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14430" windowHeight="12765" activeTab="9"/>
  </bookViews>
  <sheets>
    <sheet name="kabu" sheetId="1" r:id="rId1"/>
    <sheet name="マスタ" sheetId="2" r:id="rId2"/>
    <sheet name="結果" sheetId="6" r:id="rId3"/>
    <sheet name="集計" sheetId="3" r:id="rId4"/>
    <sheet name="kabuka" sheetId="7" r:id="rId5"/>
    <sheet name="kabu_koho" sheetId="9" r:id="rId6"/>
    <sheet name="daily_chart" sheetId="11" r:id="rId7"/>
    <sheet name="daily_chart_analysis" sheetId="12" r:id="rId8"/>
    <sheet name="master_meigara" sheetId="13" r:id="rId9"/>
    <sheet name="chart5m" sheetId="14" r:id="rId10"/>
    <sheet name="日足取得" sheetId="10" r:id="rId11"/>
  </sheets>
  <definedNames>
    <definedName name="_xlnm._FilterDatabase" localSheetId="0" hidden="1">kabu!$N$2:$W$1087</definedName>
    <definedName name="_xlnm.Print_Area" localSheetId="0">kabu!$A$1:$NZ$2957</definedName>
  </definedNames>
  <calcPr calcId="145621" calcMode="manual"/>
</workbook>
</file>

<file path=xl/calcChain.xml><?xml version="1.0" encoding="utf-8"?>
<calcChain xmlns="http://schemas.openxmlformats.org/spreadsheetml/2006/main">
  <c r="G20" i="14" l="1"/>
  <c r="G19" i="14"/>
  <c r="G18" i="14"/>
  <c r="G17" i="14"/>
  <c r="G16" i="14"/>
  <c r="G15" i="14"/>
  <c r="G14" i="14"/>
  <c r="G13" i="14"/>
  <c r="G12" i="14"/>
  <c r="G11" i="14"/>
  <c r="G10" i="14"/>
  <c r="G9" i="14"/>
  <c r="G8" i="14"/>
  <c r="G6" i="14"/>
  <c r="G5" i="14"/>
  <c r="G7" i="14"/>
  <c r="G4" i="14"/>
  <c r="G3" i="14"/>
  <c r="G13" i="13" l="1"/>
  <c r="G12" i="13"/>
  <c r="G11" i="13"/>
  <c r="G10" i="13"/>
  <c r="G9" i="13"/>
  <c r="G8" i="13"/>
  <c r="G7" i="13"/>
  <c r="G6" i="13"/>
  <c r="G5" i="13"/>
  <c r="G4" i="13"/>
  <c r="G3" i="13"/>
  <c r="G16" i="13"/>
  <c r="Y2956" i="1" l="1"/>
  <c r="V2956" i="1"/>
  <c r="U2956" i="1"/>
  <c r="T2956" i="1"/>
  <c r="O2956" i="1"/>
  <c r="N2956" i="1"/>
  <c r="M2956" i="1"/>
  <c r="Y2955" i="1"/>
  <c r="V2955" i="1"/>
  <c r="U2955" i="1"/>
  <c r="T2955" i="1"/>
  <c r="O2955" i="1"/>
  <c r="N2955" i="1"/>
  <c r="M2955" i="1"/>
  <c r="Y2954" i="1"/>
  <c r="V2954" i="1"/>
  <c r="U2954" i="1"/>
  <c r="T2954" i="1"/>
  <c r="O2954" i="1"/>
  <c r="N2954" i="1"/>
  <c r="M2954" i="1"/>
  <c r="Y2953" i="1"/>
  <c r="V2953" i="1"/>
  <c r="U2953" i="1"/>
  <c r="T2953" i="1"/>
  <c r="O2953" i="1"/>
  <c r="N2953" i="1"/>
  <c r="M2953" i="1"/>
  <c r="Y2952" i="1"/>
  <c r="V2952" i="1"/>
  <c r="U2952" i="1"/>
  <c r="T2952" i="1"/>
  <c r="O2952" i="1"/>
  <c r="N2952" i="1"/>
  <c r="M2952" i="1"/>
  <c r="Y2951" i="1"/>
  <c r="V2951" i="1"/>
  <c r="U2951" i="1"/>
  <c r="T2951" i="1"/>
  <c r="O2951" i="1"/>
  <c r="N2951" i="1"/>
  <c r="M2951" i="1"/>
  <c r="Y2950" i="1"/>
  <c r="V2950" i="1"/>
  <c r="U2950" i="1"/>
  <c r="T2950" i="1"/>
  <c r="O2950" i="1"/>
  <c r="N2950" i="1"/>
  <c r="M2950" i="1"/>
  <c r="Y2949" i="1"/>
  <c r="V2949" i="1"/>
  <c r="U2949" i="1"/>
  <c r="T2949" i="1"/>
  <c r="O2949" i="1"/>
  <c r="N2949" i="1"/>
  <c r="M2949" i="1"/>
  <c r="Y2948" i="1"/>
  <c r="V2948" i="1"/>
  <c r="U2948" i="1"/>
  <c r="T2948" i="1"/>
  <c r="O2948" i="1"/>
  <c r="N2948" i="1"/>
  <c r="M2948" i="1"/>
  <c r="Y2947" i="1"/>
  <c r="V2947" i="1"/>
  <c r="U2947" i="1"/>
  <c r="T2947" i="1"/>
  <c r="O2947" i="1"/>
  <c r="N2947" i="1"/>
  <c r="M2947" i="1"/>
  <c r="Y2946" i="1"/>
  <c r="V2946" i="1"/>
  <c r="U2946" i="1"/>
  <c r="T2946" i="1"/>
  <c r="O2946" i="1"/>
  <c r="N2946" i="1"/>
  <c r="M2946" i="1"/>
  <c r="Y2945" i="1"/>
  <c r="V2945" i="1"/>
  <c r="U2945" i="1"/>
  <c r="T2945" i="1"/>
  <c r="O2945" i="1"/>
  <c r="N2945" i="1"/>
  <c r="M2945" i="1"/>
  <c r="Y2944" i="1"/>
  <c r="V2944" i="1"/>
  <c r="U2944" i="1"/>
  <c r="T2944" i="1"/>
  <c r="O2944" i="1"/>
  <c r="N2944" i="1"/>
  <c r="M2944" i="1"/>
  <c r="Y2943" i="1"/>
  <c r="V2943" i="1"/>
  <c r="U2943" i="1"/>
  <c r="T2943" i="1"/>
  <c r="O2943" i="1"/>
  <c r="N2943" i="1"/>
  <c r="M2943" i="1"/>
  <c r="Y2942" i="1"/>
  <c r="V2942" i="1"/>
  <c r="U2942" i="1"/>
  <c r="T2942" i="1"/>
  <c r="O2942" i="1"/>
  <c r="N2942" i="1"/>
  <c r="M2942" i="1"/>
  <c r="Y2941" i="1"/>
  <c r="V2941" i="1"/>
  <c r="U2941" i="1"/>
  <c r="T2941" i="1"/>
  <c r="O2941" i="1"/>
  <c r="N2941" i="1"/>
  <c r="M2941" i="1"/>
  <c r="Y2940" i="1"/>
  <c r="V2940" i="1"/>
  <c r="U2940" i="1"/>
  <c r="T2940" i="1"/>
  <c r="O2940" i="1"/>
  <c r="N2940" i="1"/>
  <c r="M2940" i="1"/>
  <c r="Y2939" i="1"/>
  <c r="V2939" i="1"/>
  <c r="U2939" i="1"/>
  <c r="T2939" i="1"/>
  <c r="O2939" i="1"/>
  <c r="N2939" i="1"/>
  <c r="M2939" i="1"/>
  <c r="Y2938" i="1"/>
  <c r="V2938" i="1"/>
  <c r="U2938" i="1"/>
  <c r="T2938" i="1"/>
  <c r="O2938" i="1"/>
  <c r="N2938" i="1"/>
  <c r="M2938" i="1"/>
  <c r="Y2937" i="1"/>
  <c r="V2937" i="1"/>
  <c r="U2937" i="1"/>
  <c r="T2937" i="1"/>
  <c r="O2937" i="1"/>
  <c r="N2937" i="1"/>
  <c r="M2937" i="1"/>
  <c r="Y2936" i="1"/>
  <c r="V2936" i="1"/>
  <c r="U2936" i="1"/>
  <c r="T2936" i="1"/>
  <c r="O2936" i="1"/>
  <c r="N2936" i="1"/>
  <c r="M2936" i="1"/>
  <c r="Y2935" i="1"/>
  <c r="V2935" i="1"/>
  <c r="U2935" i="1"/>
  <c r="T2935" i="1"/>
  <c r="O2935" i="1"/>
  <c r="N2935" i="1"/>
  <c r="M2935" i="1"/>
  <c r="Y2934" i="1"/>
  <c r="V2934" i="1"/>
  <c r="U2934" i="1"/>
  <c r="T2934" i="1"/>
  <c r="O2934" i="1"/>
  <c r="N2934" i="1"/>
  <c r="M2934" i="1"/>
  <c r="Y2933" i="1"/>
  <c r="V2933" i="1"/>
  <c r="U2933" i="1"/>
  <c r="T2933" i="1"/>
  <c r="O2933" i="1"/>
  <c r="N2933" i="1"/>
  <c r="M2933" i="1"/>
  <c r="Y2932" i="1"/>
  <c r="V2932" i="1"/>
  <c r="U2932" i="1"/>
  <c r="T2932" i="1"/>
  <c r="O2932" i="1"/>
  <c r="N2932" i="1"/>
  <c r="M2932" i="1"/>
  <c r="Y2931" i="1"/>
  <c r="V2931" i="1"/>
  <c r="U2931" i="1"/>
  <c r="T2931" i="1"/>
  <c r="O2931" i="1"/>
  <c r="N2931" i="1"/>
  <c r="M2931" i="1"/>
  <c r="Y2930" i="1"/>
  <c r="V2930" i="1"/>
  <c r="U2930" i="1"/>
  <c r="T2930" i="1"/>
  <c r="O2930" i="1"/>
  <c r="N2930" i="1"/>
  <c r="M2930" i="1"/>
  <c r="Y2929" i="1"/>
  <c r="V2929" i="1"/>
  <c r="U2929" i="1"/>
  <c r="T2929" i="1"/>
  <c r="O2929" i="1"/>
  <c r="N2929" i="1"/>
  <c r="M2929" i="1"/>
  <c r="Y2928" i="1"/>
  <c r="V2928" i="1"/>
  <c r="U2928" i="1"/>
  <c r="T2928" i="1"/>
  <c r="O2928" i="1"/>
  <c r="N2928" i="1"/>
  <c r="M2928" i="1"/>
  <c r="Y2927" i="1"/>
  <c r="V2927" i="1"/>
  <c r="U2927" i="1"/>
  <c r="T2927" i="1"/>
  <c r="O2927" i="1"/>
  <c r="N2927" i="1"/>
  <c r="M2927" i="1"/>
  <c r="Y2926" i="1"/>
  <c r="V2926" i="1"/>
  <c r="U2926" i="1"/>
  <c r="T2926" i="1"/>
  <c r="O2926" i="1"/>
  <c r="N2926" i="1"/>
  <c r="M2926" i="1"/>
  <c r="Y2925" i="1"/>
  <c r="V2925" i="1"/>
  <c r="U2925" i="1"/>
  <c r="T2925" i="1"/>
  <c r="O2925" i="1"/>
  <c r="N2925" i="1"/>
  <c r="M2925" i="1"/>
  <c r="Y2924" i="1"/>
  <c r="V2924" i="1"/>
  <c r="U2924" i="1"/>
  <c r="T2924" i="1"/>
  <c r="O2924" i="1"/>
  <c r="N2924" i="1"/>
  <c r="M2924" i="1"/>
  <c r="Y2923" i="1"/>
  <c r="V2923" i="1"/>
  <c r="U2923" i="1"/>
  <c r="T2923" i="1"/>
  <c r="O2923" i="1"/>
  <c r="N2923" i="1"/>
  <c r="M2923" i="1"/>
  <c r="Y2922" i="1"/>
  <c r="V2922" i="1"/>
  <c r="U2922" i="1"/>
  <c r="T2922" i="1"/>
  <c r="O2922" i="1"/>
  <c r="N2922" i="1"/>
  <c r="M2922" i="1"/>
  <c r="Y2921" i="1"/>
  <c r="V2921" i="1"/>
  <c r="U2921" i="1"/>
  <c r="T2921" i="1"/>
  <c r="O2921" i="1"/>
  <c r="N2921" i="1"/>
  <c r="M2921" i="1"/>
  <c r="Y2920" i="1"/>
  <c r="V2920" i="1"/>
  <c r="U2920" i="1"/>
  <c r="T2920" i="1"/>
  <c r="O2920" i="1"/>
  <c r="N2920" i="1"/>
  <c r="M2920" i="1"/>
  <c r="Y2919" i="1"/>
  <c r="V2919" i="1"/>
  <c r="U2919" i="1"/>
  <c r="T2919" i="1"/>
  <c r="O2919" i="1"/>
  <c r="N2919" i="1"/>
  <c r="M2919" i="1"/>
  <c r="Y2918" i="1"/>
  <c r="V2918" i="1"/>
  <c r="U2918" i="1"/>
  <c r="T2918" i="1"/>
  <c r="O2918" i="1"/>
  <c r="N2918" i="1"/>
  <c r="M2918" i="1"/>
  <c r="Y2917" i="1"/>
  <c r="V2917" i="1"/>
  <c r="U2917" i="1"/>
  <c r="T2917" i="1"/>
  <c r="O2917" i="1"/>
  <c r="N2917" i="1"/>
  <c r="M2917" i="1"/>
  <c r="Y2916" i="1"/>
  <c r="V2916" i="1"/>
  <c r="U2916" i="1"/>
  <c r="T2916" i="1"/>
  <c r="O2916" i="1"/>
  <c r="N2916" i="1"/>
  <c r="M2916" i="1"/>
  <c r="Y2915" i="1"/>
  <c r="V2915" i="1"/>
  <c r="U2915" i="1"/>
  <c r="T2915" i="1"/>
  <c r="O2915" i="1"/>
  <c r="N2915" i="1"/>
  <c r="M2915" i="1"/>
  <c r="Y2914" i="1"/>
  <c r="V2914" i="1"/>
  <c r="U2914" i="1"/>
  <c r="T2914" i="1"/>
  <c r="O2914" i="1"/>
  <c r="N2914" i="1"/>
  <c r="M2914" i="1"/>
  <c r="Y2913" i="1"/>
  <c r="V2913" i="1"/>
  <c r="U2913" i="1"/>
  <c r="T2913" i="1"/>
  <c r="O2913" i="1"/>
  <c r="N2913" i="1"/>
  <c r="M2913" i="1"/>
  <c r="Y2912" i="1"/>
  <c r="V2912" i="1"/>
  <c r="U2912" i="1"/>
  <c r="T2912" i="1"/>
  <c r="O2912" i="1"/>
  <c r="N2912" i="1"/>
  <c r="M2912" i="1"/>
  <c r="Y2911" i="1"/>
  <c r="V2911" i="1"/>
  <c r="U2911" i="1"/>
  <c r="T2911" i="1"/>
  <c r="O2911" i="1"/>
  <c r="N2911" i="1"/>
  <c r="M2911" i="1"/>
  <c r="Y2910" i="1"/>
  <c r="V2910" i="1"/>
  <c r="U2910" i="1"/>
  <c r="T2910" i="1"/>
  <c r="O2910" i="1"/>
  <c r="N2910" i="1"/>
  <c r="M2910" i="1"/>
  <c r="Y2909" i="1"/>
  <c r="V2909" i="1"/>
  <c r="U2909" i="1"/>
  <c r="T2909" i="1"/>
  <c r="O2909" i="1"/>
  <c r="N2909" i="1"/>
  <c r="M2909" i="1"/>
  <c r="Y2908" i="1"/>
  <c r="V2908" i="1"/>
  <c r="U2908" i="1"/>
  <c r="T2908" i="1"/>
  <c r="O2908" i="1"/>
  <c r="N2908" i="1"/>
  <c r="M2908" i="1"/>
  <c r="Y2907" i="1"/>
  <c r="V2907" i="1"/>
  <c r="U2907" i="1"/>
  <c r="T2907" i="1"/>
  <c r="O2907" i="1"/>
  <c r="N2907" i="1"/>
  <c r="M2907" i="1"/>
  <c r="Y2906" i="1"/>
  <c r="V2906" i="1"/>
  <c r="U2906" i="1"/>
  <c r="T2906" i="1"/>
  <c r="O2906" i="1"/>
  <c r="N2906" i="1"/>
  <c r="M2906" i="1"/>
  <c r="Y2905" i="1"/>
  <c r="V2905" i="1"/>
  <c r="U2905" i="1"/>
  <c r="T2905" i="1"/>
  <c r="O2905" i="1"/>
  <c r="N2905" i="1"/>
  <c r="M2905" i="1"/>
  <c r="Y2904" i="1"/>
  <c r="V2904" i="1"/>
  <c r="U2904" i="1"/>
  <c r="T2904" i="1"/>
  <c r="O2904" i="1"/>
  <c r="N2904" i="1"/>
  <c r="M2904" i="1"/>
  <c r="Y2903" i="1"/>
  <c r="V2903" i="1"/>
  <c r="U2903" i="1"/>
  <c r="T2903" i="1"/>
  <c r="O2903" i="1"/>
  <c r="N2903" i="1"/>
  <c r="M2903" i="1"/>
  <c r="Y2902" i="1"/>
  <c r="V2902" i="1"/>
  <c r="U2902" i="1"/>
  <c r="T2902" i="1"/>
  <c r="O2902" i="1"/>
  <c r="N2902" i="1"/>
  <c r="M2902" i="1"/>
  <c r="Y2901" i="1"/>
  <c r="V2901" i="1"/>
  <c r="U2901" i="1"/>
  <c r="T2901" i="1"/>
  <c r="O2901" i="1"/>
  <c r="N2901" i="1"/>
  <c r="M2901" i="1"/>
  <c r="Y2900" i="1"/>
  <c r="V2900" i="1"/>
  <c r="U2900" i="1"/>
  <c r="T2900" i="1"/>
  <c r="O2900" i="1"/>
  <c r="N2900" i="1"/>
  <c r="M2900" i="1"/>
  <c r="Y2899" i="1"/>
  <c r="V2899" i="1"/>
  <c r="U2899" i="1"/>
  <c r="T2899" i="1"/>
  <c r="O2899" i="1"/>
  <c r="N2899" i="1"/>
  <c r="M2899" i="1"/>
  <c r="Y2898" i="1"/>
  <c r="V2898" i="1"/>
  <c r="U2898" i="1"/>
  <c r="T2898" i="1"/>
  <c r="O2898" i="1"/>
  <c r="N2898" i="1"/>
  <c r="M2898" i="1"/>
  <c r="Y2897" i="1"/>
  <c r="V2897" i="1"/>
  <c r="U2897" i="1"/>
  <c r="T2897" i="1"/>
  <c r="O2897" i="1"/>
  <c r="N2897" i="1"/>
  <c r="M2897" i="1"/>
  <c r="Y2896" i="1"/>
  <c r="V2896" i="1"/>
  <c r="U2896" i="1"/>
  <c r="T2896" i="1"/>
  <c r="O2896" i="1"/>
  <c r="N2896" i="1"/>
  <c r="M2896" i="1"/>
  <c r="Y2895" i="1"/>
  <c r="V2895" i="1"/>
  <c r="U2895" i="1"/>
  <c r="T2895" i="1"/>
  <c r="O2895" i="1"/>
  <c r="N2895" i="1"/>
  <c r="M2895" i="1"/>
  <c r="Y2894" i="1"/>
  <c r="V2894" i="1"/>
  <c r="U2894" i="1"/>
  <c r="T2894" i="1"/>
  <c r="O2894" i="1"/>
  <c r="N2894" i="1"/>
  <c r="M2894" i="1"/>
  <c r="Y2893" i="1"/>
  <c r="V2893" i="1"/>
  <c r="U2893" i="1"/>
  <c r="T2893" i="1"/>
  <c r="O2893" i="1"/>
  <c r="N2893" i="1"/>
  <c r="M2893" i="1"/>
  <c r="Y2892" i="1"/>
  <c r="V2892" i="1"/>
  <c r="U2892" i="1"/>
  <c r="T2892" i="1"/>
  <c r="O2892" i="1"/>
  <c r="N2892" i="1"/>
  <c r="M2892" i="1"/>
  <c r="Y2891" i="1"/>
  <c r="V2891" i="1"/>
  <c r="U2891" i="1"/>
  <c r="T2891" i="1"/>
  <c r="O2891" i="1"/>
  <c r="N2891" i="1"/>
  <c r="M2891" i="1"/>
  <c r="Y2890" i="1"/>
  <c r="V2890" i="1"/>
  <c r="U2890" i="1"/>
  <c r="T2890" i="1"/>
  <c r="O2890" i="1"/>
  <c r="N2890" i="1"/>
  <c r="M2890" i="1"/>
  <c r="Y2889" i="1"/>
  <c r="V2889" i="1"/>
  <c r="U2889" i="1"/>
  <c r="T2889" i="1"/>
  <c r="O2889" i="1"/>
  <c r="N2889" i="1"/>
  <c r="M2889" i="1"/>
  <c r="Y2888" i="1"/>
  <c r="V2888" i="1"/>
  <c r="U2888" i="1"/>
  <c r="T2888" i="1"/>
  <c r="O2888" i="1"/>
  <c r="N2888" i="1"/>
  <c r="M2888" i="1"/>
  <c r="Y2887" i="1"/>
  <c r="V2887" i="1"/>
  <c r="U2887" i="1"/>
  <c r="T2887" i="1"/>
  <c r="O2887" i="1"/>
  <c r="N2887" i="1"/>
  <c r="M2887" i="1"/>
  <c r="Y2886" i="1"/>
  <c r="V2886" i="1"/>
  <c r="U2886" i="1"/>
  <c r="T2886" i="1"/>
  <c r="O2886" i="1"/>
  <c r="N2886" i="1"/>
  <c r="M2886" i="1"/>
  <c r="Y2885" i="1"/>
  <c r="V2885" i="1"/>
  <c r="U2885" i="1"/>
  <c r="T2885" i="1"/>
  <c r="O2885" i="1"/>
  <c r="N2885" i="1"/>
  <c r="M2885" i="1"/>
  <c r="Y2884" i="1"/>
  <c r="V2884" i="1"/>
  <c r="U2884" i="1"/>
  <c r="T2884" i="1"/>
  <c r="O2884" i="1"/>
  <c r="N2884" i="1"/>
  <c r="M2884" i="1"/>
  <c r="Y2883" i="1"/>
  <c r="V2883" i="1"/>
  <c r="U2883" i="1"/>
  <c r="T2883" i="1"/>
  <c r="O2883" i="1"/>
  <c r="N2883" i="1"/>
  <c r="M2883" i="1"/>
  <c r="Y2882" i="1"/>
  <c r="V2882" i="1"/>
  <c r="U2882" i="1"/>
  <c r="T2882" i="1"/>
  <c r="O2882" i="1"/>
  <c r="N2882" i="1"/>
  <c r="M2882" i="1"/>
  <c r="Y2881" i="1"/>
  <c r="V2881" i="1"/>
  <c r="U2881" i="1"/>
  <c r="T2881" i="1"/>
  <c r="O2881" i="1"/>
  <c r="N2881" i="1"/>
  <c r="M2881" i="1"/>
  <c r="Y2880" i="1"/>
  <c r="V2880" i="1"/>
  <c r="U2880" i="1"/>
  <c r="T2880" i="1"/>
  <c r="O2880" i="1"/>
  <c r="N2880" i="1"/>
  <c r="M2880" i="1"/>
  <c r="Y2879" i="1"/>
  <c r="V2879" i="1"/>
  <c r="U2879" i="1"/>
  <c r="T2879" i="1"/>
  <c r="O2879" i="1"/>
  <c r="N2879" i="1"/>
  <c r="M2879" i="1"/>
  <c r="Y2878" i="1"/>
  <c r="V2878" i="1"/>
  <c r="U2878" i="1"/>
  <c r="T2878" i="1"/>
  <c r="O2878" i="1"/>
  <c r="N2878" i="1"/>
  <c r="M2878" i="1"/>
  <c r="Y2877" i="1"/>
  <c r="V2877" i="1"/>
  <c r="U2877" i="1"/>
  <c r="T2877" i="1"/>
  <c r="O2877" i="1"/>
  <c r="N2877" i="1"/>
  <c r="M2877" i="1"/>
  <c r="Y2876" i="1"/>
  <c r="V2876" i="1"/>
  <c r="U2876" i="1"/>
  <c r="T2876" i="1"/>
  <c r="O2876" i="1"/>
  <c r="N2876" i="1"/>
  <c r="M2876" i="1"/>
  <c r="Y2875" i="1"/>
  <c r="V2875" i="1"/>
  <c r="U2875" i="1"/>
  <c r="T2875" i="1"/>
  <c r="O2875" i="1"/>
  <c r="N2875" i="1"/>
  <c r="M2875" i="1"/>
  <c r="Y2874" i="1"/>
  <c r="V2874" i="1"/>
  <c r="U2874" i="1"/>
  <c r="T2874" i="1"/>
  <c r="O2874" i="1"/>
  <c r="N2874" i="1"/>
  <c r="M2874" i="1"/>
  <c r="Y2873" i="1"/>
  <c r="V2873" i="1"/>
  <c r="U2873" i="1"/>
  <c r="T2873" i="1"/>
  <c r="O2873" i="1"/>
  <c r="N2873" i="1"/>
  <c r="M2873" i="1"/>
  <c r="Y2872" i="1"/>
  <c r="V2872" i="1"/>
  <c r="U2872" i="1"/>
  <c r="T2872" i="1"/>
  <c r="O2872" i="1"/>
  <c r="N2872" i="1"/>
  <c r="M2872" i="1"/>
  <c r="Y2871" i="1"/>
  <c r="V2871" i="1"/>
  <c r="U2871" i="1"/>
  <c r="T2871" i="1"/>
  <c r="O2871" i="1"/>
  <c r="N2871" i="1"/>
  <c r="M2871" i="1"/>
  <c r="Y2870" i="1"/>
  <c r="V2870" i="1"/>
  <c r="U2870" i="1"/>
  <c r="T2870" i="1"/>
  <c r="O2870" i="1"/>
  <c r="N2870" i="1"/>
  <c r="M2870" i="1"/>
  <c r="Y2869" i="1"/>
  <c r="V2869" i="1"/>
  <c r="U2869" i="1"/>
  <c r="T2869" i="1"/>
  <c r="O2869" i="1"/>
  <c r="N2869" i="1"/>
  <c r="M2869" i="1"/>
  <c r="Y2868" i="1"/>
  <c r="V2868" i="1"/>
  <c r="U2868" i="1"/>
  <c r="T2868" i="1"/>
  <c r="O2868" i="1"/>
  <c r="N2868" i="1"/>
  <c r="M2868" i="1"/>
  <c r="Y2867" i="1"/>
  <c r="V2867" i="1"/>
  <c r="U2867" i="1"/>
  <c r="T2867" i="1"/>
  <c r="O2867" i="1"/>
  <c r="N2867" i="1"/>
  <c r="M2867" i="1"/>
  <c r="Y2866" i="1"/>
  <c r="V2866" i="1"/>
  <c r="U2866" i="1"/>
  <c r="T2866" i="1"/>
  <c r="O2866" i="1"/>
  <c r="N2866" i="1"/>
  <c r="M2866" i="1"/>
  <c r="Y2865" i="1"/>
  <c r="V2865" i="1"/>
  <c r="U2865" i="1"/>
  <c r="T2865" i="1"/>
  <c r="O2865" i="1"/>
  <c r="N2865" i="1"/>
  <c r="M2865" i="1"/>
  <c r="Y2864" i="1"/>
  <c r="V2864" i="1"/>
  <c r="U2864" i="1"/>
  <c r="T2864" i="1"/>
  <c r="O2864" i="1"/>
  <c r="N2864" i="1"/>
  <c r="M2864" i="1"/>
  <c r="Y2863" i="1"/>
  <c r="V2863" i="1"/>
  <c r="U2863" i="1"/>
  <c r="T2863" i="1"/>
  <c r="O2863" i="1"/>
  <c r="N2863" i="1"/>
  <c r="M2863" i="1"/>
  <c r="Y2862" i="1"/>
  <c r="V2862" i="1"/>
  <c r="U2862" i="1"/>
  <c r="T2862" i="1"/>
  <c r="O2862" i="1"/>
  <c r="N2862" i="1"/>
  <c r="M2862" i="1"/>
  <c r="Y2861" i="1"/>
  <c r="V2861" i="1"/>
  <c r="U2861" i="1"/>
  <c r="T2861" i="1"/>
  <c r="O2861" i="1"/>
  <c r="N2861" i="1"/>
  <c r="M2861" i="1"/>
  <c r="Y2860" i="1"/>
  <c r="V2860" i="1"/>
  <c r="U2860" i="1"/>
  <c r="T2860" i="1"/>
  <c r="O2860" i="1"/>
  <c r="N2860" i="1"/>
  <c r="M2860" i="1"/>
  <c r="Y2859" i="1"/>
  <c r="V2859" i="1"/>
  <c r="U2859" i="1"/>
  <c r="T2859" i="1"/>
  <c r="O2859" i="1"/>
  <c r="N2859" i="1"/>
  <c r="M2859" i="1"/>
  <c r="Y2858" i="1"/>
  <c r="V2858" i="1"/>
  <c r="U2858" i="1"/>
  <c r="T2858" i="1"/>
  <c r="O2858" i="1"/>
  <c r="N2858" i="1"/>
  <c r="M2858" i="1"/>
  <c r="Y2857" i="1"/>
  <c r="V2857" i="1"/>
  <c r="U2857" i="1"/>
  <c r="T2857" i="1"/>
  <c r="O2857" i="1"/>
  <c r="N2857" i="1"/>
  <c r="M2857" i="1"/>
  <c r="Y2856" i="1"/>
  <c r="V2856" i="1"/>
  <c r="U2856" i="1"/>
  <c r="T2856" i="1"/>
  <c r="O2856" i="1"/>
  <c r="N2856" i="1"/>
  <c r="M2856" i="1"/>
  <c r="Y2855" i="1"/>
  <c r="V2855" i="1"/>
  <c r="U2855" i="1"/>
  <c r="T2855" i="1"/>
  <c r="O2855" i="1"/>
  <c r="N2855" i="1"/>
  <c r="M2855" i="1"/>
  <c r="Y2854" i="1"/>
  <c r="V2854" i="1"/>
  <c r="U2854" i="1"/>
  <c r="T2854" i="1"/>
  <c r="O2854" i="1"/>
  <c r="N2854" i="1"/>
  <c r="M2854" i="1"/>
  <c r="Y2853" i="1"/>
  <c r="V2853" i="1"/>
  <c r="U2853" i="1"/>
  <c r="T2853" i="1"/>
  <c r="O2853" i="1"/>
  <c r="N2853" i="1"/>
  <c r="M2853" i="1"/>
  <c r="Y2852" i="1"/>
  <c r="V2852" i="1"/>
  <c r="U2852" i="1"/>
  <c r="T2852" i="1"/>
  <c r="O2852" i="1"/>
  <c r="N2852" i="1"/>
  <c r="M2852" i="1"/>
  <c r="Y2851" i="1"/>
  <c r="V2851" i="1"/>
  <c r="U2851" i="1"/>
  <c r="T2851" i="1"/>
  <c r="O2851" i="1"/>
  <c r="N2851" i="1"/>
  <c r="M2851" i="1"/>
  <c r="Y2850" i="1"/>
  <c r="V2850" i="1"/>
  <c r="U2850" i="1"/>
  <c r="T2850" i="1"/>
  <c r="O2850" i="1"/>
  <c r="N2850" i="1"/>
  <c r="M2850" i="1"/>
  <c r="Y2849" i="1"/>
  <c r="V2849" i="1"/>
  <c r="U2849" i="1"/>
  <c r="T2849" i="1"/>
  <c r="O2849" i="1"/>
  <c r="N2849" i="1"/>
  <c r="M2849" i="1"/>
  <c r="Y2848" i="1"/>
  <c r="V2848" i="1"/>
  <c r="U2848" i="1"/>
  <c r="T2848" i="1"/>
  <c r="O2848" i="1"/>
  <c r="N2848" i="1"/>
  <c r="M2848" i="1"/>
  <c r="Y2847" i="1"/>
  <c r="V2847" i="1"/>
  <c r="U2847" i="1"/>
  <c r="T2847" i="1"/>
  <c r="O2847" i="1"/>
  <c r="N2847" i="1"/>
  <c r="M2847" i="1"/>
  <c r="Y2846" i="1"/>
  <c r="V2846" i="1"/>
  <c r="U2846" i="1"/>
  <c r="T2846" i="1"/>
  <c r="O2846" i="1"/>
  <c r="N2846" i="1"/>
  <c r="M2846" i="1"/>
  <c r="Y2845" i="1"/>
  <c r="V2845" i="1"/>
  <c r="U2845" i="1"/>
  <c r="T2845" i="1"/>
  <c r="O2845" i="1"/>
  <c r="N2845" i="1"/>
  <c r="M2845" i="1"/>
  <c r="Y2844" i="1"/>
  <c r="V2844" i="1"/>
  <c r="U2844" i="1"/>
  <c r="T2844" i="1"/>
  <c r="O2844" i="1"/>
  <c r="N2844" i="1"/>
  <c r="M2844" i="1"/>
  <c r="Y2843" i="1"/>
  <c r="V2843" i="1"/>
  <c r="U2843" i="1"/>
  <c r="T2843" i="1"/>
  <c r="O2843" i="1"/>
  <c r="N2843" i="1"/>
  <c r="M2843" i="1"/>
  <c r="Y2842" i="1"/>
  <c r="V2842" i="1"/>
  <c r="U2842" i="1"/>
  <c r="T2842" i="1"/>
  <c r="O2842" i="1"/>
  <c r="N2842" i="1"/>
  <c r="M2842" i="1"/>
  <c r="Y2841" i="1"/>
  <c r="V2841" i="1"/>
  <c r="U2841" i="1"/>
  <c r="T2841" i="1"/>
  <c r="O2841" i="1"/>
  <c r="N2841" i="1"/>
  <c r="M2841" i="1"/>
  <c r="Y2840" i="1"/>
  <c r="V2840" i="1"/>
  <c r="U2840" i="1"/>
  <c r="T2840" i="1"/>
  <c r="O2840" i="1"/>
  <c r="N2840" i="1"/>
  <c r="M2840" i="1"/>
  <c r="Y2839" i="1"/>
  <c r="V2839" i="1"/>
  <c r="U2839" i="1"/>
  <c r="T2839" i="1"/>
  <c r="O2839" i="1"/>
  <c r="N2839" i="1"/>
  <c r="M2839" i="1"/>
  <c r="Y2838" i="1"/>
  <c r="V2838" i="1"/>
  <c r="U2838" i="1"/>
  <c r="T2838" i="1"/>
  <c r="O2838" i="1"/>
  <c r="N2838" i="1"/>
  <c r="M2838" i="1"/>
  <c r="Y2837" i="1"/>
  <c r="V2837" i="1"/>
  <c r="U2837" i="1"/>
  <c r="T2837" i="1"/>
  <c r="O2837" i="1"/>
  <c r="N2837" i="1"/>
  <c r="M2837" i="1"/>
  <c r="Y2836" i="1"/>
  <c r="V2836" i="1"/>
  <c r="U2836" i="1"/>
  <c r="T2836" i="1"/>
  <c r="O2836" i="1"/>
  <c r="N2836" i="1"/>
  <c r="M2836" i="1"/>
  <c r="Y2835" i="1"/>
  <c r="V2835" i="1"/>
  <c r="U2835" i="1"/>
  <c r="T2835" i="1"/>
  <c r="O2835" i="1"/>
  <c r="N2835" i="1"/>
  <c r="M2835" i="1"/>
  <c r="Y2834" i="1"/>
  <c r="V2834" i="1"/>
  <c r="U2834" i="1"/>
  <c r="T2834" i="1"/>
  <c r="O2834" i="1"/>
  <c r="N2834" i="1"/>
  <c r="M2834" i="1"/>
  <c r="Y2833" i="1"/>
  <c r="V2833" i="1"/>
  <c r="U2833" i="1"/>
  <c r="T2833" i="1"/>
  <c r="O2833" i="1"/>
  <c r="N2833" i="1"/>
  <c r="M2833" i="1"/>
  <c r="Y2832" i="1"/>
  <c r="V2832" i="1"/>
  <c r="U2832" i="1"/>
  <c r="T2832" i="1"/>
  <c r="O2832" i="1"/>
  <c r="N2832" i="1"/>
  <c r="M2832" i="1"/>
  <c r="Y2831" i="1"/>
  <c r="V2831" i="1"/>
  <c r="U2831" i="1"/>
  <c r="T2831" i="1"/>
  <c r="O2831" i="1"/>
  <c r="N2831" i="1"/>
  <c r="M2831" i="1"/>
  <c r="Y2830" i="1"/>
  <c r="V2830" i="1"/>
  <c r="U2830" i="1"/>
  <c r="T2830" i="1"/>
  <c r="O2830" i="1"/>
  <c r="N2830" i="1"/>
  <c r="M2830" i="1"/>
  <c r="Y2829" i="1"/>
  <c r="V2829" i="1"/>
  <c r="U2829" i="1"/>
  <c r="T2829" i="1"/>
  <c r="O2829" i="1"/>
  <c r="N2829" i="1"/>
  <c r="M2829" i="1"/>
  <c r="Y2828" i="1"/>
  <c r="V2828" i="1"/>
  <c r="U2828" i="1"/>
  <c r="T2828" i="1"/>
  <c r="O2828" i="1"/>
  <c r="N2828" i="1"/>
  <c r="M2828" i="1"/>
  <c r="Y2827" i="1"/>
  <c r="V2827" i="1"/>
  <c r="U2827" i="1"/>
  <c r="T2827" i="1"/>
  <c r="O2827" i="1"/>
  <c r="N2827" i="1"/>
  <c r="M2827" i="1"/>
  <c r="Y2826" i="1"/>
  <c r="V2826" i="1"/>
  <c r="U2826" i="1"/>
  <c r="T2826" i="1"/>
  <c r="O2826" i="1"/>
  <c r="N2826" i="1"/>
  <c r="M2826" i="1"/>
  <c r="Y2825" i="1"/>
  <c r="V2825" i="1"/>
  <c r="U2825" i="1"/>
  <c r="T2825" i="1"/>
  <c r="O2825" i="1"/>
  <c r="N2825" i="1"/>
  <c r="M2825" i="1"/>
  <c r="Y2824" i="1"/>
  <c r="V2824" i="1"/>
  <c r="U2824" i="1"/>
  <c r="T2824" i="1"/>
  <c r="O2824" i="1"/>
  <c r="N2824" i="1"/>
  <c r="M2824" i="1"/>
  <c r="Y2823" i="1"/>
  <c r="V2823" i="1"/>
  <c r="U2823" i="1"/>
  <c r="T2823" i="1"/>
  <c r="O2823" i="1"/>
  <c r="N2823" i="1"/>
  <c r="M2823" i="1"/>
  <c r="Y2822" i="1"/>
  <c r="V2822" i="1"/>
  <c r="U2822" i="1"/>
  <c r="T2822" i="1"/>
  <c r="O2822" i="1"/>
  <c r="N2822" i="1"/>
  <c r="M2822" i="1"/>
  <c r="Y2821" i="1"/>
  <c r="V2821" i="1"/>
  <c r="U2821" i="1"/>
  <c r="T2821" i="1"/>
  <c r="O2821" i="1"/>
  <c r="N2821" i="1"/>
  <c r="M2821" i="1"/>
  <c r="Y2820" i="1"/>
  <c r="V2820" i="1"/>
  <c r="U2820" i="1"/>
  <c r="T2820" i="1"/>
  <c r="O2820" i="1"/>
  <c r="N2820" i="1"/>
  <c r="M2820" i="1"/>
  <c r="Y2819" i="1"/>
  <c r="V2819" i="1"/>
  <c r="U2819" i="1"/>
  <c r="T2819" i="1"/>
  <c r="O2819" i="1"/>
  <c r="N2819" i="1"/>
  <c r="M2819" i="1"/>
  <c r="Y2818" i="1"/>
  <c r="V2818" i="1"/>
  <c r="U2818" i="1"/>
  <c r="T2818" i="1"/>
  <c r="O2818" i="1"/>
  <c r="N2818" i="1"/>
  <c r="M2818" i="1"/>
  <c r="Y2817" i="1"/>
  <c r="V2817" i="1"/>
  <c r="U2817" i="1"/>
  <c r="T2817" i="1"/>
  <c r="O2817" i="1"/>
  <c r="N2817" i="1"/>
  <c r="M2817" i="1"/>
  <c r="Y2816" i="1"/>
  <c r="V2816" i="1"/>
  <c r="U2816" i="1"/>
  <c r="T2816" i="1"/>
  <c r="O2816" i="1"/>
  <c r="N2816" i="1"/>
  <c r="M2816" i="1"/>
  <c r="Y2815" i="1"/>
  <c r="V2815" i="1"/>
  <c r="U2815" i="1"/>
  <c r="T2815" i="1"/>
  <c r="O2815" i="1"/>
  <c r="N2815" i="1"/>
  <c r="M2815" i="1"/>
  <c r="Y2814" i="1"/>
  <c r="V2814" i="1"/>
  <c r="U2814" i="1"/>
  <c r="T2814" i="1"/>
  <c r="O2814" i="1"/>
  <c r="N2814" i="1"/>
  <c r="M2814" i="1"/>
  <c r="Y2813" i="1"/>
  <c r="V2813" i="1"/>
  <c r="U2813" i="1"/>
  <c r="T2813" i="1"/>
  <c r="O2813" i="1"/>
  <c r="N2813" i="1"/>
  <c r="M2813" i="1"/>
  <c r="Y2812" i="1"/>
  <c r="V2812" i="1"/>
  <c r="U2812" i="1"/>
  <c r="T2812" i="1"/>
  <c r="O2812" i="1"/>
  <c r="N2812" i="1"/>
  <c r="M2812" i="1"/>
  <c r="Y2811" i="1"/>
  <c r="V2811" i="1"/>
  <c r="U2811" i="1"/>
  <c r="T2811" i="1"/>
  <c r="O2811" i="1"/>
  <c r="N2811" i="1"/>
  <c r="M2811" i="1"/>
  <c r="Y2810" i="1"/>
  <c r="V2810" i="1"/>
  <c r="U2810" i="1"/>
  <c r="T2810" i="1"/>
  <c r="O2810" i="1"/>
  <c r="N2810" i="1"/>
  <c r="M2810" i="1"/>
  <c r="Y2809" i="1"/>
  <c r="V2809" i="1"/>
  <c r="U2809" i="1"/>
  <c r="T2809" i="1"/>
  <c r="O2809" i="1"/>
  <c r="N2809" i="1"/>
  <c r="M2809" i="1"/>
  <c r="Y2808" i="1"/>
  <c r="V2808" i="1"/>
  <c r="U2808" i="1"/>
  <c r="T2808" i="1"/>
  <c r="O2808" i="1"/>
  <c r="N2808" i="1"/>
  <c r="M2808" i="1"/>
  <c r="Y2807" i="1"/>
  <c r="V2807" i="1"/>
  <c r="U2807" i="1"/>
  <c r="T2807" i="1"/>
  <c r="O2807" i="1"/>
  <c r="N2807" i="1"/>
  <c r="M2807" i="1"/>
  <c r="Y2806" i="1"/>
  <c r="V2806" i="1"/>
  <c r="U2806" i="1"/>
  <c r="T2806" i="1"/>
  <c r="O2806" i="1"/>
  <c r="N2806" i="1"/>
  <c r="M2806" i="1"/>
  <c r="Y2805" i="1"/>
  <c r="V2805" i="1"/>
  <c r="U2805" i="1"/>
  <c r="T2805" i="1"/>
  <c r="O2805" i="1"/>
  <c r="N2805" i="1"/>
  <c r="M2805" i="1"/>
  <c r="Y2804" i="1"/>
  <c r="V2804" i="1"/>
  <c r="U2804" i="1"/>
  <c r="T2804" i="1"/>
  <c r="O2804" i="1"/>
  <c r="N2804" i="1"/>
  <c r="M2804" i="1"/>
  <c r="Y2803" i="1"/>
  <c r="V2803" i="1"/>
  <c r="U2803" i="1"/>
  <c r="T2803" i="1"/>
  <c r="O2803" i="1"/>
  <c r="N2803" i="1"/>
  <c r="M2803" i="1"/>
  <c r="Y2802" i="1"/>
  <c r="V2802" i="1"/>
  <c r="U2802" i="1"/>
  <c r="T2802" i="1"/>
  <c r="O2802" i="1"/>
  <c r="N2802" i="1"/>
  <c r="M2802" i="1"/>
  <c r="Y2801" i="1"/>
  <c r="V2801" i="1"/>
  <c r="U2801" i="1"/>
  <c r="T2801" i="1"/>
  <c r="O2801" i="1"/>
  <c r="N2801" i="1"/>
  <c r="M2801" i="1"/>
  <c r="Y2800" i="1"/>
  <c r="V2800" i="1"/>
  <c r="U2800" i="1"/>
  <c r="T2800" i="1"/>
  <c r="O2800" i="1"/>
  <c r="N2800" i="1"/>
  <c r="M2800" i="1"/>
  <c r="Y2799" i="1"/>
  <c r="V2799" i="1"/>
  <c r="U2799" i="1"/>
  <c r="T2799" i="1"/>
  <c r="O2799" i="1"/>
  <c r="N2799" i="1"/>
  <c r="M2799" i="1"/>
  <c r="Y2798" i="1"/>
  <c r="V2798" i="1"/>
  <c r="U2798" i="1"/>
  <c r="T2798" i="1"/>
  <c r="O2798" i="1"/>
  <c r="N2798" i="1"/>
  <c r="M2798" i="1"/>
  <c r="Y2797" i="1"/>
  <c r="V2797" i="1"/>
  <c r="U2797" i="1"/>
  <c r="T2797" i="1"/>
  <c r="O2797" i="1"/>
  <c r="N2797" i="1"/>
  <c r="M2797" i="1"/>
  <c r="Y2796" i="1"/>
  <c r="V2796" i="1"/>
  <c r="U2796" i="1"/>
  <c r="T2796" i="1"/>
  <c r="O2796" i="1"/>
  <c r="N2796" i="1"/>
  <c r="M2796" i="1"/>
  <c r="Y2795" i="1"/>
  <c r="V2795" i="1"/>
  <c r="U2795" i="1"/>
  <c r="T2795" i="1"/>
  <c r="O2795" i="1"/>
  <c r="N2795" i="1"/>
  <c r="M2795" i="1"/>
  <c r="Y2794" i="1" l="1"/>
  <c r="V2794" i="1"/>
  <c r="U2794" i="1"/>
  <c r="T2794" i="1"/>
  <c r="O2794" i="1"/>
  <c r="N2794" i="1"/>
  <c r="M2794" i="1"/>
  <c r="Y2793" i="1"/>
  <c r="V2793" i="1"/>
  <c r="U2793" i="1"/>
  <c r="T2793" i="1"/>
  <c r="O2793" i="1"/>
  <c r="N2793" i="1"/>
  <c r="M2793" i="1"/>
  <c r="Y2792" i="1"/>
  <c r="V2792" i="1"/>
  <c r="U2792" i="1"/>
  <c r="T2792" i="1"/>
  <c r="O2792" i="1"/>
  <c r="N2792" i="1"/>
  <c r="M2792" i="1"/>
  <c r="Y2791" i="1"/>
  <c r="V2791" i="1"/>
  <c r="U2791" i="1"/>
  <c r="T2791" i="1"/>
  <c r="O2791" i="1"/>
  <c r="N2791" i="1"/>
  <c r="M2791" i="1"/>
  <c r="Y2790" i="1"/>
  <c r="V2790" i="1"/>
  <c r="U2790" i="1"/>
  <c r="T2790" i="1"/>
  <c r="O2790" i="1"/>
  <c r="N2790" i="1"/>
  <c r="M2790" i="1"/>
  <c r="Y2789" i="1"/>
  <c r="V2789" i="1"/>
  <c r="U2789" i="1"/>
  <c r="T2789" i="1"/>
  <c r="O2789" i="1"/>
  <c r="N2789" i="1"/>
  <c r="M2789" i="1"/>
  <c r="Y2788" i="1"/>
  <c r="V2788" i="1"/>
  <c r="U2788" i="1"/>
  <c r="T2788" i="1"/>
  <c r="O2788" i="1"/>
  <c r="N2788" i="1"/>
  <c r="M2788" i="1"/>
  <c r="Y2787" i="1"/>
  <c r="V2787" i="1"/>
  <c r="U2787" i="1"/>
  <c r="T2787" i="1"/>
  <c r="O2787" i="1"/>
  <c r="N2787" i="1"/>
  <c r="M2787" i="1"/>
  <c r="Y2786" i="1"/>
  <c r="V2786" i="1"/>
  <c r="U2786" i="1"/>
  <c r="T2786" i="1"/>
  <c r="O2786" i="1"/>
  <c r="N2786" i="1"/>
  <c r="M2786" i="1"/>
  <c r="Y2785" i="1"/>
  <c r="V2785" i="1"/>
  <c r="U2785" i="1"/>
  <c r="T2785" i="1"/>
  <c r="O2785" i="1"/>
  <c r="N2785" i="1"/>
  <c r="M2785" i="1"/>
  <c r="Y2784" i="1"/>
  <c r="V2784" i="1"/>
  <c r="U2784" i="1"/>
  <c r="T2784" i="1"/>
  <c r="O2784" i="1"/>
  <c r="N2784" i="1"/>
  <c r="M2784" i="1"/>
  <c r="Y2783" i="1"/>
  <c r="V2783" i="1"/>
  <c r="U2783" i="1"/>
  <c r="T2783" i="1"/>
  <c r="O2783" i="1"/>
  <c r="N2783" i="1"/>
  <c r="M2783" i="1"/>
  <c r="Y2782" i="1"/>
  <c r="V2782" i="1"/>
  <c r="U2782" i="1"/>
  <c r="T2782" i="1"/>
  <c r="O2782" i="1"/>
  <c r="N2782" i="1"/>
  <c r="M2782" i="1"/>
  <c r="Y2781" i="1"/>
  <c r="V2781" i="1"/>
  <c r="U2781" i="1"/>
  <c r="T2781" i="1"/>
  <c r="O2781" i="1"/>
  <c r="N2781" i="1"/>
  <c r="M2781" i="1"/>
  <c r="Y2780" i="1"/>
  <c r="V2780" i="1"/>
  <c r="U2780" i="1"/>
  <c r="T2780" i="1"/>
  <c r="O2780" i="1"/>
  <c r="N2780" i="1"/>
  <c r="M2780" i="1"/>
  <c r="Y2779" i="1"/>
  <c r="V2779" i="1"/>
  <c r="U2779" i="1"/>
  <c r="T2779" i="1"/>
  <c r="O2779" i="1"/>
  <c r="N2779" i="1"/>
  <c r="M2779" i="1"/>
  <c r="Y2778" i="1"/>
  <c r="V2778" i="1"/>
  <c r="U2778" i="1"/>
  <c r="T2778" i="1"/>
  <c r="O2778" i="1"/>
  <c r="N2778" i="1"/>
  <c r="M2778" i="1"/>
  <c r="Y2777" i="1"/>
  <c r="V2777" i="1"/>
  <c r="U2777" i="1"/>
  <c r="T2777" i="1"/>
  <c r="O2777" i="1"/>
  <c r="N2777" i="1"/>
  <c r="M2777" i="1"/>
  <c r="Y2776" i="1"/>
  <c r="V2776" i="1"/>
  <c r="U2776" i="1"/>
  <c r="T2776" i="1"/>
  <c r="O2776" i="1"/>
  <c r="N2776" i="1"/>
  <c r="M2776" i="1"/>
  <c r="Y2775" i="1"/>
  <c r="V2775" i="1"/>
  <c r="U2775" i="1"/>
  <c r="T2775" i="1"/>
  <c r="O2775" i="1"/>
  <c r="N2775" i="1"/>
  <c r="M2775" i="1"/>
  <c r="Y2774" i="1"/>
  <c r="V2774" i="1"/>
  <c r="U2774" i="1"/>
  <c r="T2774" i="1"/>
  <c r="O2774" i="1"/>
  <c r="N2774" i="1"/>
  <c r="M2774" i="1"/>
  <c r="Y2773" i="1"/>
  <c r="V2773" i="1"/>
  <c r="U2773" i="1"/>
  <c r="T2773" i="1"/>
  <c r="O2773" i="1"/>
  <c r="N2773" i="1"/>
  <c r="M2773" i="1"/>
  <c r="Y2772" i="1"/>
  <c r="V2772" i="1"/>
  <c r="U2772" i="1"/>
  <c r="T2772" i="1"/>
  <c r="O2772" i="1"/>
  <c r="N2772" i="1"/>
  <c r="M2772" i="1"/>
  <c r="Y2771" i="1"/>
  <c r="V2771" i="1"/>
  <c r="U2771" i="1"/>
  <c r="T2771" i="1"/>
  <c r="O2771" i="1"/>
  <c r="N2771" i="1"/>
  <c r="M2771" i="1"/>
  <c r="Y2770" i="1"/>
  <c r="V2770" i="1"/>
  <c r="U2770" i="1"/>
  <c r="T2770" i="1"/>
  <c r="O2770" i="1"/>
  <c r="N2770" i="1"/>
  <c r="M2770" i="1"/>
  <c r="Y2769" i="1"/>
  <c r="V2769" i="1"/>
  <c r="U2769" i="1"/>
  <c r="T2769" i="1"/>
  <c r="O2769" i="1"/>
  <c r="N2769" i="1"/>
  <c r="M2769" i="1"/>
  <c r="Y2768" i="1"/>
  <c r="V2768" i="1"/>
  <c r="U2768" i="1"/>
  <c r="T2768" i="1"/>
  <c r="O2768" i="1"/>
  <c r="N2768" i="1"/>
  <c r="M2768" i="1"/>
  <c r="Y2767" i="1"/>
  <c r="V2767" i="1"/>
  <c r="U2767" i="1"/>
  <c r="T2767" i="1"/>
  <c r="O2767" i="1"/>
  <c r="N2767" i="1"/>
  <c r="M2767" i="1"/>
  <c r="Y2766" i="1"/>
  <c r="V2766" i="1"/>
  <c r="U2766" i="1"/>
  <c r="T2766" i="1"/>
  <c r="O2766" i="1"/>
  <c r="N2766" i="1"/>
  <c r="M2766" i="1"/>
  <c r="Y2765" i="1"/>
  <c r="V2765" i="1"/>
  <c r="U2765" i="1"/>
  <c r="T2765" i="1"/>
  <c r="O2765" i="1"/>
  <c r="N2765" i="1"/>
  <c r="M2765" i="1"/>
  <c r="Y2764" i="1"/>
  <c r="V2764" i="1"/>
  <c r="U2764" i="1"/>
  <c r="T2764" i="1"/>
  <c r="O2764" i="1"/>
  <c r="N2764" i="1"/>
  <c r="M2764" i="1"/>
  <c r="Y2763" i="1"/>
  <c r="V2763" i="1"/>
  <c r="U2763" i="1"/>
  <c r="T2763" i="1"/>
  <c r="O2763" i="1"/>
  <c r="N2763" i="1"/>
  <c r="M2763" i="1"/>
  <c r="Y2762" i="1"/>
  <c r="V2762" i="1"/>
  <c r="U2762" i="1"/>
  <c r="T2762" i="1"/>
  <c r="O2762" i="1"/>
  <c r="N2762" i="1"/>
  <c r="M2762" i="1"/>
  <c r="Y2761" i="1"/>
  <c r="V2761" i="1"/>
  <c r="U2761" i="1"/>
  <c r="T2761" i="1"/>
  <c r="O2761" i="1"/>
  <c r="N2761" i="1"/>
  <c r="M2761" i="1"/>
  <c r="Y2760" i="1"/>
  <c r="V2760" i="1"/>
  <c r="U2760" i="1"/>
  <c r="T2760" i="1"/>
  <c r="O2760" i="1"/>
  <c r="N2760" i="1"/>
  <c r="M2760" i="1"/>
  <c r="Y2759" i="1"/>
  <c r="V2759" i="1"/>
  <c r="U2759" i="1"/>
  <c r="T2759" i="1"/>
  <c r="O2759" i="1"/>
  <c r="N2759" i="1"/>
  <c r="M2759" i="1"/>
  <c r="Y2758" i="1"/>
  <c r="V2758" i="1"/>
  <c r="U2758" i="1"/>
  <c r="T2758" i="1"/>
  <c r="O2758" i="1"/>
  <c r="N2758" i="1"/>
  <c r="M2758" i="1"/>
  <c r="Y2757" i="1"/>
  <c r="V2757" i="1"/>
  <c r="U2757" i="1"/>
  <c r="T2757" i="1"/>
  <c r="O2757" i="1"/>
  <c r="N2757" i="1"/>
  <c r="M2757" i="1"/>
  <c r="Y2756" i="1"/>
  <c r="V2756" i="1"/>
  <c r="U2756" i="1"/>
  <c r="T2756" i="1"/>
  <c r="O2756" i="1"/>
  <c r="N2756" i="1"/>
  <c r="M2756" i="1"/>
  <c r="Y2755" i="1"/>
  <c r="V2755" i="1"/>
  <c r="U2755" i="1"/>
  <c r="T2755" i="1"/>
  <c r="O2755" i="1"/>
  <c r="N2755" i="1"/>
  <c r="M2755" i="1"/>
  <c r="Y2754" i="1"/>
  <c r="V2754" i="1"/>
  <c r="U2754" i="1"/>
  <c r="T2754" i="1"/>
  <c r="O2754" i="1"/>
  <c r="N2754" i="1"/>
  <c r="M2754" i="1"/>
  <c r="Y2753" i="1"/>
  <c r="V2753" i="1"/>
  <c r="U2753" i="1"/>
  <c r="T2753" i="1"/>
  <c r="O2753" i="1"/>
  <c r="N2753" i="1"/>
  <c r="M2753" i="1"/>
  <c r="Y2752" i="1"/>
  <c r="V2752" i="1"/>
  <c r="U2752" i="1"/>
  <c r="T2752" i="1"/>
  <c r="O2752" i="1"/>
  <c r="N2752" i="1"/>
  <c r="M2752" i="1"/>
  <c r="Y2751" i="1"/>
  <c r="V2751" i="1"/>
  <c r="U2751" i="1"/>
  <c r="T2751" i="1"/>
  <c r="O2751" i="1"/>
  <c r="N2751" i="1"/>
  <c r="M2751" i="1"/>
  <c r="Y2750" i="1"/>
  <c r="V2750" i="1"/>
  <c r="U2750" i="1"/>
  <c r="T2750" i="1"/>
  <c r="O2750" i="1"/>
  <c r="N2750" i="1"/>
  <c r="M2750" i="1"/>
  <c r="Y2749" i="1"/>
  <c r="V2749" i="1"/>
  <c r="U2749" i="1"/>
  <c r="T2749" i="1"/>
  <c r="O2749" i="1"/>
  <c r="N2749" i="1"/>
  <c r="M2749" i="1"/>
  <c r="Y2748" i="1"/>
  <c r="V2748" i="1"/>
  <c r="U2748" i="1"/>
  <c r="T2748" i="1"/>
  <c r="O2748" i="1"/>
  <c r="N2748" i="1"/>
  <c r="M2748" i="1"/>
  <c r="Y2747" i="1"/>
  <c r="V2747" i="1"/>
  <c r="U2747" i="1"/>
  <c r="T2747" i="1"/>
  <c r="O2747" i="1"/>
  <c r="N2747" i="1"/>
  <c r="M2747" i="1"/>
  <c r="Y2746" i="1"/>
  <c r="V2746" i="1"/>
  <c r="U2746" i="1"/>
  <c r="T2746" i="1"/>
  <c r="O2746" i="1"/>
  <c r="N2746" i="1"/>
  <c r="M2746" i="1"/>
  <c r="Y2745" i="1"/>
  <c r="V2745" i="1"/>
  <c r="U2745" i="1"/>
  <c r="T2745" i="1"/>
  <c r="O2745" i="1"/>
  <c r="N2745" i="1"/>
  <c r="M2745" i="1"/>
  <c r="Y2744" i="1"/>
  <c r="V2744" i="1"/>
  <c r="U2744" i="1"/>
  <c r="T2744" i="1"/>
  <c r="O2744" i="1"/>
  <c r="N2744" i="1"/>
  <c r="M2744" i="1"/>
  <c r="Y2743" i="1"/>
  <c r="V2743" i="1"/>
  <c r="U2743" i="1"/>
  <c r="T2743" i="1"/>
  <c r="O2743" i="1"/>
  <c r="N2743" i="1"/>
  <c r="M2743" i="1"/>
  <c r="Y2742" i="1"/>
  <c r="V2742" i="1"/>
  <c r="U2742" i="1"/>
  <c r="T2742" i="1"/>
  <c r="O2742" i="1"/>
  <c r="N2742" i="1"/>
  <c r="M2742" i="1"/>
  <c r="Y2741" i="1"/>
  <c r="V2741" i="1"/>
  <c r="U2741" i="1"/>
  <c r="T2741" i="1"/>
  <c r="O2741" i="1"/>
  <c r="N2741" i="1"/>
  <c r="M2741" i="1"/>
  <c r="Y2740" i="1"/>
  <c r="V2740" i="1"/>
  <c r="U2740" i="1"/>
  <c r="T2740" i="1"/>
  <c r="O2740" i="1"/>
  <c r="N2740" i="1"/>
  <c r="M2740" i="1"/>
  <c r="Y2739" i="1"/>
  <c r="V2739" i="1"/>
  <c r="U2739" i="1"/>
  <c r="T2739" i="1"/>
  <c r="O2739" i="1"/>
  <c r="N2739" i="1"/>
  <c r="M2739" i="1"/>
  <c r="Y2738" i="1"/>
  <c r="V2738" i="1"/>
  <c r="U2738" i="1"/>
  <c r="T2738" i="1"/>
  <c r="O2738" i="1"/>
  <c r="N2738" i="1"/>
  <c r="M2738" i="1"/>
  <c r="Y2737" i="1"/>
  <c r="V2737" i="1"/>
  <c r="U2737" i="1"/>
  <c r="T2737" i="1"/>
  <c r="O2737" i="1"/>
  <c r="N2737" i="1"/>
  <c r="M2737" i="1"/>
  <c r="Y2736" i="1"/>
  <c r="V2736" i="1"/>
  <c r="U2736" i="1"/>
  <c r="T2736" i="1"/>
  <c r="O2736" i="1"/>
  <c r="N2736" i="1"/>
  <c r="M2736" i="1"/>
  <c r="Y2735" i="1"/>
  <c r="V2735" i="1"/>
  <c r="U2735" i="1"/>
  <c r="T2735" i="1"/>
  <c r="O2735" i="1"/>
  <c r="N2735" i="1"/>
  <c r="M2735" i="1"/>
  <c r="Y2734" i="1"/>
  <c r="V2734" i="1"/>
  <c r="U2734" i="1"/>
  <c r="T2734" i="1"/>
  <c r="O2734" i="1"/>
  <c r="N2734" i="1"/>
  <c r="M2734" i="1"/>
  <c r="Y2733" i="1"/>
  <c r="V2733" i="1"/>
  <c r="U2733" i="1"/>
  <c r="T2733" i="1"/>
  <c r="O2733" i="1"/>
  <c r="N2733" i="1"/>
  <c r="M2733" i="1"/>
  <c r="Y2732" i="1"/>
  <c r="V2732" i="1"/>
  <c r="U2732" i="1"/>
  <c r="T2732" i="1"/>
  <c r="O2732" i="1"/>
  <c r="N2732" i="1"/>
  <c r="M2732" i="1"/>
  <c r="Y2731" i="1"/>
  <c r="V2731" i="1"/>
  <c r="U2731" i="1"/>
  <c r="T2731" i="1"/>
  <c r="O2731" i="1"/>
  <c r="N2731" i="1"/>
  <c r="M2731" i="1"/>
  <c r="Y2730" i="1"/>
  <c r="V2730" i="1"/>
  <c r="U2730" i="1"/>
  <c r="T2730" i="1"/>
  <c r="O2730" i="1"/>
  <c r="N2730" i="1"/>
  <c r="M2730" i="1"/>
  <c r="Y2729" i="1"/>
  <c r="V2729" i="1"/>
  <c r="U2729" i="1"/>
  <c r="T2729" i="1"/>
  <c r="O2729" i="1"/>
  <c r="N2729" i="1"/>
  <c r="M2729" i="1"/>
  <c r="Y2728" i="1"/>
  <c r="V2728" i="1"/>
  <c r="U2728" i="1"/>
  <c r="T2728" i="1"/>
  <c r="O2728" i="1"/>
  <c r="N2728" i="1"/>
  <c r="M2728" i="1"/>
  <c r="Y2727" i="1"/>
  <c r="V2727" i="1"/>
  <c r="U2727" i="1"/>
  <c r="T2727" i="1"/>
  <c r="O2727" i="1"/>
  <c r="N2727" i="1"/>
  <c r="M2727" i="1"/>
  <c r="Y2726" i="1"/>
  <c r="V2726" i="1"/>
  <c r="U2726" i="1"/>
  <c r="T2726" i="1"/>
  <c r="O2726" i="1"/>
  <c r="N2726" i="1"/>
  <c r="M2726" i="1"/>
  <c r="Y2725" i="1"/>
  <c r="V2725" i="1"/>
  <c r="U2725" i="1"/>
  <c r="T2725" i="1"/>
  <c r="O2725" i="1"/>
  <c r="N2725" i="1"/>
  <c r="M2725" i="1"/>
  <c r="Y2724" i="1"/>
  <c r="V2724" i="1"/>
  <c r="U2724" i="1"/>
  <c r="T2724" i="1"/>
  <c r="O2724" i="1"/>
  <c r="N2724" i="1"/>
  <c r="M2724" i="1"/>
  <c r="Y2723" i="1"/>
  <c r="V2723" i="1"/>
  <c r="U2723" i="1"/>
  <c r="T2723" i="1"/>
  <c r="O2723" i="1"/>
  <c r="N2723" i="1"/>
  <c r="M2723" i="1"/>
  <c r="Y2722" i="1"/>
  <c r="V2722" i="1"/>
  <c r="U2722" i="1"/>
  <c r="T2722" i="1"/>
  <c r="O2722" i="1"/>
  <c r="N2722" i="1"/>
  <c r="M2722" i="1"/>
  <c r="Y2721" i="1"/>
  <c r="V2721" i="1"/>
  <c r="U2721" i="1"/>
  <c r="T2721" i="1"/>
  <c r="O2721" i="1"/>
  <c r="N2721" i="1"/>
  <c r="M2721" i="1"/>
  <c r="Y2720" i="1"/>
  <c r="V2720" i="1"/>
  <c r="U2720" i="1"/>
  <c r="T2720" i="1"/>
  <c r="O2720" i="1"/>
  <c r="N2720" i="1"/>
  <c r="M2720" i="1"/>
  <c r="Y2719" i="1"/>
  <c r="V2719" i="1"/>
  <c r="U2719" i="1"/>
  <c r="T2719" i="1"/>
  <c r="O2719" i="1"/>
  <c r="N2719" i="1"/>
  <c r="M2719" i="1"/>
  <c r="Y2718" i="1"/>
  <c r="V2718" i="1"/>
  <c r="U2718" i="1"/>
  <c r="T2718" i="1"/>
  <c r="O2718" i="1"/>
  <c r="N2718" i="1"/>
  <c r="M2718" i="1"/>
  <c r="Y2717" i="1"/>
  <c r="V2717" i="1"/>
  <c r="U2717" i="1"/>
  <c r="T2717" i="1"/>
  <c r="O2717" i="1"/>
  <c r="N2717" i="1"/>
  <c r="M2717" i="1"/>
  <c r="Y2716" i="1"/>
  <c r="V2716" i="1"/>
  <c r="U2716" i="1"/>
  <c r="T2716" i="1"/>
  <c r="O2716" i="1"/>
  <c r="N2716" i="1"/>
  <c r="M2716" i="1"/>
  <c r="Y2715" i="1"/>
  <c r="V2715" i="1"/>
  <c r="U2715" i="1"/>
  <c r="T2715" i="1"/>
  <c r="O2715" i="1"/>
  <c r="N2715" i="1"/>
  <c r="M2715" i="1"/>
  <c r="Y2714" i="1"/>
  <c r="V2714" i="1"/>
  <c r="U2714" i="1"/>
  <c r="T2714" i="1"/>
  <c r="O2714" i="1"/>
  <c r="N2714" i="1"/>
  <c r="M2714" i="1"/>
  <c r="Y2713" i="1"/>
  <c r="V2713" i="1"/>
  <c r="U2713" i="1"/>
  <c r="T2713" i="1"/>
  <c r="O2713" i="1"/>
  <c r="N2713" i="1"/>
  <c r="M2713" i="1"/>
  <c r="Y2712" i="1"/>
  <c r="V2712" i="1"/>
  <c r="U2712" i="1"/>
  <c r="T2712" i="1"/>
  <c r="O2712" i="1"/>
  <c r="N2712" i="1"/>
  <c r="M2712" i="1"/>
  <c r="Y2711" i="1"/>
  <c r="V2711" i="1"/>
  <c r="U2711" i="1"/>
  <c r="T2711" i="1"/>
  <c r="O2711" i="1"/>
  <c r="N2711" i="1"/>
  <c r="M2711" i="1"/>
  <c r="Y2710" i="1"/>
  <c r="V2710" i="1"/>
  <c r="U2710" i="1"/>
  <c r="T2710" i="1"/>
  <c r="O2710" i="1"/>
  <c r="N2710" i="1"/>
  <c r="M2710" i="1"/>
  <c r="Y2709" i="1"/>
  <c r="V2709" i="1"/>
  <c r="U2709" i="1"/>
  <c r="T2709" i="1"/>
  <c r="O2709" i="1"/>
  <c r="N2709" i="1"/>
  <c r="M2709" i="1"/>
  <c r="Y2708" i="1"/>
  <c r="V2708" i="1"/>
  <c r="U2708" i="1"/>
  <c r="T2708" i="1"/>
  <c r="O2708" i="1"/>
  <c r="N2708" i="1"/>
  <c r="M2708" i="1"/>
  <c r="Y2707" i="1"/>
  <c r="V2707" i="1"/>
  <c r="U2707" i="1"/>
  <c r="T2707" i="1"/>
  <c r="O2707" i="1"/>
  <c r="N2707" i="1"/>
  <c r="M2707" i="1"/>
  <c r="Y2706" i="1"/>
  <c r="V2706" i="1"/>
  <c r="U2706" i="1"/>
  <c r="T2706" i="1"/>
  <c r="O2706" i="1"/>
  <c r="N2706" i="1"/>
  <c r="M2706" i="1"/>
  <c r="Y2705" i="1"/>
  <c r="V2705" i="1"/>
  <c r="U2705" i="1"/>
  <c r="T2705" i="1"/>
  <c r="O2705" i="1"/>
  <c r="N2705" i="1"/>
  <c r="M2705" i="1"/>
  <c r="Y2704" i="1"/>
  <c r="V2704" i="1"/>
  <c r="U2704" i="1"/>
  <c r="T2704" i="1"/>
  <c r="O2704" i="1"/>
  <c r="N2704" i="1"/>
  <c r="M2704" i="1"/>
  <c r="Y2703" i="1"/>
  <c r="V2703" i="1"/>
  <c r="U2703" i="1"/>
  <c r="T2703" i="1"/>
  <c r="O2703" i="1"/>
  <c r="N2703" i="1"/>
  <c r="M2703" i="1"/>
  <c r="Y2702" i="1"/>
  <c r="V2702" i="1"/>
  <c r="U2702" i="1"/>
  <c r="T2702" i="1"/>
  <c r="O2702" i="1"/>
  <c r="N2702" i="1"/>
  <c r="M2702" i="1"/>
  <c r="Y2701" i="1"/>
  <c r="V2701" i="1"/>
  <c r="U2701" i="1"/>
  <c r="T2701" i="1"/>
  <c r="O2701" i="1"/>
  <c r="N2701" i="1"/>
  <c r="M2701" i="1"/>
  <c r="Y2700" i="1"/>
  <c r="V2700" i="1"/>
  <c r="U2700" i="1"/>
  <c r="T2700" i="1"/>
  <c r="O2700" i="1"/>
  <c r="N2700" i="1"/>
  <c r="M2700" i="1"/>
  <c r="Y2699" i="1"/>
  <c r="V2699" i="1"/>
  <c r="U2699" i="1"/>
  <c r="T2699" i="1"/>
  <c r="O2699" i="1"/>
  <c r="N2699" i="1"/>
  <c r="M2699" i="1"/>
  <c r="Y2698" i="1"/>
  <c r="V2698" i="1"/>
  <c r="U2698" i="1"/>
  <c r="T2698" i="1"/>
  <c r="O2698" i="1"/>
  <c r="N2698" i="1"/>
  <c r="M2698" i="1"/>
  <c r="Y2697" i="1"/>
  <c r="V2697" i="1"/>
  <c r="U2697" i="1"/>
  <c r="T2697" i="1"/>
  <c r="O2697" i="1"/>
  <c r="N2697" i="1"/>
  <c r="M2697" i="1"/>
  <c r="Y2696" i="1"/>
  <c r="V2696" i="1"/>
  <c r="U2696" i="1"/>
  <c r="T2696" i="1"/>
  <c r="O2696" i="1"/>
  <c r="N2696" i="1"/>
  <c r="M2696" i="1"/>
  <c r="Y2695" i="1"/>
  <c r="V2695" i="1"/>
  <c r="U2695" i="1"/>
  <c r="T2695" i="1"/>
  <c r="O2695" i="1"/>
  <c r="N2695" i="1"/>
  <c r="M2695" i="1"/>
  <c r="Y2694" i="1"/>
  <c r="V2694" i="1"/>
  <c r="U2694" i="1"/>
  <c r="T2694" i="1"/>
  <c r="O2694" i="1"/>
  <c r="N2694" i="1"/>
  <c r="M2694" i="1"/>
  <c r="Y2693" i="1"/>
  <c r="V2693" i="1"/>
  <c r="U2693" i="1"/>
  <c r="T2693" i="1"/>
  <c r="O2693" i="1"/>
  <c r="N2693" i="1"/>
  <c r="M2693" i="1"/>
  <c r="Y2692" i="1"/>
  <c r="V2692" i="1"/>
  <c r="U2692" i="1"/>
  <c r="T2692" i="1"/>
  <c r="O2692" i="1"/>
  <c r="N2692" i="1"/>
  <c r="M2692" i="1"/>
  <c r="Y2691" i="1"/>
  <c r="V2691" i="1"/>
  <c r="U2691" i="1"/>
  <c r="T2691" i="1"/>
  <c r="O2691" i="1"/>
  <c r="N2691" i="1"/>
  <c r="M2691" i="1"/>
  <c r="Y2690" i="1"/>
  <c r="V2690" i="1"/>
  <c r="U2690" i="1"/>
  <c r="T2690" i="1"/>
  <c r="O2690" i="1"/>
  <c r="N2690" i="1"/>
  <c r="M2690" i="1"/>
  <c r="Y2689" i="1"/>
  <c r="V2689" i="1"/>
  <c r="U2689" i="1"/>
  <c r="T2689" i="1"/>
  <c r="O2689" i="1"/>
  <c r="N2689" i="1"/>
  <c r="M2689" i="1"/>
  <c r="Y2688" i="1"/>
  <c r="V2688" i="1"/>
  <c r="U2688" i="1"/>
  <c r="T2688" i="1"/>
  <c r="O2688" i="1"/>
  <c r="N2688" i="1"/>
  <c r="M2688" i="1"/>
  <c r="Y2687" i="1"/>
  <c r="V2687" i="1"/>
  <c r="U2687" i="1"/>
  <c r="T2687" i="1"/>
  <c r="O2687" i="1"/>
  <c r="N2687" i="1"/>
  <c r="M2687" i="1"/>
  <c r="Y2686" i="1"/>
  <c r="V2686" i="1"/>
  <c r="U2686" i="1"/>
  <c r="T2686" i="1"/>
  <c r="O2686" i="1"/>
  <c r="N2686" i="1"/>
  <c r="M2686" i="1"/>
  <c r="Y2685" i="1"/>
  <c r="V2685" i="1"/>
  <c r="U2685" i="1"/>
  <c r="T2685" i="1"/>
  <c r="O2685" i="1"/>
  <c r="N2685" i="1"/>
  <c r="M2685" i="1"/>
  <c r="Y2684" i="1"/>
  <c r="V2684" i="1"/>
  <c r="U2684" i="1"/>
  <c r="T2684" i="1"/>
  <c r="O2684" i="1"/>
  <c r="N2684" i="1"/>
  <c r="M2684" i="1"/>
  <c r="Y2683" i="1"/>
  <c r="V2683" i="1"/>
  <c r="U2683" i="1"/>
  <c r="T2683" i="1"/>
  <c r="O2683" i="1"/>
  <c r="N2683" i="1"/>
  <c r="M2683" i="1"/>
  <c r="Y2682" i="1"/>
  <c r="V2682" i="1"/>
  <c r="U2682" i="1"/>
  <c r="T2682" i="1"/>
  <c r="O2682" i="1"/>
  <c r="N2682" i="1"/>
  <c r="M2682" i="1"/>
  <c r="Y2681" i="1"/>
  <c r="V2681" i="1"/>
  <c r="U2681" i="1"/>
  <c r="T2681" i="1"/>
  <c r="O2681" i="1"/>
  <c r="N2681" i="1"/>
  <c r="M2681" i="1"/>
  <c r="Y2680" i="1"/>
  <c r="V2680" i="1"/>
  <c r="U2680" i="1"/>
  <c r="T2680" i="1"/>
  <c r="O2680" i="1"/>
  <c r="N2680" i="1"/>
  <c r="M2680" i="1"/>
  <c r="Y2679" i="1"/>
  <c r="V2679" i="1"/>
  <c r="U2679" i="1"/>
  <c r="T2679" i="1"/>
  <c r="O2679" i="1"/>
  <c r="N2679" i="1"/>
  <c r="M2679" i="1"/>
  <c r="Y2678" i="1"/>
  <c r="V2678" i="1"/>
  <c r="U2678" i="1"/>
  <c r="T2678" i="1"/>
  <c r="O2678" i="1"/>
  <c r="N2678" i="1"/>
  <c r="M2678" i="1"/>
  <c r="Y2677" i="1"/>
  <c r="V2677" i="1"/>
  <c r="U2677" i="1"/>
  <c r="T2677" i="1"/>
  <c r="O2677" i="1"/>
  <c r="N2677" i="1"/>
  <c r="M2677" i="1"/>
  <c r="Y2676" i="1"/>
  <c r="V2676" i="1"/>
  <c r="U2676" i="1"/>
  <c r="T2676" i="1"/>
  <c r="O2676" i="1"/>
  <c r="N2676" i="1"/>
  <c r="M2676" i="1"/>
  <c r="Y2675" i="1"/>
  <c r="V2675" i="1"/>
  <c r="U2675" i="1"/>
  <c r="T2675" i="1"/>
  <c r="O2675" i="1"/>
  <c r="N2675" i="1"/>
  <c r="M2675" i="1"/>
  <c r="Y2674" i="1"/>
  <c r="V2674" i="1"/>
  <c r="U2674" i="1"/>
  <c r="T2674" i="1"/>
  <c r="O2674" i="1"/>
  <c r="N2674" i="1"/>
  <c r="M2674" i="1"/>
  <c r="Y2673" i="1"/>
  <c r="V2673" i="1"/>
  <c r="U2673" i="1"/>
  <c r="T2673" i="1"/>
  <c r="O2673" i="1"/>
  <c r="N2673" i="1"/>
  <c r="M2673" i="1"/>
  <c r="Y2672" i="1"/>
  <c r="V2672" i="1"/>
  <c r="U2672" i="1"/>
  <c r="T2672" i="1"/>
  <c r="O2672" i="1"/>
  <c r="N2672" i="1"/>
  <c r="M2672" i="1"/>
  <c r="Y2671" i="1"/>
  <c r="V2671" i="1"/>
  <c r="U2671" i="1"/>
  <c r="T2671" i="1"/>
  <c r="O2671" i="1"/>
  <c r="N2671" i="1"/>
  <c r="M2671" i="1"/>
  <c r="Y2670" i="1"/>
  <c r="V2670" i="1"/>
  <c r="U2670" i="1"/>
  <c r="T2670" i="1"/>
  <c r="O2670" i="1"/>
  <c r="N2670" i="1"/>
  <c r="M2670" i="1"/>
  <c r="Y2669" i="1"/>
  <c r="V2669" i="1"/>
  <c r="U2669" i="1"/>
  <c r="T2669" i="1"/>
  <c r="O2669" i="1"/>
  <c r="N2669" i="1"/>
  <c r="M2669" i="1"/>
  <c r="Y2668" i="1"/>
  <c r="V2668" i="1"/>
  <c r="U2668" i="1"/>
  <c r="T2668" i="1"/>
  <c r="O2668" i="1"/>
  <c r="N2668" i="1"/>
  <c r="M2668" i="1"/>
  <c r="Y2667" i="1"/>
  <c r="V2667" i="1"/>
  <c r="U2667" i="1"/>
  <c r="T2667" i="1"/>
  <c r="O2667" i="1"/>
  <c r="N2667" i="1"/>
  <c r="M2667" i="1"/>
  <c r="Y2666" i="1"/>
  <c r="V2666" i="1"/>
  <c r="U2666" i="1"/>
  <c r="T2666" i="1"/>
  <c r="O2666" i="1"/>
  <c r="N2666" i="1"/>
  <c r="M2666" i="1"/>
  <c r="Y2665" i="1"/>
  <c r="V2665" i="1"/>
  <c r="U2665" i="1"/>
  <c r="T2665" i="1"/>
  <c r="O2665" i="1"/>
  <c r="N2665" i="1"/>
  <c r="M2665" i="1"/>
  <c r="Y2664" i="1"/>
  <c r="V2664" i="1"/>
  <c r="U2664" i="1"/>
  <c r="T2664" i="1"/>
  <c r="O2664" i="1"/>
  <c r="N2664" i="1"/>
  <c r="M2664" i="1"/>
  <c r="Y2663" i="1"/>
  <c r="V2663" i="1"/>
  <c r="U2663" i="1"/>
  <c r="T2663" i="1"/>
  <c r="O2663" i="1"/>
  <c r="N2663" i="1"/>
  <c r="M2663" i="1"/>
  <c r="Y2662" i="1"/>
  <c r="V2662" i="1"/>
  <c r="U2662" i="1"/>
  <c r="T2662" i="1"/>
  <c r="O2662" i="1"/>
  <c r="N2662" i="1"/>
  <c r="M2662" i="1"/>
  <c r="Y2661" i="1"/>
  <c r="V2661" i="1"/>
  <c r="U2661" i="1"/>
  <c r="T2661" i="1"/>
  <c r="O2661" i="1"/>
  <c r="N2661" i="1"/>
  <c r="M2661" i="1"/>
  <c r="Y2660" i="1"/>
  <c r="V2660" i="1"/>
  <c r="U2660" i="1"/>
  <c r="T2660" i="1"/>
  <c r="O2660" i="1"/>
  <c r="N2660" i="1"/>
  <c r="M2660" i="1"/>
  <c r="Y2659" i="1"/>
  <c r="V2659" i="1"/>
  <c r="U2659" i="1"/>
  <c r="T2659" i="1"/>
  <c r="O2659" i="1"/>
  <c r="N2659" i="1"/>
  <c r="M2659" i="1"/>
  <c r="Y2658" i="1"/>
  <c r="V2658" i="1"/>
  <c r="U2658" i="1"/>
  <c r="T2658" i="1"/>
  <c r="O2658" i="1"/>
  <c r="N2658" i="1"/>
  <c r="M2658" i="1"/>
  <c r="Y2657" i="1"/>
  <c r="V2657" i="1"/>
  <c r="U2657" i="1"/>
  <c r="T2657" i="1"/>
  <c r="O2657" i="1"/>
  <c r="N2657" i="1"/>
  <c r="M2657" i="1"/>
  <c r="Y2656" i="1"/>
  <c r="V2656" i="1"/>
  <c r="U2656" i="1"/>
  <c r="T2656" i="1"/>
  <c r="O2656" i="1"/>
  <c r="N2656" i="1"/>
  <c r="M2656" i="1"/>
  <c r="Y2655" i="1"/>
  <c r="V2655" i="1"/>
  <c r="U2655" i="1"/>
  <c r="T2655" i="1"/>
  <c r="O2655" i="1"/>
  <c r="N2655" i="1"/>
  <c r="M2655" i="1"/>
  <c r="Y2654" i="1"/>
  <c r="V2654" i="1"/>
  <c r="U2654" i="1"/>
  <c r="T2654" i="1"/>
  <c r="O2654" i="1"/>
  <c r="N2654" i="1"/>
  <c r="M2654" i="1"/>
  <c r="Y2653" i="1"/>
  <c r="V2653" i="1"/>
  <c r="U2653" i="1"/>
  <c r="T2653" i="1"/>
  <c r="O2653" i="1"/>
  <c r="N2653" i="1"/>
  <c r="M2653" i="1"/>
  <c r="Y2652" i="1"/>
  <c r="V2652" i="1"/>
  <c r="U2652" i="1"/>
  <c r="T2652" i="1"/>
  <c r="O2652" i="1"/>
  <c r="N2652" i="1"/>
  <c r="M2652" i="1"/>
  <c r="Y2651" i="1"/>
  <c r="V2651" i="1"/>
  <c r="U2651" i="1"/>
  <c r="T2651" i="1"/>
  <c r="O2651" i="1"/>
  <c r="N2651" i="1"/>
  <c r="M2651" i="1"/>
  <c r="Y2650" i="1"/>
  <c r="V2650" i="1"/>
  <c r="U2650" i="1"/>
  <c r="T2650" i="1"/>
  <c r="O2650" i="1"/>
  <c r="N2650" i="1"/>
  <c r="M2650" i="1"/>
  <c r="Y2649" i="1"/>
  <c r="V2649" i="1"/>
  <c r="U2649" i="1"/>
  <c r="T2649" i="1"/>
  <c r="O2649" i="1"/>
  <c r="N2649" i="1"/>
  <c r="M2649" i="1"/>
  <c r="Y2648" i="1"/>
  <c r="V2648" i="1"/>
  <c r="U2648" i="1"/>
  <c r="T2648" i="1"/>
  <c r="O2648" i="1"/>
  <c r="N2648" i="1"/>
  <c r="M2648" i="1"/>
  <c r="Y2647" i="1"/>
  <c r="V2647" i="1"/>
  <c r="U2647" i="1"/>
  <c r="T2647" i="1"/>
  <c r="O2647" i="1"/>
  <c r="N2647" i="1"/>
  <c r="M2647" i="1"/>
  <c r="Y2646" i="1"/>
  <c r="V2646" i="1"/>
  <c r="U2646" i="1"/>
  <c r="T2646" i="1"/>
  <c r="O2646" i="1"/>
  <c r="N2646" i="1"/>
  <c r="M2646" i="1"/>
  <c r="Y2645" i="1"/>
  <c r="V2645" i="1"/>
  <c r="U2645" i="1"/>
  <c r="T2645" i="1"/>
  <c r="O2645" i="1"/>
  <c r="N2645" i="1"/>
  <c r="M2645" i="1"/>
  <c r="Y2644" i="1"/>
  <c r="V2644" i="1"/>
  <c r="U2644" i="1"/>
  <c r="T2644" i="1"/>
  <c r="O2644" i="1"/>
  <c r="N2644" i="1"/>
  <c r="M2644" i="1"/>
  <c r="Y2643" i="1"/>
  <c r="V2643" i="1"/>
  <c r="U2643" i="1"/>
  <c r="T2643" i="1"/>
  <c r="O2643" i="1"/>
  <c r="N2643" i="1"/>
  <c r="M2643" i="1"/>
  <c r="Y2642" i="1"/>
  <c r="V2642" i="1"/>
  <c r="U2642" i="1"/>
  <c r="T2642" i="1"/>
  <c r="O2642" i="1"/>
  <c r="N2642" i="1"/>
  <c r="M2642" i="1"/>
  <c r="Y2641" i="1"/>
  <c r="V2641" i="1"/>
  <c r="U2641" i="1"/>
  <c r="T2641" i="1"/>
  <c r="O2641" i="1"/>
  <c r="N2641" i="1"/>
  <c r="M2641" i="1"/>
  <c r="Y2640" i="1"/>
  <c r="V2640" i="1"/>
  <c r="U2640" i="1"/>
  <c r="T2640" i="1"/>
  <c r="O2640" i="1"/>
  <c r="N2640" i="1"/>
  <c r="M2640" i="1"/>
  <c r="Y2639" i="1"/>
  <c r="V2639" i="1"/>
  <c r="U2639" i="1"/>
  <c r="T2639" i="1"/>
  <c r="O2639" i="1"/>
  <c r="N2639" i="1"/>
  <c r="M2639" i="1"/>
  <c r="Y2638" i="1"/>
  <c r="V2638" i="1"/>
  <c r="U2638" i="1"/>
  <c r="T2638" i="1"/>
  <c r="O2638" i="1"/>
  <c r="N2638" i="1"/>
  <c r="M2638" i="1"/>
  <c r="Y2637" i="1"/>
  <c r="V2637" i="1"/>
  <c r="U2637" i="1"/>
  <c r="T2637" i="1"/>
  <c r="O2637" i="1"/>
  <c r="N2637" i="1"/>
  <c r="M2637" i="1"/>
  <c r="Y2636" i="1"/>
  <c r="V2636" i="1"/>
  <c r="U2636" i="1"/>
  <c r="T2636" i="1"/>
  <c r="O2636" i="1"/>
  <c r="N2636" i="1"/>
  <c r="M2636" i="1"/>
  <c r="Y2601" i="1" l="1"/>
  <c r="V2601" i="1"/>
  <c r="U2601" i="1"/>
  <c r="T2601" i="1"/>
  <c r="O2601" i="1"/>
  <c r="N2601" i="1"/>
  <c r="M2601" i="1"/>
  <c r="Y2600" i="1"/>
  <c r="V2600" i="1"/>
  <c r="U2600" i="1"/>
  <c r="T2600" i="1"/>
  <c r="O2600" i="1"/>
  <c r="N2600" i="1"/>
  <c r="M2600" i="1"/>
  <c r="Y2599" i="1"/>
  <c r="V2599" i="1"/>
  <c r="U2599" i="1"/>
  <c r="T2599" i="1"/>
  <c r="O2599" i="1"/>
  <c r="N2599" i="1"/>
  <c r="M2599" i="1"/>
  <c r="Y2598" i="1"/>
  <c r="V2598" i="1"/>
  <c r="U2598" i="1"/>
  <c r="T2598" i="1"/>
  <c r="O2598" i="1"/>
  <c r="N2598" i="1"/>
  <c r="M2598" i="1"/>
  <c r="Y2597" i="1"/>
  <c r="V2597" i="1"/>
  <c r="U2597" i="1"/>
  <c r="T2597" i="1"/>
  <c r="O2597" i="1"/>
  <c r="N2597" i="1"/>
  <c r="M2597" i="1"/>
  <c r="Y2596" i="1"/>
  <c r="V2596" i="1"/>
  <c r="U2596" i="1"/>
  <c r="T2596" i="1"/>
  <c r="O2596" i="1"/>
  <c r="N2596" i="1"/>
  <c r="M2596" i="1"/>
  <c r="Y2595" i="1"/>
  <c r="V2595" i="1"/>
  <c r="U2595" i="1"/>
  <c r="T2595" i="1"/>
  <c r="O2595" i="1"/>
  <c r="N2595" i="1"/>
  <c r="M2595" i="1"/>
  <c r="Y2594" i="1"/>
  <c r="V2594" i="1"/>
  <c r="U2594" i="1"/>
  <c r="T2594" i="1"/>
  <c r="O2594" i="1"/>
  <c r="N2594" i="1"/>
  <c r="M2594" i="1"/>
  <c r="Y2593" i="1"/>
  <c r="V2593" i="1"/>
  <c r="U2593" i="1"/>
  <c r="T2593" i="1"/>
  <c r="O2593" i="1"/>
  <c r="N2593" i="1"/>
  <c r="M2593" i="1"/>
  <c r="Y2592" i="1"/>
  <c r="V2592" i="1"/>
  <c r="U2592" i="1"/>
  <c r="T2592" i="1"/>
  <c r="O2592" i="1"/>
  <c r="N2592" i="1"/>
  <c r="M2592" i="1"/>
  <c r="Y2591" i="1"/>
  <c r="V2591" i="1"/>
  <c r="U2591" i="1"/>
  <c r="T2591" i="1"/>
  <c r="O2591" i="1"/>
  <c r="N2591" i="1"/>
  <c r="M2591" i="1"/>
  <c r="Y2590" i="1"/>
  <c r="V2590" i="1"/>
  <c r="U2590" i="1"/>
  <c r="T2590" i="1"/>
  <c r="O2590" i="1"/>
  <c r="N2590" i="1"/>
  <c r="M2590" i="1"/>
  <c r="Y2589" i="1"/>
  <c r="V2589" i="1"/>
  <c r="U2589" i="1"/>
  <c r="T2589" i="1"/>
  <c r="O2589" i="1"/>
  <c r="N2589" i="1"/>
  <c r="M2589" i="1"/>
  <c r="Y2588" i="1"/>
  <c r="V2588" i="1"/>
  <c r="U2588" i="1"/>
  <c r="T2588" i="1"/>
  <c r="O2588" i="1"/>
  <c r="N2588" i="1"/>
  <c r="M2588" i="1"/>
  <c r="Y2587" i="1"/>
  <c r="V2587" i="1"/>
  <c r="U2587" i="1"/>
  <c r="T2587" i="1"/>
  <c r="O2587" i="1"/>
  <c r="N2587" i="1"/>
  <c r="M2587" i="1"/>
  <c r="Y2586" i="1"/>
  <c r="V2586" i="1"/>
  <c r="U2586" i="1"/>
  <c r="T2586" i="1"/>
  <c r="O2586" i="1"/>
  <c r="N2586" i="1"/>
  <c r="M2586" i="1"/>
  <c r="Y2585" i="1"/>
  <c r="V2585" i="1"/>
  <c r="U2585" i="1"/>
  <c r="T2585" i="1"/>
  <c r="O2585" i="1"/>
  <c r="N2585" i="1"/>
  <c r="M2585" i="1"/>
  <c r="Y2584" i="1"/>
  <c r="V2584" i="1"/>
  <c r="U2584" i="1"/>
  <c r="T2584" i="1"/>
  <c r="O2584" i="1"/>
  <c r="N2584" i="1"/>
  <c r="M2584" i="1"/>
  <c r="Y2583" i="1"/>
  <c r="V2583" i="1"/>
  <c r="U2583" i="1"/>
  <c r="T2583" i="1"/>
  <c r="O2583" i="1"/>
  <c r="N2583" i="1"/>
  <c r="M2583" i="1"/>
  <c r="Y2582" i="1"/>
  <c r="V2582" i="1"/>
  <c r="U2582" i="1"/>
  <c r="T2582" i="1"/>
  <c r="O2582" i="1"/>
  <c r="N2582" i="1"/>
  <c r="M2582" i="1"/>
  <c r="Y2581" i="1"/>
  <c r="V2581" i="1"/>
  <c r="U2581" i="1"/>
  <c r="T2581" i="1"/>
  <c r="O2581" i="1"/>
  <c r="N2581" i="1"/>
  <c r="M2581" i="1"/>
  <c r="Y2580" i="1"/>
  <c r="V2580" i="1"/>
  <c r="U2580" i="1"/>
  <c r="T2580" i="1"/>
  <c r="O2580" i="1"/>
  <c r="N2580" i="1"/>
  <c r="M2580" i="1"/>
  <c r="Y2579" i="1"/>
  <c r="V2579" i="1"/>
  <c r="U2579" i="1"/>
  <c r="T2579" i="1"/>
  <c r="O2579" i="1"/>
  <c r="N2579" i="1"/>
  <c r="M2579" i="1"/>
  <c r="Y2578" i="1"/>
  <c r="V2578" i="1"/>
  <c r="U2578" i="1"/>
  <c r="T2578" i="1"/>
  <c r="O2578" i="1"/>
  <c r="N2578" i="1"/>
  <c r="M2578" i="1"/>
  <c r="Y2577" i="1"/>
  <c r="V2577" i="1"/>
  <c r="U2577" i="1"/>
  <c r="T2577" i="1"/>
  <c r="O2577" i="1"/>
  <c r="N2577" i="1"/>
  <c r="M2577" i="1"/>
  <c r="Y2576" i="1"/>
  <c r="V2576" i="1"/>
  <c r="U2576" i="1"/>
  <c r="T2576" i="1"/>
  <c r="O2576" i="1"/>
  <c r="N2576" i="1"/>
  <c r="M2576" i="1"/>
  <c r="Y2575" i="1"/>
  <c r="V2575" i="1"/>
  <c r="U2575" i="1"/>
  <c r="T2575" i="1"/>
  <c r="O2575" i="1"/>
  <c r="N2575" i="1"/>
  <c r="M2575" i="1"/>
  <c r="Y2574" i="1"/>
  <c r="V2574" i="1"/>
  <c r="U2574" i="1"/>
  <c r="T2574" i="1"/>
  <c r="O2574" i="1"/>
  <c r="N2574" i="1"/>
  <c r="M2574" i="1"/>
  <c r="Y2573" i="1"/>
  <c r="V2573" i="1"/>
  <c r="U2573" i="1"/>
  <c r="T2573" i="1"/>
  <c r="O2573" i="1"/>
  <c r="N2573" i="1"/>
  <c r="M2573" i="1"/>
  <c r="Y2572" i="1"/>
  <c r="V2572" i="1"/>
  <c r="U2572" i="1"/>
  <c r="T2572" i="1"/>
  <c r="O2572" i="1"/>
  <c r="N2572" i="1"/>
  <c r="M2572" i="1"/>
  <c r="Y2571" i="1"/>
  <c r="V2571" i="1"/>
  <c r="U2571" i="1"/>
  <c r="T2571" i="1"/>
  <c r="O2571" i="1"/>
  <c r="N2571" i="1"/>
  <c r="M2571" i="1"/>
  <c r="Y2570" i="1"/>
  <c r="V2570" i="1"/>
  <c r="U2570" i="1"/>
  <c r="T2570" i="1"/>
  <c r="O2570" i="1"/>
  <c r="N2570" i="1"/>
  <c r="M2570" i="1"/>
  <c r="Y2569" i="1"/>
  <c r="V2569" i="1"/>
  <c r="U2569" i="1"/>
  <c r="T2569" i="1"/>
  <c r="O2569" i="1"/>
  <c r="N2569" i="1"/>
  <c r="M2569" i="1"/>
  <c r="Y2568" i="1"/>
  <c r="V2568" i="1"/>
  <c r="U2568" i="1"/>
  <c r="T2568" i="1"/>
  <c r="O2568" i="1"/>
  <c r="N2568" i="1"/>
  <c r="M2568" i="1"/>
  <c r="Y2567" i="1"/>
  <c r="V2567" i="1"/>
  <c r="U2567" i="1"/>
  <c r="T2567" i="1"/>
  <c r="O2567" i="1"/>
  <c r="N2567" i="1"/>
  <c r="M2567" i="1"/>
  <c r="Y2566" i="1"/>
  <c r="V2566" i="1"/>
  <c r="U2566" i="1"/>
  <c r="T2566" i="1"/>
  <c r="O2566" i="1"/>
  <c r="N2566" i="1"/>
  <c r="M2566" i="1"/>
  <c r="Y2565" i="1"/>
  <c r="V2565" i="1"/>
  <c r="U2565" i="1"/>
  <c r="T2565" i="1"/>
  <c r="O2565" i="1"/>
  <c r="N2565" i="1"/>
  <c r="M2565" i="1"/>
  <c r="Y2564" i="1"/>
  <c r="V2564" i="1"/>
  <c r="U2564" i="1"/>
  <c r="T2564" i="1"/>
  <c r="O2564" i="1"/>
  <c r="N2564" i="1"/>
  <c r="M2564" i="1"/>
  <c r="Y2634" i="1"/>
  <c r="V2634" i="1"/>
  <c r="U2634" i="1"/>
  <c r="T2634" i="1"/>
  <c r="O2634" i="1"/>
  <c r="N2634" i="1"/>
  <c r="M2634" i="1"/>
  <c r="Y2554" i="1" l="1"/>
  <c r="V2554" i="1"/>
  <c r="U2554" i="1"/>
  <c r="T2554" i="1"/>
  <c r="O2554" i="1"/>
  <c r="N2554" i="1"/>
  <c r="M2554" i="1"/>
  <c r="Y2553" i="1"/>
  <c r="V2553" i="1"/>
  <c r="U2553" i="1"/>
  <c r="T2553" i="1"/>
  <c r="O2553" i="1"/>
  <c r="N2553" i="1"/>
  <c r="M2553" i="1"/>
  <c r="Y2552" i="1"/>
  <c r="V2552" i="1"/>
  <c r="U2552" i="1"/>
  <c r="T2552" i="1"/>
  <c r="O2552" i="1"/>
  <c r="N2552" i="1"/>
  <c r="M2552" i="1"/>
  <c r="Y2551" i="1"/>
  <c r="V2551" i="1"/>
  <c r="U2551" i="1"/>
  <c r="T2551" i="1"/>
  <c r="O2551" i="1"/>
  <c r="N2551" i="1"/>
  <c r="M2551" i="1"/>
  <c r="Y2550" i="1"/>
  <c r="V2550" i="1"/>
  <c r="U2550" i="1"/>
  <c r="T2550" i="1"/>
  <c r="O2550" i="1"/>
  <c r="N2550" i="1"/>
  <c r="M2550" i="1"/>
  <c r="Y2549" i="1"/>
  <c r="V2549" i="1"/>
  <c r="U2549" i="1"/>
  <c r="T2549" i="1"/>
  <c r="O2549" i="1"/>
  <c r="N2549" i="1"/>
  <c r="M2549" i="1"/>
  <c r="Y2548" i="1"/>
  <c r="V2548" i="1"/>
  <c r="U2548" i="1"/>
  <c r="T2548" i="1"/>
  <c r="O2548" i="1"/>
  <c r="N2548" i="1"/>
  <c r="M2548" i="1"/>
  <c r="Y2547" i="1"/>
  <c r="V2547" i="1"/>
  <c r="U2547" i="1"/>
  <c r="T2547" i="1"/>
  <c r="O2547" i="1"/>
  <c r="N2547" i="1"/>
  <c r="M2547" i="1"/>
  <c r="Y2546" i="1"/>
  <c r="V2546" i="1"/>
  <c r="U2546" i="1"/>
  <c r="T2546" i="1"/>
  <c r="O2546" i="1"/>
  <c r="N2546" i="1"/>
  <c r="M2546" i="1"/>
  <c r="Y2545" i="1"/>
  <c r="V2545" i="1"/>
  <c r="U2545" i="1"/>
  <c r="T2545" i="1"/>
  <c r="O2545" i="1"/>
  <c r="N2545" i="1"/>
  <c r="M2545" i="1"/>
  <c r="Y2544" i="1"/>
  <c r="V2544" i="1"/>
  <c r="U2544" i="1"/>
  <c r="T2544" i="1"/>
  <c r="O2544" i="1"/>
  <c r="N2544" i="1"/>
  <c r="M2544" i="1"/>
  <c r="Y2543" i="1"/>
  <c r="V2543" i="1"/>
  <c r="U2543" i="1"/>
  <c r="T2543" i="1"/>
  <c r="O2543" i="1"/>
  <c r="N2543" i="1"/>
  <c r="M2543" i="1"/>
  <c r="Y2542" i="1"/>
  <c r="V2542" i="1"/>
  <c r="U2542" i="1"/>
  <c r="T2542" i="1"/>
  <c r="O2542" i="1"/>
  <c r="N2542" i="1"/>
  <c r="M2542" i="1"/>
  <c r="Y2541" i="1"/>
  <c r="V2541" i="1"/>
  <c r="U2541" i="1"/>
  <c r="T2541" i="1"/>
  <c r="O2541" i="1"/>
  <c r="N2541" i="1"/>
  <c r="M2541" i="1"/>
  <c r="Y2540" i="1"/>
  <c r="V2540" i="1"/>
  <c r="U2540" i="1"/>
  <c r="T2540" i="1"/>
  <c r="O2540" i="1"/>
  <c r="N2540" i="1"/>
  <c r="M2540" i="1"/>
  <c r="Y2539" i="1"/>
  <c r="V2539" i="1"/>
  <c r="U2539" i="1"/>
  <c r="T2539" i="1"/>
  <c r="O2539" i="1"/>
  <c r="N2539" i="1"/>
  <c r="M2539" i="1"/>
  <c r="Y2538" i="1"/>
  <c r="V2538" i="1"/>
  <c r="U2538" i="1"/>
  <c r="T2538" i="1"/>
  <c r="O2538" i="1"/>
  <c r="N2538" i="1"/>
  <c r="M2538" i="1"/>
  <c r="Y2537" i="1"/>
  <c r="V2537" i="1"/>
  <c r="U2537" i="1"/>
  <c r="T2537" i="1"/>
  <c r="O2537" i="1"/>
  <c r="N2537" i="1"/>
  <c r="M2537" i="1"/>
  <c r="Y2536" i="1"/>
  <c r="V2536" i="1"/>
  <c r="U2536" i="1"/>
  <c r="T2536" i="1"/>
  <c r="O2536" i="1"/>
  <c r="N2536" i="1"/>
  <c r="M2536" i="1"/>
  <c r="Y2535" i="1"/>
  <c r="V2535" i="1"/>
  <c r="U2535" i="1"/>
  <c r="T2535" i="1"/>
  <c r="O2535" i="1"/>
  <c r="N2535" i="1"/>
  <c r="M2535" i="1"/>
  <c r="Y2534" i="1"/>
  <c r="V2534" i="1"/>
  <c r="U2534" i="1"/>
  <c r="T2534" i="1"/>
  <c r="O2534" i="1"/>
  <c r="N2534" i="1"/>
  <c r="M2534" i="1"/>
  <c r="Y2533" i="1"/>
  <c r="V2533" i="1"/>
  <c r="U2533" i="1"/>
  <c r="T2533" i="1"/>
  <c r="O2533" i="1"/>
  <c r="N2533" i="1"/>
  <c r="M2533" i="1"/>
  <c r="Y2532" i="1"/>
  <c r="V2532" i="1"/>
  <c r="U2532" i="1"/>
  <c r="T2532" i="1"/>
  <c r="O2532" i="1"/>
  <c r="N2532" i="1"/>
  <c r="M2532" i="1"/>
  <c r="Y2531" i="1"/>
  <c r="V2531" i="1"/>
  <c r="U2531" i="1"/>
  <c r="T2531" i="1"/>
  <c r="O2531" i="1"/>
  <c r="N2531" i="1"/>
  <c r="M2531" i="1"/>
  <c r="Y2530" i="1"/>
  <c r="V2530" i="1"/>
  <c r="U2530" i="1"/>
  <c r="T2530" i="1"/>
  <c r="O2530" i="1"/>
  <c r="N2530" i="1"/>
  <c r="M2530" i="1"/>
  <c r="Y2529" i="1"/>
  <c r="V2529" i="1"/>
  <c r="U2529" i="1"/>
  <c r="T2529" i="1"/>
  <c r="O2529" i="1"/>
  <c r="N2529" i="1"/>
  <c r="M2529" i="1"/>
  <c r="Y2528" i="1"/>
  <c r="V2528" i="1"/>
  <c r="U2528" i="1"/>
  <c r="T2528" i="1"/>
  <c r="O2528" i="1"/>
  <c r="N2528" i="1"/>
  <c r="M2528" i="1"/>
  <c r="Y2527" i="1"/>
  <c r="V2527" i="1"/>
  <c r="U2527" i="1"/>
  <c r="T2527" i="1"/>
  <c r="O2527" i="1"/>
  <c r="N2527" i="1"/>
  <c r="M2527" i="1"/>
  <c r="Y2526" i="1"/>
  <c r="V2526" i="1"/>
  <c r="U2526" i="1"/>
  <c r="T2526" i="1"/>
  <c r="O2526" i="1"/>
  <c r="N2526" i="1"/>
  <c r="M2526" i="1"/>
  <c r="Y2525" i="1"/>
  <c r="V2525" i="1"/>
  <c r="U2525" i="1"/>
  <c r="T2525" i="1"/>
  <c r="O2525" i="1"/>
  <c r="N2525" i="1"/>
  <c r="M2525" i="1"/>
  <c r="Y2524" i="1"/>
  <c r="V2524" i="1"/>
  <c r="U2524" i="1"/>
  <c r="T2524" i="1"/>
  <c r="O2524" i="1"/>
  <c r="N2524" i="1"/>
  <c r="M2524" i="1"/>
  <c r="Y2523" i="1"/>
  <c r="V2523" i="1"/>
  <c r="U2523" i="1"/>
  <c r="T2523" i="1"/>
  <c r="O2523" i="1"/>
  <c r="N2523" i="1"/>
  <c r="M2523" i="1"/>
  <c r="Y2522" i="1"/>
  <c r="V2522" i="1"/>
  <c r="U2522" i="1"/>
  <c r="T2522" i="1"/>
  <c r="O2522" i="1"/>
  <c r="N2522" i="1"/>
  <c r="M2522" i="1"/>
  <c r="Y2521" i="1"/>
  <c r="V2521" i="1"/>
  <c r="U2521" i="1"/>
  <c r="T2521" i="1"/>
  <c r="O2521" i="1"/>
  <c r="N2521" i="1"/>
  <c r="M2521" i="1"/>
  <c r="Y2520" i="1"/>
  <c r="V2520" i="1"/>
  <c r="U2520" i="1"/>
  <c r="T2520" i="1"/>
  <c r="O2520" i="1"/>
  <c r="N2520" i="1"/>
  <c r="M2520" i="1"/>
  <c r="Y2519" i="1"/>
  <c r="V2519" i="1"/>
  <c r="U2519" i="1"/>
  <c r="T2519" i="1"/>
  <c r="O2519" i="1"/>
  <c r="N2519" i="1"/>
  <c r="M2519" i="1"/>
  <c r="Y2518" i="1"/>
  <c r="V2518" i="1"/>
  <c r="U2518" i="1"/>
  <c r="T2518" i="1"/>
  <c r="O2518" i="1"/>
  <c r="N2518" i="1"/>
  <c r="M2518" i="1"/>
  <c r="Y2517" i="1"/>
  <c r="V2517" i="1"/>
  <c r="U2517" i="1"/>
  <c r="T2517" i="1"/>
  <c r="O2517" i="1"/>
  <c r="N2517" i="1"/>
  <c r="M2517" i="1"/>
  <c r="Y2516" i="1"/>
  <c r="V2516" i="1"/>
  <c r="U2516" i="1"/>
  <c r="T2516" i="1"/>
  <c r="O2516" i="1"/>
  <c r="N2516" i="1"/>
  <c r="M2516" i="1"/>
  <c r="Y2515" i="1"/>
  <c r="V2515" i="1"/>
  <c r="U2515" i="1"/>
  <c r="T2515" i="1"/>
  <c r="O2515" i="1"/>
  <c r="N2515" i="1"/>
  <c r="M2515" i="1"/>
  <c r="Y2514" i="1"/>
  <c r="V2514" i="1"/>
  <c r="U2514" i="1"/>
  <c r="T2514" i="1"/>
  <c r="O2514" i="1"/>
  <c r="N2514" i="1"/>
  <c r="M2514" i="1"/>
  <c r="Y2513" i="1"/>
  <c r="V2513" i="1"/>
  <c r="U2513" i="1"/>
  <c r="T2513" i="1"/>
  <c r="O2513" i="1"/>
  <c r="N2513" i="1"/>
  <c r="M2513" i="1"/>
  <c r="Y2512" i="1"/>
  <c r="V2512" i="1"/>
  <c r="U2512" i="1"/>
  <c r="T2512" i="1"/>
  <c r="O2512" i="1"/>
  <c r="N2512" i="1"/>
  <c r="M2512" i="1"/>
  <c r="Y2511" i="1"/>
  <c r="V2511" i="1"/>
  <c r="U2511" i="1"/>
  <c r="T2511" i="1"/>
  <c r="O2511" i="1"/>
  <c r="N2511" i="1"/>
  <c r="M2511" i="1"/>
  <c r="Y2510" i="1"/>
  <c r="V2510" i="1"/>
  <c r="U2510" i="1"/>
  <c r="T2510" i="1"/>
  <c r="O2510" i="1"/>
  <c r="N2510" i="1"/>
  <c r="M2510" i="1"/>
  <c r="Y2509" i="1"/>
  <c r="V2509" i="1"/>
  <c r="U2509" i="1"/>
  <c r="T2509" i="1"/>
  <c r="O2509" i="1"/>
  <c r="N2509" i="1"/>
  <c r="M2509" i="1"/>
  <c r="Y2508" i="1"/>
  <c r="V2508" i="1"/>
  <c r="U2508" i="1"/>
  <c r="T2508" i="1"/>
  <c r="O2508" i="1"/>
  <c r="N2508" i="1"/>
  <c r="M2508" i="1"/>
  <c r="Y2507" i="1"/>
  <c r="V2507" i="1"/>
  <c r="U2507" i="1"/>
  <c r="T2507" i="1"/>
  <c r="O2507" i="1"/>
  <c r="N2507" i="1"/>
  <c r="M2507" i="1"/>
  <c r="Y2506" i="1"/>
  <c r="V2506" i="1"/>
  <c r="U2506" i="1"/>
  <c r="T2506" i="1"/>
  <c r="O2506" i="1"/>
  <c r="N2506" i="1"/>
  <c r="M2506" i="1"/>
  <c r="Y2505" i="1"/>
  <c r="V2505" i="1"/>
  <c r="U2505" i="1"/>
  <c r="T2505" i="1"/>
  <c r="O2505" i="1"/>
  <c r="N2505" i="1"/>
  <c r="M2505" i="1"/>
  <c r="Y2504" i="1"/>
  <c r="V2504" i="1"/>
  <c r="U2504" i="1"/>
  <c r="T2504" i="1"/>
  <c r="O2504" i="1"/>
  <c r="N2504" i="1"/>
  <c r="M2504" i="1"/>
  <c r="Y2503" i="1"/>
  <c r="V2503" i="1"/>
  <c r="U2503" i="1"/>
  <c r="T2503" i="1"/>
  <c r="O2503" i="1"/>
  <c r="N2503" i="1"/>
  <c r="M2503" i="1"/>
  <c r="Y2502" i="1"/>
  <c r="V2502" i="1"/>
  <c r="U2502" i="1"/>
  <c r="T2502" i="1"/>
  <c r="O2502" i="1"/>
  <c r="N2502" i="1"/>
  <c r="M2502" i="1"/>
  <c r="Y2501" i="1"/>
  <c r="V2501" i="1"/>
  <c r="U2501" i="1"/>
  <c r="T2501" i="1"/>
  <c r="O2501" i="1"/>
  <c r="N2501" i="1"/>
  <c r="M2501" i="1"/>
  <c r="Y2500" i="1"/>
  <c r="V2500" i="1"/>
  <c r="U2500" i="1"/>
  <c r="T2500" i="1"/>
  <c r="O2500" i="1"/>
  <c r="N2500" i="1"/>
  <c r="M2500" i="1"/>
  <c r="Y2499" i="1"/>
  <c r="V2499" i="1"/>
  <c r="U2499" i="1"/>
  <c r="T2499" i="1"/>
  <c r="O2499" i="1"/>
  <c r="N2499" i="1"/>
  <c r="M2499" i="1"/>
  <c r="Y2498" i="1"/>
  <c r="V2498" i="1"/>
  <c r="U2498" i="1"/>
  <c r="T2498" i="1"/>
  <c r="O2498" i="1"/>
  <c r="N2498" i="1"/>
  <c r="M2498" i="1"/>
  <c r="Y2497" i="1"/>
  <c r="V2497" i="1"/>
  <c r="U2497" i="1"/>
  <c r="T2497" i="1"/>
  <c r="O2497" i="1"/>
  <c r="N2497" i="1"/>
  <c r="M2497" i="1"/>
  <c r="Y2496" i="1"/>
  <c r="V2496" i="1"/>
  <c r="U2496" i="1"/>
  <c r="T2496" i="1"/>
  <c r="O2496" i="1"/>
  <c r="N2496" i="1"/>
  <c r="M2496" i="1"/>
  <c r="Y2495" i="1"/>
  <c r="V2495" i="1"/>
  <c r="U2495" i="1"/>
  <c r="T2495" i="1"/>
  <c r="O2495" i="1"/>
  <c r="N2495" i="1"/>
  <c r="M2495" i="1"/>
  <c r="Y2494" i="1"/>
  <c r="V2494" i="1"/>
  <c r="U2494" i="1"/>
  <c r="T2494" i="1"/>
  <c r="O2494" i="1"/>
  <c r="N2494" i="1"/>
  <c r="M2494" i="1"/>
  <c r="Y2493" i="1"/>
  <c r="V2493" i="1"/>
  <c r="U2493" i="1"/>
  <c r="T2493" i="1"/>
  <c r="O2493" i="1"/>
  <c r="N2493" i="1"/>
  <c r="M2493" i="1"/>
  <c r="Y2492" i="1"/>
  <c r="V2492" i="1"/>
  <c r="U2492" i="1"/>
  <c r="T2492" i="1"/>
  <c r="O2492" i="1"/>
  <c r="N2492" i="1"/>
  <c r="M2492" i="1"/>
  <c r="Y2491" i="1"/>
  <c r="V2491" i="1"/>
  <c r="U2491" i="1"/>
  <c r="T2491" i="1"/>
  <c r="O2491" i="1"/>
  <c r="N2491" i="1"/>
  <c r="M2491" i="1"/>
  <c r="Y2490" i="1"/>
  <c r="V2490" i="1"/>
  <c r="U2490" i="1"/>
  <c r="T2490" i="1"/>
  <c r="O2490" i="1"/>
  <c r="N2490" i="1"/>
  <c r="M2490" i="1"/>
  <c r="Y2489" i="1"/>
  <c r="V2489" i="1"/>
  <c r="U2489" i="1"/>
  <c r="T2489" i="1"/>
  <c r="O2489" i="1"/>
  <c r="N2489" i="1"/>
  <c r="M2489" i="1"/>
  <c r="Y2488" i="1"/>
  <c r="V2488" i="1"/>
  <c r="U2488" i="1"/>
  <c r="T2488" i="1"/>
  <c r="O2488" i="1"/>
  <c r="N2488" i="1"/>
  <c r="M2488" i="1"/>
  <c r="Y2487" i="1"/>
  <c r="V2487" i="1"/>
  <c r="U2487" i="1"/>
  <c r="T2487" i="1"/>
  <c r="O2487" i="1"/>
  <c r="N2487" i="1"/>
  <c r="M2487" i="1"/>
  <c r="Y2486" i="1"/>
  <c r="V2486" i="1"/>
  <c r="U2486" i="1"/>
  <c r="T2486" i="1"/>
  <c r="O2486" i="1"/>
  <c r="N2486" i="1"/>
  <c r="M2486" i="1"/>
  <c r="Y2485" i="1"/>
  <c r="V2485" i="1"/>
  <c r="U2485" i="1"/>
  <c r="T2485" i="1"/>
  <c r="O2485" i="1"/>
  <c r="N2485" i="1"/>
  <c r="M2485" i="1"/>
  <c r="Y2484" i="1"/>
  <c r="V2484" i="1"/>
  <c r="U2484" i="1"/>
  <c r="T2484" i="1"/>
  <c r="O2484" i="1"/>
  <c r="N2484" i="1"/>
  <c r="M2484" i="1"/>
  <c r="Y2483" i="1"/>
  <c r="V2483" i="1"/>
  <c r="U2483" i="1"/>
  <c r="T2483" i="1"/>
  <c r="O2483" i="1"/>
  <c r="N2483" i="1"/>
  <c r="M2483" i="1"/>
  <c r="Y2482" i="1"/>
  <c r="V2482" i="1"/>
  <c r="U2482" i="1"/>
  <c r="T2482" i="1"/>
  <c r="O2482" i="1"/>
  <c r="N2482" i="1"/>
  <c r="M2482" i="1"/>
  <c r="Y2481" i="1"/>
  <c r="V2481" i="1"/>
  <c r="U2481" i="1"/>
  <c r="T2481" i="1"/>
  <c r="O2481" i="1"/>
  <c r="N2481" i="1"/>
  <c r="M2481" i="1"/>
  <c r="Y2480" i="1"/>
  <c r="V2480" i="1"/>
  <c r="U2480" i="1"/>
  <c r="T2480" i="1"/>
  <c r="O2480" i="1"/>
  <c r="N2480" i="1"/>
  <c r="M2480" i="1"/>
  <c r="Y2479" i="1"/>
  <c r="V2479" i="1"/>
  <c r="U2479" i="1"/>
  <c r="T2479" i="1"/>
  <c r="O2479" i="1"/>
  <c r="N2479" i="1"/>
  <c r="M2479" i="1"/>
  <c r="Y2478" i="1"/>
  <c r="V2478" i="1"/>
  <c r="U2478" i="1"/>
  <c r="T2478" i="1"/>
  <c r="O2478" i="1"/>
  <c r="N2478" i="1"/>
  <c r="M2478" i="1"/>
  <c r="Y2477" i="1"/>
  <c r="V2477" i="1"/>
  <c r="U2477" i="1"/>
  <c r="T2477" i="1"/>
  <c r="O2477" i="1"/>
  <c r="N2477" i="1"/>
  <c r="M2477" i="1"/>
  <c r="Y2476" i="1"/>
  <c r="V2476" i="1"/>
  <c r="U2476" i="1"/>
  <c r="T2476" i="1"/>
  <c r="O2476" i="1"/>
  <c r="N2476" i="1"/>
  <c r="M2476" i="1"/>
  <c r="Y2475" i="1"/>
  <c r="V2475" i="1"/>
  <c r="U2475" i="1"/>
  <c r="T2475" i="1"/>
  <c r="O2475" i="1"/>
  <c r="N2475" i="1"/>
  <c r="M2475" i="1"/>
  <c r="Y2474" i="1"/>
  <c r="V2474" i="1"/>
  <c r="U2474" i="1"/>
  <c r="T2474" i="1"/>
  <c r="O2474" i="1"/>
  <c r="N2474" i="1"/>
  <c r="M2474" i="1"/>
  <c r="Y2473" i="1"/>
  <c r="V2473" i="1"/>
  <c r="U2473" i="1"/>
  <c r="T2473" i="1"/>
  <c r="O2473" i="1"/>
  <c r="N2473" i="1"/>
  <c r="M2473" i="1"/>
  <c r="Y2472" i="1"/>
  <c r="V2472" i="1"/>
  <c r="U2472" i="1"/>
  <c r="T2472" i="1"/>
  <c r="O2472" i="1"/>
  <c r="N2472" i="1"/>
  <c r="M2472" i="1"/>
  <c r="Y2471" i="1"/>
  <c r="V2471" i="1"/>
  <c r="U2471" i="1"/>
  <c r="T2471" i="1"/>
  <c r="O2471" i="1"/>
  <c r="N2471" i="1"/>
  <c r="M2471" i="1"/>
  <c r="Y2470" i="1"/>
  <c r="V2470" i="1"/>
  <c r="U2470" i="1"/>
  <c r="T2470" i="1"/>
  <c r="O2470" i="1"/>
  <c r="N2470" i="1"/>
  <c r="M2470" i="1"/>
  <c r="Y2469" i="1"/>
  <c r="V2469" i="1"/>
  <c r="U2469" i="1"/>
  <c r="T2469" i="1"/>
  <c r="O2469" i="1"/>
  <c r="N2469" i="1"/>
  <c r="M2469" i="1"/>
  <c r="Y2468" i="1"/>
  <c r="V2468" i="1"/>
  <c r="U2468" i="1"/>
  <c r="T2468" i="1"/>
  <c r="O2468" i="1"/>
  <c r="N2468" i="1"/>
  <c r="M2468" i="1"/>
  <c r="Y2467" i="1"/>
  <c r="V2467" i="1"/>
  <c r="U2467" i="1"/>
  <c r="T2467" i="1"/>
  <c r="O2467" i="1"/>
  <c r="N2467" i="1"/>
  <c r="M2467" i="1"/>
  <c r="Y2466" i="1"/>
  <c r="V2466" i="1"/>
  <c r="U2466" i="1"/>
  <c r="T2466" i="1"/>
  <c r="O2466" i="1"/>
  <c r="N2466" i="1"/>
  <c r="M2466" i="1"/>
  <c r="Y2465" i="1"/>
  <c r="V2465" i="1"/>
  <c r="U2465" i="1"/>
  <c r="T2465" i="1"/>
  <c r="O2465" i="1"/>
  <c r="N2465" i="1"/>
  <c r="M2465" i="1"/>
  <c r="Y2464" i="1"/>
  <c r="V2464" i="1"/>
  <c r="U2464" i="1"/>
  <c r="T2464" i="1"/>
  <c r="O2464" i="1"/>
  <c r="N2464" i="1"/>
  <c r="M2464" i="1"/>
  <c r="Y2463" i="1"/>
  <c r="V2463" i="1"/>
  <c r="U2463" i="1"/>
  <c r="T2463" i="1"/>
  <c r="O2463" i="1"/>
  <c r="N2463" i="1"/>
  <c r="M2463" i="1"/>
  <c r="Y2462" i="1"/>
  <c r="V2462" i="1"/>
  <c r="U2462" i="1"/>
  <c r="T2462" i="1"/>
  <c r="O2462" i="1"/>
  <c r="N2462" i="1"/>
  <c r="M2462" i="1"/>
  <c r="Y2461" i="1"/>
  <c r="V2461" i="1"/>
  <c r="U2461" i="1"/>
  <c r="T2461" i="1"/>
  <c r="O2461" i="1"/>
  <c r="N2461" i="1"/>
  <c r="M2461" i="1"/>
  <c r="Y2460" i="1"/>
  <c r="V2460" i="1"/>
  <c r="U2460" i="1"/>
  <c r="T2460" i="1"/>
  <c r="O2460" i="1"/>
  <c r="N2460" i="1"/>
  <c r="M2460" i="1"/>
  <c r="Y2459" i="1"/>
  <c r="V2459" i="1"/>
  <c r="U2459" i="1"/>
  <c r="T2459" i="1"/>
  <c r="O2459" i="1"/>
  <c r="N2459" i="1"/>
  <c r="M2459" i="1"/>
  <c r="Y2458" i="1"/>
  <c r="V2458" i="1"/>
  <c r="U2458" i="1"/>
  <c r="T2458" i="1"/>
  <c r="O2458" i="1"/>
  <c r="N2458" i="1"/>
  <c r="M2458" i="1"/>
  <c r="Y2457" i="1"/>
  <c r="V2457" i="1"/>
  <c r="U2457" i="1"/>
  <c r="T2457" i="1"/>
  <c r="O2457" i="1"/>
  <c r="N2457" i="1"/>
  <c r="M2457" i="1"/>
  <c r="Y2456" i="1"/>
  <c r="V2456" i="1"/>
  <c r="U2456" i="1"/>
  <c r="T2456" i="1"/>
  <c r="O2456" i="1"/>
  <c r="N2456" i="1"/>
  <c r="M2456" i="1"/>
  <c r="Y2455" i="1"/>
  <c r="V2455" i="1"/>
  <c r="U2455" i="1"/>
  <c r="T2455" i="1"/>
  <c r="O2455" i="1"/>
  <c r="N2455" i="1"/>
  <c r="M2455" i="1"/>
  <c r="Y2454" i="1"/>
  <c r="V2454" i="1"/>
  <c r="U2454" i="1"/>
  <c r="T2454" i="1"/>
  <c r="O2454" i="1"/>
  <c r="N2454" i="1"/>
  <c r="M2454" i="1"/>
  <c r="Y2453" i="1"/>
  <c r="V2453" i="1"/>
  <c r="U2453" i="1"/>
  <c r="T2453" i="1"/>
  <c r="O2453" i="1"/>
  <c r="N2453" i="1"/>
  <c r="M2453" i="1"/>
  <c r="Y2452" i="1"/>
  <c r="V2452" i="1"/>
  <c r="U2452" i="1"/>
  <c r="T2452" i="1"/>
  <c r="O2452" i="1"/>
  <c r="N2452" i="1"/>
  <c r="M2452" i="1"/>
  <c r="Y2451" i="1"/>
  <c r="V2451" i="1"/>
  <c r="U2451" i="1"/>
  <c r="T2451" i="1"/>
  <c r="O2451" i="1"/>
  <c r="N2451" i="1"/>
  <c r="M2451" i="1"/>
  <c r="Y2450" i="1"/>
  <c r="V2450" i="1"/>
  <c r="U2450" i="1"/>
  <c r="T2450" i="1"/>
  <c r="O2450" i="1"/>
  <c r="N2450" i="1"/>
  <c r="M2450" i="1"/>
  <c r="Y2449" i="1"/>
  <c r="V2449" i="1"/>
  <c r="U2449" i="1"/>
  <c r="T2449" i="1"/>
  <c r="O2449" i="1"/>
  <c r="N2449" i="1"/>
  <c r="M2449" i="1"/>
  <c r="Y2448" i="1"/>
  <c r="V2448" i="1"/>
  <c r="U2448" i="1"/>
  <c r="T2448" i="1"/>
  <c r="O2448" i="1"/>
  <c r="N2448" i="1"/>
  <c r="M2448" i="1"/>
  <c r="Y2447" i="1"/>
  <c r="V2447" i="1"/>
  <c r="U2447" i="1"/>
  <c r="T2447" i="1"/>
  <c r="O2447" i="1"/>
  <c r="N2447" i="1"/>
  <c r="M2447" i="1"/>
  <c r="Y2446" i="1"/>
  <c r="V2446" i="1"/>
  <c r="U2446" i="1"/>
  <c r="T2446" i="1"/>
  <c r="O2446" i="1"/>
  <c r="N2446" i="1"/>
  <c r="M2446" i="1"/>
  <c r="Y2445" i="1"/>
  <c r="V2445" i="1"/>
  <c r="U2445" i="1"/>
  <c r="T2445" i="1"/>
  <c r="O2445" i="1"/>
  <c r="N2445" i="1"/>
  <c r="M2445" i="1"/>
  <c r="Y2444" i="1"/>
  <c r="V2444" i="1"/>
  <c r="U2444" i="1"/>
  <c r="T2444" i="1"/>
  <c r="O2444" i="1"/>
  <c r="N2444" i="1"/>
  <c r="M2444" i="1"/>
  <c r="Y2443" i="1"/>
  <c r="V2443" i="1"/>
  <c r="U2443" i="1"/>
  <c r="T2443" i="1"/>
  <c r="O2443" i="1"/>
  <c r="N2443" i="1"/>
  <c r="M2443" i="1"/>
  <c r="Y2442" i="1"/>
  <c r="V2442" i="1"/>
  <c r="U2442" i="1"/>
  <c r="T2442" i="1"/>
  <c r="O2442" i="1"/>
  <c r="N2442" i="1"/>
  <c r="M2442" i="1"/>
  <c r="Y2441" i="1"/>
  <c r="V2441" i="1"/>
  <c r="U2441" i="1"/>
  <c r="T2441" i="1"/>
  <c r="O2441" i="1"/>
  <c r="N2441" i="1"/>
  <c r="M2441" i="1"/>
  <c r="Y2440" i="1"/>
  <c r="V2440" i="1"/>
  <c r="U2440" i="1"/>
  <c r="T2440" i="1"/>
  <c r="O2440" i="1"/>
  <c r="N2440" i="1"/>
  <c r="M2440" i="1"/>
  <c r="Y2439" i="1"/>
  <c r="V2439" i="1"/>
  <c r="U2439" i="1"/>
  <c r="T2439" i="1"/>
  <c r="O2439" i="1"/>
  <c r="N2439" i="1"/>
  <c r="M2439" i="1"/>
  <c r="Y2438" i="1"/>
  <c r="V2438" i="1"/>
  <c r="U2438" i="1"/>
  <c r="T2438" i="1"/>
  <c r="O2438" i="1"/>
  <c r="N2438" i="1"/>
  <c r="M2438" i="1"/>
  <c r="Y2437" i="1"/>
  <c r="V2437" i="1"/>
  <c r="U2437" i="1"/>
  <c r="T2437" i="1"/>
  <c r="O2437" i="1"/>
  <c r="N2437" i="1"/>
  <c r="M2437" i="1"/>
  <c r="Y2436" i="1"/>
  <c r="V2436" i="1"/>
  <c r="U2436" i="1"/>
  <c r="T2436" i="1"/>
  <c r="O2436" i="1"/>
  <c r="N2436" i="1"/>
  <c r="M2436" i="1"/>
  <c r="Y2435" i="1"/>
  <c r="V2435" i="1"/>
  <c r="U2435" i="1"/>
  <c r="T2435" i="1"/>
  <c r="O2435" i="1"/>
  <c r="N2435" i="1"/>
  <c r="M2435" i="1"/>
  <c r="Y2434" i="1"/>
  <c r="V2434" i="1"/>
  <c r="U2434" i="1"/>
  <c r="T2434" i="1"/>
  <c r="O2434" i="1"/>
  <c r="N2434" i="1"/>
  <c r="M2434" i="1"/>
  <c r="Y2433" i="1"/>
  <c r="V2433" i="1"/>
  <c r="U2433" i="1"/>
  <c r="T2433" i="1"/>
  <c r="O2433" i="1"/>
  <c r="N2433" i="1"/>
  <c r="M2433" i="1"/>
  <c r="Y2432" i="1"/>
  <c r="V2432" i="1"/>
  <c r="U2432" i="1"/>
  <c r="T2432" i="1"/>
  <c r="O2432" i="1"/>
  <c r="N2432" i="1"/>
  <c r="M2432" i="1"/>
  <c r="Y2431" i="1"/>
  <c r="V2431" i="1"/>
  <c r="U2431" i="1"/>
  <c r="T2431" i="1"/>
  <c r="O2431" i="1"/>
  <c r="N2431" i="1"/>
  <c r="M2431" i="1"/>
  <c r="Y2430" i="1"/>
  <c r="V2430" i="1"/>
  <c r="U2430" i="1"/>
  <c r="T2430" i="1"/>
  <c r="O2430" i="1"/>
  <c r="N2430" i="1"/>
  <c r="M2430" i="1"/>
  <c r="Y2429" i="1"/>
  <c r="V2429" i="1"/>
  <c r="U2429" i="1"/>
  <c r="T2429" i="1"/>
  <c r="O2429" i="1"/>
  <c r="N2429" i="1"/>
  <c r="M2429" i="1"/>
  <c r="Y2428" i="1"/>
  <c r="V2428" i="1"/>
  <c r="U2428" i="1"/>
  <c r="T2428" i="1"/>
  <c r="O2428" i="1"/>
  <c r="N2428" i="1"/>
  <c r="M2428" i="1"/>
  <c r="Y2427" i="1"/>
  <c r="V2427" i="1"/>
  <c r="U2427" i="1"/>
  <c r="T2427" i="1"/>
  <c r="O2427" i="1"/>
  <c r="N2427" i="1"/>
  <c r="M2427" i="1"/>
  <c r="Y2426" i="1"/>
  <c r="V2426" i="1"/>
  <c r="U2426" i="1"/>
  <c r="T2426" i="1"/>
  <c r="O2426" i="1"/>
  <c r="N2426" i="1"/>
  <c r="M2426" i="1"/>
  <c r="Y2425" i="1"/>
  <c r="V2425" i="1"/>
  <c r="U2425" i="1"/>
  <c r="T2425" i="1"/>
  <c r="O2425" i="1"/>
  <c r="N2425" i="1"/>
  <c r="M2425" i="1"/>
  <c r="Y2424" i="1"/>
  <c r="V2424" i="1"/>
  <c r="U2424" i="1"/>
  <c r="T2424" i="1"/>
  <c r="O2424" i="1"/>
  <c r="N2424" i="1"/>
  <c r="M2424" i="1"/>
  <c r="Y2423" i="1"/>
  <c r="V2423" i="1"/>
  <c r="U2423" i="1"/>
  <c r="T2423" i="1"/>
  <c r="O2423" i="1"/>
  <c r="N2423" i="1"/>
  <c r="M2423" i="1"/>
  <c r="Y2422" i="1"/>
  <c r="V2422" i="1"/>
  <c r="U2422" i="1"/>
  <c r="T2422" i="1"/>
  <c r="O2422" i="1"/>
  <c r="N2422" i="1"/>
  <c r="M2422" i="1"/>
  <c r="Y2421" i="1"/>
  <c r="V2421" i="1"/>
  <c r="U2421" i="1"/>
  <c r="T2421" i="1"/>
  <c r="O2421" i="1"/>
  <c r="N2421" i="1"/>
  <c r="M2421" i="1"/>
  <c r="Y2420" i="1"/>
  <c r="V2420" i="1"/>
  <c r="U2420" i="1"/>
  <c r="T2420" i="1"/>
  <c r="O2420" i="1"/>
  <c r="N2420" i="1"/>
  <c r="M2420" i="1"/>
  <c r="Y2419" i="1"/>
  <c r="V2419" i="1"/>
  <c r="U2419" i="1"/>
  <c r="T2419" i="1"/>
  <c r="O2419" i="1"/>
  <c r="N2419" i="1"/>
  <c r="M2419" i="1"/>
  <c r="Y2418" i="1"/>
  <c r="V2418" i="1"/>
  <c r="U2418" i="1"/>
  <c r="T2418" i="1"/>
  <c r="O2418" i="1"/>
  <c r="N2418" i="1"/>
  <c r="M2418" i="1"/>
  <c r="Y2417" i="1"/>
  <c r="V2417" i="1"/>
  <c r="U2417" i="1"/>
  <c r="T2417" i="1"/>
  <c r="O2417" i="1"/>
  <c r="N2417" i="1"/>
  <c r="M2417" i="1"/>
  <c r="Y2416" i="1"/>
  <c r="V2416" i="1"/>
  <c r="U2416" i="1"/>
  <c r="T2416" i="1"/>
  <c r="O2416" i="1"/>
  <c r="N2416" i="1"/>
  <c r="M2416" i="1"/>
  <c r="Y2415" i="1"/>
  <c r="V2415" i="1"/>
  <c r="U2415" i="1"/>
  <c r="T2415" i="1"/>
  <c r="O2415" i="1"/>
  <c r="N2415" i="1"/>
  <c r="M2415" i="1"/>
  <c r="Y2414" i="1"/>
  <c r="V2414" i="1"/>
  <c r="U2414" i="1"/>
  <c r="T2414" i="1"/>
  <c r="O2414" i="1"/>
  <c r="N2414" i="1"/>
  <c r="M2414" i="1"/>
  <c r="Y2413" i="1"/>
  <c r="V2413" i="1"/>
  <c r="U2413" i="1"/>
  <c r="T2413" i="1"/>
  <c r="O2413" i="1"/>
  <c r="N2413" i="1"/>
  <c r="M2413" i="1"/>
  <c r="Y2412" i="1"/>
  <c r="V2412" i="1"/>
  <c r="U2412" i="1"/>
  <c r="T2412" i="1"/>
  <c r="O2412" i="1"/>
  <c r="N2412" i="1"/>
  <c r="M2412" i="1"/>
  <c r="Y2411" i="1"/>
  <c r="V2411" i="1"/>
  <c r="U2411" i="1"/>
  <c r="T2411" i="1"/>
  <c r="O2411" i="1"/>
  <c r="N2411" i="1"/>
  <c r="M2411" i="1"/>
  <c r="Y2410" i="1"/>
  <c r="V2410" i="1"/>
  <c r="U2410" i="1"/>
  <c r="T2410" i="1"/>
  <c r="O2410" i="1"/>
  <c r="N2410" i="1"/>
  <c r="M2410" i="1"/>
  <c r="Y2409" i="1"/>
  <c r="V2409" i="1"/>
  <c r="U2409" i="1"/>
  <c r="T2409" i="1"/>
  <c r="O2409" i="1"/>
  <c r="N2409" i="1"/>
  <c r="M2409" i="1"/>
  <c r="Y2408" i="1"/>
  <c r="V2408" i="1"/>
  <c r="U2408" i="1"/>
  <c r="T2408" i="1"/>
  <c r="O2408" i="1"/>
  <c r="N2408" i="1"/>
  <c r="M2408" i="1"/>
  <c r="Y2407" i="1"/>
  <c r="V2407" i="1"/>
  <c r="U2407" i="1"/>
  <c r="T2407" i="1"/>
  <c r="O2407" i="1"/>
  <c r="N2407" i="1"/>
  <c r="M2407" i="1"/>
  <c r="Y2406" i="1"/>
  <c r="V2406" i="1"/>
  <c r="U2406" i="1"/>
  <c r="T2406" i="1"/>
  <c r="O2406" i="1"/>
  <c r="N2406" i="1"/>
  <c r="M2406" i="1"/>
  <c r="Y2405" i="1"/>
  <c r="V2405" i="1"/>
  <c r="U2405" i="1"/>
  <c r="T2405" i="1"/>
  <c r="O2405" i="1"/>
  <c r="N2405" i="1"/>
  <c r="M2405" i="1"/>
  <c r="Y2404" i="1"/>
  <c r="V2404" i="1"/>
  <c r="U2404" i="1"/>
  <c r="T2404" i="1"/>
  <c r="O2404" i="1"/>
  <c r="N2404" i="1"/>
  <c r="M2404" i="1"/>
  <c r="Y2403" i="1"/>
  <c r="V2403" i="1"/>
  <c r="U2403" i="1"/>
  <c r="T2403" i="1"/>
  <c r="O2403" i="1"/>
  <c r="N2403" i="1"/>
  <c r="M2403" i="1"/>
  <c r="Y2402" i="1"/>
  <c r="V2402" i="1"/>
  <c r="U2402" i="1"/>
  <c r="T2402" i="1"/>
  <c r="O2402" i="1"/>
  <c r="N2402" i="1"/>
  <c r="M2402" i="1"/>
  <c r="Y2401" i="1"/>
  <c r="V2401" i="1"/>
  <c r="U2401" i="1"/>
  <c r="T2401" i="1"/>
  <c r="O2401" i="1"/>
  <c r="N2401" i="1"/>
  <c r="M2401" i="1"/>
  <c r="Y2400" i="1"/>
  <c r="V2400" i="1"/>
  <c r="U2400" i="1"/>
  <c r="T2400" i="1"/>
  <c r="O2400" i="1"/>
  <c r="N2400" i="1"/>
  <c r="M2400" i="1"/>
  <c r="Y2399" i="1"/>
  <c r="V2399" i="1"/>
  <c r="U2399" i="1"/>
  <c r="T2399" i="1"/>
  <c r="O2399" i="1"/>
  <c r="N2399" i="1"/>
  <c r="M2399" i="1"/>
  <c r="Y2398" i="1"/>
  <c r="V2398" i="1"/>
  <c r="U2398" i="1"/>
  <c r="T2398" i="1"/>
  <c r="O2398" i="1"/>
  <c r="N2398" i="1"/>
  <c r="M2398" i="1"/>
  <c r="Y2397" i="1"/>
  <c r="V2397" i="1"/>
  <c r="U2397" i="1"/>
  <c r="T2397" i="1"/>
  <c r="O2397" i="1"/>
  <c r="N2397" i="1"/>
  <c r="M2397" i="1"/>
  <c r="Y2396" i="1"/>
  <c r="V2396" i="1"/>
  <c r="U2396" i="1"/>
  <c r="T2396" i="1"/>
  <c r="O2396" i="1"/>
  <c r="N2396" i="1"/>
  <c r="M2396" i="1"/>
  <c r="Y2395" i="1"/>
  <c r="V2395" i="1"/>
  <c r="U2395" i="1"/>
  <c r="T2395" i="1"/>
  <c r="O2395" i="1"/>
  <c r="N2395" i="1"/>
  <c r="M2395" i="1"/>
  <c r="Y2394" i="1"/>
  <c r="V2394" i="1"/>
  <c r="U2394" i="1"/>
  <c r="T2394" i="1"/>
  <c r="O2394" i="1"/>
  <c r="N2394" i="1"/>
  <c r="M2394" i="1"/>
  <c r="Y2393" i="1"/>
  <c r="V2393" i="1"/>
  <c r="U2393" i="1"/>
  <c r="T2393" i="1"/>
  <c r="O2393" i="1"/>
  <c r="N2393" i="1"/>
  <c r="M2393" i="1"/>
  <c r="Y2392" i="1"/>
  <c r="V2392" i="1"/>
  <c r="U2392" i="1"/>
  <c r="T2392" i="1"/>
  <c r="O2392" i="1"/>
  <c r="N2392" i="1"/>
  <c r="M2392" i="1"/>
  <c r="Y2391" i="1"/>
  <c r="V2391" i="1"/>
  <c r="U2391" i="1"/>
  <c r="T2391" i="1"/>
  <c r="O2391" i="1"/>
  <c r="N2391" i="1"/>
  <c r="M2391" i="1"/>
  <c r="Y2390" i="1"/>
  <c r="V2390" i="1"/>
  <c r="U2390" i="1"/>
  <c r="T2390" i="1"/>
  <c r="O2390" i="1"/>
  <c r="N2390" i="1"/>
  <c r="M2390" i="1"/>
  <c r="Y2389" i="1"/>
  <c r="V2389" i="1"/>
  <c r="U2389" i="1"/>
  <c r="T2389" i="1"/>
  <c r="O2389" i="1"/>
  <c r="N2389" i="1"/>
  <c r="M2389" i="1"/>
  <c r="Y2388" i="1"/>
  <c r="V2388" i="1"/>
  <c r="U2388" i="1"/>
  <c r="T2388" i="1"/>
  <c r="O2388" i="1"/>
  <c r="N2388" i="1"/>
  <c r="M2388" i="1"/>
  <c r="Y2387" i="1"/>
  <c r="V2387" i="1"/>
  <c r="U2387" i="1"/>
  <c r="T2387" i="1"/>
  <c r="O2387" i="1"/>
  <c r="N2387" i="1"/>
  <c r="M2387" i="1"/>
  <c r="Y2386" i="1"/>
  <c r="V2386" i="1"/>
  <c r="U2386" i="1"/>
  <c r="T2386" i="1"/>
  <c r="O2386" i="1"/>
  <c r="N2386" i="1"/>
  <c r="M2386" i="1"/>
  <c r="Y2385" i="1"/>
  <c r="V2385" i="1"/>
  <c r="U2385" i="1"/>
  <c r="T2385" i="1"/>
  <c r="O2385" i="1"/>
  <c r="N2385" i="1"/>
  <c r="M2385" i="1"/>
  <c r="Y2384" i="1"/>
  <c r="V2384" i="1"/>
  <c r="U2384" i="1"/>
  <c r="T2384" i="1"/>
  <c r="O2384" i="1"/>
  <c r="N2384" i="1"/>
  <c r="M2384" i="1"/>
  <c r="Y2383" i="1"/>
  <c r="V2383" i="1"/>
  <c r="U2383" i="1"/>
  <c r="T2383" i="1"/>
  <c r="O2383" i="1"/>
  <c r="N2383" i="1"/>
  <c r="M2383" i="1"/>
  <c r="Y2382" i="1"/>
  <c r="V2382" i="1"/>
  <c r="U2382" i="1"/>
  <c r="T2382" i="1"/>
  <c r="O2382" i="1"/>
  <c r="N2382" i="1"/>
  <c r="M2382" i="1"/>
  <c r="Y2381" i="1"/>
  <c r="V2381" i="1"/>
  <c r="U2381" i="1"/>
  <c r="T2381" i="1"/>
  <c r="O2381" i="1"/>
  <c r="N2381" i="1"/>
  <c r="M2381" i="1"/>
  <c r="Y2380" i="1"/>
  <c r="V2380" i="1"/>
  <c r="U2380" i="1"/>
  <c r="T2380" i="1"/>
  <c r="O2380" i="1"/>
  <c r="N2380" i="1"/>
  <c r="M2380" i="1"/>
  <c r="Y2379" i="1"/>
  <c r="V2379" i="1"/>
  <c r="U2379" i="1"/>
  <c r="T2379" i="1"/>
  <c r="O2379" i="1"/>
  <c r="N2379" i="1"/>
  <c r="M2379" i="1"/>
  <c r="Y2378" i="1"/>
  <c r="V2378" i="1"/>
  <c r="U2378" i="1"/>
  <c r="T2378" i="1"/>
  <c r="O2378" i="1"/>
  <c r="N2378" i="1"/>
  <c r="M2378" i="1"/>
  <c r="Y2377" i="1"/>
  <c r="V2377" i="1"/>
  <c r="U2377" i="1"/>
  <c r="T2377" i="1"/>
  <c r="O2377" i="1"/>
  <c r="N2377" i="1"/>
  <c r="M2377" i="1"/>
  <c r="Y2376" i="1"/>
  <c r="V2376" i="1"/>
  <c r="U2376" i="1"/>
  <c r="T2376" i="1"/>
  <c r="O2376" i="1"/>
  <c r="N2376" i="1"/>
  <c r="M2376" i="1"/>
  <c r="Y2375" i="1"/>
  <c r="V2375" i="1"/>
  <c r="U2375" i="1"/>
  <c r="T2375" i="1"/>
  <c r="O2375" i="1"/>
  <c r="N2375" i="1"/>
  <c r="M2375" i="1"/>
  <c r="Y2374" i="1"/>
  <c r="V2374" i="1"/>
  <c r="U2374" i="1"/>
  <c r="T2374" i="1"/>
  <c r="O2374" i="1"/>
  <c r="N2374" i="1"/>
  <c r="M2374" i="1"/>
  <c r="Y2373" i="1"/>
  <c r="V2373" i="1"/>
  <c r="U2373" i="1"/>
  <c r="T2373" i="1"/>
  <c r="O2373" i="1"/>
  <c r="N2373" i="1"/>
  <c r="M2373" i="1"/>
  <c r="Y2372" i="1"/>
  <c r="V2372" i="1"/>
  <c r="U2372" i="1"/>
  <c r="T2372" i="1"/>
  <c r="O2372" i="1"/>
  <c r="N2372" i="1"/>
  <c r="M2372" i="1"/>
  <c r="Y2371" i="1"/>
  <c r="V2371" i="1"/>
  <c r="U2371" i="1"/>
  <c r="T2371" i="1"/>
  <c r="O2371" i="1"/>
  <c r="N2371" i="1"/>
  <c r="M2371" i="1"/>
  <c r="Y2370" i="1"/>
  <c r="V2370" i="1"/>
  <c r="U2370" i="1"/>
  <c r="T2370" i="1"/>
  <c r="O2370" i="1"/>
  <c r="N2370" i="1"/>
  <c r="M2370" i="1"/>
  <c r="Y2369" i="1"/>
  <c r="V2369" i="1"/>
  <c r="U2369" i="1"/>
  <c r="T2369" i="1"/>
  <c r="O2369" i="1"/>
  <c r="N2369" i="1"/>
  <c r="M2369" i="1"/>
  <c r="Y2368" i="1"/>
  <c r="V2368" i="1"/>
  <c r="U2368" i="1"/>
  <c r="T2368" i="1"/>
  <c r="O2368" i="1"/>
  <c r="N2368" i="1"/>
  <c r="M2368" i="1"/>
  <c r="Y2367" i="1"/>
  <c r="V2367" i="1"/>
  <c r="U2367" i="1"/>
  <c r="T2367" i="1"/>
  <c r="O2367" i="1"/>
  <c r="N2367" i="1"/>
  <c r="M2367" i="1"/>
  <c r="Y2366" i="1"/>
  <c r="V2366" i="1"/>
  <c r="U2366" i="1"/>
  <c r="T2366" i="1"/>
  <c r="O2366" i="1"/>
  <c r="N2366" i="1"/>
  <c r="M2366" i="1"/>
  <c r="Y2365" i="1"/>
  <c r="V2365" i="1"/>
  <c r="U2365" i="1"/>
  <c r="T2365" i="1"/>
  <c r="O2365" i="1"/>
  <c r="N2365" i="1"/>
  <c r="M2365" i="1"/>
  <c r="Y2364" i="1"/>
  <c r="V2364" i="1"/>
  <c r="U2364" i="1"/>
  <c r="T2364" i="1"/>
  <c r="O2364" i="1"/>
  <c r="N2364" i="1"/>
  <c r="M2364" i="1"/>
  <c r="Y2363" i="1"/>
  <c r="V2363" i="1"/>
  <c r="U2363" i="1"/>
  <c r="T2363" i="1"/>
  <c r="O2363" i="1"/>
  <c r="N2363" i="1"/>
  <c r="M2363" i="1"/>
  <c r="Y2362" i="1"/>
  <c r="V2362" i="1"/>
  <c r="U2362" i="1"/>
  <c r="T2362" i="1"/>
  <c r="O2362" i="1"/>
  <c r="N2362" i="1"/>
  <c r="M2362" i="1"/>
  <c r="Y2361" i="1"/>
  <c r="V2361" i="1"/>
  <c r="U2361" i="1"/>
  <c r="T2361" i="1"/>
  <c r="O2361" i="1"/>
  <c r="N2361" i="1"/>
  <c r="M2361" i="1"/>
  <c r="Y2360" i="1"/>
  <c r="V2360" i="1"/>
  <c r="U2360" i="1"/>
  <c r="T2360" i="1"/>
  <c r="O2360" i="1"/>
  <c r="N2360" i="1"/>
  <c r="M2360" i="1"/>
  <c r="Y2359" i="1"/>
  <c r="V2359" i="1"/>
  <c r="U2359" i="1"/>
  <c r="T2359" i="1"/>
  <c r="O2359" i="1"/>
  <c r="N2359" i="1"/>
  <c r="M2359" i="1"/>
  <c r="Y2358" i="1"/>
  <c r="V2358" i="1"/>
  <c r="U2358" i="1"/>
  <c r="T2358" i="1"/>
  <c r="O2358" i="1"/>
  <c r="N2358" i="1"/>
  <c r="M2358" i="1"/>
  <c r="Y2357" i="1"/>
  <c r="V2357" i="1"/>
  <c r="U2357" i="1"/>
  <c r="T2357" i="1"/>
  <c r="O2357" i="1"/>
  <c r="N2357" i="1"/>
  <c r="M2357" i="1"/>
  <c r="Y2356" i="1"/>
  <c r="V2356" i="1"/>
  <c r="U2356" i="1"/>
  <c r="T2356" i="1"/>
  <c r="O2356" i="1"/>
  <c r="N2356" i="1"/>
  <c r="M2356" i="1"/>
  <c r="Y2355" i="1"/>
  <c r="V2355" i="1"/>
  <c r="U2355" i="1"/>
  <c r="T2355" i="1"/>
  <c r="O2355" i="1"/>
  <c r="N2355" i="1"/>
  <c r="M2355" i="1"/>
  <c r="Y2354" i="1"/>
  <c r="V2354" i="1"/>
  <c r="U2354" i="1"/>
  <c r="T2354" i="1"/>
  <c r="O2354" i="1"/>
  <c r="N2354" i="1"/>
  <c r="M2354" i="1"/>
  <c r="Y2353" i="1"/>
  <c r="V2353" i="1"/>
  <c r="U2353" i="1"/>
  <c r="T2353" i="1"/>
  <c r="O2353" i="1"/>
  <c r="N2353" i="1"/>
  <c r="M2353" i="1"/>
  <c r="Y2352" i="1"/>
  <c r="V2352" i="1"/>
  <c r="U2352" i="1"/>
  <c r="T2352" i="1"/>
  <c r="O2352" i="1"/>
  <c r="N2352" i="1"/>
  <c r="M2352" i="1"/>
  <c r="Y2351" i="1"/>
  <c r="V2351" i="1"/>
  <c r="U2351" i="1"/>
  <c r="T2351" i="1"/>
  <c r="O2351" i="1"/>
  <c r="N2351" i="1"/>
  <c r="M2351" i="1"/>
  <c r="Y2610" i="1" l="1"/>
  <c r="V2610" i="1"/>
  <c r="U2610" i="1"/>
  <c r="T2610" i="1"/>
  <c r="O2610" i="1"/>
  <c r="N2610" i="1"/>
  <c r="M2610" i="1"/>
  <c r="Y2609" i="1"/>
  <c r="V2609" i="1"/>
  <c r="U2609" i="1"/>
  <c r="T2609" i="1"/>
  <c r="O2609" i="1"/>
  <c r="N2609" i="1"/>
  <c r="M2609" i="1"/>
  <c r="Y2608" i="1"/>
  <c r="V2608" i="1"/>
  <c r="U2608" i="1"/>
  <c r="T2608" i="1"/>
  <c r="O2608" i="1"/>
  <c r="N2608" i="1"/>
  <c r="M2608" i="1"/>
  <c r="Y2607" i="1"/>
  <c r="V2607" i="1"/>
  <c r="U2607" i="1"/>
  <c r="T2607" i="1"/>
  <c r="O2607" i="1"/>
  <c r="N2607" i="1"/>
  <c r="M2607" i="1"/>
  <c r="Y2606" i="1"/>
  <c r="V2606" i="1"/>
  <c r="U2606" i="1"/>
  <c r="T2606" i="1"/>
  <c r="O2606" i="1"/>
  <c r="N2606" i="1"/>
  <c r="M2606" i="1"/>
  <c r="Y2605" i="1"/>
  <c r="V2605" i="1"/>
  <c r="U2605" i="1"/>
  <c r="T2605" i="1"/>
  <c r="O2605" i="1"/>
  <c r="N2605" i="1"/>
  <c r="M2605" i="1"/>
  <c r="Y2604" i="1"/>
  <c r="V2604" i="1"/>
  <c r="U2604" i="1"/>
  <c r="T2604" i="1"/>
  <c r="O2604" i="1"/>
  <c r="N2604" i="1"/>
  <c r="M2604" i="1"/>
  <c r="Y2603" i="1"/>
  <c r="V2603" i="1"/>
  <c r="U2603" i="1"/>
  <c r="T2603" i="1"/>
  <c r="O2603" i="1"/>
  <c r="N2603" i="1"/>
  <c r="M2603" i="1"/>
  <c r="Y2602" i="1"/>
  <c r="V2602" i="1"/>
  <c r="U2602" i="1"/>
  <c r="T2602" i="1"/>
  <c r="O2602" i="1"/>
  <c r="N2602" i="1"/>
  <c r="M2602" i="1"/>
  <c r="Y2563" i="1"/>
  <c r="V2563" i="1"/>
  <c r="U2563" i="1"/>
  <c r="T2563" i="1"/>
  <c r="O2563" i="1"/>
  <c r="N2563" i="1"/>
  <c r="M2563" i="1"/>
  <c r="Y2562" i="1"/>
  <c r="V2562" i="1"/>
  <c r="U2562" i="1"/>
  <c r="T2562" i="1"/>
  <c r="O2562" i="1"/>
  <c r="N2562" i="1"/>
  <c r="M2562" i="1"/>
  <c r="Y2561" i="1"/>
  <c r="V2561" i="1"/>
  <c r="U2561" i="1"/>
  <c r="T2561" i="1"/>
  <c r="O2561" i="1"/>
  <c r="N2561" i="1"/>
  <c r="M2561" i="1"/>
  <c r="Y2560" i="1"/>
  <c r="V2560" i="1"/>
  <c r="U2560" i="1"/>
  <c r="T2560" i="1"/>
  <c r="O2560" i="1"/>
  <c r="N2560" i="1"/>
  <c r="M2560" i="1"/>
  <c r="Y2559" i="1"/>
  <c r="V2559" i="1"/>
  <c r="U2559" i="1"/>
  <c r="T2559" i="1"/>
  <c r="O2559" i="1"/>
  <c r="N2559" i="1"/>
  <c r="M2559" i="1"/>
  <c r="Y2558" i="1"/>
  <c r="V2558" i="1"/>
  <c r="U2558" i="1"/>
  <c r="T2558" i="1"/>
  <c r="O2558" i="1"/>
  <c r="N2558" i="1"/>
  <c r="M2558" i="1"/>
  <c r="Y2557" i="1"/>
  <c r="V2557" i="1"/>
  <c r="U2557" i="1"/>
  <c r="T2557" i="1"/>
  <c r="O2557" i="1"/>
  <c r="N2557" i="1"/>
  <c r="M2557" i="1"/>
  <c r="Y2556" i="1"/>
  <c r="V2556" i="1"/>
  <c r="U2556" i="1"/>
  <c r="T2556" i="1"/>
  <c r="O2556" i="1"/>
  <c r="N2556" i="1"/>
  <c r="M2556" i="1"/>
  <c r="Y2555" i="1"/>
  <c r="V2555" i="1"/>
  <c r="U2555" i="1"/>
  <c r="T2555" i="1"/>
  <c r="O2555" i="1"/>
  <c r="N2555" i="1"/>
  <c r="M2555" i="1"/>
  <c r="Y2350" i="1"/>
  <c r="V2350" i="1"/>
  <c r="U2350" i="1"/>
  <c r="T2350" i="1"/>
  <c r="O2350" i="1"/>
  <c r="N2350" i="1"/>
  <c r="M2350" i="1"/>
  <c r="Y2349" i="1"/>
  <c r="V2349" i="1"/>
  <c r="U2349" i="1"/>
  <c r="T2349" i="1"/>
  <c r="O2349" i="1"/>
  <c r="N2349" i="1"/>
  <c r="M2349" i="1"/>
  <c r="Y2348" i="1"/>
  <c r="V2348" i="1"/>
  <c r="U2348" i="1"/>
  <c r="T2348" i="1"/>
  <c r="O2348" i="1"/>
  <c r="N2348" i="1"/>
  <c r="M2348" i="1"/>
  <c r="Y2347" i="1"/>
  <c r="V2347" i="1"/>
  <c r="U2347" i="1"/>
  <c r="T2347" i="1"/>
  <c r="O2347" i="1"/>
  <c r="N2347" i="1"/>
  <c r="M2347" i="1"/>
  <c r="Y2346" i="1"/>
  <c r="V2346" i="1"/>
  <c r="U2346" i="1"/>
  <c r="T2346" i="1"/>
  <c r="O2346" i="1"/>
  <c r="N2346" i="1"/>
  <c r="M2346" i="1"/>
  <c r="Y2345" i="1"/>
  <c r="V2345" i="1"/>
  <c r="U2345" i="1"/>
  <c r="T2345" i="1"/>
  <c r="O2345" i="1"/>
  <c r="N2345" i="1"/>
  <c r="M2345" i="1"/>
  <c r="Y2344" i="1"/>
  <c r="V2344" i="1"/>
  <c r="U2344" i="1"/>
  <c r="T2344" i="1"/>
  <c r="O2344" i="1"/>
  <c r="N2344" i="1"/>
  <c r="M2344" i="1"/>
  <c r="Y2343" i="1"/>
  <c r="V2343" i="1"/>
  <c r="U2343" i="1"/>
  <c r="T2343" i="1"/>
  <c r="O2343" i="1"/>
  <c r="N2343" i="1"/>
  <c r="M2343" i="1"/>
  <c r="Y2342" i="1"/>
  <c r="V2342" i="1"/>
  <c r="U2342" i="1"/>
  <c r="T2342" i="1"/>
  <c r="O2342" i="1"/>
  <c r="N2342" i="1"/>
  <c r="M2342" i="1"/>
  <c r="Y2341" i="1"/>
  <c r="V2341" i="1"/>
  <c r="U2341" i="1"/>
  <c r="T2341" i="1"/>
  <c r="O2341" i="1"/>
  <c r="N2341" i="1"/>
  <c r="M2341" i="1"/>
  <c r="Y2340" i="1"/>
  <c r="V2340" i="1"/>
  <c r="U2340" i="1"/>
  <c r="T2340" i="1"/>
  <c r="O2340" i="1"/>
  <c r="N2340" i="1"/>
  <c r="M2340" i="1"/>
  <c r="Y2339" i="1"/>
  <c r="V2339" i="1"/>
  <c r="U2339" i="1"/>
  <c r="T2339" i="1"/>
  <c r="O2339" i="1"/>
  <c r="N2339" i="1"/>
  <c r="M2339" i="1"/>
  <c r="Y2338" i="1"/>
  <c r="V2338" i="1"/>
  <c r="U2338" i="1"/>
  <c r="T2338" i="1"/>
  <c r="O2338" i="1"/>
  <c r="N2338" i="1"/>
  <c r="M2338" i="1"/>
  <c r="Y2337" i="1"/>
  <c r="V2337" i="1"/>
  <c r="U2337" i="1"/>
  <c r="T2337" i="1"/>
  <c r="O2337" i="1"/>
  <c r="N2337" i="1"/>
  <c r="M2337" i="1"/>
  <c r="Y2336" i="1"/>
  <c r="V2336" i="1"/>
  <c r="U2336" i="1"/>
  <c r="T2336" i="1"/>
  <c r="O2336" i="1"/>
  <c r="N2336" i="1"/>
  <c r="M2336" i="1"/>
  <c r="Y2335" i="1"/>
  <c r="V2335" i="1"/>
  <c r="U2335" i="1"/>
  <c r="T2335" i="1"/>
  <c r="O2335" i="1"/>
  <c r="N2335" i="1"/>
  <c r="M2335" i="1"/>
  <c r="Y2334" i="1"/>
  <c r="V2334" i="1"/>
  <c r="U2334" i="1"/>
  <c r="T2334" i="1"/>
  <c r="O2334" i="1"/>
  <c r="N2334" i="1"/>
  <c r="M2334" i="1"/>
  <c r="Y2333" i="1"/>
  <c r="V2333" i="1"/>
  <c r="U2333" i="1"/>
  <c r="T2333" i="1"/>
  <c r="O2333" i="1"/>
  <c r="N2333" i="1"/>
  <c r="M2333" i="1"/>
  <c r="Y2332" i="1"/>
  <c r="V2332" i="1"/>
  <c r="U2332" i="1"/>
  <c r="T2332" i="1"/>
  <c r="O2332" i="1"/>
  <c r="N2332" i="1"/>
  <c r="M2332" i="1"/>
  <c r="Y2331" i="1"/>
  <c r="V2331" i="1"/>
  <c r="U2331" i="1"/>
  <c r="T2331" i="1"/>
  <c r="O2331" i="1"/>
  <c r="N2331" i="1"/>
  <c r="M2331" i="1"/>
  <c r="Y2330" i="1"/>
  <c r="V2330" i="1"/>
  <c r="U2330" i="1"/>
  <c r="T2330" i="1"/>
  <c r="O2330" i="1"/>
  <c r="N2330" i="1"/>
  <c r="M2330" i="1"/>
  <c r="Y2329" i="1"/>
  <c r="V2329" i="1"/>
  <c r="U2329" i="1"/>
  <c r="T2329" i="1"/>
  <c r="O2329" i="1"/>
  <c r="N2329" i="1"/>
  <c r="M2329" i="1"/>
  <c r="Y2328" i="1"/>
  <c r="V2328" i="1"/>
  <c r="U2328" i="1"/>
  <c r="T2328" i="1"/>
  <c r="O2328" i="1"/>
  <c r="N2328" i="1"/>
  <c r="M2328" i="1"/>
  <c r="Y2327" i="1"/>
  <c r="V2327" i="1"/>
  <c r="U2327" i="1"/>
  <c r="T2327" i="1"/>
  <c r="O2327" i="1"/>
  <c r="N2327" i="1"/>
  <c r="M2327" i="1"/>
  <c r="Y2326" i="1"/>
  <c r="V2326" i="1"/>
  <c r="U2326" i="1"/>
  <c r="T2326" i="1"/>
  <c r="O2326" i="1"/>
  <c r="N2326" i="1"/>
  <c r="M2326" i="1"/>
  <c r="Y2325" i="1"/>
  <c r="V2325" i="1"/>
  <c r="U2325" i="1"/>
  <c r="T2325" i="1"/>
  <c r="O2325" i="1"/>
  <c r="N2325" i="1"/>
  <c r="M2325" i="1"/>
  <c r="Y2324" i="1"/>
  <c r="V2324" i="1"/>
  <c r="U2324" i="1"/>
  <c r="T2324" i="1"/>
  <c r="O2324" i="1"/>
  <c r="N2324" i="1"/>
  <c r="M2324" i="1"/>
  <c r="Y2323" i="1"/>
  <c r="V2323" i="1"/>
  <c r="U2323" i="1"/>
  <c r="T2323" i="1"/>
  <c r="O2323" i="1"/>
  <c r="N2323" i="1"/>
  <c r="M2323" i="1"/>
  <c r="Y2322" i="1"/>
  <c r="V2322" i="1"/>
  <c r="U2322" i="1"/>
  <c r="T2322" i="1"/>
  <c r="O2322" i="1"/>
  <c r="N2322" i="1"/>
  <c r="M2322" i="1"/>
  <c r="Y2321" i="1"/>
  <c r="V2321" i="1"/>
  <c r="U2321" i="1"/>
  <c r="T2321" i="1"/>
  <c r="O2321" i="1"/>
  <c r="N2321" i="1"/>
  <c r="M2321" i="1"/>
  <c r="Y2320" i="1"/>
  <c r="V2320" i="1"/>
  <c r="U2320" i="1"/>
  <c r="T2320" i="1"/>
  <c r="O2320" i="1"/>
  <c r="N2320" i="1"/>
  <c r="M2320" i="1"/>
  <c r="Y2319" i="1"/>
  <c r="V2319" i="1"/>
  <c r="U2319" i="1"/>
  <c r="T2319" i="1"/>
  <c r="O2319" i="1"/>
  <c r="N2319" i="1"/>
  <c r="M2319" i="1"/>
  <c r="Y2318" i="1"/>
  <c r="V2318" i="1"/>
  <c r="U2318" i="1"/>
  <c r="T2318" i="1"/>
  <c r="O2318" i="1"/>
  <c r="N2318" i="1"/>
  <c r="M2318" i="1"/>
  <c r="Y2317" i="1"/>
  <c r="V2317" i="1"/>
  <c r="U2317" i="1"/>
  <c r="T2317" i="1"/>
  <c r="O2317" i="1"/>
  <c r="N2317" i="1"/>
  <c r="M2317" i="1"/>
  <c r="Y2316" i="1"/>
  <c r="V2316" i="1"/>
  <c r="U2316" i="1"/>
  <c r="T2316" i="1"/>
  <c r="O2316" i="1"/>
  <c r="N2316" i="1"/>
  <c r="M2316" i="1"/>
  <c r="Y2315" i="1"/>
  <c r="V2315" i="1"/>
  <c r="U2315" i="1"/>
  <c r="T2315" i="1"/>
  <c r="O2315" i="1"/>
  <c r="N2315" i="1"/>
  <c r="M2315" i="1"/>
  <c r="Y2314" i="1"/>
  <c r="V2314" i="1"/>
  <c r="U2314" i="1"/>
  <c r="T2314" i="1"/>
  <c r="O2314" i="1"/>
  <c r="N2314" i="1"/>
  <c r="M2314" i="1"/>
  <c r="Y2313" i="1"/>
  <c r="V2313" i="1"/>
  <c r="U2313" i="1"/>
  <c r="T2313" i="1"/>
  <c r="O2313" i="1"/>
  <c r="N2313" i="1"/>
  <c r="M2313" i="1"/>
  <c r="Y2312" i="1"/>
  <c r="V2312" i="1"/>
  <c r="U2312" i="1"/>
  <c r="T2312" i="1"/>
  <c r="O2312" i="1"/>
  <c r="N2312" i="1"/>
  <c r="M2312" i="1"/>
  <c r="Y2311" i="1"/>
  <c r="V2311" i="1"/>
  <c r="U2311" i="1"/>
  <c r="T2311" i="1"/>
  <c r="O2311" i="1"/>
  <c r="N2311" i="1"/>
  <c r="M2311" i="1"/>
  <c r="Y2310" i="1"/>
  <c r="V2310" i="1"/>
  <c r="U2310" i="1"/>
  <c r="T2310" i="1"/>
  <c r="O2310" i="1"/>
  <c r="N2310" i="1"/>
  <c r="M2310" i="1"/>
  <c r="Y2309" i="1"/>
  <c r="V2309" i="1"/>
  <c r="U2309" i="1"/>
  <c r="T2309" i="1"/>
  <c r="O2309" i="1"/>
  <c r="N2309" i="1"/>
  <c r="M2309" i="1"/>
  <c r="Y2308" i="1"/>
  <c r="V2308" i="1"/>
  <c r="U2308" i="1"/>
  <c r="T2308" i="1"/>
  <c r="O2308" i="1"/>
  <c r="N2308" i="1"/>
  <c r="M2308" i="1"/>
  <c r="Y2307" i="1"/>
  <c r="V2307" i="1"/>
  <c r="U2307" i="1"/>
  <c r="T2307" i="1"/>
  <c r="O2307" i="1"/>
  <c r="N2307" i="1"/>
  <c r="M2307" i="1"/>
  <c r="Y2306" i="1"/>
  <c r="V2306" i="1"/>
  <c r="U2306" i="1"/>
  <c r="T2306" i="1"/>
  <c r="O2306" i="1"/>
  <c r="N2306" i="1"/>
  <c r="M2306" i="1"/>
  <c r="Y2305" i="1"/>
  <c r="V2305" i="1"/>
  <c r="U2305" i="1"/>
  <c r="T2305" i="1"/>
  <c r="O2305" i="1"/>
  <c r="N2305" i="1"/>
  <c r="M2305" i="1"/>
  <c r="Y2304" i="1"/>
  <c r="V2304" i="1"/>
  <c r="U2304" i="1"/>
  <c r="T2304" i="1"/>
  <c r="O2304" i="1"/>
  <c r="N2304" i="1"/>
  <c r="M2304" i="1"/>
  <c r="Y2303" i="1"/>
  <c r="V2303" i="1"/>
  <c r="U2303" i="1"/>
  <c r="T2303" i="1"/>
  <c r="O2303" i="1"/>
  <c r="N2303" i="1"/>
  <c r="M2303" i="1"/>
  <c r="Y2302" i="1"/>
  <c r="V2302" i="1"/>
  <c r="U2302" i="1"/>
  <c r="T2302" i="1"/>
  <c r="O2302" i="1"/>
  <c r="N2302" i="1"/>
  <c r="M2302" i="1"/>
  <c r="Y2301" i="1"/>
  <c r="V2301" i="1"/>
  <c r="U2301" i="1"/>
  <c r="T2301" i="1"/>
  <c r="O2301" i="1"/>
  <c r="N2301" i="1"/>
  <c r="M2301" i="1"/>
  <c r="Y2300" i="1"/>
  <c r="V2300" i="1"/>
  <c r="U2300" i="1"/>
  <c r="T2300" i="1"/>
  <c r="O2300" i="1"/>
  <c r="N2300" i="1"/>
  <c r="M2300" i="1"/>
  <c r="Y2299" i="1"/>
  <c r="V2299" i="1"/>
  <c r="U2299" i="1"/>
  <c r="T2299" i="1"/>
  <c r="O2299" i="1"/>
  <c r="N2299" i="1"/>
  <c r="M2299" i="1"/>
  <c r="Y2298" i="1"/>
  <c r="V2298" i="1"/>
  <c r="U2298" i="1"/>
  <c r="T2298" i="1"/>
  <c r="O2298" i="1"/>
  <c r="N2298" i="1"/>
  <c r="M2298" i="1"/>
  <c r="Y2297" i="1"/>
  <c r="V2297" i="1"/>
  <c r="U2297" i="1"/>
  <c r="T2297" i="1"/>
  <c r="O2297" i="1"/>
  <c r="N2297" i="1"/>
  <c r="M2297" i="1"/>
  <c r="Y2296" i="1"/>
  <c r="V2296" i="1"/>
  <c r="U2296" i="1"/>
  <c r="T2296" i="1"/>
  <c r="O2296" i="1"/>
  <c r="N2296" i="1"/>
  <c r="M2296" i="1"/>
  <c r="Y2295" i="1"/>
  <c r="V2295" i="1"/>
  <c r="U2295" i="1"/>
  <c r="T2295" i="1"/>
  <c r="O2295" i="1"/>
  <c r="N2295" i="1"/>
  <c r="M2295" i="1"/>
  <c r="Y2294" i="1"/>
  <c r="V2294" i="1"/>
  <c r="U2294" i="1"/>
  <c r="T2294" i="1"/>
  <c r="O2294" i="1"/>
  <c r="N2294" i="1"/>
  <c r="M2294" i="1"/>
  <c r="Y2293" i="1"/>
  <c r="V2293" i="1"/>
  <c r="U2293" i="1"/>
  <c r="T2293" i="1"/>
  <c r="O2293" i="1"/>
  <c r="N2293" i="1"/>
  <c r="M2293" i="1"/>
  <c r="Y2292" i="1"/>
  <c r="V2292" i="1"/>
  <c r="U2292" i="1"/>
  <c r="T2292" i="1"/>
  <c r="O2292" i="1"/>
  <c r="N2292" i="1"/>
  <c r="M2292" i="1"/>
  <c r="Y2291" i="1"/>
  <c r="V2291" i="1"/>
  <c r="U2291" i="1"/>
  <c r="T2291" i="1"/>
  <c r="O2291" i="1"/>
  <c r="N2291" i="1"/>
  <c r="M2291" i="1"/>
  <c r="Y2290" i="1"/>
  <c r="V2290" i="1"/>
  <c r="U2290" i="1"/>
  <c r="T2290" i="1"/>
  <c r="O2290" i="1"/>
  <c r="N2290" i="1"/>
  <c r="M2290" i="1"/>
  <c r="Y2289" i="1"/>
  <c r="V2289" i="1"/>
  <c r="U2289" i="1"/>
  <c r="T2289" i="1"/>
  <c r="O2289" i="1"/>
  <c r="N2289" i="1"/>
  <c r="M2289" i="1"/>
  <c r="Y2288" i="1"/>
  <c r="V2288" i="1"/>
  <c r="U2288" i="1"/>
  <c r="T2288" i="1"/>
  <c r="O2288" i="1"/>
  <c r="N2288" i="1"/>
  <c r="M2288" i="1"/>
  <c r="Y2287" i="1"/>
  <c r="V2287" i="1"/>
  <c r="U2287" i="1"/>
  <c r="T2287" i="1"/>
  <c r="O2287" i="1"/>
  <c r="N2287" i="1"/>
  <c r="M2287" i="1"/>
  <c r="Y2286" i="1"/>
  <c r="V2286" i="1"/>
  <c r="U2286" i="1"/>
  <c r="T2286" i="1"/>
  <c r="O2286" i="1"/>
  <c r="N2286" i="1"/>
  <c r="M2286" i="1"/>
  <c r="Y2285" i="1"/>
  <c r="V2285" i="1"/>
  <c r="U2285" i="1"/>
  <c r="T2285" i="1"/>
  <c r="O2285" i="1"/>
  <c r="N2285" i="1"/>
  <c r="M2285" i="1"/>
  <c r="Y2284" i="1"/>
  <c r="V2284" i="1"/>
  <c r="U2284" i="1"/>
  <c r="T2284" i="1"/>
  <c r="O2284" i="1"/>
  <c r="N2284" i="1"/>
  <c r="M2284" i="1"/>
  <c r="Y2283" i="1"/>
  <c r="V2283" i="1"/>
  <c r="U2283" i="1"/>
  <c r="T2283" i="1"/>
  <c r="O2283" i="1"/>
  <c r="N2283" i="1"/>
  <c r="M2283" i="1"/>
  <c r="Y2282" i="1"/>
  <c r="V2282" i="1"/>
  <c r="U2282" i="1"/>
  <c r="T2282" i="1"/>
  <c r="O2282" i="1"/>
  <c r="N2282" i="1"/>
  <c r="M2282" i="1"/>
  <c r="Y2281" i="1"/>
  <c r="V2281" i="1"/>
  <c r="U2281" i="1"/>
  <c r="T2281" i="1"/>
  <c r="O2281" i="1"/>
  <c r="N2281" i="1"/>
  <c r="M2281" i="1"/>
  <c r="Y2280" i="1"/>
  <c r="V2280" i="1"/>
  <c r="U2280" i="1"/>
  <c r="T2280" i="1"/>
  <c r="O2280" i="1"/>
  <c r="N2280" i="1"/>
  <c r="M2280" i="1"/>
  <c r="Y2279" i="1"/>
  <c r="V2279" i="1"/>
  <c r="U2279" i="1"/>
  <c r="T2279" i="1"/>
  <c r="O2279" i="1"/>
  <c r="N2279" i="1"/>
  <c r="M2279" i="1"/>
  <c r="Y2278" i="1"/>
  <c r="V2278" i="1"/>
  <c r="U2278" i="1"/>
  <c r="T2278" i="1"/>
  <c r="O2278" i="1"/>
  <c r="N2278" i="1"/>
  <c r="M2278" i="1"/>
  <c r="Y2277" i="1"/>
  <c r="V2277" i="1"/>
  <c r="U2277" i="1"/>
  <c r="T2277" i="1"/>
  <c r="O2277" i="1"/>
  <c r="N2277" i="1"/>
  <c r="M2277" i="1"/>
  <c r="Y2276" i="1"/>
  <c r="V2276" i="1"/>
  <c r="U2276" i="1"/>
  <c r="T2276" i="1"/>
  <c r="O2276" i="1"/>
  <c r="N2276" i="1"/>
  <c r="M2276" i="1"/>
  <c r="Y2275" i="1"/>
  <c r="V2275" i="1"/>
  <c r="U2275" i="1"/>
  <c r="T2275" i="1"/>
  <c r="O2275" i="1"/>
  <c r="N2275" i="1"/>
  <c r="M2275" i="1"/>
  <c r="Y2274" i="1"/>
  <c r="V2274" i="1"/>
  <c r="U2274" i="1"/>
  <c r="T2274" i="1"/>
  <c r="O2274" i="1"/>
  <c r="N2274" i="1"/>
  <c r="M2274" i="1"/>
  <c r="Y2273" i="1"/>
  <c r="V2273" i="1"/>
  <c r="U2273" i="1"/>
  <c r="T2273" i="1"/>
  <c r="O2273" i="1"/>
  <c r="N2273" i="1"/>
  <c r="M2273" i="1"/>
  <c r="Y2272" i="1"/>
  <c r="V2272" i="1"/>
  <c r="U2272" i="1"/>
  <c r="T2272" i="1"/>
  <c r="O2272" i="1"/>
  <c r="N2272" i="1"/>
  <c r="M2272" i="1"/>
  <c r="Y2271" i="1"/>
  <c r="V2271" i="1"/>
  <c r="U2271" i="1"/>
  <c r="T2271" i="1"/>
  <c r="O2271" i="1"/>
  <c r="N2271" i="1"/>
  <c r="M2271" i="1"/>
  <c r="Y2270" i="1"/>
  <c r="V2270" i="1"/>
  <c r="U2270" i="1"/>
  <c r="T2270" i="1"/>
  <c r="O2270" i="1"/>
  <c r="N2270" i="1"/>
  <c r="M2270" i="1"/>
  <c r="Y2269" i="1"/>
  <c r="V2269" i="1"/>
  <c r="U2269" i="1"/>
  <c r="T2269" i="1"/>
  <c r="O2269" i="1"/>
  <c r="N2269" i="1"/>
  <c r="M2269" i="1"/>
  <c r="Y2268" i="1"/>
  <c r="V2268" i="1"/>
  <c r="U2268" i="1"/>
  <c r="T2268" i="1"/>
  <c r="O2268" i="1"/>
  <c r="N2268" i="1"/>
  <c r="M2268" i="1"/>
  <c r="Y2267" i="1"/>
  <c r="V2267" i="1"/>
  <c r="U2267" i="1"/>
  <c r="T2267" i="1"/>
  <c r="O2267" i="1"/>
  <c r="N2267" i="1"/>
  <c r="M2267" i="1"/>
  <c r="Y2266" i="1"/>
  <c r="V2266" i="1"/>
  <c r="U2266" i="1"/>
  <c r="T2266" i="1"/>
  <c r="O2266" i="1"/>
  <c r="N2266" i="1"/>
  <c r="M2266" i="1"/>
  <c r="Y2265" i="1"/>
  <c r="V2265" i="1"/>
  <c r="U2265" i="1"/>
  <c r="T2265" i="1"/>
  <c r="O2265" i="1"/>
  <c r="N2265" i="1"/>
  <c r="M2265" i="1"/>
  <c r="Y2264" i="1"/>
  <c r="V2264" i="1"/>
  <c r="U2264" i="1"/>
  <c r="T2264" i="1"/>
  <c r="O2264" i="1"/>
  <c r="N2264" i="1"/>
  <c r="M2264" i="1"/>
  <c r="Y2263" i="1"/>
  <c r="V2263" i="1"/>
  <c r="U2263" i="1"/>
  <c r="T2263" i="1"/>
  <c r="O2263" i="1"/>
  <c r="N2263" i="1"/>
  <c r="M2263" i="1"/>
  <c r="Y2262" i="1"/>
  <c r="V2262" i="1"/>
  <c r="U2262" i="1"/>
  <c r="T2262" i="1"/>
  <c r="O2262" i="1"/>
  <c r="N2262" i="1"/>
  <c r="M2262" i="1"/>
  <c r="Y2261" i="1"/>
  <c r="V2261" i="1"/>
  <c r="U2261" i="1"/>
  <c r="T2261" i="1"/>
  <c r="O2261" i="1"/>
  <c r="N2261" i="1"/>
  <c r="M2261" i="1"/>
  <c r="Y2260" i="1"/>
  <c r="V2260" i="1"/>
  <c r="U2260" i="1"/>
  <c r="T2260" i="1"/>
  <c r="O2260" i="1"/>
  <c r="N2260" i="1"/>
  <c r="M2260" i="1"/>
  <c r="Y2259" i="1"/>
  <c r="V2259" i="1"/>
  <c r="U2259" i="1"/>
  <c r="T2259" i="1"/>
  <c r="O2259" i="1"/>
  <c r="N2259" i="1"/>
  <c r="M2259" i="1"/>
  <c r="Y2258" i="1"/>
  <c r="V2258" i="1"/>
  <c r="U2258" i="1"/>
  <c r="T2258" i="1"/>
  <c r="O2258" i="1"/>
  <c r="N2258" i="1"/>
  <c r="M2258" i="1"/>
  <c r="Y2257" i="1"/>
  <c r="V2257" i="1"/>
  <c r="U2257" i="1"/>
  <c r="T2257" i="1"/>
  <c r="O2257" i="1"/>
  <c r="N2257" i="1"/>
  <c r="M2257" i="1"/>
  <c r="Y2256" i="1"/>
  <c r="V2256" i="1"/>
  <c r="U2256" i="1"/>
  <c r="T2256" i="1"/>
  <c r="O2256" i="1"/>
  <c r="N2256" i="1"/>
  <c r="M2256" i="1"/>
  <c r="Y2255" i="1"/>
  <c r="V2255" i="1"/>
  <c r="U2255" i="1"/>
  <c r="T2255" i="1"/>
  <c r="O2255" i="1"/>
  <c r="N2255" i="1"/>
  <c r="M2255" i="1"/>
  <c r="Y2254" i="1"/>
  <c r="V2254" i="1"/>
  <c r="U2254" i="1"/>
  <c r="T2254" i="1"/>
  <c r="O2254" i="1"/>
  <c r="N2254" i="1"/>
  <c r="M2254" i="1"/>
  <c r="Y2253" i="1"/>
  <c r="V2253" i="1"/>
  <c r="U2253" i="1"/>
  <c r="T2253" i="1"/>
  <c r="O2253" i="1"/>
  <c r="N2253" i="1"/>
  <c r="M2253" i="1"/>
  <c r="Y2252" i="1"/>
  <c r="V2252" i="1"/>
  <c r="U2252" i="1"/>
  <c r="T2252" i="1"/>
  <c r="O2252" i="1"/>
  <c r="N2252" i="1"/>
  <c r="M2252" i="1"/>
  <c r="Y2251" i="1"/>
  <c r="V2251" i="1"/>
  <c r="U2251" i="1"/>
  <c r="T2251" i="1"/>
  <c r="O2251" i="1"/>
  <c r="N2251" i="1"/>
  <c r="M2251" i="1"/>
  <c r="Y2250" i="1"/>
  <c r="V2250" i="1"/>
  <c r="U2250" i="1"/>
  <c r="T2250" i="1"/>
  <c r="O2250" i="1"/>
  <c r="N2250" i="1"/>
  <c r="M2250" i="1"/>
  <c r="Y2249" i="1"/>
  <c r="V2249" i="1"/>
  <c r="U2249" i="1"/>
  <c r="T2249" i="1"/>
  <c r="O2249" i="1"/>
  <c r="N2249" i="1"/>
  <c r="M2249" i="1"/>
  <c r="Y2248" i="1"/>
  <c r="V2248" i="1"/>
  <c r="U2248" i="1"/>
  <c r="T2248" i="1"/>
  <c r="O2248" i="1"/>
  <c r="N2248" i="1"/>
  <c r="M2248" i="1"/>
  <c r="Y2247" i="1"/>
  <c r="V2247" i="1"/>
  <c r="U2247" i="1"/>
  <c r="T2247" i="1"/>
  <c r="O2247" i="1"/>
  <c r="N2247" i="1"/>
  <c r="M2247" i="1"/>
  <c r="Y2246" i="1"/>
  <c r="V2246" i="1"/>
  <c r="U2246" i="1"/>
  <c r="T2246" i="1"/>
  <c r="O2246" i="1"/>
  <c r="N2246" i="1"/>
  <c r="M2246" i="1"/>
  <c r="Y2245" i="1"/>
  <c r="V2245" i="1"/>
  <c r="U2245" i="1"/>
  <c r="T2245" i="1"/>
  <c r="O2245" i="1"/>
  <c r="N2245" i="1"/>
  <c r="M2245" i="1"/>
  <c r="Y2244" i="1"/>
  <c r="V2244" i="1"/>
  <c r="U2244" i="1"/>
  <c r="T2244" i="1"/>
  <c r="O2244" i="1"/>
  <c r="N2244" i="1"/>
  <c r="M2244" i="1"/>
  <c r="Y2243" i="1"/>
  <c r="V2243" i="1"/>
  <c r="U2243" i="1"/>
  <c r="T2243" i="1"/>
  <c r="O2243" i="1"/>
  <c r="N2243" i="1"/>
  <c r="M2243" i="1"/>
  <c r="Y2242" i="1"/>
  <c r="V2242" i="1"/>
  <c r="U2242" i="1"/>
  <c r="T2242" i="1"/>
  <c r="O2242" i="1"/>
  <c r="N2242" i="1"/>
  <c r="M2242" i="1"/>
  <c r="Y2241" i="1"/>
  <c r="V2241" i="1"/>
  <c r="U2241" i="1"/>
  <c r="T2241" i="1"/>
  <c r="O2241" i="1"/>
  <c r="N2241" i="1"/>
  <c r="M2241" i="1"/>
  <c r="Y2240" i="1"/>
  <c r="V2240" i="1"/>
  <c r="U2240" i="1"/>
  <c r="T2240" i="1"/>
  <c r="O2240" i="1"/>
  <c r="N2240" i="1"/>
  <c r="M2240" i="1"/>
  <c r="Y2239" i="1"/>
  <c r="V2239" i="1"/>
  <c r="U2239" i="1"/>
  <c r="T2239" i="1"/>
  <c r="O2239" i="1"/>
  <c r="N2239" i="1"/>
  <c r="M2239" i="1"/>
  <c r="Y2238" i="1"/>
  <c r="V2238" i="1"/>
  <c r="U2238" i="1"/>
  <c r="T2238" i="1"/>
  <c r="O2238" i="1"/>
  <c r="N2238" i="1"/>
  <c r="M2238" i="1"/>
  <c r="Y2237" i="1"/>
  <c r="V2237" i="1"/>
  <c r="U2237" i="1"/>
  <c r="T2237" i="1"/>
  <c r="O2237" i="1"/>
  <c r="N2237" i="1"/>
  <c r="M2237" i="1"/>
  <c r="Y2236" i="1"/>
  <c r="V2236" i="1"/>
  <c r="U2236" i="1"/>
  <c r="T2236" i="1"/>
  <c r="O2236" i="1"/>
  <c r="N2236" i="1"/>
  <c r="M2236" i="1"/>
  <c r="Y2235" i="1"/>
  <c r="V2235" i="1"/>
  <c r="U2235" i="1"/>
  <c r="T2235" i="1"/>
  <c r="O2235" i="1"/>
  <c r="N2235" i="1"/>
  <c r="M2235" i="1"/>
  <c r="Y2234" i="1"/>
  <c r="V2234" i="1"/>
  <c r="U2234" i="1"/>
  <c r="T2234" i="1"/>
  <c r="O2234" i="1"/>
  <c r="N2234" i="1"/>
  <c r="M2234" i="1"/>
  <c r="Y2233" i="1"/>
  <c r="V2233" i="1"/>
  <c r="U2233" i="1"/>
  <c r="T2233" i="1"/>
  <c r="O2233" i="1"/>
  <c r="N2233" i="1"/>
  <c r="M2233" i="1"/>
  <c r="Y2232" i="1"/>
  <c r="V2232" i="1"/>
  <c r="U2232" i="1"/>
  <c r="T2232" i="1"/>
  <c r="O2232" i="1"/>
  <c r="N2232" i="1"/>
  <c r="M2232" i="1"/>
  <c r="Y2231" i="1"/>
  <c r="V2231" i="1"/>
  <c r="U2231" i="1"/>
  <c r="T2231" i="1"/>
  <c r="O2231" i="1"/>
  <c r="N2231" i="1"/>
  <c r="M2231" i="1"/>
  <c r="Y2230" i="1"/>
  <c r="V2230" i="1"/>
  <c r="U2230" i="1"/>
  <c r="T2230" i="1"/>
  <c r="O2230" i="1"/>
  <c r="N2230" i="1"/>
  <c r="M2230" i="1"/>
  <c r="Y2229" i="1"/>
  <c r="V2229" i="1"/>
  <c r="U2229" i="1"/>
  <c r="T2229" i="1"/>
  <c r="O2229" i="1"/>
  <c r="N2229" i="1"/>
  <c r="M2229" i="1"/>
  <c r="Y2228" i="1"/>
  <c r="V2228" i="1"/>
  <c r="U2228" i="1"/>
  <c r="T2228" i="1"/>
  <c r="O2228" i="1"/>
  <c r="N2228" i="1"/>
  <c r="M2228" i="1"/>
  <c r="Y2227" i="1"/>
  <c r="V2227" i="1"/>
  <c r="U2227" i="1"/>
  <c r="T2227" i="1"/>
  <c r="O2227" i="1"/>
  <c r="N2227" i="1"/>
  <c r="M2227" i="1"/>
  <c r="Y2226" i="1"/>
  <c r="V2226" i="1"/>
  <c r="U2226" i="1"/>
  <c r="T2226" i="1"/>
  <c r="O2226" i="1"/>
  <c r="N2226" i="1"/>
  <c r="M2226" i="1"/>
  <c r="Y2225" i="1"/>
  <c r="V2225" i="1"/>
  <c r="U2225" i="1"/>
  <c r="T2225" i="1"/>
  <c r="O2225" i="1"/>
  <c r="N2225" i="1"/>
  <c r="M2225" i="1"/>
  <c r="Y2224" i="1"/>
  <c r="V2224" i="1"/>
  <c r="U2224" i="1"/>
  <c r="T2224" i="1"/>
  <c r="O2224" i="1"/>
  <c r="N2224" i="1"/>
  <c r="M2224" i="1"/>
  <c r="Y2223" i="1"/>
  <c r="V2223" i="1"/>
  <c r="U2223" i="1"/>
  <c r="T2223" i="1"/>
  <c r="O2223" i="1"/>
  <c r="N2223" i="1"/>
  <c r="M2223" i="1"/>
  <c r="Y2222" i="1"/>
  <c r="V2222" i="1"/>
  <c r="U2222" i="1"/>
  <c r="T2222" i="1"/>
  <c r="O2222" i="1"/>
  <c r="N2222" i="1"/>
  <c r="M2222" i="1"/>
  <c r="Y2221" i="1"/>
  <c r="V2221" i="1"/>
  <c r="U2221" i="1"/>
  <c r="T2221" i="1"/>
  <c r="O2221" i="1"/>
  <c r="N2221" i="1"/>
  <c r="M2221" i="1"/>
  <c r="Y2220" i="1"/>
  <c r="V2220" i="1"/>
  <c r="U2220" i="1"/>
  <c r="T2220" i="1"/>
  <c r="O2220" i="1"/>
  <c r="N2220" i="1"/>
  <c r="M2220" i="1"/>
  <c r="Y2219" i="1"/>
  <c r="V2219" i="1"/>
  <c r="U2219" i="1"/>
  <c r="T2219" i="1"/>
  <c r="O2219" i="1"/>
  <c r="N2219" i="1"/>
  <c r="M2219" i="1"/>
  <c r="Y2218" i="1"/>
  <c r="V2218" i="1"/>
  <c r="U2218" i="1"/>
  <c r="T2218" i="1"/>
  <c r="O2218" i="1"/>
  <c r="N2218" i="1"/>
  <c r="M2218" i="1"/>
  <c r="Y2217" i="1"/>
  <c r="V2217" i="1"/>
  <c r="U2217" i="1"/>
  <c r="T2217" i="1"/>
  <c r="O2217" i="1"/>
  <c r="N2217" i="1"/>
  <c r="M2217" i="1"/>
  <c r="Y2216" i="1"/>
  <c r="V2216" i="1"/>
  <c r="U2216" i="1"/>
  <c r="T2216" i="1"/>
  <c r="O2216" i="1"/>
  <c r="N2216" i="1"/>
  <c r="M2216" i="1"/>
  <c r="Y2215" i="1"/>
  <c r="V2215" i="1"/>
  <c r="U2215" i="1"/>
  <c r="T2215" i="1"/>
  <c r="O2215" i="1"/>
  <c r="N2215" i="1"/>
  <c r="M2215" i="1"/>
  <c r="Y2214" i="1"/>
  <c r="V2214" i="1"/>
  <c r="U2214" i="1"/>
  <c r="T2214" i="1"/>
  <c r="O2214" i="1"/>
  <c r="N2214" i="1"/>
  <c r="M2214" i="1"/>
  <c r="Y2213" i="1"/>
  <c r="V2213" i="1"/>
  <c r="U2213" i="1"/>
  <c r="T2213" i="1"/>
  <c r="O2213" i="1"/>
  <c r="N2213" i="1"/>
  <c r="M2213" i="1"/>
  <c r="Y2212" i="1"/>
  <c r="V2212" i="1"/>
  <c r="U2212" i="1"/>
  <c r="T2212" i="1"/>
  <c r="O2212" i="1"/>
  <c r="N2212" i="1"/>
  <c r="M2212" i="1"/>
  <c r="Y2211" i="1"/>
  <c r="V2211" i="1"/>
  <c r="U2211" i="1"/>
  <c r="T2211" i="1"/>
  <c r="O2211" i="1"/>
  <c r="N2211" i="1"/>
  <c r="M2211" i="1"/>
  <c r="Y2210" i="1"/>
  <c r="V2210" i="1"/>
  <c r="U2210" i="1"/>
  <c r="T2210" i="1"/>
  <c r="O2210" i="1"/>
  <c r="N2210" i="1"/>
  <c r="M2210" i="1"/>
  <c r="Y2209" i="1"/>
  <c r="V2209" i="1"/>
  <c r="U2209" i="1"/>
  <c r="T2209" i="1"/>
  <c r="O2209" i="1"/>
  <c r="N2209" i="1"/>
  <c r="M2209" i="1"/>
  <c r="Y2208" i="1"/>
  <c r="V2208" i="1"/>
  <c r="U2208" i="1"/>
  <c r="T2208" i="1"/>
  <c r="O2208" i="1"/>
  <c r="N2208" i="1"/>
  <c r="M2208" i="1"/>
  <c r="Y2207" i="1"/>
  <c r="V2207" i="1"/>
  <c r="U2207" i="1"/>
  <c r="T2207" i="1"/>
  <c r="O2207" i="1"/>
  <c r="N2207" i="1"/>
  <c r="M2207" i="1"/>
  <c r="Y2206" i="1"/>
  <c r="V2206" i="1"/>
  <c r="U2206" i="1"/>
  <c r="T2206" i="1"/>
  <c r="O2206" i="1"/>
  <c r="N2206" i="1"/>
  <c r="M2206" i="1"/>
  <c r="Y2205" i="1"/>
  <c r="V2205" i="1"/>
  <c r="U2205" i="1"/>
  <c r="T2205" i="1"/>
  <c r="O2205" i="1"/>
  <c r="N2205" i="1"/>
  <c r="M2205" i="1"/>
  <c r="Y2204" i="1"/>
  <c r="V2204" i="1"/>
  <c r="U2204" i="1"/>
  <c r="T2204" i="1"/>
  <c r="O2204" i="1"/>
  <c r="N2204" i="1"/>
  <c r="M2204" i="1"/>
  <c r="Y2203" i="1"/>
  <c r="V2203" i="1"/>
  <c r="U2203" i="1"/>
  <c r="T2203" i="1"/>
  <c r="O2203" i="1"/>
  <c r="N2203" i="1"/>
  <c r="M2203" i="1"/>
  <c r="Y2202" i="1"/>
  <c r="V2202" i="1"/>
  <c r="U2202" i="1"/>
  <c r="T2202" i="1"/>
  <c r="O2202" i="1"/>
  <c r="N2202" i="1"/>
  <c r="M2202" i="1"/>
  <c r="Y2201" i="1"/>
  <c r="V2201" i="1"/>
  <c r="U2201" i="1"/>
  <c r="T2201" i="1"/>
  <c r="O2201" i="1"/>
  <c r="N2201" i="1"/>
  <c r="M2201" i="1"/>
  <c r="Y2200" i="1"/>
  <c r="V2200" i="1"/>
  <c r="U2200" i="1"/>
  <c r="T2200" i="1"/>
  <c r="O2200" i="1"/>
  <c r="N2200" i="1"/>
  <c r="M2200" i="1"/>
  <c r="Y2199" i="1"/>
  <c r="V2199" i="1"/>
  <c r="U2199" i="1"/>
  <c r="T2199" i="1"/>
  <c r="O2199" i="1"/>
  <c r="N2199" i="1"/>
  <c r="M2199" i="1"/>
  <c r="Y2198" i="1"/>
  <c r="V2198" i="1"/>
  <c r="U2198" i="1"/>
  <c r="T2198" i="1"/>
  <c r="O2198" i="1"/>
  <c r="N2198" i="1"/>
  <c r="M2198" i="1"/>
  <c r="Y2197" i="1"/>
  <c r="V2197" i="1"/>
  <c r="U2197" i="1"/>
  <c r="T2197" i="1"/>
  <c r="O2197" i="1"/>
  <c r="N2197" i="1"/>
  <c r="M2197" i="1"/>
  <c r="Y2196" i="1"/>
  <c r="V2196" i="1"/>
  <c r="U2196" i="1"/>
  <c r="T2196" i="1"/>
  <c r="O2196" i="1"/>
  <c r="N2196" i="1"/>
  <c r="M2196" i="1"/>
  <c r="Y2195" i="1"/>
  <c r="V2195" i="1"/>
  <c r="U2195" i="1"/>
  <c r="T2195" i="1"/>
  <c r="O2195" i="1"/>
  <c r="N2195" i="1"/>
  <c r="M2195" i="1"/>
  <c r="Y2194" i="1"/>
  <c r="V2194" i="1"/>
  <c r="U2194" i="1"/>
  <c r="T2194" i="1"/>
  <c r="O2194" i="1"/>
  <c r="N2194" i="1"/>
  <c r="M2194" i="1"/>
  <c r="Y2193" i="1"/>
  <c r="V2193" i="1"/>
  <c r="U2193" i="1"/>
  <c r="T2193" i="1"/>
  <c r="O2193" i="1"/>
  <c r="N2193" i="1"/>
  <c r="M2193" i="1"/>
  <c r="Y2192" i="1"/>
  <c r="V2192" i="1"/>
  <c r="U2192" i="1"/>
  <c r="T2192" i="1"/>
  <c r="O2192" i="1"/>
  <c r="N2192" i="1"/>
  <c r="M2192" i="1"/>
  <c r="Y2191" i="1"/>
  <c r="V2191" i="1"/>
  <c r="U2191" i="1"/>
  <c r="T2191" i="1"/>
  <c r="O2191" i="1"/>
  <c r="N2191" i="1"/>
  <c r="M2191" i="1"/>
  <c r="Y2190" i="1"/>
  <c r="V2190" i="1"/>
  <c r="U2190" i="1"/>
  <c r="T2190" i="1"/>
  <c r="O2190" i="1"/>
  <c r="N2190" i="1"/>
  <c r="M2190" i="1"/>
  <c r="Y2189" i="1"/>
  <c r="V2189" i="1"/>
  <c r="U2189" i="1"/>
  <c r="T2189" i="1"/>
  <c r="O2189" i="1"/>
  <c r="N2189" i="1"/>
  <c r="M2189" i="1"/>
  <c r="Y2188" i="1"/>
  <c r="V2188" i="1"/>
  <c r="U2188" i="1"/>
  <c r="T2188" i="1"/>
  <c r="O2188" i="1"/>
  <c r="N2188" i="1"/>
  <c r="M2188" i="1"/>
  <c r="Y2187" i="1"/>
  <c r="V2187" i="1"/>
  <c r="U2187" i="1"/>
  <c r="T2187" i="1"/>
  <c r="O2187" i="1"/>
  <c r="N2187" i="1"/>
  <c r="M2187" i="1"/>
  <c r="Y2186" i="1"/>
  <c r="V2186" i="1"/>
  <c r="U2186" i="1"/>
  <c r="T2186" i="1"/>
  <c r="O2186" i="1"/>
  <c r="N2186" i="1"/>
  <c r="M2186" i="1"/>
  <c r="Y2185" i="1"/>
  <c r="V2185" i="1"/>
  <c r="U2185" i="1"/>
  <c r="T2185" i="1"/>
  <c r="O2185" i="1"/>
  <c r="N2185" i="1"/>
  <c r="M2185" i="1"/>
  <c r="Y2184" i="1"/>
  <c r="V2184" i="1"/>
  <c r="U2184" i="1"/>
  <c r="T2184" i="1"/>
  <c r="O2184" i="1"/>
  <c r="N2184" i="1"/>
  <c r="M2184" i="1"/>
  <c r="Y2183" i="1"/>
  <c r="V2183" i="1"/>
  <c r="U2183" i="1"/>
  <c r="T2183" i="1"/>
  <c r="O2183" i="1"/>
  <c r="N2183" i="1"/>
  <c r="M2183" i="1"/>
  <c r="Y2182" i="1"/>
  <c r="V2182" i="1"/>
  <c r="U2182" i="1"/>
  <c r="T2182" i="1"/>
  <c r="O2182" i="1"/>
  <c r="N2182" i="1"/>
  <c r="M2182" i="1"/>
  <c r="Y2181" i="1"/>
  <c r="V2181" i="1"/>
  <c r="U2181" i="1"/>
  <c r="T2181" i="1"/>
  <c r="O2181" i="1"/>
  <c r="N2181" i="1"/>
  <c r="M2181" i="1"/>
  <c r="Y2180" i="1"/>
  <c r="V2180" i="1"/>
  <c r="U2180" i="1"/>
  <c r="T2180" i="1"/>
  <c r="O2180" i="1"/>
  <c r="N2180" i="1"/>
  <c r="M2180" i="1"/>
  <c r="Y2179" i="1"/>
  <c r="V2179" i="1"/>
  <c r="U2179" i="1"/>
  <c r="T2179" i="1"/>
  <c r="O2179" i="1"/>
  <c r="N2179" i="1"/>
  <c r="M2179" i="1"/>
  <c r="Y2178" i="1"/>
  <c r="V2178" i="1"/>
  <c r="U2178" i="1"/>
  <c r="T2178" i="1"/>
  <c r="O2178" i="1"/>
  <c r="N2178" i="1"/>
  <c r="M2178" i="1"/>
  <c r="Y2177" i="1"/>
  <c r="V2177" i="1"/>
  <c r="U2177" i="1"/>
  <c r="T2177" i="1"/>
  <c r="O2177" i="1"/>
  <c r="N2177" i="1"/>
  <c r="M2177" i="1"/>
  <c r="Y2176" i="1"/>
  <c r="V2176" i="1"/>
  <c r="U2176" i="1"/>
  <c r="T2176" i="1"/>
  <c r="O2176" i="1"/>
  <c r="N2176" i="1"/>
  <c r="M2176" i="1"/>
  <c r="Y2175" i="1"/>
  <c r="V2175" i="1"/>
  <c r="U2175" i="1"/>
  <c r="T2175" i="1"/>
  <c r="O2175" i="1"/>
  <c r="N2175" i="1"/>
  <c r="M2175" i="1"/>
  <c r="Y2174" i="1"/>
  <c r="V2174" i="1"/>
  <c r="U2174" i="1"/>
  <c r="T2174" i="1"/>
  <c r="O2174" i="1"/>
  <c r="N2174" i="1"/>
  <c r="M2174" i="1"/>
  <c r="Y2173" i="1"/>
  <c r="V2173" i="1"/>
  <c r="U2173" i="1"/>
  <c r="T2173" i="1"/>
  <c r="O2173" i="1"/>
  <c r="N2173" i="1"/>
  <c r="M2173" i="1"/>
  <c r="Y2172" i="1"/>
  <c r="V2172" i="1"/>
  <c r="U2172" i="1"/>
  <c r="T2172" i="1"/>
  <c r="O2172" i="1"/>
  <c r="N2172" i="1"/>
  <c r="M2172" i="1"/>
  <c r="Y2171" i="1"/>
  <c r="V2171" i="1"/>
  <c r="U2171" i="1"/>
  <c r="T2171" i="1"/>
  <c r="O2171" i="1"/>
  <c r="N2171" i="1"/>
  <c r="M2171" i="1"/>
  <c r="Y2170" i="1"/>
  <c r="V2170" i="1"/>
  <c r="U2170" i="1"/>
  <c r="T2170" i="1"/>
  <c r="O2170" i="1"/>
  <c r="N2170" i="1"/>
  <c r="M2170" i="1"/>
  <c r="Y2169" i="1"/>
  <c r="V2169" i="1"/>
  <c r="U2169" i="1"/>
  <c r="T2169" i="1"/>
  <c r="O2169" i="1"/>
  <c r="N2169" i="1"/>
  <c r="M2169" i="1"/>
  <c r="Y2168" i="1"/>
  <c r="V2168" i="1"/>
  <c r="U2168" i="1"/>
  <c r="T2168" i="1"/>
  <c r="O2168" i="1"/>
  <c r="N2168" i="1"/>
  <c r="M2168" i="1"/>
  <c r="Y2167" i="1"/>
  <c r="V2167" i="1"/>
  <c r="U2167" i="1"/>
  <c r="T2167" i="1"/>
  <c r="O2167" i="1"/>
  <c r="N2167" i="1"/>
  <c r="M2167" i="1"/>
  <c r="Y2166" i="1"/>
  <c r="V2166" i="1"/>
  <c r="U2166" i="1"/>
  <c r="T2166" i="1"/>
  <c r="O2166" i="1"/>
  <c r="N2166" i="1"/>
  <c r="M2166" i="1"/>
  <c r="Y2165" i="1"/>
  <c r="V2165" i="1"/>
  <c r="U2165" i="1"/>
  <c r="T2165" i="1"/>
  <c r="O2165" i="1"/>
  <c r="N2165" i="1"/>
  <c r="M2165" i="1"/>
  <c r="Y2164" i="1"/>
  <c r="V2164" i="1"/>
  <c r="U2164" i="1"/>
  <c r="T2164" i="1"/>
  <c r="O2164" i="1"/>
  <c r="N2164" i="1"/>
  <c r="M2164" i="1"/>
  <c r="Y2163" i="1"/>
  <c r="V2163" i="1"/>
  <c r="U2163" i="1"/>
  <c r="T2163" i="1"/>
  <c r="O2163" i="1"/>
  <c r="N2163" i="1"/>
  <c r="M2163" i="1"/>
  <c r="Y2162" i="1"/>
  <c r="V2162" i="1"/>
  <c r="U2162" i="1"/>
  <c r="T2162" i="1"/>
  <c r="O2162" i="1"/>
  <c r="N2162" i="1"/>
  <c r="M2162" i="1"/>
  <c r="Y2161" i="1"/>
  <c r="V2161" i="1"/>
  <c r="U2161" i="1"/>
  <c r="T2161" i="1"/>
  <c r="O2161" i="1"/>
  <c r="N2161" i="1"/>
  <c r="M2161" i="1"/>
  <c r="Y2160" i="1"/>
  <c r="V2160" i="1"/>
  <c r="U2160" i="1"/>
  <c r="T2160" i="1"/>
  <c r="O2160" i="1"/>
  <c r="N2160" i="1"/>
  <c r="M2160" i="1"/>
  <c r="Y2159" i="1"/>
  <c r="V2159" i="1"/>
  <c r="U2159" i="1"/>
  <c r="T2159" i="1"/>
  <c r="O2159" i="1"/>
  <c r="N2159" i="1"/>
  <c r="M2159" i="1"/>
  <c r="Y2158" i="1"/>
  <c r="V2158" i="1"/>
  <c r="U2158" i="1"/>
  <c r="T2158" i="1"/>
  <c r="O2158" i="1"/>
  <c r="N2158" i="1"/>
  <c r="M2158" i="1"/>
  <c r="Y2157" i="1"/>
  <c r="V2157" i="1"/>
  <c r="U2157" i="1"/>
  <c r="T2157" i="1"/>
  <c r="O2157" i="1"/>
  <c r="N2157" i="1"/>
  <c r="M2157" i="1"/>
  <c r="Y2156" i="1"/>
  <c r="V2156" i="1"/>
  <c r="U2156" i="1"/>
  <c r="T2156" i="1"/>
  <c r="O2156" i="1"/>
  <c r="N2156" i="1"/>
  <c r="M2156" i="1"/>
  <c r="Y2155" i="1"/>
  <c r="V2155" i="1"/>
  <c r="U2155" i="1"/>
  <c r="T2155" i="1"/>
  <c r="O2155" i="1"/>
  <c r="N2155" i="1"/>
  <c r="M2155" i="1"/>
  <c r="Y2154" i="1"/>
  <c r="V2154" i="1"/>
  <c r="U2154" i="1"/>
  <c r="T2154" i="1"/>
  <c r="O2154" i="1"/>
  <c r="N2154" i="1"/>
  <c r="M2154" i="1"/>
  <c r="Y2153" i="1"/>
  <c r="V2153" i="1"/>
  <c r="U2153" i="1"/>
  <c r="T2153" i="1"/>
  <c r="O2153" i="1"/>
  <c r="N2153" i="1"/>
  <c r="M2153" i="1"/>
  <c r="Y2152" i="1"/>
  <c r="V2152" i="1"/>
  <c r="U2152" i="1"/>
  <c r="T2152" i="1"/>
  <c r="O2152" i="1"/>
  <c r="N2152" i="1"/>
  <c r="M2152" i="1"/>
  <c r="Y2151" i="1"/>
  <c r="V2151" i="1"/>
  <c r="U2151" i="1"/>
  <c r="T2151" i="1"/>
  <c r="O2151" i="1"/>
  <c r="N2151" i="1"/>
  <c r="M2151" i="1"/>
  <c r="Y2150" i="1"/>
  <c r="V2150" i="1"/>
  <c r="U2150" i="1"/>
  <c r="T2150" i="1"/>
  <c r="O2150" i="1"/>
  <c r="N2150" i="1"/>
  <c r="M2150" i="1"/>
  <c r="Y2149" i="1"/>
  <c r="V2149" i="1"/>
  <c r="U2149" i="1"/>
  <c r="T2149" i="1"/>
  <c r="O2149" i="1"/>
  <c r="N2149" i="1"/>
  <c r="M2149" i="1"/>
  <c r="Y2148" i="1"/>
  <c r="V2148" i="1"/>
  <c r="U2148" i="1"/>
  <c r="T2148" i="1"/>
  <c r="O2148" i="1"/>
  <c r="N2148" i="1"/>
  <c r="M2148" i="1"/>
  <c r="Y2147" i="1"/>
  <c r="V2147" i="1"/>
  <c r="U2147" i="1"/>
  <c r="T2147" i="1"/>
  <c r="O2147" i="1"/>
  <c r="N2147" i="1"/>
  <c r="M2147" i="1"/>
  <c r="Y2633" i="1" l="1"/>
  <c r="V2633" i="1"/>
  <c r="U2633" i="1"/>
  <c r="T2633" i="1"/>
  <c r="O2633" i="1"/>
  <c r="N2633" i="1"/>
  <c r="M2633" i="1"/>
  <c r="Y2632" i="1"/>
  <c r="V2632" i="1"/>
  <c r="U2632" i="1"/>
  <c r="T2632" i="1"/>
  <c r="O2632" i="1"/>
  <c r="N2632" i="1"/>
  <c r="M2632" i="1"/>
  <c r="Y2631" i="1"/>
  <c r="V2631" i="1"/>
  <c r="U2631" i="1"/>
  <c r="T2631" i="1"/>
  <c r="O2631" i="1"/>
  <c r="N2631" i="1"/>
  <c r="M2631" i="1"/>
  <c r="Y2630" i="1"/>
  <c r="V2630" i="1"/>
  <c r="U2630" i="1"/>
  <c r="T2630" i="1"/>
  <c r="O2630" i="1"/>
  <c r="N2630" i="1"/>
  <c r="M2630" i="1"/>
  <c r="Y2629" i="1"/>
  <c r="V2629" i="1"/>
  <c r="U2629" i="1"/>
  <c r="T2629" i="1"/>
  <c r="O2629" i="1"/>
  <c r="N2629" i="1"/>
  <c r="M2629" i="1"/>
  <c r="Y2628" i="1"/>
  <c r="V2628" i="1"/>
  <c r="U2628" i="1"/>
  <c r="T2628" i="1"/>
  <c r="O2628" i="1"/>
  <c r="N2628" i="1"/>
  <c r="M2628" i="1"/>
  <c r="Y2627" i="1"/>
  <c r="V2627" i="1"/>
  <c r="U2627" i="1"/>
  <c r="T2627" i="1"/>
  <c r="O2627" i="1"/>
  <c r="N2627" i="1"/>
  <c r="M2627" i="1"/>
  <c r="Y2626" i="1"/>
  <c r="V2626" i="1"/>
  <c r="U2626" i="1"/>
  <c r="T2626" i="1"/>
  <c r="O2626" i="1"/>
  <c r="N2626" i="1"/>
  <c r="M2626" i="1"/>
  <c r="Y2625" i="1"/>
  <c r="V2625" i="1"/>
  <c r="U2625" i="1"/>
  <c r="T2625" i="1"/>
  <c r="O2625" i="1"/>
  <c r="N2625" i="1"/>
  <c r="M2625" i="1"/>
  <c r="Y2624" i="1"/>
  <c r="V2624" i="1"/>
  <c r="U2624" i="1"/>
  <c r="T2624" i="1"/>
  <c r="O2624" i="1"/>
  <c r="N2624" i="1"/>
  <c r="M2624" i="1"/>
  <c r="Y2623" i="1"/>
  <c r="V2623" i="1"/>
  <c r="U2623" i="1"/>
  <c r="T2623" i="1"/>
  <c r="O2623" i="1"/>
  <c r="N2623" i="1"/>
  <c r="M2623" i="1"/>
  <c r="Y2622" i="1"/>
  <c r="V2622" i="1"/>
  <c r="U2622" i="1"/>
  <c r="T2622" i="1"/>
  <c r="O2622" i="1"/>
  <c r="N2622" i="1"/>
  <c r="M2622" i="1"/>
  <c r="Y2621" i="1"/>
  <c r="V2621" i="1"/>
  <c r="U2621" i="1"/>
  <c r="T2621" i="1"/>
  <c r="O2621" i="1"/>
  <c r="N2621" i="1"/>
  <c r="M2621" i="1"/>
  <c r="Y2620" i="1"/>
  <c r="V2620" i="1"/>
  <c r="U2620" i="1"/>
  <c r="T2620" i="1"/>
  <c r="O2620" i="1"/>
  <c r="N2620" i="1"/>
  <c r="M2620" i="1"/>
  <c r="Y2619" i="1"/>
  <c r="V2619" i="1"/>
  <c r="U2619" i="1"/>
  <c r="T2619" i="1"/>
  <c r="O2619" i="1"/>
  <c r="N2619" i="1"/>
  <c r="M2619" i="1"/>
  <c r="Y2618" i="1"/>
  <c r="V2618" i="1"/>
  <c r="U2618" i="1"/>
  <c r="T2618" i="1"/>
  <c r="O2618" i="1"/>
  <c r="N2618" i="1"/>
  <c r="M2618" i="1"/>
  <c r="Y2617" i="1"/>
  <c r="V2617" i="1"/>
  <c r="U2617" i="1"/>
  <c r="T2617" i="1"/>
  <c r="O2617" i="1"/>
  <c r="N2617" i="1"/>
  <c r="M2617" i="1"/>
  <c r="Y2616" i="1"/>
  <c r="V2616" i="1"/>
  <c r="U2616" i="1"/>
  <c r="T2616" i="1"/>
  <c r="O2616" i="1"/>
  <c r="N2616" i="1"/>
  <c r="M2616" i="1"/>
  <c r="Y2615" i="1"/>
  <c r="V2615" i="1"/>
  <c r="U2615" i="1"/>
  <c r="T2615" i="1"/>
  <c r="O2615" i="1"/>
  <c r="N2615" i="1"/>
  <c r="M2615" i="1"/>
  <c r="Y2614" i="1"/>
  <c r="V2614" i="1"/>
  <c r="U2614" i="1"/>
  <c r="T2614" i="1"/>
  <c r="O2614" i="1"/>
  <c r="N2614" i="1"/>
  <c r="M2614" i="1"/>
  <c r="Y2613" i="1"/>
  <c r="V2613" i="1"/>
  <c r="U2613" i="1"/>
  <c r="T2613" i="1"/>
  <c r="O2613" i="1"/>
  <c r="N2613" i="1"/>
  <c r="M2613" i="1"/>
  <c r="Y2612" i="1"/>
  <c r="V2612" i="1"/>
  <c r="U2612" i="1"/>
  <c r="T2612" i="1"/>
  <c r="O2612" i="1"/>
  <c r="N2612" i="1"/>
  <c r="M2612" i="1"/>
  <c r="Y2611" i="1"/>
  <c r="V2611" i="1"/>
  <c r="U2611" i="1"/>
  <c r="T2611" i="1"/>
  <c r="O2611" i="1"/>
  <c r="N2611" i="1"/>
  <c r="M2611" i="1"/>
  <c r="Y2146" i="1"/>
  <c r="V2146" i="1"/>
  <c r="U2146" i="1"/>
  <c r="T2146" i="1"/>
  <c r="O2146" i="1"/>
  <c r="N2146" i="1"/>
  <c r="M2146" i="1"/>
  <c r="Y2145" i="1"/>
  <c r="V2145" i="1"/>
  <c r="U2145" i="1"/>
  <c r="T2145" i="1"/>
  <c r="O2145" i="1"/>
  <c r="N2145" i="1"/>
  <c r="M2145" i="1"/>
  <c r="Y2144" i="1"/>
  <c r="V2144" i="1"/>
  <c r="U2144" i="1"/>
  <c r="T2144" i="1"/>
  <c r="O2144" i="1"/>
  <c r="N2144" i="1"/>
  <c r="M2144" i="1"/>
  <c r="Y2143" i="1"/>
  <c r="V2143" i="1"/>
  <c r="U2143" i="1"/>
  <c r="T2143" i="1"/>
  <c r="O2143" i="1"/>
  <c r="N2143" i="1"/>
  <c r="M2143" i="1"/>
  <c r="Y2142" i="1"/>
  <c r="V2142" i="1"/>
  <c r="U2142" i="1"/>
  <c r="T2142" i="1"/>
  <c r="O2142" i="1"/>
  <c r="N2142" i="1"/>
  <c r="M2142" i="1"/>
  <c r="Y2141" i="1"/>
  <c r="V2141" i="1"/>
  <c r="U2141" i="1"/>
  <c r="T2141" i="1"/>
  <c r="O2141" i="1"/>
  <c r="N2141" i="1"/>
  <c r="M2141" i="1"/>
  <c r="Y2140" i="1"/>
  <c r="V2140" i="1"/>
  <c r="U2140" i="1"/>
  <c r="T2140" i="1"/>
  <c r="O2140" i="1"/>
  <c r="N2140" i="1"/>
  <c r="M2140" i="1"/>
  <c r="Y2139" i="1"/>
  <c r="V2139" i="1"/>
  <c r="U2139" i="1"/>
  <c r="T2139" i="1"/>
  <c r="O2139" i="1"/>
  <c r="N2139" i="1"/>
  <c r="M2139" i="1"/>
  <c r="Y2138" i="1"/>
  <c r="V2138" i="1"/>
  <c r="U2138" i="1"/>
  <c r="T2138" i="1"/>
  <c r="O2138" i="1"/>
  <c r="N2138" i="1"/>
  <c r="M2138" i="1"/>
  <c r="Y2137" i="1"/>
  <c r="V2137" i="1"/>
  <c r="U2137" i="1"/>
  <c r="T2137" i="1"/>
  <c r="O2137" i="1"/>
  <c r="N2137" i="1"/>
  <c r="M2137" i="1"/>
  <c r="Y2136" i="1"/>
  <c r="V2136" i="1"/>
  <c r="U2136" i="1"/>
  <c r="T2136" i="1"/>
  <c r="O2136" i="1"/>
  <c r="N2136" i="1"/>
  <c r="M2136" i="1"/>
  <c r="Y2135" i="1"/>
  <c r="V2135" i="1"/>
  <c r="U2135" i="1"/>
  <c r="T2135" i="1"/>
  <c r="O2135" i="1"/>
  <c r="N2135" i="1"/>
  <c r="M2135" i="1"/>
  <c r="Y2134" i="1"/>
  <c r="V2134" i="1"/>
  <c r="U2134" i="1"/>
  <c r="T2134" i="1"/>
  <c r="O2134" i="1"/>
  <c r="N2134" i="1"/>
  <c r="M2134" i="1"/>
  <c r="Y2133" i="1"/>
  <c r="V2133" i="1"/>
  <c r="U2133" i="1"/>
  <c r="T2133" i="1"/>
  <c r="O2133" i="1"/>
  <c r="N2133" i="1"/>
  <c r="M2133" i="1"/>
  <c r="Y2132" i="1"/>
  <c r="V2132" i="1"/>
  <c r="U2132" i="1"/>
  <c r="T2132" i="1"/>
  <c r="O2132" i="1"/>
  <c r="N2132" i="1"/>
  <c r="M2132" i="1"/>
  <c r="Y2131" i="1"/>
  <c r="V2131" i="1"/>
  <c r="U2131" i="1"/>
  <c r="T2131" i="1"/>
  <c r="O2131" i="1"/>
  <c r="N2131" i="1"/>
  <c r="M2131" i="1"/>
  <c r="Y2130" i="1"/>
  <c r="V2130" i="1"/>
  <c r="U2130" i="1"/>
  <c r="T2130" i="1"/>
  <c r="O2130" i="1"/>
  <c r="N2130" i="1"/>
  <c r="M2130" i="1"/>
  <c r="Y2129" i="1"/>
  <c r="V2129" i="1"/>
  <c r="U2129" i="1"/>
  <c r="T2129" i="1"/>
  <c r="O2129" i="1"/>
  <c r="N2129" i="1"/>
  <c r="M2129" i="1"/>
  <c r="Y2128" i="1"/>
  <c r="V2128" i="1"/>
  <c r="U2128" i="1"/>
  <c r="T2128" i="1"/>
  <c r="O2128" i="1"/>
  <c r="N2128" i="1"/>
  <c r="M2128" i="1"/>
  <c r="Y2127" i="1"/>
  <c r="V2127" i="1"/>
  <c r="U2127" i="1"/>
  <c r="T2127" i="1"/>
  <c r="O2127" i="1"/>
  <c r="N2127" i="1"/>
  <c r="M2127" i="1"/>
  <c r="Y2126" i="1"/>
  <c r="V2126" i="1"/>
  <c r="U2126" i="1"/>
  <c r="T2126" i="1"/>
  <c r="O2126" i="1"/>
  <c r="N2126" i="1"/>
  <c r="M2126" i="1"/>
  <c r="Y2125" i="1"/>
  <c r="V2125" i="1"/>
  <c r="U2125" i="1"/>
  <c r="T2125" i="1"/>
  <c r="O2125" i="1"/>
  <c r="N2125" i="1"/>
  <c r="M2125" i="1"/>
  <c r="Y2124" i="1"/>
  <c r="V2124" i="1"/>
  <c r="U2124" i="1"/>
  <c r="T2124" i="1"/>
  <c r="O2124" i="1"/>
  <c r="N2124" i="1"/>
  <c r="M2124" i="1"/>
  <c r="Y2123" i="1"/>
  <c r="V2123" i="1"/>
  <c r="U2123" i="1"/>
  <c r="T2123" i="1"/>
  <c r="O2123" i="1"/>
  <c r="N2123" i="1"/>
  <c r="M2123" i="1"/>
  <c r="Y2122" i="1"/>
  <c r="V2122" i="1"/>
  <c r="U2122" i="1"/>
  <c r="T2122" i="1"/>
  <c r="O2122" i="1"/>
  <c r="N2122" i="1"/>
  <c r="M2122" i="1"/>
  <c r="Y2121" i="1"/>
  <c r="V2121" i="1"/>
  <c r="U2121" i="1"/>
  <c r="T2121" i="1"/>
  <c r="O2121" i="1"/>
  <c r="N2121" i="1"/>
  <c r="M2121" i="1"/>
  <c r="Y2120" i="1"/>
  <c r="V2120" i="1"/>
  <c r="U2120" i="1"/>
  <c r="T2120" i="1"/>
  <c r="O2120" i="1"/>
  <c r="N2120" i="1"/>
  <c r="M2120" i="1"/>
  <c r="Y2119" i="1"/>
  <c r="V2119" i="1"/>
  <c r="U2119" i="1"/>
  <c r="T2119" i="1"/>
  <c r="O2119" i="1"/>
  <c r="N2119" i="1"/>
  <c r="M2119" i="1"/>
  <c r="Y2118" i="1"/>
  <c r="V2118" i="1"/>
  <c r="U2118" i="1"/>
  <c r="T2118" i="1"/>
  <c r="O2118" i="1"/>
  <c r="N2118" i="1"/>
  <c r="M2118" i="1"/>
  <c r="Y2117" i="1"/>
  <c r="V2117" i="1"/>
  <c r="U2117" i="1"/>
  <c r="T2117" i="1"/>
  <c r="O2117" i="1"/>
  <c r="N2117" i="1"/>
  <c r="M2117" i="1"/>
  <c r="Y2116" i="1"/>
  <c r="V2116" i="1"/>
  <c r="U2116" i="1"/>
  <c r="T2116" i="1"/>
  <c r="O2116" i="1"/>
  <c r="N2116" i="1"/>
  <c r="M2116" i="1"/>
  <c r="Y2115" i="1"/>
  <c r="V2115" i="1"/>
  <c r="U2115" i="1"/>
  <c r="T2115" i="1"/>
  <c r="O2115" i="1"/>
  <c r="N2115" i="1"/>
  <c r="M2115" i="1"/>
  <c r="Y2114" i="1"/>
  <c r="V2114" i="1"/>
  <c r="U2114" i="1"/>
  <c r="T2114" i="1"/>
  <c r="O2114" i="1"/>
  <c r="N2114" i="1"/>
  <c r="M2114" i="1"/>
  <c r="Y2113" i="1"/>
  <c r="V2113" i="1"/>
  <c r="U2113" i="1"/>
  <c r="T2113" i="1"/>
  <c r="O2113" i="1"/>
  <c r="N2113" i="1"/>
  <c r="M2113" i="1"/>
  <c r="Y2112" i="1"/>
  <c r="V2112" i="1"/>
  <c r="U2112" i="1"/>
  <c r="T2112" i="1"/>
  <c r="O2112" i="1"/>
  <c r="N2112" i="1"/>
  <c r="M2112" i="1"/>
  <c r="Y2111" i="1"/>
  <c r="V2111" i="1"/>
  <c r="U2111" i="1"/>
  <c r="T2111" i="1"/>
  <c r="O2111" i="1"/>
  <c r="N2111" i="1"/>
  <c r="M2111" i="1"/>
  <c r="Y2110" i="1"/>
  <c r="V2110" i="1"/>
  <c r="U2110" i="1"/>
  <c r="T2110" i="1"/>
  <c r="O2110" i="1"/>
  <c r="N2110" i="1"/>
  <c r="M2110" i="1"/>
  <c r="Y2109" i="1"/>
  <c r="V2109" i="1"/>
  <c r="U2109" i="1"/>
  <c r="T2109" i="1"/>
  <c r="O2109" i="1"/>
  <c r="N2109" i="1"/>
  <c r="M2109" i="1"/>
  <c r="Y2108" i="1"/>
  <c r="V2108" i="1"/>
  <c r="U2108" i="1"/>
  <c r="T2108" i="1"/>
  <c r="O2108" i="1"/>
  <c r="N2108" i="1"/>
  <c r="M2108" i="1"/>
  <c r="Y2107" i="1"/>
  <c r="V2107" i="1"/>
  <c r="U2107" i="1"/>
  <c r="T2107" i="1"/>
  <c r="O2107" i="1"/>
  <c r="N2107" i="1"/>
  <c r="M2107" i="1"/>
  <c r="Y2106" i="1"/>
  <c r="V2106" i="1"/>
  <c r="U2106" i="1"/>
  <c r="T2106" i="1"/>
  <c r="O2106" i="1"/>
  <c r="N2106" i="1"/>
  <c r="M2106" i="1"/>
  <c r="Y2105" i="1"/>
  <c r="V2105" i="1"/>
  <c r="U2105" i="1"/>
  <c r="T2105" i="1"/>
  <c r="O2105" i="1"/>
  <c r="N2105" i="1"/>
  <c r="M2105" i="1"/>
  <c r="Y2104" i="1"/>
  <c r="V2104" i="1"/>
  <c r="U2104" i="1"/>
  <c r="T2104" i="1"/>
  <c r="O2104" i="1"/>
  <c r="N2104" i="1"/>
  <c r="M2104" i="1"/>
  <c r="Y2103" i="1"/>
  <c r="V2103" i="1"/>
  <c r="U2103" i="1"/>
  <c r="T2103" i="1"/>
  <c r="O2103" i="1"/>
  <c r="N2103" i="1"/>
  <c r="M2103" i="1"/>
  <c r="Y2102" i="1"/>
  <c r="V2102" i="1"/>
  <c r="U2102" i="1"/>
  <c r="T2102" i="1"/>
  <c r="O2102" i="1"/>
  <c r="N2102" i="1"/>
  <c r="M2102" i="1"/>
  <c r="Y2101" i="1"/>
  <c r="V2101" i="1"/>
  <c r="U2101" i="1"/>
  <c r="T2101" i="1"/>
  <c r="O2101" i="1"/>
  <c r="N2101" i="1"/>
  <c r="M2101" i="1"/>
  <c r="Y2100" i="1"/>
  <c r="V2100" i="1"/>
  <c r="U2100" i="1"/>
  <c r="T2100" i="1"/>
  <c r="O2100" i="1"/>
  <c r="N2100" i="1"/>
  <c r="M2100" i="1"/>
  <c r="Y2099" i="1"/>
  <c r="V2099" i="1"/>
  <c r="U2099" i="1"/>
  <c r="T2099" i="1"/>
  <c r="O2099" i="1"/>
  <c r="N2099" i="1"/>
  <c r="M2099" i="1"/>
  <c r="Y2098" i="1"/>
  <c r="V2098" i="1"/>
  <c r="U2098" i="1"/>
  <c r="T2098" i="1"/>
  <c r="O2098" i="1"/>
  <c r="N2098" i="1"/>
  <c r="M2098" i="1"/>
  <c r="Y2097" i="1"/>
  <c r="V2097" i="1"/>
  <c r="U2097" i="1"/>
  <c r="T2097" i="1"/>
  <c r="O2097" i="1"/>
  <c r="N2097" i="1"/>
  <c r="M2097" i="1"/>
  <c r="Y2096" i="1"/>
  <c r="V2096" i="1"/>
  <c r="U2096" i="1"/>
  <c r="T2096" i="1"/>
  <c r="O2096" i="1"/>
  <c r="N2096" i="1"/>
  <c r="M2096" i="1"/>
  <c r="Y2095" i="1"/>
  <c r="V2095" i="1"/>
  <c r="U2095" i="1"/>
  <c r="T2095" i="1"/>
  <c r="O2095" i="1"/>
  <c r="N2095" i="1"/>
  <c r="M2095" i="1"/>
  <c r="Y2094" i="1"/>
  <c r="V2094" i="1"/>
  <c r="U2094" i="1"/>
  <c r="T2094" i="1"/>
  <c r="O2094" i="1"/>
  <c r="N2094" i="1"/>
  <c r="M2094" i="1"/>
  <c r="Y2093" i="1"/>
  <c r="V2093" i="1"/>
  <c r="U2093" i="1"/>
  <c r="T2093" i="1"/>
  <c r="O2093" i="1"/>
  <c r="N2093" i="1"/>
  <c r="M2093" i="1"/>
  <c r="Y2092" i="1"/>
  <c r="V2092" i="1"/>
  <c r="U2092" i="1"/>
  <c r="T2092" i="1"/>
  <c r="O2092" i="1"/>
  <c r="N2092" i="1"/>
  <c r="M2092" i="1"/>
  <c r="Y2091" i="1"/>
  <c r="V2091" i="1"/>
  <c r="U2091" i="1"/>
  <c r="T2091" i="1"/>
  <c r="O2091" i="1"/>
  <c r="N2091" i="1"/>
  <c r="M2091" i="1"/>
  <c r="Y2090" i="1"/>
  <c r="V2090" i="1"/>
  <c r="U2090" i="1"/>
  <c r="T2090" i="1"/>
  <c r="O2090" i="1"/>
  <c r="N2090" i="1"/>
  <c r="M2090" i="1"/>
  <c r="Y2089" i="1"/>
  <c r="V2089" i="1"/>
  <c r="U2089" i="1"/>
  <c r="T2089" i="1"/>
  <c r="O2089" i="1"/>
  <c r="N2089" i="1"/>
  <c r="M2089" i="1"/>
  <c r="Y2088" i="1"/>
  <c r="V2088" i="1"/>
  <c r="U2088" i="1"/>
  <c r="T2088" i="1"/>
  <c r="O2088" i="1"/>
  <c r="N2088" i="1"/>
  <c r="M2088" i="1"/>
  <c r="Y2087" i="1"/>
  <c r="V2087" i="1"/>
  <c r="U2087" i="1"/>
  <c r="T2087" i="1"/>
  <c r="O2087" i="1"/>
  <c r="N2087" i="1"/>
  <c r="M2087" i="1"/>
  <c r="Y2086" i="1"/>
  <c r="V2086" i="1"/>
  <c r="U2086" i="1"/>
  <c r="T2086" i="1"/>
  <c r="O2086" i="1"/>
  <c r="N2086" i="1"/>
  <c r="M2086" i="1"/>
  <c r="Y2085" i="1"/>
  <c r="V2085" i="1"/>
  <c r="U2085" i="1"/>
  <c r="T2085" i="1"/>
  <c r="O2085" i="1"/>
  <c r="N2085" i="1"/>
  <c r="M2085" i="1"/>
  <c r="Y2084" i="1"/>
  <c r="V2084" i="1"/>
  <c r="U2084" i="1"/>
  <c r="T2084" i="1"/>
  <c r="O2084" i="1"/>
  <c r="N2084" i="1"/>
  <c r="M2084" i="1"/>
  <c r="Y2083" i="1"/>
  <c r="V2083" i="1"/>
  <c r="U2083" i="1"/>
  <c r="T2083" i="1"/>
  <c r="O2083" i="1"/>
  <c r="N2083" i="1"/>
  <c r="M2083" i="1"/>
  <c r="Y2082" i="1"/>
  <c r="V2082" i="1"/>
  <c r="U2082" i="1"/>
  <c r="T2082" i="1"/>
  <c r="O2082" i="1"/>
  <c r="N2082" i="1"/>
  <c r="M2082" i="1"/>
  <c r="Y2081" i="1"/>
  <c r="V2081" i="1"/>
  <c r="U2081" i="1"/>
  <c r="T2081" i="1"/>
  <c r="O2081" i="1"/>
  <c r="N2081" i="1"/>
  <c r="M2081" i="1"/>
  <c r="Y2080" i="1"/>
  <c r="V2080" i="1"/>
  <c r="U2080" i="1"/>
  <c r="T2080" i="1"/>
  <c r="O2080" i="1"/>
  <c r="N2080" i="1"/>
  <c r="M2080" i="1"/>
  <c r="Y2079" i="1"/>
  <c r="V2079" i="1"/>
  <c r="U2079" i="1"/>
  <c r="T2079" i="1"/>
  <c r="O2079" i="1"/>
  <c r="N2079" i="1"/>
  <c r="M2079" i="1"/>
  <c r="Y2078" i="1"/>
  <c r="V2078" i="1"/>
  <c r="U2078" i="1"/>
  <c r="T2078" i="1"/>
  <c r="O2078" i="1"/>
  <c r="N2078" i="1"/>
  <c r="M2078" i="1"/>
  <c r="Y2077" i="1"/>
  <c r="V2077" i="1"/>
  <c r="U2077" i="1"/>
  <c r="T2077" i="1"/>
  <c r="O2077" i="1"/>
  <c r="N2077" i="1"/>
  <c r="M2077" i="1"/>
  <c r="Y2076" i="1"/>
  <c r="V2076" i="1"/>
  <c r="U2076" i="1"/>
  <c r="T2076" i="1"/>
  <c r="O2076" i="1"/>
  <c r="N2076" i="1"/>
  <c r="M2076" i="1"/>
  <c r="Y2075" i="1"/>
  <c r="V2075" i="1"/>
  <c r="U2075" i="1"/>
  <c r="T2075" i="1"/>
  <c r="O2075" i="1"/>
  <c r="N2075" i="1"/>
  <c r="M2075" i="1"/>
  <c r="Y2074" i="1"/>
  <c r="V2074" i="1"/>
  <c r="U2074" i="1"/>
  <c r="T2074" i="1"/>
  <c r="O2074" i="1"/>
  <c r="N2074" i="1"/>
  <c r="M2074" i="1"/>
  <c r="Y2073" i="1"/>
  <c r="V2073" i="1"/>
  <c r="U2073" i="1"/>
  <c r="T2073" i="1"/>
  <c r="O2073" i="1"/>
  <c r="N2073" i="1"/>
  <c r="M2073" i="1"/>
  <c r="Y2072" i="1"/>
  <c r="V2072" i="1"/>
  <c r="U2072" i="1"/>
  <c r="T2072" i="1"/>
  <c r="O2072" i="1"/>
  <c r="N2072" i="1"/>
  <c r="M2072" i="1"/>
  <c r="Y2071" i="1"/>
  <c r="V2071" i="1"/>
  <c r="U2071" i="1"/>
  <c r="T2071" i="1"/>
  <c r="O2071" i="1"/>
  <c r="N2071" i="1"/>
  <c r="M2071" i="1"/>
  <c r="Y2070" i="1"/>
  <c r="V2070" i="1"/>
  <c r="U2070" i="1"/>
  <c r="T2070" i="1"/>
  <c r="O2070" i="1"/>
  <c r="N2070" i="1"/>
  <c r="M2070" i="1"/>
  <c r="Y2069" i="1"/>
  <c r="V2069" i="1"/>
  <c r="U2069" i="1"/>
  <c r="T2069" i="1"/>
  <c r="O2069" i="1"/>
  <c r="N2069" i="1"/>
  <c r="M2069" i="1"/>
  <c r="Y2068" i="1"/>
  <c r="V2068" i="1"/>
  <c r="U2068" i="1"/>
  <c r="T2068" i="1"/>
  <c r="O2068" i="1"/>
  <c r="N2068" i="1"/>
  <c r="M2068" i="1"/>
  <c r="Y2067" i="1"/>
  <c r="V2067" i="1"/>
  <c r="U2067" i="1"/>
  <c r="T2067" i="1"/>
  <c r="O2067" i="1"/>
  <c r="N2067" i="1"/>
  <c r="M2067" i="1"/>
  <c r="Y2066" i="1"/>
  <c r="V2066" i="1"/>
  <c r="U2066" i="1"/>
  <c r="T2066" i="1"/>
  <c r="O2066" i="1"/>
  <c r="N2066" i="1"/>
  <c r="M2066" i="1"/>
  <c r="Y2065" i="1"/>
  <c r="V2065" i="1"/>
  <c r="U2065" i="1"/>
  <c r="T2065" i="1"/>
  <c r="O2065" i="1"/>
  <c r="N2065" i="1"/>
  <c r="M2065" i="1"/>
  <c r="Y2064" i="1"/>
  <c r="V2064" i="1"/>
  <c r="U2064" i="1"/>
  <c r="T2064" i="1"/>
  <c r="O2064" i="1"/>
  <c r="N2064" i="1"/>
  <c r="M2064" i="1"/>
  <c r="Y2063" i="1"/>
  <c r="V2063" i="1"/>
  <c r="U2063" i="1"/>
  <c r="T2063" i="1"/>
  <c r="O2063" i="1"/>
  <c r="N2063" i="1"/>
  <c r="M2063" i="1"/>
  <c r="Y2062" i="1"/>
  <c r="V2062" i="1"/>
  <c r="U2062" i="1"/>
  <c r="T2062" i="1"/>
  <c r="O2062" i="1"/>
  <c r="N2062" i="1"/>
  <c r="M2062" i="1"/>
  <c r="Y2061" i="1"/>
  <c r="V2061" i="1"/>
  <c r="U2061" i="1"/>
  <c r="T2061" i="1"/>
  <c r="O2061" i="1"/>
  <c r="N2061" i="1"/>
  <c r="M2061" i="1"/>
  <c r="Y2060" i="1"/>
  <c r="V2060" i="1"/>
  <c r="U2060" i="1"/>
  <c r="T2060" i="1"/>
  <c r="O2060" i="1"/>
  <c r="N2060" i="1"/>
  <c r="M2060" i="1"/>
  <c r="Y2059" i="1"/>
  <c r="V2059" i="1"/>
  <c r="U2059" i="1"/>
  <c r="T2059" i="1"/>
  <c r="O2059" i="1"/>
  <c r="N2059" i="1"/>
  <c r="M2059" i="1"/>
  <c r="Y2058" i="1"/>
  <c r="V2058" i="1"/>
  <c r="U2058" i="1"/>
  <c r="T2058" i="1"/>
  <c r="O2058" i="1"/>
  <c r="N2058" i="1"/>
  <c r="M2058" i="1"/>
  <c r="Y2057" i="1"/>
  <c r="V2057" i="1"/>
  <c r="U2057" i="1"/>
  <c r="T2057" i="1"/>
  <c r="O2057" i="1"/>
  <c r="N2057" i="1"/>
  <c r="M2057" i="1"/>
  <c r="Y2056" i="1"/>
  <c r="V2056" i="1"/>
  <c r="U2056" i="1"/>
  <c r="T2056" i="1"/>
  <c r="O2056" i="1"/>
  <c r="N2056" i="1"/>
  <c r="M2056" i="1"/>
  <c r="Y2055" i="1"/>
  <c r="V2055" i="1"/>
  <c r="U2055" i="1"/>
  <c r="T2055" i="1"/>
  <c r="O2055" i="1"/>
  <c r="N2055" i="1"/>
  <c r="M2055" i="1"/>
  <c r="Y2054" i="1"/>
  <c r="V2054" i="1"/>
  <c r="U2054" i="1"/>
  <c r="T2054" i="1"/>
  <c r="O2054" i="1"/>
  <c r="N2054" i="1"/>
  <c r="M2054" i="1"/>
  <c r="Y2053" i="1"/>
  <c r="V2053" i="1"/>
  <c r="U2053" i="1"/>
  <c r="T2053" i="1"/>
  <c r="O2053" i="1"/>
  <c r="N2053" i="1"/>
  <c r="M2053" i="1"/>
  <c r="Y2052" i="1"/>
  <c r="V2052" i="1"/>
  <c r="U2052" i="1"/>
  <c r="T2052" i="1"/>
  <c r="O2052" i="1"/>
  <c r="N2052" i="1"/>
  <c r="M2052" i="1"/>
  <c r="Y2051" i="1"/>
  <c r="V2051" i="1"/>
  <c r="U2051" i="1"/>
  <c r="T2051" i="1"/>
  <c r="O2051" i="1"/>
  <c r="N2051" i="1"/>
  <c r="M2051" i="1"/>
  <c r="Y2050" i="1"/>
  <c r="V2050" i="1"/>
  <c r="U2050" i="1"/>
  <c r="T2050" i="1"/>
  <c r="O2050" i="1"/>
  <c r="N2050" i="1"/>
  <c r="M2050" i="1"/>
  <c r="Y2049" i="1"/>
  <c r="V2049" i="1"/>
  <c r="U2049" i="1"/>
  <c r="T2049" i="1"/>
  <c r="O2049" i="1"/>
  <c r="N2049" i="1"/>
  <c r="M2049" i="1"/>
  <c r="Y2048" i="1"/>
  <c r="V2048" i="1"/>
  <c r="U2048" i="1"/>
  <c r="T2048" i="1"/>
  <c r="O2048" i="1"/>
  <c r="N2048" i="1"/>
  <c r="M2048" i="1"/>
  <c r="Y2047" i="1"/>
  <c r="V2047" i="1"/>
  <c r="U2047" i="1"/>
  <c r="T2047" i="1"/>
  <c r="O2047" i="1"/>
  <c r="N2047" i="1"/>
  <c r="M2047" i="1"/>
  <c r="Y2046" i="1"/>
  <c r="V2046" i="1"/>
  <c r="U2046" i="1"/>
  <c r="T2046" i="1"/>
  <c r="O2046" i="1"/>
  <c r="N2046" i="1"/>
  <c r="M2046" i="1"/>
  <c r="Y2045" i="1"/>
  <c r="V2045" i="1"/>
  <c r="U2045" i="1"/>
  <c r="T2045" i="1"/>
  <c r="O2045" i="1"/>
  <c r="N2045" i="1"/>
  <c r="M2045" i="1"/>
  <c r="Y2044" i="1"/>
  <c r="V2044" i="1"/>
  <c r="U2044" i="1"/>
  <c r="T2044" i="1"/>
  <c r="O2044" i="1"/>
  <c r="N2044" i="1"/>
  <c r="M2044" i="1"/>
  <c r="Y2043" i="1"/>
  <c r="V2043" i="1"/>
  <c r="U2043" i="1"/>
  <c r="T2043" i="1"/>
  <c r="O2043" i="1"/>
  <c r="N2043" i="1"/>
  <c r="M2043" i="1"/>
  <c r="Y2042" i="1"/>
  <c r="V2042" i="1"/>
  <c r="U2042" i="1"/>
  <c r="T2042" i="1"/>
  <c r="O2042" i="1"/>
  <c r="N2042" i="1"/>
  <c r="M2042" i="1"/>
  <c r="Y2007" i="1" l="1"/>
  <c r="V2007" i="1"/>
  <c r="U2007" i="1"/>
  <c r="T2007" i="1"/>
  <c r="O2007" i="1"/>
  <c r="N2007" i="1"/>
  <c r="M2007" i="1"/>
  <c r="Y2006" i="1"/>
  <c r="V2006" i="1"/>
  <c r="U2006" i="1"/>
  <c r="T2006" i="1"/>
  <c r="O2006" i="1"/>
  <c r="N2006" i="1"/>
  <c r="M2006" i="1"/>
  <c r="Y2005" i="1"/>
  <c r="V2005" i="1"/>
  <c r="U2005" i="1"/>
  <c r="T2005" i="1"/>
  <c r="O2005" i="1"/>
  <c r="N2005" i="1"/>
  <c r="M2005" i="1"/>
  <c r="Y2004" i="1"/>
  <c r="V2004" i="1"/>
  <c r="U2004" i="1"/>
  <c r="T2004" i="1"/>
  <c r="O2004" i="1"/>
  <c r="N2004" i="1"/>
  <c r="M2004" i="1"/>
  <c r="Y2003" i="1"/>
  <c r="V2003" i="1"/>
  <c r="U2003" i="1"/>
  <c r="T2003" i="1"/>
  <c r="O2003" i="1"/>
  <c r="N2003" i="1"/>
  <c r="M2003" i="1"/>
  <c r="Y2002" i="1"/>
  <c r="V2002" i="1"/>
  <c r="U2002" i="1"/>
  <c r="T2002" i="1"/>
  <c r="O2002" i="1"/>
  <c r="N2002" i="1"/>
  <c r="M2002" i="1"/>
  <c r="Y2001" i="1"/>
  <c r="V2001" i="1"/>
  <c r="U2001" i="1"/>
  <c r="T2001" i="1"/>
  <c r="O2001" i="1"/>
  <c r="N2001" i="1"/>
  <c r="M2001" i="1"/>
  <c r="Y2000" i="1"/>
  <c r="V2000" i="1"/>
  <c r="U2000" i="1"/>
  <c r="T2000" i="1"/>
  <c r="O2000" i="1"/>
  <c r="N2000" i="1"/>
  <c r="M2000" i="1"/>
  <c r="Y1999" i="1"/>
  <c r="V1999" i="1"/>
  <c r="U1999" i="1"/>
  <c r="T1999" i="1"/>
  <c r="O1999" i="1"/>
  <c r="N1999" i="1"/>
  <c r="M1999" i="1"/>
  <c r="Y1998" i="1"/>
  <c r="V1998" i="1"/>
  <c r="U1998" i="1"/>
  <c r="T1998" i="1"/>
  <c r="O1998" i="1"/>
  <c r="N1998" i="1"/>
  <c r="M1998" i="1"/>
  <c r="Y1997" i="1"/>
  <c r="V1997" i="1"/>
  <c r="U1997" i="1"/>
  <c r="T1997" i="1"/>
  <c r="O1997" i="1"/>
  <c r="N1997" i="1"/>
  <c r="M1997" i="1"/>
  <c r="Y1996" i="1"/>
  <c r="V1996" i="1"/>
  <c r="U1996" i="1"/>
  <c r="T1996" i="1"/>
  <c r="O1996" i="1"/>
  <c r="N1996" i="1"/>
  <c r="M1996" i="1"/>
  <c r="Y1995" i="1"/>
  <c r="V1995" i="1"/>
  <c r="U1995" i="1"/>
  <c r="T1995" i="1"/>
  <c r="O1995" i="1"/>
  <c r="N1995" i="1"/>
  <c r="M1995" i="1"/>
  <c r="Y1994" i="1"/>
  <c r="V1994" i="1"/>
  <c r="U1994" i="1"/>
  <c r="T1994" i="1"/>
  <c r="O1994" i="1"/>
  <c r="N1994" i="1"/>
  <c r="M1994" i="1"/>
  <c r="Y1993" i="1"/>
  <c r="V1993" i="1"/>
  <c r="U1993" i="1"/>
  <c r="T1993" i="1"/>
  <c r="O1993" i="1"/>
  <c r="N1993" i="1"/>
  <c r="M1993" i="1"/>
  <c r="Y1992" i="1"/>
  <c r="V1992" i="1"/>
  <c r="U1992" i="1"/>
  <c r="T1992" i="1"/>
  <c r="O1992" i="1"/>
  <c r="N1992" i="1"/>
  <c r="M1992" i="1"/>
  <c r="Y1991" i="1"/>
  <c r="V1991" i="1"/>
  <c r="U1991" i="1"/>
  <c r="T1991" i="1"/>
  <c r="O1991" i="1"/>
  <c r="N1991" i="1"/>
  <c r="M1991" i="1"/>
  <c r="Y1990" i="1"/>
  <c r="V1990" i="1"/>
  <c r="U1990" i="1"/>
  <c r="T1990" i="1"/>
  <c r="O1990" i="1"/>
  <c r="N1990" i="1"/>
  <c r="M1990" i="1"/>
  <c r="Y1989" i="1"/>
  <c r="V1989" i="1"/>
  <c r="U1989" i="1"/>
  <c r="T1989" i="1"/>
  <c r="O1989" i="1"/>
  <c r="N1989" i="1"/>
  <c r="M1989" i="1"/>
  <c r="Y1988" i="1"/>
  <c r="V1988" i="1"/>
  <c r="U1988" i="1"/>
  <c r="T1988" i="1"/>
  <c r="O1988" i="1"/>
  <c r="N1988" i="1"/>
  <c r="M1988" i="1"/>
  <c r="Y1987" i="1"/>
  <c r="V1987" i="1"/>
  <c r="U1987" i="1"/>
  <c r="T1987" i="1"/>
  <c r="O1987" i="1"/>
  <c r="N1987" i="1"/>
  <c r="M1987" i="1"/>
  <c r="Y1986" i="1"/>
  <c r="V1986" i="1"/>
  <c r="U1986" i="1"/>
  <c r="T1986" i="1"/>
  <c r="O1986" i="1"/>
  <c r="N1986" i="1"/>
  <c r="M1986" i="1"/>
  <c r="Y1985" i="1"/>
  <c r="V1985" i="1"/>
  <c r="U1985" i="1"/>
  <c r="T1985" i="1"/>
  <c r="O1985" i="1"/>
  <c r="N1985" i="1"/>
  <c r="M1985" i="1"/>
  <c r="Y1984" i="1"/>
  <c r="V1984" i="1"/>
  <c r="U1984" i="1"/>
  <c r="T1984" i="1"/>
  <c r="O1984" i="1"/>
  <c r="N1984" i="1"/>
  <c r="M1984" i="1"/>
  <c r="Y1983" i="1"/>
  <c r="V1983" i="1"/>
  <c r="U1983" i="1"/>
  <c r="T1983" i="1"/>
  <c r="O1983" i="1"/>
  <c r="N1983" i="1"/>
  <c r="M1983" i="1"/>
  <c r="Y1982" i="1"/>
  <c r="V1982" i="1"/>
  <c r="U1982" i="1"/>
  <c r="T1982" i="1"/>
  <c r="O1982" i="1"/>
  <c r="N1982" i="1"/>
  <c r="M1982" i="1"/>
  <c r="Y1981" i="1"/>
  <c r="V1981" i="1"/>
  <c r="U1981" i="1"/>
  <c r="T1981" i="1"/>
  <c r="O1981" i="1"/>
  <c r="N1981" i="1"/>
  <c r="M1981" i="1"/>
  <c r="Y1980" i="1"/>
  <c r="V1980" i="1"/>
  <c r="U1980" i="1"/>
  <c r="T1980" i="1"/>
  <c r="O1980" i="1"/>
  <c r="N1980" i="1"/>
  <c r="M1980" i="1"/>
  <c r="Y1979" i="1"/>
  <c r="V1979" i="1"/>
  <c r="U1979" i="1"/>
  <c r="T1979" i="1"/>
  <c r="O1979" i="1"/>
  <c r="N1979" i="1"/>
  <c r="M1979" i="1"/>
  <c r="Y1978" i="1"/>
  <c r="V1978" i="1"/>
  <c r="U1978" i="1"/>
  <c r="T1978" i="1"/>
  <c r="O1978" i="1"/>
  <c r="N1978" i="1"/>
  <c r="M1978" i="1"/>
  <c r="Y1977" i="1"/>
  <c r="V1977" i="1"/>
  <c r="U1977" i="1"/>
  <c r="T1977" i="1"/>
  <c r="O1977" i="1"/>
  <c r="N1977" i="1"/>
  <c r="M1977" i="1"/>
  <c r="Y1976" i="1"/>
  <c r="V1976" i="1"/>
  <c r="U1976" i="1"/>
  <c r="T1976" i="1"/>
  <c r="O1976" i="1"/>
  <c r="N1976" i="1"/>
  <c r="M1976" i="1"/>
  <c r="Y1975" i="1"/>
  <c r="V1975" i="1"/>
  <c r="U1975" i="1"/>
  <c r="T1975" i="1"/>
  <c r="O1975" i="1"/>
  <c r="N1975" i="1"/>
  <c r="M1975" i="1"/>
  <c r="Y1974" i="1"/>
  <c r="V1974" i="1"/>
  <c r="U1974" i="1"/>
  <c r="T1974" i="1"/>
  <c r="O1974" i="1"/>
  <c r="N1974" i="1"/>
  <c r="M1974" i="1"/>
  <c r="Y1973" i="1"/>
  <c r="V1973" i="1"/>
  <c r="U1973" i="1"/>
  <c r="T1973" i="1"/>
  <c r="O1973" i="1"/>
  <c r="N1973" i="1"/>
  <c r="M1973" i="1"/>
  <c r="Y1972" i="1"/>
  <c r="V1972" i="1"/>
  <c r="U1972" i="1"/>
  <c r="T1972" i="1"/>
  <c r="O1972" i="1"/>
  <c r="N1972" i="1"/>
  <c r="M1972" i="1"/>
  <c r="Y1971" i="1"/>
  <c r="V1971" i="1"/>
  <c r="U1971" i="1"/>
  <c r="T1971" i="1"/>
  <c r="O1971" i="1"/>
  <c r="N1971" i="1"/>
  <c r="M1971" i="1"/>
  <c r="Y1970" i="1"/>
  <c r="V1970" i="1"/>
  <c r="U1970" i="1"/>
  <c r="T1970" i="1"/>
  <c r="O1970" i="1"/>
  <c r="N1970" i="1"/>
  <c r="M1970" i="1"/>
  <c r="Y2024" i="1" l="1"/>
  <c r="V2024" i="1"/>
  <c r="U2024" i="1"/>
  <c r="T2024" i="1"/>
  <c r="O2024" i="1"/>
  <c r="N2024" i="1"/>
  <c r="M2024" i="1"/>
  <c r="Y2023" i="1"/>
  <c r="V2023" i="1"/>
  <c r="U2023" i="1"/>
  <c r="T2023" i="1"/>
  <c r="O2023" i="1"/>
  <c r="N2023" i="1"/>
  <c r="M2023" i="1"/>
  <c r="Y2022" i="1"/>
  <c r="V2022" i="1"/>
  <c r="U2022" i="1"/>
  <c r="T2022" i="1"/>
  <c r="O2022" i="1"/>
  <c r="N2022" i="1"/>
  <c r="M2022" i="1"/>
  <c r="Y2021" i="1"/>
  <c r="V2021" i="1"/>
  <c r="U2021" i="1"/>
  <c r="T2021" i="1"/>
  <c r="O2021" i="1"/>
  <c r="N2021" i="1"/>
  <c r="M2021" i="1"/>
  <c r="Y2020" i="1"/>
  <c r="V2020" i="1"/>
  <c r="U2020" i="1"/>
  <c r="T2020" i="1"/>
  <c r="O2020" i="1"/>
  <c r="N2020" i="1"/>
  <c r="M2020" i="1"/>
  <c r="Y2019" i="1"/>
  <c r="V2019" i="1"/>
  <c r="U2019" i="1"/>
  <c r="T2019" i="1"/>
  <c r="O2019" i="1"/>
  <c r="N2019" i="1"/>
  <c r="M2019" i="1"/>
  <c r="Y2018" i="1"/>
  <c r="V2018" i="1"/>
  <c r="U2018" i="1"/>
  <c r="T2018" i="1"/>
  <c r="O2018" i="1"/>
  <c r="N2018" i="1"/>
  <c r="M2018" i="1"/>
  <c r="Y2017" i="1"/>
  <c r="V2017" i="1"/>
  <c r="U2017" i="1"/>
  <c r="T2017" i="1"/>
  <c r="O2017" i="1"/>
  <c r="N2017" i="1"/>
  <c r="M2017" i="1"/>
  <c r="Y2016" i="1"/>
  <c r="V2016" i="1"/>
  <c r="U2016" i="1"/>
  <c r="T2016" i="1"/>
  <c r="O2016" i="1"/>
  <c r="N2016" i="1"/>
  <c r="M2016" i="1"/>
  <c r="Y2015" i="1"/>
  <c r="V2015" i="1"/>
  <c r="U2015" i="1"/>
  <c r="T2015" i="1"/>
  <c r="O2015" i="1"/>
  <c r="N2015" i="1"/>
  <c r="M2015" i="1"/>
  <c r="Y2014" i="1"/>
  <c r="V2014" i="1"/>
  <c r="U2014" i="1"/>
  <c r="T2014" i="1"/>
  <c r="O2014" i="1"/>
  <c r="N2014" i="1"/>
  <c r="M2014" i="1"/>
  <c r="Y2013" i="1"/>
  <c r="V2013" i="1"/>
  <c r="U2013" i="1"/>
  <c r="T2013" i="1"/>
  <c r="O2013" i="1"/>
  <c r="N2013" i="1"/>
  <c r="M2013" i="1"/>
  <c r="Y2012" i="1"/>
  <c r="V2012" i="1"/>
  <c r="U2012" i="1"/>
  <c r="T2012" i="1"/>
  <c r="O2012" i="1"/>
  <c r="N2012" i="1"/>
  <c r="M2012" i="1"/>
  <c r="Y2011" i="1"/>
  <c r="V2011" i="1"/>
  <c r="U2011" i="1"/>
  <c r="T2011" i="1"/>
  <c r="O2011" i="1"/>
  <c r="N2011" i="1"/>
  <c r="M2011" i="1"/>
  <c r="Y2010" i="1"/>
  <c r="V2010" i="1"/>
  <c r="U2010" i="1"/>
  <c r="T2010" i="1"/>
  <c r="O2010" i="1"/>
  <c r="N2010" i="1"/>
  <c r="M2010" i="1"/>
  <c r="Y2009" i="1"/>
  <c r="V2009" i="1"/>
  <c r="U2009" i="1"/>
  <c r="T2009" i="1"/>
  <c r="O2009" i="1"/>
  <c r="N2009" i="1"/>
  <c r="M2009" i="1"/>
  <c r="Y2008" i="1"/>
  <c r="V2008" i="1"/>
  <c r="U2008" i="1"/>
  <c r="T2008" i="1"/>
  <c r="O2008" i="1"/>
  <c r="N2008" i="1"/>
  <c r="M2008" i="1"/>
  <c r="Y1969" i="1"/>
  <c r="V1969" i="1"/>
  <c r="U1969" i="1"/>
  <c r="T1969" i="1"/>
  <c r="O1969" i="1"/>
  <c r="N1969" i="1"/>
  <c r="M1969" i="1"/>
  <c r="Y1968" i="1"/>
  <c r="V1968" i="1"/>
  <c r="U1968" i="1"/>
  <c r="T1968" i="1"/>
  <c r="O1968" i="1"/>
  <c r="N1968" i="1"/>
  <c r="M1968" i="1"/>
  <c r="Y1967" i="1"/>
  <c r="V1967" i="1"/>
  <c r="U1967" i="1"/>
  <c r="T1967" i="1"/>
  <c r="O1967" i="1"/>
  <c r="N1967" i="1"/>
  <c r="M1967" i="1"/>
  <c r="Y1966" i="1"/>
  <c r="V1966" i="1"/>
  <c r="U1966" i="1"/>
  <c r="T1966" i="1"/>
  <c r="O1966" i="1"/>
  <c r="N1966" i="1"/>
  <c r="M1966" i="1"/>
  <c r="Y1965" i="1"/>
  <c r="V1965" i="1"/>
  <c r="U1965" i="1"/>
  <c r="T1965" i="1"/>
  <c r="O1965" i="1"/>
  <c r="N1965" i="1"/>
  <c r="M1965" i="1"/>
  <c r="Y1964" i="1"/>
  <c r="V1964" i="1"/>
  <c r="U1964" i="1"/>
  <c r="T1964" i="1"/>
  <c r="O1964" i="1"/>
  <c r="N1964" i="1"/>
  <c r="M1964" i="1"/>
  <c r="Y1963" i="1"/>
  <c r="V1963" i="1"/>
  <c r="U1963" i="1"/>
  <c r="T1963" i="1"/>
  <c r="O1963" i="1"/>
  <c r="N1963" i="1"/>
  <c r="M1963" i="1"/>
  <c r="Y1962" i="1"/>
  <c r="V1962" i="1"/>
  <c r="U1962" i="1"/>
  <c r="T1962" i="1"/>
  <c r="O1962" i="1"/>
  <c r="N1962" i="1"/>
  <c r="M1962" i="1"/>
  <c r="Y1961" i="1"/>
  <c r="V1961" i="1"/>
  <c r="U1961" i="1"/>
  <c r="T1961" i="1"/>
  <c r="O1961" i="1"/>
  <c r="N1961" i="1"/>
  <c r="M1961" i="1"/>
  <c r="Y1960" i="1"/>
  <c r="V1960" i="1"/>
  <c r="U1960" i="1"/>
  <c r="T1960" i="1"/>
  <c r="O1960" i="1"/>
  <c r="N1960" i="1"/>
  <c r="M1960" i="1"/>
  <c r="Y1959" i="1"/>
  <c r="V1959" i="1"/>
  <c r="U1959" i="1"/>
  <c r="T1959" i="1"/>
  <c r="O1959" i="1"/>
  <c r="N1959" i="1"/>
  <c r="M1959" i="1"/>
  <c r="Y1958" i="1"/>
  <c r="V1958" i="1"/>
  <c r="U1958" i="1"/>
  <c r="T1958" i="1"/>
  <c r="O1958" i="1"/>
  <c r="N1958" i="1"/>
  <c r="M1958" i="1"/>
  <c r="Y1957" i="1"/>
  <c r="V1957" i="1"/>
  <c r="U1957" i="1"/>
  <c r="T1957" i="1"/>
  <c r="O1957" i="1"/>
  <c r="N1957" i="1"/>
  <c r="M1957" i="1"/>
  <c r="Y1956" i="1"/>
  <c r="V1956" i="1"/>
  <c r="U1956" i="1"/>
  <c r="T1956" i="1"/>
  <c r="O1956" i="1"/>
  <c r="N1956" i="1"/>
  <c r="M1956" i="1"/>
  <c r="Y1955" i="1"/>
  <c r="V1955" i="1"/>
  <c r="U1955" i="1"/>
  <c r="T1955" i="1"/>
  <c r="O1955" i="1"/>
  <c r="N1955" i="1"/>
  <c r="M1955" i="1"/>
  <c r="Y1954" i="1"/>
  <c r="V1954" i="1"/>
  <c r="U1954" i="1"/>
  <c r="T1954" i="1"/>
  <c r="O1954" i="1"/>
  <c r="N1954" i="1"/>
  <c r="M1954" i="1"/>
  <c r="Y1953" i="1"/>
  <c r="V1953" i="1"/>
  <c r="U1953" i="1"/>
  <c r="T1953" i="1"/>
  <c r="O1953" i="1"/>
  <c r="N1953" i="1"/>
  <c r="M1953" i="1"/>
  <c r="Y1952" i="1"/>
  <c r="V1952" i="1"/>
  <c r="U1952" i="1"/>
  <c r="T1952" i="1"/>
  <c r="O1952" i="1"/>
  <c r="N1952" i="1"/>
  <c r="M1952" i="1"/>
  <c r="Y1951" i="1"/>
  <c r="V1951" i="1"/>
  <c r="U1951" i="1"/>
  <c r="T1951" i="1"/>
  <c r="O1951" i="1"/>
  <c r="N1951" i="1"/>
  <c r="M1951" i="1"/>
  <c r="Y1950" i="1"/>
  <c r="V1950" i="1"/>
  <c r="U1950" i="1"/>
  <c r="T1950" i="1"/>
  <c r="O1950" i="1"/>
  <c r="N1950" i="1"/>
  <c r="M1950" i="1"/>
  <c r="Y1949" i="1"/>
  <c r="V1949" i="1"/>
  <c r="U1949" i="1"/>
  <c r="T1949" i="1"/>
  <c r="O1949" i="1"/>
  <c r="N1949" i="1"/>
  <c r="M1949" i="1"/>
  <c r="Y1948" i="1"/>
  <c r="V1948" i="1"/>
  <c r="U1948" i="1"/>
  <c r="T1948" i="1"/>
  <c r="O1948" i="1"/>
  <c r="N1948" i="1"/>
  <c r="M1948" i="1"/>
  <c r="Y1947" i="1"/>
  <c r="V1947" i="1"/>
  <c r="U1947" i="1"/>
  <c r="T1947" i="1"/>
  <c r="O1947" i="1"/>
  <c r="N1947" i="1"/>
  <c r="M1947" i="1"/>
  <c r="Y1946" i="1"/>
  <c r="V1946" i="1"/>
  <c r="U1946" i="1"/>
  <c r="T1946" i="1"/>
  <c r="O1946" i="1"/>
  <c r="N1946" i="1"/>
  <c r="M1946" i="1"/>
  <c r="Y1945" i="1"/>
  <c r="V1945" i="1"/>
  <c r="U1945" i="1"/>
  <c r="T1945" i="1"/>
  <c r="O1945" i="1"/>
  <c r="N1945" i="1"/>
  <c r="M1945" i="1"/>
  <c r="Y1944" i="1"/>
  <c r="V1944" i="1"/>
  <c r="U1944" i="1"/>
  <c r="T1944" i="1"/>
  <c r="O1944" i="1"/>
  <c r="N1944" i="1"/>
  <c r="M1944" i="1"/>
  <c r="Y1943" i="1"/>
  <c r="V1943" i="1"/>
  <c r="U1943" i="1"/>
  <c r="T1943" i="1"/>
  <c r="O1943" i="1"/>
  <c r="N1943" i="1"/>
  <c r="M1943" i="1"/>
  <c r="Y1942" i="1"/>
  <c r="V1942" i="1"/>
  <c r="U1942" i="1"/>
  <c r="T1942" i="1"/>
  <c r="O1942" i="1"/>
  <c r="N1942" i="1"/>
  <c r="M1942" i="1"/>
  <c r="Y1941" i="1"/>
  <c r="V1941" i="1"/>
  <c r="U1941" i="1"/>
  <c r="T1941" i="1"/>
  <c r="O1941" i="1"/>
  <c r="N1941" i="1"/>
  <c r="M1941" i="1"/>
  <c r="Y1940" i="1"/>
  <c r="V1940" i="1"/>
  <c r="U1940" i="1"/>
  <c r="T1940" i="1"/>
  <c r="O1940" i="1"/>
  <c r="N1940" i="1"/>
  <c r="M1940" i="1"/>
  <c r="Y1939" i="1"/>
  <c r="V1939" i="1"/>
  <c r="U1939" i="1"/>
  <c r="T1939" i="1"/>
  <c r="O1939" i="1"/>
  <c r="N1939" i="1"/>
  <c r="M1939" i="1"/>
  <c r="Y1938" i="1"/>
  <c r="V1938" i="1"/>
  <c r="U1938" i="1"/>
  <c r="T1938" i="1"/>
  <c r="O1938" i="1"/>
  <c r="N1938" i="1"/>
  <c r="M1938" i="1"/>
  <c r="Y1937" i="1"/>
  <c r="V1937" i="1"/>
  <c r="U1937" i="1"/>
  <c r="T1937" i="1"/>
  <c r="O1937" i="1"/>
  <c r="N1937" i="1"/>
  <c r="M1937" i="1"/>
  <c r="Y1936" i="1"/>
  <c r="V1936" i="1"/>
  <c r="U1936" i="1"/>
  <c r="T1936" i="1"/>
  <c r="O1936" i="1"/>
  <c r="N1936" i="1"/>
  <c r="M1936" i="1"/>
  <c r="Y1935" i="1"/>
  <c r="V1935" i="1"/>
  <c r="U1935" i="1"/>
  <c r="T1935" i="1"/>
  <c r="O1935" i="1"/>
  <c r="N1935" i="1"/>
  <c r="M1935" i="1"/>
  <c r="Y1934" i="1"/>
  <c r="V1934" i="1"/>
  <c r="U1934" i="1"/>
  <c r="T1934" i="1"/>
  <c r="O1934" i="1"/>
  <c r="N1934" i="1"/>
  <c r="M1934" i="1"/>
  <c r="Y1933" i="1"/>
  <c r="V1933" i="1"/>
  <c r="U1933" i="1"/>
  <c r="T1933" i="1"/>
  <c r="O1933" i="1"/>
  <c r="N1933" i="1"/>
  <c r="M1933" i="1"/>
  <c r="Y1932" i="1"/>
  <c r="V1932" i="1"/>
  <c r="U1932" i="1"/>
  <c r="T1932" i="1"/>
  <c r="O1932" i="1"/>
  <c r="N1932" i="1"/>
  <c r="M1932" i="1"/>
  <c r="Y1931" i="1"/>
  <c r="V1931" i="1"/>
  <c r="U1931" i="1"/>
  <c r="T1931" i="1"/>
  <c r="O1931" i="1"/>
  <c r="N1931" i="1"/>
  <c r="M1931" i="1"/>
  <c r="Y1930" i="1"/>
  <c r="V1930" i="1"/>
  <c r="U1930" i="1"/>
  <c r="T1930" i="1"/>
  <c r="O1930" i="1"/>
  <c r="N1930" i="1"/>
  <c r="M1930" i="1"/>
  <c r="Y1929" i="1"/>
  <c r="V1929" i="1"/>
  <c r="U1929" i="1"/>
  <c r="T1929" i="1"/>
  <c r="O1929" i="1"/>
  <c r="N1929" i="1"/>
  <c r="M1929" i="1"/>
  <c r="Y1928" i="1"/>
  <c r="V1928" i="1"/>
  <c r="U1928" i="1"/>
  <c r="T1928" i="1"/>
  <c r="O1928" i="1"/>
  <c r="N1928" i="1"/>
  <c r="M1928" i="1"/>
  <c r="Y1927" i="1"/>
  <c r="V1927" i="1"/>
  <c r="U1927" i="1"/>
  <c r="T1927" i="1"/>
  <c r="O1927" i="1"/>
  <c r="N1927" i="1"/>
  <c r="M1927" i="1"/>
  <c r="Y1926" i="1"/>
  <c r="V1926" i="1"/>
  <c r="U1926" i="1"/>
  <c r="T1926" i="1"/>
  <c r="O1926" i="1"/>
  <c r="N1926" i="1"/>
  <c r="M1926" i="1"/>
  <c r="Y1925" i="1"/>
  <c r="V1925" i="1"/>
  <c r="U1925" i="1"/>
  <c r="T1925" i="1"/>
  <c r="O1925" i="1"/>
  <c r="N1925" i="1"/>
  <c r="M1925" i="1"/>
  <c r="Y1924" i="1"/>
  <c r="V1924" i="1"/>
  <c r="U1924" i="1"/>
  <c r="T1924" i="1"/>
  <c r="O1924" i="1"/>
  <c r="N1924" i="1"/>
  <c r="M1924" i="1"/>
  <c r="Y1923" i="1"/>
  <c r="V1923" i="1"/>
  <c r="U1923" i="1"/>
  <c r="T1923" i="1"/>
  <c r="O1923" i="1"/>
  <c r="N1923" i="1"/>
  <c r="M1923" i="1"/>
  <c r="Y1922" i="1"/>
  <c r="V1922" i="1"/>
  <c r="U1922" i="1"/>
  <c r="T1922" i="1"/>
  <c r="O1922" i="1"/>
  <c r="N1922" i="1"/>
  <c r="M1922" i="1"/>
  <c r="Y1921" i="1"/>
  <c r="V1921" i="1"/>
  <c r="U1921" i="1"/>
  <c r="T1921" i="1"/>
  <c r="O1921" i="1"/>
  <c r="N1921" i="1"/>
  <c r="M1921" i="1"/>
  <c r="Y1920" i="1"/>
  <c r="V1920" i="1"/>
  <c r="U1920" i="1"/>
  <c r="T1920" i="1"/>
  <c r="O1920" i="1"/>
  <c r="N1920" i="1"/>
  <c r="M1920" i="1"/>
  <c r="Y1919" i="1"/>
  <c r="V1919" i="1"/>
  <c r="U1919" i="1"/>
  <c r="T1919" i="1"/>
  <c r="O1919" i="1"/>
  <c r="N1919" i="1"/>
  <c r="M1919" i="1"/>
  <c r="Y1918" i="1"/>
  <c r="V1918" i="1"/>
  <c r="U1918" i="1"/>
  <c r="T1918" i="1"/>
  <c r="O1918" i="1"/>
  <c r="N1918" i="1"/>
  <c r="M1918" i="1"/>
  <c r="Y1917" i="1"/>
  <c r="V1917" i="1"/>
  <c r="U1917" i="1"/>
  <c r="T1917" i="1"/>
  <c r="O1917" i="1"/>
  <c r="N1917" i="1"/>
  <c r="M1917" i="1"/>
  <c r="Y1916" i="1"/>
  <c r="V1916" i="1"/>
  <c r="U1916" i="1"/>
  <c r="T1916" i="1"/>
  <c r="O1916" i="1"/>
  <c r="N1916" i="1"/>
  <c r="M1916" i="1"/>
  <c r="Y1915" i="1"/>
  <c r="V1915" i="1"/>
  <c r="U1915" i="1"/>
  <c r="T1915" i="1"/>
  <c r="O1915" i="1"/>
  <c r="N1915" i="1"/>
  <c r="M1915" i="1"/>
  <c r="Y1914" i="1"/>
  <c r="V1914" i="1"/>
  <c r="U1914" i="1"/>
  <c r="T1914" i="1"/>
  <c r="O1914" i="1"/>
  <c r="N1914" i="1"/>
  <c r="M1914" i="1"/>
  <c r="Y1913" i="1"/>
  <c r="V1913" i="1"/>
  <c r="U1913" i="1"/>
  <c r="T1913" i="1"/>
  <c r="O1913" i="1"/>
  <c r="N1913" i="1"/>
  <c r="M1913" i="1"/>
  <c r="Y1912" i="1"/>
  <c r="V1912" i="1"/>
  <c r="U1912" i="1"/>
  <c r="T1912" i="1"/>
  <c r="O1912" i="1"/>
  <c r="N1912" i="1"/>
  <c r="M1912" i="1"/>
  <c r="Y1911" i="1"/>
  <c r="V1911" i="1"/>
  <c r="U1911" i="1"/>
  <c r="T1911" i="1"/>
  <c r="O1911" i="1"/>
  <c r="N1911" i="1"/>
  <c r="M1911" i="1"/>
  <c r="Y1910" i="1"/>
  <c r="V1910" i="1"/>
  <c r="U1910" i="1"/>
  <c r="T1910" i="1"/>
  <c r="O1910" i="1"/>
  <c r="N1910" i="1"/>
  <c r="M1910" i="1"/>
  <c r="Y1909" i="1"/>
  <c r="V1909" i="1"/>
  <c r="U1909" i="1"/>
  <c r="T1909" i="1"/>
  <c r="O1909" i="1"/>
  <c r="N1909" i="1"/>
  <c r="M1909" i="1"/>
  <c r="Y1908" i="1"/>
  <c r="V1908" i="1"/>
  <c r="U1908" i="1"/>
  <c r="T1908" i="1"/>
  <c r="O1908" i="1"/>
  <c r="N1908" i="1"/>
  <c r="M1908" i="1"/>
  <c r="Y1907" i="1"/>
  <c r="V1907" i="1"/>
  <c r="U1907" i="1"/>
  <c r="T1907" i="1"/>
  <c r="O1907" i="1"/>
  <c r="N1907" i="1"/>
  <c r="M1907" i="1"/>
  <c r="Y1906" i="1"/>
  <c r="V1906" i="1"/>
  <c r="U1906" i="1"/>
  <c r="T1906" i="1"/>
  <c r="O1906" i="1"/>
  <c r="N1906" i="1"/>
  <c r="M1906" i="1"/>
  <c r="Y1905" i="1"/>
  <c r="V1905" i="1"/>
  <c r="U1905" i="1"/>
  <c r="T1905" i="1"/>
  <c r="O1905" i="1"/>
  <c r="N1905" i="1"/>
  <c r="M1905" i="1"/>
  <c r="Y1904" i="1"/>
  <c r="V1904" i="1"/>
  <c r="U1904" i="1"/>
  <c r="T1904" i="1"/>
  <c r="O1904" i="1"/>
  <c r="N1904" i="1"/>
  <c r="M1904" i="1"/>
  <c r="Y1903" i="1"/>
  <c r="V1903" i="1"/>
  <c r="U1903" i="1"/>
  <c r="T1903" i="1"/>
  <c r="O1903" i="1"/>
  <c r="N1903" i="1"/>
  <c r="M1903" i="1"/>
  <c r="Y1902" i="1"/>
  <c r="V1902" i="1"/>
  <c r="U1902" i="1"/>
  <c r="T1902" i="1"/>
  <c r="O1902" i="1"/>
  <c r="N1902" i="1"/>
  <c r="M1902" i="1"/>
  <c r="Y1901" i="1"/>
  <c r="V1901" i="1"/>
  <c r="U1901" i="1"/>
  <c r="T1901" i="1"/>
  <c r="O1901" i="1"/>
  <c r="N1901" i="1"/>
  <c r="M1901" i="1"/>
  <c r="Y1900" i="1"/>
  <c r="V1900" i="1"/>
  <c r="U1900" i="1"/>
  <c r="T1900" i="1"/>
  <c r="O1900" i="1"/>
  <c r="N1900" i="1"/>
  <c r="M1900" i="1"/>
  <c r="Y1899" i="1"/>
  <c r="V1899" i="1"/>
  <c r="U1899" i="1"/>
  <c r="T1899" i="1"/>
  <c r="O1899" i="1"/>
  <c r="N1899" i="1"/>
  <c r="M1899" i="1"/>
  <c r="Y1898" i="1"/>
  <c r="V1898" i="1"/>
  <c r="U1898" i="1"/>
  <c r="T1898" i="1"/>
  <c r="O1898" i="1"/>
  <c r="N1898" i="1"/>
  <c r="M1898" i="1"/>
  <c r="Y1897" i="1"/>
  <c r="V1897" i="1"/>
  <c r="U1897" i="1"/>
  <c r="T1897" i="1"/>
  <c r="O1897" i="1"/>
  <c r="N1897" i="1"/>
  <c r="M1897" i="1"/>
  <c r="Y1896" i="1"/>
  <c r="V1896" i="1"/>
  <c r="U1896" i="1"/>
  <c r="T1896" i="1"/>
  <c r="O1896" i="1"/>
  <c r="N1896" i="1"/>
  <c r="M1896" i="1"/>
  <c r="Y1895" i="1"/>
  <c r="V1895" i="1"/>
  <c r="U1895" i="1"/>
  <c r="T1895" i="1"/>
  <c r="O1895" i="1"/>
  <c r="N1895" i="1"/>
  <c r="M1895" i="1"/>
  <c r="Y1894" i="1"/>
  <c r="V1894" i="1"/>
  <c r="U1894" i="1"/>
  <c r="T1894" i="1"/>
  <c r="O1894" i="1"/>
  <c r="N1894" i="1"/>
  <c r="M1894" i="1"/>
  <c r="Y1893" i="1"/>
  <c r="V1893" i="1"/>
  <c r="U1893" i="1"/>
  <c r="T1893" i="1"/>
  <c r="O1893" i="1"/>
  <c r="N1893" i="1"/>
  <c r="M1893" i="1"/>
  <c r="Y1892" i="1"/>
  <c r="V1892" i="1"/>
  <c r="U1892" i="1"/>
  <c r="T1892" i="1"/>
  <c r="O1892" i="1"/>
  <c r="N1892" i="1"/>
  <c r="M1892" i="1"/>
  <c r="Y1891" i="1"/>
  <c r="V1891" i="1"/>
  <c r="U1891" i="1"/>
  <c r="T1891" i="1"/>
  <c r="O1891" i="1"/>
  <c r="N1891" i="1"/>
  <c r="M1891" i="1"/>
  <c r="Y1890" i="1"/>
  <c r="V1890" i="1"/>
  <c r="U1890" i="1"/>
  <c r="T1890" i="1"/>
  <c r="O1890" i="1"/>
  <c r="N1890" i="1"/>
  <c r="M1890" i="1"/>
  <c r="Y1889" i="1"/>
  <c r="V1889" i="1"/>
  <c r="U1889" i="1"/>
  <c r="T1889" i="1"/>
  <c r="O1889" i="1"/>
  <c r="N1889" i="1"/>
  <c r="M1889" i="1"/>
  <c r="Y1888" i="1"/>
  <c r="V1888" i="1"/>
  <c r="U1888" i="1"/>
  <c r="T1888" i="1"/>
  <c r="O1888" i="1"/>
  <c r="N1888" i="1"/>
  <c r="M1888" i="1"/>
  <c r="Y1887" i="1"/>
  <c r="V1887" i="1"/>
  <c r="U1887" i="1"/>
  <c r="T1887" i="1"/>
  <c r="O1887" i="1"/>
  <c r="N1887" i="1"/>
  <c r="M1887" i="1"/>
  <c r="Y1886" i="1"/>
  <c r="V1886" i="1"/>
  <c r="U1886" i="1"/>
  <c r="T1886" i="1"/>
  <c r="O1886" i="1"/>
  <c r="N1886" i="1"/>
  <c r="M1886" i="1"/>
  <c r="Y1885" i="1"/>
  <c r="V1885" i="1"/>
  <c r="U1885" i="1"/>
  <c r="T1885" i="1"/>
  <c r="O1885" i="1"/>
  <c r="N1885" i="1"/>
  <c r="M1885" i="1"/>
  <c r="Y1884" i="1"/>
  <c r="V1884" i="1"/>
  <c r="U1884" i="1"/>
  <c r="T1884" i="1"/>
  <c r="O1884" i="1"/>
  <c r="N1884" i="1"/>
  <c r="M1884" i="1"/>
  <c r="Y1883" i="1"/>
  <c r="V1883" i="1"/>
  <c r="U1883" i="1"/>
  <c r="T1883" i="1"/>
  <c r="O1883" i="1"/>
  <c r="N1883" i="1"/>
  <c r="M1883" i="1"/>
  <c r="Y1882" i="1"/>
  <c r="V1882" i="1"/>
  <c r="U1882" i="1"/>
  <c r="T1882" i="1"/>
  <c r="O1882" i="1"/>
  <c r="N1882" i="1"/>
  <c r="M1882" i="1"/>
  <c r="Y1881" i="1"/>
  <c r="V1881" i="1"/>
  <c r="U1881" i="1"/>
  <c r="T1881" i="1"/>
  <c r="O1881" i="1"/>
  <c r="N1881" i="1"/>
  <c r="M1881" i="1"/>
  <c r="Y1880" i="1"/>
  <c r="V1880" i="1"/>
  <c r="U1880" i="1"/>
  <c r="T1880" i="1"/>
  <c r="O1880" i="1"/>
  <c r="N1880" i="1"/>
  <c r="M1880" i="1"/>
  <c r="Y1879" i="1"/>
  <c r="V1879" i="1"/>
  <c r="U1879" i="1"/>
  <c r="T1879" i="1"/>
  <c r="O1879" i="1"/>
  <c r="N1879" i="1"/>
  <c r="M1879" i="1"/>
  <c r="Y1878" i="1"/>
  <c r="V1878" i="1"/>
  <c r="U1878" i="1"/>
  <c r="T1878" i="1"/>
  <c r="O1878" i="1"/>
  <c r="N1878" i="1"/>
  <c r="M1878" i="1"/>
  <c r="Y1877" i="1"/>
  <c r="V1877" i="1"/>
  <c r="U1877" i="1"/>
  <c r="T1877" i="1"/>
  <c r="O1877" i="1"/>
  <c r="N1877" i="1"/>
  <c r="M1877" i="1"/>
  <c r="Y1876" i="1"/>
  <c r="V1876" i="1"/>
  <c r="U1876" i="1"/>
  <c r="T1876" i="1"/>
  <c r="O1876" i="1"/>
  <c r="N1876" i="1"/>
  <c r="M1876" i="1"/>
  <c r="Y1875" i="1"/>
  <c r="V1875" i="1"/>
  <c r="U1875" i="1"/>
  <c r="T1875" i="1"/>
  <c r="O1875" i="1"/>
  <c r="N1875" i="1"/>
  <c r="M1875" i="1"/>
  <c r="Y1874" i="1"/>
  <c r="V1874" i="1"/>
  <c r="U1874" i="1"/>
  <c r="T1874" i="1"/>
  <c r="O1874" i="1"/>
  <c r="N1874" i="1"/>
  <c r="M1874" i="1"/>
  <c r="Y1873" i="1"/>
  <c r="V1873" i="1"/>
  <c r="U1873" i="1"/>
  <c r="T1873" i="1"/>
  <c r="O1873" i="1"/>
  <c r="N1873" i="1"/>
  <c r="M1873" i="1"/>
  <c r="Y1872" i="1"/>
  <c r="V1872" i="1"/>
  <c r="U1872" i="1"/>
  <c r="T1872" i="1"/>
  <c r="O1872" i="1"/>
  <c r="N1872" i="1"/>
  <c r="M1872" i="1"/>
  <c r="Y1871" i="1"/>
  <c r="V1871" i="1"/>
  <c r="U1871" i="1"/>
  <c r="T1871" i="1"/>
  <c r="O1871" i="1"/>
  <c r="N1871" i="1"/>
  <c r="M1871" i="1"/>
  <c r="Y1870" i="1"/>
  <c r="V1870" i="1"/>
  <c r="U1870" i="1"/>
  <c r="T1870" i="1"/>
  <c r="O1870" i="1"/>
  <c r="N1870" i="1"/>
  <c r="M1870" i="1"/>
  <c r="Y1869" i="1"/>
  <c r="V1869" i="1"/>
  <c r="U1869" i="1"/>
  <c r="T1869" i="1"/>
  <c r="O1869" i="1"/>
  <c r="N1869" i="1"/>
  <c r="M1869" i="1"/>
  <c r="Y1868" i="1"/>
  <c r="V1868" i="1"/>
  <c r="U1868" i="1"/>
  <c r="T1868" i="1"/>
  <c r="O1868" i="1"/>
  <c r="N1868" i="1"/>
  <c r="M1868" i="1"/>
  <c r="Y1867" i="1"/>
  <c r="V1867" i="1"/>
  <c r="U1867" i="1"/>
  <c r="T1867" i="1"/>
  <c r="O1867" i="1"/>
  <c r="N1867" i="1"/>
  <c r="M1867" i="1"/>
  <c r="Y1866" i="1"/>
  <c r="V1866" i="1"/>
  <c r="U1866" i="1"/>
  <c r="T1866" i="1"/>
  <c r="O1866" i="1"/>
  <c r="N1866" i="1"/>
  <c r="M1866" i="1"/>
  <c r="Y1865" i="1"/>
  <c r="V1865" i="1"/>
  <c r="U1865" i="1"/>
  <c r="T1865" i="1"/>
  <c r="O1865" i="1"/>
  <c r="N1865" i="1"/>
  <c r="M1865" i="1"/>
  <c r="Y1864" i="1"/>
  <c r="V1864" i="1"/>
  <c r="U1864" i="1"/>
  <c r="T1864" i="1"/>
  <c r="O1864" i="1"/>
  <c r="N1864" i="1"/>
  <c r="M1864" i="1"/>
  <c r="Y1863" i="1"/>
  <c r="V1863" i="1"/>
  <c r="U1863" i="1"/>
  <c r="T1863" i="1"/>
  <c r="O1863" i="1"/>
  <c r="N1863" i="1"/>
  <c r="M1863" i="1"/>
  <c r="Y1862" i="1"/>
  <c r="V1862" i="1"/>
  <c r="U1862" i="1"/>
  <c r="T1862" i="1"/>
  <c r="O1862" i="1"/>
  <c r="N1862" i="1"/>
  <c r="M1862" i="1"/>
  <c r="Y1861" i="1"/>
  <c r="V1861" i="1"/>
  <c r="U1861" i="1"/>
  <c r="T1861" i="1"/>
  <c r="O1861" i="1"/>
  <c r="N1861" i="1"/>
  <c r="M1861" i="1"/>
  <c r="Y1860" i="1"/>
  <c r="V1860" i="1"/>
  <c r="U1860" i="1"/>
  <c r="T1860" i="1"/>
  <c r="O1860" i="1"/>
  <c r="N1860" i="1"/>
  <c r="M1860" i="1"/>
  <c r="Y1859" i="1"/>
  <c r="V1859" i="1"/>
  <c r="U1859" i="1"/>
  <c r="T1859" i="1"/>
  <c r="O1859" i="1"/>
  <c r="N1859" i="1"/>
  <c r="M1859" i="1"/>
  <c r="Y1857" i="1" l="1"/>
  <c r="V1857" i="1"/>
  <c r="U1857" i="1"/>
  <c r="T1857" i="1"/>
  <c r="O1857" i="1"/>
  <c r="N1857" i="1"/>
  <c r="M1857" i="1"/>
  <c r="Y1856" i="1"/>
  <c r="V1856" i="1"/>
  <c r="U1856" i="1"/>
  <c r="T1856" i="1"/>
  <c r="O1856" i="1"/>
  <c r="N1856" i="1"/>
  <c r="M1856" i="1"/>
  <c r="Y1855" i="1"/>
  <c r="V1855" i="1"/>
  <c r="U1855" i="1"/>
  <c r="T1855" i="1"/>
  <c r="O1855" i="1"/>
  <c r="N1855" i="1"/>
  <c r="M1855" i="1"/>
  <c r="Y1854" i="1"/>
  <c r="V1854" i="1"/>
  <c r="U1854" i="1"/>
  <c r="T1854" i="1"/>
  <c r="O1854" i="1"/>
  <c r="N1854" i="1"/>
  <c r="M1854" i="1"/>
  <c r="Y1853" i="1"/>
  <c r="V1853" i="1"/>
  <c r="U1853" i="1"/>
  <c r="T1853" i="1"/>
  <c r="O1853" i="1"/>
  <c r="N1853" i="1"/>
  <c r="M1853" i="1"/>
  <c r="Y1852" i="1"/>
  <c r="V1852" i="1"/>
  <c r="U1852" i="1"/>
  <c r="T1852" i="1"/>
  <c r="O1852" i="1"/>
  <c r="N1852" i="1"/>
  <c r="M1852" i="1"/>
  <c r="Y1851" i="1"/>
  <c r="V1851" i="1"/>
  <c r="U1851" i="1"/>
  <c r="T1851" i="1"/>
  <c r="O1851" i="1"/>
  <c r="N1851" i="1"/>
  <c r="M1851" i="1"/>
  <c r="Y1850" i="1"/>
  <c r="V1850" i="1"/>
  <c r="U1850" i="1"/>
  <c r="T1850" i="1"/>
  <c r="O1850" i="1"/>
  <c r="N1850" i="1"/>
  <c r="M1850" i="1"/>
  <c r="Y1849" i="1"/>
  <c r="V1849" i="1"/>
  <c r="U1849" i="1"/>
  <c r="T1849" i="1"/>
  <c r="O1849" i="1"/>
  <c r="N1849" i="1"/>
  <c r="M1849" i="1"/>
  <c r="Y1848" i="1"/>
  <c r="V1848" i="1"/>
  <c r="U1848" i="1"/>
  <c r="T1848" i="1"/>
  <c r="O1848" i="1"/>
  <c r="N1848" i="1"/>
  <c r="M1848" i="1"/>
  <c r="Y1847" i="1"/>
  <c r="V1847" i="1"/>
  <c r="U1847" i="1"/>
  <c r="T1847" i="1"/>
  <c r="O1847" i="1"/>
  <c r="N1847" i="1"/>
  <c r="M1847" i="1"/>
  <c r="Y1846" i="1"/>
  <c r="V1846" i="1"/>
  <c r="U1846" i="1"/>
  <c r="T1846" i="1"/>
  <c r="O1846" i="1"/>
  <c r="N1846" i="1"/>
  <c r="M1846" i="1"/>
  <c r="Y1845" i="1"/>
  <c r="V1845" i="1"/>
  <c r="U1845" i="1"/>
  <c r="T1845" i="1"/>
  <c r="O1845" i="1"/>
  <c r="N1845" i="1"/>
  <c r="M1845" i="1"/>
  <c r="Y1844" i="1"/>
  <c r="V1844" i="1"/>
  <c r="U1844" i="1"/>
  <c r="T1844" i="1"/>
  <c r="O1844" i="1"/>
  <c r="N1844" i="1"/>
  <c r="M1844" i="1"/>
  <c r="Y1843" i="1"/>
  <c r="V1843" i="1"/>
  <c r="U1843" i="1"/>
  <c r="T1843" i="1"/>
  <c r="O1843" i="1"/>
  <c r="N1843" i="1"/>
  <c r="M1843" i="1"/>
  <c r="Y1842" i="1"/>
  <c r="V1842" i="1"/>
  <c r="U1842" i="1"/>
  <c r="T1842" i="1"/>
  <c r="O1842" i="1"/>
  <c r="N1842" i="1"/>
  <c r="M1842" i="1"/>
  <c r="Y1841" i="1"/>
  <c r="V1841" i="1"/>
  <c r="U1841" i="1"/>
  <c r="T1841" i="1"/>
  <c r="O1841" i="1"/>
  <c r="N1841" i="1"/>
  <c r="M1841" i="1"/>
  <c r="Y1840" i="1"/>
  <c r="V1840" i="1"/>
  <c r="U1840" i="1"/>
  <c r="T1840" i="1"/>
  <c r="O1840" i="1"/>
  <c r="N1840" i="1"/>
  <c r="M1840" i="1"/>
  <c r="Y1839" i="1"/>
  <c r="V1839" i="1"/>
  <c r="U1839" i="1"/>
  <c r="T1839" i="1"/>
  <c r="O1839" i="1"/>
  <c r="N1839" i="1"/>
  <c r="M1839" i="1"/>
  <c r="Y1838" i="1"/>
  <c r="V1838" i="1"/>
  <c r="U1838" i="1"/>
  <c r="T1838" i="1"/>
  <c r="O1838" i="1"/>
  <c r="N1838" i="1"/>
  <c r="M1838" i="1"/>
  <c r="Y1837" i="1"/>
  <c r="V1837" i="1"/>
  <c r="U1837" i="1"/>
  <c r="T1837" i="1"/>
  <c r="O1837" i="1"/>
  <c r="N1837" i="1"/>
  <c r="M1837" i="1"/>
  <c r="Y1836" i="1"/>
  <c r="V1836" i="1"/>
  <c r="U1836" i="1"/>
  <c r="T1836" i="1"/>
  <c r="O1836" i="1"/>
  <c r="N1836" i="1"/>
  <c r="M1836" i="1"/>
  <c r="Y1835" i="1"/>
  <c r="V1835" i="1"/>
  <c r="U1835" i="1"/>
  <c r="T1835" i="1"/>
  <c r="O1835" i="1"/>
  <c r="N1835" i="1"/>
  <c r="M1835" i="1"/>
  <c r="Y1834" i="1"/>
  <c r="V1834" i="1"/>
  <c r="U1834" i="1"/>
  <c r="T1834" i="1"/>
  <c r="O1834" i="1"/>
  <c r="N1834" i="1"/>
  <c r="M1834" i="1"/>
  <c r="Y1833" i="1"/>
  <c r="V1833" i="1"/>
  <c r="U1833" i="1"/>
  <c r="T1833" i="1"/>
  <c r="O1833" i="1"/>
  <c r="N1833" i="1"/>
  <c r="M1833" i="1"/>
  <c r="Y1832" i="1"/>
  <c r="V1832" i="1"/>
  <c r="U1832" i="1"/>
  <c r="T1832" i="1"/>
  <c r="O1832" i="1"/>
  <c r="N1832" i="1"/>
  <c r="M1832" i="1"/>
  <c r="Y1831" i="1"/>
  <c r="V1831" i="1"/>
  <c r="U1831" i="1"/>
  <c r="T1831" i="1"/>
  <c r="O1831" i="1"/>
  <c r="N1831" i="1"/>
  <c r="M1831" i="1"/>
  <c r="Y1830" i="1"/>
  <c r="V1830" i="1"/>
  <c r="U1830" i="1"/>
  <c r="T1830" i="1"/>
  <c r="O1830" i="1"/>
  <c r="N1830" i="1"/>
  <c r="M1830" i="1"/>
  <c r="Y1829" i="1"/>
  <c r="V1829" i="1"/>
  <c r="U1829" i="1"/>
  <c r="T1829" i="1"/>
  <c r="O1829" i="1"/>
  <c r="N1829" i="1"/>
  <c r="M1829" i="1"/>
  <c r="Y1828" i="1"/>
  <c r="V1828" i="1"/>
  <c r="U1828" i="1"/>
  <c r="T1828" i="1"/>
  <c r="O1828" i="1"/>
  <c r="N1828" i="1"/>
  <c r="M1828" i="1"/>
  <c r="Y1827" i="1"/>
  <c r="V1827" i="1"/>
  <c r="U1827" i="1"/>
  <c r="T1827" i="1"/>
  <c r="O1827" i="1"/>
  <c r="N1827" i="1"/>
  <c r="M1827" i="1"/>
  <c r="Y1826" i="1"/>
  <c r="V1826" i="1"/>
  <c r="U1826" i="1"/>
  <c r="T1826" i="1"/>
  <c r="O1826" i="1"/>
  <c r="N1826" i="1"/>
  <c r="M1826" i="1"/>
  <c r="Y1825" i="1"/>
  <c r="V1825" i="1"/>
  <c r="U1825" i="1"/>
  <c r="T1825" i="1"/>
  <c r="O1825" i="1"/>
  <c r="N1825" i="1"/>
  <c r="M1825" i="1"/>
  <c r="Y1824" i="1"/>
  <c r="V1824" i="1"/>
  <c r="U1824" i="1"/>
  <c r="T1824" i="1"/>
  <c r="O1824" i="1"/>
  <c r="N1824" i="1"/>
  <c r="M1824" i="1"/>
  <c r="Y1823" i="1"/>
  <c r="V1823" i="1"/>
  <c r="U1823" i="1"/>
  <c r="T1823" i="1"/>
  <c r="O1823" i="1"/>
  <c r="N1823" i="1"/>
  <c r="M1823" i="1"/>
  <c r="Y1822" i="1"/>
  <c r="V1822" i="1"/>
  <c r="U1822" i="1"/>
  <c r="T1822" i="1"/>
  <c r="O1822" i="1"/>
  <c r="N1822" i="1"/>
  <c r="M1822" i="1"/>
  <c r="Y1821" i="1"/>
  <c r="V1821" i="1"/>
  <c r="U1821" i="1"/>
  <c r="T1821" i="1"/>
  <c r="O1821" i="1"/>
  <c r="N1821" i="1"/>
  <c r="M1821" i="1"/>
  <c r="Y1820" i="1"/>
  <c r="V1820" i="1"/>
  <c r="U1820" i="1"/>
  <c r="T1820" i="1"/>
  <c r="O1820" i="1"/>
  <c r="N1820" i="1"/>
  <c r="M1820" i="1"/>
  <c r="Y1819" i="1"/>
  <c r="V1819" i="1"/>
  <c r="U1819" i="1"/>
  <c r="T1819" i="1"/>
  <c r="O1819" i="1"/>
  <c r="N1819" i="1"/>
  <c r="M1819" i="1"/>
  <c r="Y1818" i="1"/>
  <c r="V1818" i="1"/>
  <c r="U1818" i="1"/>
  <c r="T1818" i="1"/>
  <c r="O1818" i="1"/>
  <c r="N1818" i="1"/>
  <c r="M1818" i="1"/>
  <c r="Y1817" i="1"/>
  <c r="V1817" i="1"/>
  <c r="U1817" i="1"/>
  <c r="T1817" i="1"/>
  <c r="O1817" i="1"/>
  <c r="N1817" i="1"/>
  <c r="M1817" i="1"/>
  <c r="Y1816" i="1"/>
  <c r="V1816" i="1"/>
  <c r="U1816" i="1"/>
  <c r="T1816" i="1"/>
  <c r="O1816" i="1"/>
  <c r="N1816" i="1"/>
  <c r="M1816" i="1"/>
  <c r="Y1815" i="1"/>
  <c r="V1815" i="1"/>
  <c r="U1815" i="1"/>
  <c r="T1815" i="1"/>
  <c r="O1815" i="1"/>
  <c r="N1815" i="1"/>
  <c r="M1815" i="1"/>
  <c r="Y1814" i="1"/>
  <c r="V1814" i="1"/>
  <c r="U1814" i="1"/>
  <c r="T1814" i="1"/>
  <c r="O1814" i="1"/>
  <c r="N1814" i="1"/>
  <c r="M1814" i="1"/>
  <c r="Y1813" i="1"/>
  <c r="V1813" i="1"/>
  <c r="U1813" i="1"/>
  <c r="T1813" i="1"/>
  <c r="O1813" i="1"/>
  <c r="N1813" i="1"/>
  <c r="M1813" i="1"/>
  <c r="Y1812" i="1"/>
  <c r="V1812" i="1"/>
  <c r="U1812" i="1"/>
  <c r="T1812" i="1"/>
  <c r="O1812" i="1"/>
  <c r="N1812" i="1"/>
  <c r="M1812" i="1"/>
  <c r="Y1811" i="1"/>
  <c r="V1811" i="1"/>
  <c r="U1811" i="1"/>
  <c r="T1811" i="1"/>
  <c r="O1811" i="1"/>
  <c r="N1811" i="1"/>
  <c r="M1811" i="1"/>
  <c r="Y1810" i="1"/>
  <c r="V1810" i="1"/>
  <c r="U1810" i="1"/>
  <c r="T1810" i="1"/>
  <c r="O1810" i="1"/>
  <c r="N1810" i="1"/>
  <c r="M1810" i="1"/>
  <c r="Y1809" i="1"/>
  <c r="V1809" i="1"/>
  <c r="U1809" i="1"/>
  <c r="T1809" i="1"/>
  <c r="O1809" i="1"/>
  <c r="N1809" i="1"/>
  <c r="M1809" i="1"/>
  <c r="Y1808" i="1"/>
  <c r="V1808" i="1"/>
  <c r="U1808" i="1"/>
  <c r="T1808" i="1"/>
  <c r="O1808" i="1"/>
  <c r="N1808" i="1"/>
  <c r="M1808" i="1"/>
  <c r="Y1807" i="1"/>
  <c r="V1807" i="1"/>
  <c r="U1807" i="1"/>
  <c r="T1807" i="1"/>
  <c r="O1807" i="1"/>
  <c r="N1807" i="1"/>
  <c r="M1807" i="1"/>
  <c r="Y1806" i="1"/>
  <c r="V1806" i="1"/>
  <c r="U1806" i="1"/>
  <c r="T1806" i="1"/>
  <c r="O1806" i="1"/>
  <c r="N1806" i="1"/>
  <c r="M1806" i="1"/>
  <c r="Y1805" i="1"/>
  <c r="V1805" i="1"/>
  <c r="U1805" i="1"/>
  <c r="T1805" i="1"/>
  <c r="O1805" i="1"/>
  <c r="N1805" i="1"/>
  <c r="M1805" i="1"/>
  <c r="Y1804" i="1"/>
  <c r="V1804" i="1"/>
  <c r="U1804" i="1"/>
  <c r="T1804" i="1"/>
  <c r="O1804" i="1"/>
  <c r="N1804" i="1"/>
  <c r="M1804" i="1"/>
  <c r="Y1803" i="1"/>
  <c r="V1803" i="1"/>
  <c r="U1803" i="1"/>
  <c r="T1803" i="1"/>
  <c r="O1803" i="1"/>
  <c r="N1803" i="1"/>
  <c r="M1803" i="1"/>
  <c r="Y1802" i="1"/>
  <c r="V1802" i="1"/>
  <c r="U1802" i="1"/>
  <c r="T1802" i="1"/>
  <c r="O1802" i="1"/>
  <c r="N1802" i="1"/>
  <c r="M1802" i="1"/>
  <c r="Y1801" i="1"/>
  <c r="V1801" i="1"/>
  <c r="U1801" i="1"/>
  <c r="T1801" i="1"/>
  <c r="O1801" i="1"/>
  <c r="N1801" i="1"/>
  <c r="M1801" i="1"/>
  <c r="Y1800" i="1"/>
  <c r="V1800" i="1"/>
  <c r="U1800" i="1"/>
  <c r="T1800" i="1"/>
  <c r="O1800" i="1"/>
  <c r="N1800" i="1"/>
  <c r="M1800" i="1"/>
  <c r="Y1799" i="1"/>
  <c r="V1799" i="1"/>
  <c r="U1799" i="1"/>
  <c r="T1799" i="1"/>
  <c r="O1799" i="1"/>
  <c r="N1799" i="1"/>
  <c r="M1799" i="1"/>
  <c r="Y1798" i="1"/>
  <c r="V1798" i="1"/>
  <c r="U1798" i="1"/>
  <c r="T1798" i="1"/>
  <c r="O1798" i="1"/>
  <c r="N1798" i="1"/>
  <c r="M1798" i="1"/>
  <c r="Y1797" i="1"/>
  <c r="V1797" i="1"/>
  <c r="U1797" i="1"/>
  <c r="T1797" i="1"/>
  <c r="O1797" i="1"/>
  <c r="N1797" i="1"/>
  <c r="M1797" i="1"/>
  <c r="Y1796" i="1"/>
  <c r="V1796" i="1"/>
  <c r="U1796" i="1"/>
  <c r="T1796" i="1"/>
  <c r="O1796" i="1"/>
  <c r="N1796" i="1"/>
  <c r="M1796" i="1"/>
  <c r="Y1795" i="1"/>
  <c r="V1795" i="1"/>
  <c r="U1795" i="1"/>
  <c r="T1795" i="1"/>
  <c r="O1795" i="1"/>
  <c r="N1795" i="1"/>
  <c r="M1795" i="1"/>
  <c r="Y1794" i="1"/>
  <c r="V1794" i="1"/>
  <c r="U1794" i="1"/>
  <c r="T1794" i="1"/>
  <c r="O1794" i="1"/>
  <c r="N1794" i="1"/>
  <c r="M1794" i="1"/>
  <c r="Y1793" i="1"/>
  <c r="V1793" i="1"/>
  <c r="U1793" i="1"/>
  <c r="T1793" i="1"/>
  <c r="O1793" i="1"/>
  <c r="N1793" i="1"/>
  <c r="M1793" i="1"/>
  <c r="Y1792" i="1"/>
  <c r="V1792" i="1"/>
  <c r="U1792" i="1"/>
  <c r="T1792" i="1"/>
  <c r="O1792" i="1"/>
  <c r="N1792" i="1"/>
  <c r="M1792" i="1"/>
  <c r="Y1791" i="1"/>
  <c r="V1791" i="1"/>
  <c r="U1791" i="1"/>
  <c r="T1791" i="1"/>
  <c r="O1791" i="1"/>
  <c r="N1791" i="1"/>
  <c r="M1791" i="1"/>
  <c r="Y2032" i="1" l="1"/>
  <c r="V2032" i="1"/>
  <c r="U2032" i="1"/>
  <c r="T2032" i="1"/>
  <c r="O2032" i="1"/>
  <c r="N2032" i="1"/>
  <c r="M2032" i="1"/>
  <c r="Y2031" i="1"/>
  <c r="V2031" i="1"/>
  <c r="U2031" i="1"/>
  <c r="T2031" i="1"/>
  <c r="O2031" i="1"/>
  <c r="N2031" i="1"/>
  <c r="M2031" i="1"/>
  <c r="Y2030" i="1"/>
  <c r="V2030" i="1"/>
  <c r="U2030" i="1"/>
  <c r="T2030" i="1"/>
  <c r="O2030" i="1"/>
  <c r="N2030" i="1"/>
  <c r="M2030" i="1"/>
  <c r="Y2029" i="1"/>
  <c r="V2029" i="1"/>
  <c r="U2029" i="1"/>
  <c r="T2029" i="1"/>
  <c r="O2029" i="1"/>
  <c r="N2029" i="1"/>
  <c r="M2029" i="1"/>
  <c r="Y2028" i="1"/>
  <c r="V2028" i="1"/>
  <c r="U2028" i="1"/>
  <c r="T2028" i="1"/>
  <c r="O2028" i="1"/>
  <c r="N2028" i="1"/>
  <c r="M2028" i="1"/>
  <c r="Y2027" i="1"/>
  <c r="V2027" i="1"/>
  <c r="U2027" i="1"/>
  <c r="T2027" i="1"/>
  <c r="O2027" i="1"/>
  <c r="N2027" i="1"/>
  <c r="M2027" i="1"/>
  <c r="Y2026" i="1"/>
  <c r="V2026" i="1"/>
  <c r="U2026" i="1"/>
  <c r="T2026" i="1"/>
  <c r="O2026" i="1"/>
  <c r="N2026" i="1"/>
  <c r="M2026" i="1"/>
  <c r="Y2025" i="1"/>
  <c r="V2025" i="1"/>
  <c r="U2025" i="1"/>
  <c r="T2025" i="1"/>
  <c r="O2025" i="1"/>
  <c r="N2025" i="1"/>
  <c r="M2025" i="1"/>
  <c r="Y1858" i="1"/>
  <c r="V1858" i="1"/>
  <c r="U1858" i="1"/>
  <c r="T1858" i="1"/>
  <c r="O1858" i="1"/>
  <c r="N1858" i="1"/>
  <c r="M1858" i="1"/>
  <c r="Y1790" i="1"/>
  <c r="V1790" i="1"/>
  <c r="U1790" i="1"/>
  <c r="T1790" i="1"/>
  <c r="O1790" i="1"/>
  <c r="N1790" i="1"/>
  <c r="M1790" i="1"/>
  <c r="Y1789" i="1"/>
  <c r="V1789" i="1"/>
  <c r="U1789" i="1"/>
  <c r="T1789" i="1"/>
  <c r="O1789" i="1"/>
  <c r="N1789" i="1"/>
  <c r="M1789" i="1"/>
  <c r="Y1788" i="1"/>
  <c r="V1788" i="1"/>
  <c r="U1788" i="1"/>
  <c r="T1788" i="1"/>
  <c r="O1788" i="1"/>
  <c r="N1788" i="1"/>
  <c r="M1788" i="1"/>
  <c r="Y1787" i="1"/>
  <c r="V1787" i="1"/>
  <c r="U1787" i="1"/>
  <c r="T1787" i="1"/>
  <c r="O1787" i="1"/>
  <c r="N1787" i="1"/>
  <c r="M1787" i="1"/>
  <c r="Y1786" i="1"/>
  <c r="V1786" i="1"/>
  <c r="U1786" i="1"/>
  <c r="T1786" i="1"/>
  <c r="O1786" i="1"/>
  <c r="N1786" i="1"/>
  <c r="M1786" i="1"/>
  <c r="Y1785" i="1"/>
  <c r="V1785" i="1"/>
  <c r="U1785" i="1"/>
  <c r="T1785" i="1"/>
  <c r="O1785" i="1"/>
  <c r="N1785" i="1"/>
  <c r="M1785" i="1"/>
  <c r="Y1784" i="1"/>
  <c r="V1784" i="1"/>
  <c r="U1784" i="1"/>
  <c r="T1784" i="1"/>
  <c r="O1784" i="1"/>
  <c r="N1784" i="1"/>
  <c r="M1784" i="1"/>
  <c r="Y1783" i="1"/>
  <c r="V1783" i="1"/>
  <c r="U1783" i="1"/>
  <c r="T1783" i="1"/>
  <c r="O1783" i="1"/>
  <c r="N1783" i="1"/>
  <c r="M1783" i="1"/>
  <c r="Y1782" i="1"/>
  <c r="V1782" i="1"/>
  <c r="U1782" i="1"/>
  <c r="T1782" i="1"/>
  <c r="O1782" i="1"/>
  <c r="N1782" i="1"/>
  <c r="M1782" i="1"/>
  <c r="Y1781" i="1"/>
  <c r="V1781" i="1"/>
  <c r="U1781" i="1"/>
  <c r="T1781" i="1"/>
  <c r="O1781" i="1"/>
  <c r="N1781" i="1"/>
  <c r="M1781" i="1"/>
  <c r="Y1780" i="1"/>
  <c r="V1780" i="1"/>
  <c r="U1780" i="1"/>
  <c r="T1780" i="1"/>
  <c r="O1780" i="1"/>
  <c r="N1780" i="1"/>
  <c r="M1780" i="1"/>
  <c r="Y1779" i="1"/>
  <c r="V1779" i="1"/>
  <c r="U1779" i="1"/>
  <c r="T1779" i="1"/>
  <c r="O1779" i="1"/>
  <c r="N1779" i="1"/>
  <c r="M1779" i="1"/>
  <c r="Y1778" i="1"/>
  <c r="V1778" i="1"/>
  <c r="U1778" i="1"/>
  <c r="T1778" i="1"/>
  <c r="O1778" i="1"/>
  <c r="N1778" i="1"/>
  <c r="M1778" i="1"/>
  <c r="Y1777" i="1"/>
  <c r="V1777" i="1"/>
  <c r="U1777" i="1"/>
  <c r="T1777" i="1"/>
  <c r="O1777" i="1"/>
  <c r="N1777" i="1"/>
  <c r="M1777" i="1"/>
  <c r="Y1776" i="1"/>
  <c r="V1776" i="1"/>
  <c r="U1776" i="1"/>
  <c r="T1776" i="1"/>
  <c r="O1776" i="1"/>
  <c r="N1776" i="1"/>
  <c r="M1776" i="1"/>
  <c r="Y1775" i="1"/>
  <c r="V1775" i="1"/>
  <c r="U1775" i="1"/>
  <c r="T1775" i="1"/>
  <c r="O1775" i="1"/>
  <c r="N1775" i="1"/>
  <c r="M1775" i="1"/>
  <c r="Y1774" i="1"/>
  <c r="V1774" i="1"/>
  <c r="U1774" i="1"/>
  <c r="T1774" i="1"/>
  <c r="O1774" i="1"/>
  <c r="N1774" i="1"/>
  <c r="M1774" i="1"/>
  <c r="Y1773" i="1"/>
  <c r="V1773" i="1"/>
  <c r="U1773" i="1"/>
  <c r="T1773" i="1"/>
  <c r="O1773" i="1"/>
  <c r="N1773" i="1"/>
  <c r="M1773" i="1"/>
  <c r="Y1772" i="1"/>
  <c r="V1772" i="1"/>
  <c r="U1772" i="1"/>
  <c r="T1772" i="1"/>
  <c r="O1772" i="1"/>
  <c r="N1772" i="1"/>
  <c r="M1772" i="1"/>
  <c r="Y1771" i="1"/>
  <c r="V1771" i="1"/>
  <c r="U1771" i="1"/>
  <c r="T1771" i="1"/>
  <c r="O1771" i="1"/>
  <c r="N1771" i="1"/>
  <c r="M1771" i="1"/>
  <c r="Y1770" i="1"/>
  <c r="V1770" i="1"/>
  <c r="U1770" i="1"/>
  <c r="T1770" i="1"/>
  <c r="O1770" i="1"/>
  <c r="N1770" i="1"/>
  <c r="M1770" i="1"/>
  <c r="Y1769" i="1"/>
  <c r="V1769" i="1"/>
  <c r="U1769" i="1"/>
  <c r="T1769" i="1"/>
  <c r="O1769" i="1"/>
  <c r="N1769" i="1"/>
  <c r="M1769" i="1"/>
  <c r="Y1768" i="1"/>
  <c r="V1768" i="1"/>
  <c r="U1768" i="1"/>
  <c r="T1768" i="1"/>
  <c r="O1768" i="1"/>
  <c r="N1768" i="1"/>
  <c r="M1768" i="1"/>
  <c r="Y1767" i="1"/>
  <c r="V1767" i="1"/>
  <c r="U1767" i="1"/>
  <c r="T1767" i="1"/>
  <c r="O1767" i="1"/>
  <c r="N1767" i="1"/>
  <c r="M1767" i="1"/>
  <c r="Y1766" i="1"/>
  <c r="V1766" i="1"/>
  <c r="U1766" i="1"/>
  <c r="T1766" i="1"/>
  <c r="O1766" i="1"/>
  <c r="N1766" i="1"/>
  <c r="M1766" i="1"/>
  <c r="Y1765" i="1"/>
  <c r="V1765" i="1"/>
  <c r="U1765" i="1"/>
  <c r="T1765" i="1"/>
  <c r="O1765" i="1"/>
  <c r="N1765" i="1"/>
  <c r="M1765" i="1"/>
  <c r="Y1764" i="1"/>
  <c r="V1764" i="1"/>
  <c r="U1764" i="1"/>
  <c r="T1764" i="1"/>
  <c r="O1764" i="1"/>
  <c r="N1764" i="1"/>
  <c r="M1764" i="1"/>
  <c r="Y1763" i="1"/>
  <c r="V1763" i="1"/>
  <c r="U1763" i="1"/>
  <c r="T1763" i="1"/>
  <c r="O1763" i="1"/>
  <c r="N1763" i="1"/>
  <c r="M1763" i="1"/>
  <c r="Y1762" i="1"/>
  <c r="V1762" i="1"/>
  <c r="U1762" i="1"/>
  <c r="T1762" i="1"/>
  <c r="O1762" i="1"/>
  <c r="N1762" i="1"/>
  <c r="M1762" i="1"/>
  <c r="Y1761" i="1"/>
  <c r="V1761" i="1"/>
  <c r="U1761" i="1"/>
  <c r="T1761" i="1"/>
  <c r="O1761" i="1"/>
  <c r="N1761" i="1"/>
  <c r="M1761" i="1"/>
  <c r="Y1760" i="1"/>
  <c r="V1760" i="1"/>
  <c r="U1760" i="1"/>
  <c r="T1760" i="1"/>
  <c r="O1760" i="1"/>
  <c r="N1760" i="1"/>
  <c r="M1760" i="1"/>
  <c r="Y1759" i="1"/>
  <c r="V1759" i="1"/>
  <c r="U1759" i="1"/>
  <c r="T1759" i="1"/>
  <c r="O1759" i="1"/>
  <c r="N1759" i="1"/>
  <c r="M1759" i="1"/>
  <c r="Y1758" i="1"/>
  <c r="V1758" i="1"/>
  <c r="U1758" i="1"/>
  <c r="T1758" i="1"/>
  <c r="O1758" i="1"/>
  <c r="N1758" i="1"/>
  <c r="M1758" i="1"/>
  <c r="Y1757" i="1"/>
  <c r="V1757" i="1"/>
  <c r="U1757" i="1"/>
  <c r="T1757" i="1"/>
  <c r="O1757" i="1"/>
  <c r="N1757" i="1"/>
  <c r="M1757" i="1"/>
  <c r="Y1756" i="1"/>
  <c r="V1756" i="1"/>
  <c r="U1756" i="1"/>
  <c r="T1756" i="1"/>
  <c r="O1756" i="1"/>
  <c r="N1756" i="1"/>
  <c r="M1756" i="1"/>
  <c r="Y1755" i="1"/>
  <c r="V1755" i="1"/>
  <c r="U1755" i="1"/>
  <c r="T1755" i="1"/>
  <c r="O1755" i="1"/>
  <c r="N1755" i="1"/>
  <c r="M1755" i="1"/>
  <c r="Y1754" i="1"/>
  <c r="V1754" i="1"/>
  <c r="U1754" i="1"/>
  <c r="T1754" i="1"/>
  <c r="O1754" i="1"/>
  <c r="N1754" i="1"/>
  <c r="M1754" i="1"/>
  <c r="Y1753" i="1"/>
  <c r="V1753" i="1"/>
  <c r="U1753" i="1"/>
  <c r="T1753" i="1"/>
  <c r="O1753" i="1"/>
  <c r="N1753" i="1"/>
  <c r="M1753" i="1"/>
  <c r="Y1752" i="1"/>
  <c r="V1752" i="1"/>
  <c r="U1752" i="1"/>
  <c r="T1752" i="1"/>
  <c r="O1752" i="1"/>
  <c r="N1752" i="1"/>
  <c r="M1752" i="1"/>
  <c r="Y1751" i="1"/>
  <c r="V1751" i="1"/>
  <c r="U1751" i="1"/>
  <c r="T1751" i="1"/>
  <c r="O1751" i="1"/>
  <c r="N1751" i="1"/>
  <c r="M1751" i="1"/>
  <c r="Y1750" i="1"/>
  <c r="V1750" i="1"/>
  <c r="U1750" i="1"/>
  <c r="T1750" i="1"/>
  <c r="O1750" i="1"/>
  <c r="N1750" i="1"/>
  <c r="M1750" i="1"/>
  <c r="Y1749" i="1"/>
  <c r="V1749" i="1"/>
  <c r="U1749" i="1"/>
  <c r="T1749" i="1"/>
  <c r="O1749" i="1"/>
  <c r="N1749" i="1"/>
  <c r="M1749" i="1"/>
  <c r="Y1748" i="1"/>
  <c r="V1748" i="1"/>
  <c r="U1748" i="1"/>
  <c r="T1748" i="1"/>
  <c r="O1748" i="1"/>
  <c r="N1748" i="1"/>
  <c r="M1748" i="1"/>
  <c r="Y1747" i="1"/>
  <c r="V1747" i="1"/>
  <c r="U1747" i="1"/>
  <c r="T1747" i="1"/>
  <c r="O1747" i="1"/>
  <c r="N1747" i="1"/>
  <c r="M1747" i="1"/>
  <c r="Y1746" i="1"/>
  <c r="V1746" i="1"/>
  <c r="U1746" i="1"/>
  <c r="T1746" i="1"/>
  <c r="O1746" i="1"/>
  <c r="N1746" i="1"/>
  <c r="M1746" i="1"/>
  <c r="Y1745" i="1"/>
  <c r="V1745" i="1"/>
  <c r="U1745" i="1"/>
  <c r="T1745" i="1"/>
  <c r="O1745" i="1"/>
  <c r="N1745" i="1"/>
  <c r="M1745" i="1"/>
  <c r="Y1744" i="1"/>
  <c r="V1744" i="1"/>
  <c r="U1744" i="1"/>
  <c r="T1744" i="1"/>
  <c r="O1744" i="1"/>
  <c r="N1744" i="1"/>
  <c r="M1744" i="1"/>
  <c r="Y1743" i="1"/>
  <c r="V1743" i="1"/>
  <c r="U1743" i="1"/>
  <c r="T1743" i="1"/>
  <c r="O1743" i="1"/>
  <c r="N1743" i="1"/>
  <c r="M1743" i="1"/>
  <c r="Y1742" i="1"/>
  <c r="V1742" i="1"/>
  <c r="U1742" i="1"/>
  <c r="T1742" i="1"/>
  <c r="O1742" i="1"/>
  <c r="N1742" i="1"/>
  <c r="M1742" i="1"/>
  <c r="Y1741" i="1"/>
  <c r="V1741" i="1"/>
  <c r="U1741" i="1"/>
  <c r="T1741" i="1"/>
  <c r="O1741" i="1"/>
  <c r="N1741" i="1"/>
  <c r="M1741" i="1"/>
  <c r="Y1740" i="1"/>
  <c r="V1740" i="1"/>
  <c r="U1740" i="1"/>
  <c r="T1740" i="1"/>
  <c r="O1740" i="1"/>
  <c r="N1740" i="1"/>
  <c r="M1740" i="1"/>
  <c r="Y1739" i="1"/>
  <c r="V1739" i="1"/>
  <c r="U1739" i="1"/>
  <c r="T1739" i="1"/>
  <c r="O1739" i="1"/>
  <c r="N1739" i="1"/>
  <c r="M1739" i="1"/>
  <c r="Y1738" i="1"/>
  <c r="V1738" i="1"/>
  <c r="U1738" i="1"/>
  <c r="T1738" i="1"/>
  <c r="O1738" i="1"/>
  <c r="N1738" i="1"/>
  <c r="M1738" i="1"/>
  <c r="Y1737" i="1"/>
  <c r="V1737" i="1"/>
  <c r="U1737" i="1"/>
  <c r="T1737" i="1"/>
  <c r="O1737" i="1"/>
  <c r="N1737" i="1"/>
  <c r="M1737" i="1"/>
  <c r="Y1736" i="1"/>
  <c r="V1736" i="1"/>
  <c r="U1736" i="1"/>
  <c r="T1736" i="1"/>
  <c r="O1736" i="1"/>
  <c r="N1736" i="1"/>
  <c r="M1736" i="1"/>
  <c r="Y1735" i="1"/>
  <c r="V1735" i="1"/>
  <c r="U1735" i="1"/>
  <c r="T1735" i="1"/>
  <c r="O1735" i="1"/>
  <c r="N1735" i="1"/>
  <c r="M1735" i="1"/>
  <c r="Y1734" i="1"/>
  <c r="V1734" i="1"/>
  <c r="U1734" i="1"/>
  <c r="T1734" i="1"/>
  <c r="O1734" i="1"/>
  <c r="N1734" i="1"/>
  <c r="M1734" i="1"/>
  <c r="Y1733" i="1"/>
  <c r="V1733" i="1"/>
  <c r="U1733" i="1"/>
  <c r="T1733" i="1"/>
  <c r="O1733" i="1"/>
  <c r="N1733" i="1"/>
  <c r="M1733" i="1"/>
  <c r="Y1732" i="1"/>
  <c r="V1732" i="1"/>
  <c r="U1732" i="1"/>
  <c r="T1732" i="1"/>
  <c r="O1732" i="1"/>
  <c r="N1732" i="1"/>
  <c r="M1732" i="1"/>
  <c r="Y1731" i="1"/>
  <c r="V1731" i="1"/>
  <c r="U1731" i="1"/>
  <c r="T1731" i="1"/>
  <c r="O1731" i="1"/>
  <c r="N1731" i="1"/>
  <c r="M1731" i="1"/>
  <c r="Y1730" i="1"/>
  <c r="V1730" i="1"/>
  <c r="U1730" i="1"/>
  <c r="T1730" i="1"/>
  <c r="O1730" i="1"/>
  <c r="N1730" i="1"/>
  <c r="M1730" i="1"/>
  <c r="Y1729" i="1"/>
  <c r="V1729" i="1"/>
  <c r="U1729" i="1"/>
  <c r="T1729" i="1"/>
  <c r="O1729" i="1"/>
  <c r="N1729" i="1"/>
  <c r="M1729" i="1"/>
  <c r="Y1728" i="1"/>
  <c r="V1728" i="1"/>
  <c r="U1728" i="1"/>
  <c r="T1728" i="1"/>
  <c r="O1728" i="1"/>
  <c r="N1728" i="1"/>
  <c r="M1728" i="1"/>
  <c r="Y1683" i="1" l="1"/>
  <c r="V1683" i="1"/>
  <c r="U1683" i="1"/>
  <c r="T1683" i="1"/>
  <c r="O1683" i="1"/>
  <c r="N1683" i="1"/>
  <c r="M1683" i="1"/>
  <c r="Y1682" i="1"/>
  <c r="V1682" i="1"/>
  <c r="U1682" i="1"/>
  <c r="T1682" i="1"/>
  <c r="O1682" i="1"/>
  <c r="N1682" i="1"/>
  <c r="M1682" i="1"/>
  <c r="Y1681" i="1"/>
  <c r="V1681" i="1"/>
  <c r="U1681" i="1"/>
  <c r="T1681" i="1"/>
  <c r="O1681" i="1"/>
  <c r="N1681" i="1"/>
  <c r="M1681" i="1"/>
  <c r="Y1680" i="1"/>
  <c r="V1680" i="1"/>
  <c r="U1680" i="1"/>
  <c r="T1680" i="1"/>
  <c r="O1680" i="1"/>
  <c r="N1680" i="1"/>
  <c r="M1680" i="1"/>
  <c r="Y1679" i="1"/>
  <c r="V1679" i="1"/>
  <c r="U1679" i="1"/>
  <c r="T1679" i="1"/>
  <c r="O1679" i="1"/>
  <c r="N1679" i="1"/>
  <c r="M1679" i="1"/>
  <c r="Y1678" i="1"/>
  <c r="V1678" i="1"/>
  <c r="U1678" i="1"/>
  <c r="T1678" i="1"/>
  <c r="O1678" i="1"/>
  <c r="N1678" i="1"/>
  <c r="M1678" i="1"/>
  <c r="Y1677" i="1"/>
  <c r="V1677" i="1"/>
  <c r="U1677" i="1"/>
  <c r="T1677" i="1"/>
  <c r="O1677" i="1"/>
  <c r="N1677" i="1"/>
  <c r="M1677" i="1"/>
  <c r="Y1676" i="1"/>
  <c r="V1676" i="1"/>
  <c r="U1676" i="1"/>
  <c r="T1676" i="1"/>
  <c r="O1676" i="1"/>
  <c r="N1676" i="1"/>
  <c r="M1676" i="1"/>
  <c r="Y1675" i="1"/>
  <c r="V1675" i="1"/>
  <c r="U1675" i="1"/>
  <c r="T1675" i="1"/>
  <c r="O1675" i="1"/>
  <c r="N1675" i="1"/>
  <c r="M1675" i="1"/>
  <c r="Y1674" i="1"/>
  <c r="V1674" i="1"/>
  <c r="U1674" i="1"/>
  <c r="T1674" i="1"/>
  <c r="O1674" i="1"/>
  <c r="N1674" i="1"/>
  <c r="M1674" i="1"/>
  <c r="Y1673" i="1"/>
  <c r="V1673" i="1"/>
  <c r="U1673" i="1"/>
  <c r="T1673" i="1"/>
  <c r="O1673" i="1"/>
  <c r="N1673" i="1"/>
  <c r="M1673" i="1"/>
  <c r="Y1672" i="1"/>
  <c r="V1672" i="1"/>
  <c r="U1672" i="1"/>
  <c r="T1672" i="1"/>
  <c r="O1672" i="1"/>
  <c r="N1672" i="1"/>
  <c r="M1672" i="1"/>
  <c r="Y1671" i="1"/>
  <c r="V1671" i="1"/>
  <c r="U1671" i="1"/>
  <c r="T1671" i="1"/>
  <c r="O1671" i="1"/>
  <c r="N1671" i="1"/>
  <c r="M1671" i="1"/>
  <c r="Y1670" i="1"/>
  <c r="V1670" i="1"/>
  <c r="U1670" i="1"/>
  <c r="T1670" i="1"/>
  <c r="O1670" i="1"/>
  <c r="N1670" i="1"/>
  <c r="M1670" i="1"/>
  <c r="Y1669" i="1"/>
  <c r="V1669" i="1"/>
  <c r="U1669" i="1"/>
  <c r="T1669" i="1"/>
  <c r="O1669" i="1"/>
  <c r="N1669" i="1"/>
  <c r="M1669" i="1"/>
  <c r="Y1668" i="1"/>
  <c r="V1668" i="1"/>
  <c r="U1668" i="1"/>
  <c r="T1668" i="1"/>
  <c r="O1668" i="1"/>
  <c r="N1668" i="1"/>
  <c r="M1668" i="1"/>
  <c r="Y1667" i="1"/>
  <c r="V1667" i="1"/>
  <c r="U1667" i="1"/>
  <c r="T1667" i="1"/>
  <c r="O1667" i="1"/>
  <c r="N1667" i="1"/>
  <c r="M1667" i="1"/>
  <c r="Y1666" i="1"/>
  <c r="V1666" i="1"/>
  <c r="U1666" i="1"/>
  <c r="T1666" i="1"/>
  <c r="O1666" i="1"/>
  <c r="N1666" i="1"/>
  <c r="M1666" i="1"/>
  <c r="Y1665" i="1"/>
  <c r="V1665" i="1"/>
  <c r="U1665" i="1"/>
  <c r="T1665" i="1"/>
  <c r="O1665" i="1"/>
  <c r="N1665" i="1"/>
  <c r="M1665" i="1"/>
  <c r="Y1664" i="1"/>
  <c r="V1664" i="1"/>
  <c r="U1664" i="1"/>
  <c r="T1664" i="1"/>
  <c r="O1664" i="1"/>
  <c r="N1664" i="1"/>
  <c r="M1664" i="1"/>
  <c r="Y1663" i="1"/>
  <c r="V1663" i="1"/>
  <c r="U1663" i="1"/>
  <c r="T1663" i="1"/>
  <c r="O1663" i="1"/>
  <c r="N1663" i="1"/>
  <c r="M1663" i="1"/>
  <c r="Y1662" i="1"/>
  <c r="V1662" i="1"/>
  <c r="U1662" i="1"/>
  <c r="T1662" i="1"/>
  <c r="O1662" i="1"/>
  <c r="N1662" i="1"/>
  <c r="M1662" i="1"/>
  <c r="Y1661" i="1"/>
  <c r="V1661" i="1"/>
  <c r="U1661" i="1"/>
  <c r="T1661" i="1"/>
  <c r="O1661" i="1"/>
  <c r="N1661" i="1"/>
  <c r="M1661" i="1"/>
  <c r="Y1660" i="1"/>
  <c r="V1660" i="1"/>
  <c r="U1660" i="1"/>
  <c r="T1660" i="1"/>
  <c r="O1660" i="1"/>
  <c r="N1660" i="1"/>
  <c r="M1660" i="1"/>
  <c r="Y1704" i="1" l="1"/>
  <c r="V1704" i="1"/>
  <c r="U1704" i="1"/>
  <c r="T1704" i="1"/>
  <c r="O1704" i="1"/>
  <c r="N1704" i="1"/>
  <c r="M1704" i="1"/>
  <c r="Y1703" i="1"/>
  <c r="V1703" i="1"/>
  <c r="U1703" i="1"/>
  <c r="T1703" i="1"/>
  <c r="O1703" i="1"/>
  <c r="N1703" i="1"/>
  <c r="M1703" i="1"/>
  <c r="Y1702" i="1"/>
  <c r="V1702" i="1"/>
  <c r="U1702" i="1"/>
  <c r="T1702" i="1"/>
  <c r="O1702" i="1"/>
  <c r="N1702" i="1"/>
  <c r="M1702" i="1"/>
  <c r="Y1701" i="1"/>
  <c r="V1701" i="1"/>
  <c r="U1701" i="1"/>
  <c r="T1701" i="1"/>
  <c r="O1701" i="1"/>
  <c r="N1701" i="1"/>
  <c r="M1701" i="1"/>
  <c r="Y1700" i="1"/>
  <c r="V1700" i="1"/>
  <c r="U1700" i="1"/>
  <c r="T1700" i="1"/>
  <c r="O1700" i="1"/>
  <c r="N1700" i="1"/>
  <c r="M1700" i="1"/>
  <c r="Y1699" i="1"/>
  <c r="V1699" i="1"/>
  <c r="U1699" i="1"/>
  <c r="T1699" i="1"/>
  <c r="O1699" i="1"/>
  <c r="N1699" i="1"/>
  <c r="M1699" i="1"/>
  <c r="Y1698" i="1"/>
  <c r="V1698" i="1"/>
  <c r="U1698" i="1"/>
  <c r="T1698" i="1"/>
  <c r="O1698" i="1"/>
  <c r="N1698" i="1"/>
  <c r="M1698" i="1"/>
  <c r="Y1697" i="1"/>
  <c r="V1697" i="1"/>
  <c r="U1697" i="1"/>
  <c r="T1697" i="1"/>
  <c r="O1697" i="1"/>
  <c r="N1697" i="1"/>
  <c r="M1697" i="1"/>
  <c r="Y1696" i="1"/>
  <c r="V1696" i="1"/>
  <c r="U1696" i="1"/>
  <c r="T1696" i="1"/>
  <c r="O1696" i="1"/>
  <c r="N1696" i="1"/>
  <c r="M1696" i="1"/>
  <c r="Y1695" i="1"/>
  <c r="V1695" i="1"/>
  <c r="U1695" i="1"/>
  <c r="T1695" i="1"/>
  <c r="O1695" i="1"/>
  <c r="N1695" i="1"/>
  <c r="M1695" i="1"/>
  <c r="Y1694" i="1"/>
  <c r="V1694" i="1"/>
  <c r="U1694" i="1"/>
  <c r="T1694" i="1"/>
  <c r="O1694" i="1"/>
  <c r="N1694" i="1"/>
  <c r="M1694" i="1"/>
  <c r="Y1693" i="1"/>
  <c r="V1693" i="1"/>
  <c r="U1693" i="1"/>
  <c r="T1693" i="1"/>
  <c r="O1693" i="1"/>
  <c r="N1693" i="1"/>
  <c r="M1693" i="1"/>
  <c r="Y1692" i="1"/>
  <c r="V1692" i="1"/>
  <c r="U1692" i="1"/>
  <c r="T1692" i="1"/>
  <c r="O1692" i="1"/>
  <c r="N1692" i="1"/>
  <c r="M1692" i="1"/>
  <c r="Y1691" i="1"/>
  <c r="V1691" i="1"/>
  <c r="U1691" i="1"/>
  <c r="T1691" i="1"/>
  <c r="O1691" i="1"/>
  <c r="N1691" i="1"/>
  <c r="M1691" i="1"/>
  <c r="Y1690" i="1"/>
  <c r="V1690" i="1"/>
  <c r="U1690" i="1"/>
  <c r="T1690" i="1"/>
  <c r="O1690" i="1"/>
  <c r="N1690" i="1"/>
  <c r="M1690" i="1"/>
  <c r="Y1689" i="1"/>
  <c r="V1689" i="1"/>
  <c r="U1689" i="1"/>
  <c r="T1689" i="1"/>
  <c r="O1689" i="1"/>
  <c r="N1689" i="1"/>
  <c r="M1689" i="1"/>
  <c r="Y1688" i="1"/>
  <c r="V1688" i="1"/>
  <c r="U1688" i="1"/>
  <c r="T1688" i="1"/>
  <c r="O1688" i="1"/>
  <c r="N1688" i="1"/>
  <c r="M1688" i="1"/>
  <c r="Y1687" i="1"/>
  <c r="V1687" i="1"/>
  <c r="U1687" i="1"/>
  <c r="T1687" i="1"/>
  <c r="O1687" i="1"/>
  <c r="N1687" i="1"/>
  <c r="M1687" i="1"/>
  <c r="Y1686" i="1"/>
  <c r="V1686" i="1"/>
  <c r="U1686" i="1"/>
  <c r="T1686" i="1"/>
  <c r="O1686" i="1"/>
  <c r="N1686" i="1"/>
  <c r="M1686" i="1"/>
  <c r="Y1685" i="1"/>
  <c r="V1685" i="1"/>
  <c r="U1685" i="1"/>
  <c r="T1685" i="1"/>
  <c r="O1685" i="1"/>
  <c r="N1685" i="1"/>
  <c r="M1685" i="1"/>
  <c r="Y1684" i="1"/>
  <c r="V1684" i="1"/>
  <c r="U1684" i="1"/>
  <c r="T1684" i="1"/>
  <c r="O1684" i="1"/>
  <c r="N1684" i="1"/>
  <c r="M1684" i="1"/>
  <c r="Y1659" i="1"/>
  <c r="V1659" i="1"/>
  <c r="U1659" i="1"/>
  <c r="T1659" i="1"/>
  <c r="O1659" i="1"/>
  <c r="N1659" i="1"/>
  <c r="M1659" i="1"/>
  <c r="Y1658" i="1"/>
  <c r="V1658" i="1"/>
  <c r="U1658" i="1"/>
  <c r="T1658" i="1"/>
  <c r="O1658" i="1"/>
  <c r="N1658" i="1"/>
  <c r="M1658" i="1"/>
  <c r="Y1657" i="1"/>
  <c r="V1657" i="1"/>
  <c r="U1657" i="1"/>
  <c r="T1657" i="1"/>
  <c r="O1657" i="1"/>
  <c r="N1657" i="1"/>
  <c r="M1657" i="1"/>
  <c r="Y1656" i="1"/>
  <c r="V1656" i="1"/>
  <c r="U1656" i="1"/>
  <c r="T1656" i="1"/>
  <c r="O1656" i="1"/>
  <c r="N1656" i="1"/>
  <c r="M1656" i="1"/>
  <c r="Y1655" i="1"/>
  <c r="V1655" i="1"/>
  <c r="U1655" i="1"/>
  <c r="T1655" i="1"/>
  <c r="O1655" i="1"/>
  <c r="N1655" i="1"/>
  <c r="M1655" i="1"/>
  <c r="Y1654" i="1"/>
  <c r="V1654" i="1"/>
  <c r="U1654" i="1"/>
  <c r="T1654" i="1"/>
  <c r="O1654" i="1"/>
  <c r="N1654" i="1"/>
  <c r="M1654" i="1"/>
  <c r="Y1653" i="1"/>
  <c r="V1653" i="1"/>
  <c r="U1653" i="1"/>
  <c r="T1653" i="1"/>
  <c r="O1653" i="1"/>
  <c r="N1653" i="1"/>
  <c r="M1653" i="1"/>
  <c r="Y1652" i="1"/>
  <c r="V1652" i="1"/>
  <c r="U1652" i="1"/>
  <c r="T1652" i="1"/>
  <c r="O1652" i="1"/>
  <c r="N1652" i="1"/>
  <c r="M1652" i="1"/>
  <c r="Y1651" i="1"/>
  <c r="V1651" i="1"/>
  <c r="U1651" i="1"/>
  <c r="T1651" i="1"/>
  <c r="O1651" i="1"/>
  <c r="N1651" i="1"/>
  <c r="M1651" i="1"/>
  <c r="Y1650" i="1"/>
  <c r="V1650" i="1"/>
  <c r="U1650" i="1"/>
  <c r="T1650" i="1"/>
  <c r="O1650" i="1"/>
  <c r="N1650" i="1"/>
  <c r="M1650" i="1"/>
  <c r="Y1649" i="1"/>
  <c r="V1649" i="1"/>
  <c r="U1649" i="1"/>
  <c r="T1649" i="1"/>
  <c r="O1649" i="1"/>
  <c r="N1649" i="1"/>
  <c r="M1649" i="1"/>
  <c r="Y1648" i="1"/>
  <c r="V1648" i="1"/>
  <c r="U1648" i="1"/>
  <c r="T1648" i="1"/>
  <c r="O1648" i="1"/>
  <c r="N1648" i="1"/>
  <c r="M1648" i="1"/>
  <c r="Y1647" i="1"/>
  <c r="V1647" i="1"/>
  <c r="U1647" i="1"/>
  <c r="T1647" i="1"/>
  <c r="O1647" i="1"/>
  <c r="N1647" i="1"/>
  <c r="M1647" i="1"/>
  <c r="Y1646" i="1"/>
  <c r="V1646" i="1"/>
  <c r="U1646" i="1"/>
  <c r="T1646" i="1"/>
  <c r="O1646" i="1"/>
  <c r="N1646" i="1"/>
  <c r="M1646" i="1"/>
  <c r="Y1645" i="1"/>
  <c r="V1645" i="1"/>
  <c r="U1645" i="1"/>
  <c r="T1645" i="1"/>
  <c r="O1645" i="1"/>
  <c r="N1645" i="1"/>
  <c r="M1645" i="1"/>
  <c r="Y1644" i="1"/>
  <c r="V1644" i="1"/>
  <c r="U1644" i="1"/>
  <c r="T1644" i="1"/>
  <c r="O1644" i="1"/>
  <c r="N1644" i="1"/>
  <c r="M1644" i="1"/>
  <c r="Y1643" i="1"/>
  <c r="V1643" i="1"/>
  <c r="U1643" i="1"/>
  <c r="T1643" i="1"/>
  <c r="O1643" i="1"/>
  <c r="N1643" i="1"/>
  <c r="M1643" i="1"/>
  <c r="Y1642" i="1"/>
  <c r="V1642" i="1"/>
  <c r="U1642" i="1"/>
  <c r="T1642" i="1"/>
  <c r="O1642" i="1"/>
  <c r="N1642" i="1"/>
  <c r="M1642" i="1"/>
  <c r="Y1641" i="1"/>
  <c r="V1641" i="1"/>
  <c r="U1641" i="1"/>
  <c r="T1641" i="1"/>
  <c r="O1641" i="1"/>
  <c r="N1641" i="1"/>
  <c r="M1641" i="1"/>
  <c r="Y1640" i="1"/>
  <c r="V1640" i="1"/>
  <c r="U1640" i="1"/>
  <c r="T1640" i="1"/>
  <c r="O1640" i="1"/>
  <c r="N1640" i="1"/>
  <c r="M1640" i="1"/>
  <c r="Y1639" i="1"/>
  <c r="V1639" i="1"/>
  <c r="U1639" i="1"/>
  <c r="T1639" i="1"/>
  <c r="O1639" i="1"/>
  <c r="N1639" i="1"/>
  <c r="M1639" i="1"/>
  <c r="Y1638" i="1"/>
  <c r="V1638" i="1"/>
  <c r="U1638" i="1"/>
  <c r="T1638" i="1"/>
  <c r="O1638" i="1"/>
  <c r="N1638" i="1"/>
  <c r="M1638" i="1"/>
  <c r="Y1637" i="1"/>
  <c r="V1637" i="1"/>
  <c r="U1637" i="1"/>
  <c r="T1637" i="1"/>
  <c r="O1637" i="1"/>
  <c r="N1637" i="1"/>
  <c r="M1637" i="1"/>
  <c r="Y1636" i="1"/>
  <c r="V1636" i="1"/>
  <c r="U1636" i="1"/>
  <c r="T1636" i="1"/>
  <c r="O1636" i="1"/>
  <c r="N1636" i="1"/>
  <c r="M1636" i="1"/>
  <c r="Y1635" i="1"/>
  <c r="V1635" i="1"/>
  <c r="U1635" i="1"/>
  <c r="T1635" i="1"/>
  <c r="O1635" i="1"/>
  <c r="N1635" i="1"/>
  <c r="M1635" i="1"/>
  <c r="Y1634" i="1"/>
  <c r="V1634" i="1"/>
  <c r="U1634" i="1"/>
  <c r="T1634" i="1"/>
  <c r="O1634" i="1"/>
  <c r="N1634" i="1"/>
  <c r="M1634" i="1"/>
  <c r="Y1633" i="1"/>
  <c r="V1633" i="1"/>
  <c r="U1633" i="1"/>
  <c r="T1633" i="1"/>
  <c r="O1633" i="1"/>
  <c r="N1633" i="1"/>
  <c r="M1633" i="1"/>
  <c r="Y1632" i="1"/>
  <c r="V1632" i="1"/>
  <c r="U1632" i="1"/>
  <c r="T1632" i="1"/>
  <c r="O1632" i="1"/>
  <c r="N1632" i="1"/>
  <c r="M1632" i="1"/>
  <c r="Y1631" i="1"/>
  <c r="V1631" i="1"/>
  <c r="U1631" i="1"/>
  <c r="T1631" i="1"/>
  <c r="O1631" i="1"/>
  <c r="N1631" i="1"/>
  <c r="M1631" i="1"/>
  <c r="Y1630" i="1"/>
  <c r="V1630" i="1"/>
  <c r="U1630" i="1"/>
  <c r="T1630" i="1"/>
  <c r="O1630" i="1"/>
  <c r="N1630" i="1"/>
  <c r="M1630" i="1"/>
  <c r="Y1629" i="1"/>
  <c r="V1629" i="1"/>
  <c r="U1629" i="1"/>
  <c r="T1629" i="1"/>
  <c r="O1629" i="1"/>
  <c r="N1629" i="1"/>
  <c r="M1629" i="1"/>
  <c r="Y1628" i="1"/>
  <c r="V1628" i="1"/>
  <c r="U1628" i="1"/>
  <c r="T1628" i="1"/>
  <c r="O1628" i="1"/>
  <c r="N1628" i="1"/>
  <c r="M1628" i="1"/>
  <c r="Y2039" i="1"/>
  <c r="V2039" i="1"/>
  <c r="U2039" i="1"/>
  <c r="T2039" i="1"/>
  <c r="O2039" i="1"/>
  <c r="N2039" i="1"/>
  <c r="M2039" i="1"/>
  <c r="Y2038" i="1"/>
  <c r="V2038" i="1"/>
  <c r="U2038" i="1"/>
  <c r="T2038" i="1"/>
  <c r="O2038" i="1"/>
  <c r="N2038" i="1"/>
  <c r="M2038" i="1"/>
  <c r="Y2037" i="1"/>
  <c r="V2037" i="1"/>
  <c r="U2037" i="1"/>
  <c r="T2037" i="1"/>
  <c r="O2037" i="1"/>
  <c r="N2037" i="1"/>
  <c r="M2037" i="1"/>
  <c r="Y2036" i="1"/>
  <c r="V2036" i="1"/>
  <c r="U2036" i="1"/>
  <c r="T2036" i="1"/>
  <c r="O2036" i="1"/>
  <c r="N2036" i="1"/>
  <c r="M2036" i="1"/>
  <c r="Y2035" i="1"/>
  <c r="V2035" i="1"/>
  <c r="U2035" i="1"/>
  <c r="T2035" i="1"/>
  <c r="O2035" i="1"/>
  <c r="N2035" i="1"/>
  <c r="M2035" i="1"/>
  <c r="Y2034" i="1"/>
  <c r="V2034" i="1"/>
  <c r="U2034" i="1"/>
  <c r="T2034" i="1"/>
  <c r="O2034" i="1"/>
  <c r="N2034" i="1"/>
  <c r="M2034" i="1"/>
  <c r="Y2033" i="1"/>
  <c r="V2033" i="1"/>
  <c r="U2033" i="1"/>
  <c r="T2033" i="1"/>
  <c r="O2033" i="1"/>
  <c r="N2033" i="1"/>
  <c r="M2033" i="1"/>
  <c r="Y1727" i="1"/>
  <c r="V1727" i="1"/>
  <c r="U1727" i="1"/>
  <c r="T1727" i="1"/>
  <c r="O1727" i="1"/>
  <c r="N1727" i="1"/>
  <c r="M1727" i="1"/>
  <c r="Y1726" i="1"/>
  <c r="V1726" i="1"/>
  <c r="U1726" i="1"/>
  <c r="T1726" i="1"/>
  <c r="O1726" i="1"/>
  <c r="N1726" i="1"/>
  <c r="M1726" i="1"/>
  <c r="Y1725" i="1"/>
  <c r="V1725" i="1"/>
  <c r="U1725" i="1"/>
  <c r="T1725" i="1"/>
  <c r="O1725" i="1"/>
  <c r="N1725" i="1"/>
  <c r="M1725" i="1"/>
  <c r="Y1724" i="1"/>
  <c r="V1724" i="1"/>
  <c r="U1724" i="1"/>
  <c r="T1724" i="1"/>
  <c r="O1724" i="1"/>
  <c r="N1724" i="1"/>
  <c r="M1724" i="1"/>
  <c r="Y1723" i="1"/>
  <c r="V1723" i="1"/>
  <c r="U1723" i="1"/>
  <c r="T1723" i="1"/>
  <c r="O1723" i="1"/>
  <c r="N1723" i="1"/>
  <c r="M1723" i="1"/>
  <c r="Y1722" i="1"/>
  <c r="V1722" i="1"/>
  <c r="U1722" i="1"/>
  <c r="T1722" i="1"/>
  <c r="O1722" i="1"/>
  <c r="N1722" i="1"/>
  <c r="M1722" i="1"/>
  <c r="Y1721" i="1"/>
  <c r="V1721" i="1"/>
  <c r="U1721" i="1"/>
  <c r="T1721" i="1"/>
  <c r="O1721" i="1"/>
  <c r="N1721" i="1"/>
  <c r="M1721" i="1"/>
  <c r="Y1720" i="1"/>
  <c r="V1720" i="1"/>
  <c r="U1720" i="1"/>
  <c r="T1720" i="1"/>
  <c r="O1720" i="1"/>
  <c r="N1720" i="1"/>
  <c r="M1720" i="1"/>
  <c r="Y1719" i="1"/>
  <c r="V1719" i="1"/>
  <c r="U1719" i="1"/>
  <c r="T1719" i="1"/>
  <c r="O1719" i="1"/>
  <c r="N1719" i="1"/>
  <c r="M1719" i="1"/>
  <c r="Y1718" i="1"/>
  <c r="V1718" i="1"/>
  <c r="U1718" i="1"/>
  <c r="T1718" i="1"/>
  <c r="O1718" i="1"/>
  <c r="N1718" i="1"/>
  <c r="M1718" i="1"/>
  <c r="Y1717" i="1"/>
  <c r="V1717" i="1"/>
  <c r="U1717" i="1"/>
  <c r="T1717" i="1"/>
  <c r="O1717" i="1"/>
  <c r="N1717" i="1"/>
  <c r="M1717" i="1"/>
  <c r="Y1716" i="1"/>
  <c r="V1716" i="1"/>
  <c r="U1716" i="1"/>
  <c r="T1716" i="1"/>
  <c r="O1716" i="1"/>
  <c r="N1716" i="1"/>
  <c r="M1716" i="1"/>
  <c r="Y1715" i="1"/>
  <c r="V1715" i="1"/>
  <c r="U1715" i="1"/>
  <c r="T1715" i="1"/>
  <c r="O1715" i="1"/>
  <c r="N1715" i="1"/>
  <c r="M1715" i="1"/>
  <c r="Y1714" i="1"/>
  <c r="V1714" i="1"/>
  <c r="U1714" i="1"/>
  <c r="T1714" i="1"/>
  <c r="O1714" i="1"/>
  <c r="N1714" i="1"/>
  <c r="M1714" i="1"/>
  <c r="Y1713" i="1"/>
  <c r="V1713" i="1"/>
  <c r="U1713" i="1"/>
  <c r="T1713" i="1"/>
  <c r="O1713" i="1"/>
  <c r="N1713" i="1"/>
  <c r="M1713" i="1"/>
  <c r="Y1712" i="1"/>
  <c r="V1712" i="1"/>
  <c r="U1712" i="1"/>
  <c r="T1712" i="1"/>
  <c r="O1712" i="1"/>
  <c r="N1712" i="1"/>
  <c r="M1712" i="1"/>
  <c r="Y1711" i="1"/>
  <c r="V1711" i="1"/>
  <c r="U1711" i="1"/>
  <c r="T1711" i="1"/>
  <c r="O1711" i="1"/>
  <c r="N1711" i="1"/>
  <c r="M1711" i="1"/>
  <c r="Y1710" i="1"/>
  <c r="V1710" i="1"/>
  <c r="U1710" i="1"/>
  <c r="T1710" i="1"/>
  <c r="O1710" i="1"/>
  <c r="N1710" i="1"/>
  <c r="M1710" i="1"/>
  <c r="Y1709" i="1"/>
  <c r="V1709" i="1"/>
  <c r="U1709" i="1"/>
  <c r="T1709" i="1"/>
  <c r="O1709" i="1"/>
  <c r="N1709" i="1"/>
  <c r="M1709" i="1"/>
  <c r="Y1708" i="1"/>
  <c r="V1708" i="1"/>
  <c r="U1708" i="1"/>
  <c r="T1708" i="1"/>
  <c r="O1708" i="1"/>
  <c r="N1708" i="1"/>
  <c r="M1708" i="1"/>
  <c r="Y1707" i="1"/>
  <c r="V1707" i="1"/>
  <c r="U1707" i="1"/>
  <c r="T1707" i="1"/>
  <c r="O1707" i="1"/>
  <c r="N1707" i="1"/>
  <c r="M1707" i="1"/>
  <c r="Y1706" i="1"/>
  <c r="V1706" i="1"/>
  <c r="U1706" i="1"/>
  <c r="T1706" i="1"/>
  <c r="O1706" i="1"/>
  <c r="N1706" i="1"/>
  <c r="M1706" i="1"/>
  <c r="Y1705" i="1"/>
  <c r="V1705" i="1"/>
  <c r="U1705" i="1"/>
  <c r="T1705" i="1"/>
  <c r="O1705" i="1"/>
  <c r="N1705" i="1"/>
  <c r="M1705" i="1"/>
  <c r="Y1627" i="1"/>
  <c r="V1627" i="1"/>
  <c r="U1627" i="1"/>
  <c r="T1627" i="1"/>
  <c r="O1627" i="1"/>
  <c r="N1627" i="1"/>
  <c r="M1627" i="1"/>
  <c r="Y1619" i="1"/>
  <c r="V1619" i="1"/>
  <c r="U1619" i="1"/>
  <c r="T1619" i="1"/>
  <c r="O1619" i="1"/>
  <c r="N1619" i="1"/>
  <c r="M1619" i="1"/>
  <c r="Y1618" i="1"/>
  <c r="V1618" i="1"/>
  <c r="U1618" i="1"/>
  <c r="T1618" i="1"/>
  <c r="O1618" i="1"/>
  <c r="N1618" i="1"/>
  <c r="M1618" i="1"/>
  <c r="Y1617" i="1"/>
  <c r="V1617" i="1"/>
  <c r="U1617" i="1"/>
  <c r="T1617" i="1"/>
  <c r="O1617" i="1"/>
  <c r="N1617" i="1"/>
  <c r="M1617" i="1"/>
  <c r="Y1616" i="1"/>
  <c r="V1616" i="1"/>
  <c r="U1616" i="1"/>
  <c r="T1616" i="1"/>
  <c r="O1616" i="1"/>
  <c r="N1616" i="1"/>
  <c r="M1616" i="1"/>
  <c r="Y1615" i="1"/>
  <c r="V1615" i="1"/>
  <c r="U1615" i="1"/>
  <c r="T1615" i="1"/>
  <c r="O1615" i="1"/>
  <c r="N1615" i="1"/>
  <c r="M1615" i="1"/>
  <c r="Y1614" i="1"/>
  <c r="V1614" i="1"/>
  <c r="U1614" i="1"/>
  <c r="T1614" i="1"/>
  <c r="O1614" i="1"/>
  <c r="N1614" i="1"/>
  <c r="M1614" i="1"/>
  <c r="Y1613" i="1"/>
  <c r="V1613" i="1"/>
  <c r="U1613" i="1"/>
  <c r="T1613" i="1"/>
  <c r="O1613" i="1"/>
  <c r="N1613" i="1"/>
  <c r="M1613" i="1"/>
  <c r="Y1612" i="1"/>
  <c r="V1612" i="1"/>
  <c r="U1612" i="1"/>
  <c r="T1612" i="1"/>
  <c r="O1612" i="1"/>
  <c r="N1612" i="1"/>
  <c r="M1612" i="1"/>
  <c r="Y1611" i="1"/>
  <c r="V1611" i="1"/>
  <c r="U1611" i="1"/>
  <c r="T1611" i="1"/>
  <c r="O1611" i="1"/>
  <c r="N1611" i="1"/>
  <c r="M1611" i="1"/>
  <c r="Y1610" i="1"/>
  <c r="V1610" i="1"/>
  <c r="U1610" i="1"/>
  <c r="T1610" i="1"/>
  <c r="O1610" i="1"/>
  <c r="N1610" i="1"/>
  <c r="M1610" i="1"/>
  <c r="Y1609" i="1"/>
  <c r="V1609" i="1"/>
  <c r="U1609" i="1"/>
  <c r="T1609" i="1"/>
  <c r="O1609" i="1"/>
  <c r="N1609" i="1"/>
  <c r="M1609" i="1"/>
  <c r="Y1608" i="1"/>
  <c r="V1608" i="1"/>
  <c r="U1608" i="1"/>
  <c r="T1608" i="1"/>
  <c r="O1608" i="1"/>
  <c r="N1608" i="1"/>
  <c r="M1608" i="1"/>
  <c r="Y1607" i="1"/>
  <c r="V1607" i="1"/>
  <c r="U1607" i="1"/>
  <c r="T1607" i="1"/>
  <c r="O1607" i="1"/>
  <c r="N1607" i="1"/>
  <c r="M1607" i="1"/>
  <c r="Y1606" i="1"/>
  <c r="V1606" i="1"/>
  <c r="U1606" i="1"/>
  <c r="T1606" i="1"/>
  <c r="O1606" i="1"/>
  <c r="N1606" i="1"/>
  <c r="M1606" i="1"/>
  <c r="Y1605" i="1"/>
  <c r="V1605" i="1"/>
  <c r="U1605" i="1"/>
  <c r="T1605" i="1"/>
  <c r="O1605" i="1"/>
  <c r="N1605" i="1"/>
  <c r="M1605" i="1"/>
  <c r="Y1604" i="1"/>
  <c r="V1604" i="1"/>
  <c r="U1604" i="1"/>
  <c r="T1604" i="1"/>
  <c r="O1604" i="1"/>
  <c r="N1604" i="1"/>
  <c r="M1604" i="1"/>
  <c r="Y1603" i="1"/>
  <c r="V1603" i="1"/>
  <c r="U1603" i="1"/>
  <c r="T1603" i="1"/>
  <c r="O1603" i="1"/>
  <c r="N1603" i="1"/>
  <c r="M1603" i="1"/>
  <c r="Y1602" i="1"/>
  <c r="V1602" i="1"/>
  <c r="U1602" i="1"/>
  <c r="T1602" i="1"/>
  <c r="O1602" i="1"/>
  <c r="N1602" i="1"/>
  <c r="M1602" i="1"/>
  <c r="Y1601" i="1"/>
  <c r="V1601" i="1"/>
  <c r="U1601" i="1"/>
  <c r="T1601" i="1"/>
  <c r="O1601" i="1"/>
  <c r="N1601" i="1"/>
  <c r="M1601" i="1"/>
  <c r="Y1600" i="1"/>
  <c r="V1600" i="1"/>
  <c r="U1600" i="1"/>
  <c r="T1600" i="1"/>
  <c r="O1600" i="1"/>
  <c r="N1600" i="1"/>
  <c r="M1600" i="1"/>
  <c r="Y1599" i="1"/>
  <c r="V1599" i="1"/>
  <c r="U1599" i="1"/>
  <c r="T1599" i="1"/>
  <c r="O1599" i="1"/>
  <c r="N1599" i="1"/>
  <c r="M1599" i="1"/>
  <c r="Y1598" i="1"/>
  <c r="V1598" i="1"/>
  <c r="U1598" i="1"/>
  <c r="T1598" i="1"/>
  <c r="O1598" i="1"/>
  <c r="N1598" i="1"/>
  <c r="M1598" i="1"/>
  <c r="Y1597" i="1"/>
  <c r="V1597" i="1"/>
  <c r="U1597" i="1"/>
  <c r="T1597" i="1"/>
  <c r="O1597" i="1"/>
  <c r="N1597" i="1"/>
  <c r="M1597" i="1"/>
  <c r="Y1596" i="1"/>
  <c r="V1596" i="1"/>
  <c r="U1596" i="1"/>
  <c r="T1596" i="1"/>
  <c r="O1596" i="1"/>
  <c r="N1596" i="1"/>
  <c r="M1596" i="1"/>
  <c r="Y1592" i="1" l="1"/>
  <c r="Y1591" i="1"/>
  <c r="Y1590" i="1"/>
  <c r="Y1589" i="1"/>
  <c r="Y1588" i="1"/>
  <c r="Y1587" i="1"/>
  <c r="Y1586" i="1"/>
  <c r="Y1585" i="1"/>
  <c r="Y1584" i="1"/>
  <c r="Y1583" i="1"/>
  <c r="Y1582" i="1"/>
  <c r="Y1581" i="1"/>
  <c r="Y1580" i="1"/>
  <c r="Y1579" i="1"/>
  <c r="Y1578" i="1"/>
  <c r="Y1577" i="1"/>
  <c r="Y1576" i="1"/>
  <c r="Y1575" i="1"/>
  <c r="Y1574" i="1"/>
  <c r="Y1573" i="1"/>
  <c r="Y1572" i="1"/>
  <c r="Y1571" i="1"/>
  <c r="Y1570" i="1"/>
  <c r="Y1569" i="1"/>
  <c r="Y1568" i="1"/>
  <c r="Y1567" i="1"/>
  <c r="Y1566" i="1"/>
  <c r="V1623" i="1"/>
  <c r="U1623" i="1"/>
  <c r="T1623" i="1"/>
  <c r="V1622" i="1"/>
  <c r="U1622" i="1"/>
  <c r="T1622" i="1"/>
  <c r="V1621" i="1"/>
  <c r="U1621" i="1"/>
  <c r="T1621" i="1"/>
  <c r="V1620" i="1"/>
  <c r="U1620" i="1"/>
  <c r="T1620" i="1"/>
  <c r="V1595" i="1"/>
  <c r="U1595" i="1"/>
  <c r="T1595" i="1"/>
  <c r="V1594" i="1"/>
  <c r="U1594" i="1"/>
  <c r="T1594" i="1"/>
  <c r="V1593" i="1"/>
  <c r="U1593" i="1"/>
  <c r="T1593" i="1"/>
  <c r="V1592" i="1"/>
  <c r="U1592" i="1"/>
  <c r="T1592" i="1"/>
  <c r="V1591" i="1"/>
  <c r="U1591" i="1"/>
  <c r="T1591" i="1"/>
  <c r="V1590" i="1"/>
  <c r="U1590" i="1"/>
  <c r="T1590" i="1"/>
  <c r="V1589" i="1"/>
  <c r="U1589" i="1"/>
  <c r="T1589" i="1"/>
  <c r="V1588" i="1"/>
  <c r="U1588" i="1"/>
  <c r="T1588" i="1"/>
  <c r="V1587" i="1"/>
  <c r="U1587" i="1"/>
  <c r="T1587" i="1"/>
  <c r="V1586" i="1"/>
  <c r="U1586" i="1"/>
  <c r="T1586" i="1"/>
  <c r="V1585" i="1"/>
  <c r="U1585" i="1"/>
  <c r="T1585" i="1"/>
  <c r="V1584" i="1"/>
  <c r="U1584" i="1"/>
  <c r="T1584" i="1"/>
  <c r="V1583" i="1"/>
  <c r="U1583" i="1"/>
  <c r="T1583" i="1"/>
  <c r="V1582" i="1"/>
  <c r="U1582" i="1"/>
  <c r="T1582" i="1"/>
  <c r="V1581" i="1"/>
  <c r="U1581" i="1"/>
  <c r="T1581" i="1"/>
  <c r="V1580" i="1"/>
  <c r="U1580" i="1"/>
  <c r="T1580" i="1"/>
  <c r="V1579" i="1"/>
  <c r="U1579" i="1"/>
  <c r="T1579" i="1"/>
  <c r="V1578" i="1"/>
  <c r="U1578" i="1"/>
  <c r="T1578" i="1"/>
  <c r="V1577" i="1"/>
  <c r="U1577" i="1"/>
  <c r="T1577" i="1"/>
  <c r="V1576" i="1"/>
  <c r="U1576" i="1"/>
  <c r="T1576" i="1"/>
  <c r="V1575" i="1"/>
  <c r="U1575" i="1"/>
  <c r="T1575" i="1"/>
  <c r="V1574" i="1"/>
  <c r="U1574" i="1"/>
  <c r="T1574" i="1"/>
  <c r="O1622" i="1"/>
  <c r="N1622" i="1"/>
  <c r="M1622" i="1"/>
  <c r="O1621" i="1"/>
  <c r="N1621" i="1"/>
  <c r="M1621" i="1"/>
  <c r="O1620" i="1"/>
  <c r="N1620" i="1"/>
  <c r="M1620" i="1"/>
  <c r="O1595" i="1"/>
  <c r="N1595" i="1"/>
  <c r="M1595" i="1"/>
  <c r="O1594" i="1"/>
  <c r="N1594" i="1"/>
  <c r="M1594" i="1"/>
  <c r="O1593" i="1"/>
  <c r="N1593" i="1"/>
  <c r="M1593" i="1"/>
  <c r="O1592" i="1"/>
  <c r="N1592" i="1"/>
  <c r="M1592" i="1"/>
  <c r="O1591" i="1"/>
  <c r="N1591" i="1"/>
  <c r="M1591" i="1"/>
  <c r="O1590" i="1"/>
  <c r="N1590" i="1"/>
  <c r="M1590" i="1"/>
  <c r="O1589" i="1"/>
  <c r="N1589" i="1"/>
  <c r="M1589" i="1"/>
  <c r="O1588" i="1"/>
  <c r="N1588" i="1"/>
  <c r="M1588" i="1"/>
  <c r="O1587" i="1"/>
  <c r="N1587" i="1"/>
  <c r="M1587" i="1"/>
  <c r="O1586" i="1"/>
  <c r="N1586" i="1"/>
  <c r="M1586" i="1"/>
  <c r="O1585" i="1"/>
  <c r="N1585" i="1"/>
  <c r="M1585" i="1"/>
  <c r="O1584" i="1"/>
  <c r="N1584" i="1"/>
  <c r="M1584" i="1"/>
  <c r="O1583" i="1"/>
  <c r="N1583" i="1"/>
  <c r="M1583" i="1"/>
  <c r="O1582" i="1"/>
  <c r="N1582" i="1"/>
  <c r="M1582" i="1"/>
  <c r="O1581" i="1"/>
  <c r="N1581" i="1"/>
  <c r="M1581" i="1"/>
  <c r="O1580" i="1"/>
  <c r="N1580" i="1"/>
  <c r="M1580" i="1"/>
  <c r="O1579" i="1"/>
  <c r="N1579" i="1"/>
  <c r="M1579" i="1"/>
  <c r="O1578" i="1"/>
  <c r="N1578" i="1"/>
  <c r="M1578" i="1"/>
  <c r="O1577" i="1"/>
  <c r="N1577" i="1"/>
  <c r="M1577" i="1"/>
  <c r="O1576" i="1"/>
  <c r="N1576" i="1"/>
  <c r="M1576" i="1"/>
  <c r="O1575" i="1"/>
  <c r="N1575" i="1"/>
  <c r="M1575" i="1"/>
  <c r="O1574" i="1"/>
  <c r="N1574" i="1"/>
  <c r="M1574" i="1"/>
  <c r="Y1626" i="1" l="1"/>
  <c r="V1626" i="1"/>
  <c r="U1626" i="1"/>
  <c r="T1626" i="1"/>
  <c r="O1626" i="1"/>
  <c r="N1626" i="1"/>
  <c r="M1626" i="1"/>
  <c r="Y1625" i="1"/>
  <c r="V1625" i="1"/>
  <c r="U1625" i="1"/>
  <c r="T1625" i="1"/>
  <c r="O1625" i="1"/>
  <c r="N1625" i="1"/>
  <c r="M1625" i="1"/>
  <c r="Y1624" i="1"/>
  <c r="V1624" i="1"/>
  <c r="U1624" i="1"/>
  <c r="T1624" i="1"/>
  <c r="O1624" i="1"/>
  <c r="N1624" i="1"/>
  <c r="M1624" i="1"/>
  <c r="Y1623" i="1"/>
  <c r="O1623" i="1"/>
  <c r="N1623" i="1"/>
  <c r="M1623" i="1"/>
  <c r="Y1622" i="1"/>
  <c r="Y1621" i="1"/>
  <c r="Y1620" i="1"/>
  <c r="Y1595" i="1"/>
  <c r="Y1594" i="1"/>
  <c r="Y1593" i="1"/>
  <c r="V1573" i="1"/>
  <c r="U1573" i="1"/>
  <c r="T1573" i="1"/>
  <c r="O1573" i="1"/>
  <c r="N1573" i="1"/>
  <c r="M1573" i="1"/>
  <c r="V1572" i="1"/>
  <c r="U1572" i="1"/>
  <c r="T1572" i="1"/>
  <c r="O1572" i="1"/>
  <c r="N1572" i="1"/>
  <c r="M1572" i="1"/>
  <c r="V1571" i="1"/>
  <c r="U1571" i="1"/>
  <c r="T1571" i="1"/>
  <c r="O1571" i="1"/>
  <c r="N1571" i="1"/>
  <c r="M1571" i="1"/>
  <c r="V1570" i="1"/>
  <c r="U1570" i="1"/>
  <c r="T1570" i="1"/>
  <c r="O1570" i="1"/>
  <c r="N1570" i="1"/>
  <c r="M1570" i="1"/>
  <c r="V1569" i="1"/>
  <c r="U1569" i="1"/>
  <c r="T1569" i="1"/>
  <c r="O1569" i="1"/>
  <c r="N1569" i="1"/>
  <c r="M1569" i="1"/>
  <c r="V1568" i="1"/>
  <c r="U1568" i="1"/>
  <c r="T1568" i="1"/>
  <c r="O1568" i="1"/>
  <c r="N1568" i="1"/>
  <c r="M1568" i="1"/>
  <c r="V1567" i="1"/>
  <c r="U1567" i="1"/>
  <c r="T1567" i="1"/>
  <c r="O1567" i="1"/>
  <c r="N1567" i="1"/>
  <c r="M1567" i="1"/>
  <c r="V1566" i="1"/>
  <c r="U1566" i="1"/>
  <c r="T1566" i="1"/>
  <c r="O1566" i="1"/>
  <c r="N1566" i="1"/>
  <c r="M1566" i="1"/>
  <c r="Y1565" i="1"/>
  <c r="V1565" i="1"/>
  <c r="U1565" i="1"/>
  <c r="T1565" i="1"/>
  <c r="O1565" i="1"/>
  <c r="N1565" i="1"/>
  <c r="M1565" i="1"/>
  <c r="Y1564" i="1"/>
  <c r="V1564" i="1"/>
  <c r="U1564" i="1"/>
  <c r="T1564" i="1"/>
  <c r="O1564" i="1"/>
  <c r="N1564" i="1"/>
  <c r="M1564" i="1"/>
  <c r="Y1563" i="1"/>
  <c r="V1563" i="1"/>
  <c r="U1563" i="1"/>
  <c r="T1563" i="1"/>
  <c r="O1563" i="1"/>
  <c r="N1563" i="1"/>
  <c r="M1563" i="1"/>
  <c r="Y1562" i="1"/>
  <c r="V1562" i="1"/>
  <c r="U1562" i="1"/>
  <c r="T1562" i="1"/>
  <c r="O1562" i="1"/>
  <c r="N1562" i="1"/>
  <c r="M1562" i="1"/>
  <c r="Y1561" i="1"/>
  <c r="V1561" i="1"/>
  <c r="U1561" i="1"/>
  <c r="T1561" i="1"/>
  <c r="O1561" i="1"/>
  <c r="N1561" i="1"/>
  <c r="M1561" i="1"/>
  <c r="Y1560" i="1"/>
  <c r="V1560" i="1"/>
  <c r="U1560" i="1"/>
  <c r="T1560" i="1"/>
  <c r="O1560" i="1"/>
  <c r="N1560" i="1"/>
  <c r="M1560" i="1"/>
  <c r="Y1559" i="1"/>
  <c r="V1559" i="1"/>
  <c r="U1559" i="1"/>
  <c r="T1559" i="1"/>
  <c r="O1559" i="1"/>
  <c r="N1559" i="1"/>
  <c r="M1559" i="1"/>
  <c r="Y1558" i="1"/>
  <c r="V1558" i="1"/>
  <c r="U1558" i="1"/>
  <c r="T1558" i="1"/>
  <c r="O1558" i="1"/>
  <c r="N1558" i="1"/>
  <c r="M1558" i="1"/>
  <c r="Y1557" i="1"/>
  <c r="V1557" i="1"/>
  <c r="U1557" i="1"/>
  <c r="T1557" i="1"/>
  <c r="O1557" i="1"/>
  <c r="N1557" i="1"/>
  <c r="M1557" i="1"/>
  <c r="Y1556" i="1"/>
  <c r="V1556" i="1"/>
  <c r="U1556" i="1"/>
  <c r="T1556" i="1"/>
  <c r="O1556" i="1"/>
  <c r="N1556" i="1"/>
  <c r="M1556" i="1"/>
  <c r="Y1555" i="1"/>
  <c r="V1555" i="1"/>
  <c r="U1555" i="1"/>
  <c r="T1555" i="1"/>
  <c r="O1555" i="1"/>
  <c r="N1555" i="1"/>
  <c r="M1555" i="1"/>
  <c r="Y1554" i="1"/>
  <c r="V1554" i="1"/>
  <c r="U1554" i="1"/>
  <c r="T1554" i="1"/>
  <c r="O1554" i="1"/>
  <c r="N1554" i="1"/>
  <c r="M1554" i="1"/>
  <c r="Y1553" i="1"/>
  <c r="V1553" i="1"/>
  <c r="U1553" i="1"/>
  <c r="T1553" i="1"/>
  <c r="O1553" i="1"/>
  <c r="N1553" i="1"/>
  <c r="M1553" i="1"/>
  <c r="Y1552" i="1"/>
  <c r="V1552" i="1"/>
  <c r="U1552" i="1"/>
  <c r="T1552" i="1"/>
  <c r="O1552" i="1"/>
  <c r="N1552" i="1"/>
  <c r="M1552" i="1"/>
  <c r="Y1551" i="1"/>
  <c r="V1551" i="1"/>
  <c r="U1551" i="1"/>
  <c r="T1551" i="1"/>
  <c r="O1551" i="1"/>
  <c r="N1551" i="1"/>
  <c r="M1551" i="1"/>
  <c r="Y1550" i="1"/>
  <c r="V1550" i="1"/>
  <c r="U1550" i="1"/>
  <c r="T1550" i="1"/>
  <c r="O1550" i="1"/>
  <c r="N1550" i="1"/>
  <c r="M1550" i="1"/>
  <c r="Y1549" i="1"/>
  <c r="V1549" i="1"/>
  <c r="U1549" i="1"/>
  <c r="T1549" i="1"/>
  <c r="O1549" i="1"/>
  <c r="N1549" i="1"/>
  <c r="M1549" i="1"/>
  <c r="Y1548" i="1"/>
  <c r="V1548" i="1"/>
  <c r="U1548" i="1"/>
  <c r="T1548" i="1"/>
  <c r="O1548" i="1"/>
  <c r="N1548" i="1"/>
  <c r="M1548" i="1"/>
  <c r="Y1547" i="1"/>
  <c r="V1547" i="1"/>
  <c r="U1547" i="1"/>
  <c r="T1547" i="1"/>
  <c r="O1547" i="1"/>
  <c r="N1547" i="1"/>
  <c r="M1547" i="1"/>
  <c r="Y1546" i="1"/>
  <c r="V1546" i="1"/>
  <c r="U1546" i="1"/>
  <c r="T1546" i="1"/>
  <c r="O1546" i="1"/>
  <c r="N1546" i="1"/>
  <c r="M1546" i="1"/>
  <c r="Y1545" i="1"/>
  <c r="V1545" i="1"/>
  <c r="U1545" i="1"/>
  <c r="T1545" i="1"/>
  <c r="O1545" i="1"/>
  <c r="N1545" i="1"/>
  <c r="M1545" i="1"/>
  <c r="Y1544" i="1"/>
  <c r="V1544" i="1"/>
  <c r="U1544" i="1"/>
  <c r="T1544" i="1"/>
  <c r="O1544" i="1"/>
  <c r="N1544" i="1"/>
  <c r="M1544" i="1"/>
  <c r="Y1543" i="1"/>
  <c r="V1543" i="1"/>
  <c r="U1543" i="1"/>
  <c r="T1543" i="1"/>
  <c r="O1543" i="1"/>
  <c r="N1543" i="1"/>
  <c r="M1543" i="1"/>
  <c r="Y1542" i="1"/>
  <c r="V1542" i="1"/>
  <c r="U1542" i="1"/>
  <c r="T1542" i="1"/>
  <c r="O1542" i="1"/>
  <c r="N1542" i="1"/>
  <c r="M1542" i="1"/>
  <c r="Y1541" i="1"/>
  <c r="V1541" i="1"/>
  <c r="U1541" i="1"/>
  <c r="T1541" i="1"/>
  <c r="O1541" i="1"/>
  <c r="N1541" i="1"/>
  <c r="M1541" i="1"/>
  <c r="Y2635" i="1" l="1"/>
  <c r="V2635" i="1"/>
  <c r="U2635" i="1"/>
  <c r="T2635" i="1"/>
  <c r="O2635" i="1"/>
  <c r="N2635" i="1"/>
  <c r="M2635" i="1"/>
  <c r="Y2041" i="1"/>
  <c r="V2041" i="1"/>
  <c r="U2041" i="1"/>
  <c r="T2041" i="1"/>
  <c r="O2041" i="1"/>
  <c r="N2041" i="1"/>
  <c r="M2041" i="1"/>
  <c r="Y2040" i="1"/>
  <c r="V2040" i="1"/>
  <c r="U2040" i="1"/>
  <c r="T2040" i="1"/>
  <c r="O2040" i="1"/>
  <c r="N2040" i="1"/>
  <c r="M2040" i="1"/>
  <c r="Y1540" i="1"/>
  <c r="V1540" i="1"/>
  <c r="U1540" i="1"/>
  <c r="T1540" i="1"/>
  <c r="O1540" i="1"/>
  <c r="N1540" i="1"/>
  <c r="M1540" i="1"/>
  <c r="Y1539" i="1"/>
  <c r="V1539" i="1"/>
  <c r="U1539" i="1"/>
  <c r="T1539" i="1"/>
  <c r="O1539" i="1"/>
  <c r="N1539" i="1"/>
  <c r="M1539" i="1"/>
  <c r="Y1538" i="1"/>
  <c r="V1538" i="1"/>
  <c r="U1538" i="1"/>
  <c r="T1538" i="1"/>
  <c r="O1538" i="1"/>
  <c r="N1538" i="1"/>
  <c r="M1538" i="1"/>
  <c r="Y1537" i="1"/>
  <c r="V1537" i="1"/>
  <c r="U1537" i="1"/>
  <c r="T1537" i="1"/>
  <c r="O1537" i="1"/>
  <c r="N1537" i="1"/>
  <c r="M1537" i="1"/>
  <c r="Y1536" i="1"/>
  <c r="V1536" i="1"/>
  <c r="U1536" i="1"/>
  <c r="T1536" i="1"/>
  <c r="O1536" i="1"/>
  <c r="N1536" i="1"/>
  <c r="M1536" i="1"/>
  <c r="Y1535" i="1"/>
  <c r="V1535" i="1"/>
  <c r="U1535" i="1"/>
  <c r="T1535" i="1"/>
  <c r="O1535" i="1"/>
  <c r="N1535" i="1"/>
  <c r="M1535" i="1"/>
  <c r="Y1534" i="1"/>
  <c r="V1534" i="1"/>
  <c r="U1534" i="1"/>
  <c r="T1534" i="1"/>
  <c r="O1534" i="1"/>
  <c r="N1534" i="1"/>
  <c r="M1534" i="1"/>
  <c r="Y1533" i="1"/>
  <c r="V1533" i="1"/>
  <c r="U1533" i="1"/>
  <c r="T1533" i="1"/>
  <c r="O1533" i="1"/>
  <c r="N1533" i="1"/>
  <c r="M1533" i="1"/>
  <c r="Y1532" i="1"/>
  <c r="V1532" i="1"/>
  <c r="U1532" i="1"/>
  <c r="T1532" i="1"/>
  <c r="O1532" i="1"/>
  <c r="N1532" i="1"/>
  <c r="M1532" i="1"/>
  <c r="Y1531" i="1"/>
  <c r="V1531" i="1"/>
  <c r="U1531" i="1"/>
  <c r="T1531" i="1"/>
  <c r="O1531" i="1"/>
  <c r="N1531" i="1"/>
  <c r="M1531" i="1"/>
  <c r="Y1530" i="1"/>
  <c r="V1530" i="1"/>
  <c r="U1530" i="1"/>
  <c r="T1530" i="1"/>
  <c r="O1530" i="1"/>
  <c r="N1530" i="1"/>
  <c r="M1530" i="1"/>
  <c r="Y1529" i="1"/>
  <c r="V1529" i="1"/>
  <c r="U1529" i="1"/>
  <c r="T1529" i="1"/>
  <c r="O1529" i="1"/>
  <c r="N1529" i="1"/>
  <c r="M1529" i="1"/>
  <c r="Y1528" i="1"/>
  <c r="V1528" i="1"/>
  <c r="U1528" i="1"/>
  <c r="T1528" i="1"/>
  <c r="O1528" i="1"/>
  <c r="N1528" i="1"/>
  <c r="M1528" i="1"/>
  <c r="Y1527" i="1"/>
  <c r="V1527" i="1"/>
  <c r="U1527" i="1"/>
  <c r="T1527" i="1"/>
  <c r="O1527" i="1"/>
  <c r="N1527" i="1"/>
  <c r="M1527" i="1"/>
  <c r="Y1526" i="1"/>
  <c r="V1526" i="1"/>
  <c r="U1526" i="1"/>
  <c r="T1526" i="1"/>
  <c r="O1526" i="1"/>
  <c r="N1526" i="1"/>
  <c r="M1526" i="1"/>
  <c r="Y1525" i="1"/>
  <c r="V1525" i="1"/>
  <c r="U1525" i="1"/>
  <c r="T1525" i="1"/>
  <c r="O1525" i="1"/>
  <c r="N1525" i="1"/>
  <c r="M1525" i="1"/>
  <c r="Y1524" i="1"/>
  <c r="V1524" i="1"/>
  <c r="U1524" i="1"/>
  <c r="T1524" i="1"/>
  <c r="O1524" i="1"/>
  <c r="N1524" i="1"/>
  <c r="M1524" i="1"/>
  <c r="Y1523" i="1"/>
  <c r="V1523" i="1"/>
  <c r="U1523" i="1"/>
  <c r="T1523" i="1"/>
  <c r="O1523" i="1"/>
  <c r="N1523" i="1"/>
  <c r="M1523" i="1"/>
  <c r="Y1522" i="1"/>
  <c r="V1522" i="1"/>
  <c r="U1522" i="1"/>
  <c r="T1522" i="1"/>
  <c r="O1522" i="1"/>
  <c r="N1522" i="1"/>
  <c r="M1522" i="1"/>
  <c r="Y1521" i="1"/>
  <c r="V1521" i="1"/>
  <c r="U1521" i="1"/>
  <c r="T1521" i="1"/>
  <c r="O1521" i="1"/>
  <c r="N1521" i="1"/>
  <c r="M1521" i="1"/>
  <c r="Y1520" i="1"/>
  <c r="V1520" i="1"/>
  <c r="U1520" i="1"/>
  <c r="T1520" i="1"/>
  <c r="O1520" i="1"/>
  <c r="N1520" i="1"/>
  <c r="M1520" i="1"/>
  <c r="Y1519" i="1"/>
  <c r="V1519" i="1"/>
  <c r="U1519" i="1"/>
  <c r="T1519" i="1"/>
  <c r="O1519" i="1"/>
  <c r="N1519" i="1"/>
  <c r="M1519" i="1"/>
  <c r="Y1518" i="1"/>
  <c r="V1518" i="1"/>
  <c r="U1518" i="1"/>
  <c r="T1518" i="1"/>
  <c r="O1518" i="1"/>
  <c r="N1518" i="1"/>
  <c r="M1518" i="1"/>
  <c r="Y1517" i="1"/>
  <c r="V1517" i="1"/>
  <c r="U1517" i="1"/>
  <c r="T1517" i="1"/>
  <c r="O1517" i="1"/>
  <c r="N1517" i="1"/>
  <c r="M1517" i="1"/>
  <c r="Y1516" i="1"/>
  <c r="V1516" i="1"/>
  <c r="U1516" i="1"/>
  <c r="T1516" i="1"/>
  <c r="O1516" i="1"/>
  <c r="N1516" i="1"/>
  <c r="M1516" i="1"/>
  <c r="Y1515" i="1"/>
  <c r="V1515" i="1"/>
  <c r="U1515" i="1"/>
  <c r="T1515" i="1"/>
  <c r="O1515" i="1"/>
  <c r="N1515" i="1"/>
  <c r="M1515" i="1"/>
  <c r="Y1514" i="1"/>
  <c r="V1514" i="1"/>
  <c r="U1514" i="1"/>
  <c r="T1514" i="1"/>
  <c r="O1514" i="1"/>
  <c r="N1514" i="1"/>
  <c r="M1514" i="1"/>
  <c r="Y1513" i="1"/>
  <c r="V1513" i="1"/>
  <c r="U1513" i="1"/>
  <c r="T1513" i="1"/>
  <c r="O1513" i="1"/>
  <c r="N1513" i="1"/>
  <c r="M1513" i="1"/>
  <c r="Y1512" i="1"/>
  <c r="V1512" i="1"/>
  <c r="U1512" i="1"/>
  <c r="T1512" i="1"/>
  <c r="O1512" i="1"/>
  <c r="N1512" i="1"/>
  <c r="M1512" i="1"/>
  <c r="Y1511" i="1"/>
  <c r="V1511" i="1"/>
  <c r="U1511" i="1"/>
  <c r="T1511" i="1"/>
  <c r="O1511" i="1"/>
  <c r="N1511" i="1"/>
  <c r="M1511" i="1"/>
  <c r="Y1510" i="1"/>
  <c r="V1510" i="1"/>
  <c r="U1510" i="1"/>
  <c r="T1510" i="1"/>
  <c r="O1510" i="1"/>
  <c r="N1510" i="1"/>
  <c r="M1510" i="1"/>
  <c r="Y1509" i="1"/>
  <c r="V1509" i="1"/>
  <c r="U1509" i="1"/>
  <c r="T1509" i="1"/>
  <c r="O1509" i="1"/>
  <c r="N1509" i="1"/>
  <c r="M1509" i="1"/>
  <c r="Y1508" i="1"/>
  <c r="V1508" i="1"/>
  <c r="U1508" i="1"/>
  <c r="T1508" i="1"/>
  <c r="O1508" i="1"/>
  <c r="N1508" i="1"/>
  <c r="M1508" i="1"/>
  <c r="Y1507" i="1"/>
  <c r="V1507" i="1"/>
  <c r="U1507" i="1"/>
  <c r="T1507" i="1"/>
  <c r="O1507" i="1"/>
  <c r="N1507" i="1"/>
  <c r="M1507" i="1"/>
  <c r="Y1506" i="1"/>
  <c r="V1506" i="1"/>
  <c r="U1506" i="1"/>
  <c r="T1506" i="1"/>
  <c r="O1506" i="1"/>
  <c r="N1506" i="1"/>
  <c r="M1506" i="1"/>
  <c r="Y1505" i="1"/>
  <c r="V1505" i="1"/>
  <c r="U1505" i="1"/>
  <c r="T1505" i="1"/>
  <c r="O1505" i="1"/>
  <c r="N1505" i="1"/>
  <c r="M1505" i="1"/>
  <c r="Y1504" i="1"/>
  <c r="V1504" i="1"/>
  <c r="U1504" i="1"/>
  <c r="T1504" i="1"/>
  <c r="O1504" i="1"/>
  <c r="N1504" i="1"/>
  <c r="M1504" i="1"/>
  <c r="Y1503" i="1"/>
  <c r="V1503" i="1"/>
  <c r="U1503" i="1"/>
  <c r="T1503" i="1"/>
  <c r="O1503" i="1"/>
  <c r="N1503" i="1"/>
  <c r="M1503" i="1"/>
  <c r="Y1502" i="1"/>
  <c r="V1502" i="1"/>
  <c r="U1502" i="1"/>
  <c r="T1502" i="1"/>
  <c r="O1502" i="1"/>
  <c r="N1502" i="1"/>
  <c r="M1502" i="1"/>
  <c r="Y1501" i="1"/>
  <c r="V1501" i="1"/>
  <c r="U1501" i="1"/>
  <c r="T1501" i="1"/>
  <c r="O1501" i="1"/>
  <c r="N1501" i="1"/>
  <c r="M1501" i="1"/>
  <c r="Y1500" i="1"/>
  <c r="V1500" i="1"/>
  <c r="U1500" i="1"/>
  <c r="T1500" i="1"/>
  <c r="O1500" i="1"/>
  <c r="N1500" i="1"/>
  <c r="M1500" i="1"/>
  <c r="Y1499" i="1"/>
  <c r="V1499" i="1"/>
  <c r="U1499" i="1"/>
  <c r="T1499" i="1"/>
  <c r="O1499" i="1"/>
  <c r="N1499" i="1"/>
  <c r="M1499" i="1"/>
  <c r="Y1498" i="1"/>
  <c r="V1498" i="1"/>
  <c r="U1498" i="1"/>
  <c r="T1498" i="1"/>
  <c r="O1498" i="1"/>
  <c r="N1498" i="1"/>
  <c r="M1498" i="1"/>
  <c r="Y1497" i="1"/>
  <c r="V1497" i="1"/>
  <c r="U1497" i="1"/>
  <c r="T1497" i="1"/>
  <c r="O1497" i="1"/>
  <c r="N1497" i="1"/>
  <c r="M1497" i="1"/>
  <c r="Y1496" i="1"/>
  <c r="V1496" i="1"/>
  <c r="U1496" i="1"/>
  <c r="T1496" i="1"/>
  <c r="O1496" i="1"/>
  <c r="N1496" i="1"/>
  <c r="M1496" i="1"/>
  <c r="Y1495" i="1"/>
  <c r="V1495" i="1"/>
  <c r="U1495" i="1"/>
  <c r="T1495" i="1"/>
  <c r="O1495" i="1"/>
  <c r="N1495" i="1"/>
  <c r="M1495" i="1"/>
  <c r="Y1494" i="1"/>
  <c r="V1494" i="1"/>
  <c r="U1494" i="1"/>
  <c r="T1494" i="1"/>
  <c r="O1494" i="1"/>
  <c r="N1494" i="1"/>
  <c r="M1494" i="1"/>
  <c r="Y1493" i="1"/>
  <c r="V1493" i="1"/>
  <c r="U1493" i="1"/>
  <c r="T1493" i="1"/>
  <c r="O1493" i="1"/>
  <c r="N1493" i="1"/>
  <c r="M1493" i="1"/>
  <c r="Y1492" i="1"/>
  <c r="V1492" i="1"/>
  <c r="U1492" i="1"/>
  <c r="T1492" i="1"/>
  <c r="O1492" i="1"/>
  <c r="N1492" i="1"/>
  <c r="M1492" i="1"/>
  <c r="Y1491" i="1"/>
  <c r="V1491" i="1"/>
  <c r="U1491" i="1"/>
  <c r="T1491" i="1"/>
  <c r="O1491" i="1"/>
  <c r="N1491" i="1"/>
  <c r="M1491" i="1"/>
  <c r="Y1490" i="1"/>
  <c r="V1490" i="1"/>
  <c r="U1490" i="1"/>
  <c r="T1490" i="1"/>
  <c r="O1490" i="1"/>
  <c r="N1490" i="1"/>
  <c r="M1490" i="1"/>
  <c r="Y1489" i="1"/>
  <c r="V1489" i="1"/>
  <c r="U1489" i="1"/>
  <c r="T1489" i="1"/>
  <c r="O1489" i="1"/>
  <c r="N1489" i="1"/>
  <c r="M1489" i="1"/>
  <c r="Y1488" i="1"/>
  <c r="V1488" i="1"/>
  <c r="U1488" i="1"/>
  <c r="T1488" i="1"/>
  <c r="O1488" i="1"/>
  <c r="N1488" i="1"/>
  <c r="M1488" i="1"/>
  <c r="Y1487" i="1"/>
  <c r="V1487" i="1"/>
  <c r="U1487" i="1"/>
  <c r="T1487" i="1"/>
  <c r="O1487" i="1"/>
  <c r="N1487" i="1"/>
  <c r="M1487" i="1"/>
  <c r="Y1486" i="1"/>
  <c r="V1486" i="1"/>
  <c r="U1486" i="1"/>
  <c r="T1486" i="1"/>
  <c r="O1486" i="1"/>
  <c r="N1486" i="1"/>
  <c r="M1486" i="1"/>
  <c r="Y1485" i="1"/>
  <c r="V1485" i="1"/>
  <c r="U1485" i="1"/>
  <c r="T1485" i="1"/>
  <c r="O1485" i="1"/>
  <c r="N1485" i="1"/>
  <c r="M1485" i="1"/>
  <c r="Y1484" i="1"/>
  <c r="V1484" i="1"/>
  <c r="U1484" i="1"/>
  <c r="T1484" i="1"/>
  <c r="O1484" i="1"/>
  <c r="N1484" i="1"/>
  <c r="M1484" i="1"/>
  <c r="Y1483" i="1"/>
  <c r="V1483" i="1"/>
  <c r="U1483" i="1"/>
  <c r="T1483" i="1"/>
  <c r="O1483" i="1"/>
  <c r="N1483" i="1"/>
  <c r="M1483" i="1"/>
  <c r="Y1482" i="1"/>
  <c r="V1482" i="1"/>
  <c r="U1482" i="1"/>
  <c r="T1482" i="1"/>
  <c r="O1482" i="1"/>
  <c r="N1482" i="1"/>
  <c r="M1482" i="1"/>
  <c r="Y1481" i="1"/>
  <c r="V1481" i="1"/>
  <c r="U1481" i="1"/>
  <c r="T1481" i="1"/>
  <c r="O1481" i="1"/>
  <c r="N1481" i="1"/>
  <c r="M1481" i="1"/>
  <c r="Y1480" i="1"/>
  <c r="V1480" i="1"/>
  <c r="U1480" i="1"/>
  <c r="T1480" i="1"/>
  <c r="O1480" i="1"/>
  <c r="N1480" i="1"/>
  <c r="M1480" i="1"/>
  <c r="Y1479" i="1"/>
  <c r="V1479" i="1"/>
  <c r="U1479" i="1"/>
  <c r="T1479" i="1"/>
  <c r="O1479" i="1"/>
  <c r="N1479" i="1"/>
  <c r="M1479" i="1"/>
  <c r="Y1478" i="1"/>
  <c r="V1478" i="1"/>
  <c r="U1478" i="1"/>
  <c r="T1478" i="1"/>
  <c r="O1478" i="1"/>
  <c r="N1478" i="1"/>
  <c r="M1478" i="1"/>
  <c r="Y1477" i="1"/>
  <c r="V1477" i="1"/>
  <c r="U1477" i="1"/>
  <c r="T1477" i="1"/>
  <c r="O1477" i="1"/>
  <c r="N1477" i="1"/>
  <c r="M1477" i="1"/>
  <c r="Y1476" i="1"/>
  <c r="V1476" i="1"/>
  <c r="U1476" i="1"/>
  <c r="T1476" i="1"/>
  <c r="O1476" i="1"/>
  <c r="N1476" i="1"/>
  <c r="M1476" i="1"/>
  <c r="Y1475" i="1"/>
  <c r="V1475" i="1"/>
  <c r="U1475" i="1"/>
  <c r="T1475" i="1"/>
  <c r="O1475" i="1"/>
  <c r="N1475" i="1"/>
  <c r="M1475" i="1"/>
  <c r="Y1474" i="1"/>
  <c r="V1474" i="1"/>
  <c r="U1474" i="1"/>
  <c r="T1474" i="1"/>
  <c r="O1474" i="1"/>
  <c r="N1474" i="1"/>
  <c r="M1474" i="1"/>
  <c r="Y1473" i="1"/>
  <c r="V1473" i="1"/>
  <c r="U1473" i="1"/>
  <c r="T1473" i="1"/>
  <c r="O1473" i="1"/>
  <c r="N1473" i="1"/>
  <c r="M1473" i="1"/>
  <c r="Y1472" i="1"/>
  <c r="V1472" i="1"/>
  <c r="U1472" i="1"/>
  <c r="T1472" i="1"/>
  <c r="O1472" i="1"/>
  <c r="N1472" i="1"/>
  <c r="M1472" i="1"/>
  <c r="Y1471" i="1"/>
  <c r="V1471" i="1"/>
  <c r="U1471" i="1"/>
  <c r="T1471" i="1"/>
  <c r="O1471" i="1"/>
  <c r="N1471" i="1"/>
  <c r="M1471" i="1"/>
  <c r="Y1470" i="1"/>
  <c r="V1470" i="1"/>
  <c r="U1470" i="1"/>
  <c r="T1470" i="1"/>
  <c r="O1470" i="1"/>
  <c r="N1470" i="1"/>
  <c r="M1470" i="1"/>
  <c r="Y1469" i="1"/>
  <c r="V1469" i="1"/>
  <c r="U1469" i="1"/>
  <c r="T1469" i="1"/>
  <c r="O1469" i="1"/>
  <c r="N1469" i="1"/>
  <c r="M1469" i="1"/>
  <c r="Y1468" i="1"/>
  <c r="V1468" i="1"/>
  <c r="U1468" i="1"/>
  <c r="T1468" i="1"/>
  <c r="O1468" i="1"/>
  <c r="N1468" i="1"/>
  <c r="M1468" i="1"/>
  <c r="Y1467" i="1"/>
  <c r="V1467" i="1"/>
  <c r="U1467" i="1"/>
  <c r="T1467" i="1"/>
  <c r="O1467" i="1"/>
  <c r="N1467" i="1"/>
  <c r="M1467" i="1"/>
  <c r="Y1466" i="1"/>
  <c r="V1466" i="1"/>
  <c r="U1466" i="1"/>
  <c r="T1466" i="1"/>
  <c r="O1466" i="1"/>
  <c r="N1466" i="1"/>
  <c r="M1466" i="1"/>
  <c r="Y1465" i="1"/>
  <c r="V1465" i="1"/>
  <c r="U1465" i="1"/>
  <c r="T1465" i="1"/>
  <c r="O1465" i="1"/>
  <c r="N1465" i="1"/>
  <c r="M1465" i="1"/>
  <c r="Y1464" i="1"/>
  <c r="V1464" i="1"/>
  <c r="U1464" i="1"/>
  <c r="T1464" i="1"/>
  <c r="O1464" i="1"/>
  <c r="N1464" i="1"/>
  <c r="M1464" i="1"/>
  <c r="Y1463" i="1"/>
  <c r="V1463" i="1"/>
  <c r="U1463" i="1"/>
  <c r="T1463" i="1"/>
  <c r="O1463" i="1"/>
  <c r="N1463" i="1"/>
  <c r="M1463" i="1"/>
  <c r="Y1462" i="1"/>
  <c r="V1462" i="1"/>
  <c r="U1462" i="1"/>
  <c r="T1462" i="1"/>
  <c r="O1462" i="1"/>
  <c r="N1462" i="1"/>
  <c r="M1462" i="1"/>
  <c r="Y1461" i="1"/>
  <c r="V1461" i="1"/>
  <c r="U1461" i="1"/>
  <c r="T1461" i="1"/>
  <c r="O1461" i="1"/>
  <c r="N1461" i="1"/>
  <c r="M1461" i="1"/>
  <c r="Y1460" i="1"/>
  <c r="V1460" i="1"/>
  <c r="U1460" i="1"/>
  <c r="T1460" i="1"/>
  <c r="O1460" i="1"/>
  <c r="N1460" i="1"/>
  <c r="M1460" i="1"/>
  <c r="Y1459" i="1"/>
  <c r="V1459" i="1"/>
  <c r="U1459" i="1"/>
  <c r="T1459" i="1"/>
  <c r="O1459" i="1"/>
  <c r="N1459" i="1"/>
  <c r="M1459" i="1"/>
  <c r="Y1458" i="1"/>
  <c r="V1458" i="1"/>
  <c r="U1458" i="1"/>
  <c r="T1458" i="1"/>
  <c r="O1458" i="1"/>
  <c r="N1458" i="1"/>
  <c r="M1458" i="1"/>
  <c r="Y1457" i="1"/>
  <c r="V1457" i="1"/>
  <c r="U1457" i="1"/>
  <c r="T1457" i="1"/>
  <c r="O1457" i="1"/>
  <c r="N1457" i="1"/>
  <c r="M1457" i="1"/>
  <c r="Y1456" i="1"/>
  <c r="V1456" i="1"/>
  <c r="U1456" i="1"/>
  <c r="T1456" i="1"/>
  <c r="O1456" i="1"/>
  <c r="N1456" i="1"/>
  <c r="M1456" i="1"/>
  <c r="Y1455" i="1"/>
  <c r="V1455" i="1"/>
  <c r="U1455" i="1"/>
  <c r="T1455" i="1"/>
  <c r="O1455" i="1"/>
  <c r="N1455" i="1"/>
  <c r="M1455" i="1"/>
  <c r="Y1454" i="1"/>
  <c r="V1454" i="1"/>
  <c r="U1454" i="1"/>
  <c r="T1454" i="1"/>
  <c r="O1454" i="1"/>
  <c r="N1454" i="1"/>
  <c r="M1454" i="1"/>
  <c r="Y1453" i="1"/>
  <c r="V1453" i="1"/>
  <c r="U1453" i="1"/>
  <c r="T1453" i="1"/>
  <c r="O1453" i="1"/>
  <c r="N1453" i="1"/>
  <c r="M1453" i="1"/>
  <c r="Y1452" i="1"/>
  <c r="V1452" i="1"/>
  <c r="U1452" i="1"/>
  <c r="T1452" i="1"/>
  <c r="O1452" i="1"/>
  <c r="N1452" i="1"/>
  <c r="M1452" i="1"/>
  <c r="Y1451" i="1"/>
  <c r="V1451" i="1"/>
  <c r="U1451" i="1"/>
  <c r="T1451" i="1"/>
  <c r="O1451" i="1"/>
  <c r="N1451" i="1"/>
  <c r="M1451" i="1"/>
  <c r="Y1450" i="1"/>
  <c r="V1450" i="1"/>
  <c r="U1450" i="1"/>
  <c r="T1450" i="1"/>
  <c r="O1450" i="1"/>
  <c r="N1450" i="1"/>
  <c r="M1450" i="1"/>
  <c r="Y1449" i="1"/>
  <c r="V1449" i="1"/>
  <c r="U1449" i="1"/>
  <c r="T1449" i="1"/>
  <c r="O1449" i="1"/>
  <c r="N1449" i="1"/>
  <c r="M1449" i="1"/>
  <c r="Y1448" i="1"/>
  <c r="V1448" i="1"/>
  <c r="U1448" i="1"/>
  <c r="T1448" i="1"/>
  <c r="O1448" i="1"/>
  <c r="N1448" i="1"/>
  <c r="M1448" i="1"/>
  <c r="Y1447" i="1"/>
  <c r="V1447" i="1"/>
  <c r="U1447" i="1"/>
  <c r="T1447" i="1"/>
  <c r="O1447" i="1"/>
  <c r="N1447" i="1"/>
  <c r="M1447" i="1"/>
  <c r="Y1446" i="1"/>
  <c r="V1446" i="1"/>
  <c r="U1446" i="1"/>
  <c r="T1446" i="1"/>
  <c r="O1446" i="1"/>
  <c r="N1446" i="1"/>
  <c r="M1446" i="1"/>
  <c r="Y1445" i="1"/>
  <c r="V1445" i="1"/>
  <c r="U1445" i="1"/>
  <c r="T1445" i="1"/>
  <c r="O1445" i="1"/>
  <c r="N1445" i="1"/>
  <c r="M1445" i="1"/>
  <c r="Y1444" i="1"/>
  <c r="V1444" i="1"/>
  <c r="U1444" i="1"/>
  <c r="T1444" i="1"/>
  <c r="O1444" i="1"/>
  <c r="N1444" i="1"/>
  <c r="M1444" i="1"/>
  <c r="Y1443" i="1"/>
  <c r="V1443" i="1"/>
  <c r="U1443" i="1"/>
  <c r="T1443" i="1"/>
  <c r="O1443" i="1"/>
  <c r="N1443" i="1"/>
  <c r="M1443" i="1"/>
  <c r="Y2957" i="1"/>
  <c r="V2957" i="1"/>
  <c r="U2957" i="1"/>
  <c r="T2957" i="1"/>
  <c r="O2957" i="1"/>
  <c r="N2957" i="1"/>
  <c r="M2957" i="1"/>
  <c r="Y1442" i="1" l="1"/>
  <c r="V1442" i="1"/>
  <c r="U1442" i="1"/>
  <c r="T1442" i="1"/>
  <c r="O1442" i="1"/>
  <c r="N1442" i="1"/>
  <c r="M1442" i="1"/>
  <c r="Y1441" i="1"/>
  <c r="V1441" i="1"/>
  <c r="U1441" i="1"/>
  <c r="T1441" i="1"/>
  <c r="O1441" i="1"/>
  <c r="N1441" i="1"/>
  <c r="M1441" i="1"/>
  <c r="Y1440" i="1"/>
  <c r="V1440" i="1"/>
  <c r="U1440" i="1"/>
  <c r="T1440" i="1"/>
  <c r="O1440" i="1"/>
  <c r="N1440" i="1"/>
  <c r="M1440" i="1"/>
  <c r="Y1439" i="1"/>
  <c r="V1439" i="1"/>
  <c r="U1439" i="1"/>
  <c r="T1439" i="1"/>
  <c r="O1439" i="1"/>
  <c r="N1439" i="1"/>
  <c r="M1439" i="1"/>
  <c r="Y1438" i="1"/>
  <c r="V1438" i="1"/>
  <c r="U1438" i="1"/>
  <c r="T1438" i="1"/>
  <c r="O1438" i="1"/>
  <c r="N1438" i="1"/>
  <c r="M1438" i="1"/>
  <c r="Y1437" i="1"/>
  <c r="V1437" i="1"/>
  <c r="U1437" i="1"/>
  <c r="T1437" i="1"/>
  <c r="O1437" i="1"/>
  <c r="N1437" i="1"/>
  <c r="M1437" i="1"/>
  <c r="Y1436" i="1"/>
  <c r="V1436" i="1"/>
  <c r="U1436" i="1"/>
  <c r="T1436" i="1"/>
  <c r="O1436" i="1"/>
  <c r="N1436" i="1"/>
  <c r="M1436" i="1"/>
  <c r="Y1435" i="1"/>
  <c r="V1435" i="1"/>
  <c r="U1435" i="1"/>
  <c r="T1435" i="1"/>
  <c r="O1435" i="1"/>
  <c r="N1435" i="1"/>
  <c r="M1435" i="1"/>
  <c r="Y1434" i="1"/>
  <c r="V1434" i="1"/>
  <c r="U1434" i="1"/>
  <c r="T1434" i="1"/>
  <c r="O1434" i="1"/>
  <c r="N1434" i="1"/>
  <c r="M1434" i="1"/>
  <c r="Y1433" i="1"/>
  <c r="V1433" i="1"/>
  <c r="U1433" i="1"/>
  <c r="T1433" i="1"/>
  <c r="O1433" i="1"/>
  <c r="N1433" i="1"/>
  <c r="M1433" i="1"/>
  <c r="Y1432" i="1"/>
  <c r="V1432" i="1"/>
  <c r="U1432" i="1"/>
  <c r="T1432" i="1"/>
  <c r="O1432" i="1"/>
  <c r="N1432" i="1"/>
  <c r="M1432" i="1"/>
  <c r="Y1431" i="1"/>
  <c r="V1431" i="1"/>
  <c r="U1431" i="1"/>
  <c r="T1431" i="1"/>
  <c r="O1431" i="1"/>
  <c r="N1431" i="1"/>
  <c r="M1431" i="1"/>
  <c r="Y1430" i="1"/>
  <c r="V1430" i="1"/>
  <c r="U1430" i="1"/>
  <c r="T1430" i="1"/>
  <c r="O1430" i="1"/>
  <c r="N1430" i="1"/>
  <c r="M1430" i="1"/>
  <c r="Y1429" i="1"/>
  <c r="V1429" i="1"/>
  <c r="U1429" i="1"/>
  <c r="T1429" i="1"/>
  <c r="O1429" i="1"/>
  <c r="N1429" i="1"/>
  <c r="M1429" i="1"/>
  <c r="Y1428" i="1"/>
  <c r="V1428" i="1"/>
  <c r="U1428" i="1"/>
  <c r="T1428" i="1"/>
  <c r="O1428" i="1"/>
  <c r="N1428" i="1"/>
  <c r="M1428" i="1"/>
  <c r="Y1427" i="1"/>
  <c r="V1427" i="1"/>
  <c r="U1427" i="1"/>
  <c r="T1427" i="1"/>
  <c r="O1427" i="1"/>
  <c r="N1427" i="1"/>
  <c r="M1427" i="1"/>
  <c r="Y1426" i="1"/>
  <c r="V1426" i="1"/>
  <c r="U1426" i="1"/>
  <c r="T1426" i="1"/>
  <c r="O1426" i="1"/>
  <c r="N1426" i="1"/>
  <c r="M1426" i="1"/>
  <c r="Y1425" i="1"/>
  <c r="V1425" i="1"/>
  <c r="U1425" i="1"/>
  <c r="T1425" i="1"/>
  <c r="O1425" i="1"/>
  <c r="N1425" i="1"/>
  <c r="M1425" i="1"/>
  <c r="Y1424" i="1"/>
  <c r="V1424" i="1"/>
  <c r="U1424" i="1"/>
  <c r="T1424" i="1"/>
  <c r="O1424" i="1"/>
  <c r="N1424" i="1"/>
  <c r="M1424" i="1"/>
  <c r="Y1423" i="1"/>
  <c r="V1423" i="1"/>
  <c r="U1423" i="1"/>
  <c r="T1423" i="1"/>
  <c r="O1423" i="1"/>
  <c r="N1423" i="1"/>
  <c r="M1423" i="1"/>
  <c r="Y1422" i="1"/>
  <c r="V1422" i="1"/>
  <c r="U1422" i="1"/>
  <c r="T1422" i="1"/>
  <c r="O1422" i="1"/>
  <c r="N1422" i="1"/>
  <c r="M1422" i="1"/>
  <c r="Y1421" i="1"/>
  <c r="V1421" i="1"/>
  <c r="U1421" i="1"/>
  <c r="T1421" i="1"/>
  <c r="O1421" i="1"/>
  <c r="N1421" i="1"/>
  <c r="M1421" i="1"/>
  <c r="Y1420" i="1"/>
  <c r="V1420" i="1"/>
  <c r="U1420" i="1"/>
  <c r="T1420" i="1"/>
  <c r="O1420" i="1"/>
  <c r="N1420" i="1"/>
  <c r="M1420" i="1"/>
  <c r="Y1419" i="1"/>
  <c r="V1419" i="1"/>
  <c r="U1419" i="1"/>
  <c r="T1419" i="1"/>
  <c r="O1419" i="1"/>
  <c r="N1419" i="1"/>
  <c r="M1419" i="1"/>
  <c r="Y1418" i="1"/>
  <c r="V1418" i="1"/>
  <c r="U1418" i="1"/>
  <c r="T1418" i="1"/>
  <c r="O1418" i="1"/>
  <c r="N1418" i="1"/>
  <c r="M1418" i="1"/>
  <c r="Y1417" i="1"/>
  <c r="V1417" i="1"/>
  <c r="U1417" i="1"/>
  <c r="T1417" i="1"/>
  <c r="O1417" i="1"/>
  <c r="N1417" i="1"/>
  <c r="M1417" i="1"/>
  <c r="Y1416" i="1"/>
  <c r="V1416" i="1"/>
  <c r="U1416" i="1"/>
  <c r="T1416" i="1"/>
  <c r="O1416" i="1"/>
  <c r="N1416" i="1"/>
  <c r="M1416" i="1"/>
  <c r="Y1415" i="1"/>
  <c r="V1415" i="1"/>
  <c r="U1415" i="1"/>
  <c r="T1415" i="1"/>
  <c r="O1415" i="1"/>
  <c r="N1415" i="1"/>
  <c r="M1415" i="1"/>
  <c r="Y1414" i="1"/>
  <c r="V1414" i="1"/>
  <c r="U1414" i="1"/>
  <c r="T1414" i="1"/>
  <c r="O1414" i="1"/>
  <c r="N1414" i="1"/>
  <c r="M1414" i="1"/>
  <c r="Y1413" i="1"/>
  <c r="V1413" i="1"/>
  <c r="U1413" i="1"/>
  <c r="T1413" i="1"/>
  <c r="O1413" i="1"/>
  <c r="N1413" i="1"/>
  <c r="M1413" i="1"/>
  <c r="Y1412" i="1"/>
  <c r="V1412" i="1"/>
  <c r="U1412" i="1"/>
  <c r="T1412" i="1"/>
  <c r="O1412" i="1"/>
  <c r="N1412" i="1"/>
  <c r="M1412" i="1"/>
  <c r="Y1411" i="1"/>
  <c r="V1411" i="1"/>
  <c r="U1411" i="1"/>
  <c r="T1411" i="1"/>
  <c r="O1411" i="1"/>
  <c r="N1411" i="1"/>
  <c r="M1411" i="1"/>
  <c r="Y1410" i="1"/>
  <c r="V1410" i="1"/>
  <c r="U1410" i="1"/>
  <c r="T1410" i="1"/>
  <c r="O1410" i="1"/>
  <c r="N1410" i="1"/>
  <c r="M1410" i="1"/>
  <c r="Y1409" i="1"/>
  <c r="V1409" i="1"/>
  <c r="U1409" i="1"/>
  <c r="T1409" i="1"/>
  <c r="O1409" i="1"/>
  <c r="N1409" i="1"/>
  <c r="M1409" i="1"/>
  <c r="Y1408" i="1"/>
  <c r="V1408" i="1"/>
  <c r="U1408" i="1"/>
  <c r="T1408" i="1"/>
  <c r="O1408" i="1"/>
  <c r="N1408" i="1"/>
  <c r="M1408" i="1"/>
  <c r="Y1407" i="1"/>
  <c r="V1407" i="1"/>
  <c r="U1407" i="1"/>
  <c r="T1407" i="1"/>
  <c r="O1407" i="1"/>
  <c r="N1407" i="1"/>
  <c r="M1407" i="1"/>
  <c r="Y1406" i="1"/>
  <c r="V1406" i="1"/>
  <c r="U1406" i="1"/>
  <c r="T1406" i="1"/>
  <c r="O1406" i="1"/>
  <c r="N1406" i="1"/>
  <c r="M1406" i="1"/>
  <c r="Y1405" i="1"/>
  <c r="V1405" i="1"/>
  <c r="U1405" i="1"/>
  <c r="T1405" i="1"/>
  <c r="O1405" i="1"/>
  <c r="N1405" i="1"/>
  <c r="M1405" i="1"/>
  <c r="Y1404" i="1"/>
  <c r="V1404" i="1"/>
  <c r="U1404" i="1"/>
  <c r="T1404" i="1"/>
  <c r="O1404" i="1"/>
  <c r="N1404" i="1"/>
  <c r="M1404" i="1"/>
  <c r="Y1403" i="1"/>
  <c r="V1403" i="1"/>
  <c r="U1403" i="1"/>
  <c r="T1403" i="1"/>
  <c r="O1403" i="1"/>
  <c r="N1403" i="1"/>
  <c r="M1403" i="1"/>
  <c r="Y1402" i="1"/>
  <c r="V1402" i="1"/>
  <c r="U1402" i="1"/>
  <c r="T1402" i="1"/>
  <c r="O1402" i="1"/>
  <c r="N1402" i="1"/>
  <c r="M1402" i="1"/>
  <c r="Y1401" i="1"/>
  <c r="V1401" i="1"/>
  <c r="U1401" i="1"/>
  <c r="T1401" i="1"/>
  <c r="O1401" i="1"/>
  <c r="N1401" i="1"/>
  <c r="M1401" i="1"/>
  <c r="Y1400" i="1"/>
  <c r="V1400" i="1"/>
  <c r="U1400" i="1"/>
  <c r="T1400" i="1"/>
  <c r="O1400" i="1"/>
  <c r="N1400" i="1"/>
  <c r="M1400" i="1"/>
  <c r="Y1399" i="1"/>
  <c r="V1399" i="1"/>
  <c r="U1399" i="1"/>
  <c r="T1399" i="1"/>
  <c r="O1399" i="1"/>
  <c r="N1399" i="1"/>
  <c r="M1399" i="1"/>
  <c r="Y1398" i="1"/>
  <c r="V1398" i="1"/>
  <c r="U1398" i="1"/>
  <c r="T1398" i="1"/>
  <c r="O1398" i="1"/>
  <c r="N1398" i="1"/>
  <c r="M1398" i="1"/>
  <c r="Y1397" i="1"/>
  <c r="V1397" i="1"/>
  <c r="U1397" i="1"/>
  <c r="T1397" i="1"/>
  <c r="O1397" i="1"/>
  <c r="N1397" i="1"/>
  <c r="M1397" i="1"/>
  <c r="Y1396" i="1"/>
  <c r="V1396" i="1"/>
  <c r="U1396" i="1"/>
  <c r="T1396" i="1"/>
  <c r="O1396" i="1"/>
  <c r="N1396" i="1"/>
  <c r="M1396" i="1"/>
  <c r="Y1395" i="1"/>
  <c r="V1395" i="1"/>
  <c r="U1395" i="1"/>
  <c r="T1395" i="1"/>
  <c r="O1395" i="1"/>
  <c r="N1395" i="1"/>
  <c r="M1395" i="1"/>
  <c r="Y1394" i="1"/>
  <c r="V1394" i="1"/>
  <c r="U1394" i="1"/>
  <c r="T1394" i="1"/>
  <c r="O1394" i="1"/>
  <c r="N1394" i="1"/>
  <c r="M1394" i="1"/>
  <c r="Y1393" i="1"/>
  <c r="V1393" i="1"/>
  <c r="U1393" i="1"/>
  <c r="T1393" i="1"/>
  <c r="O1393" i="1"/>
  <c r="N1393" i="1"/>
  <c r="M1393" i="1"/>
  <c r="Y1392" i="1"/>
  <c r="V1392" i="1"/>
  <c r="U1392" i="1"/>
  <c r="T1392" i="1"/>
  <c r="O1392" i="1"/>
  <c r="N1392" i="1"/>
  <c r="M1392" i="1"/>
  <c r="Y1391" i="1"/>
  <c r="V1391" i="1"/>
  <c r="U1391" i="1"/>
  <c r="T1391" i="1"/>
  <c r="O1391" i="1"/>
  <c r="N1391" i="1"/>
  <c r="M1391" i="1"/>
  <c r="Y1390" i="1"/>
  <c r="V1390" i="1"/>
  <c r="U1390" i="1"/>
  <c r="T1390" i="1"/>
  <c r="O1390" i="1"/>
  <c r="N1390" i="1"/>
  <c r="M1390" i="1"/>
  <c r="Y1389" i="1"/>
  <c r="V1389" i="1"/>
  <c r="U1389" i="1"/>
  <c r="T1389" i="1"/>
  <c r="O1389" i="1"/>
  <c r="N1389" i="1"/>
  <c r="M1389" i="1"/>
  <c r="Y1388" i="1"/>
  <c r="V1388" i="1"/>
  <c r="U1388" i="1"/>
  <c r="T1388" i="1"/>
  <c r="O1388" i="1"/>
  <c r="N1388" i="1"/>
  <c r="M1388" i="1"/>
  <c r="Y1387" i="1"/>
  <c r="V1387" i="1"/>
  <c r="U1387" i="1"/>
  <c r="T1387" i="1"/>
  <c r="O1387" i="1"/>
  <c r="N1387" i="1"/>
  <c r="M1387" i="1"/>
  <c r="Y1386" i="1"/>
  <c r="V1386" i="1"/>
  <c r="U1386" i="1"/>
  <c r="T1386" i="1"/>
  <c r="O1386" i="1"/>
  <c r="N1386" i="1"/>
  <c r="M1386" i="1"/>
  <c r="Y1385" i="1"/>
  <c r="V1385" i="1"/>
  <c r="U1385" i="1"/>
  <c r="T1385" i="1"/>
  <c r="O1385" i="1"/>
  <c r="N1385" i="1"/>
  <c r="M1385" i="1"/>
  <c r="Y1384" i="1"/>
  <c r="V1384" i="1"/>
  <c r="U1384" i="1"/>
  <c r="T1384" i="1"/>
  <c r="O1384" i="1"/>
  <c r="N1384" i="1"/>
  <c r="M1384" i="1"/>
  <c r="Y1383" i="1"/>
  <c r="V1383" i="1"/>
  <c r="U1383" i="1"/>
  <c r="T1383" i="1"/>
  <c r="O1383" i="1"/>
  <c r="N1383" i="1"/>
  <c r="M1383" i="1"/>
  <c r="Y1382" i="1"/>
  <c r="V1382" i="1"/>
  <c r="U1382" i="1"/>
  <c r="T1382" i="1"/>
  <c r="O1382" i="1"/>
  <c r="N1382" i="1"/>
  <c r="M1382" i="1"/>
  <c r="Y1381" i="1"/>
  <c r="V1381" i="1"/>
  <c r="U1381" i="1"/>
  <c r="T1381" i="1"/>
  <c r="O1381" i="1"/>
  <c r="N1381" i="1"/>
  <c r="M1381" i="1"/>
  <c r="Y1380" i="1"/>
  <c r="V1380" i="1"/>
  <c r="U1380" i="1"/>
  <c r="T1380" i="1"/>
  <c r="O1380" i="1"/>
  <c r="N1380" i="1"/>
  <c r="M1380" i="1"/>
  <c r="Y1379" i="1"/>
  <c r="V1379" i="1"/>
  <c r="U1379" i="1"/>
  <c r="T1379" i="1"/>
  <c r="O1379" i="1"/>
  <c r="N1379" i="1"/>
  <c r="M1379" i="1"/>
  <c r="Y1378" i="1"/>
  <c r="V1378" i="1"/>
  <c r="U1378" i="1"/>
  <c r="T1378" i="1"/>
  <c r="O1378" i="1"/>
  <c r="N1378" i="1"/>
  <c r="M1378" i="1"/>
  <c r="Y1377" i="1"/>
  <c r="V1377" i="1"/>
  <c r="U1377" i="1"/>
  <c r="T1377" i="1"/>
  <c r="O1377" i="1"/>
  <c r="N1377" i="1"/>
  <c r="M1377" i="1"/>
  <c r="G14" i="12" l="1"/>
  <c r="G11" i="12"/>
  <c r="G10" i="12"/>
  <c r="G9" i="12"/>
  <c r="G8" i="12"/>
  <c r="G7" i="12"/>
  <c r="G6" i="12"/>
  <c r="G5" i="12"/>
  <c r="G4" i="12"/>
  <c r="G3" i="12"/>
  <c r="G17" i="11"/>
  <c r="G14" i="11"/>
  <c r="G13" i="11"/>
  <c r="G12" i="11"/>
  <c r="G11" i="11"/>
  <c r="G10" i="11"/>
  <c r="G9" i="11"/>
  <c r="G8" i="11"/>
  <c r="G7" i="11"/>
  <c r="G6" i="11"/>
  <c r="G5" i="11"/>
  <c r="G4" i="11"/>
  <c r="G3" i="11"/>
  <c r="Y1376" i="1" l="1"/>
  <c r="V1376" i="1"/>
  <c r="U1376" i="1"/>
  <c r="T1376" i="1"/>
  <c r="O1376" i="1"/>
  <c r="N1376" i="1"/>
  <c r="M1376" i="1"/>
  <c r="Y1375" i="1"/>
  <c r="V1375" i="1"/>
  <c r="U1375" i="1"/>
  <c r="T1375" i="1"/>
  <c r="O1375" i="1"/>
  <c r="N1375" i="1"/>
  <c r="M1375" i="1"/>
  <c r="Y1374" i="1"/>
  <c r="V1374" i="1"/>
  <c r="U1374" i="1"/>
  <c r="T1374" i="1"/>
  <c r="O1374" i="1"/>
  <c r="N1374" i="1"/>
  <c r="M1374" i="1"/>
  <c r="Y1373" i="1"/>
  <c r="V1373" i="1"/>
  <c r="U1373" i="1"/>
  <c r="T1373" i="1"/>
  <c r="O1373" i="1"/>
  <c r="N1373" i="1"/>
  <c r="M1373" i="1"/>
  <c r="Y1372" i="1"/>
  <c r="V1372" i="1"/>
  <c r="U1372" i="1"/>
  <c r="T1372" i="1"/>
  <c r="O1372" i="1"/>
  <c r="N1372" i="1"/>
  <c r="M1372" i="1"/>
  <c r="Y1371" i="1"/>
  <c r="V1371" i="1"/>
  <c r="U1371" i="1"/>
  <c r="T1371" i="1"/>
  <c r="O1371" i="1"/>
  <c r="N1371" i="1"/>
  <c r="M1371" i="1"/>
  <c r="Y1370" i="1"/>
  <c r="V1370" i="1"/>
  <c r="U1370" i="1"/>
  <c r="T1370" i="1"/>
  <c r="O1370" i="1"/>
  <c r="N1370" i="1"/>
  <c r="M1370" i="1"/>
  <c r="Y1369" i="1"/>
  <c r="V1369" i="1"/>
  <c r="U1369" i="1"/>
  <c r="T1369" i="1"/>
  <c r="O1369" i="1"/>
  <c r="N1369" i="1"/>
  <c r="M1369" i="1"/>
  <c r="Y1368" i="1"/>
  <c r="V1368" i="1"/>
  <c r="U1368" i="1"/>
  <c r="T1368" i="1"/>
  <c r="O1368" i="1"/>
  <c r="N1368" i="1"/>
  <c r="M1368" i="1"/>
  <c r="Y1367" i="1"/>
  <c r="V1367" i="1"/>
  <c r="U1367" i="1"/>
  <c r="T1367" i="1"/>
  <c r="O1367" i="1"/>
  <c r="N1367" i="1"/>
  <c r="M1367" i="1"/>
  <c r="Y1366" i="1"/>
  <c r="V1366" i="1"/>
  <c r="U1366" i="1"/>
  <c r="T1366" i="1"/>
  <c r="O1366" i="1"/>
  <c r="N1366" i="1"/>
  <c r="M1366" i="1"/>
  <c r="Y1365" i="1"/>
  <c r="V1365" i="1"/>
  <c r="U1365" i="1"/>
  <c r="T1365" i="1"/>
  <c r="O1365" i="1"/>
  <c r="N1365" i="1"/>
  <c r="M1365" i="1"/>
  <c r="Y1364" i="1"/>
  <c r="V1364" i="1"/>
  <c r="U1364" i="1"/>
  <c r="T1364" i="1"/>
  <c r="O1364" i="1"/>
  <c r="N1364" i="1"/>
  <c r="M1364" i="1"/>
  <c r="Y1363" i="1"/>
  <c r="V1363" i="1"/>
  <c r="U1363" i="1"/>
  <c r="T1363" i="1"/>
  <c r="O1363" i="1"/>
  <c r="N1363" i="1"/>
  <c r="M1363" i="1"/>
  <c r="Y1362" i="1"/>
  <c r="V1362" i="1"/>
  <c r="U1362" i="1"/>
  <c r="T1362" i="1"/>
  <c r="O1362" i="1"/>
  <c r="N1362" i="1"/>
  <c r="M1362" i="1"/>
  <c r="Y1361" i="1"/>
  <c r="V1361" i="1"/>
  <c r="U1361" i="1"/>
  <c r="T1361" i="1"/>
  <c r="O1361" i="1"/>
  <c r="N1361" i="1"/>
  <c r="M1361" i="1"/>
  <c r="Y1360" i="1"/>
  <c r="V1360" i="1"/>
  <c r="U1360" i="1"/>
  <c r="T1360" i="1"/>
  <c r="O1360" i="1"/>
  <c r="N1360" i="1"/>
  <c r="M1360" i="1"/>
  <c r="Y1359" i="1"/>
  <c r="V1359" i="1"/>
  <c r="U1359" i="1"/>
  <c r="T1359" i="1"/>
  <c r="O1359" i="1"/>
  <c r="N1359" i="1"/>
  <c r="M1359" i="1"/>
  <c r="Y1358" i="1"/>
  <c r="V1358" i="1"/>
  <c r="U1358" i="1"/>
  <c r="T1358" i="1"/>
  <c r="O1358" i="1"/>
  <c r="N1358" i="1"/>
  <c r="M1358" i="1"/>
  <c r="Y1357" i="1"/>
  <c r="V1357" i="1"/>
  <c r="U1357" i="1"/>
  <c r="T1357" i="1"/>
  <c r="O1357" i="1"/>
  <c r="N1357" i="1"/>
  <c r="M1357" i="1"/>
  <c r="Y1356" i="1"/>
  <c r="V1356" i="1"/>
  <c r="U1356" i="1"/>
  <c r="T1356" i="1"/>
  <c r="O1356" i="1"/>
  <c r="N1356" i="1"/>
  <c r="M1356" i="1"/>
  <c r="Y1355" i="1"/>
  <c r="V1355" i="1"/>
  <c r="U1355" i="1"/>
  <c r="T1355" i="1"/>
  <c r="O1355" i="1"/>
  <c r="N1355" i="1"/>
  <c r="M1355" i="1"/>
  <c r="Y1354" i="1"/>
  <c r="V1354" i="1"/>
  <c r="U1354" i="1"/>
  <c r="T1354" i="1"/>
  <c r="O1354" i="1"/>
  <c r="N1354" i="1"/>
  <c r="M1354" i="1"/>
  <c r="Y1353" i="1"/>
  <c r="V1353" i="1"/>
  <c r="U1353" i="1"/>
  <c r="T1353" i="1"/>
  <c r="O1353" i="1"/>
  <c r="N1353" i="1"/>
  <c r="M1353" i="1"/>
  <c r="Y1352" i="1"/>
  <c r="V1352" i="1"/>
  <c r="U1352" i="1"/>
  <c r="T1352" i="1"/>
  <c r="O1352" i="1"/>
  <c r="N1352" i="1"/>
  <c r="M1352" i="1"/>
  <c r="Y1351" i="1"/>
  <c r="V1351" i="1"/>
  <c r="U1351" i="1"/>
  <c r="T1351" i="1"/>
  <c r="O1351" i="1"/>
  <c r="N1351" i="1"/>
  <c r="M1351" i="1"/>
  <c r="Y1350" i="1"/>
  <c r="V1350" i="1"/>
  <c r="U1350" i="1"/>
  <c r="T1350" i="1"/>
  <c r="O1350" i="1"/>
  <c r="N1350" i="1"/>
  <c r="M1350" i="1"/>
  <c r="Y1349" i="1"/>
  <c r="V1349" i="1"/>
  <c r="U1349" i="1"/>
  <c r="T1349" i="1"/>
  <c r="O1349" i="1"/>
  <c r="N1349" i="1"/>
  <c r="M1349" i="1"/>
  <c r="Y1348" i="1"/>
  <c r="V1348" i="1"/>
  <c r="U1348" i="1"/>
  <c r="T1348" i="1"/>
  <c r="O1348" i="1"/>
  <c r="N1348" i="1"/>
  <c r="M1348" i="1"/>
  <c r="Y1347" i="1"/>
  <c r="V1347" i="1"/>
  <c r="U1347" i="1"/>
  <c r="T1347" i="1"/>
  <c r="O1347" i="1"/>
  <c r="N1347" i="1"/>
  <c r="M1347" i="1"/>
  <c r="Y1346" i="1"/>
  <c r="V1346" i="1"/>
  <c r="U1346" i="1"/>
  <c r="T1346" i="1"/>
  <c r="O1346" i="1"/>
  <c r="N1346" i="1"/>
  <c r="M1346" i="1"/>
  <c r="Y1345" i="1"/>
  <c r="V1345" i="1"/>
  <c r="U1345" i="1"/>
  <c r="T1345" i="1"/>
  <c r="O1345" i="1"/>
  <c r="N1345" i="1"/>
  <c r="M1345" i="1"/>
  <c r="Y1344" i="1"/>
  <c r="V1344" i="1"/>
  <c r="U1344" i="1"/>
  <c r="T1344" i="1"/>
  <c r="O1344" i="1"/>
  <c r="N1344" i="1"/>
  <c r="M1344" i="1"/>
  <c r="Y1343" i="1"/>
  <c r="V1343" i="1"/>
  <c r="U1343" i="1"/>
  <c r="T1343" i="1"/>
  <c r="O1343" i="1"/>
  <c r="N1343" i="1"/>
  <c r="M1343" i="1"/>
  <c r="Y1342" i="1"/>
  <c r="V1342" i="1"/>
  <c r="U1342" i="1"/>
  <c r="T1342" i="1"/>
  <c r="O1342" i="1"/>
  <c r="N1342" i="1"/>
  <c r="M1342" i="1"/>
  <c r="Y1341" i="1"/>
  <c r="V1341" i="1"/>
  <c r="U1341" i="1"/>
  <c r="T1341" i="1"/>
  <c r="O1341" i="1"/>
  <c r="N1341" i="1"/>
  <c r="M1341" i="1"/>
  <c r="Y1340" i="1"/>
  <c r="V1340" i="1"/>
  <c r="U1340" i="1"/>
  <c r="T1340" i="1"/>
  <c r="O1340" i="1"/>
  <c r="N1340" i="1"/>
  <c r="M1340" i="1"/>
  <c r="Y1339" i="1"/>
  <c r="V1339" i="1"/>
  <c r="U1339" i="1"/>
  <c r="T1339" i="1"/>
  <c r="O1339" i="1"/>
  <c r="N1339" i="1"/>
  <c r="M1339" i="1"/>
  <c r="Y1338" i="1"/>
  <c r="V1338" i="1"/>
  <c r="U1338" i="1"/>
  <c r="T1338" i="1"/>
  <c r="O1338" i="1"/>
  <c r="N1338" i="1"/>
  <c r="M1338" i="1"/>
  <c r="Y1337" i="1"/>
  <c r="V1337" i="1"/>
  <c r="U1337" i="1"/>
  <c r="T1337" i="1"/>
  <c r="O1337" i="1"/>
  <c r="N1337" i="1"/>
  <c r="M1337" i="1"/>
  <c r="Y1336" i="1"/>
  <c r="V1336" i="1"/>
  <c r="U1336" i="1"/>
  <c r="T1336" i="1"/>
  <c r="O1336" i="1"/>
  <c r="N1336" i="1"/>
  <c r="M1336" i="1"/>
  <c r="Y1335" i="1"/>
  <c r="V1335" i="1"/>
  <c r="U1335" i="1"/>
  <c r="T1335" i="1"/>
  <c r="O1335" i="1"/>
  <c r="N1335" i="1"/>
  <c r="M1335" i="1"/>
  <c r="Y1334" i="1"/>
  <c r="V1334" i="1"/>
  <c r="U1334" i="1"/>
  <c r="T1334" i="1"/>
  <c r="O1334" i="1"/>
  <c r="N1334" i="1"/>
  <c r="M1334" i="1"/>
  <c r="Y1333" i="1"/>
  <c r="V1333" i="1"/>
  <c r="U1333" i="1"/>
  <c r="T1333" i="1"/>
  <c r="O1333" i="1"/>
  <c r="N1333" i="1"/>
  <c r="M1333" i="1"/>
  <c r="Y1332" i="1"/>
  <c r="V1332" i="1"/>
  <c r="U1332" i="1"/>
  <c r="T1332" i="1"/>
  <c r="O1332" i="1"/>
  <c r="N1332" i="1"/>
  <c r="M1332" i="1"/>
  <c r="Y1331" i="1"/>
  <c r="V1331" i="1"/>
  <c r="U1331" i="1"/>
  <c r="T1331" i="1"/>
  <c r="O1331" i="1"/>
  <c r="N1331" i="1"/>
  <c r="M1331" i="1"/>
  <c r="Y1330" i="1"/>
  <c r="V1330" i="1"/>
  <c r="U1330" i="1"/>
  <c r="T1330" i="1"/>
  <c r="O1330" i="1"/>
  <c r="N1330" i="1"/>
  <c r="M1330" i="1"/>
  <c r="Y1329" i="1"/>
  <c r="V1329" i="1"/>
  <c r="U1329" i="1"/>
  <c r="T1329" i="1"/>
  <c r="O1329" i="1"/>
  <c r="N1329" i="1"/>
  <c r="M1329" i="1"/>
  <c r="Y1328" i="1"/>
  <c r="V1328" i="1"/>
  <c r="U1328" i="1"/>
  <c r="T1328" i="1"/>
  <c r="O1328" i="1"/>
  <c r="N1328" i="1"/>
  <c r="M1328" i="1"/>
  <c r="Y1327" i="1"/>
  <c r="V1327" i="1"/>
  <c r="U1327" i="1"/>
  <c r="T1327" i="1"/>
  <c r="O1327" i="1"/>
  <c r="N1327" i="1"/>
  <c r="M1327" i="1"/>
  <c r="Y1326" i="1"/>
  <c r="V1326" i="1"/>
  <c r="U1326" i="1"/>
  <c r="T1326" i="1"/>
  <c r="O1326" i="1"/>
  <c r="N1326" i="1"/>
  <c r="M1326" i="1"/>
  <c r="Y1325" i="1"/>
  <c r="V1325" i="1"/>
  <c r="U1325" i="1"/>
  <c r="T1325" i="1"/>
  <c r="O1325" i="1"/>
  <c r="N1325" i="1"/>
  <c r="M1325" i="1"/>
  <c r="Y1324" i="1"/>
  <c r="V1324" i="1"/>
  <c r="U1324" i="1"/>
  <c r="T1324" i="1"/>
  <c r="O1324" i="1"/>
  <c r="N1324" i="1"/>
  <c r="M1324" i="1"/>
  <c r="Y1323" i="1"/>
  <c r="V1323" i="1"/>
  <c r="U1323" i="1"/>
  <c r="T1323" i="1"/>
  <c r="O1323" i="1"/>
  <c r="N1323" i="1"/>
  <c r="M1323" i="1"/>
  <c r="Y1322" i="1"/>
  <c r="V1322" i="1"/>
  <c r="U1322" i="1"/>
  <c r="T1322" i="1"/>
  <c r="O1322" i="1"/>
  <c r="N1322" i="1"/>
  <c r="M1322" i="1"/>
  <c r="Y1321" i="1"/>
  <c r="V1321" i="1"/>
  <c r="U1321" i="1"/>
  <c r="T1321" i="1"/>
  <c r="O1321" i="1"/>
  <c r="N1321" i="1"/>
  <c r="M1321" i="1"/>
  <c r="Y1320" i="1"/>
  <c r="V1320" i="1"/>
  <c r="U1320" i="1"/>
  <c r="T1320" i="1"/>
  <c r="O1320" i="1"/>
  <c r="N1320" i="1"/>
  <c r="M1320" i="1"/>
  <c r="Y1319" i="1"/>
  <c r="V1319" i="1"/>
  <c r="U1319" i="1"/>
  <c r="T1319" i="1"/>
  <c r="O1319" i="1"/>
  <c r="N1319" i="1"/>
  <c r="M1319" i="1"/>
  <c r="Y1318" i="1"/>
  <c r="V1318" i="1"/>
  <c r="U1318" i="1"/>
  <c r="T1318" i="1"/>
  <c r="O1318" i="1"/>
  <c r="N1318" i="1"/>
  <c r="M1318" i="1"/>
  <c r="Y1317" i="1"/>
  <c r="V1317" i="1"/>
  <c r="U1317" i="1"/>
  <c r="T1317" i="1"/>
  <c r="O1317" i="1"/>
  <c r="N1317" i="1"/>
  <c r="M1317" i="1"/>
  <c r="Y1316" i="1"/>
  <c r="V1316" i="1"/>
  <c r="U1316" i="1"/>
  <c r="T1316" i="1"/>
  <c r="O1316" i="1"/>
  <c r="N1316" i="1"/>
  <c r="M1316" i="1"/>
  <c r="Y1315" i="1"/>
  <c r="V1315" i="1"/>
  <c r="U1315" i="1"/>
  <c r="T1315" i="1"/>
  <c r="O1315" i="1"/>
  <c r="N1315" i="1"/>
  <c r="M1315" i="1"/>
  <c r="Y1314" i="1"/>
  <c r="V1314" i="1"/>
  <c r="U1314" i="1"/>
  <c r="T1314" i="1"/>
  <c r="O1314" i="1"/>
  <c r="N1314" i="1"/>
  <c r="M1314" i="1"/>
  <c r="Y1313" i="1"/>
  <c r="V1313" i="1"/>
  <c r="U1313" i="1"/>
  <c r="T1313" i="1"/>
  <c r="O1313" i="1"/>
  <c r="N1313" i="1"/>
  <c r="M1313" i="1"/>
  <c r="Y1312" i="1"/>
  <c r="V1312" i="1"/>
  <c r="U1312" i="1"/>
  <c r="T1312" i="1"/>
  <c r="O1312" i="1"/>
  <c r="N1312" i="1"/>
  <c r="M1312" i="1"/>
  <c r="A3" i="10" l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Y1311" i="1"/>
  <c r="Y1310" i="1"/>
  <c r="Y1309" i="1"/>
  <c r="Y1308" i="1"/>
  <c r="Y1307" i="1"/>
  <c r="Y1306" i="1"/>
  <c r="Y1305" i="1"/>
  <c r="Y1304" i="1"/>
  <c r="Y1303" i="1"/>
  <c r="Y1302" i="1"/>
  <c r="Y1301" i="1"/>
  <c r="Y1300" i="1"/>
  <c r="Y1299" i="1"/>
  <c r="Y1298" i="1"/>
  <c r="Y1297" i="1"/>
  <c r="Y1296" i="1"/>
  <c r="Y1295" i="1"/>
  <c r="Y1294" i="1"/>
  <c r="Y1293" i="1"/>
  <c r="Y1292" i="1"/>
  <c r="Y1291" i="1"/>
  <c r="Y1290" i="1"/>
  <c r="Y1289" i="1"/>
  <c r="Y1288" i="1"/>
  <c r="Y1287" i="1"/>
  <c r="Y1286" i="1"/>
  <c r="Y1285" i="1"/>
  <c r="Y1284" i="1"/>
  <c r="Y1283" i="1"/>
  <c r="Y1282" i="1"/>
  <c r="Y1281" i="1"/>
  <c r="Y1280" i="1"/>
  <c r="Y1279" i="1"/>
  <c r="Y1278" i="1"/>
  <c r="Y1277" i="1"/>
  <c r="Y1276" i="1"/>
  <c r="Y1275" i="1"/>
  <c r="Y1274" i="1"/>
  <c r="Y1273" i="1"/>
  <c r="Y1272" i="1"/>
  <c r="Y1271" i="1"/>
  <c r="Y1270" i="1"/>
  <c r="Y1269" i="1"/>
  <c r="Y1268" i="1"/>
  <c r="Y1267" i="1"/>
  <c r="Y1266" i="1"/>
  <c r="Y1265" i="1"/>
  <c r="Y1264" i="1"/>
  <c r="Y1263" i="1"/>
  <c r="Y1262" i="1"/>
  <c r="Y1261" i="1"/>
  <c r="V1311" i="1"/>
  <c r="U1311" i="1"/>
  <c r="T1311" i="1"/>
  <c r="V1310" i="1"/>
  <c r="U1310" i="1"/>
  <c r="T1310" i="1"/>
  <c r="V1309" i="1"/>
  <c r="U1309" i="1"/>
  <c r="T1309" i="1"/>
  <c r="V1308" i="1"/>
  <c r="U1308" i="1"/>
  <c r="T1308" i="1"/>
  <c r="V1307" i="1"/>
  <c r="U1307" i="1"/>
  <c r="T1307" i="1"/>
  <c r="V1306" i="1"/>
  <c r="U1306" i="1"/>
  <c r="T1306" i="1"/>
  <c r="V1305" i="1"/>
  <c r="U1305" i="1"/>
  <c r="T1305" i="1"/>
  <c r="V1304" i="1"/>
  <c r="U1304" i="1"/>
  <c r="T1304" i="1"/>
  <c r="V1303" i="1"/>
  <c r="U1303" i="1"/>
  <c r="T1303" i="1"/>
  <c r="V1302" i="1"/>
  <c r="U1302" i="1"/>
  <c r="T1302" i="1"/>
  <c r="V1301" i="1"/>
  <c r="U1301" i="1"/>
  <c r="T1301" i="1"/>
  <c r="V1300" i="1"/>
  <c r="U1300" i="1"/>
  <c r="T1300" i="1"/>
  <c r="V1299" i="1"/>
  <c r="U1299" i="1"/>
  <c r="T1299" i="1"/>
  <c r="V1298" i="1"/>
  <c r="U1298" i="1"/>
  <c r="T1298" i="1"/>
  <c r="V1297" i="1"/>
  <c r="U1297" i="1"/>
  <c r="T1297" i="1"/>
  <c r="V1296" i="1"/>
  <c r="U1296" i="1"/>
  <c r="T1296" i="1"/>
  <c r="V1295" i="1"/>
  <c r="U1295" i="1"/>
  <c r="T1295" i="1"/>
  <c r="V1294" i="1"/>
  <c r="U1294" i="1"/>
  <c r="T1294" i="1"/>
  <c r="V1293" i="1"/>
  <c r="U1293" i="1"/>
  <c r="T1293" i="1"/>
  <c r="V1292" i="1"/>
  <c r="U1292" i="1"/>
  <c r="T1292" i="1"/>
  <c r="V1291" i="1"/>
  <c r="U1291" i="1"/>
  <c r="T1291" i="1"/>
  <c r="V1290" i="1"/>
  <c r="U1290" i="1"/>
  <c r="T1290" i="1"/>
  <c r="V1289" i="1"/>
  <c r="U1289" i="1"/>
  <c r="T1289" i="1"/>
  <c r="V1288" i="1"/>
  <c r="U1288" i="1"/>
  <c r="T1288" i="1"/>
  <c r="V1287" i="1"/>
  <c r="U1287" i="1"/>
  <c r="T1287" i="1"/>
  <c r="V1286" i="1"/>
  <c r="U1286" i="1"/>
  <c r="T1286" i="1"/>
  <c r="V1285" i="1"/>
  <c r="U1285" i="1"/>
  <c r="T1285" i="1"/>
  <c r="V1284" i="1"/>
  <c r="U1284" i="1"/>
  <c r="T1284" i="1"/>
  <c r="V1283" i="1"/>
  <c r="U1283" i="1"/>
  <c r="T1283" i="1"/>
  <c r="V1282" i="1"/>
  <c r="U1282" i="1"/>
  <c r="T1282" i="1"/>
  <c r="V1281" i="1"/>
  <c r="U1281" i="1"/>
  <c r="T1281" i="1"/>
  <c r="V1280" i="1"/>
  <c r="U1280" i="1"/>
  <c r="T1280" i="1"/>
  <c r="V1279" i="1"/>
  <c r="U1279" i="1"/>
  <c r="T1279" i="1"/>
  <c r="V1278" i="1"/>
  <c r="U1278" i="1"/>
  <c r="T1278" i="1"/>
  <c r="V1277" i="1"/>
  <c r="U1277" i="1"/>
  <c r="T1277" i="1"/>
  <c r="V1276" i="1"/>
  <c r="U1276" i="1"/>
  <c r="T1276" i="1"/>
  <c r="V1275" i="1"/>
  <c r="U1275" i="1"/>
  <c r="T1275" i="1"/>
  <c r="V1274" i="1"/>
  <c r="U1274" i="1"/>
  <c r="T1274" i="1"/>
  <c r="V1273" i="1"/>
  <c r="U1273" i="1"/>
  <c r="T1273" i="1"/>
  <c r="V1272" i="1"/>
  <c r="U1272" i="1"/>
  <c r="T1272" i="1"/>
  <c r="V1271" i="1"/>
  <c r="U1271" i="1"/>
  <c r="T1271" i="1"/>
  <c r="V1270" i="1"/>
  <c r="U1270" i="1"/>
  <c r="T1270" i="1"/>
  <c r="V1269" i="1"/>
  <c r="U1269" i="1"/>
  <c r="T1269" i="1"/>
  <c r="V1268" i="1"/>
  <c r="U1268" i="1"/>
  <c r="T1268" i="1"/>
  <c r="V1267" i="1"/>
  <c r="U1267" i="1"/>
  <c r="T1267" i="1"/>
  <c r="V1266" i="1"/>
  <c r="U1266" i="1"/>
  <c r="T1266" i="1"/>
  <c r="V1265" i="1"/>
  <c r="U1265" i="1"/>
  <c r="T1265" i="1"/>
  <c r="V1264" i="1"/>
  <c r="U1264" i="1"/>
  <c r="T1264" i="1"/>
  <c r="V1263" i="1"/>
  <c r="U1263" i="1"/>
  <c r="T1263" i="1"/>
  <c r="V1262" i="1"/>
  <c r="U1262" i="1"/>
  <c r="T1262" i="1"/>
  <c r="V1261" i="1"/>
  <c r="U1261" i="1"/>
  <c r="T1261" i="1"/>
  <c r="O1289" i="1"/>
  <c r="N1289" i="1"/>
  <c r="M1289" i="1"/>
  <c r="O1288" i="1"/>
  <c r="N1288" i="1"/>
  <c r="M1288" i="1"/>
  <c r="O1287" i="1"/>
  <c r="N1287" i="1"/>
  <c r="M1287" i="1"/>
  <c r="O1286" i="1"/>
  <c r="N1286" i="1"/>
  <c r="M1286" i="1"/>
  <c r="O1285" i="1"/>
  <c r="N1285" i="1"/>
  <c r="M1285" i="1"/>
  <c r="O1284" i="1"/>
  <c r="N1284" i="1"/>
  <c r="M1284" i="1"/>
  <c r="O1283" i="1"/>
  <c r="N1283" i="1"/>
  <c r="M1283" i="1"/>
  <c r="O1282" i="1"/>
  <c r="N1282" i="1"/>
  <c r="M1282" i="1"/>
  <c r="O1281" i="1"/>
  <c r="N1281" i="1"/>
  <c r="M1281" i="1"/>
  <c r="O1280" i="1"/>
  <c r="N1280" i="1"/>
  <c r="M1280" i="1"/>
  <c r="O1279" i="1"/>
  <c r="N1279" i="1"/>
  <c r="M1279" i="1"/>
  <c r="O1278" i="1"/>
  <c r="N1278" i="1"/>
  <c r="M1278" i="1"/>
  <c r="O1277" i="1"/>
  <c r="N1277" i="1"/>
  <c r="M1277" i="1"/>
  <c r="O1276" i="1"/>
  <c r="N1276" i="1"/>
  <c r="M1276" i="1"/>
  <c r="O1275" i="1"/>
  <c r="N1275" i="1"/>
  <c r="M1275" i="1"/>
  <c r="O1274" i="1"/>
  <c r="N1274" i="1"/>
  <c r="M1274" i="1"/>
  <c r="O1273" i="1"/>
  <c r="N1273" i="1"/>
  <c r="M1273" i="1"/>
  <c r="O1272" i="1"/>
  <c r="N1272" i="1"/>
  <c r="M1272" i="1"/>
  <c r="O1271" i="1"/>
  <c r="N1271" i="1"/>
  <c r="M1271" i="1"/>
  <c r="O1270" i="1"/>
  <c r="N1270" i="1"/>
  <c r="M1270" i="1"/>
  <c r="O1269" i="1"/>
  <c r="N1269" i="1"/>
  <c r="M1269" i="1"/>
  <c r="O1268" i="1"/>
  <c r="N1268" i="1"/>
  <c r="M1268" i="1"/>
  <c r="O1267" i="1"/>
  <c r="N1267" i="1"/>
  <c r="M1267" i="1"/>
  <c r="O1266" i="1"/>
  <c r="N1266" i="1"/>
  <c r="M1266" i="1"/>
  <c r="O1265" i="1"/>
  <c r="N1265" i="1"/>
  <c r="M1265" i="1"/>
  <c r="O1264" i="1"/>
  <c r="N1264" i="1"/>
  <c r="M1264" i="1"/>
  <c r="O1263" i="1"/>
  <c r="N1263" i="1"/>
  <c r="M1263" i="1"/>
  <c r="O1262" i="1"/>
  <c r="N1262" i="1"/>
  <c r="M1262" i="1"/>
  <c r="O1261" i="1"/>
  <c r="N1261" i="1"/>
  <c r="M1261" i="1"/>
  <c r="O1311" i="1"/>
  <c r="N1311" i="1"/>
  <c r="M1311" i="1"/>
  <c r="O1310" i="1"/>
  <c r="N1310" i="1"/>
  <c r="M1310" i="1"/>
  <c r="O1309" i="1"/>
  <c r="N1309" i="1"/>
  <c r="M1309" i="1"/>
  <c r="O1308" i="1"/>
  <c r="N1308" i="1"/>
  <c r="M1308" i="1"/>
  <c r="O1307" i="1"/>
  <c r="N1307" i="1"/>
  <c r="M1307" i="1"/>
  <c r="O1306" i="1"/>
  <c r="N1306" i="1"/>
  <c r="M1306" i="1"/>
  <c r="O1305" i="1"/>
  <c r="N1305" i="1"/>
  <c r="M1305" i="1"/>
  <c r="O1304" i="1"/>
  <c r="N1304" i="1"/>
  <c r="M1304" i="1"/>
  <c r="O1303" i="1"/>
  <c r="N1303" i="1"/>
  <c r="M1303" i="1"/>
  <c r="O1302" i="1"/>
  <c r="N1302" i="1"/>
  <c r="M1302" i="1"/>
  <c r="O1301" i="1"/>
  <c r="N1301" i="1"/>
  <c r="M1301" i="1"/>
  <c r="O1300" i="1"/>
  <c r="N1300" i="1"/>
  <c r="M1300" i="1"/>
  <c r="O1299" i="1"/>
  <c r="N1299" i="1"/>
  <c r="M1299" i="1"/>
  <c r="O1298" i="1"/>
  <c r="N1298" i="1"/>
  <c r="M1298" i="1"/>
  <c r="O1297" i="1"/>
  <c r="N1297" i="1"/>
  <c r="M1297" i="1"/>
  <c r="O1296" i="1"/>
  <c r="N1296" i="1"/>
  <c r="M1296" i="1"/>
  <c r="O1295" i="1"/>
  <c r="N1295" i="1"/>
  <c r="M1295" i="1"/>
  <c r="O1294" i="1"/>
  <c r="N1294" i="1"/>
  <c r="M1294" i="1"/>
  <c r="O1293" i="1"/>
  <c r="N1293" i="1"/>
  <c r="M1293" i="1"/>
  <c r="O1292" i="1"/>
  <c r="N1292" i="1"/>
  <c r="M1292" i="1"/>
  <c r="O1291" i="1"/>
  <c r="N1291" i="1"/>
  <c r="M1291" i="1"/>
  <c r="O1290" i="1"/>
  <c r="N1290" i="1"/>
  <c r="M1290" i="1"/>
  <c r="Y1260" i="1" l="1"/>
  <c r="Y1259" i="1"/>
  <c r="Y1258" i="1"/>
  <c r="Y1257" i="1"/>
  <c r="Y1256" i="1"/>
  <c r="Y1255" i="1"/>
  <c r="Y1254" i="1"/>
  <c r="Y1253" i="1"/>
  <c r="Y1252" i="1"/>
  <c r="Y1251" i="1"/>
  <c r="Y1250" i="1"/>
  <c r="Y1249" i="1"/>
  <c r="Y1248" i="1"/>
  <c r="Y1247" i="1"/>
  <c r="Y1246" i="1"/>
  <c r="Y1245" i="1"/>
  <c r="Y1244" i="1"/>
  <c r="Y1243" i="1"/>
  <c r="Y1242" i="1"/>
  <c r="Y1241" i="1"/>
  <c r="Y1240" i="1"/>
  <c r="Y1239" i="1"/>
  <c r="Y1238" i="1"/>
  <c r="Y1237" i="1"/>
  <c r="Y1236" i="1"/>
  <c r="Y1235" i="1"/>
  <c r="Y1234" i="1"/>
  <c r="Y1233" i="1"/>
  <c r="Y1232" i="1"/>
  <c r="Y1231" i="1"/>
  <c r="Y1230" i="1"/>
  <c r="Y1229" i="1"/>
  <c r="Y1228" i="1"/>
  <c r="Y1227" i="1"/>
  <c r="Y1226" i="1"/>
  <c r="Y1225" i="1"/>
  <c r="Y1224" i="1"/>
  <c r="Y1223" i="1"/>
  <c r="Y1222" i="1"/>
  <c r="Y1221" i="1"/>
  <c r="Y1220" i="1"/>
  <c r="Y1219" i="1"/>
  <c r="Y1218" i="1"/>
  <c r="Y1217" i="1"/>
  <c r="Y1216" i="1"/>
  <c r="Y1215" i="1"/>
  <c r="Y1214" i="1"/>
  <c r="Y1213" i="1"/>
  <c r="Y1212" i="1"/>
  <c r="Y1211" i="1"/>
  <c r="Y1210" i="1"/>
  <c r="Y1209" i="1"/>
  <c r="Y1208" i="1"/>
  <c r="Y1207" i="1"/>
  <c r="Y1206" i="1"/>
  <c r="Y1205" i="1"/>
  <c r="Y1204" i="1"/>
  <c r="Y1203" i="1"/>
  <c r="Y1202" i="1"/>
  <c r="Y1201" i="1"/>
  <c r="Y1200" i="1"/>
  <c r="Y1199" i="1"/>
  <c r="Y1198" i="1"/>
  <c r="Y1197" i="1"/>
  <c r="Y1196" i="1"/>
  <c r="Y1195" i="1"/>
  <c r="Y1194" i="1"/>
  <c r="Y1193" i="1"/>
  <c r="Y1192" i="1"/>
  <c r="Y1191" i="1"/>
  <c r="Y1190" i="1"/>
  <c r="Y1189" i="1"/>
  <c r="Y1188" i="1"/>
  <c r="Y1187" i="1"/>
  <c r="Y1186" i="1"/>
  <c r="Y1185" i="1"/>
  <c r="Y1184" i="1"/>
  <c r="Y1183" i="1"/>
  <c r="Y1182" i="1"/>
  <c r="Y1181" i="1"/>
  <c r="Y1180" i="1"/>
  <c r="Y1179" i="1"/>
  <c r="Y1178" i="1"/>
  <c r="Y1177" i="1"/>
  <c r="Y1176" i="1"/>
  <c r="Y1175" i="1"/>
  <c r="Y1174" i="1"/>
  <c r="Y1173" i="1"/>
  <c r="Y1172" i="1"/>
  <c r="Y1171" i="1"/>
  <c r="Y1170" i="1"/>
  <c r="Y1169" i="1"/>
  <c r="V1260" i="1"/>
  <c r="U1260" i="1"/>
  <c r="T1260" i="1"/>
  <c r="O1260" i="1"/>
  <c r="N1260" i="1"/>
  <c r="M1260" i="1"/>
  <c r="V1259" i="1"/>
  <c r="U1259" i="1"/>
  <c r="T1259" i="1"/>
  <c r="O1259" i="1"/>
  <c r="N1259" i="1"/>
  <c r="M1259" i="1"/>
  <c r="V1258" i="1"/>
  <c r="U1258" i="1"/>
  <c r="T1258" i="1"/>
  <c r="O1258" i="1"/>
  <c r="N1258" i="1"/>
  <c r="M1258" i="1"/>
  <c r="V1257" i="1"/>
  <c r="U1257" i="1"/>
  <c r="T1257" i="1"/>
  <c r="O1257" i="1"/>
  <c r="N1257" i="1"/>
  <c r="M1257" i="1"/>
  <c r="V1256" i="1"/>
  <c r="U1256" i="1"/>
  <c r="T1256" i="1"/>
  <c r="O1256" i="1"/>
  <c r="N1256" i="1"/>
  <c r="M1256" i="1"/>
  <c r="V1255" i="1"/>
  <c r="U1255" i="1"/>
  <c r="T1255" i="1"/>
  <c r="O1255" i="1"/>
  <c r="N1255" i="1"/>
  <c r="M1255" i="1"/>
  <c r="V1254" i="1"/>
  <c r="U1254" i="1"/>
  <c r="T1254" i="1"/>
  <c r="O1254" i="1"/>
  <c r="N1254" i="1"/>
  <c r="M1254" i="1"/>
  <c r="V1253" i="1"/>
  <c r="U1253" i="1"/>
  <c r="T1253" i="1"/>
  <c r="O1253" i="1"/>
  <c r="N1253" i="1"/>
  <c r="M1253" i="1"/>
  <c r="V1252" i="1"/>
  <c r="U1252" i="1"/>
  <c r="T1252" i="1"/>
  <c r="O1252" i="1"/>
  <c r="N1252" i="1"/>
  <c r="M1252" i="1"/>
  <c r="V1251" i="1"/>
  <c r="U1251" i="1"/>
  <c r="T1251" i="1"/>
  <c r="O1251" i="1"/>
  <c r="N1251" i="1"/>
  <c r="M1251" i="1"/>
  <c r="V1250" i="1"/>
  <c r="U1250" i="1"/>
  <c r="T1250" i="1"/>
  <c r="O1250" i="1"/>
  <c r="N1250" i="1"/>
  <c r="M1250" i="1"/>
  <c r="V1249" i="1"/>
  <c r="U1249" i="1"/>
  <c r="T1249" i="1"/>
  <c r="O1249" i="1"/>
  <c r="N1249" i="1"/>
  <c r="M1249" i="1"/>
  <c r="V1248" i="1"/>
  <c r="U1248" i="1"/>
  <c r="T1248" i="1"/>
  <c r="O1248" i="1"/>
  <c r="N1248" i="1"/>
  <c r="M1248" i="1"/>
  <c r="V1247" i="1"/>
  <c r="U1247" i="1"/>
  <c r="T1247" i="1"/>
  <c r="O1247" i="1"/>
  <c r="N1247" i="1"/>
  <c r="M1247" i="1"/>
  <c r="V1246" i="1"/>
  <c r="U1246" i="1"/>
  <c r="T1246" i="1"/>
  <c r="O1246" i="1"/>
  <c r="N1246" i="1"/>
  <c r="M1246" i="1"/>
  <c r="V1245" i="1"/>
  <c r="U1245" i="1"/>
  <c r="T1245" i="1"/>
  <c r="O1245" i="1"/>
  <c r="N1245" i="1"/>
  <c r="M1245" i="1"/>
  <c r="V1244" i="1"/>
  <c r="U1244" i="1"/>
  <c r="T1244" i="1"/>
  <c r="O1244" i="1"/>
  <c r="N1244" i="1"/>
  <c r="M1244" i="1"/>
  <c r="V1243" i="1"/>
  <c r="U1243" i="1"/>
  <c r="T1243" i="1"/>
  <c r="O1243" i="1"/>
  <c r="N1243" i="1"/>
  <c r="M1243" i="1"/>
  <c r="V1242" i="1"/>
  <c r="U1242" i="1"/>
  <c r="T1242" i="1"/>
  <c r="O1242" i="1"/>
  <c r="N1242" i="1"/>
  <c r="M1242" i="1"/>
  <c r="V1241" i="1"/>
  <c r="U1241" i="1"/>
  <c r="T1241" i="1"/>
  <c r="O1241" i="1"/>
  <c r="N1241" i="1"/>
  <c r="M1241" i="1"/>
  <c r="V1240" i="1"/>
  <c r="U1240" i="1"/>
  <c r="T1240" i="1"/>
  <c r="O1240" i="1"/>
  <c r="N1240" i="1"/>
  <c r="M1240" i="1"/>
  <c r="V1239" i="1"/>
  <c r="U1239" i="1"/>
  <c r="T1239" i="1"/>
  <c r="O1239" i="1"/>
  <c r="N1239" i="1"/>
  <c r="M1239" i="1"/>
  <c r="V1238" i="1"/>
  <c r="U1238" i="1"/>
  <c r="T1238" i="1"/>
  <c r="O1238" i="1"/>
  <c r="N1238" i="1"/>
  <c r="M1238" i="1"/>
  <c r="V1237" i="1"/>
  <c r="U1237" i="1"/>
  <c r="T1237" i="1"/>
  <c r="O1237" i="1"/>
  <c r="N1237" i="1"/>
  <c r="M1237" i="1"/>
  <c r="V1236" i="1"/>
  <c r="U1236" i="1"/>
  <c r="T1236" i="1"/>
  <c r="O1236" i="1"/>
  <c r="N1236" i="1"/>
  <c r="M1236" i="1"/>
  <c r="V1235" i="1"/>
  <c r="U1235" i="1"/>
  <c r="T1235" i="1"/>
  <c r="O1235" i="1"/>
  <c r="N1235" i="1"/>
  <c r="M1235" i="1"/>
  <c r="V1234" i="1"/>
  <c r="U1234" i="1"/>
  <c r="T1234" i="1"/>
  <c r="O1234" i="1"/>
  <c r="N1234" i="1"/>
  <c r="M1234" i="1"/>
  <c r="V1233" i="1"/>
  <c r="U1233" i="1"/>
  <c r="T1233" i="1"/>
  <c r="O1233" i="1"/>
  <c r="N1233" i="1"/>
  <c r="M1233" i="1"/>
  <c r="V1232" i="1"/>
  <c r="U1232" i="1"/>
  <c r="T1232" i="1"/>
  <c r="O1232" i="1"/>
  <c r="N1232" i="1"/>
  <c r="M1232" i="1"/>
  <c r="V1231" i="1"/>
  <c r="U1231" i="1"/>
  <c r="T1231" i="1"/>
  <c r="O1231" i="1"/>
  <c r="N1231" i="1"/>
  <c r="M1231" i="1"/>
  <c r="V1230" i="1"/>
  <c r="U1230" i="1"/>
  <c r="T1230" i="1"/>
  <c r="O1230" i="1"/>
  <c r="N1230" i="1"/>
  <c r="M1230" i="1"/>
  <c r="V1229" i="1"/>
  <c r="U1229" i="1"/>
  <c r="T1229" i="1"/>
  <c r="O1229" i="1"/>
  <c r="N1229" i="1"/>
  <c r="M1229" i="1"/>
  <c r="V1228" i="1"/>
  <c r="U1228" i="1"/>
  <c r="T1228" i="1"/>
  <c r="O1228" i="1"/>
  <c r="N1228" i="1"/>
  <c r="M1228" i="1"/>
  <c r="V1227" i="1"/>
  <c r="U1227" i="1"/>
  <c r="T1227" i="1"/>
  <c r="O1227" i="1"/>
  <c r="N1227" i="1"/>
  <c r="M1227" i="1"/>
  <c r="V1226" i="1"/>
  <c r="U1226" i="1"/>
  <c r="T1226" i="1"/>
  <c r="O1226" i="1"/>
  <c r="N1226" i="1"/>
  <c r="M1226" i="1"/>
  <c r="V1225" i="1"/>
  <c r="U1225" i="1"/>
  <c r="T1225" i="1"/>
  <c r="O1225" i="1"/>
  <c r="N1225" i="1"/>
  <c r="M1225" i="1"/>
  <c r="V1224" i="1"/>
  <c r="U1224" i="1"/>
  <c r="T1224" i="1"/>
  <c r="O1224" i="1"/>
  <c r="N1224" i="1"/>
  <c r="M1224" i="1"/>
  <c r="V1223" i="1"/>
  <c r="U1223" i="1"/>
  <c r="T1223" i="1"/>
  <c r="O1223" i="1"/>
  <c r="N1223" i="1"/>
  <c r="M1223" i="1"/>
  <c r="V1222" i="1"/>
  <c r="U1222" i="1"/>
  <c r="T1222" i="1"/>
  <c r="O1222" i="1"/>
  <c r="N1222" i="1"/>
  <c r="M1222" i="1"/>
  <c r="V1221" i="1"/>
  <c r="U1221" i="1"/>
  <c r="T1221" i="1"/>
  <c r="O1221" i="1"/>
  <c r="N1221" i="1"/>
  <c r="M1221" i="1"/>
  <c r="V1220" i="1"/>
  <c r="U1220" i="1"/>
  <c r="T1220" i="1"/>
  <c r="O1220" i="1"/>
  <c r="N1220" i="1"/>
  <c r="M1220" i="1"/>
  <c r="V1219" i="1"/>
  <c r="U1219" i="1"/>
  <c r="T1219" i="1"/>
  <c r="O1219" i="1"/>
  <c r="N1219" i="1"/>
  <c r="M1219" i="1"/>
  <c r="V1218" i="1"/>
  <c r="U1218" i="1"/>
  <c r="T1218" i="1"/>
  <c r="O1218" i="1"/>
  <c r="N1218" i="1"/>
  <c r="M1218" i="1"/>
  <c r="V1217" i="1"/>
  <c r="U1217" i="1"/>
  <c r="T1217" i="1"/>
  <c r="O1217" i="1"/>
  <c r="N1217" i="1"/>
  <c r="M1217" i="1"/>
  <c r="V1216" i="1"/>
  <c r="U1216" i="1"/>
  <c r="T1216" i="1"/>
  <c r="O1216" i="1"/>
  <c r="N1216" i="1"/>
  <c r="M1216" i="1"/>
  <c r="V1215" i="1"/>
  <c r="U1215" i="1"/>
  <c r="T1215" i="1"/>
  <c r="O1215" i="1"/>
  <c r="N1215" i="1"/>
  <c r="M1215" i="1"/>
  <c r="V1214" i="1"/>
  <c r="U1214" i="1"/>
  <c r="T1214" i="1"/>
  <c r="O1214" i="1"/>
  <c r="N1214" i="1"/>
  <c r="M1214" i="1"/>
  <c r="V1213" i="1"/>
  <c r="U1213" i="1"/>
  <c r="T1213" i="1"/>
  <c r="O1213" i="1"/>
  <c r="N1213" i="1"/>
  <c r="M1213" i="1"/>
  <c r="V1212" i="1"/>
  <c r="U1212" i="1"/>
  <c r="T1212" i="1"/>
  <c r="O1212" i="1"/>
  <c r="N1212" i="1"/>
  <c r="M1212" i="1"/>
  <c r="V1211" i="1"/>
  <c r="U1211" i="1"/>
  <c r="T1211" i="1"/>
  <c r="O1211" i="1"/>
  <c r="N1211" i="1"/>
  <c r="M1211" i="1"/>
  <c r="V1210" i="1"/>
  <c r="U1210" i="1"/>
  <c r="T1210" i="1"/>
  <c r="O1210" i="1"/>
  <c r="N1210" i="1"/>
  <c r="M1210" i="1"/>
  <c r="V1209" i="1"/>
  <c r="U1209" i="1"/>
  <c r="T1209" i="1"/>
  <c r="O1209" i="1"/>
  <c r="N1209" i="1"/>
  <c r="M1209" i="1"/>
  <c r="V1208" i="1"/>
  <c r="U1208" i="1"/>
  <c r="T1208" i="1"/>
  <c r="O1208" i="1"/>
  <c r="N1208" i="1"/>
  <c r="M1208" i="1"/>
  <c r="V1207" i="1"/>
  <c r="U1207" i="1"/>
  <c r="T1207" i="1"/>
  <c r="O1207" i="1"/>
  <c r="N1207" i="1"/>
  <c r="M1207" i="1"/>
  <c r="V1206" i="1"/>
  <c r="U1206" i="1"/>
  <c r="T1206" i="1"/>
  <c r="O1206" i="1"/>
  <c r="N1206" i="1"/>
  <c r="M1206" i="1"/>
  <c r="V1205" i="1"/>
  <c r="U1205" i="1"/>
  <c r="T1205" i="1"/>
  <c r="O1205" i="1"/>
  <c r="N1205" i="1"/>
  <c r="M1205" i="1"/>
  <c r="V1204" i="1"/>
  <c r="U1204" i="1"/>
  <c r="T1204" i="1"/>
  <c r="O1204" i="1"/>
  <c r="N1204" i="1"/>
  <c r="M1204" i="1"/>
  <c r="V1203" i="1"/>
  <c r="U1203" i="1"/>
  <c r="T1203" i="1"/>
  <c r="O1203" i="1"/>
  <c r="N1203" i="1"/>
  <c r="M1203" i="1"/>
  <c r="V1202" i="1"/>
  <c r="U1202" i="1"/>
  <c r="T1202" i="1"/>
  <c r="O1202" i="1"/>
  <c r="N1202" i="1"/>
  <c r="M1202" i="1"/>
  <c r="V1201" i="1"/>
  <c r="U1201" i="1"/>
  <c r="T1201" i="1"/>
  <c r="O1201" i="1"/>
  <c r="N1201" i="1"/>
  <c r="M1201" i="1"/>
  <c r="V1200" i="1"/>
  <c r="U1200" i="1"/>
  <c r="T1200" i="1"/>
  <c r="O1200" i="1"/>
  <c r="N1200" i="1"/>
  <c r="M1200" i="1"/>
  <c r="V1199" i="1"/>
  <c r="U1199" i="1"/>
  <c r="T1199" i="1"/>
  <c r="O1199" i="1"/>
  <c r="N1199" i="1"/>
  <c r="M1199" i="1"/>
  <c r="V1198" i="1" l="1"/>
  <c r="U1198" i="1"/>
  <c r="T1198" i="1"/>
  <c r="V1197" i="1"/>
  <c r="U1197" i="1"/>
  <c r="T1197" i="1"/>
  <c r="V1196" i="1"/>
  <c r="U1196" i="1"/>
  <c r="T1196" i="1"/>
  <c r="V1195" i="1"/>
  <c r="U1195" i="1"/>
  <c r="T1195" i="1"/>
  <c r="V1194" i="1"/>
  <c r="U1194" i="1"/>
  <c r="T1194" i="1"/>
  <c r="V1193" i="1"/>
  <c r="U1193" i="1"/>
  <c r="T1193" i="1"/>
  <c r="V1192" i="1"/>
  <c r="U1192" i="1"/>
  <c r="T1192" i="1"/>
  <c r="V1191" i="1"/>
  <c r="U1191" i="1"/>
  <c r="T1191" i="1"/>
  <c r="V1190" i="1"/>
  <c r="U1190" i="1"/>
  <c r="T1190" i="1"/>
  <c r="V1189" i="1"/>
  <c r="U1189" i="1"/>
  <c r="T1189" i="1"/>
  <c r="V1188" i="1"/>
  <c r="U1188" i="1"/>
  <c r="T1188" i="1"/>
  <c r="V1187" i="1"/>
  <c r="U1187" i="1"/>
  <c r="T1187" i="1"/>
  <c r="V1186" i="1"/>
  <c r="U1186" i="1"/>
  <c r="T1186" i="1"/>
  <c r="V1185" i="1"/>
  <c r="U1185" i="1"/>
  <c r="T1185" i="1"/>
  <c r="V1184" i="1"/>
  <c r="U1184" i="1"/>
  <c r="T1184" i="1"/>
  <c r="V1183" i="1"/>
  <c r="U1183" i="1"/>
  <c r="T1183" i="1"/>
  <c r="V1182" i="1"/>
  <c r="U1182" i="1"/>
  <c r="T1182" i="1"/>
  <c r="V1181" i="1"/>
  <c r="U1181" i="1"/>
  <c r="T1181" i="1"/>
  <c r="V1180" i="1"/>
  <c r="U1180" i="1"/>
  <c r="T1180" i="1"/>
  <c r="V1179" i="1"/>
  <c r="U1179" i="1"/>
  <c r="T1179" i="1"/>
  <c r="V1178" i="1"/>
  <c r="U1178" i="1"/>
  <c r="T1178" i="1"/>
  <c r="V1177" i="1"/>
  <c r="U1177" i="1"/>
  <c r="T1177" i="1"/>
  <c r="V1176" i="1"/>
  <c r="U1176" i="1"/>
  <c r="T1176" i="1"/>
  <c r="V1175" i="1"/>
  <c r="U1175" i="1"/>
  <c r="T1175" i="1"/>
  <c r="V1174" i="1"/>
  <c r="U1174" i="1"/>
  <c r="T1174" i="1"/>
  <c r="V1173" i="1"/>
  <c r="U1173" i="1"/>
  <c r="T1173" i="1"/>
  <c r="V1172" i="1"/>
  <c r="U1172" i="1"/>
  <c r="T1172" i="1"/>
  <c r="V1171" i="1"/>
  <c r="U1171" i="1"/>
  <c r="T1171" i="1"/>
  <c r="V1170" i="1"/>
  <c r="U1170" i="1"/>
  <c r="T1170" i="1"/>
  <c r="V1169" i="1"/>
  <c r="U1169" i="1"/>
  <c r="T1169" i="1"/>
  <c r="O1198" i="1"/>
  <c r="N1198" i="1"/>
  <c r="M1198" i="1"/>
  <c r="O1197" i="1"/>
  <c r="N1197" i="1"/>
  <c r="M1197" i="1"/>
  <c r="O1196" i="1"/>
  <c r="N1196" i="1"/>
  <c r="M1196" i="1"/>
  <c r="O1195" i="1"/>
  <c r="N1195" i="1"/>
  <c r="M1195" i="1"/>
  <c r="O1194" i="1"/>
  <c r="N1194" i="1"/>
  <c r="M1194" i="1"/>
  <c r="O1193" i="1"/>
  <c r="N1193" i="1"/>
  <c r="M1193" i="1"/>
  <c r="O1192" i="1"/>
  <c r="N1192" i="1"/>
  <c r="M1192" i="1"/>
  <c r="O1191" i="1"/>
  <c r="N1191" i="1"/>
  <c r="M1191" i="1"/>
  <c r="O1190" i="1"/>
  <c r="N1190" i="1"/>
  <c r="M1190" i="1"/>
  <c r="O1189" i="1"/>
  <c r="N1189" i="1"/>
  <c r="M1189" i="1"/>
  <c r="O1188" i="1"/>
  <c r="N1188" i="1"/>
  <c r="M1188" i="1"/>
  <c r="O1187" i="1"/>
  <c r="N1187" i="1"/>
  <c r="M1187" i="1"/>
  <c r="O1186" i="1"/>
  <c r="N1186" i="1"/>
  <c r="M1186" i="1"/>
  <c r="O1185" i="1"/>
  <c r="N1185" i="1"/>
  <c r="M1185" i="1"/>
  <c r="O1184" i="1"/>
  <c r="N1184" i="1"/>
  <c r="M1184" i="1"/>
  <c r="O1183" i="1"/>
  <c r="N1183" i="1"/>
  <c r="M1183" i="1"/>
  <c r="O1182" i="1"/>
  <c r="N1182" i="1"/>
  <c r="M1182" i="1"/>
  <c r="O1181" i="1"/>
  <c r="N1181" i="1"/>
  <c r="M1181" i="1"/>
  <c r="O1180" i="1"/>
  <c r="N1180" i="1"/>
  <c r="M1180" i="1"/>
  <c r="O1179" i="1"/>
  <c r="N1179" i="1"/>
  <c r="M1179" i="1"/>
  <c r="O1178" i="1"/>
  <c r="N1178" i="1"/>
  <c r="M1178" i="1"/>
  <c r="O1177" i="1"/>
  <c r="N1177" i="1"/>
  <c r="M1177" i="1"/>
  <c r="O1176" i="1"/>
  <c r="N1176" i="1"/>
  <c r="M1176" i="1"/>
  <c r="O1175" i="1"/>
  <c r="N1175" i="1"/>
  <c r="M1175" i="1"/>
  <c r="O1174" i="1"/>
  <c r="N1174" i="1"/>
  <c r="M1174" i="1"/>
  <c r="O1173" i="1"/>
  <c r="N1173" i="1"/>
  <c r="M1173" i="1"/>
  <c r="O1172" i="1"/>
  <c r="N1172" i="1"/>
  <c r="M1172" i="1"/>
  <c r="O1171" i="1"/>
  <c r="N1171" i="1"/>
  <c r="M1171" i="1"/>
  <c r="O1170" i="1"/>
  <c r="N1170" i="1"/>
  <c r="M1170" i="1"/>
  <c r="O1169" i="1"/>
  <c r="N1169" i="1"/>
  <c r="M1169" i="1"/>
  <c r="H27" i="7"/>
  <c r="H28" i="7"/>
  <c r="E27" i="7"/>
  <c r="Y1168" i="1"/>
  <c r="Y1167" i="1"/>
  <c r="Y1166" i="1"/>
  <c r="Y1165" i="1"/>
  <c r="Y1164" i="1"/>
  <c r="Y1163" i="1"/>
  <c r="Y1162" i="1"/>
  <c r="Y1161" i="1"/>
  <c r="Y1160" i="1"/>
  <c r="Y1159" i="1"/>
  <c r="Y1158" i="1"/>
  <c r="Y1157" i="1"/>
  <c r="Y1156" i="1"/>
  <c r="Y1155" i="1"/>
  <c r="Y1154" i="1"/>
  <c r="Y1153" i="1"/>
  <c r="Y1152" i="1"/>
  <c r="Y1151" i="1"/>
  <c r="Y1150" i="1"/>
  <c r="Y1149" i="1"/>
  <c r="Y1148" i="1"/>
  <c r="Y1147" i="1"/>
  <c r="Y1146" i="1"/>
  <c r="Y1145" i="1"/>
  <c r="Y1144" i="1"/>
  <c r="Y1143" i="1"/>
  <c r="Y1142" i="1"/>
  <c r="Y1141" i="1"/>
  <c r="Y1140" i="1"/>
  <c r="Y1139" i="1"/>
  <c r="Y1138" i="1"/>
  <c r="Y1137" i="1"/>
  <c r="Y1136" i="1"/>
  <c r="Y1135" i="1"/>
  <c r="Y1134" i="1"/>
  <c r="Y1133" i="1"/>
  <c r="Y1132" i="1"/>
  <c r="Y1131" i="1"/>
  <c r="Y1130" i="1"/>
  <c r="Y1129" i="1"/>
  <c r="Y1128" i="1"/>
  <c r="Y1127" i="1"/>
  <c r="Y1126" i="1"/>
  <c r="Y1125" i="1"/>
  <c r="Y1124" i="1"/>
  <c r="Y1123" i="1"/>
  <c r="Y1122" i="1"/>
  <c r="Y1121" i="1"/>
  <c r="Y1120" i="1"/>
  <c r="Y1119" i="1"/>
  <c r="Y1118" i="1"/>
  <c r="Y1117" i="1"/>
  <c r="Y1116" i="1"/>
  <c r="Y1115" i="1"/>
  <c r="Y1114" i="1"/>
  <c r="Y1113" i="1"/>
  <c r="Y1112" i="1"/>
  <c r="Y1111" i="1"/>
  <c r="Y1110" i="1"/>
  <c r="Y1109" i="1"/>
  <c r="Y1108" i="1"/>
  <c r="Y1107" i="1"/>
  <c r="Y1106" i="1"/>
  <c r="Y1105" i="1"/>
  <c r="Y1104" i="1"/>
  <c r="Y1103" i="1"/>
  <c r="Y1102" i="1"/>
  <c r="Y1101" i="1"/>
  <c r="Y1100" i="1"/>
  <c r="Y1099" i="1"/>
  <c r="Y1098" i="1"/>
  <c r="Y1097" i="1"/>
  <c r="Y1096" i="1"/>
  <c r="Y1095" i="1"/>
  <c r="Y1094" i="1"/>
  <c r="Y1093" i="1"/>
  <c r="Y1092" i="1"/>
  <c r="Y1091" i="1"/>
  <c r="Y1090" i="1"/>
  <c r="Y1089" i="1"/>
  <c r="Y1088" i="1"/>
  <c r="Y1087" i="1"/>
  <c r="Y1086" i="1"/>
  <c r="Y1085" i="1"/>
  <c r="Y1084" i="1"/>
  <c r="Y1083" i="1"/>
  <c r="Y1082" i="1"/>
  <c r="Y1081" i="1"/>
  <c r="Y1080" i="1"/>
  <c r="Y1079" i="1"/>
  <c r="Y1078" i="1"/>
  <c r="Y1077" i="1"/>
  <c r="Y1076" i="1"/>
  <c r="Y1075" i="1"/>
  <c r="Y1074" i="1"/>
  <c r="Y1073" i="1"/>
  <c r="Y1072" i="1"/>
  <c r="Y1071" i="1"/>
  <c r="Y1070" i="1"/>
  <c r="Y1069" i="1"/>
  <c r="Y1068" i="1"/>
  <c r="Y1067" i="1"/>
  <c r="Y1066" i="1"/>
  <c r="Y1065" i="1"/>
  <c r="Y1064" i="1"/>
  <c r="Y1063" i="1"/>
  <c r="Y1062" i="1"/>
  <c r="Y1061" i="1"/>
  <c r="Y1060" i="1"/>
  <c r="Y1059" i="1"/>
  <c r="Y1058" i="1"/>
  <c r="Y1057" i="1"/>
  <c r="Y1056" i="1"/>
  <c r="Y1055" i="1"/>
  <c r="Y1054" i="1"/>
  <c r="Y1053" i="1"/>
  <c r="Y1052" i="1"/>
  <c r="Y1051" i="1"/>
  <c r="Y1050" i="1"/>
  <c r="Y1049" i="1"/>
  <c r="Y1048" i="1"/>
  <c r="Y1047" i="1"/>
  <c r="Y1046" i="1"/>
  <c r="Y1045" i="1"/>
  <c r="Y1044" i="1"/>
  <c r="Y1043" i="1"/>
  <c r="Y1042" i="1"/>
  <c r="Y1041" i="1"/>
  <c r="Y1040" i="1"/>
  <c r="Y1039" i="1"/>
  <c r="Y1038" i="1"/>
  <c r="Y1037" i="1"/>
  <c r="Y1036" i="1"/>
  <c r="Y1035" i="1"/>
  <c r="Y1034" i="1"/>
  <c r="Y1033" i="1"/>
  <c r="Y1032" i="1"/>
  <c r="Y1031" i="1"/>
  <c r="Y1030" i="1"/>
  <c r="Y1029" i="1"/>
  <c r="Y1028" i="1"/>
  <c r="Y1027" i="1"/>
  <c r="Y1026" i="1"/>
  <c r="Y1025" i="1"/>
  <c r="Y1024" i="1"/>
  <c r="Y1023" i="1"/>
  <c r="Y1022" i="1"/>
  <c r="Y1021" i="1"/>
  <c r="Y1020" i="1"/>
  <c r="Y1019" i="1"/>
  <c r="Y1018" i="1"/>
  <c r="Y1017" i="1"/>
  <c r="Y1016" i="1"/>
  <c r="Y1015" i="1"/>
  <c r="Y1014" i="1"/>
  <c r="Y1013" i="1"/>
  <c r="Y1012" i="1"/>
  <c r="Y1011" i="1"/>
  <c r="Y1010" i="1"/>
  <c r="Y1009" i="1"/>
  <c r="Y1008" i="1"/>
  <c r="Y1007" i="1"/>
  <c r="Y1006" i="1"/>
  <c r="Y1005" i="1"/>
  <c r="Y1004" i="1"/>
  <c r="Y1003" i="1"/>
  <c r="Y1002" i="1"/>
  <c r="Y100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K10" i="3" s="1"/>
  <c r="Y784" i="1"/>
  <c r="Y783" i="1"/>
  <c r="Y782" i="1"/>
  <c r="Y781" i="1"/>
  <c r="Y780" i="1"/>
  <c r="H18" i="9" l="1"/>
  <c r="H17" i="9"/>
  <c r="E17" i="9"/>
  <c r="H16" i="9"/>
  <c r="E16" i="9"/>
  <c r="H15" i="9"/>
  <c r="E15" i="9"/>
  <c r="H14" i="9"/>
  <c r="E14" i="9"/>
  <c r="H13" i="9"/>
  <c r="E13" i="9"/>
  <c r="H12" i="9"/>
  <c r="E12" i="9"/>
  <c r="H11" i="9"/>
  <c r="E11" i="9"/>
  <c r="H10" i="9"/>
  <c r="E10" i="9"/>
  <c r="H9" i="9"/>
  <c r="E9" i="9"/>
  <c r="H8" i="9"/>
  <c r="E8" i="9"/>
  <c r="H7" i="9"/>
  <c r="E7" i="9"/>
  <c r="H6" i="9"/>
  <c r="E6" i="9"/>
  <c r="H5" i="9"/>
  <c r="E5" i="9"/>
  <c r="H4" i="9"/>
  <c r="E4" i="9"/>
  <c r="H3" i="9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4" i="7"/>
  <c r="E5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V1168" i="1"/>
  <c r="U1168" i="1"/>
  <c r="T1168" i="1"/>
  <c r="O1168" i="1"/>
  <c r="N1168" i="1"/>
  <c r="M1168" i="1"/>
  <c r="V1167" i="1"/>
  <c r="U1167" i="1"/>
  <c r="T1167" i="1"/>
  <c r="O1167" i="1"/>
  <c r="N1167" i="1"/>
  <c r="M1167" i="1"/>
  <c r="V1166" i="1"/>
  <c r="U1166" i="1"/>
  <c r="T1166" i="1"/>
  <c r="O1166" i="1"/>
  <c r="N1166" i="1"/>
  <c r="M1166" i="1"/>
  <c r="V1165" i="1"/>
  <c r="U1165" i="1"/>
  <c r="T1165" i="1"/>
  <c r="O1165" i="1"/>
  <c r="N1165" i="1"/>
  <c r="M1165" i="1"/>
  <c r="V1164" i="1"/>
  <c r="U1164" i="1"/>
  <c r="T1164" i="1"/>
  <c r="O1164" i="1"/>
  <c r="N1164" i="1"/>
  <c r="M1164" i="1"/>
  <c r="V1163" i="1"/>
  <c r="U1163" i="1"/>
  <c r="T1163" i="1"/>
  <c r="O1163" i="1"/>
  <c r="N1163" i="1"/>
  <c r="M1163" i="1"/>
  <c r="V1162" i="1"/>
  <c r="U1162" i="1"/>
  <c r="T1162" i="1"/>
  <c r="O1162" i="1"/>
  <c r="N1162" i="1"/>
  <c r="M1162" i="1"/>
  <c r="V1161" i="1"/>
  <c r="U1161" i="1"/>
  <c r="T1161" i="1"/>
  <c r="O1161" i="1"/>
  <c r="N1161" i="1"/>
  <c r="M1161" i="1"/>
  <c r="V1160" i="1"/>
  <c r="U1160" i="1"/>
  <c r="T1160" i="1"/>
  <c r="O1160" i="1"/>
  <c r="N1160" i="1"/>
  <c r="M1160" i="1"/>
  <c r="V1159" i="1"/>
  <c r="U1159" i="1"/>
  <c r="T1159" i="1"/>
  <c r="O1159" i="1"/>
  <c r="N1159" i="1"/>
  <c r="M1159" i="1"/>
  <c r="V1158" i="1"/>
  <c r="U1158" i="1"/>
  <c r="T1158" i="1"/>
  <c r="O1158" i="1"/>
  <c r="N1158" i="1"/>
  <c r="M1158" i="1"/>
  <c r="V1157" i="1"/>
  <c r="U1157" i="1"/>
  <c r="T1157" i="1"/>
  <c r="O1157" i="1"/>
  <c r="N1157" i="1"/>
  <c r="M1157" i="1"/>
  <c r="V1156" i="1"/>
  <c r="U1156" i="1"/>
  <c r="T1156" i="1"/>
  <c r="O1156" i="1"/>
  <c r="N1156" i="1"/>
  <c r="M1156" i="1"/>
  <c r="V1155" i="1"/>
  <c r="U1155" i="1"/>
  <c r="T1155" i="1"/>
  <c r="O1155" i="1"/>
  <c r="N1155" i="1"/>
  <c r="M1155" i="1"/>
  <c r="V1154" i="1"/>
  <c r="U1154" i="1"/>
  <c r="T1154" i="1"/>
  <c r="O1154" i="1"/>
  <c r="N1154" i="1"/>
  <c r="M1154" i="1"/>
  <c r="V1153" i="1"/>
  <c r="U1153" i="1"/>
  <c r="T1153" i="1"/>
  <c r="O1153" i="1"/>
  <c r="N1153" i="1"/>
  <c r="M1153" i="1"/>
  <c r="V1152" i="1"/>
  <c r="U1152" i="1"/>
  <c r="T1152" i="1"/>
  <c r="O1152" i="1"/>
  <c r="N1152" i="1"/>
  <c r="M1152" i="1"/>
  <c r="V1151" i="1"/>
  <c r="U1151" i="1"/>
  <c r="T1151" i="1"/>
  <c r="O1151" i="1"/>
  <c r="N1151" i="1"/>
  <c r="M1151" i="1"/>
  <c r="V1150" i="1"/>
  <c r="U1150" i="1"/>
  <c r="T1150" i="1"/>
  <c r="O1150" i="1"/>
  <c r="N1150" i="1"/>
  <c r="M1150" i="1"/>
  <c r="V1149" i="1"/>
  <c r="U1149" i="1"/>
  <c r="T1149" i="1"/>
  <c r="O1149" i="1"/>
  <c r="N1149" i="1"/>
  <c r="M1149" i="1"/>
  <c r="V1148" i="1"/>
  <c r="U1148" i="1"/>
  <c r="T1148" i="1"/>
  <c r="O1148" i="1"/>
  <c r="N1148" i="1"/>
  <c r="M1148" i="1"/>
  <c r="V1147" i="1"/>
  <c r="U1147" i="1"/>
  <c r="T1147" i="1"/>
  <c r="O1147" i="1"/>
  <c r="N1147" i="1"/>
  <c r="M1147" i="1"/>
  <c r="V1146" i="1"/>
  <c r="U1146" i="1"/>
  <c r="T1146" i="1"/>
  <c r="O1146" i="1"/>
  <c r="N1146" i="1"/>
  <c r="M1146" i="1"/>
  <c r="V1145" i="1"/>
  <c r="U1145" i="1"/>
  <c r="T1145" i="1"/>
  <c r="O1145" i="1"/>
  <c r="N1145" i="1"/>
  <c r="M1145" i="1"/>
  <c r="V1144" i="1"/>
  <c r="U1144" i="1"/>
  <c r="T1144" i="1"/>
  <c r="O1144" i="1"/>
  <c r="N1144" i="1"/>
  <c r="M1144" i="1"/>
  <c r="V1143" i="1"/>
  <c r="U1143" i="1"/>
  <c r="T1143" i="1"/>
  <c r="O1143" i="1"/>
  <c r="N1143" i="1"/>
  <c r="M1143" i="1"/>
  <c r="V1142" i="1"/>
  <c r="U1142" i="1"/>
  <c r="T1142" i="1"/>
  <c r="O1142" i="1"/>
  <c r="N1142" i="1"/>
  <c r="M1142" i="1"/>
  <c r="V1141" i="1"/>
  <c r="U1141" i="1"/>
  <c r="T1141" i="1"/>
  <c r="O1141" i="1"/>
  <c r="N1141" i="1"/>
  <c r="M1141" i="1"/>
  <c r="V1140" i="1"/>
  <c r="U1140" i="1"/>
  <c r="T1140" i="1"/>
  <c r="O1140" i="1"/>
  <c r="N1140" i="1"/>
  <c r="M1140" i="1"/>
  <c r="V1139" i="1"/>
  <c r="U1139" i="1"/>
  <c r="T1139" i="1"/>
  <c r="O1139" i="1"/>
  <c r="N1139" i="1"/>
  <c r="M1139" i="1"/>
  <c r="V1138" i="1"/>
  <c r="U1138" i="1"/>
  <c r="T1138" i="1"/>
  <c r="O1138" i="1"/>
  <c r="N1138" i="1"/>
  <c r="M1138" i="1"/>
  <c r="V1137" i="1"/>
  <c r="U1137" i="1"/>
  <c r="T1137" i="1"/>
  <c r="O1137" i="1"/>
  <c r="N1137" i="1"/>
  <c r="M1137" i="1"/>
  <c r="V1136" i="1"/>
  <c r="U1136" i="1"/>
  <c r="T1136" i="1"/>
  <c r="O1136" i="1"/>
  <c r="N1136" i="1"/>
  <c r="M1136" i="1"/>
  <c r="V1135" i="1"/>
  <c r="U1135" i="1"/>
  <c r="T1135" i="1"/>
  <c r="O1135" i="1"/>
  <c r="N1135" i="1"/>
  <c r="M1135" i="1"/>
  <c r="V1134" i="1"/>
  <c r="U1134" i="1"/>
  <c r="T1134" i="1"/>
  <c r="O1134" i="1"/>
  <c r="N1134" i="1"/>
  <c r="M1134" i="1"/>
  <c r="V1133" i="1" l="1"/>
  <c r="U1133" i="1"/>
  <c r="T1133" i="1"/>
  <c r="O1133" i="1"/>
  <c r="N1133" i="1"/>
  <c r="M1133" i="1"/>
  <c r="V1132" i="1"/>
  <c r="U1132" i="1"/>
  <c r="T1132" i="1"/>
  <c r="O1132" i="1"/>
  <c r="N1132" i="1"/>
  <c r="M1132" i="1"/>
  <c r="V1131" i="1"/>
  <c r="U1131" i="1"/>
  <c r="T1131" i="1"/>
  <c r="O1131" i="1"/>
  <c r="N1131" i="1"/>
  <c r="M1131" i="1"/>
  <c r="V1130" i="1"/>
  <c r="U1130" i="1"/>
  <c r="T1130" i="1"/>
  <c r="O1130" i="1"/>
  <c r="N1130" i="1"/>
  <c r="M1130" i="1"/>
  <c r="V1129" i="1"/>
  <c r="U1129" i="1"/>
  <c r="T1129" i="1"/>
  <c r="O1129" i="1"/>
  <c r="N1129" i="1"/>
  <c r="M1129" i="1"/>
  <c r="V1128" i="1"/>
  <c r="U1128" i="1"/>
  <c r="T1128" i="1"/>
  <c r="O1128" i="1"/>
  <c r="N1128" i="1"/>
  <c r="M1128" i="1"/>
  <c r="V1127" i="1"/>
  <c r="U1127" i="1"/>
  <c r="T1127" i="1"/>
  <c r="O1127" i="1"/>
  <c r="N1127" i="1"/>
  <c r="M1127" i="1"/>
  <c r="V1126" i="1"/>
  <c r="U1126" i="1"/>
  <c r="T1126" i="1"/>
  <c r="O1126" i="1"/>
  <c r="N1126" i="1"/>
  <c r="M1126" i="1"/>
  <c r="V1125" i="1"/>
  <c r="U1125" i="1"/>
  <c r="T1125" i="1"/>
  <c r="O1125" i="1"/>
  <c r="N1125" i="1"/>
  <c r="M1125" i="1"/>
  <c r="V1124" i="1"/>
  <c r="U1124" i="1"/>
  <c r="T1124" i="1"/>
  <c r="O1124" i="1"/>
  <c r="N1124" i="1"/>
  <c r="M1124" i="1"/>
  <c r="V1123" i="1"/>
  <c r="U1123" i="1"/>
  <c r="T1123" i="1"/>
  <c r="O1123" i="1"/>
  <c r="N1123" i="1"/>
  <c r="M1123" i="1"/>
  <c r="V1122" i="1"/>
  <c r="U1122" i="1"/>
  <c r="T1122" i="1"/>
  <c r="O1122" i="1"/>
  <c r="N1122" i="1"/>
  <c r="M1122" i="1"/>
  <c r="V1121" i="1"/>
  <c r="U1121" i="1"/>
  <c r="T1121" i="1"/>
  <c r="O1121" i="1"/>
  <c r="N1121" i="1"/>
  <c r="M1121" i="1"/>
  <c r="V1120" i="1"/>
  <c r="U1120" i="1"/>
  <c r="T1120" i="1"/>
  <c r="O1120" i="1"/>
  <c r="N1120" i="1"/>
  <c r="M1120" i="1"/>
  <c r="V1119" i="1"/>
  <c r="U1119" i="1"/>
  <c r="T1119" i="1"/>
  <c r="O1119" i="1"/>
  <c r="N1119" i="1"/>
  <c r="M1119" i="1"/>
  <c r="V1118" i="1"/>
  <c r="U1118" i="1"/>
  <c r="T1118" i="1"/>
  <c r="O1118" i="1"/>
  <c r="N1118" i="1"/>
  <c r="M1118" i="1"/>
  <c r="V1117" i="1"/>
  <c r="U1117" i="1"/>
  <c r="T1117" i="1"/>
  <c r="O1117" i="1"/>
  <c r="N1117" i="1"/>
  <c r="M1117" i="1"/>
  <c r="V1116" i="1"/>
  <c r="U1116" i="1"/>
  <c r="T1116" i="1"/>
  <c r="O1116" i="1"/>
  <c r="N1116" i="1"/>
  <c r="M1116" i="1"/>
  <c r="V1115" i="1"/>
  <c r="U1115" i="1"/>
  <c r="T1115" i="1"/>
  <c r="O1115" i="1"/>
  <c r="N1115" i="1"/>
  <c r="M1115" i="1"/>
  <c r="V1114" i="1"/>
  <c r="U1114" i="1"/>
  <c r="T1114" i="1"/>
  <c r="O1114" i="1"/>
  <c r="N1114" i="1"/>
  <c r="M1114" i="1"/>
  <c r="V1113" i="1"/>
  <c r="U1113" i="1"/>
  <c r="T1113" i="1"/>
  <c r="O1113" i="1"/>
  <c r="N1113" i="1"/>
  <c r="M1113" i="1"/>
  <c r="V1112" i="1"/>
  <c r="U1112" i="1"/>
  <c r="T1112" i="1"/>
  <c r="O1112" i="1"/>
  <c r="N1112" i="1"/>
  <c r="M1112" i="1"/>
  <c r="V1111" i="1"/>
  <c r="U1111" i="1"/>
  <c r="T1111" i="1"/>
  <c r="O1111" i="1"/>
  <c r="N1111" i="1"/>
  <c r="M1111" i="1"/>
  <c r="V1110" i="1"/>
  <c r="U1110" i="1"/>
  <c r="T1110" i="1"/>
  <c r="O1110" i="1"/>
  <c r="N1110" i="1"/>
  <c r="M1110" i="1"/>
  <c r="V1109" i="1"/>
  <c r="U1109" i="1"/>
  <c r="T1109" i="1"/>
  <c r="O1109" i="1"/>
  <c r="N1109" i="1"/>
  <c r="M1109" i="1"/>
  <c r="V1108" i="1"/>
  <c r="U1108" i="1"/>
  <c r="T1108" i="1"/>
  <c r="O1108" i="1"/>
  <c r="N1108" i="1"/>
  <c r="M1108" i="1"/>
  <c r="V1107" i="1"/>
  <c r="U1107" i="1"/>
  <c r="T1107" i="1"/>
  <c r="O1107" i="1"/>
  <c r="N1107" i="1"/>
  <c r="M1107" i="1"/>
  <c r="V1106" i="1"/>
  <c r="U1106" i="1"/>
  <c r="T1106" i="1"/>
  <c r="O1106" i="1"/>
  <c r="N1106" i="1"/>
  <c r="M1106" i="1"/>
  <c r="V1105" i="1"/>
  <c r="U1105" i="1"/>
  <c r="T1105" i="1"/>
  <c r="O1105" i="1"/>
  <c r="N1105" i="1"/>
  <c r="M1105" i="1"/>
  <c r="N1079" i="1" l="1"/>
  <c r="V1104" i="1"/>
  <c r="U1104" i="1"/>
  <c r="T1104" i="1"/>
  <c r="O1104" i="1"/>
  <c r="N1104" i="1"/>
  <c r="M1104" i="1"/>
  <c r="V1103" i="1"/>
  <c r="U1103" i="1"/>
  <c r="T1103" i="1"/>
  <c r="O1103" i="1"/>
  <c r="N1103" i="1"/>
  <c r="M1103" i="1"/>
  <c r="V1102" i="1"/>
  <c r="U1102" i="1"/>
  <c r="T1102" i="1"/>
  <c r="O1102" i="1"/>
  <c r="N1102" i="1"/>
  <c r="M1102" i="1"/>
  <c r="V1101" i="1"/>
  <c r="U1101" i="1"/>
  <c r="T1101" i="1"/>
  <c r="O1101" i="1"/>
  <c r="N1101" i="1"/>
  <c r="M1101" i="1"/>
  <c r="V1100" i="1"/>
  <c r="U1100" i="1"/>
  <c r="T1100" i="1"/>
  <c r="O1100" i="1"/>
  <c r="N1100" i="1"/>
  <c r="M1100" i="1"/>
  <c r="V1099" i="1"/>
  <c r="U1099" i="1"/>
  <c r="T1099" i="1"/>
  <c r="O1099" i="1"/>
  <c r="N1099" i="1"/>
  <c r="M1099" i="1"/>
  <c r="V1098" i="1"/>
  <c r="U1098" i="1"/>
  <c r="T1098" i="1"/>
  <c r="O1098" i="1"/>
  <c r="N1098" i="1"/>
  <c r="M1098" i="1"/>
  <c r="V1097" i="1"/>
  <c r="U1097" i="1"/>
  <c r="T1097" i="1"/>
  <c r="O1097" i="1"/>
  <c r="N1097" i="1"/>
  <c r="M1097" i="1"/>
  <c r="V1096" i="1"/>
  <c r="U1096" i="1"/>
  <c r="T1096" i="1"/>
  <c r="O1096" i="1"/>
  <c r="N1096" i="1"/>
  <c r="M1096" i="1"/>
  <c r="V1095" i="1"/>
  <c r="U1095" i="1"/>
  <c r="T1095" i="1"/>
  <c r="O1095" i="1"/>
  <c r="N1095" i="1"/>
  <c r="M1095" i="1"/>
  <c r="V1094" i="1"/>
  <c r="U1094" i="1"/>
  <c r="T1094" i="1"/>
  <c r="O1094" i="1"/>
  <c r="N1094" i="1"/>
  <c r="M1094" i="1"/>
  <c r="V1093" i="1"/>
  <c r="U1093" i="1"/>
  <c r="T1093" i="1"/>
  <c r="O1093" i="1"/>
  <c r="N1093" i="1"/>
  <c r="M1093" i="1"/>
  <c r="V1092" i="1"/>
  <c r="U1092" i="1"/>
  <c r="T1092" i="1"/>
  <c r="O1092" i="1"/>
  <c r="N1092" i="1"/>
  <c r="M1092" i="1"/>
  <c r="V1091" i="1"/>
  <c r="U1091" i="1"/>
  <c r="T1091" i="1"/>
  <c r="O1091" i="1"/>
  <c r="N1091" i="1"/>
  <c r="M1091" i="1"/>
  <c r="V1090" i="1"/>
  <c r="U1090" i="1"/>
  <c r="T1090" i="1"/>
  <c r="O1090" i="1"/>
  <c r="N1090" i="1"/>
  <c r="M1090" i="1"/>
  <c r="V1089" i="1"/>
  <c r="U1089" i="1"/>
  <c r="T1089" i="1"/>
  <c r="O1089" i="1"/>
  <c r="N1089" i="1"/>
  <c r="M1089" i="1"/>
  <c r="V1088" i="1"/>
  <c r="U1088" i="1"/>
  <c r="T1088" i="1"/>
  <c r="O1088" i="1"/>
  <c r="N1088" i="1"/>
  <c r="M1088" i="1"/>
  <c r="F10" i="3" l="1"/>
  <c r="H3" i="7" l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N1087" i="1" l="1"/>
  <c r="N1086" i="1"/>
  <c r="N1085" i="1"/>
  <c r="N1084" i="1"/>
  <c r="N1083" i="1"/>
  <c r="N1082" i="1"/>
  <c r="N1081" i="1"/>
  <c r="N1080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F37" i="3" l="1"/>
  <c r="H68" i="3"/>
  <c r="F39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8" i="3"/>
  <c r="F40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F41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J39" i="3"/>
  <c r="J37" i="3"/>
  <c r="J55" i="3"/>
  <c r="J59" i="3"/>
  <c r="J63" i="3"/>
  <c r="J67" i="3"/>
  <c r="J38" i="3"/>
  <c r="J42" i="3"/>
  <c r="J46" i="3"/>
  <c r="J50" i="3"/>
  <c r="J54" i="3"/>
  <c r="J58" i="3"/>
  <c r="J62" i="3"/>
  <c r="J66" i="3"/>
  <c r="O101" i="3"/>
  <c r="M101" i="3" s="1"/>
  <c r="D51" i="3" l="1"/>
  <c r="D43" i="3"/>
  <c r="D68" i="3"/>
  <c r="D40" i="3"/>
  <c r="D38" i="3"/>
  <c r="D55" i="3"/>
  <c r="D39" i="3"/>
  <c r="I68" i="3"/>
  <c r="D37" i="3"/>
  <c r="D65" i="3"/>
  <c r="D63" i="3"/>
  <c r="I60" i="3"/>
  <c r="I52" i="3"/>
  <c r="I44" i="3"/>
  <c r="I67" i="3"/>
  <c r="I59" i="3"/>
  <c r="I51" i="3"/>
  <c r="I43" i="3"/>
  <c r="I66" i="3"/>
  <c r="I58" i="3"/>
  <c r="I50" i="3"/>
  <c r="I42" i="3"/>
  <c r="I65" i="3"/>
  <c r="I57" i="3"/>
  <c r="I49" i="3"/>
  <c r="I41" i="3"/>
  <c r="I64" i="3"/>
  <c r="I56" i="3"/>
  <c r="I48" i="3"/>
  <c r="I40" i="3"/>
  <c r="I63" i="3"/>
  <c r="I55" i="3"/>
  <c r="I47" i="3"/>
  <c r="I39" i="3"/>
  <c r="I62" i="3"/>
  <c r="I54" i="3"/>
  <c r="I46" i="3"/>
  <c r="I38" i="3"/>
  <c r="I61" i="3"/>
  <c r="I53" i="3"/>
  <c r="I45" i="3"/>
  <c r="I37" i="3"/>
  <c r="D67" i="3"/>
  <c r="D59" i="3"/>
  <c r="D47" i="3"/>
  <c r="F69" i="3"/>
  <c r="E69" i="3"/>
  <c r="J68" i="3"/>
  <c r="J64" i="3"/>
  <c r="D64" i="3"/>
  <c r="D60" i="3"/>
  <c r="J60" i="3"/>
  <c r="D56" i="3"/>
  <c r="J56" i="3"/>
  <c r="D52" i="3"/>
  <c r="J52" i="3"/>
  <c r="D48" i="3"/>
  <c r="J48" i="3"/>
  <c r="D44" i="3"/>
  <c r="J44" i="3"/>
  <c r="J40" i="3"/>
  <c r="H69" i="3"/>
  <c r="J51" i="3"/>
  <c r="J47" i="3"/>
  <c r="J43" i="3"/>
  <c r="G69" i="3"/>
  <c r="D66" i="3"/>
  <c r="D62" i="3"/>
  <c r="D58" i="3"/>
  <c r="D54" i="3"/>
  <c r="D50" i="3"/>
  <c r="D46" i="3"/>
  <c r="D42" i="3"/>
  <c r="J65" i="3"/>
  <c r="J61" i="3"/>
  <c r="D61" i="3"/>
  <c r="J57" i="3"/>
  <c r="D57" i="3"/>
  <c r="J53" i="3"/>
  <c r="D53" i="3"/>
  <c r="D49" i="3"/>
  <c r="J49" i="3"/>
  <c r="J45" i="3"/>
  <c r="D45" i="3"/>
  <c r="J41" i="3"/>
  <c r="D41" i="3"/>
  <c r="C8" i="6"/>
  <c r="I69" i="3" l="1"/>
  <c r="J69" i="3"/>
  <c r="D69" i="3"/>
  <c r="V790" i="1"/>
  <c r="U790" i="1"/>
  <c r="T790" i="1"/>
  <c r="V789" i="1"/>
  <c r="U789" i="1"/>
  <c r="T789" i="1"/>
  <c r="V788" i="1"/>
  <c r="U788" i="1"/>
  <c r="T788" i="1"/>
  <c r="V787" i="1"/>
  <c r="U787" i="1"/>
  <c r="T787" i="1"/>
  <c r="V786" i="1"/>
  <c r="U786" i="1"/>
  <c r="T786" i="1"/>
  <c r="V785" i="1"/>
  <c r="U785" i="1"/>
  <c r="T785" i="1"/>
  <c r="V784" i="1"/>
  <c r="U784" i="1"/>
  <c r="T784" i="1"/>
  <c r="V783" i="1"/>
  <c r="U783" i="1"/>
  <c r="T783" i="1"/>
  <c r="V782" i="1"/>
  <c r="U782" i="1"/>
  <c r="T782" i="1"/>
  <c r="V781" i="1"/>
  <c r="U781" i="1"/>
  <c r="T781" i="1"/>
  <c r="V780" i="1"/>
  <c r="U780" i="1"/>
  <c r="T780" i="1"/>
  <c r="O790" i="1"/>
  <c r="M790" i="1"/>
  <c r="O789" i="1"/>
  <c r="M789" i="1"/>
  <c r="O788" i="1"/>
  <c r="M788" i="1"/>
  <c r="O787" i="1"/>
  <c r="M787" i="1"/>
  <c r="O786" i="1"/>
  <c r="M786" i="1"/>
  <c r="O785" i="1"/>
  <c r="M785" i="1"/>
  <c r="O784" i="1"/>
  <c r="M784" i="1"/>
  <c r="O783" i="1"/>
  <c r="M783" i="1"/>
  <c r="O782" i="1"/>
  <c r="M782" i="1"/>
  <c r="O781" i="1"/>
  <c r="M781" i="1"/>
  <c r="O780" i="1"/>
  <c r="M780" i="1"/>
  <c r="M1087" i="1" l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U1087" i="1"/>
  <c r="T1087" i="1"/>
  <c r="O1087" i="1"/>
  <c r="U1086" i="1"/>
  <c r="T1086" i="1"/>
  <c r="O1086" i="1"/>
  <c r="U1085" i="1"/>
  <c r="T1085" i="1"/>
  <c r="O1085" i="1"/>
  <c r="U1084" i="1"/>
  <c r="T1084" i="1"/>
  <c r="O1084" i="1"/>
  <c r="U1083" i="1"/>
  <c r="T1083" i="1"/>
  <c r="O1083" i="1"/>
  <c r="U1082" i="1"/>
  <c r="T1082" i="1"/>
  <c r="O1082" i="1"/>
  <c r="U1081" i="1"/>
  <c r="T1081" i="1"/>
  <c r="O1081" i="1"/>
  <c r="U1080" i="1"/>
  <c r="T1080" i="1"/>
  <c r="O1080" i="1"/>
  <c r="U1079" i="1"/>
  <c r="T1079" i="1"/>
  <c r="O1079" i="1"/>
  <c r="U1078" i="1"/>
  <c r="T1078" i="1"/>
  <c r="O1078" i="1"/>
  <c r="U1077" i="1"/>
  <c r="T1077" i="1"/>
  <c r="O1077" i="1"/>
  <c r="U1076" i="1"/>
  <c r="T1076" i="1"/>
  <c r="O1076" i="1"/>
  <c r="U1075" i="1"/>
  <c r="T1075" i="1"/>
  <c r="O1075" i="1"/>
  <c r="U1074" i="1"/>
  <c r="T1074" i="1"/>
  <c r="O1074" i="1"/>
  <c r="U1073" i="1"/>
  <c r="T1073" i="1"/>
  <c r="O1073" i="1"/>
  <c r="U1072" i="1"/>
  <c r="T1072" i="1"/>
  <c r="O1072" i="1"/>
  <c r="U1071" i="1"/>
  <c r="T1071" i="1"/>
  <c r="O1071" i="1"/>
  <c r="U1070" i="1"/>
  <c r="T1070" i="1"/>
  <c r="O1070" i="1"/>
  <c r="U1069" i="1"/>
  <c r="T1069" i="1"/>
  <c r="O1069" i="1"/>
  <c r="U1068" i="1"/>
  <c r="T1068" i="1"/>
  <c r="O1068" i="1"/>
  <c r="U1067" i="1"/>
  <c r="T1067" i="1"/>
  <c r="O1067" i="1"/>
  <c r="U1066" i="1"/>
  <c r="T1066" i="1"/>
  <c r="O1066" i="1"/>
  <c r="U1065" i="1"/>
  <c r="T1065" i="1"/>
  <c r="O1065" i="1"/>
  <c r="U1064" i="1"/>
  <c r="T1064" i="1"/>
  <c r="O1064" i="1"/>
  <c r="U1063" i="1"/>
  <c r="T1063" i="1"/>
  <c r="O1063" i="1"/>
  <c r="U1062" i="1"/>
  <c r="T1062" i="1"/>
  <c r="O1062" i="1"/>
  <c r="U1061" i="1"/>
  <c r="T1061" i="1"/>
  <c r="O1061" i="1"/>
  <c r="U1060" i="1"/>
  <c r="T1060" i="1"/>
  <c r="O1060" i="1"/>
  <c r="U1059" i="1"/>
  <c r="T1059" i="1"/>
  <c r="O1059" i="1"/>
  <c r="U1058" i="1"/>
  <c r="T1058" i="1"/>
  <c r="O1058" i="1"/>
  <c r="U1057" i="1"/>
  <c r="T1057" i="1"/>
  <c r="O1057" i="1"/>
  <c r="U1056" i="1"/>
  <c r="T1056" i="1"/>
  <c r="O1056" i="1"/>
  <c r="U1055" i="1"/>
  <c r="T1055" i="1"/>
  <c r="O1055" i="1"/>
  <c r="U1054" i="1"/>
  <c r="T1054" i="1"/>
  <c r="O1054" i="1"/>
  <c r="U1053" i="1"/>
  <c r="T1053" i="1"/>
  <c r="O1053" i="1"/>
  <c r="U1052" i="1"/>
  <c r="T1052" i="1"/>
  <c r="O1052" i="1"/>
  <c r="U1051" i="1"/>
  <c r="T1051" i="1"/>
  <c r="O1051" i="1"/>
  <c r="U1050" i="1"/>
  <c r="T1050" i="1"/>
  <c r="O1050" i="1"/>
  <c r="U1049" i="1"/>
  <c r="T1049" i="1"/>
  <c r="O1049" i="1"/>
  <c r="U1048" i="1"/>
  <c r="T1048" i="1"/>
  <c r="O1048" i="1"/>
  <c r="U1047" i="1"/>
  <c r="T1047" i="1"/>
  <c r="O1047" i="1"/>
  <c r="U1046" i="1"/>
  <c r="T1046" i="1"/>
  <c r="O1046" i="1"/>
  <c r="V1045" i="1"/>
  <c r="U1045" i="1"/>
  <c r="T1045" i="1"/>
  <c r="O1045" i="1"/>
  <c r="V1044" i="1"/>
  <c r="U1044" i="1"/>
  <c r="T1044" i="1"/>
  <c r="O1044" i="1"/>
  <c r="V1043" i="1"/>
  <c r="U1043" i="1"/>
  <c r="T1043" i="1"/>
  <c r="O1043" i="1"/>
  <c r="V1042" i="1"/>
  <c r="U1042" i="1"/>
  <c r="T1042" i="1"/>
  <c r="O1042" i="1"/>
  <c r="V1041" i="1"/>
  <c r="U1041" i="1"/>
  <c r="T1041" i="1"/>
  <c r="O1041" i="1"/>
  <c r="V1040" i="1"/>
  <c r="U1040" i="1"/>
  <c r="T1040" i="1"/>
  <c r="O1040" i="1"/>
  <c r="V1039" i="1"/>
  <c r="U1039" i="1"/>
  <c r="T1039" i="1"/>
  <c r="O1039" i="1"/>
  <c r="V1038" i="1"/>
  <c r="U1038" i="1"/>
  <c r="T1038" i="1"/>
  <c r="O1038" i="1"/>
  <c r="V1037" i="1"/>
  <c r="U1037" i="1"/>
  <c r="T1037" i="1"/>
  <c r="O1037" i="1"/>
  <c r="V1036" i="1"/>
  <c r="U1036" i="1"/>
  <c r="T1036" i="1"/>
  <c r="O1036" i="1"/>
  <c r="V1035" i="1"/>
  <c r="U1035" i="1"/>
  <c r="T1035" i="1"/>
  <c r="O1035" i="1"/>
  <c r="V1034" i="1"/>
  <c r="U1034" i="1"/>
  <c r="T1034" i="1"/>
  <c r="O1034" i="1"/>
  <c r="V1033" i="1"/>
  <c r="U1033" i="1"/>
  <c r="T1033" i="1"/>
  <c r="O1033" i="1"/>
  <c r="V1032" i="1"/>
  <c r="U1032" i="1"/>
  <c r="T1032" i="1"/>
  <c r="O1032" i="1"/>
  <c r="V1031" i="1"/>
  <c r="U1031" i="1"/>
  <c r="T1031" i="1"/>
  <c r="O1031" i="1"/>
  <c r="V1030" i="1"/>
  <c r="U1030" i="1"/>
  <c r="T1030" i="1"/>
  <c r="O1030" i="1"/>
  <c r="V1029" i="1"/>
  <c r="U1029" i="1"/>
  <c r="T1029" i="1"/>
  <c r="O1029" i="1"/>
  <c r="V1028" i="1"/>
  <c r="U1028" i="1"/>
  <c r="T1028" i="1"/>
  <c r="O1028" i="1"/>
  <c r="V1027" i="1"/>
  <c r="U1027" i="1"/>
  <c r="T1027" i="1"/>
  <c r="O1027" i="1"/>
  <c r="V1026" i="1"/>
  <c r="U1026" i="1"/>
  <c r="T1026" i="1"/>
  <c r="O1026" i="1"/>
  <c r="V1025" i="1"/>
  <c r="U1025" i="1"/>
  <c r="T1025" i="1"/>
  <c r="O1025" i="1"/>
  <c r="V1024" i="1"/>
  <c r="U1024" i="1"/>
  <c r="T1024" i="1"/>
  <c r="O1024" i="1"/>
  <c r="V1023" i="1"/>
  <c r="U1023" i="1"/>
  <c r="T1023" i="1"/>
  <c r="O1023" i="1"/>
  <c r="V1022" i="1"/>
  <c r="U1022" i="1"/>
  <c r="T1022" i="1"/>
  <c r="O1022" i="1"/>
  <c r="V1021" i="1"/>
  <c r="U1021" i="1"/>
  <c r="T1021" i="1"/>
  <c r="O1021" i="1"/>
  <c r="V1020" i="1"/>
  <c r="U1020" i="1"/>
  <c r="T1020" i="1"/>
  <c r="O1020" i="1"/>
  <c r="V1019" i="1"/>
  <c r="U1019" i="1"/>
  <c r="T1019" i="1"/>
  <c r="O1019" i="1"/>
  <c r="V1018" i="1"/>
  <c r="U1018" i="1"/>
  <c r="T1018" i="1"/>
  <c r="O1018" i="1"/>
  <c r="V1017" i="1"/>
  <c r="U1017" i="1"/>
  <c r="T1017" i="1"/>
  <c r="O1017" i="1"/>
  <c r="V1016" i="1"/>
  <c r="U1016" i="1"/>
  <c r="T1016" i="1"/>
  <c r="O1016" i="1"/>
  <c r="V1015" i="1"/>
  <c r="U1015" i="1"/>
  <c r="T1015" i="1"/>
  <c r="O1015" i="1"/>
  <c r="V1014" i="1"/>
  <c r="U1014" i="1"/>
  <c r="T1014" i="1"/>
  <c r="O1014" i="1"/>
  <c r="V1013" i="1"/>
  <c r="U1013" i="1"/>
  <c r="T1013" i="1"/>
  <c r="O1013" i="1"/>
  <c r="V1012" i="1"/>
  <c r="U1012" i="1"/>
  <c r="T1012" i="1"/>
  <c r="O1012" i="1"/>
  <c r="V1011" i="1"/>
  <c r="U1011" i="1"/>
  <c r="T1011" i="1"/>
  <c r="O1011" i="1"/>
  <c r="V1010" i="1"/>
  <c r="U1010" i="1"/>
  <c r="T1010" i="1"/>
  <c r="O1010" i="1"/>
  <c r="V1009" i="1"/>
  <c r="U1009" i="1"/>
  <c r="T1009" i="1"/>
  <c r="O1009" i="1"/>
  <c r="V1008" i="1"/>
  <c r="U1008" i="1"/>
  <c r="T1008" i="1"/>
  <c r="O1008" i="1"/>
  <c r="V1007" i="1"/>
  <c r="U1007" i="1"/>
  <c r="T1007" i="1"/>
  <c r="O1007" i="1"/>
  <c r="V1006" i="1"/>
  <c r="U1006" i="1"/>
  <c r="T1006" i="1"/>
  <c r="O1006" i="1"/>
  <c r="V1005" i="1"/>
  <c r="U1005" i="1"/>
  <c r="T1005" i="1"/>
  <c r="O1005" i="1"/>
  <c r="V1004" i="1"/>
  <c r="U1004" i="1"/>
  <c r="T1004" i="1"/>
  <c r="O1004" i="1"/>
  <c r="V1003" i="1"/>
  <c r="U1003" i="1"/>
  <c r="T1003" i="1"/>
  <c r="O1003" i="1"/>
  <c r="V1002" i="1"/>
  <c r="U1002" i="1"/>
  <c r="T1002" i="1"/>
  <c r="O1002" i="1"/>
  <c r="V1001" i="1"/>
  <c r="U1001" i="1"/>
  <c r="T1001" i="1"/>
  <c r="O1001" i="1"/>
  <c r="V1000" i="1"/>
  <c r="U1000" i="1"/>
  <c r="T1000" i="1"/>
  <c r="O1000" i="1"/>
  <c r="V999" i="1"/>
  <c r="U999" i="1"/>
  <c r="T999" i="1"/>
  <c r="O999" i="1"/>
  <c r="V998" i="1"/>
  <c r="U998" i="1"/>
  <c r="T998" i="1"/>
  <c r="O998" i="1"/>
  <c r="V997" i="1"/>
  <c r="U997" i="1"/>
  <c r="T997" i="1"/>
  <c r="O997" i="1"/>
  <c r="V996" i="1"/>
  <c r="U996" i="1"/>
  <c r="T996" i="1"/>
  <c r="O996" i="1"/>
  <c r="V995" i="1"/>
  <c r="U995" i="1"/>
  <c r="T995" i="1"/>
  <c r="O995" i="1"/>
  <c r="V994" i="1"/>
  <c r="U994" i="1"/>
  <c r="T994" i="1"/>
  <c r="O994" i="1"/>
  <c r="V993" i="1"/>
  <c r="U993" i="1"/>
  <c r="T993" i="1"/>
  <c r="O993" i="1"/>
  <c r="H19" i="3"/>
  <c r="G19" i="3"/>
  <c r="F19" i="3"/>
  <c r="E19" i="3"/>
  <c r="H33" i="3"/>
  <c r="G33" i="3"/>
  <c r="F33" i="3"/>
  <c r="E33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E10" i="3"/>
  <c r="H9" i="3"/>
  <c r="G9" i="3"/>
  <c r="F9" i="3"/>
  <c r="E9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V37" i="1"/>
  <c r="U37" i="1"/>
  <c r="T37" i="1"/>
  <c r="O37" i="1"/>
  <c r="V36" i="1"/>
  <c r="U36" i="1"/>
  <c r="T36" i="1"/>
  <c r="O36" i="1"/>
  <c r="V35" i="1"/>
  <c r="U35" i="1"/>
  <c r="T35" i="1"/>
  <c r="O35" i="1"/>
  <c r="V34" i="1"/>
  <c r="U34" i="1"/>
  <c r="T34" i="1"/>
  <c r="O34" i="1"/>
  <c r="V33" i="1"/>
  <c r="U33" i="1"/>
  <c r="T33" i="1"/>
  <c r="O33" i="1"/>
  <c r="V32" i="1"/>
  <c r="U32" i="1"/>
  <c r="T32" i="1"/>
  <c r="O32" i="1"/>
  <c r="V31" i="1"/>
  <c r="U31" i="1"/>
  <c r="T31" i="1"/>
  <c r="O31" i="1"/>
  <c r="V30" i="1"/>
  <c r="U30" i="1"/>
  <c r="T30" i="1"/>
  <c r="O30" i="1"/>
  <c r="V29" i="1"/>
  <c r="U29" i="1"/>
  <c r="T29" i="1"/>
  <c r="O29" i="1"/>
  <c r="V28" i="1"/>
  <c r="U28" i="1"/>
  <c r="T28" i="1"/>
  <c r="O28" i="1"/>
  <c r="V27" i="1"/>
  <c r="U27" i="1"/>
  <c r="T27" i="1"/>
  <c r="O27" i="1"/>
  <c r="V26" i="1"/>
  <c r="U26" i="1"/>
  <c r="T26" i="1"/>
  <c r="O26" i="1"/>
  <c r="V25" i="1"/>
  <c r="U25" i="1"/>
  <c r="T25" i="1"/>
  <c r="O25" i="1"/>
  <c r="V24" i="1"/>
  <c r="U24" i="1"/>
  <c r="T24" i="1"/>
  <c r="O24" i="1"/>
  <c r="V23" i="1"/>
  <c r="U23" i="1"/>
  <c r="T23" i="1"/>
  <c r="O23" i="1"/>
  <c r="V22" i="1"/>
  <c r="U22" i="1"/>
  <c r="T22" i="1"/>
  <c r="O22" i="1"/>
  <c r="V21" i="1"/>
  <c r="U21" i="1"/>
  <c r="T21" i="1"/>
  <c r="O21" i="1"/>
  <c r="V20" i="1"/>
  <c r="U20" i="1"/>
  <c r="T20" i="1"/>
  <c r="O20" i="1"/>
  <c r="V19" i="1"/>
  <c r="U19" i="1"/>
  <c r="T19" i="1"/>
  <c r="O19" i="1"/>
  <c r="V18" i="1"/>
  <c r="U18" i="1"/>
  <c r="T18" i="1"/>
  <c r="O18" i="1"/>
  <c r="V17" i="1"/>
  <c r="U17" i="1"/>
  <c r="T17" i="1"/>
  <c r="O17" i="1"/>
  <c r="V16" i="1"/>
  <c r="U16" i="1"/>
  <c r="T16" i="1"/>
  <c r="O16" i="1"/>
  <c r="V15" i="1"/>
  <c r="U15" i="1"/>
  <c r="T15" i="1"/>
  <c r="O15" i="1"/>
  <c r="V14" i="1"/>
  <c r="U14" i="1"/>
  <c r="T14" i="1"/>
  <c r="O14" i="1"/>
  <c r="V13" i="1"/>
  <c r="U13" i="1"/>
  <c r="T13" i="1"/>
  <c r="O13" i="1"/>
  <c r="V12" i="1"/>
  <c r="U12" i="1"/>
  <c r="T12" i="1"/>
  <c r="O12" i="1"/>
  <c r="V11" i="1"/>
  <c r="U11" i="1"/>
  <c r="T11" i="1"/>
  <c r="O11" i="1"/>
  <c r="V10" i="1"/>
  <c r="U10" i="1"/>
  <c r="T10" i="1"/>
  <c r="O10" i="1"/>
  <c r="V9" i="1"/>
  <c r="U9" i="1"/>
  <c r="T9" i="1"/>
  <c r="O9" i="1"/>
  <c r="V8" i="1"/>
  <c r="U8" i="1"/>
  <c r="T8" i="1"/>
  <c r="O8" i="1"/>
  <c r="V7" i="1"/>
  <c r="U7" i="1"/>
  <c r="T7" i="1"/>
  <c r="O7" i="1"/>
  <c r="V6" i="1"/>
  <c r="U6" i="1"/>
  <c r="T6" i="1"/>
  <c r="O6" i="1"/>
  <c r="V5" i="1"/>
  <c r="U5" i="1"/>
  <c r="T5" i="1"/>
  <c r="O5" i="1"/>
  <c r="V4" i="1"/>
  <c r="U4" i="1"/>
  <c r="T4" i="1"/>
  <c r="O4" i="1"/>
  <c r="V3" i="1"/>
  <c r="U3" i="1"/>
  <c r="T3" i="1"/>
  <c r="O3" i="1"/>
  <c r="V89" i="1"/>
  <c r="U89" i="1"/>
  <c r="T89" i="1"/>
  <c r="O89" i="1"/>
  <c r="V88" i="1"/>
  <c r="U88" i="1"/>
  <c r="T88" i="1"/>
  <c r="O88" i="1"/>
  <c r="V87" i="1"/>
  <c r="U87" i="1"/>
  <c r="T87" i="1"/>
  <c r="O87" i="1"/>
  <c r="V86" i="1"/>
  <c r="U86" i="1"/>
  <c r="T86" i="1"/>
  <c r="O86" i="1"/>
  <c r="V85" i="1"/>
  <c r="U85" i="1"/>
  <c r="T85" i="1"/>
  <c r="O85" i="1"/>
  <c r="V84" i="1"/>
  <c r="U84" i="1"/>
  <c r="T84" i="1"/>
  <c r="O84" i="1"/>
  <c r="V83" i="1"/>
  <c r="U83" i="1"/>
  <c r="T83" i="1"/>
  <c r="O83" i="1"/>
  <c r="V82" i="1"/>
  <c r="U82" i="1"/>
  <c r="T82" i="1"/>
  <c r="O82" i="1"/>
  <c r="V81" i="1"/>
  <c r="U81" i="1"/>
  <c r="T81" i="1"/>
  <c r="O81" i="1"/>
  <c r="V80" i="1"/>
  <c r="U80" i="1"/>
  <c r="T80" i="1"/>
  <c r="O80" i="1"/>
  <c r="V79" i="1"/>
  <c r="U79" i="1"/>
  <c r="T79" i="1"/>
  <c r="O79" i="1"/>
  <c r="V78" i="1"/>
  <c r="U78" i="1"/>
  <c r="T78" i="1"/>
  <c r="O78" i="1"/>
  <c r="V77" i="1"/>
  <c r="U77" i="1"/>
  <c r="T77" i="1"/>
  <c r="O77" i="1"/>
  <c r="V76" i="1"/>
  <c r="U76" i="1"/>
  <c r="T76" i="1"/>
  <c r="O76" i="1"/>
  <c r="V75" i="1"/>
  <c r="U75" i="1"/>
  <c r="T75" i="1"/>
  <c r="O75" i="1"/>
  <c r="V74" i="1"/>
  <c r="U74" i="1"/>
  <c r="T74" i="1"/>
  <c r="O74" i="1"/>
  <c r="V73" i="1"/>
  <c r="U73" i="1"/>
  <c r="T73" i="1"/>
  <c r="O73" i="1"/>
  <c r="V72" i="1"/>
  <c r="U72" i="1"/>
  <c r="T72" i="1"/>
  <c r="O72" i="1"/>
  <c r="V71" i="1"/>
  <c r="U71" i="1"/>
  <c r="T71" i="1"/>
  <c r="O71" i="1"/>
  <c r="V70" i="1"/>
  <c r="U70" i="1"/>
  <c r="T70" i="1"/>
  <c r="O70" i="1"/>
  <c r="V69" i="1"/>
  <c r="U69" i="1"/>
  <c r="T69" i="1"/>
  <c r="O69" i="1"/>
  <c r="V68" i="1"/>
  <c r="U68" i="1"/>
  <c r="T68" i="1"/>
  <c r="O68" i="1"/>
  <c r="V67" i="1"/>
  <c r="U67" i="1"/>
  <c r="T67" i="1"/>
  <c r="O67" i="1"/>
  <c r="V66" i="1"/>
  <c r="U66" i="1"/>
  <c r="T66" i="1"/>
  <c r="O66" i="1"/>
  <c r="V65" i="1"/>
  <c r="U65" i="1"/>
  <c r="T65" i="1"/>
  <c r="O65" i="1"/>
  <c r="V64" i="1"/>
  <c r="U64" i="1"/>
  <c r="T64" i="1"/>
  <c r="O64" i="1"/>
  <c r="V63" i="1"/>
  <c r="U63" i="1"/>
  <c r="T63" i="1"/>
  <c r="O63" i="1"/>
  <c r="V62" i="1"/>
  <c r="U62" i="1"/>
  <c r="T62" i="1"/>
  <c r="O62" i="1"/>
  <c r="V61" i="1"/>
  <c r="U61" i="1"/>
  <c r="T61" i="1"/>
  <c r="O61" i="1"/>
  <c r="V60" i="1"/>
  <c r="U60" i="1"/>
  <c r="T60" i="1"/>
  <c r="O60" i="1"/>
  <c r="V59" i="1"/>
  <c r="U59" i="1"/>
  <c r="T59" i="1"/>
  <c r="O59" i="1"/>
  <c r="V58" i="1"/>
  <c r="U58" i="1"/>
  <c r="T58" i="1"/>
  <c r="O58" i="1"/>
  <c r="V57" i="1"/>
  <c r="U57" i="1"/>
  <c r="T57" i="1"/>
  <c r="O57" i="1"/>
  <c r="V56" i="1"/>
  <c r="U56" i="1"/>
  <c r="T56" i="1"/>
  <c r="O56" i="1"/>
  <c r="V55" i="1"/>
  <c r="U55" i="1"/>
  <c r="T55" i="1"/>
  <c r="O55" i="1"/>
  <c r="V54" i="1"/>
  <c r="U54" i="1"/>
  <c r="T54" i="1"/>
  <c r="O54" i="1"/>
  <c r="V53" i="1"/>
  <c r="U53" i="1"/>
  <c r="T53" i="1"/>
  <c r="O53" i="1"/>
  <c r="V52" i="1"/>
  <c r="U52" i="1"/>
  <c r="T52" i="1"/>
  <c r="O52" i="1"/>
  <c r="V51" i="1"/>
  <c r="U51" i="1"/>
  <c r="T51" i="1"/>
  <c r="O51" i="1"/>
  <c r="V50" i="1"/>
  <c r="U50" i="1"/>
  <c r="T50" i="1"/>
  <c r="O50" i="1"/>
  <c r="V49" i="1"/>
  <c r="U49" i="1"/>
  <c r="T49" i="1"/>
  <c r="O49" i="1"/>
  <c r="V48" i="1"/>
  <c r="U48" i="1"/>
  <c r="T48" i="1"/>
  <c r="O48" i="1"/>
  <c r="V47" i="1"/>
  <c r="U47" i="1"/>
  <c r="T47" i="1"/>
  <c r="O47" i="1"/>
  <c r="V46" i="1"/>
  <c r="U46" i="1"/>
  <c r="T46" i="1"/>
  <c r="O46" i="1"/>
  <c r="V45" i="1"/>
  <c r="U45" i="1"/>
  <c r="T45" i="1"/>
  <c r="O45" i="1"/>
  <c r="V44" i="1"/>
  <c r="U44" i="1"/>
  <c r="T44" i="1"/>
  <c r="O44" i="1"/>
  <c r="V43" i="1"/>
  <c r="U43" i="1"/>
  <c r="T43" i="1"/>
  <c r="O43" i="1"/>
  <c r="V42" i="1"/>
  <c r="U42" i="1"/>
  <c r="T42" i="1"/>
  <c r="O42" i="1"/>
  <c r="V41" i="1"/>
  <c r="U41" i="1"/>
  <c r="T41" i="1"/>
  <c r="O41" i="1"/>
  <c r="V40" i="1"/>
  <c r="U40" i="1"/>
  <c r="T40" i="1"/>
  <c r="O40" i="1"/>
  <c r="V39" i="1"/>
  <c r="U39" i="1"/>
  <c r="T39" i="1"/>
  <c r="O39" i="1"/>
  <c r="V38" i="1"/>
  <c r="U38" i="1"/>
  <c r="T38" i="1"/>
  <c r="O38" i="1"/>
  <c r="I23" i="3" l="1"/>
  <c r="I10" i="3"/>
  <c r="I12" i="3"/>
  <c r="I14" i="3"/>
  <c r="I16" i="3"/>
  <c r="I18" i="3"/>
  <c r="I19" i="3"/>
  <c r="I26" i="3"/>
  <c r="I28" i="3"/>
  <c r="I30" i="3"/>
  <c r="I32" i="3"/>
  <c r="I24" i="3"/>
  <c r="I11" i="3"/>
  <c r="I13" i="3"/>
  <c r="I15" i="3"/>
  <c r="I17" i="3"/>
  <c r="I33" i="3"/>
  <c r="I25" i="3"/>
  <c r="I27" i="3"/>
  <c r="I29" i="3"/>
  <c r="I31" i="3"/>
  <c r="I9" i="3"/>
  <c r="D30" i="3"/>
  <c r="D32" i="3"/>
  <c r="H82" i="3"/>
  <c r="G82" i="3"/>
  <c r="F82" i="3"/>
  <c r="E82" i="3"/>
  <c r="J9" i="3"/>
  <c r="D31" i="3"/>
  <c r="J23" i="3"/>
  <c r="J24" i="3"/>
  <c r="J25" i="3"/>
  <c r="J26" i="3"/>
  <c r="J27" i="3"/>
  <c r="J28" i="3"/>
  <c r="J29" i="3"/>
  <c r="J30" i="3"/>
  <c r="J31" i="3"/>
  <c r="J32" i="3"/>
  <c r="J10" i="3"/>
  <c r="J11" i="3"/>
  <c r="J12" i="3"/>
  <c r="J13" i="3"/>
  <c r="J14" i="3"/>
  <c r="J15" i="3"/>
  <c r="J16" i="3"/>
  <c r="J17" i="3"/>
  <c r="J18" i="3"/>
  <c r="J33" i="3"/>
  <c r="J19" i="3"/>
  <c r="F79" i="3"/>
  <c r="H20" i="3"/>
  <c r="D29" i="3"/>
  <c r="D27" i="3"/>
  <c r="F20" i="3"/>
  <c r="D19" i="3"/>
  <c r="D33" i="3"/>
  <c r="D28" i="3"/>
  <c r="G20" i="3"/>
  <c r="D10" i="3"/>
  <c r="D14" i="3"/>
  <c r="D18" i="3"/>
  <c r="F34" i="3"/>
  <c r="D12" i="3"/>
  <c r="D16" i="3"/>
  <c r="D26" i="3"/>
  <c r="G34" i="3"/>
  <c r="H34" i="3"/>
  <c r="D24" i="3"/>
  <c r="D11" i="3"/>
  <c r="D15" i="3"/>
  <c r="D9" i="3"/>
  <c r="D13" i="3"/>
  <c r="D17" i="3"/>
  <c r="E20" i="3"/>
  <c r="D25" i="3"/>
  <c r="E34" i="3"/>
  <c r="D23" i="3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I34" i="3" l="1"/>
  <c r="I20" i="3"/>
  <c r="I82" i="3"/>
  <c r="J82" i="3"/>
  <c r="D82" i="3"/>
  <c r="J34" i="3"/>
  <c r="J20" i="3"/>
  <c r="D34" i="3"/>
  <c r="D20" i="3"/>
  <c r="C7" i="6"/>
  <c r="C6" i="6"/>
  <c r="C5" i="6"/>
  <c r="C4" i="6"/>
  <c r="V992" i="1" l="1"/>
  <c r="U992" i="1"/>
  <c r="T992" i="1"/>
  <c r="V991" i="1"/>
  <c r="U991" i="1"/>
  <c r="T991" i="1"/>
  <c r="V990" i="1"/>
  <c r="U990" i="1"/>
  <c r="T990" i="1"/>
  <c r="V989" i="1"/>
  <c r="U989" i="1"/>
  <c r="T989" i="1"/>
  <c r="V988" i="1"/>
  <c r="U988" i="1"/>
  <c r="T988" i="1"/>
  <c r="V987" i="1"/>
  <c r="U987" i="1"/>
  <c r="T987" i="1"/>
  <c r="V986" i="1"/>
  <c r="U986" i="1"/>
  <c r="T986" i="1"/>
  <c r="V985" i="1"/>
  <c r="U985" i="1"/>
  <c r="T985" i="1"/>
  <c r="V984" i="1"/>
  <c r="U984" i="1"/>
  <c r="T984" i="1"/>
  <c r="V983" i="1"/>
  <c r="U983" i="1"/>
  <c r="T983" i="1"/>
  <c r="V982" i="1"/>
  <c r="U982" i="1"/>
  <c r="T982" i="1"/>
  <c r="V981" i="1"/>
  <c r="U981" i="1"/>
  <c r="T981" i="1"/>
  <c r="V980" i="1"/>
  <c r="U980" i="1"/>
  <c r="T980" i="1"/>
  <c r="V979" i="1"/>
  <c r="U979" i="1"/>
  <c r="T979" i="1"/>
  <c r="V978" i="1"/>
  <c r="U978" i="1"/>
  <c r="T978" i="1"/>
  <c r="V977" i="1"/>
  <c r="U977" i="1"/>
  <c r="T977" i="1"/>
  <c r="V976" i="1"/>
  <c r="U976" i="1"/>
  <c r="T976" i="1"/>
  <c r="V975" i="1"/>
  <c r="U975" i="1"/>
  <c r="T975" i="1"/>
  <c r="V974" i="1"/>
  <c r="U974" i="1"/>
  <c r="T974" i="1"/>
  <c r="V973" i="1"/>
  <c r="U973" i="1"/>
  <c r="T973" i="1"/>
  <c r="V972" i="1"/>
  <c r="U972" i="1"/>
  <c r="T972" i="1"/>
  <c r="V971" i="1"/>
  <c r="U971" i="1"/>
  <c r="T971" i="1"/>
  <c r="V970" i="1"/>
  <c r="U970" i="1"/>
  <c r="T970" i="1"/>
  <c r="V969" i="1"/>
  <c r="U969" i="1"/>
  <c r="T969" i="1"/>
  <c r="V968" i="1"/>
  <c r="U968" i="1"/>
  <c r="T968" i="1"/>
  <c r="V967" i="1"/>
  <c r="U967" i="1"/>
  <c r="T967" i="1"/>
  <c r="V966" i="1"/>
  <c r="U966" i="1"/>
  <c r="T966" i="1"/>
  <c r="V965" i="1"/>
  <c r="U965" i="1"/>
  <c r="T965" i="1"/>
  <c r="V964" i="1"/>
  <c r="U964" i="1"/>
  <c r="T964" i="1"/>
  <c r="V963" i="1"/>
  <c r="U963" i="1"/>
  <c r="T963" i="1"/>
  <c r="V962" i="1"/>
  <c r="U962" i="1"/>
  <c r="T962" i="1"/>
  <c r="V961" i="1"/>
  <c r="U961" i="1"/>
  <c r="T961" i="1"/>
  <c r="V960" i="1"/>
  <c r="U960" i="1"/>
  <c r="T960" i="1"/>
  <c r="V959" i="1"/>
  <c r="U959" i="1"/>
  <c r="T959" i="1"/>
  <c r="V958" i="1"/>
  <c r="U958" i="1"/>
  <c r="T958" i="1"/>
  <c r="V957" i="1"/>
  <c r="U957" i="1"/>
  <c r="T957" i="1"/>
  <c r="V956" i="1"/>
  <c r="U956" i="1"/>
  <c r="T956" i="1"/>
  <c r="V955" i="1"/>
  <c r="U955" i="1"/>
  <c r="T955" i="1"/>
  <c r="O955" i="1"/>
  <c r="M127" i="3"/>
  <c r="C108" i="3"/>
  <c r="C107" i="3"/>
  <c r="C106" i="3"/>
  <c r="C105" i="3"/>
  <c r="E83" i="3" l="1"/>
  <c r="E80" i="3"/>
  <c r="E78" i="3"/>
  <c r="E76" i="3"/>
  <c r="E74" i="3"/>
  <c r="E72" i="3"/>
  <c r="H81" i="3"/>
  <c r="H79" i="3"/>
  <c r="H77" i="3"/>
  <c r="H75" i="3"/>
  <c r="H73" i="3"/>
  <c r="G81" i="3"/>
  <c r="G79" i="3"/>
  <c r="G77" i="3"/>
  <c r="G75" i="3"/>
  <c r="G73" i="3"/>
  <c r="F81" i="3"/>
  <c r="F77" i="3"/>
  <c r="F75" i="3"/>
  <c r="F73" i="3"/>
  <c r="E81" i="3"/>
  <c r="E79" i="3"/>
  <c r="E77" i="3"/>
  <c r="E75" i="3"/>
  <c r="E73" i="3"/>
  <c r="H83" i="3"/>
  <c r="H80" i="3"/>
  <c r="H78" i="3"/>
  <c r="H76" i="3"/>
  <c r="H74" i="3"/>
  <c r="H72" i="3"/>
  <c r="G83" i="3"/>
  <c r="G80" i="3"/>
  <c r="G78" i="3"/>
  <c r="G76" i="3"/>
  <c r="G74" i="3"/>
  <c r="G72" i="3"/>
  <c r="F83" i="3"/>
  <c r="F80" i="3"/>
  <c r="F78" i="3"/>
  <c r="F76" i="3"/>
  <c r="F74" i="3"/>
  <c r="F72" i="3"/>
  <c r="C104" i="3"/>
  <c r="V954" i="1"/>
  <c r="U954" i="1"/>
  <c r="T954" i="1"/>
  <c r="O954" i="1"/>
  <c r="V953" i="1"/>
  <c r="U953" i="1"/>
  <c r="T953" i="1"/>
  <c r="O953" i="1"/>
  <c r="V952" i="1"/>
  <c r="U952" i="1"/>
  <c r="T952" i="1"/>
  <c r="O952" i="1"/>
  <c r="V951" i="1"/>
  <c r="U951" i="1"/>
  <c r="T951" i="1"/>
  <c r="O951" i="1"/>
  <c r="V950" i="1"/>
  <c r="U950" i="1"/>
  <c r="T950" i="1"/>
  <c r="O950" i="1"/>
  <c r="V949" i="1"/>
  <c r="U949" i="1"/>
  <c r="T949" i="1"/>
  <c r="O949" i="1"/>
  <c r="V948" i="1"/>
  <c r="U948" i="1"/>
  <c r="T948" i="1"/>
  <c r="O948" i="1"/>
  <c r="V947" i="1"/>
  <c r="U947" i="1"/>
  <c r="T947" i="1"/>
  <c r="O947" i="1"/>
  <c r="V946" i="1"/>
  <c r="U946" i="1"/>
  <c r="T946" i="1"/>
  <c r="O946" i="1"/>
  <c r="V945" i="1"/>
  <c r="U945" i="1"/>
  <c r="T945" i="1"/>
  <c r="O945" i="1"/>
  <c r="V944" i="1"/>
  <c r="U944" i="1"/>
  <c r="T944" i="1"/>
  <c r="O944" i="1"/>
  <c r="V943" i="1"/>
  <c r="U943" i="1"/>
  <c r="T943" i="1"/>
  <c r="O943" i="1"/>
  <c r="V942" i="1"/>
  <c r="U942" i="1"/>
  <c r="T942" i="1"/>
  <c r="O942" i="1"/>
  <c r="V941" i="1"/>
  <c r="U941" i="1"/>
  <c r="T941" i="1"/>
  <c r="O941" i="1"/>
  <c r="V940" i="1"/>
  <c r="U940" i="1"/>
  <c r="T940" i="1"/>
  <c r="O940" i="1"/>
  <c r="V939" i="1"/>
  <c r="U939" i="1"/>
  <c r="T939" i="1"/>
  <c r="O939" i="1"/>
  <c r="V938" i="1"/>
  <c r="U938" i="1"/>
  <c r="T938" i="1"/>
  <c r="O938" i="1"/>
  <c r="V937" i="1"/>
  <c r="U937" i="1"/>
  <c r="T937" i="1"/>
  <c r="O937" i="1"/>
  <c r="V936" i="1"/>
  <c r="U936" i="1"/>
  <c r="T936" i="1"/>
  <c r="O936" i="1"/>
  <c r="V935" i="1"/>
  <c r="U935" i="1"/>
  <c r="T935" i="1"/>
  <c r="O935" i="1"/>
  <c r="V934" i="1"/>
  <c r="U934" i="1"/>
  <c r="T934" i="1"/>
  <c r="O934" i="1"/>
  <c r="V933" i="1"/>
  <c r="U933" i="1"/>
  <c r="T933" i="1"/>
  <c r="O933" i="1"/>
  <c r="V932" i="1"/>
  <c r="U932" i="1"/>
  <c r="T932" i="1"/>
  <c r="O932" i="1"/>
  <c r="V931" i="1"/>
  <c r="U931" i="1"/>
  <c r="T931" i="1"/>
  <c r="O931" i="1"/>
  <c r="V930" i="1"/>
  <c r="U930" i="1"/>
  <c r="T930" i="1"/>
  <c r="O930" i="1"/>
  <c r="V929" i="1"/>
  <c r="U929" i="1"/>
  <c r="T929" i="1"/>
  <c r="O929" i="1"/>
  <c r="V928" i="1"/>
  <c r="U928" i="1"/>
  <c r="T928" i="1"/>
  <c r="O928" i="1"/>
  <c r="V927" i="1"/>
  <c r="U927" i="1"/>
  <c r="T927" i="1"/>
  <c r="O927" i="1"/>
  <c r="V926" i="1"/>
  <c r="U926" i="1"/>
  <c r="T926" i="1"/>
  <c r="O926" i="1"/>
  <c r="V925" i="1"/>
  <c r="U925" i="1"/>
  <c r="T925" i="1"/>
  <c r="O925" i="1"/>
  <c r="V924" i="1"/>
  <c r="U924" i="1"/>
  <c r="T924" i="1"/>
  <c r="O924" i="1"/>
  <c r="V923" i="1"/>
  <c r="U923" i="1"/>
  <c r="T923" i="1"/>
  <c r="O923" i="1"/>
  <c r="V922" i="1"/>
  <c r="U922" i="1"/>
  <c r="T922" i="1"/>
  <c r="O922" i="1"/>
  <c r="V921" i="1"/>
  <c r="U921" i="1"/>
  <c r="T921" i="1"/>
  <c r="O921" i="1"/>
  <c r="V920" i="1"/>
  <c r="U920" i="1"/>
  <c r="T920" i="1"/>
  <c r="O920" i="1"/>
  <c r="V919" i="1"/>
  <c r="U919" i="1"/>
  <c r="T919" i="1"/>
  <c r="O919" i="1"/>
  <c r="V918" i="1"/>
  <c r="U918" i="1"/>
  <c r="T918" i="1"/>
  <c r="O918" i="1"/>
  <c r="V917" i="1"/>
  <c r="U917" i="1"/>
  <c r="T917" i="1"/>
  <c r="O917" i="1"/>
  <c r="V916" i="1"/>
  <c r="U916" i="1"/>
  <c r="T916" i="1"/>
  <c r="O916" i="1"/>
  <c r="V915" i="1"/>
  <c r="U915" i="1"/>
  <c r="T915" i="1"/>
  <c r="O915" i="1"/>
  <c r="V914" i="1"/>
  <c r="U914" i="1"/>
  <c r="T914" i="1"/>
  <c r="O914" i="1"/>
  <c r="V913" i="1"/>
  <c r="U913" i="1"/>
  <c r="T913" i="1"/>
  <c r="O913" i="1"/>
  <c r="V912" i="1"/>
  <c r="U912" i="1"/>
  <c r="T912" i="1"/>
  <c r="O912" i="1"/>
  <c r="V911" i="1"/>
  <c r="U911" i="1"/>
  <c r="T911" i="1"/>
  <c r="O911" i="1"/>
  <c r="V910" i="1"/>
  <c r="U910" i="1"/>
  <c r="T910" i="1"/>
  <c r="O910" i="1"/>
  <c r="V909" i="1"/>
  <c r="U909" i="1"/>
  <c r="T909" i="1"/>
  <c r="O909" i="1"/>
  <c r="V908" i="1"/>
  <c r="U908" i="1"/>
  <c r="T908" i="1"/>
  <c r="O908" i="1"/>
  <c r="V907" i="1"/>
  <c r="U907" i="1"/>
  <c r="T907" i="1"/>
  <c r="O907" i="1"/>
  <c r="V906" i="1"/>
  <c r="U906" i="1"/>
  <c r="T906" i="1"/>
  <c r="O906" i="1"/>
  <c r="V905" i="1"/>
  <c r="U905" i="1"/>
  <c r="T905" i="1"/>
  <c r="O905" i="1"/>
  <c r="V904" i="1"/>
  <c r="U904" i="1"/>
  <c r="T904" i="1"/>
  <c r="O904" i="1"/>
  <c r="V903" i="1"/>
  <c r="U903" i="1"/>
  <c r="T903" i="1"/>
  <c r="O903" i="1"/>
  <c r="V902" i="1"/>
  <c r="U902" i="1"/>
  <c r="T902" i="1"/>
  <c r="O902" i="1"/>
  <c r="V901" i="1"/>
  <c r="U901" i="1"/>
  <c r="T901" i="1"/>
  <c r="O901" i="1"/>
  <c r="V900" i="1"/>
  <c r="U900" i="1"/>
  <c r="T900" i="1"/>
  <c r="O900" i="1"/>
  <c r="V899" i="1"/>
  <c r="U899" i="1"/>
  <c r="T899" i="1"/>
  <c r="O899" i="1"/>
  <c r="V898" i="1"/>
  <c r="U898" i="1"/>
  <c r="T898" i="1"/>
  <c r="O898" i="1"/>
  <c r="V897" i="1"/>
  <c r="U897" i="1"/>
  <c r="T897" i="1"/>
  <c r="O897" i="1"/>
  <c r="V896" i="1"/>
  <c r="U896" i="1"/>
  <c r="T896" i="1"/>
  <c r="O896" i="1"/>
  <c r="V895" i="1"/>
  <c r="U895" i="1"/>
  <c r="T895" i="1"/>
  <c r="O895" i="1"/>
  <c r="V894" i="1"/>
  <c r="U894" i="1"/>
  <c r="T894" i="1"/>
  <c r="O894" i="1"/>
  <c r="V893" i="1"/>
  <c r="U893" i="1"/>
  <c r="T893" i="1"/>
  <c r="O893" i="1"/>
  <c r="V892" i="1"/>
  <c r="U892" i="1"/>
  <c r="T892" i="1"/>
  <c r="O892" i="1"/>
  <c r="V891" i="1"/>
  <c r="U891" i="1"/>
  <c r="T891" i="1"/>
  <c r="O891" i="1"/>
  <c r="V890" i="1"/>
  <c r="U890" i="1"/>
  <c r="T890" i="1"/>
  <c r="O890" i="1"/>
  <c r="V889" i="1"/>
  <c r="U889" i="1"/>
  <c r="T889" i="1"/>
  <c r="O889" i="1"/>
  <c r="V888" i="1"/>
  <c r="U888" i="1"/>
  <c r="T888" i="1"/>
  <c r="O888" i="1"/>
  <c r="V887" i="1"/>
  <c r="U887" i="1"/>
  <c r="T887" i="1"/>
  <c r="O887" i="1"/>
  <c r="V886" i="1"/>
  <c r="U886" i="1"/>
  <c r="T886" i="1"/>
  <c r="O886" i="1"/>
  <c r="V885" i="1"/>
  <c r="U885" i="1"/>
  <c r="T885" i="1"/>
  <c r="O885" i="1"/>
  <c r="V884" i="1"/>
  <c r="U884" i="1"/>
  <c r="T884" i="1"/>
  <c r="O884" i="1"/>
  <c r="V883" i="1"/>
  <c r="U883" i="1"/>
  <c r="T883" i="1"/>
  <c r="O883" i="1"/>
  <c r="V882" i="1"/>
  <c r="U882" i="1"/>
  <c r="T882" i="1"/>
  <c r="O882" i="1"/>
  <c r="V881" i="1"/>
  <c r="U881" i="1"/>
  <c r="T881" i="1"/>
  <c r="O881" i="1"/>
  <c r="V880" i="1"/>
  <c r="U880" i="1"/>
  <c r="T880" i="1"/>
  <c r="O880" i="1"/>
  <c r="V879" i="1"/>
  <c r="U879" i="1"/>
  <c r="T879" i="1"/>
  <c r="O879" i="1"/>
  <c r="V878" i="1"/>
  <c r="U878" i="1"/>
  <c r="T878" i="1"/>
  <c r="O878" i="1"/>
  <c r="V877" i="1"/>
  <c r="U877" i="1"/>
  <c r="T877" i="1"/>
  <c r="O877" i="1"/>
  <c r="V876" i="1"/>
  <c r="U876" i="1"/>
  <c r="T876" i="1"/>
  <c r="O876" i="1"/>
  <c r="V875" i="1"/>
  <c r="U875" i="1"/>
  <c r="T875" i="1"/>
  <c r="O875" i="1"/>
  <c r="V874" i="1"/>
  <c r="U874" i="1"/>
  <c r="T874" i="1"/>
  <c r="O874" i="1"/>
  <c r="V873" i="1"/>
  <c r="U873" i="1"/>
  <c r="T873" i="1"/>
  <c r="O873" i="1"/>
  <c r="V872" i="1"/>
  <c r="U872" i="1"/>
  <c r="T872" i="1"/>
  <c r="O872" i="1"/>
  <c r="V871" i="1"/>
  <c r="U871" i="1"/>
  <c r="T871" i="1"/>
  <c r="O871" i="1"/>
  <c r="V870" i="1"/>
  <c r="U870" i="1"/>
  <c r="T870" i="1"/>
  <c r="O870" i="1"/>
  <c r="V869" i="1"/>
  <c r="U869" i="1"/>
  <c r="T869" i="1"/>
  <c r="O869" i="1"/>
  <c r="V868" i="1"/>
  <c r="U868" i="1"/>
  <c r="T868" i="1"/>
  <c r="O868" i="1"/>
  <c r="V867" i="1"/>
  <c r="U867" i="1"/>
  <c r="T867" i="1"/>
  <c r="O867" i="1"/>
  <c r="V866" i="1"/>
  <c r="U866" i="1"/>
  <c r="T866" i="1"/>
  <c r="O866" i="1"/>
  <c r="V865" i="1"/>
  <c r="U865" i="1"/>
  <c r="T865" i="1"/>
  <c r="O865" i="1"/>
  <c r="V864" i="1"/>
  <c r="U864" i="1"/>
  <c r="T864" i="1"/>
  <c r="O864" i="1"/>
  <c r="V863" i="1"/>
  <c r="U863" i="1"/>
  <c r="T863" i="1"/>
  <c r="O863" i="1"/>
  <c r="V862" i="1"/>
  <c r="U862" i="1"/>
  <c r="T862" i="1"/>
  <c r="O862" i="1"/>
  <c r="V861" i="1"/>
  <c r="U861" i="1"/>
  <c r="T861" i="1"/>
  <c r="O861" i="1"/>
  <c r="V860" i="1"/>
  <c r="U860" i="1"/>
  <c r="T860" i="1"/>
  <c r="O860" i="1"/>
  <c r="V859" i="1"/>
  <c r="U859" i="1"/>
  <c r="T859" i="1"/>
  <c r="O859" i="1"/>
  <c r="V858" i="1"/>
  <c r="U858" i="1"/>
  <c r="T858" i="1"/>
  <c r="O858" i="1"/>
  <c r="V857" i="1"/>
  <c r="U857" i="1"/>
  <c r="T857" i="1"/>
  <c r="O857" i="1"/>
  <c r="V856" i="1"/>
  <c r="U856" i="1"/>
  <c r="T856" i="1"/>
  <c r="O856" i="1"/>
  <c r="V855" i="1"/>
  <c r="U855" i="1"/>
  <c r="T855" i="1"/>
  <c r="O855" i="1"/>
  <c r="V854" i="1"/>
  <c r="U854" i="1"/>
  <c r="T854" i="1"/>
  <c r="O854" i="1"/>
  <c r="V853" i="1"/>
  <c r="U853" i="1"/>
  <c r="T853" i="1"/>
  <c r="O853" i="1"/>
  <c r="V852" i="1"/>
  <c r="U852" i="1"/>
  <c r="T852" i="1"/>
  <c r="O852" i="1"/>
  <c r="V851" i="1"/>
  <c r="U851" i="1"/>
  <c r="T851" i="1"/>
  <c r="O851" i="1"/>
  <c r="V850" i="1"/>
  <c r="U850" i="1"/>
  <c r="T850" i="1"/>
  <c r="O850" i="1"/>
  <c r="V849" i="1"/>
  <c r="U849" i="1"/>
  <c r="T849" i="1"/>
  <c r="O849" i="1"/>
  <c r="V848" i="1"/>
  <c r="U848" i="1"/>
  <c r="T848" i="1"/>
  <c r="O848" i="1"/>
  <c r="V847" i="1"/>
  <c r="U847" i="1"/>
  <c r="T847" i="1"/>
  <c r="O847" i="1"/>
  <c r="V846" i="1"/>
  <c r="U846" i="1"/>
  <c r="T846" i="1"/>
  <c r="O846" i="1"/>
  <c r="V845" i="1"/>
  <c r="U845" i="1"/>
  <c r="T845" i="1"/>
  <c r="O845" i="1"/>
  <c r="V844" i="1"/>
  <c r="U844" i="1"/>
  <c r="T844" i="1"/>
  <c r="O844" i="1"/>
  <c r="V843" i="1"/>
  <c r="U843" i="1"/>
  <c r="T843" i="1"/>
  <c r="O843" i="1"/>
  <c r="V842" i="1"/>
  <c r="U842" i="1"/>
  <c r="T842" i="1"/>
  <c r="O842" i="1"/>
  <c r="V841" i="1"/>
  <c r="U841" i="1"/>
  <c r="T841" i="1"/>
  <c r="O841" i="1"/>
  <c r="V840" i="1"/>
  <c r="U840" i="1"/>
  <c r="T840" i="1"/>
  <c r="O840" i="1"/>
  <c r="V839" i="1"/>
  <c r="U839" i="1"/>
  <c r="T839" i="1"/>
  <c r="O839" i="1"/>
  <c r="V838" i="1"/>
  <c r="U838" i="1"/>
  <c r="T838" i="1"/>
  <c r="O838" i="1"/>
  <c r="V837" i="1"/>
  <c r="U837" i="1"/>
  <c r="T837" i="1"/>
  <c r="O837" i="1"/>
  <c r="V836" i="1"/>
  <c r="U836" i="1"/>
  <c r="T836" i="1"/>
  <c r="O836" i="1"/>
  <c r="V835" i="1"/>
  <c r="U835" i="1"/>
  <c r="T835" i="1"/>
  <c r="O835" i="1"/>
  <c r="V834" i="1"/>
  <c r="U834" i="1"/>
  <c r="T834" i="1"/>
  <c r="O834" i="1"/>
  <c r="V833" i="1"/>
  <c r="U833" i="1"/>
  <c r="T833" i="1"/>
  <c r="O833" i="1"/>
  <c r="V832" i="1"/>
  <c r="U832" i="1"/>
  <c r="T832" i="1"/>
  <c r="O832" i="1"/>
  <c r="V831" i="1"/>
  <c r="U831" i="1"/>
  <c r="T831" i="1"/>
  <c r="O831" i="1"/>
  <c r="V830" i="1"/>
  <c r="U830" i="1"/>
  <c r="T830" i="1"/>
  <c r="O830" i="1"/>
  <c r="V829" i="1"/>
  <c r="U829" i="1"/>
  <c r="T829" i="1"/>
  <c r="O829" i="1"/>
  <c r="V828" i="1"/>
  <c r="U828" i="1"/>
  <c r="T828" i="1"/>
  <c r="O828" i="1"/>
  <c r="V827" i="1"/>
  <c r="U827" i="1"/>
  <c r="T827" i="1"/>
  <c r="O827" i="1"/>
  <c r="V826" i="1"/>
  <c r="U826" i="1"/>
  <c r="T826" i="1"/>
  <c r="O826" i="1"/>
  <c r="V825" i="1"/>
  <c r="U825" i="1"/>
  <c r="T825" i="1"/>
  <c r="O825" i="1"/>
  <c r="V824" i="1"/>
  <c r="U824" i="1"/>
  <c r="T824" i="1"/>
  <c r="O824" i="1"/>
  <c r="V823" i="1"/>
  <c r="U823" i="1"/>
  <c r="T823" i="1"/>
  <c r="O823" i="1"/>
  <c r="V822" i="1"/>
  <c r="U822" i="1"/>
  <c r="T822" i="1"/>
  <c r="O822" i="1"/>
  <c r="V821" i="1"/>
  <c r="U821" i="1"/>
  <c r="T821" i="1"/>
  <c r="O821" i="1"/>
  <c r="V820" i="1"/>
  <c r="U820" i="1"/>
  <c r="T820" i="1"/>
  <c r="O820" i="1"/>
  <c r="V819" i="1"/>
  <c r="U819" i="1"/>
  <c r="T819" i="1"/>
  <c r="O819" i="1"/>
  <c r="V818" i="1"/>
  <c r="U818" i="1"/>
  <c r="T818" i="1"/>
  <c r="O818" i="1"/>
  <c r="V817" i="1"/>
  <c r="U817" i="1"/>
  <c r="T817" i="1"/>
  <c r="O817" i="1"/>
  <c r="V816" i="1"/>
  <c r="U816" i="1"/>
  <c r="T816" i="1"/>
  <c r="O816" i="1"/>
  <c r="V815" i="1"/>
  <c r="U815" i="1"/>
  <c r="T815" i="1"/>
  <c r="O815" i="1"/>
  <c r="V814" i="1"/>
  <c r="U814" i="1"/>
  <c r="T814" i="1"/>
  <c r="O814" i="1"/>
  <c r="V813" i="1"/>
  <c r="U813" i="1"/>
  <c r="T813" i="1"/>
  <c r="O813" i="1"/>
  <c r="V812" i="1"/>
  <c r="U812" i="1"/>
  <c r="T812" i="1"/>
  <c r="O812" i="1"/>
  <c r="V811" i="1"/>
  <c r="U811" i="1"/>
  <c r="T811" i="1"/>
  <c r="O811" i="1"/>
  <c r="V810" i="1"/>
  <c r="U810" i="1"/>
  <c r="T810" i="1"/>
  <c r="O810" i="1"/>
  <c r="V809" i="1"/>
  <c r="U809" i="1"/>
  <c r="T809" i="1"/>
  <c r="O809" i="1"/>
  <c r="V808" i="1"/>
  <c r="U808" i="1"/>
  <c r="T808" i="1"/>
  <c r="O808" i="1"/>
  <c r="V807" i="1"/>
  <c r="U807" i="1"/>
  <c r="T807" i="1"/>
  <c r="O807" i="1"/>
  <c r="V806" i="1"/>
  <c r="U806" i="1"/>
  <c r="T806" i="1"/>
  <c r="O806" i="1"/>
  <c r="V805" i="1"/>
  <c r="U805" i="1"/>
  <c r="T805" i="1"/>
  <c r="O805" i="1"/>
  <c r="V804" i="1"/>
  <c r="U804" i="1"/>
  <c r="T804" i="1"/>
  <c r="O804" i="1"/>
  <c r="V803" i="1"/>
  <c r="U803" i="1"/>
  <c r="T803" i="1"/>
  <c r="O803" i="1"/>
  <c r="V802" i="1"/>
  <c r="U802" i="1"/>
  <c r="T802" i="1"/>
  <c r="O802" i="1"/>
  <c r="V801" i="1"/>
  <c r="U801" i="1"/>
  <c r="T801" i="1"/>
  <c r="O801" i="1"/>
  <c r="V800" i="1"/>
  <c r="U800" i="1"/>
  <c r="T800" i="1"/>
  <c r="O800" i="1"/>
  <c r="V799" i="1"/>
  <c r="U799" i="1"/>
  <c r="T799" i="1"/>
  <c r="O799" i="1"/>
  <c r="V798" i="1"/>
  <c r="U798" i="1"/>
  <c r="T798" i="1"/>
  <c r="O798" i="1"/>
  <c r="V797" i="1"/>
  <c r="U797" i="1"/>
  <c r="T797" i="1"/>
  <c r="O797" i="1"/>
  <c r="V796" i="1"/>
  <c r="U796" i="1"/>
  <c r="T796" i="1"/>
  <c r="O796" i="1"/>
  <c r="V795" i="1"/>
  <c r="U795" i="1"/>
  <c r="T795" i="1"/>
  <c r="O795" i="1"/>
  <c r="V794" i="1"/>
  <c r="U794" i="1"/>
  <c r="T794" i="1"/>
  <c r="O794" i="1"/>
  <c r="V793" i="1"/>
  <c r="U793" i="1"/>
  <c r="T793" i="1"/>
  <c r="O793" i="1"/>
  <c r="V792" i="1"/>
  <c r="U792" i="1"/>
  <c r="T792" i="1"/>
  <c r="O792" i="1"/>
  <c r="V791" i="1"/>
  <c r="U791" i="1"/>
  <c r="T791" i="1"/>
  <c r="O791" i="1"/>
  <c r="C103" i="3"/>
  <c r="C102" i="3"/>
  <c r="C101" i="3"/>
  <c r="C100" i="3"/>
  <c r="F165" i="3" l="1"/>
  <c r="D165" i="3"/>
  <c r="F171" i="3"/>
  <c r="F159" i="3"/>
  <c r="D159" i="3"/>
  <c r="D171" i="3"/>
  <c r="I78" i="3"/>
  <c r="I83" i="3"/>
  <c r="I73" i="3"/>
  <c r="I75" i="3"/>
  <c r="I77" i="3"/>
  <c r="I72" i="3"/>
  <c r="I79" i="3"/>
  <c r="I74" i="3"/>
  <c r="I81" i="3"/>
  <c r="I76" i="3"/>
  <c r="I80" i="3"/>
  <c r="F160" i="3"/>
  <c r="D166" i="3"/>
  <c r="D160" i="3"/>
  <c r="F166" i="3"/>
  <c r="F172" i="3"/>
  <c r="D172" i="3"/>
  <c r="F168" i="3"/>
  <c r="F174" i="3"/>
  <c r="D168" i="3"/>
  <c r="D174" i="3"/>
  <c r="F162" i="3"/>
  <c r="D162" i="3"/>
  <c r="F161" i="3"/>
  <c r="D161" i="3"/>
  <c r="F167" i="3"/>
  <c r="F173" i="3"/>
  <c r="D167" i="3"/>
  <c r="D173" i="3"/>
  <c r="J79" i="3"/>
  <c r="J81" i="3"/>
  <c r="F153" i="3"/>
  <c r="F147" i="3"/>
  <c r="D147" i="3"/>
  <c r="D153" i="3"/>
  <c r="F150" i="3"/>
  <c r="F156" i="3"/>
  <c r="D150" i="3"/>
  <c r="D156" i="3"/>
  <c r="F148" i="3"/>
  <c r="F154" i="3"/>
  <c r="D148" i="3"/>
  <c r="E148" i="3" s="1"/>
  <c r="D154" i="3"/>
  <c r="E154" i="3" s="1"/>
  <c r="F149" i="3"/>
  <c r="F155" i="3"/>
  <c r="D149" i="3"/>
  <c r="D155" i="3"/>
  <c r="G100" i="3"/>
  <c r="F135" i="3"/>
  <c r="F111" i="3"/>
  <c r="D129" i="3"/>
  <c r="F129" i="3"/>
  <c r="D111" i="3"/>
  <c r="D135" i="3"/>
  <c r="F177" i="3"/>
  <c r="F123" i="3"/>
  <c r="D117" i="3"/>
  <c r="D141" i="3"/>
  <c r="F141" i="3"/>
  <c r="F117" i="3"/>
  <c r="D123" i="3"/>
  <c r="D177" i="3"/>
  <c r="F179" i="3"/>
  <c r="F125" i="3"/>
  <c r="D119" i="3"/>
  <c r="D143" i="3"/>
  <c r="F143" i="3"/>
  <c r="F119" i="3"/>
  <c r="D125" i="3"/>
  <c r="D179" i="3"/>
  <c r="F137" i="3"/>
  <c r="F113" i="3"/>
  <c r="D131" i="3"/>
  <c r="F131" i="3"/>
  <c r="D113" i="3"/>
  <c r="D137" i="3"/>
  <c r="D178" i="3"/>
  <c r="F130" i="3"/>
  <c r="D112" i="3"/>
  <c r="D136" i="3"/>
  <c r="F178" i="3"/>
  <c r="F124" i="3"/>
  <c r="D118" i="3"/>
  <c r="D142" i="3"/>
  <c r="F142" i="3"/>
  <c r="F118" i="3"/>
  <c r="D124" i="3"/>
  <c r="F136" i="3"/>
  <c r="F112" i="3"/>
  <c r="D130" i="3"/>
  <c r="L101" i="3"/>
  <c r="M100" i="3"/>
  <c r="O100" i="3" s="1"/>
  <c r="P100" i="3" s="1"/>
  <c r="F138" i="3"/>
  <c r="F114" i="3"/>
  <c r="D132" i="3"/>
  <c r="F132" i="3"/>
  <c r="D114" i="3"/>
  <c r="D138" i="3"/>
  <c r="F180" i="3"/>
  <c r="F126" i="3"/>
  <c r="D120" i="3"/>
  <c r="D144" i="3"/>
  <c r="F144" i="3"/>
  <c r="F120" i="3"/>
  <c r="D126" i="3"/>
  <c r="D180" i="3"/>
  <c r="J75" i="3"/>
  <c r="J73" i="3"/>
  <c r="J77" i="3"/>
  <c r="J76" i="3"/>
  <c r="J78" i="3"/>
  <c r="J72" i="3"/>
  <c r="J80" i="3"/>
  <c r="J74" i="3"/>
  <c r="J83" i="3"/>
  <c r="H84" i="3"/>
  <c r="F84" i="3"/>
  <c r="D77" i="3"/>
  <c r="D79" i="3"/>
  <c r="G84" i="3"/>
  <c r="D81" i="3"/>
  <c r="D72" i="3"/>
  <c r="E84" i="3"/>
  <c r="D74" i="3"/>
  <c r="D76" i="3"/>
  <c r="D78" i="3"/>
  <c r="D73" i="3"/>
  <c r="D80" i="3"/>
  <c r="D75" i="3"/>
  <c r="D83" i="3"/>
  <c r="E101" i="3"/>
  <c r="E100" i="3"/>
  <c r="F100" i="3"/>
  <c r="C99" i="3"/>
  <c r="D101" i="3" s="1"/>
  <c r="E118" i="3" l="1"/>
  <c r="E124" i="3"/>
  <c r="E112" i="3"/>
  <c r="I84" i="3"/>
  <c r="D170" i="3"/>
  <c r="E171" i="3"/>
  <c r="E172" i="3"/>
  <c r="F170" i="3"/>
  <c r="F164" i="3"/>
  <c r="E160" i="3"/>
  <c r="E159" i="3"/>
  <c r="D158" i="3"/>
  <c r="E166" i="3"/>
  <c r="E165" i="3"/>
  <c r="D164" i="3"/>
  <c r="F158" i="3"/>
  <c r="E130" i="3"/>
  <c r="F146" i="3"/>
  <c r="E142" i="3"/>
  <c r="E153" i="3"/>
  <c r="D152" i="3"/>
  <c r="E147" i="3"/>
  <c r="D146" i="3"/>
  <c r="E136" i="3"/>
  <c r="F152" i="3"/>
  <c r="F116" i="3"/>
  <c r="F122" i="3"/>
  <c r="F128" i="3"/>
  <c r="F140" i="3"/>
  <c r="F176" i="3"/>
  <c r="E129" i="3"/>
  <c r="D128" i="3"/>
  <c r="D176" i="3"/>
  <c r="D140" i="3"/>
  <c r="E141" i="3"/>
  <c r="E135" i="3"/>
  <c r="D134" i="3"/>
  <c r="F110" i="3"/>
  <c r="E123" i="3"/>
  <c r="D122" i="3"/>
  <c r="D116" i="3"/>
  <c r="E117" i="3"/>
  <c r="E111" i="3"/>
  <c r="D110" i="3"/>
  <c r="F134" i="3"/>
  <c r="J84" i="3"/>
  <c r="D84" i="3"/>
  <c r="E177" i="3"/>
  <c r="E178" i="3"/>
  <c r="D100" i="3"/>
  <c r="D103" i="3"/>
  <c r="D102" i="3"/>
  <c r="V119" i="1"/>
  <c r="U119" i="1"/>
  <c r="T119" i="1"/>
  <c r="O119" i="1"/>
  <c r="V148" i="1"/>
  <c r="U148" i="1"/>
  <c r="T148" i="1"/>
  <c r="O148" i="1"/>
  <c r="V147" i="1"/>
  <c r="U147" i="1"/>
  <c r="T147" i="1"/>
  <c r="O147" i="1"/>
  <c r="V146" i="1"/>
  <c r="U146" i="1"/>
  <c r="T146" i="1"/>
  <c r="O146" i="1"/>
  <c r="V145" i="1"/>
  <c r="U145" i="1"/>
  <c r="T145" i="1"/>
  <c r="O145" i="1"/>
  <c r="V144" i="1"/>
  <c r="U144" i="1"/>
  <c r="T144" i="1"/>
  <c r="O144" i="1"/>
  <c r="V143" i="1"/>
  <c r="U143" i="1"/>
  <c r="T143" i="1"/>
  <c r="O143" i="1"/>
  <c r="V142" i="1"/>
  <c r="U142" i="1"/>
  <c r="T142" i="1"/>
  <c r="O142" i="1"/>
  <c r="V141" i="1"/>
  <c r="U141" i="1"/>
  <c r="T141" i="1"/>
  <c r="O141" i="1"/>
  <c r="V140" i="1"/>
  <c r="U140" i="1"/>
  <c r="T140" i="1"/>
  <c r="O140" i="1"/>
  <c r="V139" i="1"/>
  <c r="U139" i="1"/>
  <c r="T139" i="1"/>
  <c r="O139" i="1"/>
  <c r="V138" i="1"/>
  <c r="U138" i="1"/>
  <c r="T138" i="1"/>
  <c r="O138" i="1"/>
  <c r="V137" i="1"/>
  <c r="U137" i="1"/>
  <c r="T137" i="1"/>
  <c r="O137" i="1"/>
  <c r="V136" i="1"/>
  <c r="U136" i="1"/>
  <c r="T136" i="1"/>
  <c r="O136" i="1"/>
  <c r="V135" i="1"/>
  <c r="U135" i="1"/>
  <c r="T135" i="1"/>
  <c r="O135" i="1"/>
  <c r="V134" i="1"/>
  <c r="U134" i="1"/>
  <c r="T134" i="1"/>
  <c r="O134" i="1"/>
  <c r="V133" i="1"/>
  <c r="U133" i="1"/>
  <c r="T133" i="1"/>
  <c r="O133" i="1"/>
  <c r="V132" i="1"/>
  <c r="U132" i="1"/>
  <c r="T132" i="1"/>
  <c r="O132" i="1"/>
  <c r="V131" i="1"/>
  <c r="U131" i="1"/>
  <c r="T131" i="1"/>
  <c r="O131" i="1"/>
  <c r="V130" i="1"/>
  <c r="U130" i="1"/>
  <c r="T130" i="1"/>
  <c r="O130" i="1"/>
  <c r="V129" i="1"/>
  <c r="U129" i="1"/>
  <c r="T129" i="1"/>
  <c r="O129" i="1"/>
  <c r="V128" i="1"/>
  <c r="U128" i="1"/>
  <c r="T128" i="1"/>
  <c r="O128" i="1"/>
  <c r="V127" i="1"/>
  <c r="U127" i="1"/>
  <c r="T127" i="1"/>
  <c r="O127" i="1"/>
  <c r="V126" i="1"/>
  <c r="U126" i="1"/>
  <c r="T126" i="1"/>
  <c r="O126" i="1"/>
  <c r="V125" i="1"/>
  <c r="U125" i="1"/>
  <c r="T125" i="1"/>
  <c r="O125" i="1"/>
  <c r="V124" i="1"/>
  <c r="U124" i="1"/>
  <c r="T124" i="1"/>
  <c r="O124" i="1"/>
  <c r="V123" i="1"/>
  <c r="U123" i="1"/>
  <c r="T123" i="1"/>
  <c r="O123" i="1"/>
  <c r="V122" i="1"/>
  <c r="U122" i="1"/>
  <c r="T122" i="1"/>
  <c r="O122" i="1"/>
  <c r="V121" i="1"/>
  <c r="U121" i="1"/>
  <c r="T121" i="1"/>
  <c r="O121" i="1"/>
  <c r="V120" i="1"/>
  <c r="U120" i="1"/>
  <c r="T120" i="1"/>
  <c r="O120" i="1"/>
  <c r="V118" i="1"/>
  <c r="U118" i="1"/>
  <c r="T118" i="1"/>
  <c r="O118" i="1"/>
  <c r="V117" i="1"/>
  <c r="U117" i="1"/>
  <c r="T117" i="1"/>
  <c r="O117" i="1"/>
  <c r="V116" i="1"/>
  <c r="U116" i="1"/>
  <c r="T116" i="1"/>
  <c r="O116" i="1"/>
  <c r="V115" i="1"/>
  <c r="U115" i="1"/>
  <c r="T115" i="1"/>
  <c r="O115" i="1"/>
  <c r="V114" i="1"/>
  <c r="U114" i="1"/>
  <c r="T114" i="1"/>
  <c r="O114" i="1"/>
  <c r="V113" i="1"/>
  <c r="U113" i="1"/>
  <c r="T113" i="1"/>
  <c r="O113" i="1"/>
  <c r="V112" i="1"/>
  <c r="U112" i="1"/>
  <c r="T112" i="1"/>
  <c r="O112" i="1"/>
  <c r="V111" i="1"/>
  <c r="U111" i="1"/>
  <c r="T111" i="1"/>
  <c r="O111" i="1"/>
  <c r="V110" i="1"/>
  <c r="U110" i="1"/>
  <c r="T110" i="1"/>
  <c r="O110" i="1"/>
  <c r="V109" i="1"/>
  <c r="U109" i="1"/>
  <c r="T109" i="1"/>
  <c r="O109" i="1"/>
  <c r="V108" i="1"/>
  <c r="U108" i="1"/>
  <c r="T108" i="1"/>
  <c r="O108" i="1"/>
  <c r="V107" i="1"/>
  <c r="U107" i="1"/>
  <c r="T107" i="1"/>
  <c r="O107" i="1"/>
  <c r="V106" i="1"/>
  <c r="U106" i="1"/>
  <c r="T106" i="1"/>
  <c r="O106" i="1"/>
  <c r="V105" i="1"/>
  <c r="U105" i="1"/>
  <c r="T105" i="1"/>
  <c r="O105" i="1"/>
  <c r="V104" i="1"/>
  <c r="U104" i="1"/>
  <c r="T104" i="1"/>
  <c r="O104" i="1"/>
  <c r="V103" i="1"/>
  <c r="U103" i="1"/>
  <c r="T103" i="1"/>
  <c r="O103" i="1"/>
  <c r="V102" i="1"/>
  <c r="U102" i="1"/>
  <c r="T102" i="1"/>
  <c r="O102" i="1"/>
  <c r="V101" i="1"/>
  <c r="U101" i="1"/>
  <c r="T101" i="1"/>
  <c r="O101" i="1"/>
  <c r="V100" i="1"/>
  <c r="U100" i="1"/>
  <c r="T100" i="1"/>
  <c r="O100" i="1"/>
  <c r="V99" i="1"/>
  <c r="U99" i="1"/>
  <c r="T99" i="1"/>
  <c r="O99" i="1"/>
  <c r="V98" i="1"/>
  <c r="U98" i="1"/>
  <c r="T98" i="1"/>
  <c r="O98" i="1"/>
  <c r="V97" i="1"/>
  <c r="U97" i="1"/>
  <c r="T97" i="1"/>
  <c r="O97" i="1"/>
  <c r="V96" i="1"/>
  <c r="U96" i="1"/>
  <c r="T96" i="1"/>
  <c r="O96" i="1"/>
  <c r="V95" i="1"/>
  <c r="U95" i="1"/>
  <c r="T95" i="1"/>
  <c r="O95" i="1"/>
  <c r="V94" i="1"/>
  <c r="U94" i="1"/>
  <c r="T94" i="1"/>
  <c r="O94" i="1"/>
  <c r="V93" i="1"/>
  <c r="U93" i="1"/>
  <c r="T93" i="1"/>
  <c r="O93" i="1"/>
  <c r="V92" i="1"/>
  <c r="U92" i="1"/>
  <c r="T92" i="1"/>
  <c r="O92" i="1"/>
  <c r="V91" i="1"/>
  <c r="U91" i="1"/>
  <c r="T91" i="1"/>
  <c r="O91" i="1"/>
  <c r="V90" i="1"/>
  <c r="U90" i="1"/>
  <c r="T90" i="1"/>
  <c r="O90" i="1"/>
  <c r="V779" i="1" l="1"/>
  <c r="U779" i="1"/>
  <c r="T779" i="1"/>
  <c r="O779" i="1"/>
  <c r="V778" i="1"/>
  <c r="U778" i="1"/>
  <c r="T778" i="1"/>
  <c r="O778" i="1"/>
  <c r="V777" i="1"/>
  <c r="U777" i="1"/>
  <c r="T777" i="1"/>
  <c r="O777" i="1"/>
  <c r="V776" i="1"/>
  <c r="U776" i="1"/>
  <c r="T776" i="1"/>
  <c r="O776" i="1"/>
  <c r="V775" i="1"/>
  <c r="U775" i="1"/>
  <c r="T775" i="1"/>
  <c r="O775" i="1"/>
  <c r="V774" i="1"/>
  <c r="U774" i="1"/>
  <c r="T774" i="1"/>
  <c r="O774" i="1"/>
  <c r="V773" i="1"/>
  <c r="U773" i="1"/>
  <c r="T773" i="1"/>
  <c r="O773" i="1"/>
  <c r="V772" i="1"/>
  <c r="U772" i="1"/>
  <c r="T772" i="1"/>
  <c r="O772" i="1"/>
  <c r="V771" i="1"/>
  <c r="U771" i="1"/>
  <c r="T771" i="1"/>
  <c r="O771" i="1"/>
  <c r="V770" i="1"/>
  <c r="U770" i="1"/>
  <c r="T770" i="1"/>
  <c r="O770" i="1"/>
  <c r="V769" i="1"/>
  <c r="U769" i="1"/>
  <c r="T769" i="1"/>
  <c r="O769" i="1"/>
  <c r="V768" i="1"/>
  <c r="U768" i="1"/>
  <c r="T768" i="1"/>
  <c r="O768" i="1"/>
  <c r="V767" i="1"/>
  <c r="U767" i="1"/>
  <c r="T767" i="1"/>
  <c r="O767" i="1"/>
  <c r="V766" i="1"/>
  <c r="U766" i="1"/>
  <c r="T766" i="1"/>
  <c r="O766" i="1"/>
  <c r="V765" i="1"/>
  <c r="U765" i="1"/>
  <c r="T765" i="1"/>
  <c r="O765" i="1"/>
  <c r="V764" i="1"/>
  <c r="U764" i="1"/>
  <c r="T764" i="1"/>
  <c r="O764" i="1"/>
  <c r="V763" i="1"/>
  <c r="U763" i="1"/>
  <c r="T763" i="1"/>
  <c r="O763" i="1"/>
  <c r="V762" i="1"/>
  <c r="U762" i="1"/>
  <c r="T762" i="1"/>
  <c r="O762" i="1"/>
  <c r="V761" i="1"/>
  <c r="U761" i="1"/>
  <c r="T761" i="1"/>
  <c r="O761" i="1"/>
  <c r="V760" i="1"/>
  <c r="U760" i="1"/>
  <c r="T760" i="1"/>
  <c r="O760" i="1"/>
  <c r="V759" i="1"/>
  <c r="U759" i="1"/>
  <c r="T759" i="1"/>
  <c r="O759" i="1"/>
  <c r="V758" i="1"/>
  <c r="U758" i="1"/>
  <c r="T758" i="1"/>
  <c r="O758" i="1"/>
  <c r="V757" i="1"/>
  <c r="U757" i="1"/>
  <c r="T757" i="1"/>
  <c r="O757" i="1"/>
  <c r="V756" i="1"/>
  <c r="U756" i="1"/>
  <c r="T756" i="1"/>
  <c r="O756" i="1"/>
  <c r="V755" i="1"/>
  <c r="U755" i="1"/>
  <c r="T755" i="1"/>
  <c r="O755" i="1"/>
  <c r="V754" i="1"/>
  <c r="U754" i="1"/>
  <c r="T754" i="1"/>
  <c r="O754" i="1"/>
  <c r="V753" i="1"/>
  <c r="U753" i="1"/>
  <c r="T753" i="1"/>
  <c r="O753" i="1"/>
  <c r="V752" i="1"/>
  <c r="U752" i="1"/>
  <c r="T752" i="1"/>
  <c r="O752" i="1"/>
  <c r="V751" i="1"/>
  <c r="U751" i="1"/>
  <c r="T751" i="1"/>
  <c r="O751" i="1"/>
  <c r="V750" i="1"/>
  <c r="U750" i="1"/>
  <c r="T750" i="1"/>
  <c r="O750" i="1"/>
  <c r="V749" i="1"/>
  <c r="U749" i="1"/>
  <c r="T749" i="1"/>
  <c r="O749" i="1"/>
  <c r="V748" i="1"/>
  <c r="U748" i="1"/>
  <c r="T748" i="1"/>
  <c r="O748" i="1"/>
  <c r="V747" i="1"/>
  <c r="U747" i="1"/>
  <c r="T747" i="1"/>
  <c r="O747" i="1"/>
  <c r="V746" i="1"/>
  <c r="U746" i="1"/>
  <c r="T746" i="1"/>
  <c r="O746" i="1"/>
  <c r="V745" i="1"/>
  <c r="U745" i="1"/>
  <c r="T745" i="1"/>
  <c r="O745" i="1"/>
  <c r="V744" i="1"/>
  <c r="U744" i="1"/>
  <c r="T744" i="1"/>
  <c r="O744" i="1"/>
  <c r="V743" i="1"/>
  <c r="U743" i="1"/>
  <c r="T743" i="1"/>
  <c r="O743" i="1"/>
  <c r="V742" i="1"/>
  <c r="U742" i="1"/>
  <c r="T742" i="1"/>
  <c r="O742" i="1"/>
  <c r="V741" i="1"/>
  <c r="U741" i="1"/>
  <c r="T741" i="1"/>
  <c r="O741" i="1"/>
  <c r="V740" i="1"/>
  <c r="U740" i="1"/>
  <c r="T740" i="1"/>
  <c r="O740" i="1"/>
  <c r="V739" i="1"/>
  <c r="U739" i="1"/>
  <c r="T739" i="1"/>
  <c r="O739" i="1"/>
  <c r="V738" i="1"/>
  <c r="U738" i="1"/>
  <c r="T738" i="1"/>
  <c r="O738" i="1"/>
  <c r="V737" i="1"/>
  <c r="U737" i="1"/>
  <c r="T737" i="1"/>
  <c r="O737" i="1"/>
  <c r="V736" i="1"/>
  <c r="U736" i="1"/>
  <c r="T736" i="1"/>
  <c r="O736" i="1"/>
  <c r="V735" i="1"/>
  <c r="U735" i="1"/>
  <c r="T735" i="1"/>
  <c r="O735" i="1"/>
  <c r="V734" i="1"/>
  <c r="U734" i="1"/>
  <c r="T734" i="1"/>
  <c r="O734" i="1"/>
  <c r="V733" i="1"/>
  <c r="U733" i="1"/>
  <c r="T733" i="1"/>
  <c r="O733" i="1"/>
  <c r="V732" i="1"/>
  <c r="U732" i="1"/>
  <c r="T732" i="1"/>
  <c r="O732" i="1"/>
  <c r="V731" i="1"/>
  <c r="U731" i="1"/>
  <c r="T731" i="1"/>
  <c r="O731" i="1"/>
  <c r="V730" i="1"/>
  <c r="U730" i="1"/>
  <c r="T730" i="1"/>
  <c r="O730" i="1"/>
  <c r="V729" i="1"/>
  <c r="U729" i="1"/>
  <c r="T729" i="1"/>
  <c r="O729" i="1"/>
  <c r="V728" i="1"/>
  <c r="U728" i="1"/>
  <c r="T728" i="1"/>
  <c r="O728" i="1"/>
  <c r="V727" i="1"/>
  <c r="U727" i="1"/>
  <c r="T727" i="1"/>
  <c r="O727" i="1"/>
  <c r="V726" i="1"/>
  <c r="U726" i="1"/>
  <c r="T726" i="1"/>
  <c r="O726" i="1"/>
  <c r="V725" i="1"/>
  <c r="U725" i="1"/>
  <c r="T725" i="1"/>
  <c r="O725" i="1"/>
  <c r="V724" i="1"/>
  <c r="U724" i="1"/>
  <c r="T724" i="1"/>
  <c r="O724" i="1"/>
  <c r="V723" i="1"/>
  <c r="U723" i="1"/>
  <c r="T723" i="1"/>
  <c r="O723" i="1"/>
  <c r="V722" i="1"/>
  <c r="U722" i="1"/>
  <c r="T722" i="1"/>
  <c r="O722" i="1"/>
  <c r="V721" i="1"/>
  <c r="U721" i="1"/>
  <c r="T721" i="1"/>
  <c r="O721" i="1"/>
  <c r="V720" i="1"/>
  <c r="U720" i="1"/>
  <c r="T720" i="1"/>
  <c r="O720" i="1"/>
  <c r="V719" i="1"/>
  <c r="U719" i="1"/>
  <c r="T719" i="1"/>
  <c r="O719" i="1"/>
  <c r="V718" i="1"/>
  <c r="U718" i="1"/>
  <c r="T718" i="1"/>
  <c r="O718" i="1"/>
  <c r="V717" i="1"/>
  <c r="U717" i="1"/>
  <c r="T717" i="1"/>
  <c r="O717" i="1"/>
  <c r="V716" i="1"/>
  <c r="U716" i="1"/>
  <c r="T716" i="1"/>
  <c r="O716" i="1"/>
  <c r="V715" i="1"/>
  <c r="U715" i="1"/>
  <c r="T715" i="1"/>
  <c r="O715" i="1"/>
  <c r="V714" i="1"/>
  <c r="U714" i="1"/>
  <c r="T714" i="1"/>
  <c r="O714" i="1"/>
  <c r="V713" i="1"/>
  <c r="U713" i="1"/>
  <c r="T713" i="1"/>
  <c r="O713" i="1"/>
  <c r="V712" i="1"/>
  <c r="U712" i="1"/>
  <c r="T712" i="1"/>
  <c r="O712" i="1"/>
  <c r="V711" i="1"/>
  <c r="U711" i="1"/>
  <c r="T711" i="1"/>
  <c r="O711" i="1"/>
  <c r="V710" i="1"/>
  <c r="U710" i="1"/>
  <c r="T710" i="1"/>
  <c r="O710" i="1"/>
  <c r="V709" i="1"/>
  <c r="U709" i="1"/>
  <c r="T709" i="1"/>
  <c r="O709" i="1"/>
  <c r="V708" i="1"/>
  <c r="U708" i="1"/>
  <c r="T708" i="1"/>
  <c r="O708" i="1"/>
  <c r="V707" i="1"/>
  <c r="U707" i="1"/>
  <c r="T707" i="1"/>
  <c r="O707" i="1"/>
  <c r="V706" i="1"/>
  <c r="U706" i="1"/>
  <c r="T706" i="1"/>
  <c r="O706" i="1"/>
  <c r="V705" i="1"/>
  <c r="U705" i="1"/>
  <c r="T705" i="1"/>
  <c r="O705" i="1"/>
  <c r="V704" i="1"/>
  <c r="U704" i="1"/>
  <c r="T704" i="1"/>
  <c r="O704" i="1"/>
  <c r="V703" i="1"/>
  <c r="U703" i="1"/>
  <c r="T703" i="1"/>
  <c r="O703" i="1"/>
  <c r="V702" i="1"/>
  <c r="U702" i="1"/>
  <c r="T702" i="1"/>
  <c r="O702" i="1"/>
  <c r="V701" i="1"/>
  <c r="U701" i="1"/>
  <c r="T701" i="1"/>
  <c r="O701" i="1"/>
  <c r="V700" i="1"/>
  <c r="U700" i="1"/>
  <c r="T700" i="1"/>
  <c r="O700" i="1"/>
  <c r="V699" i="1"/>
  <c r="U699" i="1"/>
  <c r="T699" i="1"/>
  <c r="O699" i="1"/>
  <c r="V698" i="1"/>
  <c r="U698" i="1"/>
  <c r="T698" i="1"/>
  <c r="O698" i="1"/>
  <c r="V697" i="1"/>
  <c r="U697" i="1"/>
  <c r="T697" i="1"/>
  <c r="O697" i="1"/>
  <c r="V696" i="1"/>
  <c r="U696" i="1"/>
  <c r="T696" i="1"/>
  <c r="O696" i="1"/>
  <c r="V695" i="1"/>
  <c r="U695" i="1"/>
  <c r="T695" i="1"/>
  <c r="O695" i="1"/>
  <c r="V694" i="1"/>
  <c r="U694" i="1"/>
  <c r="T694" i="1"/>
  <c r="O694" i="1"/>
  <c r="V693" i="1"/>
  <c r="U693" i="1"/>
  <c r="T693" i="1"/>
  <c r="O693" i="1"/>
  <c r="V692" i="1"/>
  <c r="U692" i="1"/>
  <c r="T692" i="1"/>
  <c r="O692" i="1"/>
  <c r="V691" i="1"/>
  <c r="U691" i="1"/>
  <c r="T691" i="1"/>
  <c r="O691" i="1"/>
  <c r="V690" i="1"/>
  <c r="U690" i="1"/>
  <c r="T690" i="1"/>
  <c r="O690" i="1"/>
  <c r="V689" i="1"/>
  <c r="U689" i="1"/>
  <c r="T689" i="1"/>
  <c r="O689" i="1"/>
  <c r="V688" i="1"/>
  <c r="U688" i="1"/>
  <c r="T688" i="1"/>
  <c r="O688" i="1"/>
  <c r="V687" i="1"/>
  <c r="U687" i="1"/>
  <c r="T687" i="1"/>
  <c r="O687" i="1"/>
  <c r="V686" i="1"/>
  <c r="U686" i="1"/>
  <c r="T686" i="1"/>
  <c r="O686" i="1"/>
  <c r="V685" i="1"/>
  <c r="U685" i="1"/>
  <c r="T685" i="1"/>
  <c r="O685" i="1"/>
  <c r="V684" i="1"/>
  <c r="U684" i="1"/>
  <c r="T684" i="1"/>
  <c r="O684" i="1"/>
  <c r="V683" i="1"/>
  <c r="U683" i="1"/>
  <c r="T683" i="1"/>
  <c r="O683" i="1"/>
  <c r="V682" i="1"/>
  <c r="U682" i="1"/>
  <c r="T682" i="1"/>
  <c r="O682" i="1"/>
  <c r="V681" i="1"/>
  <c r="U681" i="1"/>
  <c r="T681" i="1"/>
  <c r="O681" i="1"/>
  <c r="V680" i="1"/>
  <c r="U680" i="1"/>
  <c r="T680" i="1"/>
  <c r="O680" i="1"/>
  <c r="V679" i="1"/>
  <c r="U679" i="1"/>
  <c r="T679" i="1"/>
  <c r="O679" i="1"/>
  <c r="V678" i="1"/>
  <c r="U678" i="1"/>
  <c r="T678" i="1"/>
  <c r="O678" i="1"/>
  <c r="V677" i="1"/>
  <c r="U677" i="1"/>
  <c r="T677" i="1"/>
  <c r="O677" i="1"/>
  <c r="V676" i="1"/>
  <c r="U676" i="1"/>
  <c r="T676" i="1"/>
  <c r="O676" i="1"/>
  <c r="V675" i="1"/>
  <c r="U675" i="1"/>
  <c r="T675" i="1"/>
  <c r="O675" i="1"/>
  <c r="V674" i="1"/>
  <c r="U674" i="1"/>
  <c r="T674" i="1"/>
  <c r="O674" i="1"/>
  <c r="V673" i="1"/>
  <c r="U673" i="1"/>
  <c r="T673" i="1"/>
  <c r="O673" i="1"/>
  <c r="V672" i="1"/>
  <c r="U672" i="1"/>
  <c r="T672" i="1"/>
  <c r="O672" i="1"/>
  <c r="V671" i="1"/>
  <c r="U671" i="1"/>
  <c r="T671" i="1"/>
  <c r="O671" i="1"/>
  <c r="V670" i="1"/>
  <c r="U670" i="1"/>
  <c r="T670" i="1"/>
  <c r="O670" i="1"/>
  <c r="V669" i="1"/>
  <c r="U669" i="1"/>
  <c r="T669" i="1"/>
  <c r="O669" i="1"/>
  <c r="V668" i="1"/>
  <c r="U668" i="1"/>
  <c r="T668" i="1"/>
  <c r="O668" i="1"/>
  <c r="V667" i="1"/>
  <c r="U667" i="1"/>
  <c r="T667" i="1"/>
  <c r="O667" i="1"/>
  <c r="V666" i="1"/>
  <c r="U666" i="1"/>
  <c r="T666" i="1"/>
  <c r="O666" i="1"/>
  <c r="V665" i="1"/>
  <c r="U665" i="1"/>
  <c r="T665" i="1"/>
  <c r="O665" i="1"/>
  <c r="V664" i="1"/>
  <c r="U664" i="1"/>
  <c r="T664" i="1"/>
  <c r="O664" i="1"/>
  <c r="V663" i="1"/>
  <c r="U663" i="1"/>
  <c r="T663" i="1"/>
  <c r="O663" i="1"/>
  <c r="V662" i="1"/>
  <c r="U662" i="1"/>
  <c r="T662" i="1"/>
  <c r="O662" i="1"/>
  <c r="V661" i="1"/>
  <c r="U661" i="1"/>
  <c r="T661" i="1"/>
  <c r="O661" i="1"/>
  <c r="V660" i="1"/>
  <c r="U660" i="1"/>
  <c r="T660" i="1"/>
  <c r="O660" i="1"/>
  <c r="V659" i="1"/>
  <c r="U659" i="1"/>
  <c r="T659" i="1"/>
  <c r="O659" i="1"/>
  <c r="V658" i="1"/>
  <c r="U658" i="1"/>
  <c r="T658" i="1"/>
  <c r="O658" i="1"/>
  <c r="V657" i="1"/>
  <c r="U657" i="1"/>
  <c r="T657" i="1"/>
  <c r="O657" i="1"/>
  <c r="V656" i="1"/>
  <c r="U656" i="1"/>
  <c r="T656" i="1"/>
  <c r="O656" i="1"/>
  <c r="V655" i="1"/>
  <c r="U655" i="1"/>
  <c r="T655" i="1"/>
  <c r="O655" i="1"/>
  <c r="V654" i="1"/>
  <c r="U654" i="1"/>
  <c r="T654" i="1"/>
  <c r="O654" i="1"/>
  <c r="V653" i="1"/>
  <c r="U653" i="1"/>
  <c r="T653" i="1"/>
  <c r="O653" i="1"/>
  <c r="V652" i="1"/>
  <c r="U652" i="1"/>
  <c r="T652" i="1"/>
  <c r="O652" i="1"/>
  <c r="V651" i="1"/>
  <c r="U651" i="1"/>
  <c r="T651" i="1"/>
  <c r="O651" i="1"/>
  <c r="V650" i="1"/>
  <c r="U650" i="1"/>
  <c r="T650" i="1"/>
  <c r="O650" i="1"/>
  <c r="V649" i="1"/>
  <c r="U649" i="1"/>
  <c r="T649" i="1"/>
  <c r="O649" i="1"/>
  <c r="V648" i="1"/>
  <c r="U648" i="1"/>
  <c r="T648" i="1"/>
  <c r="O648" i="1"/>
  <c r="V647" i="1"/>
  <c r="U647" i="1"/>
  <c r="T647" i="1"/>
  <c r="O647" i="1"/>
  <c r="V646" i="1"/>
  <c r="U646" i="1"/>
  <c r="T646" i="1"/>
  <c r="O646" i="1"/>
  <c r="V645" i="1"/>
  <c r="U645" i="1"/>
  <c r="T645" i="1"/>
  <c r="O645" i="1"/>
  <c r="V644" i="1"/>
  <c r="U644" i="1"/>
  <c r="T644" i="1"/>
  <c r="O644" i="1"/>
  <c r="V643" i="1"/>
  <c r="U643" i="1"/>
  <c r="T643" i="1"/>
  <c r="O643" i="1"/>
  <c r="V642" i="1"/>
  <c r="U642" i="1"/>
  <c r="T642" i="1"/>
  <c r="O642" i="1"/>
  <c r="V641" i="1"/>
  <c r="U641" i="1"/>
  <c r="T641" i="1"/>
  <c r="O641" i="1"/>
  <c r="V640" i="1"/>
  <c r="U640" i="1"/>
  <c r="T640" i="1"/>
  <c r="O640" i="1"/>
  <c r="V639" i="1"/>
  <c r="U639" i="1"/>
  <c r="T639" i="1"/>
  <c r="O639" i="1"/>
  <c r="V638" i="1"/>
  <c r="U638" i="1"/>
  <c r="T638" i="1"/>
  <c r="O638" i="1"/>
  <c r="V637" i="1"/>
  <c r="U637" i="1"/>
  <c r="T637" i="1"/>
  <c r="O637" i="1"/>
  <c r="V636" i="1"/>
  <c r="U636" i="1"/>
  <c r="T636" i="1"/>
  <c r="O636" i="1"/>
  <c r="V635" i="1"/>
  <c r="U635" i="1"/>
  <c r="T635" i="1"/>
  <c r="O635" i="1"/>
  <c r="V634" i="1"/>
  <c r="U634" i="1"/>
  <c r="T634" i="1"/>
  <c r="O634" i="1"/>
  <c r="V633" i="1"/>
  <c r="U633" i="1"/>
  <c r="T633" i="1"/>
  <c r="O633" i="1"/>
  <c r="V632" i="1"/>
  <c r="U632" i="1"/>
  <c r="T632" i="1"/>
  <c r="O632" i="1"/>
  <c r="V631" i="1"/>
  <c r="U631" i="1"/>
  <c r="T631" i="1"/>
  <c r="O631" i="1"/>
  <c r="V630" i="1"/>
  <c r="U630" i="1"/>
  <c r="T630" i="1"/>
  <c r="O630" i="1"/>
  <c r="V629" i="1"/>
  <c r="U629" i="1"/>
  <c r="T629" i="1"/>
  <c r="O629" i="1"/>
  <c r="V628" i="1"/>
  <c r="U628" i="1"/>
  <c r="T628" i="1"/>
  <c r="O628" i="1"/>
  <c r="V627" i="1"/>
  <c r="U627" i="1"/>
  <c r="T627" i="1"/>
  <c r="O627" i="1"/>
  <c r="V626" i="1"/>
  <c r="U626" i="1"/>
  <c r="T626" i="1"/>
  <c r="O626" i="1"/>
  <c r="V625" i="1"/>
  <c r="U625" i="1"/>
  <c r="T625" i="1"/>
  <c r="O625" i="1"/>
  <c r="V624" i="1"/>
  <c r="U624" i="1"/>
  <c r="T624" i="1"/>
  <c r="O624" i="1"/>
  <c r="V623" i="1"/>
  <c r="U623" i="1"/>
  <c r="T623" i="1"/>
  <c r="O623" i="1"/>
  <c r="V622" i="1"/>
  <c r="U622" i="1"/>
  <c r="T622" i="1"/>
  <c r="O622" i="1"/>
  <c r="V621" i="1"/>
  <c r="U621" i="1"/>
  <c r="T621" i="1"/>
  <c r="O621" i="1"/>
  <c r="V620" i="1"/>
  <c r="U620" i="1"/>
  <c r="T620" i="1"/>
  <c r="O620" i="1"/>
  <c r="V619" i="1"/>
  <c r="U619" i="1"/>
  <c r="T619" i="1"/>
  <c r="O619" i="1"/>
  <c r="V618" i="1"/>
  <c r="U618" i="1"/>
  <c r="T618" i="1"/>
  <c r="O618" i="1"/>
  <c r="V617" i="1"/>
  <c r="U617" i="1"/>
  <c r="T617" i="1"/>
  <c r="O617" i="1"/>
  <c r="V616" i="1"/>
  <c r="U616" i="1"/>
  <c r="T616" i="1"/>
  <c r="O616" i="1"/>
  <c r="V615" i="1"/>
  <c r="U615" i="1"/>
  <c r="T615" i="1"/>
  <c r="O615" i="1"/>
  <c r="V614" i="1"/>
  <c r="U614" i="1"/>
  <c r="T614" i="1"/>
  <c r="O614" i="1"/>
  <c r="V613" i="1"/>
  <c r="U613" i="1"/>
  <c r="T613" i="1"/>
  <c r="O613" i="1"/>
  <c r="V612" i="1"/>
  <c r="U612" i="1"/>
  <c r="T612" i="1"/>
  <c r="O612" i="1"/>
  <c r="V611" i="1"/>
  <c r="U611" i="1"/>
  <c r="T611" i="1"/>
  <c r="O611" i="1"/>
  <c r="V610" i="1"/>
  <c r="U610" i="1"/>
  <c r="T610" i="1"/>
  <c r="O610" i="1"/>
  <c r="V609" i="1"/>
  <c r="U609" i="1"/>
  <c r="T609" i="1"/>
  <c r="O609" i="1"/>
  <c r="V608" i="1"/>
  <c r="U608" i="1"/>
  <c r="T608" i="1"/>
  <c r="O608" i="1"/>
  <c r="V607" i="1"/>
  <c r="U607" i="1"/>
  <c r="T607" i="1"/>
  <c r="O607" i="1"/>
  <c r="V606" i="1"/>
  <c r="U606" i="1"/>
  <c r="T606" i="1"/>
  <c r="O606" i="1"/>
  <c r="V605" i="1"/>
  <c r="U605" i="1"/>
  <c r="T605" i="1"/>
  <c r="O605" i="1"/>
  <c r="V604" i="1"/>
  <c r="U604" i="1"/>
  <c r="T604" i="1"/>
  <c r="O604" i="1"/>
  <c r="V603" i="1"/>
  <c r="U603" i="1"/>
  <c r="T603" i="1"/>
  <c r="O603" i="1"/>
  <c r="V602" i="1"/>
  <c r="U602" i="1"/>
  <c r="T602" i="1"/>
  <c r="O602" i="1"/>
  <c r="V601" i="1"/>
  <c r="U601" i="1"/>
  <c r="T601" i="1"/>
  <c r="O601" i="1"/>
  <c r="V600" i="1"/>
  <c r="U600" i="1"/>
  <c r="T600" i="1"/>
  <c r="O600" i="1"/>
  <c r="V599" i="1"/>
  <c r="U599" i="1"/>
  <c r="T599" i="1"/>
  <c r="O599" i="1"/>
  <c r="V598" i="1"/>
  <c r="U598" i="1"/>
  <c r="T598" i="1"/>
  <c r="O598" i="1"/>
  <c r="V597" i="1"/>
  <c r="U597" i="1"/>
  <c r="T597" i="1"/>
  <c r="O597" i="1"/>
  <c r="V596" i="1"/>
  <c r="U596" i="1"/>
  <c r="T596" i="1"/>
  <c r="O596" i="1"/>
  <c r="V595" i="1"/>
  <c r="U595" i="1"/>
  <c r="T595" i="1"/>
  <c r="O595" i="1"/>
  <c r="V594" i="1"/>
  <c r="U594" i="1"/>
  <c r="T594" i="1"/>
  <c r="O594" i="1"/>
  <c r="V593" i="1"/>
  <c r="U593" i="1"/>
  <c r="T593" i="1"/>
  <c r="O593" i="1"/>
  <c r="V592" i="1"/>
  <c r="U592" i="1"/>
  <c r="T592" i="1"/>
  <c r="O592" i="1"/>
  <c r="V591" i="1"/>
  <c r="U591" i="1"/>
  <c r="T591" i="1"/>
  <c r="O591" i="1"/>
  <c r="V590" i="1"/>
  <c r="U590" i="1"/>
  <c r="T590" i="1"/>
  <c r="O590" i="1"/>
  <c r="V589" i="1"/>
  <c r="U589" i="1"/>
  <c r="T589" i="1"/>
  <c r="O589" i="1"/>
  <c r="V588" i="1"/>
  <c r="U588" i="1"/>
  <c r="T588" i="1"/>
  <c r="O588" i="1"/>
  <c r="V587" i="1"/>
  <c r="U587" i="1"/>
  <c r="T587" i="1"/>
  <c r="O587" i="1"/>
  <c r="V586" i="1"/>
  <c r="U586" i="1"/>
  <c r="T586" i="1"/>
  <c r="O586" i="1"/>
  <c r="V585" i="1"/>
  <c r="U585" i="1"/>
  <c r="T585" i="1"/>
  <c r="O585" i="1"/>
  <c r="V584" i="1"/>
  <c r="U584" i="1"/>
  <c r="T584" i="1"/>
  <c r="O584" i="1"/>
  <c r="V583" i="1"/>
  <c r="U583" i="1"/>
  <c r="T583" i="1"/>
  <c r="O583" i="1"/>
  <c r="V582" i="1"/>
  <c r="U582" i="1"/>
  <c r="T582" i="1"/>
  <c r="O582" i="1"/>
  <c r="V581" i="1"/>
  <c r="U581" i="1"/>
  <c r="T581" i="1"/>
  <c r="O581" i="1"/>
  <c r="V580" i="1"/>
  <c r="U580" i="1"/>
  <c r="T580" i="1"/>
  <c r="O580" i="1"/>
  <c r="V579" i="1"/>
  <c r="U579" i="1"/>
  <c r="T579" i="1"/>
  <c r="O579" i="1"/>
  <c r="V578" i="1"/>
  <c r="U578" i="1"/>
  <c r="T578" i="1"/>
  <c r="O578" i="1"/>
  <c r="V577" i="1"/>
  <c r="U577" i="1"/>
  <c r="T577" i="1"/>
  <c r="O577" i="1"/>
  <c r="V576" i="1"/>
  <c r="U576" i="1"/>
  <c r="T576" i="1"/>
  <c r="O576" i="1"/>
  <c r="V575" i="1"/>
  <c r="U575" i="1"/>
  <c r="T575" i="1"/>
  <c r="O575" i="1"/>
  <c r="V574" i="1"/>
  <c r="U574" i="1"/>
  <c r="T574" i="1"/>
  <c r="O574" i="1"/>
  <c r="V573" i="1"/>
  <c r="U573" i="1"/>
  <c r="T573" i="1"/>
  <c r="O573" i="1"/>
  <c r="V572" i="1"/>
  <c r="U572" i="1"/>
  <c r="T572" i="1"/>
  <c r="O572" i="1"/>
  <c r="V571" i="1"/>
  <c r="U571" i="1"/>
  <c r="T571" i="1"/>
  <c r="O571" i="1"/>
  <c r="V570" i="1"/>
  <c r="U570" i="1"/>
  <c r="T570" i="1"/>
  <c r="O570" i="1"/>
  <c r="V569" i="1"/>
  <c r="U569" i="1"/>
  <c r="T569" i="1"/>
  <c r="O569" i="1"/>
  <c r="V568" i="1"/>
  <c r="U568" i="1"/>
  <c r="T568" i="1"/>
  <c r="O568" i="1"/>
  <c r="V567" i="1"/>
  <c r="U567" i="1"/>
  <c r="T567" i="1"/>
  <c r="O567" i="1"/>
  <c r="V566" i="1"/>
  <c r="U566" i="1"/>
  <c r="T566" i="1"/>
  <c r="O566" i="1"/>
  <c r="V565" i="1"/>
  <c r="U565" i="1"/>
  <c r="T565" i="1"/>
  <c r="O565" i="1"/>
  <c r="V564" i="1"/>
  <c r="U564" i="1"/>
  <c r="T564" i="1"/>
  <c r="O564" i="1"/>
  <c r="V563" i="1"/>
  <c r="U563" i="1"/>
  <c r="T563" i="1"/>
  <c r="O563" i="1"/>
  <c r="V562" i="1"/>
  <c r="U562" i="1"/>
  <c r="T562" i="1"/>
  <c r="O562" i="1"/>
  <c r="V561" i="1"/>
  <c r="U561" i="1"/>
  <c r="T561" i="1"/>
  <c r="O561" i="1"/>
  <c r="V560" i="1"/>
  <c r="U560" i="1"/>
  <c r="T560" i="1"/>
  <c r="O560" i="1"/>
  <c r="V559" i="1"/>
  <c r="U559" i="1"/>
  <c r="T559" i="1"/>
  <c r="O559" i="1"/>
  <c r="V558" i="1"/>
  <c r="U558" i="1"/>
  <c r="T558" i="1"/>
  <c r="O558" i="1"/>
  <c r="V557" i="1"/>
  <c r="U557" i="1"/>
  <c r="T557" i="1"/>
  <c r="O557" i="1"/>
  <c r="V556" i="1"/>
  <c r="U556" i="1"/>
  <c r="T556" i="1"/>
  <c r="O556" i="1"/>
  <c r="V555" i="1"/>
  <c r="U555" i="1"/>
  <c r="T555" i="1"/>
  <c r="O555" i="1"/>
  <c r="V554" i="1"/>
  <c r="U554" i="1"/>
  <c r="T554" i="1"/>
  <c r="O554" i="1"/>
  <c r="V553" i="1"/>
  <c r="U553" i="1"/>
  <c r="T553" i="1"/>
  <c r="O553" i="1"/>
  <c r="V552" i="1"/>
  <c r="U552" i="1"/>
  <c r="T552" i="1"/>
  <c r="O552" i="1"/>
  <c r="V551" i="1"/>
  <c r="U551" i="1"/>
  <c r="T551" i="1"/>
  <c r="O551" i="1"/>
  <c r="V550" i="1"/>
  <c r="U550" i="1"/>
  <c r="T550" i="1"/>
  <c r="O550" i="1"/>
  <c r="V549" i="1"/>
  <c r="U549" i="1"/>
  <c r="T549" i="1"/>
  <c r="O549" i="1"/>
  <c r="V548" i="1"/>
  <c r="U548" i="1"/>
  <c r="T548" i="1"/>
  <c r="O548" i="1"/>
  <c r="V547" i="1"/>
  <c r="U547" i="1"/>
  <c r="T547" i="1"/>
  <c r="O547" i="1"/>
  <c r="V546" i="1"/>
  <c r="U546" i="1"/>
  <c r="T546" i="1"/>
  <c r="O546" i="1"/>
  <c r="V545" i="1"/>
  <c r="U545" i="1"/>
  <c r="T545" i="1"/>
  <c r="O545" i="1"/>
  <c r="V544" i="1"/>
  <c r="U544" i="1"/>
  <c r="T544" i="1"/>
  <c r="O544" i="1"/>
  <c r="V543" i="1"/>
  <c r="U543" i="1"/>
  <c r="T543" i="1"/>
  <c r="O543" i="1"/>
  <c r="V542" i="1"/>
  <c r="U542" i="1"/>
  <c r="T542" i="1"/>
  <c r="O542" i="1"/>
  <c r="V541" i="1"/>
  <c r="U541" i="1"/>
  <c r="T541" i="1"/>
  <c r="O541" i="1"/>
  <c r="V540" i="1"/>
  <c r="U540" i="1"/>
  <c r="T540" i="1"/>
  <c r="O540" i="1"/>
  <c r="V539" i="1"/>
  <c r="U539" i="1"/>
  <c r="T539" i="1"/>
  <c r="O539" i="1"/>
  <c r="V538" i="1"/>
  <c r="U538" i="1"/>
  <c r="T538" i="1"/>
  <c r="O538" i="1"/>
  <c r="V537" i="1"/>
  <c r="U537" i="1"/>
  <c r="T537" i="1"/>
  <c r="O537" i="1"/>
  <c r="V536" i="1"/>
  <c r="U536" i="1"/>
  <c r="T536" i="1"/>
  <c r="O536" i="1"/>
  <c r="V535" i="1"/>
  <c r="U535" i="1"/>
  <c r="T535" i="1"/>
  <c r="O535" i="1"/>
  <c r="V534" i="1"/>
  <c r="U534" i="1"/>
  <c r="T534" i="1"/>
  <c r="O534" i="1"/>
  <c r="V533" i="1"/>
  <c r="U533" i="1"/>
  <c r="T533" i="1"/>
  <c r="O533" i="1"/>
  <c r="V532" i="1"/>
  <c r="U532" i="1"/>
  <c r="T532" i="1"/>
  <c r="O532" i="1"/>
  <c r="V531" i="1"/>
  <c r="U531" i="1"/>
  <c r="T531" i="1"/>
  <c r="O531" i="1"/>
  <c r="V530" i="1"/>
  <c r="U530" i="1"/>
  <c r="T530" i="1"/>
  <c r="O530" i="1"/>
  <c r="V529" i="1"/>
  <c r="U529" i="1"/>
  <c r="T529" i="1"/>
  <c r="O529" i="1"/>
  <c r="V528" i="1"/>
  <c r="U528" i="1"/>
  <c r="T528" i="1"/>
  <c r="O528" i="1"/>
  <c r="V527" i="1"/>
  <c r="U527" i="1"/>
  <c r="T527" i="1"/>
  <c r="O527" i="1"/>
  <c r="V526" i="1"/>
  <c r="U526" i="1"/>
  <c r="T526" i="1"/>
  <c r="O526" i="1"/>
  <c r="V525" i="1"/>
  <c r="U525" i="1"/>
  <c r="T525" i="1"/>
  <c r="O525" i="1"/>
  <c r="V524" i="1"/>
  <c r="U524" i="1"/>
  <c r="T524" i="1"/>
  <c r="O524" i="1"/>
  <c r="V523" i="1"/>
  <c r="U523" i="1"/>
  <c r="T523" i="1"/>
  <c r="O523" i="1"/>
  <c r="V522" i="1"/>
  <c r="U522" i="1"/>
  <c r="T522" i="1"/>
  <c r="O522" i="1"/>
  <c r="V521" i="1"/>
  <c r="U521" i="1"/>
  <c r="T521" i="1"/>
  <c r="O521" i="1"/>
  <c r="V520" i="1"/>
  <c r="U520" i="1"/>
  <c r="T520" i="1"/>
  <c r="O520" i="1"/>
  <c r="V519" i="1"/>
  <c r="U519" i="1"/>
  <c r="T519" i="1"/>
  <c r="O519" i="1"/>
  <c r="V518" i="1"/>
  <c r="U518" i="1"/>
  <c r="T518" i="1"/>
  <c r="O518" i="1"/>
  <c r="V517" i="1"/>
  <c r="U517" i="1"/>
  <c r="T517" i="1"/>
  <c r="O517" i="1"/>
  <c r="V516" i="1"/>
  <c r="U516" i="1"/>
  <c r="T516" i="1"/>
  <c r="O516" i="1"/>
  <c r="V515" i="1"/>
  <c r="U515" i="1"/>
  <c r="T515" i="1"/>
  <c r="O515" i="1"/>
  <c r="V514" i="1"/>
  <c r="U514" i="1"/>
  <c r="T514" i="1"/>
  <c r="O514" i="1"/>
  <c r="V513" i="1"/>
  <c r="U513" i="1"/>
  <c r="T513" i="1"/>
  <c r="O513" i="1"/>
  <c r="V512" i="1"/>
  <c r="U512" i="1"/>
  <c r="T512" i="1"/>
  <c r="O512" i="1"/>
  <c r="V511" i="1"/>
  <c r="U511" i="1"/>
  <c r="T511" i="1"/>
  <c r="O511" i="1"/>
  <c r="V510" i="1"/>
  <c r="U510" i="1"/>
  <c r="T510" i="1"/>
  <c r="O510" i="1"/>
  <c r="V509" i="1"/>
  <c r="U509" i="1"/>
  <c r="T509" i="1"/>
  <c r="O509" i="1"/>
  <c r="V508" i="1"/>
  <c r="U508" i="1"/>
  <c r="T508" i="1"/>
  <c r="O508" i="1"/>
  <c r="V507" i="1"/>
  <c r="U507" i="1"/>
  <c r="T507" i="1"/>
  <c r="O507" i="1"/>
  <c r="V506" i="1"/>
  <c r="U506" i="1"/>
  <c r="T506" i="1"/>
  <c r="O506" i="1"/>
  <c r="V505" i="1"/>
  <c r="U505" i="1"/>
  <c r="T505" i="1"/>
  <c r="O505" i="1"/>
  <c r="V504" i="1"/>
  <c r="U504" i="1"/>
  <c r="T504" i="1"/>
  <c r="O504" i="1"/>
  <c r="V503" i="1"/>
  <c r="U503" i="1"/>
  <c r="T503" i="1"/>
  <c r="O503" i="1"/>
  <c r="V502" i="1"/>
  <c r="U502" i="1"/>
  <c r="T502" i="1"/>
  <c r="O502" i="1"/>
  <c r="V501" i="1"/>
  <c r="U501" i="1"/>
  <c r="T501" i="1"/>
  <c r="O501" i="1"/>
  <c r="V500" i="1"/>
  <c r="U500" i="1"/>
  <c r="T500" i="1"/>
  <c r="O500" i="1"/>
  <c r="V499" i="1"/>
  <c r="U499" i="1"/>
  <c r="T499" i="1"/>
  <c r="O499" i="1"/>
  <c r="V498" i="1"/>
  <c r="U498" i="1"/>
  <c r="T498" i="1"/>
  <c r="O498" i="1"/>
  <c r="V497" i="1"/>
  <c r="U497" i="1"/>
  <c r="T497" i="1"/>
  <c r="O497" i="1"/>
  <c r="V496" i="1"/>
  <c r="U496" i="1"/>
  <c r="T496" i="1"/>
  <c r="O496" i="1"/>
  <c r="V495" i="1"/>
  <c r="U495" i="1"/>
  <c r="T495" i="1"/>
  <c r="O495" i="1"/>
  <c r="V494" i="1"/>
  <c r="U494" i="1"/>
  <c r="T494" i="1"/>
  <c r="O494" i="1"/>
  <c r="V493" i="1"/>
  <c r="U493" i="1"/>
  <c r="T493" i="1"/>
  <c r="O493" i="1"/>
  <c r="V492" i="1"/>
  <c r="U492" i="1"/>
  <c r="T492" i="1"/>
  <c r="O492" i="1"/>
  <c r="V491" i="1"/>
  <c r="U491" i="1"/>
  <c r="T491" i="1"/>
  <c r="O491" i="1"/>
  <c r="V490" i="1"/>
  <c r="U490" i="1"/>
  <c r="T490" i="1"/>
  <c r="O490" i="1"/>
  <c r="V489" i="1"/>
  <c r="U489" i="1"/>
  <c r="T489" i="1"/>
  <c r="O489" i="1"/>
  <c r="V488" i="1"/>
  <c r="U488" i="1"/>
  <c r="T488" i="1"/>
  <c r="O488" i="1"/>
  <c r="V487" i="1"/>
  <c r="U487" i="1"/>
  <c r="T487" i="1"/>
  <c r="O487" i="1"/>
  <c r="V486" i="1"/>
  <c r="U486" i="1"/>
  <c r="T486" i="1"/>
  <c r="O486" i="1"/>
  <c r="V485" i="1"/>
  <c r="U485" i="1"/>
  <c r="T485" i="1"/>
  <c r="O485" i="1"/>
  <c r="V484" i="1"/>
  <c r="U484" i="1"/>
  <c r="T484" i="1"/>
  <c r="O484" i="1"/>
  <c r="V483" i="1"/>
  <c r="U483" i="1"/>
  <c r="T483" i="1"/>
  <c r="O483" i="1"/>
  <c r="V482" i="1"/>
  <c r="U482" i="1"/>
  <c r="T482" i="1"/>
  <c r="O482" i="1"/>
  <c r="V481" i="1"/>
  <c r="U481" i="1"/>
  <c r="T481" i="1"/>
  <c r="O481" i="1"/>
  <c r="V480" i="1"/>
  <c r="U480" i="1"/>
  <c r="T480" i="1"/>
  <c r="O480" i="1"/>
  <c r="V479" i="1"/>
  <c r="U479" i="1"/>
  <c r="T479" i="1"/>
  <c r="O479" i="1"/>
  <c r="V478" i="1"/>
  <c r="U478" i="1"/>
  <c r="T478" i="1"/>
  <c r="O478" i="1"/>
  <c r="V477" i="1"/>
  <c r="U477" i="1"/>
  <c r="T477" i="1"/>
  <c r="O477" i="1"/>
  <c r="V476" i="1"/>
  <c r="U476" i="1"/>
  <c r="T476" i="1"/>
  <c r="O476" i="1"/>
  <c r="V475" i="1"/>
  <c r="U475" i="1"/>
  <c r="T475" i="1"/>
  <c r="O475" i="1"/>
  <c r="V474" i="1"/>
  <c r="U474" i="1"/>
  <c r="T474" i="1"/>
  <c r="O474" i="1"/>
  <c r="V473" i="1"/>
  <c r="U473" i="1"/>
  <c r="T473" i="1"/>
  <c r="O473" i="1"/>
  <c r="V472" i="1"/>
  <c r="U472" i="1"/>
  <c r="T472" i="1"/>
  <c r="O472" i="1"/>
  <c r="V471" i="1"/>
  <c r="U471" i="1"/>
  <c r="T471" i="1"/>
  <c r="O471" i="1"/>
  <c r="V470" i="1"/>
  <c r="U470" i="1"/>
  <c r="T470" i="1"/>
  <c r="O470" i="1"/>
  <c r="V469" i="1"/>
  <c r="U469" i="1"/>
  <c r="T469" i="1"/>
  <c r="O469" i="1"/>
  <c r="V468" i="1"/>
  <c r="U468" i="1"/>
  <c r="T468" i="1"/>
  <c r="O468" i="1"/>
  <c r="V467" i="1"/>
  <c r="U467" i="1"/>
  <c r="T467" i="1"/>
  <c r="O467" i="1"/>
  <c r="V466" i="1"/>
  <c r="U466" i="1"/>
  <c r="T466" i="1"/>
  <c r="O466" i="1"/>
  <c r="V465" i="1"/>
  <c r="U465" i="1"/>
  <c r="T465" i="1"/>
  <c r="O465" i="1"/>
  <c r="V464" i="1"/>
  <c r="U464" i="1"/>
  <c r="T464" i="1"/>
  <c r="O464" i="1"/>
  <c r="V463" i="1"/>
  <c r="U463" i="1"/>
  <c r="T463" i="1"/>
  <c r="O463" i="1"/>
  <c r="V462" i="1"/>
  <c r="U462" i="1"/>
  <c r="T462" i="1"/>
  <c r="O462" i="1"/>
  <c r="V461" i="1"/>
  <c r="U461" i="1"/>
  <c r="T461" i="1"/>
  <c r="O461" i="1"/>
  <c r="V460" i="1"/>
  <c r="U460" i="1"/>
  <c r="T460" i="1"/>
  <c r="O460" i="1"/>
  <c r="V459" i="1"/>
  <c r="U459" i="1"/>
  <c r="T459" i="1"/>
  <c r="O459" i="1"/>
  <c r="V458" i="1"/>
  <c r="U458" i="1"/>
  <c r="T458" i="1"/>
  <c r="O458" i="1"/>
  <c r="V457" i="1"/>
  <c r="U457" i="1"/>
  <c r="T457" i="1"/>
  <c r="O457" i="1"/>
  <c r="V456" i="1"/>
  <c r="U456" i="1"/>
  <c r="T456" i="1"/>
  <c r="O456" i="1"/>
  <c r="V455" i="1"/>
  <c r="U455" i="1"/>
  <c r="T455" i="1"/>
  <c r="O455" i="1"/>
  <c r="V454" i="1"/>
  <c r="U454" i="1"/>
  <c r="T454" i="1"/>
  <c r="O454" i="1"/>
  <c r="V453" i="1"/>
  <c r="U453" i="1"/>
  <c r="T453" i="1"/>
  <c r="O453" i="1"/>
  <c r="V452" i="1"/>
  <c r="U452" i="1"/>
  <c r="T452" i="1"/>
  <c r="O452" i="1"/>
  <c r="V451" i="1"/>
  <c r="U451" i="1"/>
  <c r="T451" i="1"/>
  <c r="O451" i="1"/>
  <c r="V450" i="1"/>
  <c r="U450" i="1"/>
  <c r="T450" i="1"/>
  <c r="O450" i="1"/>
  <c r="V449" i="1"/>
  <c r="U449" i="1"/>
  <c r="T449" i="1"/>
  <c r="O449" i="1"/>
  <c r="V448" i="1"/>
  <c r="U448" i="1"/>
  <c r="T448" i="1"/>
  <c r="O448" i="1"/>
  <c r="V447" i="1"/>
  <c r="U447" i="1"/>
  <c r="T447" i="1"/>
  <c r="O447" i="1"/>
  <c r="V446" i="1"/>
  <c r="U446" i="1"/>
  <c r="T446" i="1"/>
  <c r="O446" i="1"/>
  <c r="V445" i="1"/>
  <c r="U445" i="1"/>
  <c r="T445" i="1"/>
  <c r="O445" i="1"/>
  <c r="V444" i="1"/>
  <c r="U444" i="1"/>
  <c r="T444" i="1"/>
  <c r="O444" i="1"/>
  <c r="V443" i="1"/>
  <c r="U443" i="1"/>
  <c r="T443" i="1"/>
  <c r="O443" i="1"/>
  <c r="V442" i="1"/>
  <c r="U442" i="1"/>
  <c r="T442" i="1"/>
  <c r="O442" i="1"/>
  <c r="V441" i="1"/>
  <c r="U441" i="1"/>
  <c r="T441" i="1"/>
  <c r="O441" i="1"/>
  <c r="V440" i="1"/>
  <c r="U440" i="1"/>
  <c r="T440" i="1"/>
  <c r="O440" i="1"/>
  <c r="V439" i="1"/>
  <c r="U439" i="1"/>
  <c r="T439" i="1"/>
  <c r="O439" i="1"/>
  <c r="V438" i="1"/>
  <c r="U438" i="1"/>
  <c r="T438" i="1"/>
  <c r="O438" i="1"/>
  <c r="V437" i="1"/>
  <c r="U437" i="1"/>
  <c r="T437" i="1"/>
  <c r="O437" i="1"/>
  <c r="V436" i="1"/>
  <c r="U436" i="1"/>
  <c r="T436" i="1"/>
  <c r="O436" i="1"/>
  <c r="V435" i="1"/>
  <c r="U435" i="1"/>
  <c r="T435" i="1"/>
  <c r="O435" i="1"/>
  <c r="V434" i="1"/>
  <c r="U434" i="1"/>
  <c r="T434" i="1"/>
  <c r="O434" i="1"/>
  <c r="V433" i="1"/>
  <c r="U433" i="1"/>
  <c r="T433" i="1"/>
  <c r="O433" i="1"/>
  <c r="V432" i="1"/>
  <c r="U432" i="1"/>
  <c r="T432" i="1"/>
  <c r="O432" i="1"/>
  <c r="V431" i="1"/>
  <c r="U431" i="1"/>
  <c r="T431" i="1"/>
  <c r="O431" i="1"/>
  <c r="V430" i="1"/>
  <c r="U430" i="1"/>
  <c r="T430" i="1"/>
  <c r="O430" i="1"/>
  <c r="V429" i="1"/>
  <c r="U429" i="1"/>
  <c r="T429" i="1"/>
  <c r="O429" i="1"/>
  <c r="V428" i="1"/>
  <c r="U428" i="1"/>
  <c r="T428" i="1"/>
  <c r="O428" i="1"/>
  <c r="V427" i="1"/>
  <c r="U427" i="1"/>
  <c r="T427" i="1"/>
  <c r="O427" i="1"/>
  <c r="V426" i="1"/>
  <c r="U426" i="1"/>
  <c r="T426" i="1"/>
  <c r="O426" i="1"/>
  <c r="V425" i="1"/>
  <c r="U425" i="1"/>
  <c r="T425" i="1"/>
  <c r="O425" i="1"/>
  <c r="V424" i="1"/>
  <c r="U424" i="1"/>
  <c r="T424" i="1"/>
  <c r="O424" i="1"/>
  <c r="V423" i="1"/>
  <c r="U423" i="1"/>
  <c r="T423" i="1"/>
  <c r="O423" i="1"/>
  <c r="V422" i="1"/>
  <c r="U422" i="1"/>
  <c r="T422" i="1"/>
  <c r="O422" i="1"/>
  <c r="V421" i="1"/>
  <c r="U421" i="1"/>
  <c r="T421" i="1"/>
  <c r="O421" i="1"/>
  <c r="V420" i="1"/>
  <c r="U420" i="1"/>
  <c r="T420" i="1"/>
  <c r="O420" i="1"/>
  <c r="V419" i="1"/>
  <c r="U419" i="1"/>
  <c r="T419" i="1"/>
  <c r="O419" i="1"/>
  <c r="V418" i="1"/>
  <c r="U418" i="1"/>
  <c r="T418" i="1"/>
  <c r="O418" i="1"/>
  <c r="V417" i="1"/>
  <c r="U417" i="1"/>
  <c r="T417" i="1"/>
  <c r="O417" i="1"/>
  <c r="V416" i="1"/>
  <c r="U416" i="1"/>
  <c r="T416" i="1"/>
  <c r="O416" i="1"/>
  <c r="V415" i="1"/>
  <c r="U415" i="1"/>
  <c r="T415" i="1"/>
  <c r="O415" i="1"/>
  <c r="V414" i="1"/>
  <c r="U414" i="1"/>
  <c r="T414" i="1"/>
  <c r="O414" i="1"/>
  <c r="V413" i="1"/>
  <c r="U413" i="1"/>
  <c r="T413" i="1"/>
  <c r="O413" i="1"/>
  <c r="V412" i="1"/>
  <c r="U412" i="1"/>
  <c r="T412" i="1"/>
  <c r="O412" i="1"/>
  <c r="V411" i="1"/>
  <c r="U411" i="1"/>
  <c r="T411" i="1"/>
  <c r="O411" i="1"/>
  <c r="V410" i="1"/>
  <c r="U410" i="1"/>
  <c r="T410" i="1"/>
  <c r="O410" i="1"/>
  <c r="V409" i="1"/>
  <c r="U409" i="1"/>
  <c r="T409" i="1"/>
  <c r="O409" i="1"/>
  <c r="V408" i="1"/>
  <c r="U408" i="1"/>
  <c r="T408" i="1"/>
  <c r="O408" i="1"/>
  <c r="V407" i="1"/>
  <c r="U407" i="1"/>
  <c r="T407" i="1"/>
  <c r="O407" i="1"/>
  <c r="V406" i="1"/>
  <c r="U406" i="1"/>
  <c r="T406" i="1"/>
  <c r="O406" i="1"/>
  <c r="V405" i="1"/>
  <c r="U405" i="1"/>
  <c r="T405" i="1"/>
  <c r="O405" i="1"/>
  <c r="V404" i="1"/>
  <c r="U404" i="1"/>
  <c r="T404" i="1"/>
  <c r="O404" i="1"/>
  <c r="V403" i="1"/>
  <c r="U403" i="1"/>
  <c r="T403" i="1"/>
  <c r="O403" i="1"/>
  <c r="V402" i="1"/>
  <c r="U402" i="1"/>
  <c r="T402" i="1"/>
  <c r="O402" i="1"/>
  <c r="V401" i="1"/>
  <c r="U401" i="1"/>
  <c r="T401" i="1"/>
  <c r="O401" i="1"/>
  <c r="V400" i="1"/>
  <c r="U400" i="1"/>
  <c r="T400" i="1"/>
  <c r="O400" i="1"/>
  <c r="V399" i="1"/>
  <c r="U399" i="1"/>
  <c r="T399" i="1"/>
  <c r="O399" i="1"/>
  <c r="V398" i="1"/>
  <c r="U398" i="1"/>
  <c r="T398" i="1"/>
  <c r="O398" i="1"/>
  <c r="V397" i="1"/>
  <c r="U397" i="1"/>
  <c r="T397" i="1"/>
  <c r="O397" i="1"/>
  <c r="V396" i="1"/>
  <c r="U396" i="1"/>
  <c r="T396" i="1"/>
  <c r="O396" i="1"/>
  <c r="V395" i="1"/>
  <c r="U395" i="1"/>
  <c r="T395" i="1"/>
  <c r="O395" i="1"/>
  <c r="V394" i="1"/>
  <c r="U394" i="1"/>
  <c r="T394" i="1"/>
  <c r="O394" i="1"/>
  <c r="V393" i="1"/>
  <c r="U393" i="1"/>
  <c r="T393" i="1"/>
  <c r="O393" i="1"/>
  <c r="V392" i="1"/>
  <c r="U392" i="1"/>
  <c r="T392" i="1"/>
  <c r="O392" i="1"/>
  <c r="V391" i="1"/>
  <c r="U391" i="1"/>
  <c r="T391" i="1"/>
  <c r="O391" i="1"/>
  <c r="V390" i="1"/>
  <c r="U390" i="1"/>
  <c r="T390" i="1"/>
  <c r="O390" i="1"/>
  <c r="V389" i="1"/>
  <c r="U389" i="1"/>
  <c r="T389" i="1"/>
  <c r="O389" i="1"/>
  <c r="V388" i="1"/>
  <c r="U388" i="1"/>
  <c r="T388" i="1"/>
  <c r="O388" i="1"/>
  <c r="V387" i="1"/>
  <c r="U387" i="1"/>
  <c r="T387" i="1"/>
  <c r="O387" i="1"/>
  <c r="V386" i="1"/>
  <c r="U386" i="1"/>
  <c r="T386" i="1"/>
  <c r="O386" i="1"/>
  <c r="V385" i="1"/>
  <c r="U385" i="1"/>
  <c r="T385" i="1"/>
  <c r="O385" i="1"/>
  <c r="V384" i="1"/>
  <c r="U384" i="1"/>
  <c r="T384" i="1"/>
  <c r="O384" i="1"/>
  <c r="V383" i="1"/>
  <c r="U383" i="1"/>
  <c r="T383" i="1"/>
  <c r="O383" i="1"/>
  <c r="V382" i="1"/>
  <c r="U382" i="1"/>
  <c r="T382" i="1"/>
  <c r="O382" i="1"/>
  <c r="V381" i="1"/>
  <c r="U381" i="1"/>
  <c r="T381" i="1"/>
  <c r="O381" i="1"/>
  <c r="V380" i="1"/>
  <c r="U380" i="1"/>
  <c r="T380" i="1"/>
  <c r="O380" i="1"/>
  <c r="V379" i="1"/>
  <c r="U379" i="1"/>
  <c r="T379" i="1"/>
  <c r="O379" i="1"/>
  <c r="V378" i="1"/>
  <c r="U378" i="1"/>
  <c r="T378" i="1"/>
  <c r="O378" i="1"/>
  <c r="V377" i="1"/>
  <c r="U377" i="1"/>
  <c r="T377" i="1"/>
  <c r="O377" i="1"/>
  <c r="V376" i="1"/>
  <c r="U376" i="1"/>
  <c r="T376" i="1"/>
  <c r="O376" i="1"/>
  <c r="V375" i="1"/>
  <c r="U375" i="1"/>
  <c r="T375" i="1"/>
  <c r="O375" i="1"/>
  <c r="V374" i="1"/>
  <c r="U374" i="1"/>
  <c r="T374" i="1"/>
  <c r="O374" i="1"/>
  <c r="V373" i="1"/>
  <c r="U373" i="1"/>
  <c r="T373" i="1"/>
  <c r="O373" i="1"/>
  <c r="V372" i="1"/>
  <c r="U372" i="1"/>
  <c r="T372" i="1"/>
  <c r="O372" i="1"/>
  <c r="V371" i="1"/>
  <c r="U371" i="1"/>
  <c r="T371" i="1"/>
  <c r="O371" i="1"/>
  <c r="V370" i="1"/>
  <c r="U370" i="1"/>
  <c r="T370" i="1"/>
  <c r="O370" i="1"/>
  <c r="V369" i="1"/>
  <c r="U369" i="1"/>
  <c r="T369" i="1"/>
  <c r="O369" i="1"/>
  <c r="V368" i="1"/>
  <c r="U368" i="1"/>
  <c r="T368" i="1"/>
  <c r="O368" i="1"/>
  <c r="V367" i="1"/>
  <c r="U367" i="1"/>
  <c r="T367" i="1"/>
  <c r="O367" i="1"/>
  <c r="V366" i="1"/>
  <c r="U366" i="1"/>
  <c r="T366" i="1"/>
  <c r="O366" i="1"/>
  <c r="V365" i="1"/>
  <c r="U365" i="1"/>
  <c r="T365" i="1"/>
  <c r="O365" i="1"/>
  <c r="V364" i="1"/>
  <c r="U364" i="1"/>
  <c r="T364" i="1"/>
  <c r="O364" i="1"/>
  <c r="V363" i="1"/>
  <c r="U363" i="1"/>
  <c r="T363" i="1"/>
  <c r="O363" i="1"/>
  <c r="V362" i="1"/>
  <c r="U362" i="1"/>
  <c r="T362" i="1"/>
  <c r="O362" i="1"/>
  <c r="V361" i="1"/>
  <c r="U361" i="1"/>
  <c r="T361" i="1"/>
  <c r="O361" i="1"/>
  <c r="V360" i="1"/>
  <c r="U360" i="1"/>
  <c r="T360" i="1"/>
  <c r="O360" i="1"/>
  <c r="V359" i="1"/>
  <c r="U359" i="1"/>
  <c r="T359" i="1"/>
  <c r="O359" i="1"/>
  <c r="V358" i="1"/>
  <c r="U358" i="1"/>
  <c r="T358" i="1"/>
  <c r="O358" i="1"/>
  <c r="V357" i="1"/>
  <c r="U357" i="1"/>
  <c r="T357" i="1"/>
  <c r="O357" i="1"/>
  <c r="V356" i="1"/>
  <c r="U356" i="1"/>
  <c r="T356" i="1"/>
  <c r="O356" i="1"/>
  <c r="V355" i="1"/>
  <c r="U355" i="1"/>
  <c r="T355" i="1"/>
  <c r="O355" i="1"/>
  <c r="V354" i="1"/>
  <c r="U354" i="1"/>
  <c r="T354" i="1"/>
  <c r="O354" i="1"/>
  <c r="V353" i="1"/>
  <c r="U353" i="1"/>
  <c r="T353" i="1"/>
  <c r="O353" i="1"/>
  <c r="V352" i="1"/>
  <c r="U352" i="1"/>
  <c r="T352" i="1"/>
  <c r="O352" i="1"/>
  <c r="V351" i="1"/>
  <c r="U351" i="1"/>
  <c r="T351" i="1"/>
  <c r="O351" i="1"/>
  <c r="V350" i="1"/>
  <c r="U350" i="1"/>
  <c r="T350" i="1"/>
  <c r="O350" i="1"/>
  <c r="V349" i="1"/>
  <c r="U349" i="1"/>
  <c r="T349" i="1"/>
  <c r="O349" i="1"/>
  <c r="V348" i="1"/>
  <c r="U348" i="1"/>
  <c r="T348" i="1"/>
  <c r="O348" i="1"/>
  <c r="V347" i="1"/>
  <c r="U347" i="1"/>
  <c r="T347" i="1"/>
  <c r="O347" i="1"/>
  <c r="V346" i="1"/>
  <c r="U346" i="1"/>
  <c r="T346" i="1"/>
  <c r="O346" i="1"/>
  <c r="V345" i="1"/>
  <c r="U345" i="1"/>
  <c r="T345" i="1"/>
  <c r="O345" i="1"/>
  <c r="V344" i="1"/>
  <c r="U344" i="1"/>
  <c r="T344" i="1"/>
  <c r="O344" i="1"/>
  <c r="V343" i="1"/>
  <c r="U343" i="1"/>
  <c r="T343" i="1"/>
  <c r="O343" i="1"/>
  <c r="V342" i="1"/>
  <c r="U342" i="1"/>
  <c r="T342" i="1"/>
  <c r="O342" i="1"/>
  <c r="V341" i="1"/>
  <c r="U341" i="1"/>
  <c r="T341" i="1"/>
  <c r="O341" i="1"/>
  <c r="V340" i="1"/>
  <c r="U340" i="1"/>
  <c r="T340" i="1"/>
  <c r="O340" i="1"/>
  <c r="V339" i="1"/>
  <c r="U339" i="1"/>
  <c r="T339" i="1"/>
  <c r="O339" i="1"/>
  <c r="V338" i="1"/>
  <c r="U338" i="1"/>
  <c r="T338" i="1"/>
  <c r="O338" i="1"/>
  <c r="V337" i="1"/>
  <c r="U337" i="1"/>
  <c r="T337" i="1"/>
  <c r="O337" i="1"/>
  <c r="V336" i="1"/>
  <c r="U336" i="1"/>
  <c r="T336" i="1"/>
  <c r="O336" i="1"/>
  <c r="V335" i="1"/>
  <c r="U335" i="1"/>
  <c r="T335" i="1"/>
  <c r="O335" i="1"/>
  <c r="V334" i="1"/>
  <c r="U334" i="1"/>
  <c r="T334" i="1"/>
  <c r="O334" i="1"/>
  <c r="V333" i="1"/>
  <c r="U333" i="1"/>
  <c r="T333" i="1"/>
  <c r="O333" i="1"/>
  <c r="V332" i="1"/>
  <c r="U332" i="1"/>
  <c r="T332" i="1"/>
  <c r="O332" i="1"/>
  <c r="V331" i="1"/>
  <c r="U331" i="1"/>
  <c r="T331" i="1"/>
  <c r="O331" i="1"/>
  <c r="V330" i="1"/>
  <c r="U330" i="1"/>
  <c r="T330" i="1"/>
  <c r="O330" i="1"/>
  <c r="V329" i="1"/>
  <c r="U329" i="1"/>
  <c r="T329" i="1"/>
  <c r="O329" i="1"/>
  <c r="V328" i="1"/>
  <c r="U328" i="1"/>
  <c r="T328" i="1"/>
  <c r="O328" i="1"/>
  <c r="V327" i="1"/>
  <c r="U327" i="1"/>
  <c r="T327" i="1"/>
  <c r="O327" i="1"/>
  <c r="V326" i="1"/>
  <c r="U326" i="1"/>
  <c r="T326" i="1"/>
  <c r="O326" i="1"/>
  <c r="V325" i="1"/>
  <c r="U325" i="1"/>
  <c r="T325" i="1"/>
  <c r="O325" i="1"/>
  <c r="V324" i="1"/>
  <c r="U324" i="1"/>
  <c r="T324" i="1"/>
  <c r="O324" i="1"/>
  <c r="V323" i="1"/>
  <c r="U323" i="1"/>
  <c r="T323" i="1"/>
  <c r="O323" i="1"/>
  <c r="V322" i="1"/>
  <c r="U322" i="1"/>
  <c r="T322" i="1"/>
  <c r="O322" i="1"/>
  <c r="V321" i="1"/>
  <c r="U321" i="1"/>
  <c r="T321" i="1"/>
  <c r="O321" i="1"/>
  <c r="V320" i="1"/>
  <c r="U320" i="1"/>
  <c r="T320" i="1"/>
  <c r="O320" i="1"/>
  <c r="V319" i="1"/>
  <c r="U319" i="1"/>
  <c r="T319" i="1"/>
  <c r="O319" i="1"/>
  <c r="V318" i="1"/>
  <c r="U318" i="1"/>
  <c r="T318" i="1"/>
  <c r="O318" i="1"/>
  <c r="V317" i="1"/>
  <c r="U317" i="1"/>
  <c r="T317" i="1"/>
  <c r="O317" i="1"/>
  <c r="V316" i="1"/>
  <c r="U316" i="1"/>
  <c r="T316" i="1"/>
  <c r="O316" i="1"/>
  <c r="V315" i="1"/>
  <c r="U315" i="1"/>
  <c r="T315" i="1"/>
  <c r="O315" i="1"/>
  <c r="V314" i="1"/>
  <c r="U314" i="1"/>
  <c r="T314" i="1"/>
  <c r="O314" i="1"/>
  <c r="V313" i="1"/>
  <c r="U313" i="1"/>
  <c r="T313" i="1"/>
  <c r="O313" i="1"/>
  <c r="V312" i="1"/>
  <c r="U312" i="1"/>
  <c r="T312" i="1"/>
  <c r="O312" i="1"/>
  <c r="V311" i="1"/>
  <c r="U311" i="1"/>
  <c r="T311" i="1"/>
  <c r="O311" i="1"/>
  <c r="V310" i="1"/>
  <c r="U310" i="1"/>
  <c r="T310" i="1"/>
  <c r="O310" i="1"/>
  <c r="V309" i="1"/>
  <c r="U309" i="1"/>
  <c r="T309" i="1"/>
  <c r="O309" i="1"/>
  <c r="V308" i="1"/>
  <c r="U308" i="1"/>
  <c r="T308" i="1"/>
  <c r="O308" i="1"/>
  <c r="V307" i="1"/>
  <c r="U307" i="1"/>
  <c r="T307" i="1"/>
  <c r="O307" i="1"/>
  <c r="V306" i="1"/>
  <c r="U306" i="1"/>
  <c r="T306" i="1"/>
  <c r="O306" i="1"/>
  <c r="V305" i="1"/>
  <c r="U305" i="1"/>
  <c r="T305" i="1"/>
  <c r="O305" i="1"/>
  <c r="V304" i="1"/>
  <c r="U304" i="1"/>
  <c r="T304" i="1"/>
  <c r="O304" i="1"/>
  <c r="V303" i="1"/>
  <c r="U303" i="1"/>
  <c r="T303" i="1"/>
  <c r="O303" i="1"/>
  <c r="V302" i="1"/>
  <c r="U302" i="1"/>
  <c r="T302" i="1"/>
  <c r="O302" i="1"/>
  <c r="V301" i="1"/>
  <c r="U301" i="1"/>
  <c r="T301" i="1"/>
  <c r="O301" i="1"/>
  <c r="V300" i="1"/>
  <c r="U300" i="1"/>
  <c r="T300" i="1"/>
  <c r="O300" i="1"/>
  <c r="V299" i="1"/>
  <c r="U299" i="1"/>
  <c r="T299" i="1"/>
  <c r="O299" i="1"/>
  <c r="V298" i="1"/>
  <c r="U298" i="1"/>
  <c r="T298" i="1"/>
  <c r="O298" i="1"/>
  <c r="V297" i="1"/>
  <c r="U297" i="1"/>
  <c r="T297" i="1"/>
  <c r="O297" i="1"/>
  <c r="V296" i="1"/>
  <c r="U296" i="1"/>
  <c r="T296" i="1"/>
  <c r="O296" i="1"/>
  <c r="V295" i="1"/>
  <c r="U295" i="1"/>
  <c r="T295" i="1"/>
  <c r="O295" i="1"/>
  <c r="V294" i="1"/>
  <c r="U294" i="1"/>
  <c r="T294" i="1"/>
  <c r="O294" i="1"/>
  <c r="V293" i="1"/>
  <c r="U293" i="1"/>
  <c r="T293" i="1"/>
  <c r="O293" i="1"/>
  <c r="V292" i="1"/>
  <c r="U292" i="1"/>
  <c r="T292" i="1"/>
  <c r="O292" i="1"/>
  <c r="V291" i="1"/>
  <c r="U291" i="1"/>
  <c r="T291" i="1"/>
  <c r="O291" i="1"/>
  <c r="V290" i="1"/>
  <c r="U290" i="1"/>
  <c r="T290" i="1"/>
  <c r="O290" i="1"/>
  <c r="V289" i="1"/>
  <c r="U289" i="1"/>
  <c r="T289" i="1"/>
  <c r="O289" i="1"/>
  <c r="V288" i="1"/>
  <c r="U288" i="1"/>
  <c r="T288" i="1"/>
  <c r="O288" i="1"/>
  <c r="V287" i="1"/>
  <c r="U287" i="1"/>
  <c r="T287" i="1"/>
  <c r="O287" i="1"/>
  <c r="V286" i="1"/>
  <c r="U286" i="1"/>
  <c r="T286" i="1"/>
  <c r="O286" i="1"/>
  <c r="V285" i="1"/>
  <c r="U285" i="1"/>
  <c r="T285" i="1"/>
  <c r="O285" i="1"/>
  <c r="V284" i="1"/>
  <c r="U284" i="1"/>
  <c r="T284" i="1"/>
  <c r="O284" i="1"/>
  <c r="V283" i="1"/>
  <c r="U283" i="1"/>
  <c r="T283" i="1"/>
  <c r="O283" i="1"/>
  <c r="V282" i="1"/>
  <c r="U282" i="1"/>
  <c r="T282" i="1"/>
  <c r="O282" i="1"/>
  <c r="V281" i="1"/>
  <c r="U281" i="1"/>
  <c r="T281" i="1"/>
  <c r="O281" i="1"/>
  <c r="V280" i="1"/>
  <c r="U280" i="1"/>
  <c r="T280" i="1"/>
  <c r="O280" i="1"/>
  <c r="V279" i="1"/>
  <c r="U279" i="1"/>
  <c r="T279" i="1"/>
  <c r="O279" i="1"/>
  <c r="V278" i="1"/>
  <c r="U278" i="1"/>
  <c r="T278" i="1"/>
  <c r="O278" i="1"/>
  <c r="V277" i="1"/>
  <c r="U277" i="1"/>
  <c r="T277" i="1"/>
  <c r="O277" i="1"/>
  <c r="V276" i="1"/>
  <c r="U276" i="1"/>
  <c r="T276" i="1"/>
  <c r="O276" i="1"/>
  <c r="V275" i="1"/>
  <c r="U275" i="1"/>
  <c r="T275" i="1"/>
  <c r="O275" i="1"/>
  <c r="V274" i="1"/>
  <c r="U274" i="1"/>
  <c r="T274" i="1"/>
  <c r="O274" i="1"/>
  <c r="V273" i="1"/>
  <c r="U273" i="1"/>
  <c r="T273" i="1"/>
  <c r="O273" i="1"/>
  <c r="V272" i="1"/>
  <c r="U272" i="1"/>
  <c r="T272" i="1"/>
  <c r="O272" i="1"/>
  <c r="V271" i="1"/>
  <c r="U271" i="1"/>
  <c r="T271" i="1"/>
  <c r="O271" i="1"/>
  <c r="V270" i="1"/>
  <c r="U270" i="1"/>
  <c r="T270" i="1"/>
  <c r="O270" i="1"/>
  <c r="V269" i="1"/>
  <c r="U269" i="1"/>
  <c r="T269" i="1"/>
  <c r="O269" i="1"/>
  <c r="V268" i="1"/>
  <c r="U268" i="1"/>
  <c r="T268" i="1"/>
  <c r="O268" i="1"/>
  <c r="V267" i="1"/>
  <c r="U267" i="1"/>
  <c r="T267" i="1"/>
  <c r="O267" i="1"/>
  <c r="V266" i="1"/>
  <c r="U266" i="1"/>
  <c r="T266" i="1"/>
  <c r="O266" i="1"/>
  <c r="V265" i="1"/>
  <c r="U265" i="1"/>
  <c r="T265" i="1"/>
  <c r="O265" i="1"/>
  <c r="V264" i="1"/>
  <c r="U264" i="1"/>
  <c r="T264" i="1"/>
  <c r="O264" i="1"/>
  <c r="V263" i="1"/>
  <c r="U263" i="1"/>
  <c r="T263" i="1"/>
  <c r="O263" i="1"/>
  <c r="V262" i="1"/>
  <c r="U262" i="1"/>
  <c r="T262" i="1"/>
  <c r="O262" i="1"/>
  <c r="V261" i="1"/>
  <c r="U261" i="1"/>
  <c r="T261" i="1"/>
  <c r="O261" i="1"/>
  <c r="V260" i="1"/>
  <c r="U260" i="1"/>
  <c r="T260" i="1"/>
  <c r="O260" i="1"/>
  <c r="V259" i="1"/>
  <c r="U259" i="1"/>
  <c r="T259" i="1"/>
  <c r="O259" i="1"/>
  <c r="V258" i="1"/>
  <c r="U258" i="1"/>
  <c r="T258" i="1"/>
  <c r="O258" i="1"/>
  <c r="V257" i="1"/>
  <c r="U257" i="1"/>
  <c r="T257" i="1"/>
  <c r="O257" i="1"/>
  <c r="V256" i="1"/>
  <c r="U256" i="1"/>
  <c r="T256" i="1"/>
  <c r="O256" i="1"/>
  <c r="V255" i="1"/>
  <c r="U255" i="1"/>
  <c r="T255" i="1"/>
  <c r="O255" i="1"/>
  <c r="V254" i="1"/>
  <c r="U254" i="1"/>
  <c r="T254" i="1"/>
  <c r="O254" i="1"/>
  <c r="V253" i="1"/>
  <c r="U253" i="1"/>
  <c r="T253" i="1"/>
  <c r="O253" i="1"/>
  <c r="V252" i="1"/>
  <c r="U252" i="1"/>
  <c r="T252" i="1"/>
  <c r="O252" i="1"/>
  <c r="V251" i="1"/>
  <c r="U251" i="1"/>
  <c r="T251" i="1"/>
  <c r="O251" i="1"/>
  <c r="V250" i="1"/>
  <c r="U250" i="1"/>
  <c r="T250" i="1"/>
  <c r="O250" i="1"/>
  <c r="V249" i="1"/>
  <c r="U249" i="1"/>
  <c r="T249" i="1"/>
  <c r="O249" i="1"/>
  <c r="V248" i="1"/>
  <c r="U248" i="1"/>
  <c r="T248" i="1"/>
  <c r="O248" i="1"/>
  <c r="V247" i="1"/>
  <c r="U247" i="1"/>
  <c r="T247" i="1"/>
  <c r="O247" i="1"/>
  <c r="V246" i="1"/>
  <c r="U246" i="1"/>
  <c r="T246" i="1"/>
  <c r="O246" i="1"/>
  <c r="V245" i="1"/>
  <c r="U245" i="1"/>
  <c r="T245" i="1"/>
  <c r="O245" i="1"/>
  <c r="V244" i="1"/>
  <c r="U244" i="1"/>
  <c r="T244" i="1"/>
  <c r="O244" i="1"/>
  <c r="V243" i="1"/>
  <c r="U243" i="1"/>
  <c r="T243" i="1"/>
  <c r="O243" i="1"/>
  <c r="V242" i="1"/>
  <c r="U242" i="1"/>
  <c r="T242" i="1"/>
  <c r="O242" i="1"/>
  <c r="V241" i="1"/>
  <c r="U241" i="1"/>
  <c r="T241" i="1"/>
  <c r="O241" i="1"/>
  <c r="V240" i="1"/>
  <c r="U240" i="1"/>
  <c r="T240" i="1"/>
  <c r="O240" i="1"/>
  <c r="V239" i="1"/>
  <c r="U239" i="1"/>
  <c r="T239" i="1"/>
  <c r="O239" i="1"/>
  <c r="V238" i="1"/>
  <c r="U238" i="1"/>
  <c r="T238" i="1"/>
  <c r="O238" i="1"/>
  <c r="V237" i="1"/>
  <c r="U237" i="1"/>
  <c r="T237" i="1"/>
  <c r="O237" i="1"/>
  <c r="V236" i="1"/>
  <c r="U236" i="1"/>
  <c r="T236" i="1"/>
  <c r="O236" i="1"/>
  <c r="V235" i="1"/>
  <c r="U235" i="1"/>
  <c r="T235" i="1"/>
  <c r="O235" i="1"/>
  <c r="V234" i="1"/>
  <c r="U234" i="1"/>
  <c r="T234" i="1"/>
  <c r="O234" i="1"/>
  <c r="V233" i="1"/>
  <c r="U233" i="1"/>
  <c r="T233" i="1"/>
  <c r="O233" i="1"/>
  <c r="V232" i="1"/>
  <c r="U232" i="1"/>
  <c r="T232" i="1"/>
  <c r="O232" i="1"/>
  <c r="V231" i="1"/>
  <c r="U231" i="1"/>
  <c r="T231" i="1"/>
  <c r="O231" i="1"/>
  <c r="V230" i="1"/>
  <c r="U230" i="1"/>
  <c r="T230" i="1"/>
  <c r="O230" i="1"/>
  <c r="V229" i="1"/>
  <c r="U229" i="1"/>
  <c r="T229" i="1"/>
  <c r="O229" i="1"/>
  <c r="V228" i="1"/>
  <c r="U228" i="1"/>
  <c r="T228" i="1"/>
  <c r="O228" i="1"/>
  <c r="V227" i="1"/>
  <c r="U227" i="1"/>
  <c r="T227" i="1"/>
  <c r="O227" i="1"/>
  <c r="V226" i="1"/>
  <c r="U226" i="1"/>
  <c r="T226" i="1"/>
  <c r="O226" i="1"/>
  <c r="V225" i="1"/>
  <c r="U225" i="1"/>
  <c r="T225" i="1"/>
  <c r="O225" i="1"/>
  <c r="V224" i="1"/>
  <c r="U224" i="1"/>
  <c r="T224" i="1"/>
  <c r="O224" i="1"/>
  <c r="V223" i="1"/>
  <c r="U223" i="1"/>
  <c r="T223" i="1"/>
  <c r="O223" i="1"/>
  <c r="V222" i="1"/>
  <c r="U222" i="1"/>
  <c r="T222" i="1"/>
  <c r="O222" i="1"/>
  <c r="V221" i="1"/>
  <c r="U221" i="1"/>
  <c r="T221" i="1"/>
  <c r="O221" i="1"/>
  <c r="V220" i="1"/>
  <c r="U220" i="1"/>
  <c r="T220" i="1"/>
  <c r="O220" i="1"/>
  <c r="V219" i="1"/>
  <c r="U219" i="1"/>
  <c r="T219" i="1"/>
  <c r="O219" i="1"/>
  <c r="V218" i="1"/>
  <c r="U218" i="1"/>
  <c r="T218" i="1"/>
  <c r="O218" i="1"/>
  <c r="V217" i="1"/>
  <c r="U217" i="1"/>
  <c r="T217" i="1"/>
  <c r="O217" i="1"/>
  <c r="V216" i="1"/>
  <c r="U216" i="1"/>
  <c r="T216" i="1"/>
  <c r="O216" i="1"/>
  <c r="V215" i="1"/>
  <c r="U215" i="1"/>
  <c r="T215" i="1"/>
  <c r="O215" i="1"/>
  <c r="V214" i="1"/>
  <c r="U214" i="1"/>
  <c r="T214" i="1"/>
  <c r="O214" i="1"/>
  <c r="V213" i="1"/>
  <c r="U213" i="1"/>
  <c r="T213" i="1"/>
  <c r="O213" i="1"/>
  <c r="V212" i="1"/>
  <c r="U212" i="1"/>
  <c r="T212" i="1"/>
  <c r="O212" i="1"/>
  <c r="V211" i="1"/>
  <c r="U211" i="1"/>
  <c r="T211" i="1"/>
  <c r="O211" i="1"/>
  <c r="V210" i="1"/>
  <c r="U210" i="1"/>
  <c r="T210" i="1"/>
  <c r="O210" i="1"/>
  <c r="V209" i="1"/>
  <c r="U209" i="1"/>
  <c r="T209" i="1"/>
  <c r="O209" i="1"/>
  <c r="V208" i="1"/>
  <c r="U208" i="1"/>
  <c r="T208" i="1"/>
  <c r="O208" i="1"/>
  <c r="V207" i="1"/>
  <c r="U207" i="1"/>
  <c r="T207" i="1"/>
  <c r="O207" i="1"/>
  <c r="V206" i="1"/>
  <c r="U206" i="1"/>
  <c r="T206" i="1"/>
  <c r="O206" i="1"/>
  <c r="V205" i="1"/>
  <c r="U205" i="1"/>
  <c r="T205" i="1"/>
  <c r="O205" i="1"/>
  <c r="V204" i="1"/>
  <c r="U204" i="1"/>
  <c r="T204" i="1"/>
  <c r="O204" i="1"/>
  <c r="V203" i="1"/>
  <c r="U203" i="1"/>
  <c r="T203" i="1"/>
  <c r="O203" i="1"/>
  <c r="V202" i="1"/>
  <c r="U202" i="1"/>
  <c r="T202" i="1"/>
  <c r="O202" i="1"/>
  <c r="V201" i="1"/>
  <c r="U201" i="1"/>
  <c r="T201" i="1"/>
  <c r="O201" i="1"/>
  <c r="V200" i="1"/>
  <c r="U200" i="1"/>
  <c r="T200" i="1"/>
  <c r="O200" i="1"/>
  <c r="V199" i="1"/>
  <c r="U199" i="1"/>
  <c r="T199" i="1"/>
  <c r="O199" i="1"/>
  <c r="V198" i="1"/>
  <c r="U198" i="1"/>
  <c r="T198" i="1"/>
  <c r="O198" i="1"/>
  <c r="V197" i="1"/>
  <c r="U197" i="1"/>
  <c r="T197" i="1"/>
  <c r="O197" i="1"/>
  <c r="V196" i="1"/>
  <c r="U196" i="1"/>
  <c r="T196" i="1"/>
  <c r="O196" i="1"/>
  <c r="V195" i="1"/>
  <c r="U195" i="1"/>
  <c r="T195" i="1"/>
  <c r="O195" i="1"/>
  <c r="V194" i="1"/>
  <c r="U194" i="1"/>
  <c r="T194" i="1"/>
  <c r="O194" i="1"/>
  <c r="V193" i="1"/>
  <c r="U193" i="1"/>
  <c r="T193" i="1"/>
  <c r="O193" i="1"/>
  <c r="V192" i="1"/>
  <c r="U192" i="1"/>
  <c r="T192" i="1"/>
  <c r="O192" i="1"/>
  <c r="V191" i="1"/>
  <c r="U191" i="1"/>
  <c r="T191" i="1"/>
  <c r="O191" i="1"/>
  <c r="V190" i="1"/>
  <c r="U190" i="1"/>
  <c r="T190" i="1"/>
  <c r="O190" i="1"/>
  <c r="V189" i="1"/>
  <c r="U189" i="1"/>
  <c r="T189" i="1"/>
  <c r="O189" i="1"/>
  <c r="V188" i="1"/>
  <c r="U188" i="1"/>
  <c r="T188" i="1"/>
  <c r="O188" i="1"/>
  <c r="V187" i="1"/>
  <c r="U187" i="1"/>
  <c r="T187" i="1"/>
  <c r="O187" i="1"/>
  <c r="V186" i="1"/>
  <c r="U186" i="1"/>
  <c r="T186" i="1"/>
  <c r="O186" i="1"/>
  <c r="V185" i="1"/>
  <c r="U185" i="1"/>
  <c r="T185" i="1"/>
  <c r="O185" i="1"/>
  <c r="V184" i="1"/>
  <c r="U184" i="1"/>
  <c r="T184" i="1"/>
  <c r="O184" i="1"/>
  <c r="V183" i="1"/>
  <c r="U183" i="1"/>
  <c r="T183" i="1"/>
  <c r="O183" i="1"/>
  <c r="V182" i="1"/>
  <c r="U182" i="1"/>
  <c r="T182" i="1"/>
  <c r="O182" i="1"/>
  <c r="V181" i="1"/>
  <c r="U181" i="1"/>
  <c r="T181" i="1"/>
  <c r="O181" i="1"/>
  <c r="V180" i="1"/>
  <c r="U180" i="1"/>
  <c r="T180" i="1"/>
  <c r="O180" i="1"/>
  <c r="V179" i="1"/>
  <c r="U179" i="1"/>
  <c r="T179" i="1"/>
  <c r="O179" i="1"/>
  <c r="V178" i="1"/>
  <c r="U178" i="1"/>
  <c r="T178" i="1"/>
  <c r="O178" i="1"/>
  <c r="V177" i="1"/>
  <c r="U177" i="1"/>
  <c r="T177" i="1"/>
  <c r="O177" i="1"/>
  <c r="V176" i="1"/>
  <c r="U176" i="1"/>
  <c r="T176" i="1"/>
  <c r="O176" i="1"/>
  <c r="V175" i="1"/>
  <c r="U175" i="1"/>
  <c r="T175" i="1"/>
  <c r="O175" i="1"/>
  <c r="V174" i="1"/>
  <c r="U174" i="1"/>
  <c r="T174" i="1"/>
  <c r="O174" i="1"/>
  <c r="V173" i="1"/>
  <c r="U173" i="1"/>
  <c r="T173" i="1"/>
  <c r="O173" i="1"/>
  <c r="V172" i="1"/>
  <c r="U172" i="1"/>
  <c r="T172" i="1"/>
  <c r="O172" i="1"/>
  <c r="V171" i="1"/>
  <c r="U171" i="1"/>
  <c r="T171" i="1"/>
  <c r="O171" i="1"/>
  <c r="V170" i="1"/>
  <c r="U170" i="1"/>
  <c r="T170" i="1"/>
  <c r="O170" i="1"/>
  <c r="V169" i="1"/>
  <c r="U169" i="1"/>
  <c r="T169" i="1"/>
  <c r="O169" i="1"/>
  <c r="V168" i="1"/>
  <c r="U168" i="1"/>
  <c r="T168" i="1"/>
  <c r="O168" i="1"/>
  <c r="V167" i="1"/>
  <c r="U167" i="1"/>
  <c r="T167" i="1"/>
  <c r="O167" i="1"/>
  <c r="V166" i="1"/>
  <c r="U166" i="1"/>
  <c r="T166" i="1"/>
  <c r="O166" i="1"/>
  <c r="V165" i="1"/>
  <c r="U165" i="1"/>
  <c r="T165" i="1"/>
  <c r="O165" i="1"/>
  <c r="V164" i="1"/>
  <c r="U164" i="1"/>
  <c r="T164" i="1"/>
  <c r="O164" i="1"/>
  <c r="V163" i="1"/>
  <c r="U163" i="1"/>
  <c r="T163" i="1"/>
  <c r="O163" i="1"/>
  <c r="V162" i="1"/>
  <c r="U162" i="1"/>
  <c r="T162" i="1"/>
  <c r="O162" i="1"/>
  <c r="V161" i="1"/>
  <c r="U161" i="1"/>
  <c r="T161" i="1"/>
  <c r="O161" i="1"/>
  <c r="V160" i="1"/>
  <c r="U160" i="1"/>
  <c r="T160" i="1"/>
  <c r="O160" i="1"/>
  <c r="V159" i="1"/>
  <c r="U159" i="1"/>
  <c r="T159" i="1"/>
  <c r="O159" i="1"/>
  <c r="V158" i="1"/>
  <c r="U158" i="1"/>
  <c r="T158" i="1"/>
  <c r="O158" i="1"/>
  <c r="V157" i="1"/>
  <c r="U157" i="1"/>
  <c r="T157" i="1"/>
  <c r="O157" i="1"/>
  <c r="V156" i="1"/>
  <c r="U156" i="1"/>
  <c r="T156" i="1"/>
  <c r="O156" i="1"/>
  <c r="V155" i="1"/>
  <c r="U155" i="1"/>
  <c r="T155" i="1"/>
  <c r="O155" i="1"/>
  <c r="V154" i="1"/>
  <c r="U154" i="1"/>
  <c r="T154" i="1"/>
  <c r="O154" i="1"/>
  <c r="V153" i="1"/>
  <c r="U153" i="1"/>
  <c r="T153" i="1"/>
  <c r="O153" i="1"/>
  <c r="V152" i="1"/>
  <c r="U152" i="1"/>
  <c r="T152" i="1"/>
  <c r="O152" i="1"/>
  <c r="V151" i="1"/>
  <c r="U151" i="1"/>
  <c r="T151" i="1"/>
  <c r="O151" i="1"/>
  <c r="V150" i="1"/>
  <c r="U150" i="1"/>
  <c r="T150" i="1"/>
  <c r="O150" i="1"/>
  <c r="V149" i="1"/>
  <c r="U149" i="1"/>
  <c r="T149" i="1"/>
  <c r="O149" i="1"/>
  <c r="H89" i="3" l="1"/>
  <c r="F97" i="3"/>
  <c r="E97" i="3"/>
  <c r="F96" i="3"/>
  <c r="G87" i="3"/>
  <c r="E92" i="3"/>
  <c r="H96" i="3"/>
  <c r="G95" i="3"/>
  <c r="E91" i="3"/>
  <c r="H91" i="3"/>
  <c r="G88" i="3"/>
  <c r="F89" i="3"/>
  <c r="F88" i="3"/>
  <c r="F95" i="3"/>
  <c r="E90" i="3"/>
  <c r="H94" i="3"/>
  <c r="G93" i="3"/>
  <c r="G94" i="3"/>
  <c r="H87" i="3"/>
  <c r="F87" i="3"/>
  <c r="H97" i="3"/>
  <c r="E89" i="3"/>
  <c r="F92" i="3"/>
  <c r="E88" i="3"/>
  <c r="H92" i="3"/>
  <c r="G91" i="3"/>
  <c r="E96" i="3"/>
  <c r="F93" i="3"/>
  <c r="H88" i="3"/>
  <c r="F94" i="3"/>
  <c r="H95" i="3"/>
  <c r="G92" i="3"/>
  <c r="G97" i="3"/>
  <c r="E93" i="3"/>
  <c r="H90" i="3"/>
  <c r="G89" i="3"/>
  <c r="E94" i="3"/>
  <c r="E87" i="3"/>
  <c r="F90" i="3"/>
  <c r="E95" i="3"/>
  <c r="H93" i="3"/>
  <c r="G90" i="3"/>
  <c r="F91" i="3"/>
  <c r="G96" i="3"/>
  <c r="E5" i="3"/>
  <c r="C3" i="3"/>
  <c r="E6" i="3"/>
  <c r="C2" i="3"/>
  <c r="I96" i="3" l="1"/>
  <c r="I90" i="3"/>
  <c r="I89" i="3"/>
  <c r="I92" i="3"/>
  <c r="I97" i="3"/>
  <c r="I93" i="3"/>
  <c r="I95" i="3"/>
  <c r="I87" i="3"/>
  <c r="I88" i="3"/>
  <c r="I91" i="3"/>
  <c r="I94" i="3"/>
  <c r="J95" i="3"/>
  <c r="J96" i="3"/>
  <c r="J97" i="3"/>
  <c r="J89" i="3"/>
  <c r="J93" i="3"/>
  <c r="J88" i="3"/>
  <c r="J94" i="3"/>
  <c r="F98" i="3"/>
  <c r="J90" i="3"/>
  <c r="J87" i="3"/>
  <c r="E98" i="3"/>
  <c r="J92" i="3"/>
  <c r="J91" i="3"/>
  <c r="D93" i="3"/>
  <c r="D96" i="3"/>
  <c r="D95" i="3"/>
  <c r="D88" i="3"/>
  <c r="D91" i="3"/>
  <c r="D97" i="3"/>
  <c r="D94" i="3"/>
  <c r="D89" i="3"/>
  <c r="D90" i="3"/>
  <c r="D92" i="3"/>
  <c r="C1" i="3"/>
  <c r="D3" i="3" s="1"/>
  <c r="E4" i="3"/>
  <c r="F5" i="3" s="1"/>
  <c r="J98" i="3" l="1"/>
  <c r="D2" i="3"/>
  <c r="F6" i="3"/>
  <c r="H98" i="3"/>
  <c r="G98" i="3"/>
  <c r="D87" i="3"/>
  <c r="I98" i="3" l="1"/>
  <c r="D98" i="3"/>
</calcChain>
</file>

<file path=xl/sharedStrings.xml><?xml version="1.0" encoding="utf-8"?>
<sst xmlns="http://schemas.openxmlformats.org/spreadsheetml/2006/main" count="14987" uniqueCount="1520">
  <si>
    <t>5分足
DL済</t>
    <rPh sb="1" eb="2">
      <t>フン</t>
    </rPh>
    <rPh sb="2" eb="3">
      <t>アシ</t>
    </rPh>
    <rPh sb="6" eb="7">
      <t>スミ</t>
    </rPh>
    <phoneticPr fontId="3"/>
  </si>
  <si>
    <t>順位</t>
  </si>
  <si>
    <t>コード</t>
  </si>
  <si>
    <t>名称</t>
  </si>
  <si>
    <t>市場</t>
  </si>
  <si>
    <t>取引値</t>
  </si>
  <si>
    <t>前日比</t>
  </si>
  <si>
    <t>出来高</t>
  </si>
  <si>
    <t>高値</t>
  </si>
  <si>
    <t>安値</t>
  </si>
  <si>
    <t>翌営業日</t>
    <rPh sb="0" eb="4">
      <t>ヨクエイギョウビ</t>
    </rPh>
    <phoneticPr fontId="3"/>
  </si>
  <si>
    <t>CSV日付</t>
    <rPh sb="3" eb="5">
      <t>ヒヅケ</t>
    </rPh>
    <phoneticPr fontId="3"/>
  </si>
  <si>
    <t>寄付</t>
    <rPh sb="0" eb="2">
      <t>ヨリツ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</si>
  <si>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</si>
  <si>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</si>
  <si>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勝可能性</t>
    <rPh sb="0" eb="1">
      <t>カ</t>
    </rPh>
    <rPh sb="1" eb="4">
      <t>カノウセイ</t>
    </rPh>
    <phoneticPr fontId="3"/>
  </si>
  <si>
    <t>負可能性</t>
    <rPh sb="0" eb="1">
      <t>マ</t>
    </rPh>
    <rPh sb="1" eb="4">
      <t>カノウセイ</t>
    </rPh>
    <phoneticPr fontId="3"/>
  </si>
  <si>
    <t>寄付乖離率</t>
    <rPh sb="0" eb="2">
      <t>ヨリツ</t>
    </rPh>
    <rPh sb="2" eb="4">
      <t>カイリ</t>
    </rPh>
    <rPh sb="4" eb="5">
      <t>リツ</t>
    </rPh>
    <phoneticPr fontId="3"/>
  </si>
  <si>
    <t>○</t>
  </si>
  <si>
    <t>トーセ</t>
  </si>
  <si>
    <t>東１</t>
  </si>
  <si>
    <t>7/3(月)</t>
  </si>
  <si>
    <t>土木管理総合試験所</t>
  </si>
  <si>
    <t>ボルテージ</t>
  </si>
  <si>
    <t>川西倉庫</t>
  </si>
  <si>
    <t>ネクステージ</t>
  </si>
  <si>
    <t>日本特殊塗料</t>
  </si>
  <si>
    <t>フィックスターズ</t>
  </si>
  <si>
    <t>ｅｎｉｓｈ</t>
  </si>
  <si>
    <t>日本エム・ディ・エム</t>
  </si>
  <si>
    <t>パイプドＨＤ</t>
  </si>
  <si>
    <t>スミダコーポレーション</t>
  </si>
  <si>
    <t>合同製鐵</t>
  </si>
  <si>
    <t>ライドオン・エクスプレス</t>
  </si>
  <si>
    <t>ダイセキ</t>
  </si>
  <si>
    <t>トッパン・フォームズ</t>
  </si>
  <si>
    <t>ケイアイスター不動産</t>
  </si>
  <si>
    <t>東邦アセチレン</t>
  </si>
  <si>
    <t>ジェイエイシーリクルートメント</t>
  </si>
  <si>
    <t>シーティーエス</t>
  </si>
  <si>
    <t>サクセスホールディングス</t>
  </si>
  <si>
    <t>大阪有機化学工業</t>
  </si>
  <si>
    <t>日本システム技術</t>
  </si>
  <si>
    <t>パンチ工業</t>
  </si>
  <si>
    <t>帝国繊維</t>
  </si>
  <si>
    <t>イーレックス</t>
  </si>
  <si>
    <t>本多通信工業</t>
  </si>
  <si>
    <t>日本バルカー工業</t>
  </si>
  <si>
    <t>ＧＣＡ</t>
  </si>
  <si>
    <t>ホーチキ</t>
  </si>
  <si>
    <t>日本ピストンリング</t>
  </si>
  <si>
    <t>マクロミル</t>
  </si>
  <si>
    <t>ＦＰＧ</t>
  </si>
  <si>
    <t>ダイトロン</t>
  </si>
  <si>
    <t>ジーテクト</t>
  </si>
  <si>
    <t>石川製作所</t>
  </si>
  <si>
    <t>7/4(火)</t>
  </si>
  <si>
    <t>昭和シェル石油</t>
  </si>
  <si>
    <t>福島工業</t>
  </si>
  <si>
    <t>東京都競馬</t>
  </si>
  <si>
    <t>ネットワンシステムズ</t>
  </si>
  <si>
    <t>綿半ホールディングス</t>
  </si>
  <si>
    <t>山下医科器械</t>
  </si>
  <si>
    <t>ウエルシアホールディングス</t>
  </si>
  <si>
    <t>大幸薬品</t>
  </si>
  <si>
    <t>やまびこ</t>
  </si>
  <si>
    <t>アサンテ</t>
  </si>
  <si>
    <t>スズデン</t>
  </si>
  <si>
    <t>ＳＵＢＡＲＵ</t>
  </si>
  <si>
    <t>日本製鋼所</t>
  </si>
  <si>
    <t>ケーヒン</t>
  </si>
  <si>
    <t>ＷＯＷＯＷ</t>
  </si>
  <si>
    <t>オリックス</t>
  </si>
  <si>
    <t>アイ・エス・ビー</t>
  </si>
  <si>
    <t>アイシン精機</t>
  </si>
  <si>
    <t>富山銀行</t>
  </si>
  <si>
    <t>日本空港ビルデング</t>
  </si>
  <si>
    <t>ホンダ</t>
  </si>
  <si>
    <t>マツダ</t>
  </si>
  <si>
    <t>フォーカスシステムズ</t>
  </si>
  <si>
    <t>7/5(水)</t>
  </si>
  <si>
    <t>船井電機</t>
  </si>
  <si>
    <t>サイバーコム</t>
  </si>
  <si>
    <t>ローツェ</t>
  </si>
  <si>
    <t>日本ピラー工業</t>
  </si>
  <si>
    <t>アルファ</t>
  </si>
  <si>
    <t>アーレスティ</t>
  </si>
  <si>
    <t>ディスコ</t>
  </si>
  <si>
    <t>ＣＫＤ</t>
  </si>
  <si>
    <t>ＳＵＭＣＯ</t>
  </si>
  <si>
    <t>前田建設工業</t>
  </si>
  <si>
    <t>トヨタ紡織</t>
  </si>
  <si>
    <t>アスクル</t>
  </si>
  <si>
    <t>日本金属</t>
  </si>
  <si>
    <t>アイロムグループ</t>
  </si>
  <si>
    <t>アース製薬</t>
  </si>
  <si>
    <t>関東電化工業</t>
  </si>
  <si>
    <t>ディー・エヌ・エー</t>
  </si>
  <si>
    <t>三洋貿易</t>
  </si>
  <si>
    <t>キトー</t>
  </si>
  <si>
    <t>ＥＭシステムズ</t>
  </si>
  <si>
    <t>クリーク・アンド・リバー社</t>
  </si>
  <si>
    <t>7/6(木)</t>
  </si>
  <si>
    <t>イー・ガーディアン</t>
  </si>
  <si>
    <t>ＫＯＡ</t>
  </si>
  <si>
    <t>ダイダン</t>
  </si>
  <si>
    <t>エスクロー・エージェント・ジャパン</t>
  </si>
  <si>
    <t>ニコン</t>
  </si>
  <si>
    <t>九電工</t>
  </si>
  <si>
    <t>コシダカホールディングス</t>
  </si>
  <si>
    <t>サカタのタネ</t>
  </si>
  <si>
    <t>あすか製薬</t>
  </si>
  <si>
    <t>前田道路</t>
  </si>
  <si>
    <t>トーカイ</t>
  </si>
  <si>
    <t>スタジオアリス</t>
  </si>
  <si>
    <t>インフォメーション・ディベロプメント</t>
  </si>
  <si>
    <t>サイバーエージェント</t>
  </si>
  <si>
    <t>ブラザー工業</t>
  </si>
  <si>
    <t>トリドールホールディングス</t>
  </si>
  <si>
    <t>立川ブラインド工業</t>
  </si>
  <si>
    <t>パラマウントベッドホールディングス</t>
  </si>
  <si>
    <t>7/7(金)</t>
  </si>
  <si>
    <t>ユー・エム・シー・エレクトロニクス</t>
  </si>
  <si>
    <t>ダブル・スコープ</t>
  </si>
  <si>
    <t>ＫＬａｂ</t>
  </si>
  <si>
    <t>ＴＯＫＹＯ　ＢＡＳＥ</t>
  </si>
  <si>
    <t>平田機工</t>
  </si>
  <si>
    <t>ラウンドワン</t>
  </si>
  <si>
    <t>ショーケース・ティービー</t>
  </si>
  <si>
    <t>オルトプラス</t>
  </si>
  <si>
    <t>ユニプレス</t>
  </si>
  <si>
    <t>ＶＯＹＡＧＥ　ＧＲＯＵＰ</t>
  </si>
  <si>
    <t>大真空</t>
  </si>
  <si>
    <t>ハリマ化成グループ</t>
  </si>
  <si>
    <t>ソニーフィナンシャルホールディングス</t>
  </si>
  <si>
    <t>デザインワン・ジャパン</t>
  </si>
  <si>
    <t>正栄食品工業</t>
  </si>
  <si>
    <t>Ｈａｍｅｅ</t>
  </si>
  <si>
    <t>7/10(月)</t>
  </si>
  <si>
    <t>ファーストブラザーズ</t>
  </si>
  <si>
    <t>ＲＳ　Ｔｅｃｈｎｏｌｏｇｉｅｓ</t>
  </si>
  <si>
    <t>吉野家ホールディングス</t>
  </si>
  <si>
    <t>キリン堂ホールディングス</t>
  </si>
  <si>
    <t>ｇｕｍｉ</t>
  </si>
  <si>
    <t>スター・マイカ</t>
  </si>
  <si>
    <t>サムティ</t>
  </si>
  <si>
    <t>オプティム</t>
  </si>
  <si>
    <t>ローランド　ディー．ジー．</t>
  </si>
  <si>
    <t>ローム</t>
  </si>
  <si>
    <t>遠藤照明</t>
  </si>
  <si>
    <t>アビスト</t>
  </si>
  <si>
    <t>バンダイナムコホールディングス</t>
  </si>
  <si>
    <t>朝日工業社</t>
  </si>
  <si>
    <t>チヨダ</t>
  </si>
  <si>
    <t>鎌倉新書</t>
  </si>
  <si>
    <t>日本カーボン</t>
  </si>
  <si>
    <t>太陽誘電</t>
  </si>
  <si>
    <t>北川鉄工所</t>
  </si>
  <si>
    <t>モバイルファクトリー</t>
  </si>
  <si>
    <t>日本マイクロニクス</t>
  </si>
  <si>
    <t>安永</t>
  </si>
  <si>
    <t>7/11(火)</t>
  </si>
  <si>
    <t>プレナス</t>
  </si>
  <si>
    <t>クリエイトＳＤホールディングス</t>
  </si>
  <si>
    <t>ツバキ・ナカシマ</t>
  </si>
  <si>
    <t>日本ライフライン</t>
  </si>
  <si>
    <t>日本精化</t>
  </si>
  <si>
    <t>中外製薬</t>
  </si>
  <si>
    <t>インテージホールディングス</t>
  </si>
  <si>
    <t>パソナグループ</t>
  </si>
  <si>
    <t>島精機製作所</t>
  </si>
  <si>
    <t>キングジム</t>
  </si>
  <si>
    <t>日本光電</t>
  </si>
  <si>
    <t>保土谷化学工業</t>
  </si>
  <si>
    <t>福井コンピュータホールディングス</t>
  </si>
  <si>
    <t>コスモス薬品</t>
  </si>
  <si>
    <t>レック</t>
  </si>
  <si>
    <t>エステー</t>
  </si>
  <si>
    <t>日本エスリード</t>
  </si>
  <si>
    <t>コア</t>
  </si>
  <si>
    <t>藤田観光</t>
  </si>
  <si>
    <t>ニチアス</t>
  </si>
  <si>
    <t>アルファシステムズ</t>
  </si>
  <si>
    <t>ゲンキー</t>
  </si>
  <si>
    <t>インターネットイニシアティブ</t>
  </si>
  <si>
    <t>トラスト・テック</t>
  </si>
  <si>
    <t>アウトソーシング</t>
  </si>
  <si>
    <t>ディップ</t>
  </si>
  <si>
    <t>7/12(水)</t>
  </si>
  <si>
    <t>パルグループホールディングス</t>
  </si>
  <si>
    <t>ダイト</t>
  </si>
  <si>
    <t>ハニーズホールディングス</t>
  </si>
  <si>
    <t>竹内製作所</t>
  </si>
  <si>
    <t>セレス</t>
  </si>
  <si>
    <t>ヤマシンフィルタ</t>
  </si>
  <si>
    <t>イエローハット</t>
  </si>
  <si>
    <t>アドバネクス</t>
  </si>
  <si>
    <t>ＴＢＳホールディングス</t>
  </si>
  <si>
    <t>サイゼリヤ</t>
  </si>
  <si>
    <t>ヨシムラ・フード・ホールディングス</t>
  </si>
  <si>
    <t>7/13(木)</t>
  </si>
  <si>
    <t>日本電気硝子</t>
  </si>
  <si>
    <t>東洋電機製造</t>
  </si>
  <si>
    <t>リクルートホールディングス</t>
  </si>
  <si>
    <t>ノリタケカンパニーリミテド</t>
  </si>
  <si>
    <t>イオンディライト</t>
  </si>
  <si>
    <t>博報堂ＤＹホールディングス</t>
  </si>
  <si>
    <t>リンガーハット</t>
  </si>
  <si>
    <t>ホギメディカル</t>
  </si>
  <si>
    <t>寿スピリッツ</t>
  </si>
  <si>
    <t>エイチ・アイ・エス</t>
  </si>
  <si>
    <t>エレコム</t>
  </si>
  <si>
    <t>ナガイレーベン</t>
  </si>
  <si>
    <t>ＣＳＰ</t>
  </si>
  <si>
    <t>レーザーテック</t>
  </si>
  <si>
    <t>エイチーム</t>
  </si>
  <si>
    <t>パーソルホールディングス</t>
  </si>
  <si>
    <t>東京エレクトロン</t>
  </si>
  <si>
    <t>ココカラファイン</t>
  </si>
  <si>
    <t>あい　ホールディングス</t>
  </si>
  <si>
    <t>イリソ電子工業</t>
  </si>
  <si>
    <t>7/14(金)</t>
  </si>
  <si>
    <t>三栄建築設計</t>
  </si>
  <si>
    <t>Ｓ　ＦＯＯＤＳ</t>
  </si>
  <si>
    <t>クリエイト・レストランツ・ホールディングス</t>
  </si>
  <si>
    <t>昭和電工</t>
  </si>
  <si>
    <t>ショーワ</t>
  </si>
  <si>
    <t>日機装</t>
  </si>
  <si>
    <t>ＤＭＧ森精機</t>
  </si>
  <si>
    <t>カワチ薬品</t>
  </si>
  <si>
    <t>ＳＨＯＥＩ</t>
  </si>
  <si>
    <t>日本写真印刷</t>
  </si>
  <si>
    <t>東京個別指導学院</t>
  </si>
  <si>
    <t>ユニオンツール</t>
  </si>
  <si>
    <t>アルプス電気</t>
  </si>
  <si>
    <t>ダンロップスポーツ</t>
  </si>
  <si>
    <t>オークマ</t>
  </si>
  <si>
    <t>ＪＳＲ</t>
  </si>
  <si>
    <t>7/18(火)</t>
  </si>
  <si>
    <t>北の達人コーポレーション</t>
  </si>
  <si>
    <t>ライク</t>
  </si>
  <si>
    <t>ダイヤモンドダイニング</t>
  </si>
  <si>
    <t>第一精工</t>
  </si>
  <si>
    <t>ＮＯＫ</t>
  </si>
  <si>
    <t>ダイキアクシス</t>
  </si>
  <si>
    <t>タケエイ</t>
  </si>
  <si>
    <t>Ｇ－７ホールディングス</t>
  </si>
  <si>
    <t>ヨシックス</t>
  </si>
  <si>
    <t>ジンズ</t>
  </si>
  <si>
    <t>シュッピン</t>
  </si>
  <si>
    <t>ビジョン</t>
  </si>
  <si>
    <t>オハラ</t>
  </si>
  <si>
    <t>ホクリヨウ</t>
  </si>
  <si>
    <t>ビックカメラ</t>
  </si>
  <si>
    <t>7/19(水)</t>
  </si>
  <si>
    <t>東宝</t>
  </si>
  <si>
    <t>メディアドゥ</t>
  </si>
  <si>
    <t>ファーストロジック</t>
  </si>
  <si>
    <t>ＪＣＲファーマ</t>
  </si>
  <si>
    <t>東京ドーム</t>
  </si>
  <si>
    <t>日油</t>
  </si>
  <si>
    <t>エムアップ</t>
  </si>
  <si>
    <t>ＳＰＫ</t>
  </si>
  <si>
    <t>ヤーマン</t>
  </si>
  <si>
    <t>メディカル・データ・ビジョン</t>
  </si>
  <si>
    <t>山一電機</t>
  </si>
  <si>
    <t>大塚商会</t>
  </si>
  <si>
    <t>クイック</t>
  </si>
  <si>
    <t>東祥</t>
  </si>
  <si>
    <t>ＧＭＯクラウド</t>
  </si>
  <si>
    <t>松竹</t>
  </si>
  <si>
    <t>薬王堂</t>
  </si>
  <si>
    <t>燦ホールディングス</t>
  </si>
  <si>
    <t>7/20(木)</t>
  </si>
  <si>
    <t>太平電業</t>
  </si>
  <si>
    <t>シーアールイー</t>
  </si>
  <si>
    <t>マルハニチロ</t>
  </si>
  <si>
    <t>フージャースホールディングス</t>
  </si>
  <si>
    <t>ＩＳＩＤ</t>
  </si>
  <si>
    <t>エフテック</t>
  </si>
  <si>
    <t>エス・エム・エス</t>
  </si>
  <si>
    <t>ＴＤＫ</t>
  </si>
  <si>
    <t>カナモト</t>
  </si>
  <si>
    <t>トランザクション</t>
  </si>
  <si>
    <t>ジャムコ</t>
  </si>
  <si>
    <t>ルネサスエレクトロニクス</t>
  </si>
  <si>
    <t>日精樹脂工業</t>
  </si>
  <si>
    <t>ニチレキ</t>
  </si>
  <si>
    <t>7/21(金)</t>
  </si>
  <si>
    <t>エンプラス</t>
  </si>
  <si>
    <t>サンワテクノス</t>
  </si>
  <si>
    <t>安川電機</t>
  </si>
  <si>
    <t>サカタインクス</t>
  </si>
  <si>
    <t>山洋電気</t>
  </si>
  <si>
    <t>イーブックイニシアティブジャパン</t>
  </si>
  <si>
    <t>ワイエイシイホールディングス</t>
  </si>
  <si>
    <t>ＴＨＫ</t>
  </si>
  <si>
    <t>日本ＣＭＫ</t>
  </si>
  <si>
    <t>三菱電機</t>
  </si>
  <si>
    <t>ぴあ</t>
  </si>
  <si>
    <t>オプテックスグループ</t>
  </si>
  <si>
    <t>アルインコ</t>
  </si>
  <si>
    <t>ソディック</t>
  </si>
  <si>
    <t>7/24(月)</t>
  </si>
  <si>
    <t>早稲田アカデミー</t>
  </si>
  <si>
    <t>物語コーポレーション</t>
  </si>
  <si>
    <t>ダイセキ環境ソリューション</t>
  </si>
  <si>
    <t>リニカル</t>
  </si>
  <si>
    <t>クレスコ</t>
  </si>
  <si>
    <t>白洋舍</t>
  </si>
  <si>
    <t>コロプラ</t>
  </si>
  <si>
    <t>神戸物産</t>
  </si>
  <si>
    <t>ベルシステム２４ホールディングス</t>
  </si>
  <si>
    <t>ＫｅｅＰｅｒ技研</t>
  </si>
  <si>
    <t>北越工業</t>
  </si>
  <si>
    <t>コクヨ</t>
  </si>
  <si>
    <t>シーイーシー</t>
  </si>
  <si>
    <t>ゼンリン</t>
  </si>
  <si>
    <t>ホットランド</t>
  </si>
  <si>
    <t>ソラスト</t>
  </si>
  <si>
    <t>新東工業</t>
  </si>
  <si>
    <t>7/25(火)</t>
  </si>
  <si>
    <t>セントケア・ホールディング</t>
  </si>
  <si>
    <t>日本高純度化学</t>
  </si>
  <si>
    <t>信越ポリマー</t>
  </si>
  <si>
    <t>デリカフーズ</t>
  </si>
  <si>
    <t>ワッツ</t>
  </si>
  <si>
    <t>イオンフィナンシャルサービス</t>
  </si>
  <si>
    <t>ニトリホールディングス</t>
  </si>
  <si>
    <t>ＢＥＥＮＯＳ</t>
  </si>
  <si>
    <t>大光</t>
  </si>
  <si>
    <t>タクマ</t>
  </si>
  <si>
    <t>岡村製作所</t>
  </si>
  <si>
    <t>ＭＡＲＵＷＡ</t>
  </si>
  <si>
    <t>7/26(水)</t>
  </si>
  <si>
    <t>コメリ</t>
  </si>
  <si>
    <t>総合メディカル</t>
  </si>
  <si>
    <t>日新電機</t>
  </si>
  <si>
    <t>日本航空電子工業</t>
  </si>
  <si>
    <t>Ｕ－ＮＥＸＴ</t>
  </si>
  <si>
    <t>トピー工業</t>
  </si>
  <si>
    <t>Ｍ＆Ａキャピタルパートナーズ</t>
  </si>
  <si>
    <t>エレマテック</t>
  </si>
  <si>
    <t>三菱マテリアル</t>
  </si>
  <si>
    <t>ＪＣＵ</t>
  </si>
  <si>
    <t>三井海洋開発</t>
  </si>
  <si>
    <t>クスリのアオキホールディングス</t>
  </si>
  <si>
    <t>ベリサーブ</t>
  </si>
  <si>
    <t>サカイ引越センター</t>
  </si>
  <si>
    <t>7/27(木)</t>
  </si>
  <si>
    <t>メルコホールディングス</t>
  </si>
  <si>
    <t>大豊工業</t>
  </si>
  <si>
    <t>任天堂</t>
  </si>
  <si>
    <t>メガチップス</t>
  </si>
  <si>
    <t>日本電産</t>
  </si>
  <si>
    <t>ＨＯＹＡ</t>
  </si>
  <si>
    <t>日立国際電気</t>
  </si>
  <si>
    <t>メイテック</t>
  </si>
  <si>
    <t>東京エレクトロン　デバイス</t>
  </si>
  <si>
    <t>四国電力</t>
  </si>
  <si>
    <t>杉本商事</t>
  </si>
  <si>
    <t>ステラ　ケミファ</t>
  </si>
  <si>
    <t>アニコム　ホールディングス</t>
  </si>
  <si>
    <t>ホシデン</t>
  </si>
  <si>
    <t>四国化成工業</t>
  </si>
  <si>
    <t>アルパイン</t>
  </si>
  <si>
    <t>7/28(金)</t>
  </si>
  <si>
    <t>フタバ産業</t>
  </si>
  <si>
    <t>ジャフコ</t>
  </si>
  <si>
    <t>システナ</t>
  </si>
  <si>
    <t>デクセリアルズ</t>
  </si>
  <si>
    <t>ＩＤＥＣ</t>
  </si>
  <si>
    <t>鳥居薬品</t>
  </si>
  <si>
    <t>エクセディ</t>
  </si>
  <si>
    <t>トーメンデバイス</t>
  </si>
  <si>
    <t>ファンケル</t>
  </si>
  <si>
    <t>オムロン</t>
  </si>
  <si>
    <t>東光高岳</t>
  </si>
  <si>
    <t>小糸製作所</t>
  </si>
  <si>
    <t>ポーラ・オルビスホールディングス</t>
  </si>
  <si>
    <t>デンソー</t>
  </si>
  <si>
    <t>ブロンコビリー</t>
  </si>
  <si>
    <t>豊田通商</t>
  </si>
  <si>
    <t>愛知製鋼</t>
  </si>
  <si>
    <t>セイコーエプソン</t>
  </si>
  <si>
    <t>イオンファンタジー</t>
  </si>
  <si>
    <t>ＫＨネオケム</t>
  </si>
  <si>
    <t>東芝プラントシステム</t>
  </si>
  <si>
    <t>Ｋ＆Ｏエナジーグループ</t>
  </si>
  <si>
    <t>片倉工業</t>
  </si>
  <si>
    <t>日新製鋼</t>
  </si>
  <si>
    <t>ＪＡＬＵＸ</t>
  </si>
  <si>
    <t>7/31(月)</t>
  </si>
  <si>
    <t>日本ゼオン</t>
  </si>
  <si>
    <t>フォスター電機</t>
  </si>
  <si>
    <t>リオン</t>
  </si>
  <si>
    <t>神戸製鋼所</t>
  </si>
  <si>
    <t>ＴＩＳ</t>
  </si>
  <si>
    <t>ウシオ電機</t>
  </si>
  <si>
    <t>ＪＳＰ</t>
  </si>
  <si>
    <t>住友電設</t>
  </si>
  <si>
    <t>ＰＡＬＴＡＣ</t>
  </si>
  <si>
    <t>アルゴグラフィックス</t>
  </si>
  <si>
    <t>神鋼商事</t>
  </si>
  <si>
    <t>アサヒホールディングス</t>
  </si>
  <si>
    <t>かどや製油</t>
  </si>
  <si>
    <t>中部飼料</t>
  </si>
  <si>
    <t>日野自動車</t>
  </si>
  <si>
    <t>ＮＥＣキャピタルソリューション</t>
  </si>
  <si>
    <t>リコー</t>
  </si>
  <si>
    <t>いすゞ自動車</t>
  </si>
  <si>
    <t>太陽ホールディングス</t>
  </si>
  <si>
    <t>内外トランスライン</t>
  </si>
  <si>
    <t>ダスキン</t>
  </si>
  <si>
    <t>明治電機工業</t>
  </si>
  <si>
    <t>ニチハ</t>
  </si>
  <si>
    <t>カプコン</t>
  </si>
  <si>
    <t>マクニカ・富士エレホールディングス</t>
  </si>
  <si>
    <t>萩原工業</t>
  </si>
  <si>
    <t>関西アーバン銀行</t>
  </si>
  <si>
    <t>ＬＩＮＥ</t>
  </si>
  <si>
    <t>新光商事</t>
  </si>
  <si>
    <t>8/1(火)</t>
  </si>
  <si>
    <t>ＮＳＷ</t>
  </si>
  <si>
    <t>日産車体</t>
  </si>
  <si>
    <t>クオール</t>
  </si>
  <si>
    <t>横河ブリッジホールディングス</t>
  </si>
  <si>
    <t>ハウス食品グループ本社</t>
  </si>
  <si>
    <t>8/2(水)</t>
  </si>
  <si>
    <t>ＧＭＢ</t>
  </si>
  <si>
    <t>ＥＰＳホールディングス</t>
  </si>
  <si>
    <t>ゴールドウイン</t>
  </si>
  <si>
    <t>8/4(金)</t>
  </si>
  <si>
    <t>8/3(木)</t>
  </si>
  <si>
    <t>古河電気工業</t>
  </si>
  <si>
    <t>荒川化学工業</t>
  </si>
  <si>
    <t>ポケットカード</t>
  </si>
  <si>
    <t>8/7(月)</t>
  </si>
  <si>
    <t>フルキャストホールディングス</t>
  </si>
  <si>
    <t>日伝</t>
  </si>
  <si>
    <t>8/8(火)</t>
  </si>
  <si>
    <t>ニチバン</t>
  </si>
  <si>
    <t>ジャストシステム</t>
  </si>
  <si>
    <t>ワールドホールディングス</t>
  </si>
  <si>
    <t>アルコニックス</t>
  </si>
  <si>
    <t>ＣＥホールディングス</t>
  </si>
  <si>
    <t>8/9(水)</t>
  </si>
  <si>
    <t>ノジマ</t>
  </si>
  <si>
    <t>ゲオホールディングス</t>
  </si>
  <si>
    <t>レオン自動機</t>
  </si>
  <si>
    <t>ロート製薬</t>
  </si>
  <si>
    <t>加賀電子</t>
  </si>
  <si>
    <t>資生堂</t>
  </si>
  <si>
    <t>8/10(木)</t>
  </si>
  <si>
    <t>リゾートトラスト</t>
  </si>
  <si>
    <t>東洋炭素</t>
  </si>
  <si>
    <t>日付</t>
  </si>
  <si>
    <t>曜日</t>
  </si>
  <si>
    <t>日</t>
  </si>
  <si>
    <t>元日</t>
  </si>
  <si>
    <t>月</t>
  </si>
  <si>
    <t>振替休日</t>
  </si>
  <si>
    <t>成人の日</t>
  </si>
  <si>
    <t>土</t>
  </si>
  <si>
    <t>建国記念の日</t>
  </si>
  <si>
    <t>春分の日</t>
  </si>
  <si>
    <t>昭和の日</t>
  </si>
  <si>
    <t>水</t>
  </si>
  <si>
    <t>憲法記念日</t>
  </si>
  <si>
    <t>木</t>
  </si>
  <si>
    <t>みどりの日</t>
  </si>
  <si>
    <t>金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</si>
  <si>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</si>
  <si>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</si>
  <si>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</si>
  <si>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</si>
  <si>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</si>
  <si>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</si>
  <si>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</si>
  <si>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</si>
  <si>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</si>
  <si>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火</t>
  </si>
  <si>
    <t>全体</t>
    <rPh sb="0" eb="2">
      <t>ゼンタイ</t>
    </rPh>
    <phoneticPr fontId="3"/>
  </si>
  <si>
    <t>勝可能性</t>
    <rPh sb="0" eb="1">
      <t>カチ</t>
    </rPh>
    <rPh sb="1" eb="4">
      <t>カノウセイ</t>
    </rPh>
    <phoneticPr fontId="3"/>
  </si>
  <si>
    <t>有</t>
    <rPh sb="0" eb="1">
      <t>アリ</t>
    </rPh>
    <phoneticPr fontId="3"/>
  </si>
  <si>
    <t>無</t>
    <rPh sb="0" eb="1">
      <t>ナ</t>
    </rPh>
    <phoneticPr fontId="3"/>
  </si>
  <si>
    <t>6/30(金)</t>
  </si>
  <si>
    <t>アグロ　カネショウ</t>
  </si>
  <si>
    <t>スター精密</t>
  </si>
  <si>
    <t>アシックス</t>
  </si>
  <si>
    <t>日本工営</t>
  </si>
  <si>
    <t>ネクシィーズグループ</t>
  </si>
  <si>
    <t>ベルーナ</t>
  </si>
  <si>
    <t>タチエス</t>
  </si>
  <si>
    <t>日立金属</t>
  </si>
  <si>
    <t>ディーブイエックス</t>
  </si>
  <si>
    <t>キッツ</t>
  </si>
  <si>
    <t>三機サービス</t>
  </si>
  <si>
    <t>6/29(木)</t>
  </si>
  <si>
    <t>Ｊ．フロント　リテイリング</t>
  </si>
  <si>
    <t>トランスコスモス</t>
  </si>
  <si>
    <t>ペプチドリーム</t>
  </si>
  <si>
    <t>エイチワン</t>
  </si>
  <si>
    <t>メック</t>
  </si>
  <si>
    <t>ニチコン</t>
  </si>
  <si>
    <t>ミツバ</t>
  </si>
  <si>
    <t>上新電機</t>
  </si>
  <si>
    <t>今仙電機製作所</t>
  </si>
  <si>
    <t>パルコ</t>
  </si>
  <si>
    <t>カドカワ</t>
  </si>
  <si>
    <t>ユニゾホールディングス</t>
  </si>
  <si>
    <t>日医工</t>
  </si>
  <si>
    <t>ＧＭＯインターネット</t>
  </si>
  <si>
    <t>東京ＴＹフィナンシャルグループ</t>
  </si>
  <si>
    <t>エクセル</t>
  </si>
  <si>
    <t>前日比</t>
    <rPh sb="0" eb="3">
      <t>ゼンジツヒ</t>
    </rPh>
    <phoneticPr fontId="3"/>
  </si>
  <si>
    <t>&gt; 0.1</t>
    <phoneticPr fontId="3"/>
  </si>
  <si>
    <t>8/14(月)</t>
  </si>
  <si>
    <t>シード</t>
  </si>
  <si>
    <t>ネクソン</t>
  </si>
  <si>
    <t>コスモエネルギーホールディングス</t>
  </si>
  <si>
    <t>ヨロズ</t>
  </si>
  <si>
    <t>豆蔵ホールディングス</t>
  </si>
  <si>
    <t>ダイキョーニシカワ</t>
  </si>
  <si>
    <t>石原産業</t>
  </si>
  <si>
    <t>フェイス</t>
  </si>
  <si>
    <t>ＯＡＴアグリオ</t>
  </si>
  <si>
    <t>やまや</t>
  </si>
  <si>
    <t>サイバーリンクス</t>
  </si>
  <si>
    <t>アルペン</t>
  </si>
  <si>
    <t>ハーツユナイテッドグループ</t>
  </si>
  <si>
    <t>エイベックス・グループ・ホールディングス</t>
  </si>
  <si>
    <t>大日精化工業</t>
  </si>
  <si>
    <t>富士機械製造</t>
  </si>
  <si>
    <t>ハピネット</t>
  </si>
  <si>
    <t>ヒト・コミュニケーションズ</t>
  </si>
  <si>
    <t>デジタル・インフォメーション・テクノロジー</t>
  </si>
  <si>
    <t>オプトホールディング</t>
  </si>
  <si>
    <t>日比谷総合設備</t>
  </si>
  <si>
    <t>エフオン</t>
  </si>
  <si>
    <t>○</t>
    <phoneticPr fontId="3"/>
  </si>
  <si>
    <t>判定</t>
    <rPh sb="0" eb="2">
      <t>ハンテイ</t>
    </rPh>
    <phoneticPr fontId="3"/>
  </si>
  <si>
    <t>勝敗</t>
    <rPh sb="0" eb="2">
      <t>ショウハイ</t>
    </rPh>
    <phoneticPr fontId="3"/>
  </si>
  <si>
    <t>全体</t>
    <rPh sb="0" eb="2">
      <t>ゼンタイ</t>
    </rPh>
    <phoneticPr fontId="3"/>
  </si>
  <si>
    <t>勝</t>
    <rPh sb="0" eb="1">
      <t>カ</t>
    </rPh>
    <phoneticPr fontId="3"/>
  </si>
  <si>
    <t>負</t>
    <rPh sb="0" eb="1">
      <t>マ</t>
    </rPh>
    <phoneticPr fontId="3"/>
  </si>
  <si>
    <t>(勝)</t>
    <rPh sb="1" eb="2">
      <t>カ</t>
    </rPh>
    <phoneticPr fontId="3"/>
  </si>
  <si>
    <t>(負)</t>
    <rPh sb="1" eb="2">
      <t>マ</t>
    </rPh>
    <phoneticPr fontId="3"/>
  </si>
  <si>
    <t>ＷＤＢホールディングス</t>
  </si>
  <si>
    <t>不二製油グループ本社</t>
  </si>
  <si>
    <t>船井総研ホールディングス</t>
  </si>
  <si>
    <t>スクウェア・エニックス・ホールディングス</t>
  </si>
  <si>
    <t>アルプス技研</t>
  </si>
  <si>
    <t>コムシスホールディングス</t>
  </si>
  <si>
    <t>ユーシン精機</t>
  </si>
  <si>
    <t>日精エー・エス・ビー機械</t>
  </si>
  <si>
    <t>丸和運輸機関</t>
  </si>
  <si>
    <t>リックス</t>
  </si>
  <si>
    <t>ユナイテッドアローズ</t>
  </si>
  <si>
    <t>ゼリア新薬工業</t>
  </si>
  <si>
    <t>鹿島</t>
  </si>
  <si>
    <t>協和エクシオ</t>
  </si>
  <si>
    <t>丸井グループ</t>
  </si>
  <si>
    <t>○</t>
    <phoneticPr fontId="3"/>
  </si>
  <si>
    <t>○</t>
    <phoneticPr fontId="3"/>
  </si>
  <si>
    <t>ノーリツ鋼機</t>
  </si>
  <si>
    <t>バイテックホールディングス</t>
  </si>
  <si>
    <t>ムゲンエステート</t>
  </si>
  <si>
    <t>ヨコオ</t>
  </si>
  <si>
    <t>ドリームインキュベータ</t>
  </si>
  <si>
    <t>アキレス</t>
  </si>
  <si>
    <t>高砂熱学工業</t>
  </si>
  <si>
    <t>モロゾフ</t>
  </si>
  <si>
    <t>ケンコーマヨネーズ</t>
  </si>
  <si>
    <t>井関農機</t>
  </si>
  <si>
    <t>日鉄鉱業</t>
  </si>
  <si>
    <t>興銀リース</t>
  </si>
  <si>
    <t>ケーズホールディングス</t>
  </si>
  <si>
    <t>タカラトミー</t>
  </si>
  <si>
    <t>ダイフク</t>
  </si>
  <si>
    <t>河西工業</t>
  </si>
  <si>
    <t>近畿車輛</t>
  </si>
  <si>
    <t>栗本鐵工所</t>
  </si>
  <si>
    <t>ウィルグループ</t>
  </si>
  <si>
    <t>ジャパンマテリアル</t>
  </si>
  <si>
    <t>住友金属鉱山</t>
  </si>
  <si>
    <t>ヤマハ発動機</t>
  </si>
  <si>
    <t>ゼンショーホールディングス</t>
  </si>
  <si>
    <t>トラスコ中山</t>
  </si>
  <si>
    <t>ＪＵＫＩ</t>
  </si>
  <si>
    <t>アイダエンジニアリング</t>
  </si>
  <si>
    <t>鳥貴族</t>
  </si>
  <si>
    <t>荏原</t>
  </si>
  <si>
    <t>マツモトキヨシホールディングス</t>
  </si>
  <si>
    <t>藤森工業</t>
  </si>
  <si>
    <t>アルバック</t>
  </si>
  <si>
    <t>澁谷工業</t>
  </si>
  <si>
    <t>パイロットコーポレーション</t>
  </si>
  <si>
    <t>森永製菓</t>
  </si>
  <si>
    <t>ニチイ学館</t>
  </si>
  <si>
    <t>大日本印刷</t>
  </si>
  <si>
    <t>東京製鐵</t>
  </si>
  <si>
    <t>関西ペイント</t>
  </si>
  <si>
    <t>イー・ギャランティ</t>
  </si>
  <si>
    <t>コーセー</t>
  </si>
  <si>
    <t>雪印メグミルク</t>
  </si>
  <si>
    <t>リログループ</t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</si>
  <si>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</si>
  <si>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</si>
  <si>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</si>
  <si>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</si>
  <si>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</si>
  <si>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</si>
  <si>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</si>
  <si>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pips</t>
    <phoneticPr fontId="3"/>
  </si>
  <si>
    <t>○</t>
    <phoneticPr fontId="3"/>
  </si>
  <si>
    <t>pips合計</t>
    <rPh sb="4" eb="6">
      <t>ゴウケイ</t>
    </rPh>
    <phoneticPr fontId="3"/>
  </si>
  <si>
    <t>全体</t>
    <rPh sb="0" eb="2">
      <t>ゼンタイ</t>
    </rPh>
    <phoneticPr fontId="3"/>
  </si>
  <si>
    <t>翌営業日</t>
    <rPh sb="0" eb="1">
      <t>ヨク</t>
    </rPh>
    <rPh sb="1" eb="4">
      <t>エイギョウビ</t>
    </rPh>
    <phoneticPr fontId="3"/>
  </si>
  <si>
    <t>結果数</t>
    <rPh sb="0" eb="2">
      <t>ケッカ</t>
    </rPh>
    <rPh sb="2" eb="3">
      <t>スウ</t>
    </rPh>
    <phoneticPr fontId="3"/>
  </si>
  <si>
    <t>勝敗割合</t>
    <rPh sb="0" eb="2">
      <t>ショウハイ</t>
    </rPh>
    <rPh sb="2" eb="4">
      <t>ワリアイ</t>
    </rPh>
    <phoneticPr fontId="3"/>
  </si>
  <si>
    <t>8/15(火)</t>
  </si>
  <si>
    <t>ＬＩＴＡＬＩＣＯ</t>
  </si>
  <si>
    <t>富士フイルムホールディングス</t>
  </si>
  <si>
    <t>オカダアイヨン</t>
  </si>
  <si>
    <t>日本コンセプト</t>
  </si>
  <si>
    <t>あらた</t>
  </si>
  <si>
    <t>上ひげ率</t>
    <rPh sb="0" eb="1">
      <t>ウエ</t>
    </rPh>
    <rPh sb="3" eb="4">
      <t>リツ</t>
    </rPh>
    <phoneticPr fontId="3"/>
  </si>
  <si>
    <t>日付</t>
    <rPh sb="0" eb="2">
      <t>ヒヅケ</t>
    </rPh>
    <phoneticPr fontId="3"/>
  </si>
  <si>
    <t>結果</t>
    <rPh sb="0" eb="2">
      <t>ケッカ</t>
    </rPh>
    <phoneticPr fontId="3"/>
  </si>
  <si>
    <t>残高</t>
    <rPh sb="0" eb="2">
      <t>ザンダカ</t>
    </rPh>
    <phoneticPr fontId="3"/>
  </si>
  <si>
    <t>締</t>
    <rPh sb="0" eb="1">
      <t>シメ</t>
    </rPh>
    <phoneticPr fontId="3"/>
  </si>
  <si>
    <t>6/27(火)</t>
  </si>
  <si>
    <t>エラン</t>
  </si>
  <si>
    <t>グリー</t>
  </si>
  <si>
    <t>デジタルアーツ</t>
  </si>
  <si>
    <t>加藤製作所</t>
  </si>
  <si>
    <t>日本無線</t>
  </si>
  <si>
    <t>淀川製鋼所</t>
  </si>
  <si>
    <t>日清紡ホールディングス</t>
  </si>
  <si>
    <t>Ｎ・フィールド</t>
  </si>
  <si>
    <t>6/28(水)</t>
  </si>
  <si>
    <t>三陽商会</t>
  </si>
  <si>
    <t>不二家</t>
  </si>
  <si>
    <t>ハイデイ日高</t>
  </si>
  <si>
    <t>福田組</t>
  </si>
  <si>
    <t>ＡＯＩ　ＴＹＯ　Ｈｏｌｄｉｎｇｓ</t>
  </si>
  <si>
    <t>オークネット</t>
  </si>
  <si>
    <t>沖縄銀行</t>
  </si>
  <si>
    <t>リケン</t>
  </si>
  <si>
    <t>ブレインパッド</t>
  </si>
  <si>
    <t>三井住友トラスト・ホールディングス</t>
  </si>
  <si>
    <t>バロックジャパンリミテッド</t>
  </si>
  <si>
    <t>シップヘルスケアホールディングス</t>
  </si>
  <si>
    <t>新日鐵住金</t>
  </si>
  <si>
    <t>豊田自動織機</t>
  </si>
  <si>
    <t>三井ハイテック</t>
  </si>
  <si>
    <t>三愛石油</t>
  </si>
  <si>
    <t>三井物産</t>
  </si>
  <si>
    <t>6/26(月)</t>
  </si>
  <si>
    <t>ファンコミュニケーションズ</t>
  </si>
  <si>
    <t>コムチュア</t>
  </si>
  <si>
    <t>アルビス</t>
  </si>
  <si>
    <t>日本管財</t>
  </si>
  <si>
    <t>&gt;= 0</t>
    <phoneticPr fontId="3"/>
  </si>
  <si>
    <t>&gt;= 0.03</t>
    <phoneticPr fontId="3"/>
  </si>
  <si>
    <t>&lt; 0.04</t>
    <phoneticPr fontId="3"/>
  </si>
  <si>
    <t>&lt; 0.03</t>
    <phoneticPr fontId="3"/>
  </si>
  <si>
    <t>&lt; 0.05</t>
  </si>
  <si>
    <t>&gt;= 0.04</t>
  </si>
  <si>
    <t>&lt; 0.06</t>
  </si>
  <si>
    <t>&lt; 0.07</t>
  </si>
  <si>
    <t>&gt;= 0.05</t>
  </si>
  <si>
    <t>&lt; 0.08</t>
  </si>
  <si>
    <t>&gt;= 0.06</t>
  </si>
  <si>
    <t>&gt;= 0.07</t>
  </si>
  <si>
    <t>&gt;= 0.08</t>
  </si>
  <si>
    <t>&gt;= 0.09</t>
  </si>
  <si>
    <t>&gt;= 0.10</t>
  </si>
  <si>
    <t>&gt;= 0.11</t>
  </si>
  <si>
    <t>&gt;= 0.12</t>
  </si>
  <si>
    <t>&lt; 0.09</t>
  </si>
  <si>
    <t>&lt; 0.10</t>
  </si>
  <si>
    <t>&lt; 0.11</t>
  </si>
  <si>
    <t>&lt; 0.12</t>
  </si>
  <si>
    <t>取引値</t>
    <rPh sb="0" eb="2">
      <t>トリヒキ</t>
    </rPh>
    <rPh sb="2" eb="3">
      <t>ネ</t>
    </rPh>
    <phoneticPr fontId="3"/>
  </si>
  <si>
    <t>&gt;= 0</t>
    <phoneticPr fontId="3"/>
  </si>
  <si>
    <t>&lt; 1000</t>
    <phoneticPr fontId="3"/>
  </si>
  <si>
    <t>&lt; 2000</t>
    <phoneticPr fontId="3"/>
  </si>
  <si>
    <t>&gt;= 1000</t>
    <phoneticPr fontId="3"/>
  </si>
  <si>
    <t>&gt;= 2000</t>
    <phoneticPr fontId="3"/>
  </si>
  <si>
    <t>&gt;= 3000</t>
  </si>
  <si>
    <t>&gt;= 4000</t>
  </si>
  <si>
    <t>&gt;= 5000</t>
  </si>
  <si>
    <t>&gt;= 6000</t>
  </si>
  <si>
    <t>&gt;= 7000</t>
  </si>
  <si>
    <t>&gt;= 8000</t>
  </si>
  <si>
    <t>&gt;= 9000</t>
  </si>
  <si>
    <t>&gt;= 10000</t>
  </si>
  <si>
    <t>&lt; 3000</t>
  </si>
  <si>
    <t>&lt; 4000</t>
  </si>
  <si>
    <t>&lt; 5000</t>
  </si>
  <si>
    <t>&lt; 6000</t>
  </si>
  <si>
    <t>&lt; 7000</t>
  </si>
  <si>
    <t>&lt; 8000</t>
  </si>
  <si>
    <t>&lt; 9000</t>
  </si>
  <si>
    <t>&lt; 10000</t>
  </si>
  <si>
    <t>&lt; 99999</t>
    <phoneticPr fontId="3"/>
  </si>
  <si>
    <t>勝率</t>
    <rPh sb="0" eb="2">
      <t>ショウリツ</t>
    </rPh>
    <phoneticPr fontId="3"/>
  </si>
  <si>
    <t>&gt;= 0.02</t>
    <phoneticPr fontId="3"/>
  </si>
  <si>
    <t>&lt; 0.20</t>
  </si>
  <si>
    <t>&gt;= 0.20</t>
  </si>
  <si>
    <t>&lt; 0.10</t>
    <phoneticPr fontId="3"/>
  </si>
  <si>
    <t>&lt; 0.15</t>
  </si>
  <si>
    <t>&lt; 0.25</t>
  </si>
  <si>
    <t>&lt; 0.30</t>
  </si>
  <si>
    <t>&lt; 0.35</t>
  </si>
  <si>
    <t>&lt; 0.40</t>
  </si>
  <si>
    <t>&lt; 0.45</t>
  </si>
  <si>
    <t>&lt; 0.50</t>
  </si>
  <si>
    <t>&gt;= 0.05</t>
    <phoneticPr fontId="3"/>
  </si>
  <si>
    <t>&gt;= 0.10</t>
    <phoneticPr fontId="3"/>
  </si>
  <si>
    <t>&gt;= 0.15</t>
  </si>
  <si>
    <t>&gt;= 0.25</t>
  </si>
  <si>
    <t>&gt;= 0.30</t>
  </si>
  <si>
    <t>&gt;= 0.35</t>
  </si>
  <si>
    <t>&gt;= 0.40</t>
  </si>
  <si>
    <t>&gt;= 0.45</t>
  </si>
  <si>
    <t>pips指数</t>
    <rPh sb="4" eb="6">
      <t>シスウ</t>
    </rPh>
    <phoneticPr fontId="3"/>
  </si>
  <si>
    <t>寄付乖離率</t>
    <rPh sb="0" eb="2">
      <t>ヨリツ</t>
    </rPh>
    <rPh sb="2" eb="5">
      <t>カイリリツ</t>
    </rPh>
    <phoneticPr fontId="3"/>
  </si>
  <si>
    <t>&gt;= 0.01</t>
    <phoneticPr fontId="3"/>
  </si>
  <si>
    <t>&lt; 1.01</t>
    <phoneticPr fontId="3"/>
  </si>
  <si>
    <t>&lt; 99999</t>
    <phoneticPr fontId="3"/>
  </si>
  <si>
    <t>&gt;= -99999</t>
    <phoneticPr fontId="3"/>
  </si>
  <si>
    <t>&gt;= -0.04</t>
    <phoneticPr fontId="3"/>
  </si>
  <si>
    <t>&lt; 0.00</t>
    <phoneticPr fontId="3"/>
  </si>
  <si>
    <t>&gt;= 0.00</t>
    <phoneticPr fontId="3"/>
  </si>
  <si>
    <t>&gt;= -0.01</t>
    <phoneticPr fontId="3"/>
  </si>
  <si>
    <t>&lt; -0.01</t>
    <phoneticPr fontId="3"/>
  </si>
  <si>
    <t>&gt;= -0.02</t>
    <phoneticPr fontId="3"/>
  </si>
  <si>
    <t>&lt; -0.02</t>
    <phoneticPr fontId="3"/>
  </si>
  <si>
    <t>&lt; -0.04</t>
    <phoneticPr fontId="3"/>
  </si>
  <si>
    <t>&lt; 0.01</t>
    <phoneticPr fontId="3"/>
  </si>
  <si>
    <t>&lt; 0.02</t>
    <phoneticPr fontId="3"/>
  </si>
  <si>
    <t>&lt; 0.03</t>
    <phoneticPr fontId="3"/>
  </si>
  <si>
    <t>&lt; 0.04</t>
    <phoneticPr fontId="3"/>
  </si>
  <si>
    <t>&gt;= 0.03</t>
    <phoneticPr fontId="3"/>
  </si>
  <si>
    <t>&gt;= 0.04</t>
    <phoneticPr fontId="3"/>
  </si>
  <si>
    <t>&gt;= -0.03</t>
    <phoneticPr fontId="3"/>
  </si>
  <si>
    <t>&lt; -0.03</t>
    <phoneticPr fontId="3"/>
  </si>
  <si>
    <t>&lt; -0.05</t>
    <phoneticPr fontId="3"/>
  </si>
  <si>
    <t>&gt;= -0.05</t>
    <phoneticPr fontId="3"/>
  </si>
  <si>
    <t>8/16(水)</t>
  </si>
  <si>
    <t>一正蒲鉾</t>
  </si>
  <si>
    <t>ヤマタネ</t>
  </si>
  <si>
    <t>オープンドア</t>
  </si>
  <si>
    <t>&lt; 0.05</t>
    <phoneticPr fontId="3"/>
  </si>
  <si>
    <t>スズキ</t>
  </si>
  <si>
    <t>伊藤忠テクノソリューションズ</t>
  </si>
  <si>
    <t>長瀬産業</t>
  </si>
  <si>
    <t>○</t>
    <phoneticPr fontId="3"/>
  </si>
  <si>
    <t>始</t>
    <rPh sb="0" eb="1">
      <t>ハジメ</t>
    </rPh>
    <phoneticPr fontId="3"/>
  </si>
  <si>
    <t>高</t>
    <rPh sb="0" eb="1">
      <t>コウ</t>
    </rPh>
    <phoneticPr fontId="3"/>
  </si>
  <si>
    <t>安</t>
    <rPh sb="0" eb="1">
      <t>ヤス</t>
    </rPh>
    <phoneticPr fontId="3"/>
  </si>
  <si>
    <t>終</t>
    <rPh sb="0" eb="1">
      <t>シュウ</t>
    </rPh>
    <phoneticPr fontId="3"/>
  </si>
  <si>
    <t>出</t>
    <rPh sb="0" eb="1">
      <t>デ</t>
    </rPh>
    <phoneticPr fontId="3"/>
  </si>
  <si>
    <t>pips指数（取引株数 * pips指数 = 利益）</t>
    <rPh sb="4" eb="6">
      <t>シスウ</t>
    </rPh>
    <rPh sb="7" eb="9">
      <t>トリヒキ</t>
    </rPh>
    <rPh sb="9" eb="11">
      <t>カブスウ</t>
    </rPh>
    <rPh sb="18" eb="20">
      <t>シスウ</t>
    </rPh>
    <rPh sb="23" eb="25">
      <t>リエキ</t>
    </rPh>
    <phoneticPr fontId="3"/>
  </si>
  <si>
    <t>月目標利益</t>
    <rPh sb="0" eb="1">
      <t>ツキ</t>
    </rPh>
    <rPh sb="1" eb="3">
      <t>モクヒョウ</t>
    </rPh>
    <rPh sb="3" eb="5">
      <t>リエキ</t>
    </rPh>
    <phoneticPr fontId="3"/>
  </si>
  <si>
    <t>取引株数目安</t>
    <rPh sb="0" eb="2">
      <t>トリヒキ</t>
    </rPh>
    <rPh sb="2" eb="4">
      <t>カブスウ</t>
    </rPh>
    <rPh sb="4" eb="6">
      <t>メヤス</t>
    </rPh>
    <phoneticPr fontId="3"/>
  </si>
  <si>
    <t>取引単価目安</t>
    <rPh sb="0" eb="2">
      <t>トリヒキ</t>
    </rPh>
    <rPh sb="2" eb="4">
      <t>タンカ</t>
    </rPh>
    <rPh sb="4" eb="6">
      <t>メヤス</t>
    </rPh>
    <phoneticPr fontId="3"/>
  </si>
  <si>
    <t>取引総額</t>
    <rPh sb="0" eb="2">
      <t>トリヒキ</t>
    </rPh>
    <rPh sb="2" eb="4">
      <t>ソウガク</t>
    </rPh>
    <phoneticPr fontId="3"/>
  </si>
  <si>
    <t>取引額/日</t>
    <rPh sb="0" eb="3">
      <t>トリヒキガク</t>
    </rPh>
    <rPh sb="4" eb="5">
      <t>ヒ</t>
    </rPh>
    <phoneticPr fontId="3"/>
  </si>
  <si>
    <t>農林水産</t>
  </si>
  <si>
    <t>鉱業</t>
  </si>
  <si>
    <t>建設</t>
  </si>
  <si>
    <t>食品</t>
  </si>
  <si>
    <t>繊維製品</t>
  </si>
  <si>
    <t>パルプ・紙</t>
  </si>
  <si>
    <t>化学・医薬品</t>
  </si>
  <si>
    <t>石油・石炭</t>
  </si>
  <si>
    <t>ゴム</t>
  </si>
  <si>
    <t>窯業</t>
  </si>
  <si>
    <t>鉄鋼</t>
  </si>
  <si>
    <t>非鉄金属</t>
  </si>
  <si>
    <t>金属製品</t>
  </si>
  <si>
    <t>機械</t>
  </si>
  <si>
    <t>電気</t>
  </si>
  <si>
    <t>輸送用機械</t>
  </si>
  <si>
    <t>精密機械</t>
  </si>
  <si>
    <t>その他製品</t>
  </si>
  <si>
    <t>商業</t>
  </si>
  <si>
    <t>銀行・ノンバンク</t>
  </si>
  <si>
    <t>証券・証券先物</t>
  </si>
  <si>
    <t>保険</t>
  </si>
  <si>
    <t>不動産</t>
  </si>
  <si>
    <t>陸運</t>
  </si>
  <si>
    <t>海運</t>
  </si>
  <si>
    <t>空運</t>
  </si>
  <si>
    <t>倉庫・運輸</t>
  </si>
  <si>
    <t>情報通信</t>
  </si>
  <si>
    <t>電気ガス</t>
  </si>
  <si>
    <t>サービス</t>
  </si>
  <si>
    <t>証券コードFrom</t>
    <rPh sb="0" eb="2">
      <t>ショウケン</t>
    </rPh>
    <phoneticPr fontId="3"/>
  </si>
  <si>
    <t>証券コードTo</t>
    <rPh sb="0" eb="2">
      <t>ショウケン</t>
    </rPh>
    <phoneticPr fontId="3"/>
  </si>
  <si>
    <t>業種</t>
    <rPh sb="0" eb="2">
      <t>ギョウシュ</t>
    </rPh>
    <phoneticPr fontId="3"/>
  </si>
  <si>
    <t>業種</t>
    <rPh sb="0" eb="2">
      <t>ギョウシュ</t>
    </rPh>
    <phoneticPr fontId="3"/>
  </si>
  <si>
    <t>36</t>
  </si>
  <si>
    <t>36</t>
    <phoneticPr fontId="3"/>
  </si>
  <si>
    <t>75</t>
  </si>
  <si>
    <t>75</t>
    <phoneticPr fontId="3"/>
  </si>
  <si>
    <t>業種</t>
    <rPh sb="0" eb="2">
      <t>ギョウシュ</t>
    </rPh>
    <phoneticPr fontId="3"/>
  </si>
  <si>
    <t>○</t>
    <phoneticPr fontId="3"/>
  </si>
  <si>
    <t>8/17(木)</t>
  </si>
  <si>
    <t>キャリアデザインセンター</t>
  </si>
  <si>
    <t>有沢製作所</t>
  </si>
  <si>
    <t>ミライアル</t>
  </si>
  <si>
    <t>西武ホールディングス</t>
  </si>
  <si>
    <t>○</t>
    <phoneticPr fontId="3"/>
  </si>
  <si>
    <t>8/18(金)</t>
  </si>
  <si>
    <t>ワタミ</t>
  </si>
  <si>
    <t>群栄化学工業</t>
  </si>
  <si>
    <t>大阪工機</t>
  </si>
  <si>
    <t>インベスターズクラウド</t>
  </si>
  <si>
    <t>ヤマウラ</t>
  </si>
  <si>
    <t>東京エネシス</t>
  </si>
  <si>
    <t>ＡＬＳＯＫ</t>
  </si>
  <si>
    <t>&lt; 0.60</t>
    <phoneticPr fontId="3"/>
  </si>
  <si>
    <t>&gt;= 0.50</t>
    <phoneticPr fontId="3"/>
  </si>
  <si>
    <t>&gt;= 0.60</t>
    <phoneticPr fontId="3"/>
  </si>
  <si>
    <t>窯業</t>
    <phoneticPr fontId="3"/>
  </si>
  <si>
    <t>pips</t>
  </si>
  <si>
    <t>取引値</t>
    <rPh sb="0" eb="2">
      <t>トリヒキ</t>
    </rPh>
    <phoneticPr fontId="3"/>
  </si>
  <si>
    <t>取引日付</t>
    <rPh sb="2" eb="4">
      <t>ヒヅケ</t>
    </rPh>
    <phoneticPr fontId="3"/>
  </si>
  <si>
    <t>前日比（額）</t>
    <rPh sb="4" eb="5">
      <t>ガク</t>
    </rPh>
    <phoneticPr fontId="3"/>
  </si>
  <si>
    <t>前日比（率）</t>
    <rPh sb="0" eb="3">
      <t>ゼンジツヒ</t>
    </rPh>
    <rPh sb="4" eb="5">
      <t>リツ</t>
    </rPh>
    <phoneticPr fontId="3"/>
  </si>
  <si>
    <t>株価</t>
    <rPh sb="0" eb="2">
      <t>カブカ</t>
    </rPh>
    <phoneticPr fontId="3"/>
  </si>
  <si>
    <t>INTEGER</t>
    <phoneticPr fontId="3"/>
  </si>
  <si>
    <t>テーブル名</t>
    <rPh sb="4" eb="5">
      <t>メイ</t>
    </rPh>
    <phoneticPr fontId="3"/>
  </si>
  <si>
    <t>カラム名</t>
    <rPh sb="3" eb="4">
      <t>メイ</t>
    </rPh>
    <phoneticPr fontId="3"/>
  </si>
  <si>
    <t>型</t>
    <rPh sb="0" eb="1">
      <t>カタ</t>
    </rPh>
    <phoneticPr fontId="3"/>
  </si>
  <si>
    <t>TEXT</t>
    <phoneticPr fontId="3"/>
  </si>
  <si>
    <t>TEXT</t>
    <phoneticPr fontId="3"/>
  </si>
  <si>
    <t>REAL</t>
    <phoneticPr fontId="3"/>
  </si>
  <si>
    <t>PRIMARY KEY</t>
    <phoneticPr fontId="3"/>
  </si>
  <si>
    <t>NOT NULL</t>
    <phoneticPr fontId="3"/>
  </si>
  <si>
    <t>UNIQUE</t>
    <phoneticPr fontId="3"/>
  </si>
  <si>
    <t>INT</t>
    <phoneticPr fontId="3"/>
  </si>
  <si>
    <t>物理名</t>
    <rPh sb="0" eb="2">
      <t>ブツリ</t>
    </rPh>
    <rPh sb="2" eb="3">
      <t>メイ</t>
    </rPh>
    <phoneticPr fontId="3"/>
  </si>
  <si>
    <t>shoken_code</t>
    <phoneticPr fontId="3"/>
  </si>
  <si>
    <t>kaishamei</t>
    <phoneticPr fontId="3"/>
  </si>
  <si>
    <t>shijo</t>
    <phoneticPr fontId="3"/>
  </si>
  <si>
    <t>torihiki_date</t>
    <phoneticPr fontId="3"/>
  </si>
  <si>
    <t>torihikine</t>
    <phoneticPr fontId="3"/>
  </si>
  <si>
    <t>zenjitsuhi_gaku</t>
    <phoneticPr fontId="3"/>
  </si>
  <si>
    <t>zenjitsuhi_ritsu</t>
    <phoneticPr fontId="3"/>
  </si>
  <si>
    <t>dekidaka</t>
    <phoneticPr fontId="3"/>
  </si>
  <si>
    <t>takane</t>
    <phoneticPr fontId="3"/>
  </si>
  <si>
    <t>yasune</t>
    <phoneticPr fontId="3"/>
  </si>
  <si>
    <t>uehigeritsu</t>
    <phoneticPr fontId="3"/>
  </si>
  <si>
    <t>gyoshu</t>
    <phoneticPr fontId="3"/>
  </si>
  <si>
    <t>juni</t>
    <phoneticPr fontId="3"/>
  </si>
  <si>
    <t>csv_date</t>
    <phoneticPr fontId="3"/>
  </si>
  <si>
    <t>yoku_yoritsuki</t>
    <phoneticPr fontId="3"/>
  </si>
  <si>
    <t>yoku_eigyobi</t>
    <phoneticPr fontId="3"/>
  </si>
  <si>
    <t>yoku_takane</t>
    <phoneticPr fontId="3"/>
  </si>
  <si>
    <t>yoku_yasune</t>
    <phoneticPr fontId="3"/>
  </si>
  <si>
    <t>kanosei_win</t>
    <phoneticPr fontId="3"/>
  </si>
  <si>
    <t>kanosei_lose</t>
    <phoneticPr fontId="3"/>
  </si>
  <si>
    <t>yoritsuki_kairiritsu</t>
    <phoneticPr fontId="3"/>
  </si>
  <si>
    <t>judge</t>
    <phoneticPr fontId="3"/>
  </si>
  <si>
    <t>pips</t>
    <phoneticPr fontId="3"/>
  </si>
  <si>
    <t>kabuka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</si>
  <si>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</si>
  <si>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</si>
  <si>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</si>
  <si>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</si>
  <si>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8/21(月)</t>
  </si>
  <si>
    <t>ＬＩＸＩＬグループ</t>
  </si>
  <si>
    <t>オープンハウス</t>
  </si>
  <si>
    <t>大和冷機工業</t>
  </si>
  <si>
    <t>青山商事</t>
  </si>
  <si>
    <t>○</t>
    <phoneticPr fontId="3"/>
  </si>
  <si>
    <t>○</t>
    <phoneticPr fontId="3"/>
  </si>
  <si>
    <t>8/22(火)</t>
  </si>
  <si>
    <t>フェリシモ</t>
  </si>
  <si>
    <t>ハウスドゥ</t>
  </si>
  <si>
    <t>東建コーポレーション</t>
  </si>
  <si>
    <t>日鉄住金物産</t>
  </si>
  <si>
    <t>日東工業</t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</si>
  <si>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</si>
  <si>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</si>
  <si>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</si>
  <si>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</si>
  <si>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</si>
  <si>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</si>
  <si>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株候補</t>
    <rPh sb="0" eb="1">
      <t>カブ</t>
    </rPh>
    <rPh sb="1" eb="3">
      <t>コウホ</t>
    </rPh>
    <phoneticPr fontId="3"/>
  </si>
  <si>
    <t>8/23(水)</t>
  </si>
  <si>
    <t>エスペック</t>
  </si>
  <si>
    <t>キーエンス</t>
  </si>
  <si>
    <t>あみやき亭</t>
  </si>
  <si>
    <t>東レ</t>
  </si>
  <si>
    <t>大阪製鐵</t>
  </si>
  <si>
    <t>kabu_koho</t>
    <phoneticPr fontId="3"/>
  </si>
  <si>
    <t>'$1' =&gt; $row ['$1'],</t>
    <phoneticPr fontId="3"/>
  </si>
  <si>
    <t>○</t>
    <phoneticPr fontId="3"/>
  </si>
  <si>
    <t>○</t>
    <phoneticPr fontId="3"/>
  </si>
  <si>
    <t>p/k</t>
    <phoneticPr fontId="3"/>
  </si>
  <si>
    <t>p_k</t>
    <phoneticPr fontId="3"/>
  </si>
  <si>
    <t>REAL</t>
    <phoneticPr fontId="3"/>
  </si>
  <si>
    <t>8/24(木)</t>
  </si>
  <si>
    <t>カメイ</t>
  </si>
  <si>
    <t>東映</t>
  </si>
  <si>
    <t>セガサミーホールディングス</t>
  </si>
  <si>
    <t>三益半導体工業</t>
  </si>
  <si>
    <t>住友林業</t>
  </si>
  <si>
    <t>マンダム</t>
  </si>
  <si>
    <t>アイ・オー・データ機器</t>
  </si>
  <si>
    <t>シーズ・ホールディングス</t>
  </si>
  <si>
    <t>ビジネスブレイン太田昭和</t>
  </si>
  <si>
    <t>8/25(金)</t>
  </si>
  <si>
    <t>ミロク情報サービス</t>
  </si>
  <si>
    <t>ヤマトホールディングス</t>
  </si>
  <si>
    <t>コナミホールディングス</t>
  </si>
  <si>
    <t>オカモト</t>
  </si>
  <si>
    <t>日立建機</t>
  </si>
  <si>
    <t>ホソカワミクロン</t>
  </si>
  <si>
    <t>ユニー・ファミリーマートホールディングス</t>
  </si>
  <si>
    <t>コーセル</t>
  </si>
  <si>
    <t>佐藤商事</t>
  </si>
  <si>
    <t>8/28(月)</t>
  </si>
  <si>
    <t>エボラブルアジア</t>
  </si>
  <si>
    <t>アイビーシー</t>
  </si>
  <si>
    <t>日本新薬</t>
  </si>
  <si>
    <t>ポールトゥウィン・ピットクルーホールディングス</t>
  </si>
  <si>
    <t>ピー・シー・エー</t>
  </si>
  <si>
    <t>日本管理センター</t>
  </si>
  <si>
    <t>○</t>
    <phoneticPr fontId="3"/>
  </si>
  <si>
    <t>○</t>
    <phoneticPr fontId="3"/>
  </si>
  <si>
    <t>負</t>
    <phoneticPr fontId="3"/>
  </si>
  <si>
    <t>負</t>
    <phoneticPr fontId="3"/>
  </si>
  <si>
    <t>勝</t>
    <phoneticPr fontId="3"/>
  </si>
  <si>
    <t>(負)</t>
    <phoneticPr fontId="3"/>
  </si>
  <si>
    <t>(勝)</t>
    <phoneticPr fontId="3"/>
  </si>
  <si>
    <t>勝</t>
    <phoneticPr fontId="3"/>
  </si>
  <si>
    <t>(負)</t>
    <phoneticPr fontId="3"/>
  </si>
  <si>
    <t>(勝)</t>
    <phoneticPr fontId="3"/>
  </si>
  <si>
    <t>(勝)</t>
    <phoneticPr fontId="3"/>
  </si>
  <si>
    <t>負</t>
    <phoneticPr fontId="3"/>
  </si>
  <si>
    <t>(負)</t>
    <phoneticPr fontId="3"/>
  </si>
  <si>
    <t>勝</t>
    <phoneticPr fontId="3"/>
  </si>
  <si>
    <t>(勝)</t>
    <phoneticPr fontId="3"/>
  </si>
  <si>
    <t>負</t>
    <phoneticPr fontId="3"/>
  </si>
  <si>
    <t>(負)</t>
    <phoneticPr fontId="3"/>
  </si>
  <si>
    <t>(勝)</t>
    <phoneticPr fontId="3"/>
  </si>
  <si>
    <t>勝</t>
    <phoneticPr fontId="3"/>
  </si>
  <si>
    <t>8/30(水)</t>
  </si>
  <si>
    <t>平河ヒューテック</t>
  </si>
  <si>
    <t>前田工繊</t>
  </si>
  <si>
    <t>東洋ゴム工業</t>
  </si>
  <si>
    <t>旭化成</t>
  </si>
  <si>
    <t>ＪＢＣＣホールディングス</t>
  </si>
  <si>
    <t>サカイオーベックス</t>
  </si>
  <si>
    <t>8/29(火)</t>
  </si>
  <si>
    <t>ＴＯＷＡ</t>
  </si>
  <si>
    <t>ベクトル</t>
  </si>
  <si>
    <t>ストライク</t>
  </si>
  <si>
    <t>負</t>
  </si>
  <si>
    <t>(勝)</t>
  </si>
  <si>
    <t>勝</t>
  </si>
  <si>
    <t>(負)</t>
  </si>
  <si>
    <t>p/k</t>
    <phoneticPr fontId="3"/>
  </si>
  <si>
    <t>対象営業日</t>
    <rPh sb="0" eb="2">
      <t>タイショウ</t>
    </rPh>
    <rPh sb="2" eb="5">
      <t>エイギョウビ</t>
    </rPh>
    <phoneticPr fontId="3"/>
  </si>
  <si>
    <t>取得</t>
    <rPh sb="0" eb="2">
      <t>シュトク</t>
    </rPh>
    <phoneticPr fontId="3"/>
  </si>
  <si>
    <t>8/31(木)</t>
  </si>
  <si>
    <t>長野計器</t>
  </si>
  <si>
    <t>積水化成品工業</t>
  </si>
  <si>
    <t>第一三共</t>
  </si>
  <si>
    <t>メニコン</t>
  </si>
  <si>
    <t>理研計器</t>
  </si>
  <si>
    <t>スバル興業</t>
  </si>
  <si>
    <t>アズワン</t>
  </si>
  <si>
    <t>いであ</t>
  </si>
  <si>
    <t>9/1(金)</t>
  </si>
  <si>
    <t>パーク２４</t>
  </si>
  <si>
    <t>富士紡ホールディングス</t>
  </si>
  <si>
    <t>セーレン</t>
  </si>
  <si>
    <t>栄研化学</t>
  </si>
  <si>
    <t>住友理工</t>
  </si>
  <si>
    <t>コネクシオ</t>
  </si>
  <si>
    <t>モリ工業</t>
  </si>
  <si>
    <t>バンドー化学</t>
  </si>
  <si>
    <t>ジェコス</t>
  </si>
  <si>
    <t>id</t>
  </si>
  <si>
    <t>torihiki_date</t>
  </si>
  <si>
    <t>shoken_code</t>
  </si>
  <si>
    <t>shijo</t>
  </si>
  <si>
    <t>hajimene</t>
  </si>
  <si>
    <t>takane</t>
  </si>
  <si>
    <t>yasune</t>
  </si>
  <si>
    <t>owarine</t>
  </si>
  <si>
    <t>dekidaka</t>
  </si>
  <si>
    <t>baibai_daikin</t>
  </si>
  <si>
    <t>ID</t>
    <phoneticPr fontId="3"/>
  </si>
  <si>
    <t>取引日付</t>
    <rPh sb="0" eb="2">
      <t>トリヒキ</t>
    </rPh>
    <rPh sb="2" eb="4">
      <t>ヒヅケ</t>
    </rPh>
    <phoneticPr fontId="3"/>
  </si>
  <si>
    <t>証券コード</t>
    <rPh sb="0" eb="2">
      <t>ショウケン</t>
    </rPh>
    <phoneticPr fontId="3"/>
  </si>
  <si>
    <t>銘柄名</t>
    <rPh sb="0" eb="2">
      <t>メイガラ</t>
    </rPh>
    <rPh sb="2" eb="3">
      <t>メイ</t>
    </rPh>
    <phoneticPr fontId="3"/>
  </si>
  <si>
    <t>meigaramei</t>
    <phoneticPr fontId="3"/>
  </si>
  <si>
    <t>市場</t>
    <rPh sb="0" eb="2">
      <t>シジョウ</t>
    </rPh>
    <phoneticPr fontId="3"/>
  </si>
  <si>
    <t>始値</t>
    <rPh sb="0" eb="2">
      <t>ハジメネ</t>
    </rPh>
    <phoneticPr fontId="3"/>
  </si>
  <si>
    <t>高値</t>
    <phoneticPr fontId="3"/>
  </si>
  <si>
    <t>安値</t>
    <phoneticPr fontId="3"/>
  </si>
  <si>
    <t>終値</t>
    <rPh sb="0" eb="2">
      <t>オワリネ</t>
    </rPh>
    <phoneticPr fontId="3"/>
  </si>
  <si>
    <t>出来高</t>
    <rPh sb="0" eb="3">
      <t>デキダカ</t>
    </rPh>
    <phoneticPr fontId="3"/>
  </si>
  <si>
    <t>売買代金</t>
    <rPh sb="0" eb="2">
      <t>バイバイ</t>
    </rPh>
    <rPh sb="2" eb="4">
      <t>ダイキン</t>
    </rPh>
    <phoneticPr fontId="3"/>
  </si>
  <si>
    <t>primary key (),</t>
    <phoneticPr fontId="3"/>
  </si>
  <si>
    <t>unique()</t>
    <phoneticPr fontId="3"/>
  </si>
  <si>
    <t>daily_chart</t>
    <phoneticPr fontId="3"/>
  </si>
  <si>
    <t>日足チャート</t>
    <rPh sb="0" eb="2">
      <t>ヒアシ</t>
    </rPh>
    <phoneticPr fontId="3"/>
  </si>
  <si>
    <t>daily_chart_analysis</t>
    <phoneticPr fontId="3"/>
  </si>
  <si>
    <t>日足チャート分析</t>
    <rPh sb="0" eb="2">
      <t>ヒアシ</t>
    </rPh>
    <rPh sb="6" eb="8">
      <t>ブンセキ</t>
    </rPh>
    <phoneticPr fontId="3"/>
  </si>
  <si>
    <t>移動平均線短期</t>
    <rPh sb="0" eb="2">
      <t>イドウ</t>
    </rPh>
    <rPh sb="2" eb="4">
      <t>ヘイキン</t>
    </rPh>
    <rPh sb="4" eb="5">
      <t>セン</t>
    </rPh>
    <rPh sb="5" eb="7">
      <t>タンキ</t>
    </rPh>
    <phoneticPr fontId="3"/>
  </si>
  <si>
    <t>移動平均線中期</t>
    <rPh sb="0" eb="5">
      <t>イドウヘイキンセン</t>
    </rPh>
    <rPh sb="5" eb="7">
      <t>チュウキ</t>
    </rPh>
    <phoneticPr fontId="3"/>
  </si>
  <si>
    <t>移動平均線長期</t>
    <rPh sb="0" eb="2">
      <t>イドウ</t>
    </rPh>
    <rPh sb="2" eb="4">
      <t>ヘイキン</t>
    </rPh>
    <rPh sb="4" eb="5">
      <t>セン</t>
    </rPh>
    <rPh sb="5" eb="7">
      <t>チョウキ</t>
    </rPh>
    <phoneticPr fontId="3"/>
  </si>
  <si>
    <t>移動平均乖離率短期</t>
    <rPh sb="0" eb="7">
      <t>イドウヘイキンカイリリツ</t>
    </rPh>
    <rPh sb="7" eb="9">
      <t>タンキ</t>
    </rPh>
    <phoneticPr fontId="3"/>
  </si>
  <si>
    <t>移動平均乖離率中期</t>
    <rPh sb="0" eb="7">
      <t>イドウヘイキンカイリリツ</t>
    </rPh>
    <rPh sb="7" eb="9">
      <t>チュウキ</t>
    </rPh>
    <phoneticPr fontId="3"/>
  </si>
  <si>
    <t>移動平均乖離率長期</t>
    <rPh sb="0" eb="7">
      <t>イドウヘイキンカイリリツ</t>
    </rPh>
    <rPh sb="7" eb="9">
      <t>チョウキ</t>
    </rPh>
    <phoneticPr fontId="3"/>
  </si>
  <si>
    <t>標準偏差</t>
    <rPh sb="0" eb="2">
      <t>ヒョウジュン</t>
    </rPh>
    <rPh sb="2" eb="4">
      <t>ヘンサ</t>
    </rPh>
    <phoneticPr fontId="3"/>
  </si>
  <si>
    <t>ido_heikinsen_tanki</t>
    <phoneticPr fontId="3"/>
  </si>
  <si>
    <t>ido_heikinsen_chuki</t>
    <phoneticPr fontId="3"/>
  </si>
  <si>
    <t>ido_heikinsen_choki</t>
    <phoneticPr fontId="3"/>
  </si>
  <si>
    <t>ido_heikin_kairiritsu_tanki</t>
    <phoneticPr fontId="3"/>
  </si>
  <si>
    <t>ido_heikin_kairiritsu_chuki</t>
    <phoneticPr fontId="3"/>
  </si>
  <si>
    <t>ido_heikin_kairiritsu_choki</t>
    <phoneticPr fontId="3"/>
  </si>
  <si>
    <t>hyojun_hensa</t>
    <phoneticPr fontId="3"/>
  </si>
  <si>
    <t>内田洋行</t>
  </si>
  <si>
    <t>9/4(月)</t>
  </si>
  <si>
    <t>ＳＯＭＰＯホールディングス</t>
  </si>
  <si>
    <t>日本ＢＳ放送</t>
  </si>
  <si>
    <t>ニッパツ</t>
  </si>
  <si>
    <t>ウイン・パートナーズ</t>
  </si>
  <si>
    <t>ＳＣＳＫ</t>
  </si>
  <si>
    <t>シスメックス</t>
  </si>
  <si>
    <t>極東開発工業</t>
  </si>
  <si>
    <t>エコス</t>
  </si>
  <si>
    <t>システムリサーチ</t>
  </si>
  <si>
    <t>日産化学工業</t>
  </si>
  <si>
    <t>ネツレン</t>
  </si>
  <si>
    <t>電算</t>
  </si>
  <si>
    <t>9/5(火)</t>
  </si>
  <si>
    <t>橋本総業ホールディングス</t>
  </si>
  <si>
    <t>タムロン</t>
  </si>
  <si>
    <t>丹青社</t>
  </si>
  <si>
    <t>ヤクルト本社</t>
  </si>
  <si>
    <t>東亜建設工業</t>
  </si>
  <si>
    <t>横河電機</t>
  </si>
  <si>
    <t>スノーピーク</t>
  </si>
  <si>
    <t>出光興産</t>
  </si>
  <si>
    <t>伊藤忠エネクス</t>
  </si>
  <si>
    <t>ＮＩＰＰＯ</t>
  </si>
  <si>
    <t>扶桑化学工業</t>
  </si>
  <si>
    <t>アドバンテスト</t>
  </si>
  <si>
    <t>ニフコ</t>
  </si>
  <si>
    <t>○</t>
    <phoneticPr fontId="3"/>
  </si>
  <si>
    <t>○</t>
    <phoneticPr fontId="3"/>
  </si>
  <si>
    <t>9/6(水)</t>
  </si>
  <si>
    <t>アークランドサービスホールディングス</t>
  </si>
  <si>
    <t>エーアイテイー</t>
  </si>
  <si>
    <t>ヤオコー</t>
  </si>
  <si>
    <t>マニー</t>
  </si>
  <si>
    <t>ピジョン</t>
  </si>
  <si>
    <t>中央倉庫</t>
  </si>
  <si>
    <t>9/7(木)</t>
  </si>
  <si>
    <t>前澤給装工業</t>
  </si>
  <si>
    <t>ペッパーフードサービス</t>
  </si>
  <si>
    <t>東京応化工業</t>
  </si>
  <si>
    <t>コメダホールディングス</t>
  </si>
  <si>
    <t>フジミインコーポレーテッド</t>
  </si>
  <si>
    <t>9/8(金)</t>
  </si>
  <si>
    <t>小野薬品工業</t>
  </si>
  <si>
    <t>図研</t>
  </si>
  <si>
    <t>プレステージ・インターナショナル</t>
  </si>
  <si>
    <t>メタウォーター</t>
  </si>
  <si>
    <t>兼松エレクトロニクス</t>
  </si>
  <si>
    <t>近鉄百貨店</t>
  </si>
  <si>
    <t>○</t>
    <phoneticPr fontId="3"/>
  </si>
  <si>
    <t>○</t>
    <phoneticPr fontId="3"/>
  </si>
  <si>
    <t>primary key (id),</t>
    <phoneticPr fontId="3"/>
  </si>
  <si>
    <t>unique(id)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</si>
  <si>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</si>
  <si>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</si>
  <si>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</si>
  <si>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</si>
  <si>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9/11(月)</t>
  </si>
  <si>
    <t>ビューティガレージ</t>
  </si>
  <si>
    <t>トレンドマイクロ</t>
  </si>
  <si>
    <t>バリューＨＲ</t>
  </si>
  <si>
    <t>9/12(火)</t>
  </si>
  <si>
    <t>鈴木</t>
  </si>
  <si>
    <t>9/13(水)</t>
  </si>
  <si>
    <t>チノー</t>
  </si>
  <si>
    <t>萩原電気</t>
  </si>
  <si>
    <t>アドソル日進</t>
  </si>
  <si>
    <t>パナソニック</t>
  </si>
  <si>
    <t>古河電池</t>
  </si>
  <si>
    <t>9/14(木)</t>
  </si>
  <si>
    <t>ハマキョウレックス</t>
  </si>
  <si>
    <t>アインホールディングス</t>
  </si>
  <si>
    <t>三洋化成工業</t>
  </si>
  <si>
    <t>ワキタ</t>
  </si>
  <si>
    <t>ミスミグループ本社</t>
  </si>
  <si>
    <t>ウェルネット</t>
  </si>
  <si>
    <t>○</t>
    <phoneticPr fontId="3"/>
  </si>
  <si>
    <t>9/15(金)</t>
  </si>
  <si>
    <t>ラサ商事</t>
  </si>
  <si>
    <t>第三銀行</t>
  </si>
  <si>
    <t>日立化成</t>
  </si>
  <si>
    <t>9/19(火)</t>
  </si>
  <si>
    <t>旭ダイヤモンド工業</t>
  </si>
  <si>
    <t>芙蓉総合リース</t>
  </si>
  <si>
    <t>富士製薬工業</t>
  </si>
  <si>
    <t>蝶理</t>
  </si>
  <si>
    <t>サトーホールディングス</t>
  </si>
  <si>
    <t>イーグル工業</t>
  </si>
  <si>
    <t>○</t>
    <phoneticPr fontId="3"/>
  </si>
  <si>
    <t>○</t>
    <phoneticPr fontId="3"/>
  </si>
  <si>
    <t>○</t>
    <phoneticPr fontId="3"/>
  </si>
  <si>
    <t>9/20(水)</t>
  </si>
  <si>
    <t>ＡＧＳ</t>
  </si>
  <si>
    <t>巴工業</t>
  </si>
  <si>
    <t>アークランドサカモト</t>
  </si>
  <si>
    <t>いちよし証券</t>
  </si>
  <si>
    <t>亀田製菓</t>
  </si>
  <si>
    <t>ソフトバンク・テクノロジー</t>
  </si>
  <si>
    <t>荏原実業</t>
  </si>
  <si>
    <t>極東証券</t>
  </si>
  <si>
    <t>飯田グループホールディングス</t>
  </si>
  <si>
    <t>東和薬品</t>
  </si>
  <si>
    <t>ソフトバンクグループ</t>
  </si>
  <si>
    <t>ダイヘン</t>
  </si>
  <si>
    <t>○</t>
    <phoneticPr fontId="3"/>
  </si>
  <si>
    <t>○</t>
    <phoneticPr fontId="3"/>
  </si>
  <si>
    <t>9/21(木)</t>
  </si>
  <si>
    <t>クレディセゾン</t>
  </si>
  <si>
    <t>三菱地所</t>
  </si>
  <si>
    <t>日本トリム</t>
  </si>
  <si>
    <t>シマノ</t>
  </si>
  <si>
    <t>日揮</t>
  </si>
  <si>
    <t>国際石油開発帝石</t>
  </si>
  <si>
    <t>三井不動産</t>
  </si>
  <si>
    <t>サンフロンティア不動産</t>
  </si>
  <si>
    <t>クロップス</t>
  </si>
  <si>
    <t>9/22(金)</t>
  </si>
  <si>
    <t>大建工業</t>
  </si>
  <si>
    <t>応用地質</t>
  </si>
  <si>
    <t>東陽テクニカ</t>
  </si>
  <si>
    <t>スペース</t>
  </si>
  <si>
    <t>ユーグレナ</t>
  </si>
  <si>
    <t>富士急行</t>
  </si>
  <si>
    <t>紀陽銀行</t>
  </si>
  <si>
    <t>島忠</t>
  </si>
  <si>
    <t>スルガ銀行</t>
  </si>
  <si>
    <t>ＥＩＺＯ</t>
  </si>
  <si>
    <t>ＭＯＲＥＳＣＯ</t>
  </si>
  <si>
    <t>東海染工</t>
  </si>
  <si>
    <t>9/25(月)</t>
  </si>
  <si>
    <t>オリジン電気</t>
  </si>
  <si>
    <t>神栄</t>
  </si>
  <si>
    <t>キユーソー流通システム</t>
  </si>
  <si>
    <t>日本オラクル</t>
  </si>
  <si>
    <t>ダイニック</t>
  </si>
  <si>
    <t>共立メンテナンス</t>
  </si>
  <si>
    <t>シキボウ</t>
  </si>
  <si>
    <t>クレハ</t>
  </si>
  <si>
    <t>西部ガス</t>
  </si>
  <si>
    <t>三井製糖</t>
  </si>
  <si>
    <t>9/26(火)</t>
  </si>
  <si>
    <t>あさひ</t>
  </si>
  <si>
    <t>菱電商事</t>
  </si>
  <si>
    <t>テイカ</t>
  </si>
  <si>
    <t>川田テクノロジーズ</t>
  </si>
  <si>
    <t>技研製作所</t>
  </si>
  <si>
    <t>四電工</t>
  </si>
  <si>
    <t>○</t>
    <phoneticPr fontId="3"/>
  </si>
  <si>
    <t>9/27(水)</t>
  </si>
  <si>
    <t>ＰＣＩホールディングス</t>
  </si>
  <si>
    <t>みなと銀行</t>
  </si>
  <si>
    <t>東海カーボン</t>
  </si>
  <si>
    <t>テクノスジャパン</t>
  </si>
  <si>
    <t>アイコム</t>
  </si>
  <si>
    <t>日本カーバイド工業</t>
  </si>
  <si>
    <t>日本海洋掘削</t>
  </si>
  <si>
    <t>電算システム</t>
  </si>
  <si>
    <t>サックスバー　ホールディングス</t>
  </si>
  <si>
    <t>9/28(木)</t>
  </si>
  <si>
    <t>パイオラックス</t>
  </si>
  <si>
    <t>アミューズ</t>
  </si>
  <si>
    <t>フューチャー</t>
  </si>
  <si>
    <t>北日本銀行</t>
  </si>
  <si>
    <t>9/29(金)</t>
  </si>
  <si>
    <t>チタン工業</t>
  </si>
  <si>
    <t>日本精線</t>
  </si>
  <si>
    <t>ニホンフラッシュ</t>
  </si>
  <si>
    <t>乃村工藝社</t>
  </si>
  <si>
    <t>生化学工業</t>
  </si>
  <si>
    <t>日本ケミコン</t>
  </si>
  <si>
    <t>テクノプロ・ホールディングス</t>
  </si>
  <si>
    <t>スシローグローバルホールディングス</t>
  </si>
  <si>
    <t>元気寿司</t>
  </si>
  <si>
    <t>ＯＢＡＲＡ　ＧＲＯＵＰ</t>
  </si>
  <si>
    <t>アイネット</t>
  </si>
  <si>
    <t>北陸電気工事</t>
  </si>
  <si>
    <t>沖縄電力</t>
  </si>
  <si>
    <t>10/2(月)</t>
  </si>
  <si>
    <t>ミタチ産業</t>
  </si>
  <si>
    <t>ビー・エム・エル</t>
  </si>
  <si>
    <t>イノテック</t>
  </si>
  <si>
    <t>シンクロ・フード</t>
  </si>
  <si>
    <t>昭和電線ホールディングス</t>
  </si>
  <si>
    <t>ジューテックホールディングス</t>
  </si>
  <si>
    <t>ジャステック</t>
  </si>
  <si>
    <t>ミルボン</t>
  </si>
  <si>
    <t>ラサ工業</t>
  </si>
  <si>
    <t>10/3(火)</t>
  </si>
  <si>
    <t>アサツー　ディ・ケイ</t>
  </si>
  <si>
    <t>インソース</t>
  </si>
  <si>
    <t>西本Ｗｉｓｍｅｔｔａｃホールディングス</t>
  </si>
  <si>
    <t>日本石油輸送</t>
  </si>
  <si>
    <t>キユーピー</t>
  </si>
  <si>
    <t>ニプロ</t>
  </si>
  <si>
    <t>関西電力</t>
  </si>
  <si>
    <t>郵船ロジスティクス</t>
  </si>
  <si>
    <t>東邦亜鉛</t>
  </si>
  <si>
    <t>住友不動産</t>
  </si>
  <si>
    <t>ブイ・テクノロジー</t>
  </si>
  <si>
    <t>10/4(水)</t>
  </si>
  <si>
    <t>タカノ</t>
  </si>
  <si>
    <t>ＧＭＯペイメントゲートウェイ</t>
  </si>
  <si>
    <t>ＤＯＷＡホールディングス</t>
  </si>
  <si>
    <t>カゴメ</t>
  </si>
  <si>
    <t>アダストリア</t>
  </si>
  <si>
    <t>豊和工業</t>
  </si>
  <si>
    <t>カネコ種苗</t>
  </si>
  <si>
    <t>岩井コスモホールディングス</t>
  </si>
  <si>
    <t>サッポロホールディングス</t>
  </si>
  <si>
    <t>○</t>
    <phoneticPr fontId="3"/>
  </si>
  <si>
    <t>○</t>
    <phoneticPr fontId="3"/>
  </si>
  <si>
    <t>10/5(木)</t>
  </si>
  <si>
    <t>ぐるなび</t>
  </si>
  <si>
    <t>アサヒグループホールディングス</t>
  </si>
  <si>
    <t>ロイヤルホールディングス</t>
  </si>
  <si>
    <t>カカクコム</t>
  </si>
  <si>
    <t>芦森工業</t>
  </si>
  <si>
    <t>電通</t>
  </si>
  <si>
    <t>ＭｏｎｏｔａＲＯ</t>
  </si>
  <si>
    <t>武蔵精密工業</t>
  </si>
  <si>
    <t>極洋</t>
  </si>
  <si>
    <t>日立ハイテクノロジーズ</t>
  </si>
  <si>
    <t>10/6(金)</t>
  </si>
  <si>
    <t>ベルク</t>
  </si>
  <si>
    <t>日本化学工業</t>
  </si>
  <si>
    <t>東京計器</t>
  </si>
  <si>
    <t>スターゼン</t>
  </si>
  <si>
    <t>戸田工業</t>
  </si>
  <si>
    <t>マルカキカイ</t>
  </si>
  <si>
    <t>トーセイ</t>
  </si>
  <si>
    <t>リソルホールディングス</t>
  </si>
  <si>
    <t>ファーストリテイリング</t>
  </si>
  <si>
    <t>三井金属</t>
  </si>
  <si>
    <t>ＧＳＩクレオス</t>
  </si>
  <si>
    <t>10/10(火)</t>
  </si>
  <si>
    <t>青木あすなろ建設</t>
  </si>
  <si>
    <t>西松建設</t>
  </si>
  <si>
    <t>サンドラッグ</t>
  </si>
  <si>
    <t>アカツキ</t>
  </si>
  <si>
    <t>ジャックス</t>
  </si>
  <si>
    <t>セック</t>
  </si>
  <si>
    <t>10/11(水)</t>
  </si>
  <si>
    <t>コーナン商事</t>
  </si>
  <si>
    <t>サンヨーハウジング名古屋</t>
  </si>
  <si>
    <t>イズミ</t>
  </si>
  <si>
    <t>ラクト・ジャパン</t>
  </si>
  <si>
    <t>大平洋金属</t>
  </si>
  <si>
    <t>ダイオーズ</t>
  </si>
  <si>
    <t>久光製薬</t>
  </si>
  <si>
    <t>フジ</t>
  </si>
  <si>
    <t>江崎グリコ</t>
  </si>
  <si>
    <t>○</t>
    <phoneticPr fontId="3"/>
  </si>
  <si>
    <t>○</t>
    <phoneticPr fontId="3"/>
  </si>
  <si>
    <t>10/13(金)</t>
  </si>
  <si>
    <t>松屋</t>
  </si>
  <si>
    <t>セントラルスポーツ</t>
  </si>
  <si>
    <t>ナブテスコ</t>
  </si>
  <si>
    <t>いなげや</t>
  </si>
  <si>
    <t>インテリックス</t>
  </si>
  <si>
    <t>10/16(月)</t>
  </si>
  <si>
    <t>ツガミ</t>
  </si>
  <si>
    <t>ドトール・日レスホールディングス</t>
  </si>
  <si>
    <t>中本パックス</t>
  </si>
  <si>
    <t>河合楽器製作所</t>
  </si>
  <si>
    <t>パラカ</t>
  </si>
  <si>
    <t>10/17(火)</t>
  </si>
  <si>
    <t>オルガノ</t>
  </si>
  <si>
    <t>テクマトリックス</t>
  </si>
  <si>
    <t>白銅</t>
  </si>
  <si>
    <t>日本高周波鋼業</t>
  </si>
  <si>
    <t>タダノ</t>
  </si>
  <si>
    <t>10/18(水)</t>
  </si>
  <si>
    <t>ダイユー・リックホールディングス</t>
  </si>
  <si>
    <t>小松ウオール工業</t>
  </si>
  <si>
    <t>きんでん</t>
  </si>
  <si>
    <t>科研製薬</t>
  </si>
  <si>
    <t>参天製薬</t>
  </si>
  <si>
    <t>ダイセル</t>
  </si>
  <si>
    <t>九州旅客鉄道</t>
  </si>
  <si>
    <t>○</t>
    <phoneticPr fontId="3"/>
  </si>
  <si>
    <t>○</t>
    <phoneticPr fontId="3"/>
  </si>
  <si>
    <t>10/19(木)</t>
  </si>
  <si>
    <t>グローバルグループ</t>
  </si>
  <si>
    <t>信越化学工業</t>
  </si>
  <si>
    <t>光通信</t>
  </si>
  <si>
    <t>東京精密</t>
  </si>
  <si>
    <t>10/20(金)</t>
  </si>
  <si>
    <t>双信電機</t>
  </si>
  <si>
    <t>キヤノンマーケティングジャパン</t>
  </si>
  <si>
    <t>ソフトクリエイトホールディングス</t>
  </si>
  <si>
    <t>三菱ガス化学</t>
  </si>
  <si>
    <t>ルネサンス</t>
  </si>
  <si>
    <t>光村印刷</t>
  </si>
  <si>
    <t>ＳＣＲＥＥＮホールディングス</t>
  </si>
  <si>
    <t>日本金銭機械</t>
  </si>
  <si>
    <t>富士通ゼネラル</t>
  </si>
  <si>
    <t>10/23(月)</t>
  </si>
  <si>
    <t>コロナ</t>
  </si>
  <si>
    <t>愛知時計電機</t>
  </si>
  <si>
    <t>太平洋工業</t>
  </si>
  <si>
    <t>日東紡</t>
  </si>
  <si>
    <t>日進工具</t>
  </si>
  <si>
    <t>なとり</t>
  </si>
  <si>
    <t>宇部興産</t>
  </si>
  <si>
    <t>10/24(火)</t>
  </si>
  <si>
    <t>キヤノン電子</t>
  </si>
  <si>
    <t>イビデン</t>
  </si>
  <si>
    <t>高速</t>
  </si>
  <si>
    <t>大阪チタニウムテクノロジーズ</t>
  </si>
  <si>
    <t>プロシップ</t>
  </si>
  <si>
    <t>サムコ</t>
  </si>
  <si>
    <t>石塚硝子</t>
  </si>
  <si>
    <t>アイカ工業</t>
  </si>
  <si>
    <t>ケーユーホールディングス</t>
  </si>
  <si>
    <t>シミックホールディングス</t>
  </si>
  <si>
    <t>ダイコク電機</t>
  </si>
  <si>
    <t>○</t>
    <phoneticPr fontId="3"/>
  </si>
  <si>
    <t>○</t>
    <phoneticPr fontId="3"/>
  </si>
  <si>
    <t>10/26(木)</t>
  </si>
  <si>
    <t>マキタ</t>
  </si>
  <si>
    <t>小松精練</t>
  </si>
  <si>
    <t>10/25(水)</t>
  </si>
  <si>
    <t>栗田工業</t>
  </si>
  <si>
    <t>宝ホールディングス</t>
  </si>
  <si>
    <t>澤藤電機</t>
  </si>
  <si>
    <t>トクヤマ</t>
  </si>
  <si>
    <t>上組</t>
  </si>
  <si>
    <t>コマツ</t>
  </si>
  <si>
    <t>○</t>
    <phoneticPr fontId="3"/>
  </si>
  <si>
    <t>○</t>
    <phoneticPr fontId="3"/>
  </si>
  <si>
    <t>10/27(金)</t>
  </si>
  <si>
    <t>幸楽苑ホールディングス</t>
  </si>
  <si>
    <t>野村総合研究所</t>
  </si>
  <si>
    <t>積水樹脂</t>
  </si>
  <si>
    <t>新日鉄住金ソリューションズ</t>
  </si>
  <si>
    <t>ユアテック</t>
  </si>
  <si>
    <t>野村不動産ホールディングス</t>
  </si>
  <si>
    <t>日華化学</t>
  </si>
  <si>
    <t>協和発酵キリン</t>
  </si>
  <si>
    <t>ミライト・ホールディングス</t>
  </si>
  <si>
    <t>ロック・フィールド</t>
  </si>
  <si>
    <t>10/30(月)</t>
  </si>
  <si>
    <t>イソライト工業</t>
  </si>
  <si>
    <t>東邦チタニウム</t>
  </si>
  <si>
    <t>エフ・シー・シー</t>
  </si>
  <si>
    <t>ＴＯＴＯ</t>
  </si>
  <si>
    <t>セイコーホールディングス</t>
  </si>
  <si>
    <t>東北銀行</t>
  </si>
  <si>
    <t>品川リフラクトリーズ</t>
  </si>
  <si>
    <t>北國銀行</t>
  </si>
  <si>
    <t>デサント</t>
  </si>
  <si>
    <t>10/31(火)</t>
  </si>
  <si>
    <t>愛三工業</t>
  </si>
  <si>
    <t>日新</t>
  </si>
  <si>
    <t>トランコム</t>
  </si>
  <si>
    <t>小森コーポレーション</t>
  </si>
  <si>
    <t>アンリツ</t>
  </si>
  <si>
    <t>マーベラス</t>
  </si>
  <si>
    <t>ＮＳＤ</t>
  </si>
  <si>
    <t>大同特殊鋼</t>
  </si>
  <si>
    <t>ジェイテクト</t>
  </si>
  <si>
    <t>トプコン</t>
  </si>
  <si>
    <t>ティーガイア</t>
  </si>
  <si>
    <t>日本瓦斯</t>
  </si>
  <si>
    <t>フジ・メディア・ホールディングス</t>
  </si>
  <si>
    <t>滝澤鉄工所</t>
  </si>
  <si>
    <t>ＮＥＣネッツエスアイ</t>
  </si>
  <si>
    <t>西日本鉄道</t>
  </si>
  <si>
    <t>トーヨーカネツ</t>
  </si>
  <si>
    <t>共英製鋼</t>
  </si>
  <si>
    <t>黒田電気</t>
  </si>
  <si>
    <t>11/1(水)</t>
  </si>
  <si>
    <t>旭有機材</t>
  </si>
  <si>
    <t>東京特殊電線</t>
  </si>
  <si>
    <t>ソニー</t>
  </si>
  <si>
    <t>Ｊ－ＰＯＷＥＲ</t>
  </si>
  <si>
    <t>ニチレイ</t>
  </si>
  <si>
    <t>旭硝子</t>
  </si>
  <si>
    <t>メディパルホールディングス</t>
  </si>
  <si>
    <t>住友重機械工業</t>
  </si>
  <si>
    <t>東洋水産</t>
  </si>
  <si>
    <t>日東電工</t>
  </si>
  <si>
    <t>コニカミノルタ</t>
  </si>
  <si>
    <t>平和不動産</t>
  </si>
  <si>
    <t>オートバックスセブン</t>
  </si>
  <si>
    <t>丸文</t>
  </si>
  <si>
    <t>○</t>
    <phoneticPr fontId="3"/>
  </si>
  <si>
    <t>11/2(木)</t>
  </si>
  <si>
    <t>テイ・エス　テック</t>
  </si>
  <si>
    <t>能美防災</t>
  </si>
  <si>
    <t>東ソー</t>
  </si>
  <si>
    <t>奥村組</t>
  </si>
  <si>
    <t>ＮＳユナイテッド海運</t>
  </si>
  <si>
    <t>日本郵船</t>
  </si>
  <si>
    <t>中電工</t>
  </si>
  <si>
    <t>大陽日酸</t>
  </si>
  <si>
    <t>○</t>
    <phoneticPr fontId="3"/>
  </si>
  <si>
    <t>ＤＴＳ</t>
  </si>
  <si>
    <t>11/6(月)</t>
  </si>
  <si>
    <t>ニチユ三菱フォークリフト</t>
  </si>
  <si>
    <t>新興プランテック</t>
  </si>
  <si>
    <t>グンゼ</t>
  </si>
  <si>
    <t>日東工器</t>
  </si>
  <si>
    <t>ミサワホーム</t>
  </si>
  <si>
    <t>ハウス　オブ　ローゼ</t>
  </si>
  <si>
    <t>ジョイフル本田</t>
  </si>
  <si>
    <t>第一実業</t>
  </si>
  <si>
    <t>日本板硝子</t>
  </si>
  <si>
    <t>ＮＤＳ</t>
  </si>
  <si>
    <t>日信工業</t>
  </si>
  <si>
    <t>日立キャピタル</t>
  </si>
  <si>
    <t>11/7(火)</t>
  </si>
  <si>
    <t>住友精化</t>
  </si>
  <si>
    <t>日本ユニシス</t>
  </si>
  <si>
    <t>新電元工業</t>
  </si>
  <si>
    <t>テレビ朝日ホールディングス</t>
  </si>
  <si>
    <t>ベネッセホールディングス</t>
  </si>
  <si>
    <t>全国保証</t>
  </si>
  <si>
    <t>三浦工業</t>
  </si>
  <si>
    <t>ユー・エス・エス</t>
  </si>
  <si>
    <t>ＴＯＡ</t>
  </si>
  <si>
    <t>石油資源開発</t>
  </si>
  <si>
    <t>ダイワボウホールディングス</t>
  </si>
  <si>
    <t>三井造船</t>
  </si>
  <si>
    <t>11/8(水)</t>
  </si>
  <si>
    <t>市光工業</t>
  </si>
  <si>
    <t>東急建設</t>
  </si>
  <si>
    <t>エディオン</t>
  </si>
  <si>
    <t>ノエビアホールディングス</t>
  </si>
  <si>
    <t>錢高組</t>
  </si>
  <si>
    <t>ライト工業</t>
  </si>
  <si>
    <t>島津製作所</t>
  </si>
  <si>
    <t>ミズノ</t>
  </si>
  <si>
    <t>堀場製作所</t>
  </si>
  <si>
    <t>○</t>
    <phoneticPr fontId="3"/>
  </si>
  <si>
    <t>○</t>
    <phoneticPr fontId="3"/>
  </si>
  <si>
    <t>master_meigara</t>
    <phoneticPr fontId="3"/>
  </si>
  <si>
    <t>銘柄マスタ</t>
    <rPh sb="0" eb="2">
      <t>メイガラ</t>
    </rPh>
    <phoneticPr fontId="3"/>
  </si>
  <si>
    <t>銘柄名</t>
  </si>
  <si>
    <t>33業種コード</t>
  </si>
  <si>
    <t>17業種コード</t>
  </si>
  <si>
    <t>規模コード</t>
  </si>
  <si>
    <t>TEXT</t>
    <phoneticPr fontId="3"/>
  </si>
  <si>
    <t>koukai_date</t>
    <phoneticPr fontId="3"/>
  </si>
  <si>
    <t>shoken_code</t>
    <phoneticPr fontId="3"/>
  </si>
  <si>
    <t>gyoshu_code_a</t>
    <phoneticPr fontId="3"/>
  </si>
  <si>
    <t>gyoshu_code_b</t>
    <phoneticPr fontId="3"/>
  </si>
  <si>
    <t>kibo_code</t>
    <phoneticPr fontId="3"/>
  </si>
  <si>
    <t>primary key (shoken_code),</t>
    <phoneticPr fontId="3"/>
  </si>
  <si>
    <t>市場・商品区分</t>
    <phoneticPr fontId="3"/>
  </si>
  <si>
    <t>33業種区分</t>
    <phoneticPr fontId="3"/>
  </si>
  <si>
    <t>17業種区分</t>
    <phoneticPr fontId="3"/>
  </si>
  <si>
    <t>規模区分</t>
    <phoneticPr fontId="3"/>
  </si>
  <si>
    <t>shijo_shohin_kubun</t>
    <phoneticPr fontId="3"/>
  </si>
  <si>
    <t>gyoshu_kubun_a</t>
    <phoneticPr fontId="3"/>
  </si>
  <si>
    <t>gyoshu_kubun_b</t>
    <phoneticPr fontId="3"/>
  </si>
  <si>
    <t>kibo_kubun</t>
    <phoneticPr fontId="3"/>
  </si>
  <si>
    <t>chart5m</t>
    <phoneticPr fontId="3"/>
  </si>
  <si>
    <t>5分足</t>
    <rPh sb="1" eb="2">
      <t>フン</t>
    </rPh>
    <rPh sb="2" eb="3">
      <t>アシ</t>
    </rPh>
    <phoneticPr fontId="3"/>
  </si>
  <si>
    <t>MACD</t>
  </si>
  <si>
    <t>シグナル</t>
  </si>
  <si>
    <t>OSCI</t>
  </si>
  <si>
    <t>RSI</t>
  </si>
  <si>
    <t>移動平均乖離率</t>
  </si>
  <si>
    <t>時刻</t>
    <rPh sb="0" eb="2">
      <t>ジコク</t>
    </rPh>
    <phoneticPr fontId="3"/>
  </si>
  <si>
    <t>出来高</t>
    <phoneticPr fontId="3"/>
  </si>
  <si>
    <t>移動平均短期</t>
    <rPh sb="4" eb="6">
      <t>タンキ</t>
    </rPh>
    <phoneticPr fontId="3"/>
  </si>
  <si>
    <t>移動平均中期</t>
    <rPh sb="4" eb="6">
      <t>チュウキ</t>
    </rPh>
    <phoneticPr fontId="3"/>
  </si>
  <si>
    <t>移動平均長期</t>
    <rPh sb="4" eb="6">
      <t>チョウキ</t>
    </rPh>
    <phoneticPr fontId="3"/>
  </si>
  <si>
    <t>id</t>
    <phoneticPr fontId="3"/>
  </si>
  <si>
    <t>torihiki_time</t>
    <phoneticPr fontId="3"/>
  </si>
  <si>
    <t>hajimene</t>
    <phoneticPr fontId="3"/>
  </si>
  <si>
    <t>takane</t>
    <phoneticPr fontId="3"/>
  </si>
  <si>
    <t>yasune</t>
    <phoneticPr fontId="3"/>
  </si>
  <si>
    <t>owarine</t>
    <phoneticPr fontId="3"/>
  </si>
  <si>
    <t>ma_short</t>
    <phoneticPr fontId="3"/>
  </si>
  <si>
    <t>ma_middle</t>
    <phoneticPr fontId="3"/>
  </si>
  <si>
    <t>ma_long</t>
    <phoneticPr fontId="3"/>
  </si>
  <si>
    <t>macd</t>
    <phoneticPr fontId="3"/>
  </si>
  <si>
    <t>signal</t>
    <phoneticPr fontId="3"/>
  </si>
  <si>
    <t>osci</t>
    <phoneticPr fontId="3"/>
  </si>
  <si>
    <t>rsi</t>
    <phoneticPr fontId="3"/>
  </si>
  <si>
    <t>ma_kaririritsu</t>
    <phoneticPr fontId="3"/>
  </si>
  <si>
    <t>REAL</t>
    <phoneticPr fontId="3"/>
  </si>
  <si>
    <t>);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</si>
</sst>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yyyy/mm/dd"/>
    <numFmt numFmtId="177" formatCode="#,##0.000;[Red]\-#,##0.000"/>
    <numFmt numFmtId="178" formatCode="0.000_);[Red]\(0.000\)"/>
    <numFmt numFmtId="179" formatCode="#,##0_ ;[Red]\-#,##0\ "/>
    <numFmt numFmtId="180" formatCode="0.0_);[Red]\(0.0\)"/>
    <numFmt numFmtId="181" formatCode="0.00000_ ;[Red]\-0.00000\ "/>
    <numFmt numFmtId="182" formatCode="0.00000"/>
    <numFmt numFmtId="183" formatCode="yyyy\-mm\-dd"/>
  </numFmts>
  <fonts count="17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9"/>
      <color rgb="FF000000"/>
      <name val="Meiryo"/>
      <family val="3"/>
      <charset val="128"/>
    </font>
    <font>
      <sz val="6"/>
      <name val="ＭＳ Ｐゴシック"/>
      <family val="2"/>
      <charset val="128"/>
      <scheme val="minor"/>
    </font>
    <font>
      <b/>
      <sz val="9"/>
      <color theme="0"/>
      <name val="Meiryo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rgb="FFFFFFFF"/>
      <name val="メイリオ"/>
      <family val="3"/>
      <charset val="128"/>
    </font>
    <font>
      <sz val="11"/>
      <color rgb="FF222222"/>
      <name val="メイリオ"/>
      <family val="3"/>
      <charset val="128"/>
    </font>
    <font>
      <sz val="11"/>
      <name val="メイリオ"/>
      <family val="3"/>
      <charset val="128"/>
    </font>
    <font>
      <sz val="11"/>
      <name val="ＭＳ Ｐゴシック"/>
      <family val="3"/>
      <charset val="128"/>
    </font>
    <font>
      <b/>
      <sz val="9"/>
      <name val="Meiryo"/>
      <family val="3"/>
      <charset val="128"/>
    </font>
    <font>
      <sz val="9"/>
      <name val="Meiryo"/>
      <family val="3"/>
      <charset val="128"/>
    </font>
    <font>
      <sz val="11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9"/>
      <color rgb="FF000000"/>
      <name val="Meiryo"/>
      <family val="3"/>
      <charset val="128"/>
    </font>
    <font>
      <sz val="9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9BB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176" fontId="7" fillId="0" borderId="1" xfId="0" applyNumberFormat="1" applyFont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0" fontId="0" fillId="0" borderId="0" xfId="2" applyNumberFormat="1" applyFont="1">
      <alignment vertical="center"/>
    </xf>
    <xf numFmtId="0" fontId="12" fillId="0" borderId="0" xfId="0" applyFont="1">
      <alignment vertical="center"/>
    </xf>
    <xf numFmtId="0" fontId="13" fillId="5" borderId="1" xfId="3" applyFont="1" applyFill="1" applyBorder="1" applyAlignment="1">
      <alignment horizontal="center" vertical="center" wrapText="1"/>
    </xf>
    <xf numFmtId="0" fontId="13" fillId="6" borderId="1" xfId="3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14" fontId="11" fillId="6" borderId="1" xfId="0" applyNumberFormat="1" applyFont="1" applyFill="1" applyBorder="1" applyAlignment="1">
      <alignment vertical="center" wrapText="1"/>
    </xf>
    <xf numFmtId="10" fontId="11" fillId="6" borderId="1" xfId="2" applyNumberFormat="1" applyFont="1" applyFill="1" applyBorder="1" applyAlignment="1">
      <alignment horizontal="center" vertical="center" wrapText="1"/>
    </xf>
    <xf numFmtId="14" fontId="11" fillId="5" borderId="1" xfId="0" applyNumberFormat="1" applyFont="1" applyFill="1" applyBorder="1" applyAlignment="1">
      <alignment vertical="center" wrapText="1"/>
    </xf>
    <xf numFmtId="10" fontId="11" fillId="5" borderId="1" xfId="2" applyNumberFormat="1" applyFont="1" applyFill="1" applyBorder="1" applyAlignment="1">
      <alignment horizontal="center" vertical="center" wrapText="1"/>
    </xf>
    <xf numFmtId="0" fontId="0" fillId="0" borderId="3" xfId="0" applyBorder="1">
      <alignment vertical="center"/>
    </xf>
    <xf numFmtId="10" fontId="0" fillId="0" borderId="3" xfId="2" applyNumberFormat="1" applyFont="1" applyBorder="1">
      <alignment vertical="center"/>
    </xf>
    <xf numFmtId="0" fontId="0" fillId="0" borderId="0" xfId="0" applyBorder="1">
      <alignment vertical="center"/>
    </xf>
    <xf numFmtId="10" fontId="0" fillId="0" borderId="0" xfId="2" applyNumberFormat="1" applyFont="1" applyBorder="1">
      <alignment vertical="center"/>
    </xf>
    <xf numFmtId="0" fontId="0" fillId="0" borderId="4" xfId="0" applyBorder="1">
      <alignment vertical="center"/>
    </xf>
    <xf numFmtId="38" fontId="0" fillId="0" borderId="0" xfId="1" applyFont="1">
      <alignment vertical="center"/>
    </xf>
    <xf numFmtId="0" fontId="4" fillId="9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0" fillId="2" borderId="2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177" fontId="0" fillId="0" borderId="0" xfId="1" applyNumberFormat="1" applyFont="1" applyBorder="1">
      <alignment vertical="center"/>
    </xf>
    <xf numFmtId="177" fontId="0" fillId="0" borderId="3" xfId="1" applyNumberFormat="1" applyFont="1" applyBorder="1">
      <alignment vertical="center"/>
    </xf>
    <xf numFmtId="38" fontId="0" fillId="0" borderId="0" xfId="1" applyFont="1" applyBorder="1">
      <alignment vertical="center"/>
    </xf>
    <xf numFmtId="38" fontId="0" fillId="10" borderId="0" xfId="1" applyFont="1" applyFill="1">
      <alignment vertical="center"/>
    </xf>
    <xf numFmtId="38" fontId="0" fillId="10" borderId="0" xfId="1" applyFont="1" applyFill="1" applyBorder="1">
      <alignment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1" xfId="0" quotePrefix="1" applyNumberFormat="1" applyBorder="1">
      <alignment vertical="center"/>
    </xf>
    <xf numFmtId="0" fontId="0" fillId="0" borderId="0" xfId="0" applyAlignment="1">
      <alignment vertical="center"/>
    </xf>
    <xf numFmtId="0" fontId="11" fillId="6" borderId="1" xfId="2" applyNumberFormat="1" applyFont="1" applyFill="1" applyBorder="1" applyAlignment="1">
      <alignment vertical="center" wrapText="1"/>
    </xf>
    <xf numFmtId="0" fontId="11" fillId="5" borderId="1" xfId="2" applyNumberFormat="1" applyFont="1" applyFill="1" applyBorder="1" applyAlignment="1">
      <alignment vertical="center" wrapText="1"/>
    </xf>
    <xf numFmtId="179" fontId="12" fillId="0" borderId="0" xfId="1" applyNumberFormat="1" applyFont="1" applyAlignment="1">
      <alignment vertical="center"/>
    </xf>
    <xf numFmtId="179" fontId="4" fillId="9" borderId="0" xfId="1" applyNumberFormat="1" applyFont="1" applyFill="1" applyBorder="1" applyAlignment="1">
      <alignment vertical="center" wrapText="1"/>
    </xf>
    <xf numFmtId="179" fontId="11" fillId="6" borderId="1" xfId="1" applyNumberFormat="1" applyFont="1" applyFill="1" applyBorder="1" applyAlignment="1">
      <alignment vertical="center" wrapText="1"/>
    </xf>
    <xf numFmtId="179" fontId="11" fillId="5" borderId="1" xfId="1" applyNumberFormat="1" applyFont="1" applyFill="1" applyBorder="1" applyAlignment="1">
      <alignment vertical="center" wrapText="1"/>
    </xf>
    <xf numFmtId="180" fontId="12" fillId="0" borderId="0" xfId="1" applyNumberFormat="1" applyFont="1">
      <alignment vertical="center"/>
    </xf>
    <xf numFmtId="180" fontId="10" fillId="2" borderId="2" xfId="1" applyNumberFormat="1" applyFont="1" applyFill="1" applyBorder="1" applyAlignment="1">
      <alignment horizontal="center" vertical="center" wrapText="1"/>
    </xf>
    <xf numFmtId="180" fontId="11" fillId="6" borderId="1" xfId="1" applyNumberFormat="1" applyFont="1" applyFill="1" applyBorder="1" applyAlignment="1">
      <alignment horizontal="right" vertical="center" wrapText="1"/>
    </xf>
    <xf numFmtId="180" fontId="11" fillId="5" borderId="1" xfId="1" applyNumberFormat="1" applyFont="1" applyFill="1" applyBorder="1" applyAlignment="1">
      <alignment horizontal="right" vertical="center" wrapText="1"/>
    </xf>
    <xf numFmtId="180" fontId="14" fillId="5" borderId="1" xfId="1" applyNumberFormat="1" applyFont="1" applyFill="1" applyBorder="1" applyAlignment="1">
      <alignment horizontal="right" vertical="center" wrapText="1"/>
    </xf>
    <xf numFmtId="180" fontId="14" fillId="6" borderId="1" xfId="1" applyNumberFormat="1" applyFont="1" applyFill="1" applyBorder="1" applyAlignment="1">
      <alignment horizontal="right" vertical="center" wrapText="1"/>
    </xf>
    <xf numFmtId="180" fontId="0" fillId="0" borderId="0" xfId="0" applyNumberFormat="1" applyAlignment="1">
      <alignment horizontal="center" vertical="center"/>
    </xf>
    <xf numFmtId="180" fontId="2" fillId="4" borderId="2" xfId="0" applyNumberFormat="1" applyFont="1" applyFill="1" applyBorder="1" applyAlignment="1">
      <alignment horizontal="center" vertical="center" wrapText="1"/>
    </xf>
    <xf numFmtId="180" fontId="11" fillId="6" borderId="1" xfId="1" applyNumberFormat="1" applyFont="1" applyFill="1" applyBorder="1" applyAlignment="1">
      <alignment vertical="center" wrapText="1"/>
    </xf>
    <xf numFmtId="180" fontId="11" fillId="5" borderId="1" xfId="1" applyNumberFormat="1" applyFont="1" applyFill="1" applyBorder="1" applyAlignment="1">
      <alignment vertical="center" wrapText="1"/>
    </xf>
    <xf numFmtId="181" fontId="11" fillId="6" borderId="1" xfId="1" applyNumberFormat="1" applyFont="1" applyFill="1" applyBorder="1" applyAlignment="1">
      <alignment horizontal="right" vertical="center" wrapText="1"/>
    </xf>
    <xf numFmtId="181" fontId="11" fillId="5" borderId="1" xfId="1" applyNumberFormat="1" applyFont="1" applyFill="1" applyBorder="1" applyAlignment="1">
      <alignment horizontal="right" vertical="center" wrapText="1"/>
    </xf>
    <xf numFmtId="181" fontId="12" fillId="0" borderId="0" xfId="1" applyNumberFormat="1" applyFont="1">
      <alignment vertical="center"/>
    </xf>
    <xf numFmtId="182" fontId="0" fillId="0" borderId="0" xfId="2" applyNumberFormat="1" applyFont="1">
      <alignment vertical="center"/>
    </xf>
    <xf numFmtId="182" fontId="4" fillId="3" borderId="2" xfId="2" applyNumberFormat="1" applyFont="1" applyFill="1" applyBorder="1" applyAlignment="1">
      <alignment horizontal="center" vertical="center" wrapText="1"/>
    </xf>
    <xf numFmtId="182" fontId="11" fillId="6" borderId="1" xfId="2" applyNumberFormat="1" applyFont="1" applyFill="1" applyBorder="1" applyAlignment="1">
      <alignment horizontal="right" vertical="center" wrapText="1"/>
    </xf>
    <xf numFmtId="182" fontId="11" fillId="5" borderId="1" xfId="2" applyNumberFormat="1" applyFont="1" applyFill="1" applyBorder="1" applyAlignment="1">
      <alignment horizontal="right" vertical="center" wrapText="1"/>
    </xf>
    <xf numFmtId="181" fontId="0" fillId="0" borderId="0" xfId="0" applyNumberFormat="1" applyAlignment="1">
      <alignment horizontal="right" vertical="center"/>
    </xf>
    <xf numFmtId="181" fontId="4" fillId="3" borderId="2" xfId="0" applyNumberFormat="1" applyFont="1" applyFill="1" applyBorder="1" applyAlignment="1">
      <alignment horizontal="right" vertical="center" wrapText="1"/>
    </xf>
    <xf numFmtId="181" fontId="11" fillId="6" borderId="1" xfId="2" applyNumberFormat="1" applyFont="1" applyFill="1" applyBorder="1" applyAlignment="1">
      <alignment horizontal="right" vertical="center" wrapText="1"/>
    </xf>
    <xf numFmtId="181" fontId="11" fillId="5" borderId="1" xfId="2" applyNumberFormat="1" applyFont="1" applyFill="1" applyBorder="1" applyAlignment="1">
      <alignment horizontal="right" vertical="center" wrapText="1"/>
    </xf>
    <xf numFmtId="0" fontId="0" fillId="0" borderId="0" xfId="0" quotePrefix="1">
      <alignment vertical="center"/>
    </xf>
    <xf numFmtId="177" fontId="11" fillId="5" borderId="1" xfId="1" applyNumberFormat="1" applyFont="1" applyFill="1" applyBorder="1" applyAlignment="1">
      <alignment vertical="center" wrapText="1"/>
    </xf>
    <xf numFmtId="177" fontId="11" fillId="6" borderId="1" xfId="1" applyNumberFormat="1" applyFont="1" applyFill="1" applyBorder="1" applyAlignment="1">
      <alignment vertical="center" wrapText="1"/>
    </xf>
    <xf numFmtId="0" fontId="0" fillId="6" borderId="0" xfId="0" applyFill="1">
      <alignment vertical="center"/>
    </xf>
    <xf numFmtId="181" fontId="4" fillId="3" borderId="2" xfId="0" applyNumberFormat="1" applyFont="1" applyFill="1" applyBorder="1" applyAlignment="1">
      <alignment horizontal="center" vertical="center" wrapText="1"/>
    </xf>
    <xf numFmtId="183" fontId="0" fillId="0" borderId="0" xfId="0" applyNumberFormat="1">
      <alignment vertical="center"/>
    </xf>
    <xf numFmtId="183" fontId="0" fillId="0" borderId="0" xfId="0" quotePrefix="1" applyNumberFormat="1">
      <alignment vertical="center"/>
    </xf>
    <xf numFmtId="183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178" fontId="10" fillId="2" borderId="2" xfId="1" applyNumberFormat="1" applyFont="1" applyFill="1" applyBorder="1" applyAlignment="1">
      <alignment horizontal="center" vertical="center" wrapText="1"/>
    </xf>
  </cellXfs>
  <cellStyles count="6">
    <cellStyle name="パーセント" xfId="2" builtinId="5"/>
    <cellStyle name="ハイパーリンク" xfId="3" builtinId="8"/>
    <cellStyle name="桁区切り" xfId="1" builtinId="6"/>
    <cellStyle name="標準" xfId="0" builtinId="0"/>
    <cellStyle name="標準 10 2" xfId="4"/>
    <cellStyle name="標準 2" xfId="5"/>
  </cellStyles>
  <dxfs count="13"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</dxfs>
  <tableStyles count="0" defaultTableStyle="TableStyleMedium2" defaultPivotStyle="PivotStyleLight16"/>
  <colors>
    <mruColors>
      <color rgb="FFEA4335"/>
      <color rgb="FFFBBC05"/>
      <color rgb="FF34A853"/>
      <color rgb="FF4285F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104775</xdr:rowOff>
        </xdr:from>
        <xdr:to>
          <xdr:col>18</xdr:col>
          <xdr:colOff>247650</xdr:colOff>
          <xdr:row>0</xdr:row>
          <xdr:rowOff>466725</xdr:rowOff>
        </xdr:to>
        <xdr:grpSp>
          <xdr:nvGrpSpPr>
            <xdr:cNvPr id="2" name="グループ化 1"/>
            <xdr:cNvGrpSpPr/>
          </xdr:nvGrpSpPr>
          <xdr:grpSpPr>
            <a:xfrm>
              <a:off x="6486525" y="104775"/>
              <a:ext cx="5667375" cy="361950"/>
              <a:chOff x="5791199" y="104775"/>
              <a:chExt cx="4552951" cy="361950"/>
            </a:xfrm>
          </xdr:grpSpPr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</a:extLst>
              </xdr:cNvPr>
              <xdr:cNvSpPr/>
            </xdr:nvSpPr>
            <xdr:spPr>
              <a:xfrm>
                <a:off x="658177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5分足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読込</a:t>
                </a:r>
              </a:p>
            </xdr:txBody>
          </xdr:sp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</a:extLst>
              </xdr:cNvPr>
              <xdr:cNvSpPr/>
            </xdr:nvSpPr>
            <xdr:spPr>
              <a:xfrm>
                <a:off x="738187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日足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取得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</a:extLst>
              </xdr:cNvPr>
              <xdr:cNvSpPr/>
            </xdr:nvSpPr>
            <xdr:spPr>
              <a:xfrm>
                <a:off x="8972550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低位株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削除</a:t>
                </a:r>
              </a:p>
            </xdr:txBody>
          </xdr:sp>
          <xdr:sp macro="" textlink="">
            <xdr:nvSpPr>
              <xdr:cNvPr id="1052" name="Button 28" hidden="1">
                <a:extLst>
                  <a:ext uri="{63B3BB69-23CF-44E3-9099-C40C66FF867C}">
                    <a14:compatExt spid="_x0000_s1052"/>
                  </a:ext>
                </a:extLst>
              </xdr:cNvPr>
              <xdr:cNvSpPr/>
            </xdr:nvSpPr>
            <xdr:spPr>
              <a:xfrm>
                <a:off x="8172450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日足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読込</a:t>
                </a:r>
              </a:p>
            </xdr:txBody>
          </xdr:sp>
          <xdr:sp macro="" textlink="">
            <xdr:nvSpPr>
              <xdr:cNvPr id="1053" name="Button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5791199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5分足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取得</a:t>
                </a:r>
              </a:p>
            </xdr:txBody>
          </xdr:sp>
          <xdr:sp macro="" textlink="">
            <xdr:nvSpPr>
              <xdr:cNvPr id="1054" name="Button 30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>
              <a:xfrm>
                <a:off x="976312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判定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kabudragon.com/%E6%A0%AA%E4%BE%A1/%E3%82%B5%E3%82%AB%E3%82%BF%E3%81%AE%E3%82%BF%E3%83%8D" TargetMode="External"/><Relationship Id="rId671" Type="http://schemas.openxmlformats.org/officeDocument/2006/relationships/hyperlink" Target="http://www.kabudragon.com/%E6%A0%AA%E4%BE%A1/%E3%82%A8%E3%82%A4%E3%83%81%E3%83%AF%E3%83%B3" TargetMode="External"/><Relationship Id="rId769" Type="http://schemas.openxmlformats.org/officeDocument/2006/relationships/hyperlink" Target="http://www.kabudragon.com/%E6%A0%AA%E4%BE%A1/%E3%83%A4%E3%83%9E%E3%83%8F%E7%99%BA%E5%8B%95%E6%A9%9F" TargetMode="External"/><Relationship Id="rId976" Type="http://schemas.openxmlformats.org/officeDocument/2006/relationships/hyperlink" Target="http://www.kabudragon.com/%E6%A0%AA%E4%BE%A1/%E3%83%99%E3%83%AA%E3%82%B5%E3%83%BC%E3%83%96" TargetMode="External"/><Relationship Id="rId21" Type="http://schemas.openxmlformats.org/officeDocument/2006/relationships/hyperlink" Target="http://www.kabudragon.com/%E6%A0%AA%E4%BE%A1/%E3%83%8D%E3%82%AF%E3%82%B9%E3%83%86%E3%83%BC%E3%82%B8" TargetMode="External"/><Relationship Id="rId324" Type="http://schemas.openxmlformats.org/officeDocument/2006/relationships/hyperlink" Target="http://www.kabudragon.com/%E6%A0%AA%E4%BE%A1/%E3%83%95%E3%82%A1%E3%83%BC%E3%82%B9%E3%83%88%E3%83%96%E3%83%A9%E3%82%B6%E3%83%BC%E3%82%BA" TargetMode="External"/><Relationship Id="rId531" Type="http://schemas.openxmlformats.org/officeDocument/2006/relationships/hyperlink" Target="http://www.kabudragon.com/%E6%A0%AA%E4%BE%A1/%E3%83%99%E3%83%AA%E3%82%B5%E3%83%BC%E3%83%96" TargetMode="External"/><Relationship Id="rId629" Type="http://schemas.openxmlformats.org/officeDocument/2006/relationships/hyperlink" Target="http://www.kabudragon.com/%E6%A0%AA%E4%BE%A1/%EF%BC%B4%EF%BC%A4%EF%BC%AB" TargetMode="External"/><Relationship Id="rId170" Type="http://schemas.openxmlformats.org/officeDocument/2006/relationships/hyperlink" Target="http://www.kabudragon.com/%E6%A0%AA%E4%BE%A1/%E3%83%95%E3%82%A3%E3%83%83%E3%82%AF%E3%82%B9%E3%82%BF%E3%83%BC%E3%82%BA" TargetMode="External"/><Relationship Id="rId836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1021" Type="http://schemas.openxmlformats.org/officeDocument/2006/relationships/hyperlink" Target="http://www.kabudragon.com/%E6%A0%AA%E4%BE%A1/%E3%83%87%E3%82%B8%E3%82%BF%E3%83%AB%E3%82%A2%E3%83%BC%E3%83%84" TargetMode="External"/><Relationship Id="rId268" Type="http://schemas.openxmlformats.org/officeDocument/2006/relationships/hyperlink" Target="http://www.kabudragon.com/%E6%A0%AA%E4%BE%A1/%E5%AF%BF%E3%82%B9%E3%83%94%E3%83%AA%E3%83%83%E3%83%84" TargetMode="External"/><Relationship Id="rId475" Type="http://schemas.openxmlformats.org/officeDocument/2006/relationships/hyperlink" Target="http://www.kabudragon.com/%E6%A0%AA%E4%BE%A1/%E6%97%A5%E6%9C%AC%E9%AB%98%E7%B4%94%E5%BA%A6%E5%8C%96%E5%AD%A6" TargetMode="External"/><Relationship Id="rId682" Type="http://schemas.openxmlformats.org/officeDocument/2006/relationships/hyperlink" Target="http://www.kabudragon.com/%E6%A0%AA%E4%BE%A1/%E3%82%AB%E3%83%89%E3%82%AB%E3%83%AF" TargetMode="External"/><Relationship Id="rId903" Type="http://schemas.openxmlformats.org/officeDocument/2006/relationships/hyperlink" Target="http://www.kabudragon.com/%E6%A0%AA%E4%BE%A1/%E3%82%B0%E3%83%AA%E3%83%BC" TargetMode="External"/><Relationship Id="rId32" Type="http://schemas.openxmlformats.org/officeDocument/2006/relationships/hyperlink" Target="http://www.kabudragon.com/%E6%A0%AA%E4%BE%A1/%E3%82%B1%E3%82%A4%E3%82%A2%E3%82%A4%E3%82%B9%E3%82%BF%E3%83%BC%E4%B8%8D%E5%8B%95%E7%94%A3" TargetMode="External"/><Relationship Id="rId128" Type="http://schemas.openxmlformats.org/officeDocument/2006/relationships/hyperlink" Target="http://www.kabudragon.com/%E6%A0%AA%E4%BE%A1/%E6%97%A5%E6%9C%AC%E3%83%90%E3%83%AB%E3%82%AB%E3%83%BC%E5%B7%A5%E6%A5%AD" TargetMode="External"/><Relationship Id="rId335" Type="http://schemas.openxmlformats.org/officeDocument/2006/relationships/hyperlink" Target="http://www.kabudragon.com/%E6%A0%AA%E4%BE%A1/%E3%82%B8%E3%83%B3%E3%82%BA" TargetMode="External"/><Relationship Id="rId542" Type="http://schemas.openxmlformats.org/officeDocument/2006/relationships/hyperlink" Target="http://www.kabudragon.com/%E6%A0%AA%E4%BE%A1/%E6%97%A5%E6%9C%AC%E9%9B%BB%E7%94%A3" TargetMode="External"/><Relationship Id="rId987" Type="http://schemas.openxmlformats.org/officeDocument/2006/relationships/hyperlink" Target="http://www.kabudragon.com/%E6%A0%AA%E4%BE%A1/%E9%96%A2%E6%9D%B1%E9%9B%BB%E5%8C%96%E5%B7%A5%E6%A5%AD" TargetMode="External"/><Relationship Id="rId181" Type="http://schemas.openxmlformats.org/officeDocument/2006/relationships/hyperlink" Target="http://www.kabudragon.com/%E6%A0%AA%E4%BE%A1/%E3%83%AD%E3%83%BC%E3%83%A9%E3%83%B3%E3%83%89%E3%80%80%E3%83%87%E3%82%A3%E3%83%BC%EF%BC%8E%E3%82%B8%E3%83%BC%EF%BC%8E" TargetMode="External"/><Relationship Id="rId402" Type="http://schemas.openxmlformats.org/officeDocument/2006/relationships/hyperlink" Target="http://www.kabudragon.com/%E6%A0%AA%E4%BE%A1/%E3%83%91%E3%82%BD%E3%83%8A%E3%82%B0%E3%83%AB%E3%83%BC%E3%83%97" TargetMode="External"/><Relationship Id="rId847" Type="http://schemas.openxmlformats.org/officeDocument/2006/relationships/hyperlink" Target="http://www.kabudragon.com/%E6%A0%AA%E4%BE%A1/%E3%83%8F%E3%83%94%E3%83%8D%E3%83%83%E3%83%88" TargetMode="External"/><Relationship Id="rId1032" Type="http://schemas.openxmlformats.org/officeDocument/2006/relationships/hyperlink" Target="http://www.kabudragon.com/%E6%A0%AA%E4%BE%A1/%E3%82%A2%E3%83%89%E3%83%90%E3%83%8D%E3%82%AF%E3%82%B9" TargetMode="External"/><Relationship Id="rId279" Type="http://schemas.openxmlformats.org/officeDocument/2006/relationships/hyperlink" Target="http://www.kabudragon.com/%E6%A0%AA%E4%BE%A1/%E3%82%B3%E3%82%B3%E3%82%AB%E3%83%A9%E3%83%95%E3%82%A1%E3%82%A4%E3%83%B3" TargetMode="External"/><Relationship Id="rId486" Type="http://schemas.openxmlformats.org/officeDocument/2006/relationships/hyperlink" Target="http://www.kabudragon.com/%E6%A0%AA%E4%BE%A1/%E3%82%AA%E3%83%AB%E3%83%88%E3%83%97%E3%83%A9%E3%82%B9" TargetMode="External"/><Relationship Id="rId693" Type="http://schemas.openxmlformats.org/officeDocument/2006/relationships/hyperlink" Target="http://www.kabudragon.com/%E6%A0%AA%E4%BE%A1/%E6%97%A5%E4%BC%9D" TargetMode="External"/><Relationship Id="rId707" Type="http://schemas.openxmlformats.org/officeDocument/2006/relationships/hyperlink" Target="http://www.kabudragon.com/%E6%A0%AA%E4%BE%A1/%E3%82%B3%E3%83%A0%E3%82%B7%E3%82%B9%E3%83%9B%E3%83%BC%E3%83%AB%E3%83%87%E3%82%A3%E3%83%B3%E3%82%B0%E3%82%B9" TargetMode="External"/><Relationship Id="rId914" Type="http://schemas.openxmlformats.org/officeDocument/2006/relationships/hyperlink" Target="http://www.kabudragon.com/%E6%A0%AA%E4%BE%A1/%EF%BC%AE%EF%BC%B3%EF%BC%B7" TargetMode="External"/><Relationship Id="rId43" Type="http://schemas.openxmlformats.org/officeDocument/2006/relationships/hyperlink" Target="http://www.kabudragon.com/%E6%A0%AA%E4%BE%A1/%E6%97%A5%E6%9C%AC%E3%83%90%E3%83%AB%E3%82%AB%E3%83%BC%E5%B7%A5%E6%A5%AD" TargetMode="External"/><Relationship Id="rId139" Type="http://schemas.openxmlformats.org/officeDocument/2006/relationships/hyperlink" Target="http://www.kabudragon.com/%E6%A0%AA%E4%BE%A1/%EF%BD%85%EF%BD%8E%EF%BD%89%EF%BD%93%EF%BD%88" TargetMode="External"/><Relationship Id="rId346" Type="http://schemas.openxmlformats.org/officeDocument/2006/relationships/hyperlink" Target="http://www.kabudragon.com/%E6%A0%AA%E4%BE%A1/%E3%82%B9%E3%82%BF%E3%83%BC%E3%83%BB%E3%83%9E%E3%82%A4%E3%82%AB" TargetMode="External"/><Relationship Id="rId553" Type="http://schemas.openxmlformats.org/officeDocument/2006/relationships/hyperlink" Target="http://www.kabudragon.com/%E6%A0%AA%E4%BE%A1/%E6%9D%89%E6%9C%AC%E5%95%86%E4%BA%8B" TargetMode="External"/><Relationship Id="rId760" Type="http://schemas.openxmlformats.org/officeDocument/2006/relationships/hyperlink" Target="http://www.kabudragon.com/%E6%A0%AA%E4%BE%A1/%E3%83%80%E3%82%A4%E3%83%95%E3%82%AF" TargetMode="External"/><Relationship Id="rId998" Type="http://schemas.openxmlformats.org/officeDocument/2006/relationships/hyperlink" Target="http://www.kabudragon.com/%E6%A0%AA%E4%BE%A1/%E3%83%AF%E3%82%A4%E3%82%A8%E3%82%A4%E3%82%B7%E3%82%A4%E3%83%9B%E3%83%BC%E3%83%AB%E3%83%87%E3%82%A3%E3%83%B3%E3%82%B0%E3%82%B9" TargetMode="External"/><Relationship Id="rId192" Type="http://schemas.openxmlformats.org/officeDocument/2006/relationships/hyperlink" Target="http://www.kabudragon.com/%E6%A0%AA%E4%BE%A1/%E5%8C%97%E5%B7%9D%E9%89%84%E5%B7%A5%E6%89%80" TargetMode="External"/><Relationship Id="rId206" Type="http://schemas.openxmlformats.org/officeDocument/2006/relationships/hyperlink" Target="http://www.kabudragon.com/%E6%A0%AA%E4%BE%A1/%E3%83%91%E3%82%BD%E3%83%8A%E3%82%B0%E3%83%AB%E3%83%BC%E3%83%97" TargetMode="External"/><Relationship Id="rId413" Type="http://schemas.openxmlformats.org/officeDocument/2006/relationships/hyperlink" Target="http://www.kabudragon.com/%E6%A0%AA%E4%BE%A1/%E5%AE%89%E5%B7%9D%E9%9B%BB%E6%A9%9F" TargetMode="External"/><Relationship Id="rId858" Type="http://schemas.openxmlformats.org/officeDocument/2006/relationships/hyperlink" Target="http://www.kabudragon.com/%E6%A0%AA%E4%BE%A1/%E3%82%A2%E3%83%AB%E3%82%B3%E3%83%8B%E3%83%83%E3%82%AF%E3%82%B9" TargetMode="External"/><Relationship Id="rId1043" Type="http://schemas.openxmlformats.org/officeDocument/2006/relationships/hyperlink" Target="http://www.kabudragon.com/%E6%A0%AA%E4%BE%A1/%E3%82%A2%E3%82%A4%E3%83%BB%E3%82%AA%E3%83%BC%E3%83%BB%E3%83%87%E3%83%BC%E3%82%BF%E6%A9%9F%E5%99%A8" TargetMode="External"/><Relationship Id="rId497" Type="http://schemas.openxmlformats.org/officeDocument/2006/relationships/hyperlink" Target="http://www.kabudragon.com/%E6%A0%AA%E4%BE%A1/%E3%83%91%E3%83%B3%E3%83%81%E5%B7%A5%E6%A5%AD" TargetMode="External"/><Relationship Id="rId620" Type="http://schemas.openxmlformats.org/officeDocument/2006/relationships/hyperlink" Target="http://www.kabudragon.com/%E6%A0%AA%E4%BE%A1/%E3%83%80%E3%82%B9%E3%82%AD%E3%83%B3" TargetMode="External"/><Relationship Id="rId718" Type="http://schemas.openxmlformats.org/officeDocument/2006/relationships/hyperlink" Target="http://www.kabudragon.com/%E6%A0%AA%E4%BE%A1/%E6%97%A5%E6%9C%AC%E8%A3%BD%E9%8B%BC%E6%89%80" TargetMode="External"/><Relationship Id="rId925" Type="http://schemas.openxmlformats.org/officeDocument/2006/relationships/hyperlink" Target="http://www.kabudragon.com/%E6%A0%AA%E4%BE%A1/%E7%A6%8F%E7%94%B0%E7%B5%84" TargetMode="External"/><Relationship Id="rId357" Type="http://schemas.openxmlformats.org/officeDocument/2006/relationships/hyperlink" Target="http://www.kabudragon.com/%E6%A0%AA%E4%BE%A1/%E3%83%95%E3%82%A1%E3%83%BC%E3%82%B9%E3%83%88%E3%83%AD%E3%82%B8%E3%83%83%E3%82%AF" TargetMode="External"/><Relationship Id="rId54" Type="http://schemas.openxmlformats.org/officeDocument/2006/relationships/hyperlink" Target="http://www.kabudragon.com/%E6%A0%AA%E4%BE%A1/%E5%9C%9F%E6%9C%A8%E7%AE%A1%E7%90%86%E7%B7%8F%E5%90%88%E8%A9%A6%E9%A8%93%E6%89%80" TargetMode="External"/><Relationship Id="rId217" Type="http://schemas.openxmlformats.org/officeDocument/2006/relationships/hyperlink" Target="http://www.kabudragon.com/%E6%A0%AA%E4%BE%A1/%E3%82%B7%E3%83%BC%E3%83%86%E3%82%A3%E3%83%BC%E3%82%A8%E3%82%B9" TargetMode="External"/><Relationship Id="rId564" Type="http://schemas.openxmlformats.org/officeDocument/2006/relationships/hyperlink" Target="http://www.kabudragon.com/%E6%A0%AA%E4%BE%A1/%EF%BC%A9%EF%BC%A4%EF%BC%A5%EF%BC%A3" TargetMode="External"/><Relationship Id="rId771" Type="http://schemas.openxmlformats.org/officeDocument/2006/relationships/hyperlink" Target="http://www.kabudragon.com/%E6%A0%AA%E4%BE%A1/%E4%B8%89%E8%8F%B1%E3%83%9E%E3%83%86%E3%83%AA%E3%82%A2%E3%83%AB" TargetMode="External"/><Relationship Id="rId869" Type="http://schemas.openxmlformats.org/officeDocument/2006/relationships/hyperlink" Target="http://www.kabudragon.com/%E6%A0%AA%E4%BE%A1/%E3%82%AF%E3%83%AC%E3%82%B9%E3%82%B3" TargetMode="External"/><Relationship Id="rId424" Type="http://schemas.openxmlformats.org/officeDocument/2006/relationships/hyperlink" Target="http://www.kabudragon.com/%E6%A0%AA%E4%BE%A1/%EF%BC%B4%EF%BC%A8%EF%BC%AB" TargetMode="External"/><Relationship Id="rId631" Type="http://schemas.openxmlformats.org/officeDocument/2006/relationships/hyperlink" Target="http://www.kabudragon.com/%E6%A0%AA%E4%BE%A1/%EF%BC%AC%EF%BC%A9%EF%BC%AE%EF%BC%A5" TargetMode="External"/><Relationship Id="rId729" Type="http://schemas.openxmlformats.org/officeDocument/2006/relationships/hyperlink" Target="http://www.kabudragon.com/%E6%A0%AA%E4%BE%A1/%E3%83%A0%E3%82%B2%E3%83%B3%E3%82%A8%E3%82%B9%E3%83%86%E3%83%BC%E3%83%88" TargetMode="External"/><Relationship Id="rId1054" Type="http://schemas.openxmlformats.org/officeDocument/2006/relationships/ctrlProp" Target="../ctrlProps/ctrlProp2.xml"/><Relationship Id="rId270" Type="http://schemas.openxmlformats.org/officeDocument/2006/relationships/hyperlink" Target="http://www.kabudragon.com/%E6%A0%AA%E4%BE%A1/%E3%82%A8%E3%83%AC%E3%82%B3%E3%83%A0" TargetMode="External"/><Relationship Id="rId936" Type="http://schemas.openxmlformats.org/officeDocument/2006/relationships/hyperlink" Target="http://www.kabudragon.com/%E6%A0%AA%E4%BE%A1/%E7%A5%9E%E6%88%B8%E8%A3%BD%E9%8B%BC%E6%89%80" TargetMode="External"/><Relationship Id="rId65" Type="http://schemas.openxmlformats.org/officeDocument/2006/relationships/hyperlink" Target="http://www.kabudragon.com/%E6%A0%AA%E4%BE%A1/%E3%82%B9%E3%82%BA%E3%83%87%E3%83%B3" TargetMode="External"/><Relationship Id="rId130" Type="http://schemas.openxmlformats.org/officeDocument/2006/relationships/hyperlink" Target="http://www.kabudragon.com/%E6%A0%AA%E4%BE%A1/%E3%83%96%E3%83%A9%E3%82%B6%E3%83%BC%E5%B7%A5%E6%A5%AD" TargetMode="External"/><Relationship Id="rId368" Type="http://schemas.openxmlformats.org/officeDocument/2006/relationships/hyperlink" Target="http://www.kabudragon.com/%E6%A0%AA%E4%BE%A1/%E5%B1%B1%E4%B8%80%E9%9B%BB%E6%A9%9F" TargetMode="External"/><Relationship Id="rId575" Type="http://schemas.openxmlformats.org/officeDocument/2006/relationships/hyperlink" Target="http://www.kabudragon.com/%E6%A0%AA%E4%BE%A1/%E5%B0%8F%E7%B3%B8%E8%A3%BD%E4%BD%9C%E6%89%80" TargetMode="External"/><Relationship Id="rId782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228" Type="http://schemas.openxmlformats.org/officeDocument/2006/relationships/hyperlink" Target="http://www.kabudragon.com/%E6%A0%AA%E4%BE%A1/%E3%83%88%E3%83%A9%E3%82%B9%E3%83%88%E3%83%BB%E3%83%86%E3%83%83%E3%82%AF" TargetMode="External"/><Relationship Id="rId435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642" Type="http://schemas.openxmlformats.org/officeDocument/2006/relationships/hyperlink" Target="http://www.kabudragon.com/%E6%A0%AA%E4%BE%A1/%E3%82%A2%E3%82%B7%E3%83%83%E3%82%AF%E3%82%B9" TargetMode="External"/><Relationship Id="rId281" Type="http://schemas.openxmlformats.org/officeDocument/2006/relationships/hyperlink" Target="http://www.kabudragon.com/%E6%A0%AA%E4%BE%A1/%EF%BC%A3%EF%BC%AB%EF%BC%A4" TargetMode="External"/><Relationship Id="rId502" Type="http://schemas.openxmlformats.org/officeDocument/2006/relationships/hyperlink" Target="http://www.kabudragon.com/%E6%A0%AA%E4%BE%A1/%EF%BC%B3%EF%BC%B5%EF%BC%AD%EF%BC%A3%EF%BC%AF" TargetMode="External"/><Relationship Id="rId947" Type="http://schemas.openxmlformats.org/officeDocument/2006/relationships/hyperlink" Target="http://www.kabudragon.com/%E6%A0%AA%E4%BE%A1/%E3%82%A4%E3%83%BC%E3%83%BB%E3%82%AC%E3%83%BC%E3%83%87%E3%82%A3%E3%82%A2%E3%83%B3" TargetMode="External"/><Relationship Id="rId76" Type="http://schemas.openxmlformats.org/officeDocument/2006/relationships/hyperlink" Target="http://www.kabudragon.com/%E6%A0%AA%E4%BE%A1/%E6%97%A5%E6%9C%AC%E7%A9%BA%E6%B8%AF%E3%83%93%E3%83%AB%E3%83%87%E3%83%B3%E3%82%B0" TargetMode="External"/><Relationship Id="rId141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379" Type="http://schemas.openxmlformats.org/officeDocument/2006/relationships/hyperlink" Target="http://www.kabudragon.com/%E6%A0%AA%E4%BE%A1/%E8%96%AC%E7%8E%8B%E5%A0%82" TargetMode="External"/><Relationship Id="rId586" Type="http://schemas.openxmlformats.org/officeDocument/2006/relationships/hyperlink" Target="http://www.kabudragon.com/%E6%A0%AA%E4%BE%A1/%E3%82%B3%E3%82%A2" TargetMode="External"/><Relationship Id="rId793" Type="http://schemas.openxmlformats.org/officeDocument/2006/relationships/hyperlink" Target="http://www.kabudragon.com/%E6%A0%AA%E4%BE%A1/%E6%9D%B1%E6%B4%8B%E7%82%AD%E7%B4%A0" TargetMode="External"/><Relationship Id="rId807" Type="http://schemas.openxmlformats.org/officeDocument/2006/relationships/hyperlink" Target="http://www.kabudragon.com/%E6%A0%AA%E4%BE%A1/%E5%A4%A7%E6%97%A5%E6%9C%AC%E5%8D%B0%E5%88%B7" TargetMode="External"/><Relationship Id="rId7" Type="http://schemas.openxmlformats.org/officeDocument/2006/relationships/hyperlink" Target="http://www.kabudragon.com/%E6%A0%AA%E4%BE%A1/%E6%A8%AA%E6%B2%B3%E3%83%96%E3%83%AA%E3%83%83%E3%82%B8%E3%83%9B%E3%83%BC%E3%83%AB%E3%83%87%E3%82%A3%E3%83%B3%E3%82%B0%E3%82%B9" TargetMode="External"/><Relationship Id="rId239" Type="http://schemas.openxmlformats.org/officeDocument/2006/relationships/hyperlink" Target="http://www.kabudragon.com/%E6%A0%AA%E4%BE%A1/%E3%82%A4%E3%83%BC%E3%83%BB%E3%82%AC%E3%83%BC%E3%83%87%E3%82%A3%E3%82%A2%E3%83%B3" TargetMode="External"/><Relationship Id="rId446" Type="http://schemas.openxmlformats.org/officeDocument/2006/relationships/hyperlink" Target="http://www.kabudragon.com/%E6%A0%AA%E4%BE%A1/%E6%97%A9%E7%A8%B2%E7%94%B0%E3%82%A2%E3%82%AB%E3%83%87%E3%83%9F%E3%83%BC" TargetMode="External"/><Relationship Id="rId653" Type="http://schemas.openxmlformats.org/officeDocument/2006/relationships/hyperlink" Target="http://www.kabudragon.com/%E6%A0%AA%E4%BE%A1/%E3%83%87%E3%82%A3%E3%83%BC%E3%83%96%E3%82%A4%E3%82%A8%E3%83%83%E3%82%AF%E3%82%B9" TargetMode="External"/><Relationship Id="rId292" Type="http://schemas.openxmlformats.org/officeDocument/2006/relationships/hyperlink" Target="http://www.kabudragon.com/%E6%A0%AA%E4%BE%A1/%E3%82%AF%E3%83%AA%E3%82%A8%E3%82%A4%E3%83%88%E3%83%BB%E3%83%AC%E3%82%B9%E3%83%88%E3%83%A9%E3%83%B3%E3%83%84%E3%83%BB%E3%83%9B%E3%83%BC%E3%83%AB%E3%83%87%E3%82%A3%E3%83%B3%E3%82%B0%E3%82%B9" TargetMode="External"/><Relationship Id="rId306" Type="http://schemas.openxmlformats.org/officeDocument/2006/relationships/hyperlink" Target="http://www.kabudragon.com/%E6%A0%AA%E4%BE%A1/%E6%9D%B1%E4%BA%AC%E5%80%8B%E5%88%A5%E6%8C%87%E5%B0%8E%E5%AD%A6%E9%99%A2" TargetMode="External"/><Relationship Id="rId860" Type="http://schemas.openxmlformats.org/officeDocument/2006/relationships/hyperlink" Target="http://www.kabudragon.com/%E6%A0%AA%E4%BE%A1/%E3%82%B2%E3%83%B3%E3%82%AD%E3%83%BC" TargetMode="External"/><Relationship Id="rId958" Type="http://schemas.openxmlformats.org/officeDocument/2006/relationships/hyperlink" Target="http://www.kabudragon.com/%E6%A0%AA%E4%BE%A1/%E3%83%A4%E3%83%BC%E3%83%9E%E3%83%B3" TargetMode="External"/><Relationship Id="rId87" Type="http://schemas.openxmlformats.org/officeDocument/2006/relationships/hyperlink" Target="http://www.kabudragon.com/%E6%A0%AA%E4%BE%A1/%E3%82%A2%E3%83%BC%E3%83%AC%E3%82%B9%E3%83%86%E3%82%A3" TargetMode="External"/><Relationship Id="rId513" Type="http://schemas.openxmlformats.org/officeDocument/2006/relationships/hyperlink" Target="http://www.kabudragon.com/%E6%A0%AA%E4%BE%A1/%E3%83%9E%E3%83%84%E3%83%80" TargetMode="External"/><Relationship Id="rId597" Type="http://schemas.openxmlformats.org/officeDocument/2006/relationships/hyperlink" Target="http://www.kabudragon.com/%E6%A0%AA%E4%BE%A1/%E6%97%A5%E6%9C%AC%E3%82%A8%E3%82%B9%E3%83%AA%E3%83%BC%E3%83%89" TargetMode="External"/><Relationship Id="rId720" Type="http://schemas.openxmlformats.org/officeDocument/2006/relationships/hyperlink" Target="http://www.kabudragon.com/%E6%A0%AA%E4%BE%A1/%E3%83%8B%E3%83%81%E3%83%90%E3%83%B3" TargetMode="External"/><Relationship Id="rId818" Type="http://schemas.openxmlformats.org/officeDocument/2006/relationships/hyperlink" Target="http://www.kabudragon.com/%E6%A0%AA%E4%BE%A1/%E6%97%A5%E6%9C%AC%EF%BC%A3%EF%BC%AD%EF%BC%AB" TargetMode="External"/><Relationship Id="rId152" Type="http://schemas.openxmlformats.org/officeDocument/2006/relationships/hyperlink" Target="http://www.kabudragon.com/%E6%A0%AA%E4%BE%A1/%E5%A4%A7%E7%9C%9F%E7%A9%BA" TargetMode="External"/><Relationship Id="rId457" Type="http://schemas.openxmlformats.org/officeDocument/2006/relationships/hyperlink" Target="http://www.kabudragon.com/%E6%A0%AA%E4%BE%A1/%E3%83%80%E3%82%A4%E3%83%A4%E3%83%A2%E3%83%B3%E3%83%89%E3%83%80%E3%82%A4%E3%83%8B%E3%83%B3%E3%82%B0" TargetMode="External"/><Relationship Id="rId1003" Type="http://schemas.openxmlformats.org/officeDocument/2006/relationships/hyperlink" Target="http://www.kabudragon.com/%E6%A0%AA%E4%BE%A1/%E3%83%9B%E3%82%B7%E3%83%87%E3%83%B3" TargetMode="External"/><Relationship Id="rId664" Type="http://schemas.openxmlformats.org/officeDocument/2006/relationships/hyperlink" Target="http://www.kabudragon.com/%E6%A0%AA%E4%BE%A1/%EF%BC%AA%EF%BC%8E%E3%83%95%E3%83%AD%E3%83%B3%E3%83%88%E3%80%80%E3%83%AA%E3%83%86%E3%82%A4%E3%83%AA%E3%83%B3%E3%82%B0" TargetMode="External"/><Relationship Id="rId871" Type="http://schemas.openxmlformats.org/officeDocument/2006/relationships/hyperlink" Target="http://www.kabudragon.com/%E6%A0%AA%E4%BE%A1/%E3%83%88%E3%83%A9%E3%82%B9%E3%83%88%E3%83%BB%E3%83%86%E3%83%83%E3%82%AF" TargetMode="External"/><Relationship Id="rId969" Type="http://schemas.openxmlformats.org/officeDocument/2006/relationships/hyperlink" Target="http://www.kabudragon.com/%E6%A0%AA%E4%BE%A1/%E3%83%8F%E3%82%A4%E3%83%87%E3%82%A4%E6%97%A5%E9%AB%98" TargetMode="External"/><Relationship Id="rId14" Type="http://schemas.openxmlformats.org/officeDocument/2006/relationships/hyperlink" Target="http://www.kabudragon.com/%E6%A0%AA%E4%BE%A1/%E8%8D%92%E5%B7%9D%E5%8C%96%E5%AD%A6%E5%B7%A5%E6%A5%AD" TargetMode="External"/><Relationship Id="rId317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524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731" Type="http://schemas.openxmlformats.org/officeDocument/2006/relationships/hyperlink" Target="http://www.kabudragon.com/%E6%A0%AA%E4%BE%A1/%E3%83%A8%E3%82%B3%E3%82%AA" TargetMode="External"/><Relationship Id="rId98" Type="http://schemas.openxmlformats.org/officeDocument/2006/relationships/hyperlink" Target="http://www.kabudragon.com/%E6%A0%AA%E4%BE%A1/%E3%82%A2%E3%82%A4%E3%83%AD%E3%83%A0%E3%82%B0%E3%83%AB%E3%83%BC%E3%83%97" TargetMode="External"/><Relationship Id="rId163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370" Type="http://schemas.openxmlformats.org/officeDocument/2006/relationships/hyperlink" Target="http://www.kabudragon.com/%E6%A0%AA%E4%BE%A1/%E3%83%A2%E3%83%90%E3%82%A4%E3%83%AB%E3%83%95%E3%82%A1%E3%82%AF%E3%83%88%E3%83%AA%E3%83%BC" TargetMode="External"/><Relationship Id="rId829" Type="http://schemas.openxmlformats.org/officeDocument/2006/relationships/hyperlink" Target="http://www.kabudragon.com/%E6%A0%AA%E4%BE%A1/%E3%83%80%E3%82%A4%E3%82%AD%E3%83%A7%E3%83%BC%E3%83%8B%E3%82%B7%E3%82%AB%E3%83%AF" TargetMode="External"/><Relationship Id="rId1014" Type="http://schemas.openxmlformats.org/officeDocument/2006/relationships/hyperlink" Target="http://www.kabudragon.com/%E6%A0%AA%E4%BE%A1/%E3%83%9B%E3%82%B7%E3%83%87%E3%83%B3" TargetMode="External"/><Relationship Id="rId230" Type="http://schemas.openxmlformats.org/officeDocument/2006/relationships/hyperlink" Target="http://www.kabudragon.com/%E6%A0%AA%E4%BE%A1/%E3%83%87%E3%82%A3%E3%83%83%E3%83%97" TargetMode="External"/><Relationship Id="rId468" Type="http://schemas.openxmlformats.org/officeDocument/2006/relationships/hyperlink" Target="http://www.kabudragon.com/%E6%A0%AA%E4%BE%A1/%E3%83%9B%E3%83%83%E3%83%88%E3%83%A9%E3%83%B3%E3%83%89" TargetMode="External"/><Relationship Id="rId675" Type="http://schemas.openxmlformats.org/officeDocument/2006/relationships/hyperlink" Target="http://www.kabudragon.com/%E6%A0%AA%E4%BE%A1/%E3%83%8B%E3%83%81%E3%82%B3%E3%83%B3" TargetMode="External"/><Relationship Id="rId882" Type="http://schemas.openxmlformats.org/officeDocument/2006/relationships/hyperlink" Target="http://www.kabudragon.com/%E6%A0%AA%E4%BE%A1/%EF%BC%AE%EF%BC%B3%EF%BC%B7" TargetMode="External"/><Relationship Id="rId25" Type="http://schemas.openxmlformats.org/officeDocument/2006/relationships/hyperlink" Target="http://www.kabudragon.com/%E6%A0%AA%E4%BE%A1/%E6%97%A5%E6%9C%AC%E3%82%A8%E3%83%A0%E3%83%BB%E3%83%87%E3%82%A3%E3%83%BB%E3%82%A8%E3%83%A0" TargetMode="External"/><Relationship Id="rId328" Type="http://schemas.openxmlformats.org/officeDocument/2006/relationships/hyperlink" Target="http://www.kabudragon.com/%E6%A0%AA%E4%BE%A1/%E3%83%91%E3%83%AB%E3%82%B0%E3%83%AB%E3%83%BC%E3%83%97%E3%83%9B%E3%83%BC%E3%83%AB%E3%83%87%E3%82%A3%E3%83%B3%E3%82%B0%E3%82%B9" TargetMode="External"/><Relationship Id="rId535" Type="http://schemas.openxmlformats.org/officeDocument/2006/relationships/hyperlink" Target="http://www.kabudragon.com/%E6%A0%AA%E4%BE%A1/%E4%BB%BB%E5%A4%A9%E5%A0%82" TargetMode="External"/><Relationship Id="rId742" Type="http://schemas.openxmlformats.org/officeDocument/2006/relationships/hyperlink" Target="http://www.kabudragon.com/%E6%A0%AA%E4%BE%A1/%E3%83%9D%E3%82%B1%E3%83%83%E3%83%88%E3%82%AB%E3%83%BC%E3%83%89" TargetMode="External"/><Relationship Id="rId174" Type="http://schemas.openxmlformats.org/officeDocument/2006/relationships/hyperlink" Target="http://www.kabudragon.com/%E6%A0%AA%E4%BE%A1/%EF%BD%87%EF%BD%95%EF%BD%8D%EF%BD%89" TargetMode="External"/><Relationship Id="rId381" Type="http://schemas.openxmlformats.org/officeDocument/2006/relationships/hyperlink" Target="http://www.kabudragon.com/%E6%A0%AA%E4%BE%A1/%E5%AE%89%E6%B0%B8" TargetMode="External"/><Relationship Id="rId602" Type="http://schemas.openxmlformats.org/officeDocument/2006/relationships/hyperlink" Target="http://www.kabudragon.com/%E6%A0%AA%E4%BE%A1/%EF%BC%B4%EF%BC%A9%EF%BC%B3" TargetMode="External"/><Relationship Id="rId1025" Type="http://schemas.openxmlformats.org/officeDocument/2006/relationships/hyperlink" Target="http://www.kabudragon.com/%E6%A0%AA%E4%BE%A1/%E3%82%B7%E3%83%BC%E3%83%89" TargetMode="External"/><Relationship Id="rId241" Type="http://schemas.openxmlformats.org/officeDocument/2006/relationships/hyperlink" Target="http://www.kabudragon.com/%E6%A0%AA%E4%BE%A1/%EF%BC%B4%EF%BC%AF%EF%BC%AB%EF%BC%B9%EF%BC%AF%E3%80%80%EF%BC%A2%EF%BC%A1%EF%BC%B3%EF%BC%A5" TargetMode="External"/><Relationship Id="rId479" Type="http://schemas.openxmlformats.org/officeDocument/2006/relationships/hyperlink" Target="http://www.kabudragon.com/%E6%A0%AA%E4%BE%A1/%E7%9F%B3%E5%B7%9D%E8%A3%BD%E4%BD%9C%E6%89%80" TargetMode="External"/><Relationship Id="rId686" Type="http://schemas.openxmlformats.org/officeDocument/2006/relationships/hyperlink" Target="http://www.kabudragon.com/%E6%A0%AA%E4%BE%A1/%E7%AC%AC%E4%B8%80%E7%B2%BE%E5%B7%A5" TargetMode="External"/><Relationship Id="rId893" Type="http://schemas.openxmlformats.org/officeDocument/2006/relationships/hyperlink" Target="http://www.kabudragon.com/%E6%A0%AA%E4%BE%A1/%EF%BD%85%EF%BD%8E%EF%BD%89%EF%BD%93%EF%BD%88" TargetMode="External"/><Relationship Id="rId907" Type="http://schemas.openxmlformats.org/officeDocument/2006/relationships/hyperlink" Target="http://www.kabudragon.com/%E6%A0%AA%E4%BE%A1/%EF%BC%AA%EF%BC%B5%EF%BC%AB%EF%BC%A9" TargetMode="External"/><Relationship Id="rId36" Type="http://schemas.openxmlformats.org/officeDocument/2006/relationships/hyperlink" Target="http://www.kabudragon.com/%E6%A0%AA%E4%BE%A1/%E3%82%B5%E3%82%AF%E3%82%BB%E3%82%B9%E3%83%9B%E3%83%BC%E3%83%AB%E3%83%87%E3%82%A3%E3%83%B3%E3%82%B0%E3%82%B9" TargetMode="External"/><Relationship Id="rId339" Type="http://schemas.openxmlformats.org/officeDocument/2006/relationships/hyperlink" Target="http://www.kabudragon.com/%E6%A0%AA%E4%BE%A1/%E6%98%AD%E5%92%8C%E3%82%B7%E3%82%A7%E3%83%AB%E7%9F%B3%E6%B2%B9" TargetMode="External"/><Relationship Id="rId546" Type="http://schemas.openxmlformats.org/officeDocument/2006/relationships/hyperlink" Target="http://www.kabudragon.com/%E6%A0%AA%E4%BE%A1/%EF%BC%A8%EF%BC%AF%EF%BC%B9%EF%BC%A1" TargetMode="External"/><Relationship Id="rId753" Type="http://schemas.openxmlformats.org/officeDocument/2006/relationships/hyperlink" Target="http://www.kabudragon.com/%E6%A0%AA%E4%BE%A1/%E3%82%B2%E3%82%AA%E3%83%9B%E3%83%BC%E3%83%AB%E3%83%87%E3%82%A3%E3%83%B3%E3%82%B0%E3%82%B9" TargetMode="External"/><Relationship Id="rId101" Type="http://schemas.openxmlformats.org/officeDocument/2006/relationships/hyperlink" Target="http://www.kabudragon.com/%E6%A0%AA%E4%BE%A1/%E3%83%87%E3%82%A3%E3%83%BC%E3%83%BB%E3%82%A8%E3%83%8C%E3%83%BB%E3%82%A8%E3%83%BC" TargetMode="External"/><Relationship Id="rId185" Type="http://schemas.openxmlformats.org/officeDocument/2006/relationships/hyperlink" Target="http://www.kabudragon.com/%E6%A0%AA%E4%BE%A1/%E3%82%A2%E3%83%BC%E3%82%B9%E8%A3%BD%E8%96%AC" TargetMode="External"/><Relationship Id="rId406" Type="http://schemas.openxmlformats.org/officeDocument/2006/relationships/hyperlink" Target="http://www.kabudragon.com/%E6%A0%AA%E4%BE%A1/%E6%97%A5%E7%B2%BE%E6%A8%B9%E8%84%82%E5%B7%A5%E6%A5%AD" TargetMode="External"/><Relationship Id="rId960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1036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392" Type="http://schemas.openxmlformats.org/officeDocument/2006/relationships/hyperlink" Target="http://www.kabudragon.com/%E6%A0%AA%E4%BE%A1/%E3%82%A8%E3%83%95%E3%83%86%E3%83%83%E3%82%AF" TargetMode="External"/><Relationship Id="rId613" Type="http://schemas.openxmlformats.org/officeDocument/2006/relationships/hyperlink" Target="http://www.kabudragon.com/%E6%A0%AA%E4%BE%A1/%E4%B8%AD%E9%83%A8%E9%A3%BC%E6%96%99" TargetMode="External"/><Relationship Id="rId697" Type="http://schemas.openxmlformats.org/officeDocument/2006/relationships/hyperlink" Target="http://www.kabudragon.com/%E6%A0%AA%E4%BE%A1/%E5%AE%89%E6%B0%B8" TargetMode="External"/><Relationship Id="rId820" Type="http://schemas.openxmlformats.org/officeDocument/2006/relationships/hyperlink" Target="http://www.kabudragon.com/%E6%A0%AA%E4%BE%A1/%E9%9B%AA%E5%8D%B0%E3%83%A1%E3%82%B0%E3%83%9F%E3%83%AB%E3%82%AF" TargetMode="External"/><Relationship Id="rId918" Type="http://schemas.openxmlformats.org/officeDocument/2006/relationships/hyperlink" Target="http://www.kabudragon.com/%E6%A0%AA%E4%BE%A1/%EF%BC%AE%E3%83%BB%E3%83%95%E3%82%A3%E3%83%BC%E3%83%AB%E3%83%89" TargetMode="External"/><Relationship Id="rId252" Type="http://schemas.openxmlformats.org/officeDocument/2006/relationships/hyperlink" Target="http://www.kabudragon.com/%E6%A0%AA%E4%BE%A1/%E3%82%B5%E3%82%A4%E3%82%BC%E3%83%AA%E3%83%A4" TargetMode="External"/><Relationship Id="rId47" Type="http://schemas.openxmlformats.org/officeDocument/2006/relationships/hyperlink" Target="http://www.kabudragon.com/%E6%A0%AA%E4%BE%A1/%E3%83%9E%E3%82%AF%E3%83%AD%E3%83%9F%E3%83%AB" TargetMode="External"/><Relationship Id="rId112" Type="http://schemas.openxmlformats.org/officeDocument/2006/relationships/hyperlink" Target="http://www.kabudragon.com/%E6%A0%AA%E4%BE%A1/%E7%9F%B3%E5%B7%9D%E8%A3%BD%E4%BD%9C%E6%89%80" TargetMode="External"/><Relationship Id="rId557" Type="http://schemas.openxmlformats.org/officeDocument/2006/relationships/hyperlink" Target="http://www.kabudragon.com/%E6%A0%AA%E4%BE%A1/%E4%BF%A1%E8%B6%8A%E3%83%9D%E3%83%AA%E3%83%9E%E3%83%BC" TargetMode="External"/><Relationship Id="rId764" Type="http://schemas.openxmlformats.org/officeDocument/2006/relationships/hyperlink" Target="http://www.kabudragon.com/%E6%A0%AA%E4%BE%A1/%E3%83%A8%E3%82%B7%E3%83%83%E3%82%AF%E3%82%B9" TargetMode="External"/><Relationship Id="rId971" Type="http://schemas.openxmlformats.org/officeDocument/2006/relationships/hyperlink" Target="http://www.kabudragon.com/%E6%A0%AA%E4%BE%A1/%E6%97%A5%E6%9C%AC%E3%83%9E%E3%82%A4%E3%82%AF%E3%83%AD%E3%83%8B%E3%82%AF%E3%82%B9" TargetMode="External"/><Relationship Id="rId196" Type="http://schemas.openxmlformats.org/officeDocument/2006/relationships/hyperlink" Target="http://www.kabudragon.com/%E6%A0%AA%E4%BE%A1/%E5%AE%89%E6%B0%B8" TargetMode="External"/><Relationship Id="rId417" Type="http://schemas.openxmlformats.org/officeDocument/2006/relationships/hyperlink" Target="http://www.kabudragon.com/%E6%A0%AA%E4%BE%A1/%E5%B1%B1%E6%B4%8B%E9%9B%BB%E6%B0%97" TargetMode="External"/><Relationship Id="rId624" Type="http://schemas.openxmlformats.org/officeDocument/2006/relationships/hyperlink" Target="http://www.kabudragon.com/%E6%A0%AA%E4%BE%A1/%E3%83%9E%E3%82%AF%E3%83%8B%E3%82%AB%E3%83%BB%E5%AF%8C%E5%A3%AB%E3%82%A8%E3%83%AC%E3%83%9B%E3%83%BC%E3%83%AB%E3%83%87%E3%82%A3%E3%83%B3%E3%82%B0%E3%82%B9" TargetMode="External"/><Relationship Id="rId831" Type="http://schemas.openxmlformats.org/officeDocument/2006/relationships/hyperlink" Target="http://www.kabudragon.com/%E6%A0%AA%E4%BE%A1/%E7%9F%B3%E5%8E%9F%E7%94%A3%E6%A5%AD" TargetMode="External"/><Relationship Id="rId1047" Type="http://schemas.openxmlformats.org/officeDocument/2006/relationships/hyperlink" Target="http://www.kabudragon.com/%E6%A0%AA%E4%BE%A1/%E3%82%A8%E3%83%A9%E3%83%B3" TargetMode="External"/><Relationship Id="rId263" Type="http://schemas.openxmlformats.org/officeDocument/2006/relationships/hyperlink" Target="http://www.kabudragon.com/%E6%A0%AA%E4%BE%A1/%E3%82%A4%E3%82%AA%E3%83%B3%E3%83%87%E3%82%A3%E3%83%A9%E3%82%A4%E3%83%88" TargetMode="External"/><Relationship Id="rId470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929" Type="http://schemas.openxmlformats.org/officeDocument/2006/relationships/hyperlink" Target="http://www.kabudragon.com/%E6%A0%AA%E4%BE%A1/%E3%83%A4%E3%83%9E%E3%82%B7%E3%83%B3%E3%83%95%E3%82%A3%E3%83%AB%E3%82%BF" TargetMode="External"/><Relationship Id="rId58" Type="http://schemas.openxmlformats.org/officeDocument/2006/relationships/hyperlink" Target="http://www.kabudragon.com/%E6%A0%AA%E4%BE%A1/%E5%B1%B1%E4%B8%8B%E5%8C%BB%E7%A7%91%E5%99%A8%E6%A2%B0" TargetMode="External"/><Relationship Id="rId123" Type="http://schemas.openxmlformats.org/officeDocument/2006/relationships/hyperlink" Target="http://www.kabudragon.com/%E6%A0%AA%E4%BE%A1/%EF%BC%A3%EF%BC%AB%EF%BC%A4" TargetMode="External"/><Relationship Id="rId330" Type="http://schemas.openxmlformats.org/officeDocument/2006/relationships/hyperlink" Target="http://www.kabudragon.com/%E6%A0%AA%E4%BE%A1/%E5%AF%BF%E3%82%B9%E3%83%94%E3%83%AA%E3%83%83%E3%83%84" TargetMode="External"/><Relationship Id="rId568" Type="http://schemas.openxmlformats.org/officeDocument/2006/relationships/hyperlink" Target="http://www.kabudragon.com/%E6%A0%AA%E4%BE%A1/%E3%83%88%E3%83%BC%E3%83%A1%E3%83%B3%E3%83%87%E3%83%90%E3%82%A4%E3%82%B9" TargetMode="External"/><Relationship Id="rId775" Type="http://schemas.openxmlformats.org/officeDocument/2006/relationships/hyperlink" Target="http://www.kabudragon.com/%E6%A0%AA%E4%BE%A1/%E9%96%A2%E6%9D%B1%E9%9B%BB%E5%8C%96%E5%B7%A5%E6%A5%AD" TargetMode="External"/><Relationship Id="rId982" Type="http://schemas.openxmlformats.org/officeDocument/2006/relationships/hyperlink" Target="http://www.kabudragon.com/%E6%A0%AA%E4%BE%A1/%E3%83%A4%E3%83%9E%E3%82%B7%E3%83%B3%E3%83%95%E3%82%A3%E3%83%AB%E3%82%BF" TargetMode="External"/><Relationship Id="rId428" Type="http://schemas.openxmlformats.org/officeDocument/2006/relationships/hyperlink" Target="http://www.kabudragon.com/%E6%A0%AA%E4%BE%A1/%E3%81%B4%E3%81%82" TargetMode="External"/><Relationship Id="rId635" Type="http://schemas.openxmlformats.org/officeDocument/2006/relationships/hyperlink" Target="http://www.kabudragon.com/%E6%A0%AA%E4%BE%A1/%E3%82%A2%E3%82%B0%E3%83%AD%E3%80%80%E3%82%AB%E3%83%8D%E3%82%B7%E3%83%A7%E3%82%A6" TargetMode="External"/><Relationship Id="rId842" Type="http://schemas.openxmlformats.org/officeDocument/2006/relationships/hyperlink" Target="http://www.kabudragon.com/%E6%A0%AA%E4%BE%A1/%E3%83%8F%E3%83%BC%E3%83%84%E3%83%A6%E3%83%8A%E3%82%A4%E3%83%86%E3%83%83%E3%83%89%E3%82%B0%E3%83%AB%E3%83%BC%E3%83%97" TargetMode="External"/><Relationship Id="rId1058" Type="http://schemas.openxmlformats.org/officeDocument/2006/relationships/ctrlProp" Target="../ctrlProps/ctrlProp6.xml"/><Relationship Id="rId274" Type="http://schemas.openxmlformats.org/officeDocument/2006/relationships/hyperlink" Target="http://www.kabudragon.com/%E6%A0%AA%E4%BE%A1/%E3%82%A8%E3%82%A4%E3%83%81%E3%83%BC%E3%83%A0" TargetMode="External"/><Relationship Id="rId481" Type="http://schemas.openxmlformats.org/officeDocument/2006/relationships/hyperlink" Target="http://www.kabudragon.com/%E6%A0%AA%E4%BE%A1/%E5%9C%9F%E6%9C%A8%E7%AE%A1%E7%90%86%E7%B7%8F%E5%90%88%E8%A9%A6%E9%A8%93%E6%89%80" TargetMode="External"/><Relationship Id="rId702" Type="http://schemas.openxmlformats.org/officeDocument/2006/relationships/hyperlink" Target="http://www.kabudragon.com/%E6%A0%AA%E4%BE%A1/%E8%88%B9%E4%BA%95%E7%B7%8F%E7%A0%94%E3%83%9B%E3%83%BC%E3%83%AB%E3%83%87%E3%82%A3%E3%83%B3%E3%82%B0%E3%82%B9" TargetMode="External"/><Relationship Id="rId69" Type="http://schemas.openxmlformats.org/officeDocument/2006/relationships/hyperlink" Target="http://www.kabudragon.com/%E6%A0%AA%E4%BE%A1/%E6%97%A5%E6%9C%AC%E8%A3%BD%E9%8B%BC%E6%89%80" TargetMode="External"/><Relationship Id="rId134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579" Type="http://schemas.openxmlformats.org/officeDocument/2006/relationships/hyperlink" Target="http://www.kabudragon.com/%E6%A0%AA%E4%BE%A1/%E3%83%96%E3%83%AD%E3%83%B3%E3%82%B3%E3%83%93%E3%83%AA%E3%83%BC" TargetMode="External"/><Relationship Id="rId786" Type="http://schemas.openxmlformats.org/officeDocument/2006/relationships/hyperlink" Target="http://www.kabudragon.com/%E6%A0%AA%E4%BE%A1/%E8%8D%8F%E5%8E%9F" TargetMode="External"/><Relationship Id="rId993" Type="http://schemas.openxmlformats.org/officeDocument/2006/relationships/hyperlink" Target="http://www.kabudragon.com/%E6%A0%AA%E4%BE%A1/%E3%82%A4%E3%82%AA%E3%83%B3%E3%83%95%E3%82%A1%E3%83%B3%E3%82%BF%E3%82%B8%E3%83%BC" TargetMode="External"/><Relationship Id="rId341" Type="http://schemas.openxmlformats.org/officeDocument/2006/relationships/hyperlink" Target="http://www.kabudragon.com/%E6%A0%AA%E4%BE%A1/%E3%83%93%E3%82%B8%E3%83%A7%E3%83%B3" TargetMode="External"/><Relationship Id="rId439" Type="http://schemas.openxmlformats.org/officeDocument/2006/relationships/hyperlink" Target="http://www.kabudragon.com/%E6%A0%AA%E4%BE%A1/%E3%82%BD%E3%83%87%E3%82%A3%E3%83%83%E3%82%AF" TargetMode="External"/><Relationship Id="rId646" Type="http://schemas.openxmlformats.org/officeDocument/2006/relationships/hyperlink" Target="http://www.kabudragon.com/%E6%A0%AA%E4%BE%A1/%E3%82%A4%E3%82%AA%E3%83%B3%E3%83%95%E3%82%A1%E3%83%B3%E3%82%BF%E3%82%B8%E3%83%BC" TargetMode="External"/><Relationship Id="rId201" Type="http://schemas.openxmlformats.org/officeDocument/2006/relationships/hyperlink" Target="http://www.kabudragon.com/%E6%A0%AA%E4%BE%A1/%E6%97%A5%E6%9C%AC%E3%83%A9%E3%82%A4%E3%83%95%E3%83%A9%E3%82%A4%E3%83%B3" TargetMode="External"/><Relationship Id="rId285" Type="http://schemas.openxmlformats.org/officeDocument/2006/relationships/hyperlink" Target="http://www.kabudragon.com/%E6%A0%AA%E4%BE%A1/%E3%82%A4%E3%83%AA%E3%82%BD%E9%9B%BB%E5%AD%90%E5%B7%A5%E6%A5%AD" TargetMode="External"/><Relationship Id="rId506" Type="http://schemas.openxmlformats.org/officeDocument/2006/relationships/hyperlink" Target="http://www.kabudragon.com/%E6%A0%AA%E4%BE%A1/%E6%97%A5%E6%9C%AC%E3%82%B7%E3%82%B9%E3%83%86%E3%83%A0%E6%8A%80%E8%A1%93" TargetMode="External"/><Relationship Id="rId853" Type="http://schemas.openxmlformats.org/officeDocument/2006/relationships/hyperlink" Target="http://www.kabudragon.com/%E6%A0%AA%E4%BE%A1/%E3%82%A8%E3%83%95%E3%82%AA%E3%83%B3" TargetMode="External"/><Relationship Id="rId492" Type="http://schemas.openxmlformats.org/officeDocument/2006/relationships/hyperlink" Target="http://www.kabudragon.com/%E6%A0%AA%E4%BE%A1/%E5%A4%A7%E5%85%89" TargetMode="External"/><Relationship Id="rId713" Type="http://schemas.openxmlformats.org/officeDocument/2006/relationships/hyperlink" Target="http://www.kabudragon.com/%E6%A0%AA%E4%BE%A1/%E3%82%BC%E3%83%AA%E3%82%A2%E6%96%B0%E8%96%AC%E5%B7%A5%E6%A5%AD" TargetMode="External"/><Relationship Id="rId797" Type="http://schemas.openxmlformats.org/officeDocument/2006/relationships/hyperlink" Target="http://www.kabudragon.com/%E6%A0%AA%E4%BE%A1/%E3%83%95%E3%82%A1%E3%83%B3%E3%82%B1%E3%83%AB" TargetMode="External"/><Relationship Id="rId920" Type="http://schemas.openxmlformats.org/officeDocument/2006/relationships/hyperlink" Target="http://www.kabudragon.com/%E6%A0%AA%E4%BE%A1/%EF%BD%85%EF%BD%8E%EF%BD%89%EF%BD%93%EF%BD%88" TargetMode="External"/><Relationship Id="rId145" Type="http://schemas.openxmlformats.org/officeDocument/2006/relationships/hyperlink" Target="http://www.kabudragon.com/%E6%A0%AA%E4%BE%A1/%E3%83%A9%E3%82%A6%E3%83%B3%E3%83%89%E3%83%AF%E3%83%B3" TargetMode="External"/><Relationship Id="rId352" Type="http://schemas.openxmlformats.org/officeDocument/2006/relationships/hyperlink" Target="http://www.kabudragon.com/%E6%A0%AA%E4%BE%A1/%EF%BC%B4%EF%BC%AF%EF%BC%AB%EF%BC%B9%EF%BC%AF%E3%80%80%EF%BC%A2%EF%BC%A1%EF%BC%B3%EF%BC%A5" TargetMode="External"/><Relationship Id="rId212" Type="http://schemas.openxmlformats.org/officeDocument/2006/relationships/hyperlink" Target="http://www.kabudragon.com/%E6%A0%AA%E4%BE%A1/%E7%A6%8F%E4%BA%95%E3%82%B3%E3%83%B3%E3%83%94%E3%83%A5%E3%83%BC%E3%82%BF%E3%83%9B%E3%83%BC%E3%83%AB%E3%83%87%E3%82%A3%E3%83%B3%E3%82%B0%E3%82%B9" TargetMode="External"/><Relationship Id="rId657" Type="http://schemas.openxmlformats.org/officeDocument/2006/relationships/hyperlink" Target="http://www.kabudragon.com/%E6%A0%AA%E4%BE%A1/%E3%82%BB%E3%83%B3%E3%83%88%E3%82%B1%E3%82%A2%E3%83%BB%E3%83%9B%E3%83%BC%E3%83%AB%E3%83%87%E3%82%A3%E3%83%B3%E3%82%B0" TargetMode="External"/><Relationship Id="rId864" Type="http://schemas.openxmlformats.org/officeDocument/2006/relationships/hyperlink" Target="http://www.kabudragon.com/%E6%A0%AA%E4%BE%A1/%E3%82%A2%E3%83%93%E3%82%B9%E3%83%88" TargetMode="External"/><Relationship Id="rId296" Type="http://schemas.openxmlformats.org/officeDocument/2006/relationships/hyperlink" Target="http://www.kabudragon.com/%E6%A0%AA%E4%BE%A1/%E3%82%B9%E3%82%BF%E3%83%BC%E3%83%BB%E3%83%9E%E3%82%A4%E3%82%AB" TargetMode="External"/><Relationship Id="rId517" Type="http://schemas.openxmlformats.org/officeDocument/2006/relationships/hyperlink" Target="http://www.kabudragon.com/%E6%A0%AA%E4%BE%A1/%EF%BC%B5%EF%BC%8D%EF%BC%AE%EF%BC%A5%EF%BC%B8%EF%BC%B4" TargetMode="External"/><Relationship Id="rId724" Type="http://schemas.openxmlformats.org/officeDocument/2006/relationships/hyperlink" Target="http://www.kabudragon.com/%E6%A0%AA%E4%BE%A1/%EF%BC%A3%EF%BC%A5%E3%83%9B%E3%83%BC%E3%83%AB%E3%83%87%E3%82%A3%E3%83%B3%E3%82%B0%E3%82%B9" TargetMode="External"/><Relationship Id="rId931" Type="http://schemas.openxmlformats.org/officeDocument/2006/relationships/hyperlink" Target="http://www.kabudragon.com/%E6%A0%AA%E4%BE%A1/%E3%83%AA%E3%82%B1%E3%83%B3" TargetMode="External"/><Relationship Id="rId60" Type="http://schemas.openxmlformats.org/officeDocument/2006/relationships/hyperlink" Target="http://www.kabudragon.com/%E6%A0%AA%E4%BE%A1/%E3%83%91%E3%83%B3%E3%83%81%E5%B7%A5%E6%A5%AD" TargetMode="External"/><Relationship Id="rId156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363" Type="http://schemas.openxmlformats.org/officeDocument/2006/relationships/hyperlink" Target="http://www.kabudragon.com/%E6%A0%AA%E4%BE%A1/%E6%97%A5%E6%B2%B9" TargetMode="External"/><Relationship Id="rId570" Type="http://schemas.openxmlformats.org/officeDocument/2006/relationships/hyperlink" Target="http://www.kabudragon.com/%E6%A0%AA%E4%BE%A1/%E3%82%AA%E3%83%A0%E3%83%AD%E3%83%B3" TargetMode="External"/><Relationship Id="rId1007" Type="http://schemas.openxmlformats.org/officeDocument/2006/relationships/hyperlink" Target="http://www.kabudragon.com/%E6%A0%AA%E4%BE%A1/%E3%82%B1%E3%82%A4%E3%82%A2%E3%82%A4%E3%82%B9%E3%82%BF%E3%83%BC%E4%B8%8D%E5%8B%95%E7%94%A3" TargetMode="External"/><Relationship Id="rId223" Type="http://schemas.openxmlformats.org/officeDocument/2006/relationships/hyperlink" Target="http://www.kabudragon.com/%E6%A0%AA%E4%BE%A1/%E3%83%8B%E3%83%81%E3%82%A2%E3%82%B9" TargetMode="External"/><Relationship Id="rId430" Type="http://schemas.openxmlformats.org/officeDocument/2006/relationships/hyperlink" Target="http://www.kabudragon.com/%E6%A0%AA%E4%BE%A1/%EF%BC%A3%EF%BC%AB%EF%BC%A4" TargetMode="External"/><Relationship Id="rId668" Type="http://schemas.openxmlformats.org/officeDocument/2006/relationships/hyperlink" Target="http://www.kabudragon.com/%E6%A0%AA%E4%BE%A1/%E4%BD%8F%E5%8F%8B%E9%9B%BB%E8%A8%AD" TargetMode="External"/><Relationship Id="rId87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18" Type="http://schemas.openxmlformats.org/officeDocument/2006/relationships/hyperlink" Target="http://www.kabudragon.com/%E6%A0%AA%E4%BE%A1/%E5%9C%9F%E6%9C%A8%E7%AE%A1%E7%90%86%E7%B7%8F%E5%90%88%E8%A9%A6%E9%A8%93%E6%89%80" TargetMode="External"/><Relationship Id="rId528" Type="http://schemas.openxmlformats.org/officeDocument/2006/relationships/hyperlink" Target="http://www.kabudragon.com/%E6%A0%AA%E4%BE%A1/%EF%BC%AA%EF%BC%A3%EF%BC%B5" TargetMode="External"/><Relationship Id="rId735" Type="http://schemas.openxmlformats.org/officeDocument/2006/relationships/hyperlink" Target="http://www.kabudragon.com/%E6%A0%AA%E4%BE%A1/%E9%AB%98%E7%A0%82%E7%86%B1%E5%AD%A6%E5%B7%A5%E6%A5%AD" TargetMode="External"/><Relationship Id="rId942" Type="http://schemas.openxmlformats.org/officeDocument/2006/relationships/hyperlink" Target="http://www.kabudragon.com/%E6%A0%AA%E4%BE%A1/%E4%B8%89%E4%BA%95%E3%83%8F%E3%82%A4%E3%83%86%E3%83%83%E3%82%AF" TargetMode="External"/><Relationship Id="rId125" Type="http://schemas.openxmlformats.org/officeDocument/2006/relationships/hyperlink" Target="http://www.kabudragon.com/%E6%A0%AA%E4%BE%A1/%E3%82%B9%E3%82%BF%E3%82%B8%E3%82%AA%E3%82%A2%E3%83%AA%E3%82%B9" TargetMode="External"/><Relationship Id="rId167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332" Type="http://schemas.openxmlformats.org/officeDocument/2006/relationships/hyperlink" Target="http://www.kabudragon.com/%E6%A0%AA%E4%BE%A1/%EF%BD%85%EF%BD%8E%EF%BD%89%EF%BD%93%EF%BD%88" TargetMode="External"/><Relationship Id="rId374" Type="http://schemas.openxmlformats.org/officeDocument/2006/relationships/hyperlink" Target="http://www.kabudragon.com/%E6%A0%AA%E4%BE%A1/%E6%9D%B1%E7%A5%A5" TargetMode="External"/><Relationship Id="rId581" Type="http://schemas.openxmlformats.org/officeDocument/2006/relationships/hyperlink" Target="http://www.kabudragon.com/%E6%A0%AA%E4%BE%A1/%E6%84%9B%E7%9F%A5%E8%A3%BD%E9%8B%BC" TargetMode="External"/><Relationship Id="rId777" Type="http://schemas.openxmlformats.org/officeDocument/2006/relationships/hyperlink" Target="http://www.kabudragon.com/%E6%A0%AA%E4%BE%A1/%EF%BC%AB%EF%BC%AC%EF%BD%81%EF%BD%82" TargetMode="External"/><Relationship Id="rId984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018" Type="http://schemas.openxmlformats.org/officeDocument/2006/relationships/hyperlink" Target="http://www.kabudragon.com/%E6%A0%AA%E4%BE%A1/%E5%B7%9D%E8%A5%BF%E5%80%89%E5%BA%AB" TargetMode="External"/><Relationship Id="rId71" Type="http://schemas.openxmlformats.org/officeDocument/2006/relationships/hyperlink" Target="http://www.kabudragon.com/%E6%A0%AA%E4%BE%A1/%EF%BC%B7%EF%BC%AF%EF%BC%B7%EF%BC%AF%EF%BC%B7" TargetMode="External"/><Relationship Id="rId234" Type="http://schemas.openxmlformats.org/officeDocument/2006/relationships/hyperlink" Target="http://www.kabudragon.com/%E6%A0%AA%E4%BE%A1/%E7%AB%B9%E5%86%85%E8%A3%BD%E4%BD%9C%E6%89%80" TargetMode="External"/><Relationship Id="rId637" Type="http://schemas.openxmlformats.org/officeDocument/2006/relationships/hyperlink" Target="http://www.kabudragon.com/%E6%A0%AA%E4%BE%A1/%EF%BD%85%EF%BD%8E%EF%BD%89%EF%BD%93%EF%BD%88" TargetMode="External"/><Relationship Id="rId679" Type="http://schemas.openxmlformats.org/officeDocument/2006/relationships/hyperlink" Target="http://www.kabudragon.com/%E6%A0%AA%E4%BE%A1/%E4%B8%8A%E6%96%B0%E9%9B%BB%E6%A9%9F" TargetMode="External"/><Relationship Id="rId802" Type="http://schemas.openxmlformats.org/officeDocument/2006/relationships/hyperlink" Target="http://www.kabudragon.com/%E6%A0%AA%E4%BE%A1/%E3%82%A2%E3%83%AB%E3%83%9A%E3%83%B3" TargetMode="External"/><Relationship Id="rId844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886" Type="http://schemas.openxmlformats.org/officeDocument/2006/relationships/hyperlink" Target="http://www.kabudragon.com/%E6%A0%AA%E4%BE%A1/%E3%82%AD%E3%83%88%E3%83%BC" TargetMode="External"/><Relationship Id="rId2" Type="http://schemas.openxmlformats.org/officeDocument/2006/relationships/hyperlink" Target="http://www.kabudragon.com/%E6%A0%AA%E4%BE%A1/%EF%BC%AE%EF%BC%B3%EF%BC%B7" TargetMode="External"/><Relationship Id="rId29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76" Type="http://schemas.openxmlformats.org/officeDocument/2006/relationships/hyperlink" Target="http://www.kabudragon.com/%E6%A0%AA%E4%BE%A1/%E3%83%80%E3%82%A4%E3%83%88" TargetMode="External"/><Relationship Id="rId441" Type="http://schemas.openxmlformats.org/officeDocument/2006/relationships/hyperlink" Target="http://www.kabudragon.com/%E6%A0%AA%E4%BE%A1/%E6%97%A5%E6%9C%AC%E3%83%94%E3%83%A9%E3%83%BC%E5%B7%A5%E6%A5%AD" TargetMode="External"/><Relationship Id="rId483" Type="http://schemas.openxmlformats.org/officeDocument/2006/relationships/hyperlink" Target="http://www.kabudragon.com/%E6%A0%AA%E4%BE%A1/%E3%82%B5%E3%83%B3%E3%83%AF%E3%83%86%E3%82%AF%E3%83%8E%E3%82%B9" TargetMode="External"/><Relationship Id="rId539" Type="http://schemas.openxmlformats.org/officeDocument/2006/relationships/hyperlink" Target="http://www.kabudragon.com/%E6%A0%AA%E4%BE%A1/%E5%B1%B1%E4%B8%80%E9%9B%BB%E6%A9%9F" TargetMode="External"/><Relationship Id="rId690" Type="http://schemas.openxmlformats.org/officeDocument/2006/relationships/hyperlink" Target="http://www.kabudragon.com/%E6%A0%AA%E4%BE%A1/%E3%83%9D%E3%82%B1%E3%83%83%E3%83%88%E3%82%AB%E3%83%BC%E3%83%89" TargetMode="External"/><Relationship Id="rId704" Type="http://schemas.openxmlformats.org/officeDocument/2006/relationships/hyperlink" Target="http://www.kabudragon.com/%E6%A0%AA%E4%BE%A1/%E6%97%A5%E7%B2%BE%E6%A8%B9%E8%84%82%E5%B7%A5%E6%A5%AD" TargetMode="External"/><Relationship Id="rId746" Type="http://schemas.openxmlformats.org/officeDocument/2006/relationships/hyperlink" Target="http://www.kabudragon.com/%E6%A0%AA%E4%BE%A1/%E5%B1%B1%E4%B8%80%E9%9B%BB%E6%A9%9F" TargetMode="External"/><Relationship Id="rId911" Type="http://schemas.openxmlformats.org/officeDocument/2006/relationships/hyperlink" Target="http://www.kabudragon.com/%E6%A0%AA%E4%BE%A1/%E6%B7%80%E5%B7%9D%E8%A3%BD%E9%8B%BC%E6%89%80" TargetMode="External"/><Relationship Id="rId40" Type="http://schemas.openxmlformats.org/officeDocument/2006/relationships/hyperlink" Target="http://www.kabudragon.com/%E6%A0%AA%E4%BE%A1/%E5%B8%9D%E5%9B%BD%E7%B9%8A%E7%B6%AD" TargetMode="External"/><Relationship Id="rId136" Type="http://schemas.openxmlformats.org/officeDocument/2006/relationships/hyperlink" Target="http://www.kabudragon.com/%E6%A0%AA%E4%BE%A1/%E3%83%80%E3%83%96%E3%83%AB%E3%83%BB%E3%82%B9%E3%82%B3%E3%83%BC%E3%83%97" TargetMode="External"/><Relationship Id="rId178" Type="http://schemas.openxmlformats.org/officeDocument/2006/relationships/hyperlink" Target="http://www.kabudragon.com/%E6%A0%AA%E4%BE%A1/%E3%82%A2%E3%82%A4%E3%83%BB%E3%82%A8%E3%82%B9%E3%83%BB%E3%83%93%E3%83%BC" TargetMode="External"/><Relationship Id="rId301" Type="http://schemas.openxmlformats.org/officeDocument/2006/relationships/hyperlink" Target="http://www.kabudragon.com/%E6%A0%AA%E4%BE%A1/%E5%90%88%E5%90%8C%E8%A3%BD%E9%90%B5" TargetMode="External"/><Relationship Id="rId343" Type="http://schemas.openxmlformats.org/officeDocument/2006/relationships/hyperlink" Target="http://www.kabudragon.com/%E6%A0%AA%E4%BE%A1/%E3%82%AA%E3%83%8F%E3%83%A9" TargetMode="External"/><Relationship Id="rId550" Type="http://schemas.openxmlformats.org/officeDocument/2006/relationships/hyperlink" Target="http://www.kabudragon.com/%E6%A0%AA%E4%BE%A1/%EF%BC%AD%EF%BC%A1%EF%BC%B2%EF%BC%B5%EF%BC%B7%EF%BC%A1" TargetMode="External"/><Relationship Id="rId788" Type="http://schemas.openxmlformats.org/officeDocument/2006/relationships/hyperlink" Target="http://www.kabudragon.com/%E6%A0%AA%E4%BE%A1/%E8%B3%87%E7%94%9F%E5%A0%82" TargetMode="External"/><Relationship Id="rId953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995" Type="http://schemas.openxmlformats.org/officeDocument/2006/relationships/hyperlink" Target="http://www.kabudragon.com/%E6%A0%AA%E4%BE%A1/%E3%82%BB%E3%83%AC%E3%82%B9" TargetMode="External"/><Relationship Id="rId1029" Type="http://schemas.openxmlformats.org/officeDocument/2006/relationships/hyperlink" Target="http://www.kabudragon.com/%E6%A0%AA%E4%BE%A1/%E4%B8%89%E7%9B%8A%E5%8D%8A%E5%B0%8E%E4%BD%93%E5%B7%A5%E6%A5%AD" TargetMode="External"/><Relationship Id="rId82" Type="http://schemas.openxmlformats.org/officeDocument/2006/relationships/hyperlink" Target="http://www.kabudragon.com/%E6%A0%AA%E4%BE%A1/%E3%82%B5%E3%82%A4%E3%83%90%E3%83%BC%E3%82%B3%E3%83%A0" TargetMode="External"/><Relationship Id="rId203" Type="http://schemas.openxmlformats.org/officeDocument/2006/relationships/hyperlink" Target="http://www.kabudragon.com/%E6%A0%AA%E4%BE%A1/%E6%97%A5%E6%9C%AC%E7%B2%BE%E5%8C%96" TargetMode="External"/><Relationship Id="rId385" Type="http://schemas.openxmlformats.org/officeDocument/2006/relationships/hyperlink" Target="http://www.kabudragon.com/%E6%A0%AA%E4%BE%A1/%E3%83%9E%E3%83%AB%E3%83%8F%E3%83%8B%E3%83%81%E3%83%AD" TargetMode="External"/><Relationship Id="rId592" Type="http://schemas.openxmlformats.org/officeDocument/2006/relationships/hyperlink" Target="http://www.kabudragon.com/%E6%A0%AA%E4%BE%A1/%E6%97%A5%E6%96%B0%E8%A3%BD%E9%8B%BC" TargetMode="External"/><Relationship Id="rId606" Type="http://schemas.openxmlformats.org/officeDocument/2006/relationships/hyperlink" Target="http://www.kabudragon.com/%E6%A0%AA%E4%BE%A1/%EF%BC%B0%EF%BC%A1%EF%BC%AC%EF%BC%B4%EF%BC%A1%EF%BC%A3" TargetMode="External"/><Relationship Id="rId648" Type="http://schemas.openxmlformats.org/officeDocument/2006/relationships/hyperlink" Target="http://www.kabudragon.com/%E6%A0%AA%E4%BE%A1/%E3%82%BF%E3%83%81%E3%82%A8%E3%82%B9" TargetMode="External"/><Relationship Id="rId813" Type="http://schemas.openxmlformats.org/officeDocument/2006/relationships/hyperlink" Target="http://www.kabudragon.com/%E6%A0%AA%E4%BE%A1/%EF%BC%B5%EF%BC%8D%EF%BC%AE%EF%BC%A5%EF%BC%B8%EF%BC%B4" TargetMode="External"/><Relationship Id="rId855" Type="http://schemas.openxmlformats.org/officeDocument/2006/relationships/hyperlink" Target="http://www.kabudragon.com/%E6%A0%AA%E4%BE%A1/%E3%83%9B%E3%82%B7%E3%83%87%E3%83%B3" TargetMode="External"/><Relationship Id="rId1040" Type="http://schemas.openxmlformats.org/officeDocument/2006/relationships/hyperlink" Target="http://www.kabudragon.com/%E6%A0%AA%E4%BE%A1/%E3%83%80%E3%82%A4%E3%82%AD%E3%82%A2%E3%82%AF%E3%82%B7%E3%82%B9" TargetMode="External"/><Relationship Id="rId245" Type="http://schemas.openxmlformats.org/officeDocument/2006/relationships/hyperlink" Target="http://www.kabudragon.com/%E6%A0%AA%E4%BE%A1/%EF%BC%AB%EF%BC%AC%EF%BD%81%EF%BD%82" TargetMode="External"/><Relationship Id="rId287" Type="http://schemas.openxmlformats.org/officeDocument/2006/relationships/hyperlink" Target="http://www.kabudragon.com/%E6%A0%AA%E4%BE%A1/%E5%AE%89%E6%B0%B8" TargetMode="External"/><Relationship Id="rId410" Type="http://schemas.openxmlformats.org/officeDocument/2006/relationships/hyperlink" Target="http://www.kabudragon.com/%E6%A0%AA%E4%BE%A1/%E3%82%A8%E3%83%B3%E3%83%97%E3%83%A9%E3%82%B9" TargetMode="External"/><Relationship Id="rId452" Type="http://schemas.openxmlformats.org/officeDocument/2006/relationships/hyperlink" Target="http://www.kabudragon.com/%E6%A0%AA%E4%BE%A1/%E3%83%AA%E3%83%8B%E3%82%AB%E3%83%AB" TargetMode="External"/><Relationship Id="rId494" Type="http://schemas.openxmlformats.org/officeDocument/2006/relationships/hyperlink" Target="http://www.kabudragon.com/%E6%A0%AA%E4%BE%A1/%E3%82%B3%E3%83%AD%E3%83%97%E3%83%A9" TargetMode="External"/><Relationship Id="rId508" Type="http://schemas.openxmlformats.org/officeDocument/2006/relationships/hyperlink" Target="http://www.kabudragon.com/%E6%A0%AA%E4%BE%A1/%E3%83%A4%E3%83%9E%E3%82%B7%E3%83%B3%E3%83%95%E3%82%A3%E3%83%AB%E3%82%BF" TargetMode="External"/><Relationship Id="rId715" Type="http://schemas.openxmlformats.org/officeDocument/2006/relationships/hyperlink" Target="http://www.kabudragon.com/%E6%A0%AA%E4%BE%A1/%EF%BC%A7%EF%BC%AD%EF%BC%AF%E3%82%AF%E3%83%A9%E3%82%A6%E3%83%89" TargetMode="External"/><Relationship Id="rId897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922" Type="http://schemas.openxmlformats.org/officeDocument/2006/relationships/hyperlink" Target="http://www.kabudragon.com/%E6%A0%AA%E4%BE%A1/%E4%B8%89%E9%99%BD%E5%95%86%E4%BC%9A" TargetMode="External"/><Relationship Id="rId105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147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312" Type="http://schemas.openxmlformats.org/officeDocument/2006/relationships/hyperlink" Target="http://www.kabudragon.com/%E6%A0%AA%E4%BE%A1/%E3%82%AA%E3%83%BC%E3%82%AF%E3%83%9E" TargetMode="External"/><Relationship Id="rId354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757" Type="http://schemas.openxmlformats.org/officeDocument/2006/relationships/hyperlink" Target="http://www.kabudragon.com/%E6%A0%AA%E4%BE%A1/%E3%83%A1%E3%83%83%E3%82%AF" TargetMode="External"/><Relationship Id="rId799" Type="http://schemas.openxmlformats.org/officeDocument/2006/relationships/hyperlink" Target="http://www.kabudragon.com/%E6%A0%AA%E4%BE%A1/%E6%BE%81%E8%B0%B7%E5%B7%A5%E6%A5%AD" TargetMode="External"/><Relationship Id="rId964" Type="http://schemas.openxmlformats.org/officeDocument/2006/relationships/hyperlink" Target="http://www.kabudragon.com/%E6%A0%AA%E4%BE%A1/%EF%BC%B7%EF%BC%A4%EF%BC%A2%E3%83%9B%E3%83%BC%E3%83%AB%E3%83%87%E3%82%A3%E3%83%B3%E3%82%B0%E3%82%B9" TargetMode="External"/><Relationship Id="rId51" Type="http://schemas.openxmlformats.org/officeDocument/2006/relationships/hyperlink" Target="http://www.kabudragon.com/%E6%A0%AA%E4%BE%A1/%E7%9F%B3%E5%B7%9D%E8%A3%BD%E4%BD%9C%E6%89%80" TargetMode="External"/><Relationship Id="rId93" Type="http://schemas.openxmlformats.org/officeDocument/2006/relationships/hyperlink" Target="http://www.kabudragon.com/%E6%A0%AA%E4%BE%A1/%E6%97%A5%E6%9C%AC%E7%A9%BA%E6%B8%AF%E3%83%93%E3%83%AB%E3%83%87%E3%83%B3%E3%82%B0" TargetMode="External"/><Relationship Id="rId189" Type="http://schemas.openxmlformats.org/officeDocument/2006/relationships/hyperlink" Target="http://www.kabudragon.com/%E6%A0%AA%E4%BE%A1/%E9%8E%8C%E5%80%89%E6%96%B0%E6%9B%B8" TargetMode="External"/><Relationship Id="rId396" Type="http://schemas.openxmlformats.org/officeDocument/2006/relationships/hyperlink" Target="http://www.kabudragon.com/%E6%A0%AA%E4%BE%A1/%E3%82%A8%E3%82%B9%E3%83%BB%E3%82%A8%E3%83%A0%E3%83%BB%E3%82%A8%E3%82%B9" TargetMode="External"/><Relationship Id="rId561" Type="http://schemas.openxmlformats.org/officeDocument/2006/relationships/hyperlink" Target="http://www.kabudragon.com/%E6%A0%AA%E4%BE%A1/%E3%82%B8%E3%83%A3%E3%83%95%E3%82%B3" TargetMode="External"/><Relationship Id="rId617" Type="http://schemas.openxmlformats.org/officeDocument/2006/relationships/hyperlink" Target="http://www.kabudragon.com/%E6%A0%AA%E4%BE%A1/%E3%81%84%E3%81%99%E3%82%9E%E8%87%AA%E5%8B%95%E8%BB%8A" TargetMode="External"/><Relationship Id="rId659" Type="http://schemas.openxmlformats.org/officeDocument/2006/relationships/hyperlink" Target="http://www.kabudragon.com/%E6%A0%AA%E4%BE%A1/%E3%82%B7%E3%83%BC%E3%83%86%E3%82%A3%E3%83%BC%E3%82%A8%E3%82%B9" TargetMode="External"/><Relationship Id="rId824" Type="http://schemas.openxmlformats.org/officeDocument/2006/relationships/hyperlink" Target="http://www.kabudragon.com/%E6%A0%AA%E4%BE%A1/%E3%83%8D%E3%82%AF%E3%82%BD%E3%83%B3" TargetMode="External"/><Relationship Id="rId866" Type="http://schemas.openxmlformats.org/officeDocument/2006/relationships/hyperlink" Target="http://www.kabudragon.com/%E6%A0%AA%E4%BE%A1/%E3%83%9C%E3%83%AB%E3%83%86%E3%83%BC%E3%82%B8" TargetMode="External"/><Relationship Id="rId214" Type="http://schemas.openxmlformats.org/officeDocument/2006/relationships/hyperlink" Target="http://www.kabudragon.com/%E6%A0%AA%E4%BE%A1/%E3%83%AC%E3%83%83%E3%82%AF" TargetMode="External"/><Relationship Id="rId256" Type="http://schemas.openxmlformats.org/officeDocument/2006/relationships/hyperlink" Target="http://www.kabudragon.com/%E6%A0%AA%E4%BE%A1/%E6%97%A5%E6%9C%AC%E9%9B%BB%E6%B0%97%E7%A1%9D%E5%AD%90" TargetMode="External"/><Relationship Id="rId298" Type="http://schemas.openxmlformats.org/officeDocument/2006/relationships/hyperlink" Target="http://www.kabudragon.com/%E6%A0%AA%E4%BE%A1/%E3%82%B7%E3%83%A7%E3%83%BC%E3%83%AF" TargetMode="External"/><Relationship Id="rId421" Type="http://schemas.openxmlformats.org/officeDocument/2006/relationships/hyperlink" Target="http://www.kabudragon.com/%E6%A0%AA%E4%BE%A1/%E3%83%AC%E3%83%83%E3%82%AF" TargetMode="External"/><Relationship Id="rId463" Type="http://schemas.openxmlformats.org/officeDocument/2006/relationships/hyperlink" Target="http://www.kabudragon.com/%E6%A0%AA%E4%BE%A1/%E5%8C%97%E8%B6%8A%E5%B7%A5%E6%A5%AD" TargetMode="External"/><Relationship Id="rId519" Type="http://schemas.openxmlformats.org/officeDocument/2006/relationships/hyperlink" Target="http://www.kabudragon.com/%E6%A0%AA%E4%BE%A1/%E6%AD%A3%E6%A0%84%E9%A3%9F%E5%93%81%E5%B7%A5%E6%A5%AD" TargetMode="External"/><Relationship Id="rId670" Type="http://schemas.openxmlformats.org/officeDocument/2006/relationships/hyperlink" Target="http://www.kabudragon.com/%E6%A0%AA%E4%BE%A1/%E3%83%9B%E3%82%AF%E3%83%AA%E3%83%A8%E3%82%A6" TargetMode="External"/><Relationship Id="rId1051" Type="http://schemas.openxmlformats.org/officeDocument/2006/relationships/drawing" Target="../drawings/drawing1.xml"/><Relationship Id="rId116" Type="http://schemas.openxmlformats.org/officeDocument/2006/relationships/hyperlink" Target="http://www.kabudragon.com/%E6%A0%AA%E4%BE%A1/%E3%82%B3%E3%82%B7%E3%83%80%E3%82%AB%E3%83%9B%E3%83%BC%E3%83%AB%E3%83%87%E3%82%A3%E3%83%B3%E3%82%B0%E3%82%B9" TargetMode="External"/><Relationship Id="rId158" Type="http://schemas.openxmlformats.org/officeDocument/2006/relationships/hyperlink" Target="http://www.kabudragon.com/%E6%A0%AA%E4%BE%A1/%EF%BC%A8%EF%BD%81%EF%BD%8D%EF%BD%85%EF%BD%85" TargetMode="External"/><Relationship Id="rId323" Type="http://schemas.openxmlformats.org/officeDocument/2006/relationships/hyperlink" Target="http://www.kabudragon.com/%E6%A0%AA%E4%BE%A1/%E3%82%AF%E3%83%AA%E3%82%A8%E3%82%A4%E3%83%88%E3%83%BB%E3%83%AC%E3%82%B9%E3%83%88%E3%83%A9%E3%83%B3%E3%83%84%E3%83%BB%E3%83%9B%E3%83%BC%E3%83%AB%E3%83%87%E3%82%A3%E3%83%B3%E3%82%B0%E3%82%B9" TargetMode="External"/><Relationship Id="rId530" Type="http://schemas.openxmlformats.org/officeDocument/2006/relationships/hyperlink" Target="http://www.kabudragon.com/%E6%A0%AA%E4%BE%A1/%E3%82%AF%E3%82%B9%E3%83%AA%E3%81%AE%E3%82%A2%E3%82%AA%E3%82%AD%E3%83%9B%E3%83%BC%E3%83%AB%E3%83%87%E3%82%A3%E3%83%B3%E3%82%B0%E3%82%B9" TargetMode="External"/><Relationship Id="rId726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768" Type="http://schemas.openxmlformats.org/officeDocument/2006/relationships/hyperlink" Target="http://www.kabudragon.com/%E6%A0%AA%E4%BE%A1/%E3%83%91%E3%83%B3%E3%83%81%E5%B7%A5%E6%A5%AD" TargetMode="External"/><Relationship Id="rId933" Type="http://schemas.openxmlformats.org/officeDocument/2006/relationships/hyperlink" Target="http://www.kabudragon.com/%E6%A0%AA%E4%BE%A1/%E6%9D%B1%E9%82%A6%E3%82%A2%E3%82%BB%E3%83%81%E3%83%AC%E3%83%B3" TargetMode="External"/><Relationship Id="rId975" Type="http://schemas.openxmlformats.org/officeDocument/2006/relationships/hyperlink" Target="http://www.kabudragon.com/%E6%A0%AA%E4%BE%A1/%E3%82%A8%E3%82%B9%E3%83%BB%E3%82%A8%E3%83%A0%E3%83%BB%E3%82%A8%E3%82%B9" TargetMode="External"/><Relationship Id="rId1009" Type="http://schemas.openxmlformats.org/officeDocument/2006/relationships/hyperlink" Target="http://www.kabudragon.com/%E6%A0%AA%E4%BE%A1/%E3%82%B4%E3%83%BC%E3%83%AB%E3%83%89%E3%82%A6%E3%82%A4%E3%83%B3" TargetMode="External"/><Relationship Id="rId20" Type="http://schemas.openxmlformats.org/officeDocument/2006/relationships/hyperlink" Target="http://www.kabudragon.com/%E6%A0%AA%E4%BE%A1/%E5%B7%9D%E8%A5%BF%E5%80%89%E5%BA%AB" TargetMode="External"/><Relationship Id="rId62" Type="http://schemas.openxmlformats.org/officeDocument/2006/relationships/hyperlink" Target="http://www.kabudragon.com/%E6%A0%AA%E4%BE%A1/%E3%82%84%E3%81%BE%E3%81%B3%E3%81%93" TargetMode="External"/><Relationship Id="rId365" Type="http://schemas.openxmlformats.org/officeDocument/2006/relationships/hyperlink" Target="http://www.kabudragon.com/%E6%A0%AA%E4%BE%A1/%EF%BC%B3%EF%BC%B0%EF%BC%AB" TargetMode="External"/><Relationship Id="rId572" Type="http://schemas.openxmlformats.org/officeDocument/2006/relationships/hyperlink" Target="http://www.kabudragon.com/%E6%A0%AA%E4%BE%A1/%E5%A4%A7%E5%85%89" TargetMode="External"/><Relationship Id="rId628" Type="http://schemas.openxmlformats.org/officeDocument/2006/relationships/hyperlink" Target="http://www.kabudragon.com/%E6%A0%AA%E4%BE%A1/%E3%83%99%E3%83%AA%E3%82%B5%E3%83%BC%E3%83%96" TargetMode="External"/><Relationship Id="rId835" Type="http://schemas.openxmlformats.org/officeDocument/2006/relationships/hyperlink" Target="http://www.kabudragon.com/%E6%A0%AA%E4%BE%A1/%E3%82%84%E3%81%BE%E3%82%84" TargetMode="External"/><Relationship Id="rId225" Type="http://schemas.openxmlformats.org/officeDocument/2006/relationships/hyperlink" Target="http://www.kabudragon.com/%E6%A0%AA%E4%BE%A1/%E3%82%B2%E3%83%B3%E3%82%AD%E3%83%BC" TargetMode="External"/><Relationship Id="rId267" Type="http://schemas.openxmlformats.org/officeDocument/2006/relationships/hyperlink" Target="http://www.kabudragon.com/%E6%A0%AA%E4%BE%A1/%E3%83%9B%E3%82%AE%E3%83%A1%E3%83%87%E3%82%A3%E3%82%AB%E3%83%AB" TargetMode="External"/><Relationship Id="rId432" Type="http://schemas.openxmlformats.org/officeDocument/2006/relationships/hyperlink" Target="http://www.kabudragon.com/%E6%A0%AA%E4%BE%A1/%E3%82%AA%E3%83%97%E3%83%86%E3%83%83%E3%82%AF%E3%82%B9%E3%82%B0%E3%83%AB%E3%83%BC%E3%83%97" TargetMode="External"/><Relationship Id="rId474" Type="http://schemas.openxmlformats.org/officeDocument/2006/relationships/hyperlink" Target="http://www.kabudragon.com/%E6%A0%AA%E4%BE%A1/%E3%82%BB%E3%83%B3%E3%83%88%E3%82%B1%E3%82%A2%E3%83%BB%E3%83%9B%E3%83%BC%E3%83%AB%E3%83%87%E3%82%A3%E3%83%B3%E3%82%B0" TargetMode="External"/><Relationship Id="rId877" Type="http://schemas.openxmlformats.org/officeDocument/2006/relationships/hyperlink" Target="http://www.kabudragon.com/%E6%A0%AA%E4%BE%A1/%E6%97%A5%E6%9C%AC%E3%82%B3%E3%83%B3%E3%82%BB%E3%83%97%E3%83%88" TargetMode="External"/><Relationship Id="rId1020" Type="http://schemas.openxmlformats.org/officeDocument/2006/relationships/hyperlink" Target="http://www.kabudragon.com/%E6%A0%AA%E4%BE%A1/%E3%82%AB%E3%83%A1%E3%82%A4" TargetMode="External"/><Relationship Id="rId127" Type="http://schemas.openxmlformats.org/officeDocument/2006/relationships/hyperlink" Target="http://www.kabudragon.com/%E6%A0%AA%E4%BE%A1/%E3%82%A2%E3%82%B5%E3%83%B3%E3%83%86" TargetMode="External"/><Relationship Id="rId681" Type="http://schemas.openxmlformats.org/officeDocument/2006/relationships/hyperlink" Target="http://www.kabudragon.com/%E6%A0%AA%E4%BE%A1/%E3%83%91%E3%83%AB%E3%82%B3" TargetMode="External"/><Relationship Id="rId737" Type="http://schemas.openxmlformats.org/officeDocument/2006/relationships/hyperlink" Target="http://www.kabudragon.com/%E6%A0%AA%E4%BE%A1/%E3%82%B9%E3%83%86%E3%83%A9%E3%80%80%E3%82%B1%E3%83%9F%E3%83%95%E3%82%A1" TargetMode="External"/><Relationship Id="rId779" Type="http://schemas.openxmlformats.org/officeDocument/2006/relationships/hyperlink" Target="http://www.kabudragon.com/%E6%A0%AA%E4%BE%A1/%E6%9D%B1%E6%B4%8B%E7%82%AD%E7%B4%A0" TargetMode="External"/><Relationship Id="rId902" Type="http://schemas.openxmlformats.org/officeDocument/2006/relationships/hyperlink" Target="http://www.kabudragon.com/%E6%A0%AA%E4%BE%A1/%E3%83%8D%E3%82%AF%E3%82%B9%E3%83%86%E3%83%BC%E3%82%B8" TargetMode="External"/><Relationship Id="rId944" Type="http://schemas.openxmlformats.org/officeDocument/2006/relationships/hyperlink" Target="http://www.kabudragon.com/%E6%A0%AA%E4%BE%A1/%E4%B8%89%E4%BA%95%E7%89%A9%E7%94%A3" TargetMode="External"/><Relationship Id="rId986" Type="http://schemas.openxmlformats.org/officeDocument/2006/relationships/hyperlink" Target="http://www.kabudragon.com/%E6%A0%AA%E4%BE%A1/%EF%BC%AA%EF%BC%B3%EF%BC%B2" TargetMode="External"/><Relationship Id="rId31" Type="http://schemas.openxmlformats.org/officeDocument/2006/relationships/hyperlink" Target="http://www.kabudragon.com/%E6%A0%AA%E4%BE%A1/%E3%83%88%E3%83%83%E3%83%91%E3%83%B3%E3%83%BB%E3%83%95%E3%82%A9%E3%83%BC%E3%83%A0%E3%82%BA" TargetMode="External"/><Relationship Id="rId73" Type="http://schemas.openxmlformats.org/officeDocument/2006/relationships/hyperlink" Target="http://www.kabudragon.com/%E6%A0%AA%E4%BE%A1/%E3%82%A2%E3%82%A4%E3%83%BB%E3%82%A8%E3%82%B9%E3%83%BB%E3%83%93%E3%83%BC" TargetMode="External"/><Relationship Id="rId169" Type="http://schemas.openxmlformats.org/officeDocument/2006/relationships/hyperlink" Target="http://www.kabudragon.com/%E6%A0%AA%E4%BE%A1/%E3%83%88%E3%83%BC%E3%82%BB" TargetMode="External"/><Relationship Id="rId334" Type="http://schemas.openxmlformats.org/officeDocument/2006/relationships/hyperlink" Target="http://www.kabudragon.com/%E6%A0%AA%E4%BE%A1/%E3%82%B3%E3%82%B3%E3%82%AB%E3%83%A9%E3%83%95%E3%82%A1%E3%82%A4%E3%83%B3" TargetMode="External"/><Relationship Id="rId376" Type="http://schemas.openxmlformats.org/officeDocument/2006/relationships/hyperlink" Target="http://www.kabudragon.com/%E6%A0%AA%E4%BE%A1/%E3%83%93%E3%82%B8%E3%83%A7%E3%83%B3" TargetMode="External"/><Relationship Id="rId541" Type="http://schemas.openxmlformats.org/officeDocument/2006/relationships/hyperlink" Target="http://www.kabudragon.com/%E6%A0%AA%E4%BE%A1/%E6%97%A5%E6%9C%AC%E8%88%AA%E7%A9%BA%E9%9B%BB%E5%AD%90%E5%B7%A5%E6%A5%AD" TargetMode="External"/><Relationship Id="rId583" Type="http://schemas.openxmlformats.org/officeDocument/2006/relationships/hyperlink" Target="http://www.kabudragon.com/%E6%A0%AA%E4%BE%A1/%E6%9D%B1%E4%BA%AC%E5%80%8B%E5%88%A5%E6%8C%87%E5%B0%8E%E5%AD%A6%E9%99%A2" TargetMode="External"/><Relationship Id="rId639" Type="http://schemas.openxmlformats.org/officeDocument/2006/relationships/hyperlink" Target="http://www.kabudragon.com/%E6%A0%AA%E4%BE%A1/%E5%B7%9D%E8%A5%BF%E5%80%89%E5%BA%AB" TargetMode="External"/><Relationship Id="rId790" Type="http://schemas.openxmlformats.org/officeDocument/2006/relationships/hyperlink" Target="http://www.kabudragon.com/%E6%A0%AA%E4%BE%A1/%E3%83%AA%E3%82%BE%E3%83%BC%E3%83%88%E3%83%88%E3%83%A9%E3%82%B9%E3%83%88" TargetMode="External"/><Relationship Id="rId804" Type="http://schemas.openxmlformats.org/officeDocument/2006/relationships/hyperlink" Target="http://www.kabudragon.com/%E6%A0%AA%E4%BE%A1/%E3%83%99%E3%83%AA%E3%82%B5%E3%83%BC%E3%83%96" TargetMode="External"/><Relationship Id="rId4" Type="http://schemas.openxmlformats.org/officeDocument/2006/relationships/hyperlink" Target="http://www.kabudragon.com/%E6%A0%AA%E4%BE%A1/%E6%97%A5%E7%94%A3%E8%BB%8A%E4%BD%93" TargetMode="External"/><Relationship Id="rId180" Type="http://schemas.openxmlformats.org/officeDocument/2006/relationships/hyperlink" Target="http://www.kabudragon.com/%E6%A0%AA%E4%BE%A1/%E7%AB%8B%E5%B7%9D%E3%83%96%E3%83%A9%E3%82%A4%E3%83%B3%E3%83%89%E5%B7%A5%E6%A5%AD" TargetMode="External"/><Relationship Id="rId236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78" Type="http://schemas.openxmlformats.org/officeDocument/2006/relationships/hyperlink" Target="http://www.kabudragon.com/%E6%A0%AA%E4%BE%A1/%E6%9D%B1%E4%BA%AC%E3%82%A8%E3%83%AC%E3%82%AF%E3%83%88%E3%83%AD%E3%83%B3" TargetMode="External"/><Relationship Id="rId401" Type="http://schemas.openxmlformats.org/officeDocument/2006/relationships/hyperlink" Target="http://www.kabudragon.com/%E6%A0%AA%E4%BE%A1/%E3%83%80%E3%82%A4%E3%83%80%E3%83%B3" TargetMode="External"/><Relationship Id="rId443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650" Type="http://schemas.openxmlformats.org/officeDocument/2006/relationships/hyperlink" Target="http://www.kabudragon.com/%E6%A0%AA%E4%BE%A1/%EF%BC%A5%EF%BC%B0%EF%BC%B3%E3%83%9B%E3%83%BC%E3%83%AB%E3%83%87%E3%82%A3%E3%83%B3%E3%82%B0%E3%82%B9" TargetMode="External"/><Relationship Id="rId846" Type="http://schemas.openxmlformats.org/officeDocument/2006/relationships/hyperlink" Target="http://www.kabudragon.com/%E6%A0%AA%E4%BE%A1/%E5%AF%8C%E5%A3%AB%E6%A9%9F%E6%A2%B0%E8%A3%BD%E9%80%A0" TargetMode="External"/><Relationship Id="rId888" Type="http://schemas.openxmlformats.org/officeDocument/2006/relationships/hyperlink" Target="http://www.kabudragon.com/%E6%A0%AA%E4%BE%A1/%E5%B1%B1%E4%B8%80%E9%9B%BB%E6%A9%9F" TargetMode="External"/><Relationship Id="rId1031" Type="http://schemas.openxmlformats.org/officeDocument/2006/relationships/hyperlink" Target="http://www.kabudragon.com/%E6%A0%AA%E4%BE%A1/%E3%83%87%E3%83%AA%E3%82%AB%E3%83%95%E3%83%BC%E3%82%BA" TargetMode="External"/><Relationship Id="rId303" Type="http://schemas.openxmlformats.org/officeDocument/2006/relationships/hyperlink" Target="http://www.kabudragon.com/%E6%A0%AA%E4%BE%A1/%E3%82%AB%E3%83%AF%E3%83%81%E8%96%AC%E5%93%81" TargetMode="External"/><Relationship Id="rId485" Type="http://schemas.openxmlformats.org/officeDocument/2006/relationships/hyperlink" Target="http://www.kabudragon.com/%E6%A0%AA%E4%BE%A1/%E3%82%A8%E3%83%B3%E3%83%97%E3%83%A9%E3%82%B9" TargetMode="External"/><Relationship Id="rId692" Type="http://schemas.openxmlformats.org/officeDocument/2006/relationships/hyperlink" Target="http://www.kabudragon.com/%E6%A0%AA%E4%BE%A1/%E6%97%A5%E6%9C%AC%E3%82%AB%E3%83%BC%E3%83%9C%E3%83%B3" TargetMode="External"/><Relationship Id="rId706" Type="http://schemas.openxmlformats.org/officeDocument/2006/relationships/hyperlink" Target="http://www.kabudragon.com/%E6%A0%AA%E4%BE%A1/%E3%82%A2%E3%83%AB%E3%83%97%E3%82%B9%E6%8A%80%E7%A0%94" TargetMode="External"/><Relationship Id="rId748" Type="http://schemas.openxmlformats.org/officeDocument/2006/relationships/hyperlink" Target="http://www.kabudragon.com/%E6%A0%AA%E4%BE%A1/%E6%97%A5%E9%89%84%E9%89%B1%E6%A5%AD" TargetMode="External"/><Relationship Id="rId913" Type="http://schemas.openxmlformats.org/officeDocument/2006/relationships/hyperlink" Target="http://www.kabudragon.com/%E6%A0%AA%E4%BE%A1/%E6%97%A5%E6%B8%85%E7%B4%A1%E3%83%9B%E3%83%BC%E3%83%AB%E3%83%87%E3%82%A3%E3%83%B3%E3%82%B0%E3%82%B9" TargetMode="External"/><Relationship Id="rId955" Type="http://schemas.openxmlformats.org/officeDocument/2006/relationships/hyperlink" Target="http://www.kabudragon.com/%E6%A0%AA%E4%BE%A1/%E3%82%B7%E3%83%A5%E3%83%83%E3%83%94%E3%83%B3" TargetMode="External"/><Relationship Id="rId42" Type="http://schemas.openxmlformats.org/officeDocument/2006/relationships/hyperlink" Target="http://www.kabudragon.com/%E6%A0%AA%E4%BE%A1/%E6%9C%AC%E5%A4%9A%E9%80%9A%E4%BF%A1%E5%B7%A5%E6%A5%AD" TargetMode="External"/><Relationship Id="rId84" Type="http://schemas.openxmlformats.org/officeDocument/2006/relationships/hyperlink" Target="http://www.kabudragon.com/%E6%A0%AA%E4%BE%A1/%E3%83%AD%E3%83%BC%E3%83%84%E3%82%A7" TargetMode="External"/><Relationship Id="rId138" Type="http://schemas.openxmlformats.org/officeDocument/2006/relationships/hyperlink" Target="http://www.kabudragon.com/%E6%A0%AA%E4%BE%A1/%E5%A4%A7%E5%B9%B8%E8%96%AC%E5%93%81" TargetMode="External"/><Relationship Id="rId345" Type="http://schemas.openxmlformats.org/officeDocument/2006/relationships/hyperlink" Target="http://www.kabudragon.com/%E6%A0%AA%E4%BE%A1/%E3%83%9B%E3%82%AF%E3%83%AA%E3%83%A8%E3%82%A6" TargetMode="External"/><Relationship Id="rId387" Type="http://schemas.openxmlformats.org/officeDocument/2006/relationships/hyperlink" Target="http://www.kabudragon.com/%E6%A0%AA%E4%BE%A1/%E3%83%88%E3%83%BC%E3%82%AB%E3%82%A4" TargetMode="External"/><Relationship Id="rId510" Type="http://schemas.openxmlformats.org/officeDocument/2006/relationships/hyperlink" Target="http://www.kabudragon.com/%E6%A0%AA%E4%BE%A1/%E6%97%A5%E6%96%B0%E9%9B%BB%E6%A9%9F" TargetMode="External"/><Relationship Id="rId552" Type="http://schemas.openxmlformats.org/officeDocument/2006/relationships/hyperlink" Target="http://www.kabudragon.com/%E6%A0%AA%E4%BE%A1/%E5%9B%9B%E5%9B%BD%E9%9B%BB%E5%8A%9B" TargetMode="External"/><Relationship Id="rId594" Type="http://schemas.openxmlformats.org/officeDocument/2006/relationships/hyperlink" Target="http://www.kabudragon.com/%E6%A0%AA%E4%BE%A1/%E3%82%B9%E3%82%BF%E3%83%BC%E3%83%BB%E3%83%9E%E3%82%A4%E3%82%AB" TargetMode="External"/><Relationship Id="rId608" Type="http://schemas.openxmlformats.org/officeDocument/2006/relationships/hyperlink" Target="http://www.kabudragon.com/%E6%A0%AA%E4%BE%A1/%E5%B7%9D%E8%A5%BF%E5%80%89%E5%BA%AB" TargetMode="External"/><Relationship Id="rId815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997" Type="http://schemas.openxmlformats.org/officeDocument/2006/relationships/hyperlink" Target="http://www.kabudragon.com/%E6%A0%AA%E4%BE%A1/%E3%82%BC%E3%83%B3%E3%83%AA%E3%83%B3" TargetMode="External"/><Relationship Id="rId191" Type="http://schemas.openxmlformats.org/officeDocument/2006/relationships/hyperlink" Target="http://www.kabudragon.com/%E6%A0%AA%E4%BE%A1/%E5%A4%AA%E9%99%BD%E8%AA%98%E9%9B%BB" TargetMode="External"/><Relationship Id="rId205" Type="http://schemas.openxmlformats.org/officeDocument/2006/relationships/hyperlink" Target="http://www.kabudragon.com/%E6%A0%AA%E4%BE%A1/%E3%82%A4%E3%83%B3%E3%83%86%E3%83%BC%E3%82%B8%E3%83%9B%E3%83%BC%E3%83%AB%E3%83%87%E3%82%A3%E3%83%B3%E3%82%B0%E3%82%B9" TargetMode="External"/><Relationship Id="rId247" Type="http://schemas.openxmlformats.org/officeDocument/2006/relationships/hyperlink" Target="http://www.kabudragon.com/%E6%A0%AA%E4%BE%A1/%E3%82%A2%E3%83%93%E3%82%B9%E3%83%88" TargetMode="External"/><Relationship Id="rId412" Type="http://schemas.openxmlformats.org/officeDocument/2006/relationships/hyperlink" Target="http://www.kabudragon.com/%E6%A0%AA%E4%BE%A1/%E3%82%B5%E3%83%B3%E3%83%AF%E3%83%86%E3%82%AF%E3%83%8E%E3%82%B9" TargetMode="External"/><Relationship Id="rId857" Type="http://schemas.openxmlformats.org/officeDocument/2006/relationships/hyperlink" Target="http://www.kabudragon.com/%E6%A0%AA%E4%BE%A1/%EF%BC%AC%EF%BC%A9%EF%BC%B4%EF%BC%A1%EF%BC%AC%EF%BC%A9%EF%BC%A3%EF%BC%AF" TargetMode="External"/><Relationship Id="rId899" Type="http://schemas.openxmlformats.org/officeDocument/2006/relationships/hyperlink" Target="http://www.kabudragon.com/%E6%A0%AA%E4%BE%A1/%E3%83%88%E3%83%BC%E3%82%BB" TargetMode="External"/><Relationship Id="rId1000" Type="http://schemas.openxmlformats.org/officeDocument/2006/relationships/hyperlink" Target="http://www.kabudragon.com/%E6%A0%AA%E4%BE%A1/%E3%82%AA%E3%83%97%E3%83%88%E3%83%9B%E3%83%BC%E3%83%AB%E3%83%87%E3%82%A3%E3%83%B3%E3%82%B0" TargetMode="External"/><Relationship Id="rId1042" Type="http://schemas.openxmlformats.org/officeDocument/2006/relationships/hyperlink" Target="http://www.kabudragon.com/%E6%A0%AA%E4%BE%A1/%E3%83%95%E3%82%A7%E3%82%A4%E3%82%B9" TargetMode="External"/><Relationship Id="rId107" Type="http://schemas.openxmlformats.org/officeDocument/2006/relationships/hyperlink" Target="http://www.kabudragon.com/%E6%A0%AA%E4%BE%A1/%E3%82%A4%E3%83%BC%E3%83%BB%E3%82%AC%E3%83%BC%E3%83%87%E3%82%A3%E3%82%A2%E3%83%B3" TargetMode="External"/><Relationship Id="rId289" Type="http://schemas.openxmlformats.org/officeDocument/2006/relationships/hyperlink" Target="http://www.kabudragon.com/%E6%A0%AA%E4%BE%A1/%E3%83%80%E3%83%96%E3%83%AB%E3%83%BB%E3%82%B9%E3%82%B3%E3%83%BC%E3%83%97" TargetMode="External"/><Relationship Id="rId454" Type="http://schemas.openxmlformats.org/officeDocument/2006/relationships/hyperlink" Target="http://www.kabudragon.com/%E6%A0%AA%E4%BE%A1/%E3%82%AF%E3%83%AC%E3%82%B9%E3%82%B3" TargetMode="External"/><Relationship Id="rId496" Type="http://schemas.openxmlformats.org/officeDocument/2006/relationships/hyperlink" Target="http://www.kabudragon.com/%E6%A0%AA%E4%BE%A1/%E7%B6%BF%E5%8D%8A%E3%83%9B%E3%83%BC%E3%83%AB%E3%83%87%E3%82%A3%E3%83%B3%E3%82%B0%E3%82%B9" TargetMode="External"/><Relationship Id="rId661" Type="http://schemas.openxmlformats.org/officeDocument/2006/relationships/hyperlink" Target="http://www.kabudragon.com/%E6%A0%AA%E4%BE%A1/%E3%82%AF%E3%83%AC%E3%82%B9%E3%82%B3" TargetMode="External"/><Relationship Id="rId717" Type="http://schemas.openxmlformats.org/officeDocument/2006/relationships/hyperlink" Target="http://www.kabudragon.com/%E6%A0%AA%E4%BE%A1/%E4%B8%B8%E4%BA%95%E3%82%B0%E3%83%AB%E3%83%BC%E3%83%97" TargetMode="External"/><Relationship Id="rId759" Type="http://schemas.openxmlformats.org/officeDocument/2006/relationships/hyperlink" Target="http://www.kabudragon.com/%E6%A0%AA%E4%BE%A1/%E3%82%BF%E3%82%AB%E3%83%A9%E3%83%88%E3%83%9F%E3%83%BC" TargetMode="External"/><Relationship Id="rId924" Type="http://schemas.openxmlformats.org/officeDocument/2006/relationships/hyperlink" Target="http://www.kabudragon.com/%E6%A0%AA%E4%BE%A1/%E3%83%8F%E3%82%A4%E3%83%87%E3%82%A4%E6%97%A5%E9%AB%98" TargetMode="External"/><Relationship Id="rId966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1" Type="http://schemas.openxmlformats.org/officeDocument/2006/relationships/hyperlink" Target="http://www.kabudragon.com/%E6%A0%AA%E4%BE%A1/%EF%BC%A5%EF%BC%B0%EF%BC%B3%E3%83%9B%E3%83%BC%E3%83%AB%E3%83%87%E3%82%A3%E3%83%B3%E3%82%B0%E3%82%B9" TargetMode="External"/><Relationship Id="rId53" Type="http://schemas.openxmlformats.org/officeDocument/2006/relationships/hyperlink" Target="http://www.kabudragon.com/%E6%A0%AA%E4%BE%A1/%E7%A6%8F%E5%B3%B6%E5%B7%A5%E6%A5%AD" TargetMode="External"/><Relationship Id="rId149" Type="http://schemas.openxmlformats.org/officeDocument/2006/relationships/hyperlink" Target="http://www.kabudragon.com/%E6%A0%AA%E4%BE%A1/%E3%83%A6%E3%83%8B%E3%83%97%E3%83%AC%E3%82%B9" TargetMode="External"/><Relationship Id="rId314" Type="http://schemas.openxmlformats.org/officeDocument/2006/relationships/hyperlink" Target="http://www.kabudragon.com/%E6%A0%AA%E4%BE%A1/%E3%83%88%E3%83%A8%E3%82%BF%E7%B4%A1%E7%B9%94" TargetMode="External"/><Relationship Id="rId356" Type="http://schemas.openxmlformats.org/officeDocument/2006/relationships/hyperlink" Target="http://www.kabudragon.com/%E6%A0%AA%E4%BE%A1/%E3%83%A1%E3%83%87%E3%82%A3%E3%82%A2%E3%83%89%E3%82%A5" TargetMode="External"/><Relationship Id="rId398" Type="http://schemas.openxmlformats.org/officeDocument/2006/relationships/hyperlink" Target="http://www.kabudragon.com/%E6%A0%AA%E4%BE%A1/%E3%82%AB%E3%83%8A%E3%83%A2%E3%83%88" TargetMode="External"/><Relationship Id="rId521" Type="http://schemas.openxmlformats.org/officeDocument/2006/relationships/hyperlink" Target="http://www.kabudragon.com/%E6%A0%AA%E4%BE%A1/%E3%82%A8%E3%83%AC%E3%83%9E%E3%83%86%E3%83%83%E3%82%AF" TargetMode="External"/><Relationship Id="rId563" Type="http://schemas.openxmlformats.org/officeDocument/2006/relationships/hyperlink" Target="http://www.kabudragon.com/%E6%A0%AA%E4%BE%A1/%E3%83%87%E3%82%AF%E3%82%BB%E3%83%AA%E3%82%A2%E3%83%AB%E3%82%BA" TargetMode="External"/><Relationship Id="rId619" Type="http://schemas.openxmlformats.org/officeDocument/2006/relationships/hyperlink" Target="http://www.kabudragon.com/%E6%A0%AA%E4%BE%A1/%E5%86%85%E5%A4%96%E3%83%88%E3%83%A9%E3%83%B3%E3%82%B9%E3%83%A9%E3%82%A4%E3%83%B3" TargetMode="External"/><Relationship Id="rId770" Type="http://schemas.openxmlformats.org/officeDocument/2006/relationships/hyperlink" Target="http://www.kabudragon.com/%E6%A0%AA%E4%BE%A1/%E7%9F%B3%E5%B7%9D%E8%A3%BD%E4%BD%9C%E6%89%80" TargetMode="External"/><Relationship Id="rId95" Type="http://schemas.openxmlformats.org/officeDocument/2006/relationships/hyperlink" Target="http://www.kabudragon.com/%E6%A0%AA%E4%BE%A1/%E5%90%88%E5%90%8C%E8%A3%BD%E9%90%B5" TargetMode="External"/><Relationship Id="rId160" Type="http://schemas.openxmlformats.org/officeDocument/2006/relationships/hyperlink" Target="http://www.kabudragon.com/%E6%A0%AA%E4%BE%A1/%E3%82%B3%E3%82%B7%E3%83%80%E3%82%AB%E3%83%9B%E3%83%BC%E3%83%AB%E3%83%87%E3%82%A3%E3%83%B3%E3%82%B0%E3%82%B9" TargetMode="External"/><Relationship Id="rId216" Type="http://schemas.openxmlformats.org/officeDocument/2006/relationships/hyperlink" Target="http://www.kabudragon.com/%E6%A0%AA%E4%BE%A1/%E6%97%A5%E6%9C%AC%E3%82%A8%E3%82%B9%E3%83%AA%E3%83%BC%E3%83%89" TargetMode="External"/><Relationship Id="rId423" Type="http://schemas.openxmlformats.org/officeDocument/2006/relationships/hyperlink" Target="http://www.kabudragon.com/%E6%A0%AA%E4%BE%A1/%E3%83%AF%E3%82%A4%E3%82%A8%E3%82%A4%E3%82%B7%E3%82%A4%E3%83%9B%E3%83%BC%E3%83%AB%E3%83%87%E3%82%A3%E3%83%B3%E3%82%B0%E3%82%B9" TargetMode="External"/><Relationship Id="rId826" Type="http://schemas.openxmlformats.org/officeDocument/2006/relationships/hyperlink" Target="http://www.kabudragon.com/%E6%A0%AA%E4%BE%A1/%E3%83%A8%E3%83%AD%E3%82%BA" TargetMode="External"/><Relationship Id="rId868" Type="http://schemas.openxmlformats.org/officeDocument/2006/relationships/hyperlink" Target="http://www.kabudragon.com/%E6%A0%AA%E4%BE%A1/%E3%83%9B%E3%83%BC%E3%83%81%E3%82%AD" TargetMode="External"/><Relationship Id="rId1011" Type="http://schemas.openxmlformats.org/officeDocument/2006/relationships/hyperlink" Target="http://www.kabudragon.com/%E6%A0%AA%E4%BE%A1/%E6%97%A5%E9%89%84%E9%89%B1%E6%A5%AD" TargetMode="External"/><Relationship Id="rId1053" Type="http://schemas.openxmlformats.org/officeDocument/2006/relationships/ctrlProp" Target="../ctrlProps/ctrlProp1.xml"/><Relationship Id="rId258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465" Type="http://schemas.openxmlformats.org/officeDocument/2006/relationships/hyperlink" Target="http://www.kabudragon.com/%E6%A0%AA%E4%BE%A1/%E3%82%B9%E3%82%BF%E3%83%BC%E3%83%BB%E3%83%9E%E3%82%A4%E3%82%AB" TargetMode="External"/><Relationship Id="rId630" Type="http://schemas.openxmlformats.org/officeDocument/2006/relationships/hyperlink" Target="http://www.kabudragon.com/%E6%A0%AA%E4%BE%A1/%E3%83%8F%E3%83%AA%E3%83%9E%E5%8C%96%E6%88%90%E3%82%B0%E3%83%AB%E3%83%BC%E3%83%97" TargetMode="External"/><Relationship Id="rId672" Type="http://schemas.openxmlformats.org/officeDocument/2006/relationships/hyperlink" Target="http://www.kabudragon.com/%E6%A0%AA%E4%BE%A1/%EF%BC%B4%EF%BC%AF%EF%BC%AB%EF%BC%B9%EF%BC%AF%E3%80%80%EF%BC%A2%EF%BC%A1%EF%BC%B3%EF%BC%A5" TargetMode="External"/><Relationship Id="rId728" Type="http://schemas.openxmlformats.org/officeDocument/2006/relationships/hyperlink" Target="http://www.kabudragon.com/%E6%A0%AA%E4%BE%A1/%E3%83%AC%E3%83%BC%E3%82%B6%E3%83%BC%E3%83%86%E3%83%83%E3%82%AF" TargetMode="External"/><Relationship Id="rId935" Type="http://schemas.openxmlformats.org/officeDocument/2006/relationships/hyperlink" Target="http://www.kabudragon.com/%E6%A0%AA%E4%BE%A1/%E5%A4%A7%E5%85%89" TargetMode="External"/><Relationship Id="rId22" Type="http://schemas.openxmlformats.org/officeDocument/2006/relationships/hyperlink" Target="http://www.kabudragon.com/%E6%A0%AA%E4%BE%A1/%E6%97%A5%E6%9C%AC%E7%89%B9%E6%AE%8A%E5%A1%97%E6%96%99" TargetMode="External"/><Relationship Id="rId64" Type="http://schemas.openxmlformats.org/officeDocument/2006/relationships/hyperlink" Target="http://www.kabudragon.com/%E6%A0%AA%E4%BE%A1/%E3%82%A2%E3%82%B5%E3%83%B3%E3%83%86" TargetMode="External"/><Relationship Id="rId118" Type="http://schemas.openxmlformats.org/officeDocument/2006/relationships/hyperlink" Target="http://www.kabudragon.com/%E6%A0%AA%E4%BE%A1/%E3%81%82%E3%81%99%E3%81%8B%E8%A3%BD%E8%96%AC" TargetMode="External"/><Relationship Id="rId325" Type="http://schemas.openxmlformats.org/officeDocument/2006/relationships/hyperlink" Target="http://www.kabudragon.com/%E6%A0%AA%E4%BE%A1/%EF%BC%AE%EF%BC%AF%EF%BC%AB" TargetMode="External"/><Relationship Id="rId367" Type="http://schemas.openxmlformats.org/officeDocument/2006/relationships/hyperlink" Target="http://www.kabudragon.com/%E6%A0%AA%E4%BE%A1/%E3%83%A1%E3%83%87%E3%82%A3%E3%82%AB%E3%83%AB%E3%83%BB%E3%83%87%E3%83%BC%E3%82%BF%E3%83%BB%E3%83%93%E3%82%B8%E3%83%A7%E3%83%B3" TargetMode="External"/><Relationship Id="rId532" Type="http://schemas.openxmlformats.org/officeDocument/2006/relationships/hyperlink" Target="http://www.kabudragon.com/%E6%A0%AA%E4%BE%A1/%E3%82%B5%E3%82%AB%E3%82%A4%E5%BC%95%E8%B6%8A%E3%82%BB%E3%83%B3%E3%82%BF%E3%83%BC" TargetMode="External"/><Relationship Id="rId574" Type="http://schemas.openxmlformats.org/officeDocument/2006/relationships/hyperlink" Target="http://www.kabudragon.com/%E6%A0%AA%E4%BE%A1/%E5%B7%9D%E8%A5%BF%E5%80%89%E5%BA%AB" TargetMode="External"/><Relationship Id="rId977" Type="http://schemas.openxmlformats.org/officeDocument/2006/relationships/hyperlink" Target="http://www.kabudragon.com/%E6%A0%AA%E4%BE%A1/%EF%BC%A8%EF%BD%81%EF%BD%8D%EF%BD%85%EF%BD%85" TargetMode="External"/><Relationship Id="rId171" Type="http://schemas.openxmlformats.org/officeDocument/2006/relationships/hyperlink" Target="http://www.kabudragon.com/%E6%A0%AA%E4%BE%A1/%E5%90%89%E9%87%8E%E5%AE%B6%E3%83%9B%E3%83%BC%E3%83%AB%E3%83%87%E3%82%A3%E3%83%B3%E3%82%B0%E3%82%B9" TargetMode="External"/><Relationship Id="rId227" Type="http://schemas.openxmlformats.org/officeDocument/2006/relationships/hyperlink" Target="http://www.kabudragon.com/%E6%A0%AA%E4%BE%A1/%E3%82%B5%E3%82%AF%E3%82%BB%E3%82%B9%E3%83%9B%E3%83%BC%E3%83%AB%E3%83%87%E3%82%A3%E3%83%B3%E3%82%B0%E3%82%B9" TargetMode="External"/><Relationship Id="rId781" Type="http://schemas.openxmlformats.org/officeDocument/2006/relationships/hyperlink" Target="http://www.kabudragon.com/%E6%A0%AA%E4%BE%A1/%E3%83%AD%E3%83%BC%E3%83%A9%E3%83%B3%E3%83%89%E3%80%80%E3%83%87%E3%82%A3%E3%83%BC%EF%BC%8E%E3%82%B8%E3%83%BC%EF%BC%8E" TargetMode="External"/><Relationship Id="rId837" Type="http://schemas.openxmlformats.org/officeDocument/2006/relationships/hyperlink" Target="http://www.kabudragon.com/%E6%A0%AA%E4%BE%A1/%E3%83%95%E3%82%A3%E3%83%83%E3%82%AF%E3%82%B9%E3%82%BF%E3%83%BC%E3%82%BA" TargetMode="External"/><Relationship Id="rId879" Type="http://schemas.openxmlformats.org/officeDocument/2006/relationships/hyperlink" Target="http://www.kabudragon.com/%E6%A0%AA%E4%BE%A1/%E3%81%82%E3%82%89%E3%81%9F" TargetMode="External"/><Relationship Id="rId1022" Type="http://schemas.openxmlformats.org/officeDocument/2006/relationships/hyperlink" Target="http://www.kabudragon.com/%E6%A0%AA%E4%BE%A1/%E6%9D%B1%E6%98%A0" TargetMode="External"/><Relationship Id="rId269" Type="http://schemas.openxmlformats.org/officeDocument/2006/relationships/hyperlink" Target="http://www.kabudragon.com/%E6%A0%AA%E4%BE%A1/%E3%82%A8%E3%82%A4%E3%83%81%E3%83%BB%E3%82%A2%E3%82%A4%E3%83%BB%E3%82%A8%E3%82%B9" TargetMode="External"/><Relationship Id="rId434" Type="http://schemas.openxmlformats.org/officeDocument/2006/relationships/hyperlink" Target="http://www.kabudragon.com/%E6%A0%AA%E4%BE%A1/%E3%83%8F%E3%83%AA%E3%83%9E%E5%8C%96%E6%88%90%E3%82%B0%E3%83%AB%E3%83%BC%E3%83%97" TargetMode="External"/><Relationship Id="rId476" Type="http://schemas.openxmlformats.org/officeDocument/2006/relationships/hyperlink" Target="http://www.kabudragon.com/%E6%A0%AA%E4%BE%A1/%E3%82%AA%E3%83%8F%E3%83%A9" TargetMode="External"/><Relationship Id="rId641" Type="http://schemas.openxmlformats.org/officeDocument/2006/relationships/hyperlink" Target="http://www.kabudragon.com/%E6%A0%AA%E4%BE%A1/%E4%B8%89%E4%BA%95%E6%B5%B7%E6%B4%8B%E9%96%8B%E7%99%BA" TargetMode="External"/><Relationship Id="rId683" Type="http://schemas.openxmlformats.org/officeDocument/2006/relationships/hyperlink" Target="http://www.kabudragon.com/%E6%A0%AA%E4%BE%A1/%E3%83%A6%E3%83%8B%E3%82%BE%E3%83%9B%E3%83%BC%E3%83%AB%E3%83%87%E3%82%A3%E3%83%B3%E3%82%B0%E3%82%B9" TargetMode="External"/><Relationship Id="rId739" Type="http://schemas.openxmlformats.org/officeDocument/2006/relationships/hyperlink" Target="http://www.kabudragon.com/%E6%A0%AA%E4%BE%A1/%E3%83%A2%E3%83%AD%E3%82%BE%E3%83%95" TargetMode="External"/><Relationship Id="rId890" Type="http://schemas.openxmlformats.org/officeDocument/2006/relationships/hyperlink" Target="http://www.kabudragon.com/%E6%A0%AA%E4%BE%A1/%E7%AC%AC%E4%B8%80%E7%B2%BE%E5%B7%A5" TargetMode="External"/><Relationship Id="rId904" Type="http://schemas.openxmlformats.org/officeDocument/2006/relationships/hyperlink" Target="http://www.kabudragon.com/%E6%A0%AA%E4%BE%A1/%E3%83%87%E3%82%B8%E3%82%BF%E3%83%AB%E3%82%A2%E3%83%BC%E3%83%84" TargetMode="External"/><Relationship Id="rId33" Type="http://schemas.openxmlformats.org/officeDocument/2006/relationships/hyperlink" Target="http://www.kabudragon.com/%E6%A0%AA%E4%BE%A1/%E6%9D%B1%E9%82%A6%E3%82%A2%E3%82%BB%E3%83%81%E3%83%AC%E3%83%B3" TargetMode="External"/><Relationship Id="rId129" Type="http://schemas.openxmlformats.org/officeDocument/2006/relationships/hyperlink" Target="http://www.kabudragon.com/%E6%A0%AA%E4%BE%A1/%E3%82%B5%E3%82%A4%E3%83%90%E3%83%BC%E3%82%A8%E3%83%BC%E3%82%B8%E3%82%A7%E3%83%B3%E3%83%88" TargetMode="External"/><Relationship Id="rId280" Type="http://schemas.openxmlformats.org/officeDocument/2006/relationships/hyperlink" Target="http://www.kabudragon.com/%E6%A0%AA%E4%BE%A1/%E3%83%AD%E3%83%BC%E3%83%A0" TargetMode="External"/><Relationship Id="rId336" Type="http://schemas.openxmlformats.org/officeDocument/2006/relationships/hyperlink" Target="http://www.kabudragon.com/%E6%A0%AA%E4%BE%A1/%E3%83%80%E3%82%A4%E3%83%88" TargetMode="External"/><Relationship Id="rId501" Type="http://schemas.openxmlformats.org/officeDocument/2006/relationships/hyperlink" Target="http://www.kabudragon.com/%E6%A0%AA%E4%BE%A1/%E3%82%A2%E3%82%A4%E3%83%BB%E3%82%A8%E3%82%B9%E3%83%BB%E3%83%93%E3%83%BC" TargetMode="External"/><Relationship Id="rId543" Type="http://schemas.openxmlformats.org/officeDocument/2006/relationships/hyperlink" Target="http://www.kabudragon.com/%E6%A0%AA%E4%BE%A1/%E3%83%80%E3%83%96%E3%83%AB%E3%83%BB%E3%82%B9%E3%82%B3%E3%83%BC%E3%83%97" TargetMode="External"/><Relationship Id="rId946" Type="http://schemas.openxmlformats.org/officeDocument/2006/relationships/hyperlink" Target="http://www.kabudragon.com/%E6%A0%AA%E4%BE%A1/%E5%9C%9F%E6%9C%A8%E7%AE%A1%E7%90%86%E7%B7%8F%E5%90%88%E8%A9%A6%E9%A8%93%E6%89%80" TargetMode="External"/><Relationship Id="rId988" Type="http://schemas.openxmlformats.org/officeDocument/2006/relationships/hyperlink" Target="http://www.kabudragon.com/%E6%A0%AA%E4%BE%A1/%E7%89%A9%E8%AA%9E%E3%82%B3%E3%83%BC%E3%83%9D%E3%83%AC%E3%83%BC%E3%82%B7%E3%83%A7%E3%83%B3" TargetMode="External"/><Relationship Id="rId75" Type="http://schemas.openxmlformats.org/officeDocument/2006/relationships/hyperlink" Target="http://www.kabudragon.com/%E6%A0%AA%E4%BE%A1/%E5%AF%8C%E5%B1%B1%E9%8A%80%E8%A1%8C" TargetMode="External"/><Relationship Id="rId140" Type="http://schemas.openxmlformats.org/officeDocument/2006/relationships/hyperlink" Target="http://www.kabudragon.com/%E6%A0%AA%E4%BE%A1/%EF%BC%B4%EF%BC%AF%EF%BC%AB%EF%BC%B9%EF%BC%AF%E3%80%80%EF%BC%A2%EF%BC%A1%EF%BC%B3%EF%BC%A5" TargetMode="External"/><Relationship Id="rId182" Type="http://schemas.openxmlformats.org/officeDocument/2006/relationships/hyperlink" Target="http://www.kabudragon.com/%E6%A0%AA%E4%BE%A1/%E3%83%AD%E3%83%BC%E3%83%A0" TargetMode="External"/><Relationship Id="rId378" Type="http://schemas.openxmlformats.org/officeDocument/2006/relationships/hyperlink" Target="http://www.kabudragon.com/%E6%A0%AA%E4%BE%A1/%E3%83%A9%E3%82%A4%E3%82%AF" TargetMode="External"/><Relationship Id="rId403" Type="http://schemas.openxmlformats.org/officeDocument/2006/relationships/hyperlink" Target="http://www.kabudragon.com/%E6%A0%AA%E4%BE%A1/%E6%98%AD%E5%92%8C%E9%9B%BB%E5%B7%A5" TargetMode="External"/><Relationship Id="rId585" Type="http://schemas.openxmlformats.org/officeDocument/2006/relationships/hyperlink" Target="http://www.kabudragon.com/%E6%A0%AA%E4%BE%A1/%E6%9D%B1%E9%82%A6%E3%82%A2%E3%82%BB%E3%83%81%E3%83%AC%E3%83%B3" TargetMode="External"/><Relationship Id="rId750" Type="http://schemas.openxmlformats.org/officeDocument/2006/relationships/hyperlink" Target="http://www.kabudragon.com/%E6%A0%AA%E4%BE%A1/%E8%88%88%E9%8A%80%E3%83%AA%E3%83%BC%E3%82%B9" TargetMode="External"/><Relationship Id="rId792" Type="http://schemas.openxmlformats.org/officeDocument/2006/relationships/hyperlink" Target="http://www.kabudragon.com/%E6%A0%AA%E4%BE%A1/%E3%83%88%E3%83%A9%E3%82%B9%E3%83%88%E3%83%BB%E3%83%86%E3%83%83%E3%82%AF" TargetMode="External"/><Relationship Id="rId806" Type="http://schemas.openxmlformats.org/officeDocument/2006/relationships/hyperlink" Target="http://www.kabudragon.com/%E6%A0%AA%E4%BE%A1/%E3%83%84%E3%83%90%E3%82%AD%E3%83%BB%E3%83%8A%E3%82%AB%E3%82%B7%E3%83%9E" TargetMode="External"/><Relationship Id="rId848" Type="http://schemas.openxmlformats.org/officeDocument/2006/relationships/hyperlink" Target="http://www.kabudragon.com/%E6%A0%AA%E4%BE%A1/%E3%83%9A%E3%83%97%E3%83%81%E3%83%89%E3%83%AA%E3%83%BC%E3%83%A0" TargetMode="External"/><Relationship Id="rId1033" Type="http://schemas.openxmlformats.org/officeDocument/2006/relationships/hyperlink" Target="http://www.kabudragon.com/%E6%A0%AA%E4%BE%A1/%E9%96%A2%E6%9D%B1%E9%9B%BB%E5%8C%96%E5%B7%A5%E6%A5%AD" TargetMode="External"/><Relationship Id="rId6" Type="http://schemas.openxmlformats.org/officeDocument/2006/relationships/hyperlink" Target="http://www.kabudragon.com/%E6%A0%AA%E4%BE%A1/%E3%82%B7%E3%83%A7%E3%83%BC%E3%83%AF" TargetMode="External"/><Relationship Id="rId238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445" Type="http://schemas.openxmlformats.org/officeDocument/2006/relationships/hyperlink" Target="http://www.kabudragon.com/%E6%A0%AA%E4%BE%A1/%E3%82%A4%E3%83%BC%E3%83%96%E3%83%83%E3%82%AF%E3%82%A4%E3%83%8B%E3%82%B7%E3%82%A2%E3%83%86%E3%82%A3%E3%83%96%E3%82%B8%E3%83%A3%E3%83%91%E3%83%B3" TargetMode="External"/><Relationship Id="rId487" Type="http://schemas.openxmlformats.org/officeDocument/2006/relationships/hyperlink" Target="http://www.kabudragon.com/%E6%A0%AA%E4%BE%A1/%E5%AE%89%E5%B7%9D%E9%9B%BB%E6%A9%9F" TargetMode="External"/><Relationship Id="rId610" Type="http://schemas.openxmlformats.org/officeDocument/2006/relationships/hyperlink" Target="http://www.kabudragon.com/%E6%A0%AA%E4%BE%A1/%E7%A5%9E%E9%8B%BC%E5%95%86%E4%BA%8B" TargetMode="External"/><Relationship Id="rId652" Type="http://schemas.openxmlformats.org/officeDocument/2006/relationships/hyperlink" Target="http://www.kabudragon.com/%E6%A0%AA%E4%BE%A1/%EF%BC%A5%EF%BC%AD%E3%82%B7%E3%82%B9%E3%83%86%E3%83%A0%E3%82%BA" TargetMode="External"/><Relationship Id="rId694" Type="http://schemas.openxmlformats.org/officeDocument/2006/relationships/hyperlink" Target="http://www.kabudragon.com/%E6%A0%AA%E4%BE%A1/%E3%83%8E%E3%83%AA%E3%82%BF%E3%82%B1%E3%82%AB%E3%83%B3%E3%83%91%E3%83%8B%E3%83%BC%E3%83%AA%E3%83%9F%E3%83%86%E3%83%89" TargetMode="External"/><Relationship Id="rId708" Type="http://schemas.openxmlformats.org/officeDocument/2006/relationships/hyperlink" Target="http://www.kabudragon.com/%E6%A0%AA%E4%BE%A1/%E3%83%A6%E3%83%BC%E3%82%B7%E3%83%B3%E7%B2%BE%E6%A9%9F" TargetMode="External"/><Relationship Id="rId915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291" Type="http://schemas.openxmlformats.org/officeDocument/2006/relationships/hyperlink" Target="http://www.kabudragon.com/%E6%A0%AA%E4%BE%A1/%E3%82%AA%E3%83%AB%E3%83%88%E3%83%97%E3%83%A9%E3%82%B9" TargetMode="External"/><Relationship Id="rId305" Type="http://schemas.openxmlformats.org/officeDocument/2006/relationships/hyperlink" Target="http://www.kabudragon.com/%E6%A0%AA%E4%BE%A1/%E6%97%A5%E6%9C%AC%E5%86%99%E7%9C%9F%E5%8D%B0%E5%88%B7" TargetMode="External"/><Relationship Id="rId347" Type="http://schemas.openxmlformats.org/officeDocument/2006/relationships/hyperlink" Target="http://www.kabudragon.com/%E6%A0%AA%E4%BE%A1/%E3%83%93%E3%83%83%E3%82%AF%E3%82%AB%E3%83%A1%E3%83%A9" TargetMode="External"/><Relationship Id="rId512" Type="http://schemas.openxmlformats.org/officeDocument/2006/relationships/hyperlink" Target="http://www.kabudragon.com/%E6%A0%AA%E4%BE%A1/%E3%83%80%E3%82%A4%E3%83%88%E3%83%AD%E3%83%B3" TargetMode="External"/><Relationship Id="rId957" Type="http://schemas.openxmlformats.org/officeDocument/2006/relationships/hyperlink" Target="http://www.kabudragon.com/%E6%A0%AA%E4%BE%A1/%E7%9F%B3%E5%8E%9F%E7%94%A3%E6%A5%AD" TargetMode="External"/><Relationship Id="rId999" Type="http://schemas.openxmlformats.org/officeDocument/2006/relationships/hyperlink" Target="http://www.kabudragon.com/%E6%A0%AA%E4%BE%A1/%E3%82%B7%E3%83%A5%E3%83%83%E3%83%94%E3%83%B3" TargetMode="External"/><Relationship Id="rId44" Type="http://schemas.openxmlformats.org/officeDocument/2006/relationships/hyperlink" Target="http://www.kabudragon.com/%E6%A0%AA%E4%BE%A1/%EF%BC%A7%EF%BC%A3%EF%BC%A1" TargetMode="External"/><Relationship Id="rId86" Type="http://schemas.openxmlformats.org/officeDocument/2006/relationships/hyperlink" Target="http://www.kabudragon.com/%E6%A0%AA%E4%BE%A1/%E3%82%A2%E3%83%AB%E3%83%95%E3%82%A1" TargetMode="External"/><Relationship Id="rId151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389" Type="http://schemas.openxmlformats.org/officeDocument/2006/relationships/hyperlink" Target="http://www.kabudragon.com/%E6%A0%AA%E4%BE%A1/%EF%BC%B7%EF%BC%AF%EF%BC%B7%EF%BC%AF%EF%BC%B7" TargetMode="External"/><Relationship Id="rId554" Type="http://schemas.openxmlformats.org/officeDocument/2006/relationships/hyperlink" Target="http://www.kabudragon.com/%E6%A0%AA%E4%BE%A1/%E3%82%B9%E3%83%86%E3%83%A9%E3%80%80%E3%82%B1%E3%83%9F%E3%83%95%E3%82%A1" TargetMode="External"/><Relationship Id="rId596" Type="http://schemas.openxmlformats.org/officeDocument/2006/relationships/hyperlink" Target="http://www.kabudragon.com/%E6%A0%AA%E4%BE%A1/%E3%82%A8%E3%83%A0%E3%82%A2%E3%83%83%E3%83%97" TargetMode="External"/><Relationship Id="rId761" Type="http://schemas.openxmlformats.org/officeDocument/2006/relationships/hyperlink" Target="http://www.kabudragon.com/%E6%A0%AA%E4%BE%A1/%E6%B2%B3%E8%A5%BF%E5%B7%A5%E6%A5%AD" TargetMode="External"/><Relationship Id="rId817" Type="http://schemas.openxmlformats.org/officeDocument/2006/relationships/hyperlink" Target="http://www.kabudragon.com/%E6%A0%AA%E4%BE%A1/%E3%83%A6%E3%83%8B%E3%83%97%E3%83%AC%E3%82%B9" TargetMode="External"/><Relationship Id="rId859" Type="http://schemas.openxmlformats.org/officeDocument/2006/relationships/hyperlink" Target="http://www.kabudragon.com/%E6%A0%AA%E4%BE%A1/%E5%AF%8C%E5%A3%AB%E3%83%95%E3%82%A4%E3%83%AB%E3%83%A0%E3%83%9B%E3%83%BC%E3%83%AB%E3%83%87%E3%82%A3%E3%83%B3%E3%82%B0%E3%82%B9" TargetMode="External"/><Relationship Id="rId1002" Type="http://schemas.openxmlformats.org/officeDocument/2006/relationships/hyperlink" Target="http://www.kabudragon.com/%E6%A0%AA%E4%BE%A1/%E3%83%A4%E3%83%9E%E3%82%BF%E3%83%8D" TargetMode="External"/><Relationship Id="rId193" Type="http://schemas.openxmlformats.org/officeDocument/2006/relationships/hyperlink" Target="http://www.kabudragon.com/%E6%A0%AA%E4%BE%A1/%E6%97%A5%E6%9C%AC%E9%87%91%E5%B1%9E" TargetMode="External"/><Relationship Id="rId207" Type="http://schemas.openxmlformats.org/officeDocument/2006/relationships/hyperlink" Target="http://www.kabudragon.com/%E6%A0%AA%E4%BE%A1/%E5%B3%B6%E7%B2%BE%E6%A9%9F%E8%A3%BD%E4%BD%9C%E6%89%80" TargetMode="External"/><Relationship Id="rId249" Type="http://schemas.openxmlformats.org/officeDocument/2006/relationships/hyperlink" Target="http://www.kabudragon.com/%E6%A0%AA%E4%BE%A1/%E3%82%A2%E3%83%89%E3%83%90%E3%83%8D%E3%82%AF%E3%82%B9" TargetMode="External"/><Relationship Id="rId414" Type="http://schemas.openxmlformats.org/officeDocument/2006/relationships/hyperlink" Target="http://www.kabudragon.com/%E6%A0%AA%E4%BE%A1/%E3%82%B5%E3%82%AB%E3%82%BF%E3%82%A4%E3%83%B3%E3%82%AF%E3%82%B9" TargetMode="External"/><Relationship Id="rId456" Type="http://schemas.openxmlformats.org/officeDocument/2006/relationships/hyperlink" Target="http://www.kabudragon.com/%E6%A0%AA%E4%BE%A1/%EF%BC%A7%EF%BC%8D%EF%BC%97%E3%83%9B%E3%83%BC%E3%83%AB%E3%83%87%E3%82%A3%E3%83%B3%E3%82%B0%E3%82%B9" TargetMode="External"/><Relationship Id="rId498" Type="http://schemas.openxmlformats.org/officeDocument/2006/relationships/hyperlink" Target="http://www.kabudragon.com/%E6%A0%AA%E4%BE%A1/%E3%82%BF%E3%82%AF%E3%83%9E" TargetMode="External"/><Relationship Id="rId621" Type="http://schemas.openxmlformats.org/officeDocument/2006/relationships/hyperlink" Target="http://www.kabudragon.com/%E6%A0%AA%E4%BE%A1/%E6%98%8E%E6%B2%BB%E9%9B%BB%E6%A9%9F%E5%B7%A5%E6%A5%AD" TargetMode="External"/><Relationship Id="rId663" Type="http://schemas.openxmlformats.org/officeDocument/2006/relationships/hyperlink" Target="http://www.kabudragon.com/%E6%A0%AA%E4%BE%A1/%E3%83%88%E3%83%BC%E3%82%BB" TargetMode="External"/><Relationship Id="rId870" Type="http://schemas.openxmlformats.org/officeDocument/2006/relationships/hyperlink" Target="http://www.kabudragon.com/%E6%A0%AA%E4%BE%A1/%E3%82%BD%E3%83%87%E3%82%A3%E3%83%83%E3%82%AF" TargetMode="External"/><Relationship Id="rId1044" Type="http://schemas.openxmlformats.org/officeDocument/2006/relationships/hyperlink" Target="http://www.kabudragon.com/%E6%A0%AA%E4%BE%A1/%E3%82%B7%E3%83%BC%E3%82%BA%E3%83%BB%E3%83%9B%E3%83%BC%E3%83%AB%E3%83%87%E3%82%A3%E3%83%B3%E3%82%B0%E3%82%B9" TargetMode="External"/><Relationship Id="rId13" Type="http://schemas.openxmlformats.org/officeDocument/2006/relationships/hyperlink" Target="http://www.kabudragon.com/%E6%A0%AA%E4%BE%A1/%E5%8F%A4%E6%B2%B3%E9%9B%BB%E6%B0%97%E5%B7%A5%E6%A5%AD" TargetMode="External"/><Relationship Id="rId109" Type="http://schemas.openxmlformats.org/officeDocument/2006/relationships/hyperlink" Target="http://www.kabudragon.com/%E6%A0%AA%E4%BE%A1/%E3%82%A2%E3%82%B9%E3%82%AF%E3%83%AB" TargetMode="External"/><Relationship Id="rId260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316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523" Type="http://schemas.openxmlformats.org/officeDocument/2006/relationships/hyperlink" Target="http://www.kabudragon.com/%E6%A0%AA%E4%BE%A1/%E3%83%80%E3%83%96%E3%83%AB%E3%83%BB%E3%82%B9%E3%82%B3%E3%83%BC%E3%83%97" TargetMode="External"/><Relationship Id="rId719" Type="http://schemas.openxmlformats.org/officeDocument/2006/relationships/hyperlink" Target="http://www.kabudragon.com/%E6%A0%AA%E4%BE%A1/%EF%BC%AB%EF%BC%AC%EF%BD%81%EF%BD%82" TargetMode="External"/><Relationship Id="rId926" Type="http://schemas.openxmlformats.org/officeDocument/2006/relationships/hyperlink" Target="http://www.kabudragon.com/%E6%A0%AA%E4%BE%A1/%EF%BC%AA%EF%BC%B3%EF%BC%B0" TargetMode="External"/><Relationship Id="rId968" Type="http://schemas.openxmlformats.org/officeDocument/2006/relationships/hyperlink" Target="http://www.kabudragon.com/%E6%A0%AA%E4%BE%A1/%E3%83%A8%E3%82%B3%E3%82%AA" TargetMode="External"/><Relationship Id="rId55" Type="http://schemas.openxmlformats.org/officeDocument/2006/relationships/hyperlink" Target="http://www.kabudragon.com/%E6%A0%AA%E4%BE%A1/%E6%9D%B1%E4%BA%AC%E9%83%BD%E7%AB%B6%E9%A6%AC" TargetMode="External"/><Relationship Id="rId97" Type="http://schemas.openxmlformats.org/officeDocument/2006/relationships/hyperlink" Target="http://www.kabudragon.com/%E6%A0%AA%E4%BE%A1/%E6%97%A5%E6%9C%AC%E9%87%91%E5%B1%9E" TargetMode="External"/><Relationship Id="rId120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358" Type="http://schemas.openxmlformats.org/officeDocument/2006/relationships/hyperlink" Target="http://www.kabudragon.com/%E6%A0%AA%E4%BE%A1/%EF%BC%AA%EF%BC%A3%EF%BC%B2%E3%83%95%E3%82%A1%E3%83%BC%E3%83%9E" TargetMode="External"/><Relationship Id="rId565" Type="http://schemas.openxmlformats.org/officeDocument/2006/relationships/hyperlink" Target="http://www.kabudragon.com/%E6%A0%AA%E4%BE%A1/%E9%B3%A5%E5%B1%85%E8%96%AC%E5%93%81" TargetMode="External"/><Relationship Id="rId730" Type="http://schemas.openxmlformats.org/officeDocument/2006/relationships/hyperlink" Target="http://www.kabudragon.com/%E6%A0%AA%E4%BE%A1/%E3%82%AA%E3%83%97%E3%83%88%E3%83%9B%E3%83%BC%E3%83%AB%E3%83%87%E3%82%A3%E3%83%B3%E3%82%B0" TargetMode="External"/><Relationship Id="rId772" Type="http://schemas.openxmlformats.org/officeDocument/2006/relationships/hyperlink" Target="http://www.kabudragon.com/%E6%A0%AA%E4%BE%A1/%E3%83%AC%E3%83%BC%E3%82%B6%E3%83%BC%E3%83%86%E3%83%83%E3%82%AF" TargetMode="External"/><Relationship Id="rId828" Type="http://schemas.openxmlformats.org/officeDocument/2006/relationships/hyperlink" Target="http://www.kabudragon.com/%E6%A0%AA%E4%BE%A1/%E3%83%80%E3%83%96%E3%83%AB%E3%83%BB%E3%82%B9%E3%82%B3%E3%83%BC%E3%83%97" TargetMode="External"/><Relationship Id="rId1013" Type="http://schemas.openxmlformats.org/officeDocument/2006/relationships/hyperlink" Target="http://www.kabudragon.com/%E6%A0%AA%E4%BE%A1/%E3%82%B9%E3%82%BA%E3%82%AD" TargetMode="External"/><Relationship Id="rId162" Type="http://schemas.openxmlformats.org/officeDocument/2006/relationships/hyperlink" Target="http://www.kabudragon.com/%E6%A0%AA%E4%BE%A1/%E3%82%B7%E3%83%BC%E3%83%86%E3%82%A3%E3%83%BC%E3%82%A8%E3%82%B9" TargetMode="External"/><Relationship Id="rId218" Type="http://schemas.openxmlformats.org/officeDocument/2006/relationships/hyperlink" Target="http://www.kabudragon.com/%E6%A0%AA%E4%BE%A1/%E3%83%80%E3%82%A4%E3%83%80%E3%83%B3" TargetMode="External"/><Relationship Id="rId425" Type="http://schemas.openxmlformats.org/officeDocument/2006/relationships/hyperlink" Target="http://www.kabudragon.com/%E6%A0%AA%E4%BE%A1/%E6%97%A5%E6%9C%AC%EF%BC%A3%EF%BC%AD%EF%BC%AB" TargetMode="External"/><Relationship Id="rId467" Type="http://schemas.openxmlformats.org/officeDocument/2006/relationships/hyperlink" Target="http://www.kabudragon.com/%E6%A0%AA%E4%BE%A1/%E3%82%BC%E3%83%B3%E3%83%AA%E3%83%B3" TargetMode="External"/><Relationship Id="rId632" Type="http://schemas.openxmlformats.org/officeDocument/2006/relationships/hyperlink" Target="http://www.kabudragon.com/%E6%A0%AA%E4%BE%A1/%E5%9C%9F%E6%9C%A8%E7%AE%A1%E7%90%86%E7%B7%8F%E5%90%88%E8%A9%A6%E9%A8%93%E6%89%80" TargetMode="External"/><Relationship Id="rId1055" Type="http://schemas.openxmlformats.org/officeDocument/2006/relationships/ctrlProp" Target="../ctrlProps/ctrlProp3.xml"/><Relationship Id="rId271" Type="http://schemas.openxmlformats.org/officeDocument/2006/relationships/hyperlink" Target="http://www.kabudragon.com/%E6%A0%AA%E4%BE%A1/%E3%83%8A%E3%82%AC%E3%82%A4%E3%83%AC%E3%83%BC%E3%83%99%E3%83%B3" TargetMode="External"/><Relationship Id="rId674" Type="http://schemas.openxmlformats.org/officeDocument/2006/relationships/hyperlink" Target="http://www.kabudragon.com/%E6%A0%AA%E4%BE%A1/%E3%83%A1%E3%83%83%E3%82%AF" TargetMode="External"/><Relationship Id="rId881" Type="http://schemas.openxmlformats.org/officeDocument/2006/relationships/hyperlink" Target="http://www.kabudragon.com/%E6%A0%AA%E4%BE%A1/%E6%98%AD%E5%92%8C%E9%9B%BB%E5%B7%A5" TargetMode="External"/><Relationship Id="rId937" Type="http://schemas.openxmlformats.org/officeDocument/2006/relationships/hyperlink" Target="http://www.kabudragon.com/%E6%A0%AA%E4%BE%A1/%E4%B8%89%E4%BA%95%E4%BD%8F%E5%8F%8B%E3%83%88%E3%83%A9%E3%82%B9%E3%83%88%E3%83%BB%E3%83%9B%E3%83%BC%E3%83%AB%E3%83%87%E3%82%A3%E3%83%B3%E3%82%B0%E3%82%B9" TargetMode="External"/><Relationship Id="rId979" Type="http://schemas.openxmlformats.org/officeDocument/2006/relationships/hyperlink" Target="http://www.kabudragon.com/%E6%A0%AA%E4%BE%A1/%E3%83%91%E3%83%B3%E3%83%81%E5%B7%A5%E6%A5%AD" TargetMode="External"/><Relationship Id="rId24" Type="http://schemas.openxmlformats.org/officeDocument/2006/relationships/hyperlink" Target="http://www.kabudragon.com/%E6%A0%AA%E4%BE%A1/%EF%BD%85%EF%BD%8E%EF%BD%89%EF%BD%93%EF%BD%88" TargetMode="External"/><Relationship Id="rId66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131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327" Type="http://schemas.openxmlformats.org/officeDocument/2006/relationships/hyperlink" Target="http://www.kabudragon.com/%E6%A0%AA%E4%BE%A1/%E3%82%BF%E3%82%B1%E3%82%A8%E3%82%A4" TargetMode="External"/><Relationship Id="rId369" Type="http://schemas.openxmlformats.org/officeDocument/2006/relationships/hyperlink" Target="http://www.kabudragon.com/%E6%A0%AA%E4%BE%A1/%E5%A4%A7%E5%A1%9A%E5%95%86%E4%BC%9A" TargetMode="External"/><Relationship Id="rId534" Type="http://schemas.openxmlformats.org/officeDocument/2006/relationships/hyperlink" Target="http://www.kabudragon.com/%E6%A0%AA%E4%BE%A1/%E5%A4%A7%E8%B1%8A%E5%B7%A5%E6%A5%AD" TargetMode="External"/><Relationship Id="rId576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741" Type="http://schemas.openxmlformats.org/officeDocument/2006/relationships/hyperlink" Target="http://www.kabudragon.com/%E6%A0%AA%E4%BE%A1/%E4%B8%B8%E5%92%8C%E9%81%8B%E8%BC%B8%E6%A9%9F%E9%96%A2" TargetMode="External"/><Relationship Id="rId783" Type="http://schemas.openxmlformats.org/officeDocument/2006/relationships/hyperlink" Target="http://www.kabudragon.com/%E6%A0%AA%E4%BE%A1/%E3%82%A2%E3%82%A4%E3%83%80%E3%82%A8%E3%83%B3%E3%82%B8%E3%83%8B%E3%82%A2%E3%83%AA%E3%83%B3%E3%82%B0" TargetMode="External"/><Relationship Id="rId839" Type="http://schemas.openxmlformats.org/officeDocument/2006/relationships/hyperlink" Target="http://www.kabudragon.com/%E6%A0%AA%E4%BE%A1/%E7%87%A6%E3%83%9B%E3%83%BC%E3%83%AB%E3%83%87%E3%82%A3%E3%83%B3%E3%82%B0%E3%82%B9" TargetMode="External"/><Relationship Id="rId990" Type="http://schemas.openxmlformats.org/officeDocument/2006/relationships/hyperlink" Target="http://www.kabudragon.com/%E6%A0%AA%E4%BE%A1/%E6%9D%B1%E6%B4%8B%E7%82%AD%E7%B4%A0" TargetMode="External"/><Relationship Id="rId173" Type="http://schemas.openxmlformats.org/officeDocument/2006/relationships/hyperlink" Target="http://www.kabudragon.com/%E6%A0%AA%E4%BE%A1/%E3%83%9E%E3%82%AF%E3%83%AD%E3%83%9F%E3%83%AB" TargetMode="External"/><Relationship Id="rId229" Type="http://schemas.openxmlformats.org/officeDocument/2006/relationships/hyperlink" Target="http://www.kabudragon.com/%E6%A0%AA%E4%BE%A1/%E3%82%A2%E3%82%A6%E3%83%88%E3%82%BD%E3%83%BC%E3%82%B7%E3%83%B3%E3%82%B0" TargetMode="External"/><Relationship Id="rId380" Type="http://schemas.openxmlformats.org/officeDocument/2006/relationships/hyperlink" Target="http://www.kabudragon.com/%E6%A0%AA%E4%BE%A1/%E7%87%A6%E3%83%9B%E3%83%BC%E3%83%AB%E3%83%87%E3%82%A3%E3%83%B3%E3%82%B0%E3%82%B9" TargetMode="External"/><Relationship Id="rId436" Type="http://schemas.openxmlformats.org/officeDocument/2006/relationships/hyperlink" Target="http://www.kabudragon.com/%E6%A0%AA%E4%BE%A1/%E3%83%A9%E3%82%A4%E3%82%AF" TargetMode="External"/><Relationship Id="rId601" Type="http://schemas.openxmlformats.org/officeDocument/2006/relationships/hyperlink" Target="http://www.kabudragon.com/%E6%A0%AA%E4%BE%A1/%E7%A5%9E%E6%88%B8%E8%A3%BD%E9%8B%BC%E6%89%80" TargetMode="External"/><Relationship Id="rId643" Type="http://schemas.openxmlformats.org/officeDocument/2006/relationships/hyperlink" Target="http://www.kabudragon.com/%E6%A0%AA%E4%BE%A1/%E6%97%A5%E6%9C%AC%E5%B7%A5%E5%96%B6" TargetMode="External"/><Relationship Id="rId1024" Type="http://schemas.openxmlformats.org/officeDocument/2006/relationships/hyperlink" Target="http://www.kabudragon.com/%E6%A0%AA%E4%BE%A1/%E3%82%BB%E3%83%AC%E3%82%B9" TargetMode="External"/><Relationship Id="rId240" Type="http://schemas.openxmlformats.org/officeDocument/2006/relationships/hyperlink" Target="http://www.kabudragon.com/%E6%A0%AA%E4%BE%A1/%E8%97%A4%E7%94%B0%E8%A6%B3%E5%85%89" TargetMode="External"/><Relationship Id="rId478" Type="http://schemas.openxmlformats.org/officeDocument/2006/relationships/hyperlink" Target="http://www.kabudragon.com/%E6%A0%AA%E4%BE%A1/%E4%BF%A1%E8%B6%8A%E3%83%9D%E3%83%AA%E3%83%9E%E3%83%BC" TargetMode="External"/><Relationship Id="rId685" Type="http://schemas.openxmlformats.org/officeDocument/2006/relationships/hyperlink" Target="http://www.kabudragon.com/%E6%A0%AA%E4%BE%A1/%EF%BC%A7%EF%BC%AD%EF%BC%AF%E3%82%A4%E3%83%B3%E3%82%BF%E3%83%BC%E3%83%8D%E3%83%83%E3%83%88" TargetMode="External"/><Relationship Id="rId850" Type="http://schemas.openxmlformats.org/officeDocument/2006/relationships/hyperlink" Target="http://www.kabudragon.com/%E6%A0%AA%E4%BE%A1/%E3%83%87%E3%82%B8%E3%82%BF%E3%83%AB%E3%83%BB%E3%82%A4%E3%83%B3%E3%83%95%E3%82%A9%E3%83%A1%E3%83%BC%E3%82%B7%E3%83%A7%E3%83%B3%E3%83%BB%E3%83%86%E3%82%AF%E3%83%8E%E3%83%AD%E3%82%B8%E3%83%BC" TargetMode="External"/><Relationship Id="rId892" Type="http://schemas.openxmlformats.org/officeDocument/2006/relationships/hyperlink" Target="http://www.kabudragon.com/%E6%A0%AA%E4%BE%A1/%E5%A4%A7%E5%85%89" TargetMode="External"/><Relationship Id="rId906" Type="http://schemas.openxmlformats.org/officeDocument/2006/relationships/hyperlink" Target="http://www.kabudragon.com/%E6%A0%AA%E4%BE%A1/%E5%8A%A0%E8%97%A4%E8%A3%BD%E4%BD%9C%E6%89%80" TargetMode="External"/><Relationship Id="rId948" Type="http://schemas.openxmlformats.org/officeDocument/2006/relationships/hyperlink" Target="http://www.kabudragon.com/%E6%A0%AA%E4%BE%A1/%E3%82%A2%E3%83%AB%E3%83%95%E3%82%A1%E3%82%B7%E3%82%B9%E3%83%86%E3%83%A0%E3%82%BA" TargetMode="External"/><Relationship Id="rId35" Type="http://schemas.openxmlformats.org/officeDocument/2006/relationships/hyperlink" Target="http://www.kabudragon.com/%E6%A0%AA%E4%BE%A1/%E3%82%B7%E3%83%BC%E3%83%86%E3%82%A3%E3%83%BC%E3%82%A8%E3%82%B9" TargetMode="External"/><Relationship Id="rId77" Type="http://schemas.openxmlformats.org/officeDocument/2006/relationships/hyperlink" Target="http://www.kabudragon.com/%E6%A0%AA%E4%BE%A1/%E3%83%9B%E3%83%B3%E3%83%80" TargetMode="External"/><Relationship Id="rId100" Type="http://schemas.openxmlformats.org/officeDocument/2006/relationships/hyperlink" Target="http://www.kabudragon.com/%E6%A0%AA%E4%BE%A1/%E9%96%A2%E6%9D%B1%E9%9B%BB%E5%8C%96%E5%B7%A5%E6%A5%AD" TargetMode="External"/><Relationship Id="rId282" Type="http://schemas.openxmlformats.org/officeDocument/2006/relationships/hyperlink" Target="http://www.kabudragon.com/%E6%A0%AA%E4%BE%A1/%E3%81%82%E3%81%84%E3%80%80%E3%83%9B%E3%83%BC%E3%83%AB%E3%83%87%E3%82%A3%E3%83%B3%E3%82%B0%E3%82%B9" TargetMode="External"/><Relationship Id="rId338" Type="http://schemas.openxmlformats.org/officeDocument/2006/relationships/hyperlink" Target="http://www.kabudragon.com/%E6%A0%AA%E4%BE%A1/%E3%82%B5%E3%82%AB%E3%82%BF%E3%81%AE%E3%82%BF%E3%83%8D" TargetMode="External"/><Relationship Id="rId503" Type="http://schemas.openxmlformats.org/officeDocument/2006/relationships/hyperlink" Target="http://www.kabudragon.com/%E6%A0%AA%E4%BE%A1/%EF%BC%AD%EF%BC%A1%EF%BC%B2%EF%BC%B5%EF%BC%B7%EF%BC%A1" TargetMode="External"/><Relationship Id="rId545" Type="http://schemas.openxmlformats.org/officeDocument/2006/relationships/hyperlink" Target="http://www.kabudragon.com/%E6%A0%AA%E4%BE%A1/%E6%9D%B1%E5%AE%9D" TargetMode="External"/><Relationship Id="rId587" Type="http://schemas.openxmlformats.org/officeDocument/2006/relationships/hyperlink" Target="http://www.kabudragon.com/%E6%A0%AA%E4%BE%A1/%E3%82%A4%E3%82%AA%E3%83%B3%E3%83%95%E3%82%A1%E3%83%B3%E3%82%BF%E3%82%B8%E3%83%BC" TargetMode="External"/><Relationship Id="rId710" Type="http://schemas.openxmlformats.org/officeDocument/2006/relationships/hyperlink" Target="http://www.kabudragon.com/%E6%A0%AA%E4%BE%A1/%E4%B8%B8%E5%92%8C%E9%81%8B%E8%BC%B8%E6%A9%9F%E9%96%A2" TargetMode="External"/><Relationship Id="rId752" Type="http://schemas.openxmlformats.org/officeDocument/2006/relationships/hyperlink" Target="http://www.kabudragon.com/%E6%A0%AA%E4%BE%A1/%E3%83%8E%E3%82%B8%E3%83%9E" TargetMode="External"/><Relationship Id="rId808" Type="http://schemas.openxmlformats.org/officeDocument/2006/relationships/hyperlink" Target="http://www.kabudragon.com/%E6%A0%AA%E4%BE%A1/%E3%82%A8%E3%83%95%E3%82%AA%E3%83%B3" TargetMode="External"/><Relationship Id="rId8" Type="http://schemas.openxmlformats.org/officeDocument/2006/relationships/hyperlink" Target="http://www.kabudragon.com/%E6%A0%AA%E4%BE%A1/%E3%83%8F%E3%82%A6%E3%82%B9%E9%A3%9F%E5%93%81%E3%82%B0%E3%83%AB%E3%83%BC%E3%83%97%E6%9C%AC%E7%A4%BE" TargetMode="External"/><Relationship Id="rId142" Type="http://schemas.openxmlformats.org/officeDocument/2006/relationships/hyperlink" Target="http://www.kabudragon.com/%E6%A0%AA%E4%BE%A1/%E5%9C%9F%E6%9C%A8%E7%AE%A1%E7%90%86%E7%B7%8F%E5%90%88%E8%A9%A6%E9%A8%93%E6%89%80" TargetMode="External"/><Relationship Id="rId184" Type="http://schemas.openxmlformats.org/officeDocument/2006/relationships/hyperlink" Target="http://www.kabudragon.com/%E6%A0%AA%E4%BE%A1/%E3%82%A2%E3%83%93%E3%82%B9%E3%83%88" TargetMode="External"/><Relationship Id="rId391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405" Type="http://schemas.openxmlformats.org/officeDocument/2006/relationships/hyperlink" Target="http://www.kabudragon.com/%E6%A0%AA%E4%BE%A1/%E3%83%AB%E3%83%8D%E3%82%B5%E3%82%B9%E3%82%A8%E3%83%AC%E3%82%AF%E3%83%88%E3%83%AD%E3%83%8B%E3%82%AF%E3%82%B9" TargetMode="External"/><Relationship Id="rId447" Type="http://schemas.openxmlformats.org/officeDocument/2006/relationships/hyperlink" Target="http://www.kabudragon.com/%E6%A0%AA%E4%BE%A1/%E7%89%A9%E8%AA%9E%E3%82%B3%E3%83%BC%E3%83%9D%E3%83%AC%E3%83%BC%E3%82%B7%E3%83%A7%E3%83%B3" TargetMode="External"/><Relationship Id="rId612" Type="http://schemas.openxmlformats.org/officeDocument/2006/relationships/hyperlink" Target="http://www.kabudragon.com/%E6%A0%AA%E4%BE%A1/%E3%81%8B%E3%81%A9%E3%82%84%E8%A3%BD%E6%B2%B9" TargetMode="External"/><Relationship Id="rId794" Type="http://schemas.openxmlformats.org/officeDocument/2006/relationships/hyperlink" Target="http://www.kabudragon.com/%E6%A0%AA%E4%BE%A1/%E3%83%9E%E3%83%84%E3%83%A2%E3%83%88%E3%82%AD%E3%83%A8%E3%82%B7%E3%83%9B%E3%83%BC%E3%83%AB%E3%83%87%E3%82%A3%E3%83%B3%E3%82%B0%E3%82%B9" TargetMode="External"/><Relationship Id="rId1035" Type="http://schemas.openxmlformats.org/officeDocument/2006/relationships/hyperlink" Target="http://www.kabudragon.com/%E6%A0%AA%E4%BE%A1/%E3%81%82%E3%81%BF%E3%82%84%E3%81%8D%E4%BA%AD" TargetMode="External"/><Relationship Id="rId251" Type="http://schemas.openxmlformats.org/officeDocument/2006/relationships/hyperlink" Target="http://www.kabudragon.com/%E6%A0%AA%E4%BE%A1/%EF%BC%B4%EF%BC%A2%EF%BC%B3%E3%83%9B%E3%83%BC%E3%83%AB%E3%83%87%E3%82%A3%E3%83%B3%E3%82%B0%E3%82%B9" TargetMode="External"/><Relationship Id="rId489" Type="http://schemas.openxmlformats.org/officeDocument/2006/relationships/hyperlink" Target="http://www.kabudragon.com/%E6%A0%AA%E4%BE%A1/%E3%82%A4%E3%82%AA%E3%83%B3%E3%83%95%E3%82%A3%E3%83%8A%E3%83%B3%E3%82%B7%E3%83%A3%E3%83%AB%E3%82%B5%E3%83%BC%E3%83%93%E3%82%B9" TargetMode="External"/><Relationship Id="rId654" Type="http://schemas.openxmlformats.org/officeDocument/2006/relationships/hyperlink" Target="http://www.kabudragon.com/%E6%A0%AA%E4%BE%A1/%E6%97%A5%E6%9C%AC%E3%82%B7%E3%82%B9%E3%83%86%E3%83%A0%E6%8A%80%E8%A1%93" TargetMode="External"/><Relationship Id="rId696" Type="http://schemas.openxmlformats.org/officeDocument/2006/relationships/hyperlink" Target="http://www.kabudragon.com/%E6%A0%AA%E4%BE%A1/%E3%83%9B%E3%82%B7%E3%83%87%E3%83%B3" TargetMode="External"/><Relationship Id="rId861" Type="http://schemas.openxmlformats.org/officeDocument/2006/relationships/hyperlink" Target="http://www.kabudragon.com/%E6%A0%AA%E4%BE%A1/%E5%B7%9D%E8%A5%BF%E5%80%89%E5%BA%AB" TargetMode="External"/><Relationship Id="rId917" Type="http://schemas.openxmlformats.org/officeDocument/2006/relationships/hyperlink" Target="http://www.kabudragon.com/%E6%A0%AA%E4%BE%A1/%E3%83%8E%E3%83%BC%E3%83%AA%E3%83%84%E9%8B%BC%E6%A9%9F" TargetMode="External"/><Relationship Id="rId959" Type="http://schemas.openxmlformats.org/officeDocument/2006/relationships/hyperlink" Target="http://www.kabudragon.com/%E6%A0%AA%E4%BE%A1/%E3%83%A1%E3%83%87%E3%82%A3%E3%82%AB%E3%83%AB%E3%83%BB%E3%83%87%E3%83%BC%E3%82%BF%E3%83%BB%E3%83%93%E3%82%B8%E3%83%A7%E3%83%B3" TargetMode="External"/><Relationship Id="rId46" Type="http://schemas.openxmlformats.org/officeDocument/2006/relationships/hyperlink" Target="http://www.kabudragon.com/%E6%A0%AA%E4%BE%A1/%E6%97%A5%E6%9C%AC%E3%83%94%E3%82%B9%E3%83%88%E3%83%B3%E3%83%AA%E3%83%B3%E3%82%B0" TargetMode="External"/><Relationship Id="rId293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307" Type="http://schemas.openxmlformats.org/officeDocument/2006/relationships/hyperlink" Target="http://www.kabudragon.com/%E6%A0%AA%E4%BE%A1/%E3%83%A6%E3%83%8B%E3%82%AA%E3%83%B3%E3%83%84%E3%83%BC%E3%83%AB" TargetMode="External"/><Relationship Id="rId349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514" Type="http://schemas.openxmlformats.org/officeDocument/2006/relationships/hyperlink" Target="http://www.kabudragon.com/%E6%A0%AA%E4%BE%A1/%E3%82%B5%E3%83%A0%E3%83%86%E3%82%A3" TargetMode="External"/><Relationship Id="rId556" Type="http://schemas.openxmlformats.org/officeDocument/2006/relationships/hyperlink" Target="http://www.kabudragon.com/%E6%A0%AA%E4%BE%A1/%E3%83%9B%E3%82%B7%E3%83%87%E3%83%B3" TargetMode="External"/><Relationship Id="rId721" Type="http://schemas.openxmlformats.org/officeDocument/2006/relationships/hyperlink" Target="http://www.kabudragon.com/%E6%A0%AA%E4%BE%A1/%E3%82%B8%E3%83%A3%E3%82%B9%E3%83%88%E3%82%B7%E3%82%B9%E3%83%86%E3%83%A0" TargetMode="External"/><Relationship Id="rId763" Type="http://schemas.openxmlformats.org/officeDocument/2006/relationships/hyperlink" Target="http://www.kabudragon.com/%E6%A0%AA%E4%BE%A1/%E6%A0%97%E6%9C%AC%E9%90%B5%E5%B7%A5%E6%89%80" TargetMode="External"/><Relationship Id="rId88" Type="http://schemas.openxmlformats.org/officeDocument/2006/relationships/hyperlink" Target="http://www.kabudragon.com/%E6%A0%AA%E4%BE%A1/%E3%83%91%E3%82%A4%E3%83%97%E3%83%89%EF%BC%A8%EF%BC%A4" TargetMode="External"/><Relationship Id="rId111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53" Type="http://schemas.openxmlformats.org/officeDocument/2006/relationships/hyperlink" Target="http://www.kabudragon.com/%E6%A0%AA%E4%BE%A1/%E3%83%8F%E3%83%AA%E3%83%9E%E5%8C%96%E6%88%90%E3%82%B0%E3%83%AB%E3%83%BC%E3%83%97" TargetMode="External"/><Relationship Id="rId195" Type="http://schemas.openxmlformats.org/officeDocument/2006/relationships/hyperlink" Target="http://www.kabudragon.com/%E6%A0%AA%E4%BE%A1/%E6%97%A5%E6%9C%AC%E3%83%9E%E3%82%A4%E3%82%AF%E3%83%AD%E3%83%8B%E3%82%AF%E3%82%B9" TargetMode="External"/><Relationship Id="rId209" Type="http://schemas.openxmlformats.org/officeDocument/2006/relationships/hyperlink" Target="http://www.kabudragon.com/%E6%A0%AA%E4%BE%A1/%E6%97%A5%E6%9C%AC%E5%85%89%E9%9B%BB" TargetMode="External"/><Relationship Id="rId360" Type="http://schemas.openxmlformats.org/officeDocument/2006/relationships/hyperlink" Target="http://www.kabudragon.com/%E6%A0%AA%E4%BE%A1/%E6%97%A5%E6%9C%AC%E3%82%AB%E3%83%BC%E3%83%9C%E3%83%B3" TargetMode="External"/><Relationship Id="rId416" Type="http://schemas.openxmlformats.org/officeDocument/2006/relationships/hyperlink" Target="http://www.kabudragon.com/%E6%A0%AA%E4%BE%A1/%E6%9D%B1%E4%BA%AC%E9%83%BD%E7%AB%B6%E9%A6%AC" TargetMode="External"/><Relationship Id="rId598" Type="http://schemas.openxmlformats.org/officeDocument/2006/relationships/hyperlink" Target="http://www.kabudragon.com/%E6%A0%AA%E4%BE%A1/%E6%97%A5%E6%9C%AC%E3%82%BC%E3%82%AA%E3%83%B3" TargetMode="External"/><Relationship Id="rId819" Type="http://schemas.openxmlformats.org/officeDocument/2006/relationships/hyperlink" Target="http://www.kabudragon.com/%E6%A0%AA%E4%BE%A1/%E3%82%B3%E3%83%BC%E3%82%BB%E3%83%BC" TargetMode="External"/><Relationship Id="rId970" Type="http://schemas.openxmlformats.org/officeDocument/2006/relationships/hyperlink" Target="http://www.kabudragon.com/%E6%A0%AA%E4%BE%A1/%E3%82%B8%E3%83%A3%E3%83%91%E3%83%B3%E3%83%9E%E3%83%86%E3%83%AA%E3%82%A2%E3%83%AB" TargetMode="External"/><Relationship Id="rId1004" Type="http://schemas.openxmlformats.org/officeDocument/2006/relationships/hyperlink" Target="http://www.kabudragon.com/%E6%A0%AA%E4%BE%A1/%E3%82%AA%E3%83%BC%E3%83%97%E3%83%B3%E3%83%89%E3%82%A2" TargetMode="External"/><Relationship Id="rId1046" Type="http://schemas.openxmlformats.org/officeDocument/2006/relationships/hyperlink" Target="http://www.kabudragon.com/%E6%A0%AA%E4%BE%A1/%E3%83%87%E3%82%A3%E3%83%BC%E3%83%96%E3%82%A4%E3%82%A8%E3%83%83%E3%82%AF%E3%82%B9" TargetMode="External"/><Relationship Id="rId220" Type="http://schemas.openxmlformats.org/officeDocument/2006/relationships/hyperlink" Target="http://www.kabudragon.com/%E6%A0%AA%E4%BE%A1/%E3%82%B3%E3%82%A2" TargetMode="External"/><Relationship Id="rId458" Type="http://schemas.openxmlformats.org/officeDocument/2006/relationships/hyperlink" Target="http://www.kabudragon.com/%E6%A0%AA%E4%BE%A1/%E3%82%B3%E3%83%AD%E3%83%97%E3%83%A9" TargetMode="External"/><Relationship Id="rId623" Type="http://schemas.openxmlformats.org/officeDocument/2006/relationships/hyperlink" Target="http://www.kabudragon.com/%E6%A0%AA%E4%BE%A1/%E3%82%AB%E3%83%97%E3%82%B3%E3%83%B3" TargetMode="External"/><Relationship Id="rId665" Type="http://schemas.openxmlformats.org/officeDocument/2006/relationships/hyperlink" Target="http://www.kabudragon.com/%E6%A0%AA%E4%BE%A1/%E3%83%88%E3%83%A9%E3%83%B3%E3%82%B9%E3%82%B3%E3%82%B9%E3%83%A2%E3%82%B9" TargetMode="External"/><Relationship Id="rId830" Type="http://schemas.openxmlformats.org/officeDocument/2006/relationships/hyperlink" Target="http://www.kabudragon.com/%E6%A0%AA%E4%BE%A1/%E5%A4%A7%E5%B9%B8%E8%96%AC%E5%93%81" TargetMode="External"/><Relationship Id="rId872" Type="http://schemas.openxmlformats.org/officeDocument/2006/relationships/hyperlink" Target="http://www.kabudragon.com/%E6%A0%AA%E4%BE%A1/%EF%BC%A7%EF%BC%AD%EF%BC%AF%E3%82%A4%E3%83%B3%E3%82%BF%E3%83%BC%E3%83%8D%E3%83%83%E3%83%88" TargetMode="External"/><Relationship Id="rId928" Type="http://schemas.openxmlformats.org/officeDocument/2006/relationships/hyperlink" Target="http://www.kabudragon.com/%E6%A0%AA%E4%BE%A1/%E3%82%AA%E3%83%BC%E3%82%AF%E3%83%8D%E3%83%83%E3%83%88" TargetMode="External"/><Relationship Id="rId15" Type="http://schemas.openxmlformats.org/officeDocument/2006/relationships/hyperlink" Target="http://www.kabudragon.com/%E6%A0%AA%E4%BE%A1/%EF%BC%AA%EF%BC%A3%EF%BC%B5" TargetMode="External"/><Relationship Id="rId57" Type="http://schemas.openxmlformats.org/officeDocument/2006/relationships/hyperlink" Target="http://www.kabudragon.com/%E6%A0%AA%E4%BE%A1/%E7%B6%BF%E5%8D%8A%E3%83%9B%E3%83%BC%E3%83%AB%E3%83%87%E3%82%A3%E3%83%B3%E3%82%B0%E3%82%B9" TargetMode="External"/><Relationship Id="rId262" Type="http://schemas.openxmlformats.org/officeDocument/2006/relationships/hyperlink" Target="http://www.kabudragon.com/%E6%A0%AA%E4%BE%A1/%E3%83%8E%E3%83%AA%E3%82%BF%E3%82%B1%E3%82%AB%E3%83%B3%E3%83%91%E3%83%8B%E3%83%BC%E3%83%AA%E3%83%9F%E3%83%86%E3%83%89" TargetMode="External"/><Relationship Id="rId318" Type="http://schemas.openxmlformats.org/officeDocument/2006/relationships/hyperlink" Target="http://www.kabudragon.com/%E6%A0%AA%E4%BE%A1/%E3%83%91%E3%82%BD%E3%83%8A%E3%82%B0%E3%83%AB%E3%83%BC%E3%83%97" TargetMode="External"/><Relationship Id="rId525" Type="http://schemas.openxmlformats.org/officeDocument/2006/relationships/hyperlink" Target="http://www.kabudragon.com/%E6%A0%AA%E4%BE%A1/%E7%9F%B3%E5%B7%9D%E8%A3%BD%E4%BD%9C%E6%89%80" TargetMode="External"/><Relationship Id="rId567" Type="http://schemas.openxmlformats.org/officeDocument/2006/relationships/hyperlink" Target="http://www.kabudragon.com/%E6%A0%AA%E4%BE%A1/%E3%82%B5%E3%82%AB%E3%82%A4%E5%BC%95%E8%B6%8A%E3%82%BB%E3%83%B3%E3%82%BF%E3%83%BC" TargetMode="External"/><Relationship Id="rId732" Type="http://schemas.openxmlformats.org/officeDocument/2006/relationships/hyperlink" Target="http://www.kabudragon.com/%E6%A0%AA%E4%BE%A1/%E3%82%BF%E3%82%AF%E3%83%9E" TargetMode="External"/><Relationship Id="rId99" Type="http://schemas.openxmlformats.org/officeDocument/2006/relationships/hyperlink" Target="http://www.kabudragon.com/%E6%A0%AA%E4%BE%A1/%E3%82%A2%E3%83%BC%E3%82%B9%E8%A3%BD%E8%96%AC" TargetMode="External"/><Relationship Id="rId122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164" Type="http://schemas.openxmlformats.org/officeDocument/2006/relationships/hyperlink" Target="http://www.kabudragon.com/%E6%A0%AA%E4%BE%A1/%E3%83%95%E3%82%A1%E3%83%BC%E3%82%B9%E3%83%88%E3%83%96%E3%83%A9%E3%82%B6%E3%83%BC%E3%82%BA" TargetMode="External"/><Relationship Id="rId371" Type="http://schemas.openxmlformats.org/officeDocument/2006/relationships/hyperlink" Target="http://www.kabudragon.com/%E6%A0%AA%E4%BE%A1/%E3%82%AF%E3%82%A4%E3%83%83%E3%82%AF" TargetMode="External"/><Relationship Id="rId774" Type="http://schemas.openxmlformats.org/officeDocument/2006/relationships/hyperlink" Target="http://www.kabudragon.com/%E6%A0%AA%E4%BE%A1/%E3%83%8E%E3%83%BC%E3%83%AA%E3%83%84%E9%8B%BC%E6%A9%9F" TargetMode="External"/><Relationship Id="rId981" Type="http://schemas.openxmlformats.org/officeDocument/2006/relationships/hyperlink" Target="http://www.kabudragon.com/%E6%A0%AA%E4%BE%A1/%E3%83%88%E3%83%BC%E3%82%BB" TargetMode="External"/><Relationship Id="rId1015" Type="http://schemas.openxmlformats.org/officeDocument/2006/relationships/hyperlink" Target="http://www.kabudragon.com/%E6%A0%AA%E4%BE%A1/%E4%BC%8A%E8%97%A4%E5%BF%A0%E3%83%86%E3%82%AF%E3%83%8E%E3%82%BD%E3%83%AA%E3%83%A5%E3%83%BC%E3%82%B7%E3%83%A7%E3%83%B3%E3%82%BA" TargetMode="External"/><Relationship Id="rId1057" Type="http://schemas.openxmlformats.org/officeDocument/2006/relationships/ctrlProp" Target="../ctrlProps/ctrlProp5.xml"/><Relationship Id="rId427" Type="http://schemas.openxmlformats.org/officeDocument/2006/relationships/hyperlink" Target="http://www.kabudragon.com/%E6%A0%AA%E4%BE%A1/%E4%B8%89%E8%8F%B1%E9%9B%BB%E6%A9%9F" TargetMode="External"/><Relationship Id="rId469" Type="http://schemas.openxmlformats.org/officeDocument/2006/relationships/hyperlink" Target="http://www.kabudragon.com/%E6%A0%AA%E4%BE%A1/%E3%82%BD%E3%83%A9%E3%82%B9%E3%83%88" TargetMode="External"/><Relationship Id="rId634" Type="http://schemas.openxmlformats.org/officeDocument/2006/relationships/hyperlink" Target="http://www.kabudragon.com/%E6%A0%AA%E4%BE%A1/%E5%A4%A7%E5%85%89" TargetMode="External"/><Relationship Id="rId676" Type="http://schemas.openxmlformats.org/officeDocument/2006/relationships/hyperlink" Target="http://www.kabudragon.com/%E6%A0%AA%E4%BE%A1/%E3%83%9F%E3%83%84%E3%83%90" TargetMode="External"/><Relationship Id="rId841" Type="http://schemas.openxmlformats.org/officeDocument/2006/relationships/hyperlink" Target="http://www.kabudragon.com/%E6%A0%AA%E4%BE%A1/%E3%82%A2%E3%83%AB%E3%83%9A%E3%83%B3" TargetMode="External"/><Relationship Id="rId883" Type="http://schemas.openxmlformats.org/officeDocument/2006/relationships/hyperlink" Target="http://www.kabudragon.com/%E6%A0%AA%E4%BE%A1/%EF%BC%AB%EF%BC%AC%EF%BD%81%EF%BD%82" TargetMode="External"/><Relationship Id="rId26" Type="http://schemas.openxmlformats.org/officeDocument/2006/relationships/hyperlink" Target="http://www.kabudragon.com/%E6%A0%AA%E4%BE%A1/%E3%83%91%E3%82%A4%E3%83%97%E3%83%89%EF%BC%A8%EF%BC%A4" TargetMode="External"/><Relationship Id="rId231" Type="http://schemas.openxmlformats.org/officeDocument/2006/relationships/hyperlink" Target="http://www.kabudragon.com/%E6%A0%AA%E4%BE%A1/%E3%83%91%E3%83%AB%E3%82%B0%E3%83%AB%E3%83%BC%E3%83%97%E3%83%9B%E3%83%BC%E3%83%AB%E3%83%87%E3%82%A3%E3%83%B3%E3%82%B0%E3%82%B9" TargetMode="External"/><Relationship Id="rId273" Type="http://schemas.openxmlformats.org/officeDocument/2006/relationships/hyperlink" Target="http://www.kabudragon.com/%E6%A0%AA%E4%BE%A1/%E3%83%AC%E3%83%BC%E3%82%B6%E3%83%BC%E3%83%86%E3%83%83%E3%82%AF" TargetMode="External"/><Relationship Id="rId329" Type="http://schemas.openxmlformats.org/officeDocument/2006/relationships/hyperlink" Target="http://www.kabudragon.com/%E6%A0%AA%E4%BE%A1/%E8%88%B9%E4%BA%95%E9%9B%BB%E6%A9%9F" TargetMode="External"/><Relationship Id="rId480" Type="http://schemas.openxmlformats.org/officeDocument/2006/relationships/hyperlink" Target="http://www.kabudragon.com/%E6%A0%AA%E4%BE%A1/%E6%AD%A3%E6%A0%84%E9%A3%9F%E5%93%81%E5%B7%A5%E6%A5%AD" TargetMode="External"/><Relationship Id="rId536" Type="http://schemas.openxmlformats.org/officeDocument/2006/relationships/hyperlink" Target="http://www.kabudragon.com/%E6%A0%AA%E4%BE%A1/%E6%97%A5%E6%9C%AC%E3%83%90%E3%83%AB%E3%82%AB%E3%83%BC%E5%B7%A5%E6%A5%AD" TargetMode="External"/><Relationship Id="rId701" Type="http://schemas.openxmlformats.org/officeDocument/2006/relationships/hyperlink" Target="http://www.kabudragon.com/%E6%A0%AA%E4%BE%A1/%E3%82%B1%E3%83%BC%E3%83%92%E3%83%B3" TargetMode="External"/><Relationship Id="rId939" Type="http://schemas.openxmlformats.org/officeDocument/2006/relationships/hyperlink" Target="http://www.kabudragon.com/%E6%A0%AA%E4%BE%A1/%E3%82%B7%E3%83%83%E3%83%97%E3%83%98%E3%83%AB%E3%82%B9%E3%82%B1%E3%82%A2%E3%83%9B%E3%83%BC%E3%83%AB%E3%83%87%E3%82%A3%E3%83%B3%E3%82%B0%E3%82%B9" TargetMode="External"/><Relationship Id="rId68" Type="http://schemas.openxmlformats.org/officeDocument/2006/relationships/hyperlink" Target="http://www.kabudragon.com/%E6%A0%AA%E4%BE%A1/%EF%BC%B3%EF%BC%B5%EF%BC%A2%EF%BC%A1%EF%BC%B2%EF%BC%B5" TargetMode="External"/><Relationship Id="rId133" Type="http://schemas.openxmlformats.org/officeDocument/2006/relationships/hyperlink" Target="http://www.kabudragon.com/%E6%A0%AA%E4%BE%A1/%E3%83%91%E3%83%A9%E3%83%9E%E3%82%A6%E3%83%B3%E3%83%88%E3%83%99%E3%83%83%E3%83%89%E3%83%9B%E3%83%BC%E3%83%AB%E3%83%87%E3%82%A3%E3%83%B3%E3%82%B0%E3%82%B9" TargetMode="External"/><Relationship Id="rId175" Type="http://schemas.openxmlformats.org/officeDocument/2006/relationships/hyperlink" Target="http://www.kabudragon.com/%E6%A0%AA%E4%BE%A1/%E3%82%B9%E3%82%BF%E3%83%BC%E3%83%BB%E3%83%9E%E3%82%A4%E3%82%AB" TargetMode="External"/><Relationship Id="rId340" Type="http://schemas.openxmlformats.org/officeDocument/2006/relationships/hyperlink" Target="http://www.kabudragon.com/%E6%A0%AA%E4%BE%A1/%E4%BF%9D%E5%9C%9F%E8%B0%B7%E5%8C%96%E5%AD%A6%E5%B7%A5%E6%A5%AD" TargetMode="External"/><Relationship Id="rId578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743" Type="http://schemas.openxmlformats.org/officeDocument/2006/relationships/hyperlink" Target="http://www.kabudragon.com/%E6%A0%AA%E4%BE%A1/%E3%83%A6%E3%83%8B%E3%83%97%E3%83%AC%E3%82%B9" TargetMode="External"/><Relationship Id="rId785" Type="http://schemas.openxmlformats.org/officeDocument/2006/relationships/hyperlink" Target="http://www.kabudragon.com/%E6%A0%AA%E4%BE%A1/%E6%97%A5%E6%9C%AC%E3%83%94%E3%82%B9%E3%83%88%E3%83%B3%E3%83%AA%E3%83%B3%E3%82%B0" TargetMode="External"/><Relationship Id="rId950" Type="http://schemas.openxmlformats.org/officeDocument/2006/relationships/hyperlink" Target="http://www.kabudragon.com/%E6%A0%AA%E4%BE%A1/%E3%83%95%E3%82%A1%E3%83%B3%E3%82%B3%E3%83%9F%E3%83%A5%E3%83%8B%E3%82%B1%E3%83%BC%E3%82%B7%E3%83%A7%E3%83%B3%E3%82%BA" TargetMode="External"/><Relationship Id="rId992" Type="http://schemas.openxmlformats.org/officeDocument/2006/relationships/hyperlink" Target="http://www.kabudragon.com/%E6%A0%AA%E4%BE%A1/%E3%82%A8%E3%83%A0%E3%82%A2%E3%83%83%E3%83%97" TargetMode="External"/><Relationship Id="rId1026" Type="http://schemas.openxmlformats.org/officeDocument/2006/relationships/hyperlink" Target="http://www.kabudragon.com/%E6%A0%AA%E4%BE%A1/%E3%83%80%E3%83%96%E3%83%AB%E3%83%BB%E3%82%B9%E3%82%B3%E3%83%BC%E3%83%97" TargetMode="External"/><Relationship Id="rId200" Type="http://schemas.openxmlformats.org/officeDocument/2006/relationships/hyperlink" Target="http://www.kabudragon.com/%E6%A0%AA%E4%BE%A1/%E3%83%84%E3%83%90%E3%82%AD%E3%83%BB%E3%83%8A%E3%82%AB%E3%82%B7%E3%83%9E" TargetMode="External"/><Relationship Id="rId382" Type="http://schemas.openxmlformats.org/officeDocument/2006/relationships/hyperlink" Target="http://www.kabudragon.com/%E6%A0%AA%E4%BE%A1/%E5%A4%AA%E5%B9%B3%E9%9B%BB%E6%A5%AD" TargetMode="External"/><Relationship Id="rId438" Type="http://schemas.openxmlformats.org/officeDocument/2006/relationships/hyperlink" Target="http://www.kabudragon.com/%E6%A0%AA%E4%BE%A1/%E3%82%A2%E3%83%AB%E3%82%A4%E3%83%B3%E3%82%B3" TargetMode="External"/><Relationship Id="rId603" Type="http://schemas.openxmlformats.org/officeDocument/2006/relationships/hyperlink" Target="http://www.kabudragon.com/%E6%A0%AA%E4%BE%A1/%E3%82%A6%E3%82%B7%E3%82%AA%E9%9B%BB%E6%A9%9F" TargetMode="External"/><Relationship Id="rId645" Type="http://schemas.openxmlformats.org/officeDocument/2006/relationships/hyperlink" Target="http://www.kabudragon.com/%E6%A0%AA%E4%BE%A1/%E3%83%8D%E3%82%AF%E3%82%B7%E3%82%A3%E3%83%BC%E3%82%BA%E3%82%B0%E3%83%AB%E3%83%BC%E3%83%97" TargetMode="External"/><Relationship Id="rId687" Type="http://schemas.openxmlformats.org/officeDocument/2006/relationships/hyperlink" Target="http://www.kabudragon.com/%E6%A0%AA%E4%BE%A1/%E6%9D%B1%E4%BA%AC%EF%BC%B4%EF%BC%B9%E3%83%95%E3%82%A3%E3%83%8A%E3%83%B3%E3%82%B7%E3%83%A3%E3%83%AB%E3%82%B0%E3%83%AB%E3%83%BC%E3%83%97" TargetMode="External"/><Relationship Id="rId810" Type="http://schemas.openxmlformats.org/officeDocument/2006/relationships/hyperlink" Target="http://www.kabudragon.com/%E6%A0%AA%E4%BE%A1/%E3%83%8E%E3%82%B8%E3%83%9E" TargetMode="External"/><Relationship Id="rId852" Type="http://schemas.openxmlformats.org/officeDocument/2006/relationships/hyperlink" Target="http://www.kabudragon.com/%E6%A0%AA%E4%BE%A1/%E6%97%A5%E6%AF%94%E8%B0%B7%E7%B7%8F%E5%90%88%E8%A8%AD%E5%82%99" TargetMode="External"/><Relationship Id="rId908" Type="http://schemas.openxmlformats.org/officeDocument/2006/relationships/hyperlink" Target="http://www.kabudragon.com/%E6%A0%AA%E4%BE%A1/%E3%83%A1%E3%82%AC%E3%83%81%E3%83%83%E3%83%97%E3%82%B9" TargetMode="External"/><Relationship Id="rId242" Type="http://schemas.openxmlformats.org/officeDocument/2006/relationships/hyperlink" Target="http://www.kabudragon.com/%E6%A0%AA%E4%BE%A1/%EF%BC%B3%EF%BC%B5%EF%BC%AD%EF%BC%A3%EF%BC%AF" TargetMode="External"/><Relationship Id="rId284" Type="http://schemas.openxmlformats.org/officeDocument/2006/relationships/hyperlink" Target="http://www.kabudragon.com/%E6%A0%AA%E4%BE%A1/%E4%B8%AD%E5%A4%96%E8%A3%BD%E8%96%AC" TargetMode="External"/><Relationship Id="rId491" Type="http://schemas.openxmlformats.org/officeDocument/2006/relationships/hyperlink" Target="http://www.kabudragon.com/%E6%A0%AA%E4%BE%A1/%EF%BC%A2%EF%BC%A5%EF%BC%A5%EF%BC%AE%EF%BC%AF%EF%BC%B3" TargetMode="External"/><Relationship Id="rId505" Type="http://schemas.openxmlformats.org/officeDocument/2006/relationships/hyperlink" Target="http://www.kabudragon.com/%E6%A0%AA%E4%BE%A1/%E3%82%B3%E3%83%A1%E3%83%AA" TargetMode="External"/><Relationship Id="rId712" Type="http://schemas.openxmlformats.org/officeDocument/2006/relationships/hyperlink" Target="http://www.kabudragon.com/%E6%A0%AA%E4%BE%A1/%E3%83%A6%E3%83%8A%E3%82%A4%E3%83%86%E3%83%83%E3%83%89%E3%82%A2%E3%83%AD%E3%83%BC%E3%82%BA" TargetMode="External"/><Relationship Id="rId894" Type="http://schemas.openxmlformats.org/officeDocument/2006/relationships/hyperlink" Target="http://www.kabudragon.com/%E6%A0%AA%E4%BE%A1/%E3%83%95%E3%82%A3%E3%83%83%E3%82%AF%E3%82%B9%E3%82%BF%E3%83%BC%E3%82%BA" TargetMode="External"/><Relationship Id="rId37" Type="http://schemas.openxmlformats.org/officeDocument/2006/relationships/hyperlink" Target="http://www.kabudragon.com/%E6%A0%AA%E4%BE%A1/%E5%A4%A7%E9%98%AA%E6%9C%89%E6%A9%9F%E5%8C%96%E5%AD%A6%E5%B7%A5%E6%A5%AD" TargetMode="External"/><Relationship Id="rId79" Type="http://schemas.openxmlformats.org/officeDocument/2006/relationships/hyperlink" Target="http://www.kabudragon.com/%E6%A0%AA%E4%BE%A1/%E3%83%95%E3%82%A9%E3%83%BC%E3%82%AB%E3%82%B9%E3%82%B7%E3%82%B9%E3%83%86%E3%83%A0%E3%82%BA" TargetMode="External"/><Relationship Id="rId102" Type="http://schemas.openxmlformats.org/officeDocument/2006/relationships/hyperlink" Target="http://www.kabudragon.com/%E6%A0%AA%E4%BE%A1/%E4%B8%89%E6%B4%8B%E8%B2%BF%E6%98%93" TargetMode="External"/><Relationship Id="rId144" Type="http://schemas.openxmlformats.org/officeDocument/2006/relationships/hyperlink" Target="http://www.kabudragon.com/%E6%A0%AA%E4%BE%A1/%E3%83%95%E3%82%A9%E3%83%BC%E3%82%AB%E3%82%B9%E3%82%B7%E3%82%B9%E3%83%86%E3%83%A0%E3%82%BA" TargetMode="External"/><Relationship Id="rId547" Type="http://schemas.openxmlformats.org/officeDocument/2006/relationships/hyperlink" Target="http://www.kabudragon.com/%E6%A0%AA%E4%BE%A1/%E6%97%A5%E7%AB%8B%E5%9B%BD%E9%9A%9B%E9%9B%BB%E6%B0%97" TargetMode="External"/><Relationship Id="rId589" Type="http://schemas.openxmlformats.org/officeDocument/2006/relationships/hyperlink" Target="http://www.kabudragon.com/%E6%A0%AA%E4%BE%A1/%E6%9D%B1%E8%8A%9D%E3%83%97%E3%83%A9%E3%83%B3%E3%83%88%E3%82%B7%E3%82%B9%E3%83%86%E3%83%A0" TargetMode="External"/><Relationship Id="rId754" Type="http://schemas.openxmlformats.org/officeDocument/2006/relationships/hyperlink" Target="http://www.kabudragon.com/%E6%A0%AA%E4%BE%A1/%E3%83%AC%E3%82%AA%E3%83%B3%E8%87%AA%E5%8B%95%E6%A9%9F" TargetMode="External"/><Relationship Id="rId796" Type="http://schemas.openxmlformats.org/officeDocument/2006/relationships/hyperlink" Target="http://www.kabudragon.com/%E6%A0%AA%E4%BE%A1/%E8%97%A4%E6%A3%AE%E5%B7%A5%E6%A5%AD" TargetMode="External"/><Relationship Id="rId961" Type="http://schemas.openxmlformats.org/officeDocument/2006/relationships/hyperlink" Target="http://www.kabudragon.com/%E6%A0%AA%E4%BE%A1/%E3%82%AA%E3%83%97%E3%83%86%E3%82%A3%E3%83%A0" TargetMode="External"/><Relationship Id="rId90" Type="http://schemas.openxmlformats.org/officeDocument/2006/relationships/hyperlink" Target="http://www.kabudragon.com/%E6%A0%AA%E4%BE%A1/%EF%BC%A3%EF%BC%AB%EF%BC%A4" TargetMode="External"/><Relationship Id="rId186" Type="http://schemas.openxmlformats.org/officeDocument/2006/relationships/hyperlink" Target="http://www.kabudragon.com/%E6%A0%AA%E4%BE%A1/%E3%83%90%E3%83%B3%E3%83%80%E3%82%A4%E3%83%8A%E3%83%A0%E3%82%B3%E3%83%9B%E3%83%BC%E3%83%AB%E3%83%87%E3%82%A3%E3%83%B3%E3%82%B0%E3%82%B9" TargetMode="External"/><Relationship Id="rId351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393" Type="http://schemas.openxmlformats.org/officeDocument/2006/relationships/hyperlink" Target="http://www.kabudragon.com/%E6%A0%AA%E4%BE%A1/%E3%83%9B%E3%83%BC%E3%83%81%E3%82%AD" TargetMode="External"/><Relationship Id="rId407" Type="http://schemas.openxmlformats.org/officeDocument/2006/relationships/hyperlink" Target="http://www.kabudragon.com/%E6%A0%AA%E4%BE%A1/%E3%83%8B%E3%83%81%E3%83%AC%E3%82%AD" TargetMode="External"/><Relationship Id="rId449" Type="http://schemas.openxmlformats.org/officeDocument/2006/relationships/hyperlink" Target="http://www.kabudragon.com/%E6%A0%AA%E4%BE%A1/%E3%82%B2%E3%83%B3%E3%82%AD%E3%83%BC" TargetMode="External"/><Relationship Id="rId614" Type="http://schemas.openxmlformats.org/officeDocument/2006/relationships/hyperlink" Target="http://www.kabudragon.com/%E6%A0%AA%E4%BE%A1/%E6%97%A5%E9%87%8E%E8%87%AA%E5%8B%95%E8%BB%8A" TargetMode="External"/><Relationship Id="rId656" Type="http://schemas.openxmlformats.org/officeDocument/2006/relationships/hyperlink" Target="http://www.kabudragon.com/%E6%A0%AA%E4%BE%A1/%E4%B8%89%E6%A9%9F%E3%82%B5%E3%83%BC%E3%83%93%E3%82%B9" TargetMode="External"/><Relationship Id="rId821" Type="http://schemas.openxmlformats.org/officeDocument/2006/relationships/hyperlink" Target="http://www.kabudragon.com/%E6%A0%AA%E4%BE%A1/%E3%83%AA%E3%83%AD%E3%82%B0%E3%83%AB%E3%83%BC%E3%83%97" TargetMode="External"/><Relationship Id="rId863" Type="http://schemas.openxmlformats.org/officeDocument/2006/relationships/hyperlink" Target="http://www.kabudragon.com/%E6%A0%AA%E4%BE%A1/%E3%83%A4%E3%83%BC%E3%83%9E%E3%83%B3" TargetMode="External"/><Relationship Id="rId1037" Type="http://schemas.openxmlformats.org/officeDocument/2006/relationships/hyperlink" Target="http://www.kabudragon.com/%E6%A0%AA%E4%BE%A1/%E3%82%A8%E3%83%B3%E3%83%97%E3%83%A9%E3%82%B9" TargetMode="External"/><Relationship Id="rId211" Type="http://schemas.openxmlformats.org/officeDocument/2006/relationships/hyperlink" Target="http://www.kabudragon.com/%E6%A0%AA%E4%BE%A1/%E6%97%A5%E6%9C%AC%E7%89%B9%E6%AE%8A%E5%A1%97%E6%96%99" TargetMode="External"/><Relationship Id="rId253" Type="http://schemas.openxmlformats.org/officeDocument/2006/relationships/hyperlink" Target="http://www.kabudragon.com/%E6%A0%AA%E4%BE%A1/%E5%A4%A7%E9%98%AA%E6%9C%89%E6%A9%9F%E5%8C%96%E5%AD%A6%E5%B7%A5%E6%A5%AD" TargetMode="External"/><Relationship Id="rId295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309" Type="http://schemas.openxmlformats.org/officeDocument/2006/relationships/hyperlink" Target="http://www.kabudragon.com/%E6%A0%AA%E4%BE%A1/%E3%83%80%E3%82%A4%E3%83%88%E3%83%AD%E3%83%B3" TargetMode="External"/><Relationship Id="rId460" Type="http://schemas.openxmlformats.org/officeDocument/2006/relationships/hyperlink" Target="http://www.kabudragon.com/%E6%A0%AA%E4%BE%A1/%E3%83%99%E3%83%AB%E3%82%B7%E3%82%B9%E3%83%86%E3%83%A0%EF%BC%92%EF%BC%94%E3%83%9B%E3%83%BC%E3%83%AB%E3%83%87%E3%82%A3%E3%83%B3%E3%82%B0%E3%82%B9" TargetMode="External"/><Relationship Id="rId516" Type="http://schemas.openxmlformats.org/officeDocument/2006/relationships/hyperlink" Target="http://www.kabudragon.com/%E6%A0%AA%E4%BE%A1/%E3%83%93%E3%83%83%E3%82%AF%E3%82%AB%E3%83%A1%E3%83%A9" TargetMode="External"/><Relationship Id="rId698" Type="http://schemas.openxmlformats.org/officeDocument/2006/relationships/hyperlink" Target="http://www.kabudragon.com/%E6%A0%AA%E4%BE%A1/%EF%BC%B7%EF%BC%A4%EF%BC%A2%E3%83%9B%E3%83%BC%E3%83%AB%E3%83%87%E3%82%A3%E3%83%B3%E3%82%B0%E3%82%B9" TargetMode="External"/><Relationship Id="rId919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48" Type="http://schemas.openxmlformats.org/officeDocument/2006/relationships/hyperlink" Target="http://www.kabudragon.com/%E6%A0%AA%E4%BE%A1/%EF%BC%A6%EF%BC%B0%EF%BC%A7" TargetMode="External"/><Relationship Id="rId113" Type="http://schemas.openxmlformats.org/officeDocument/2006/relationships/hyperlink" Target="http://www.kabudragon.com/%E6%A0%AA%E4%BE%A1/%E3%83%8B%E3%82%B3%E3%83%B3" TargetMode="External"/><Relationship Id="rId320" Type="http://schemas.openxmlformats.org/officeDocument/2006/relationships/hyperlink" Target="http://www.kabudragon.com/%E6%A0%AA%E4%BE%A1/%E3%83%A9%E3%82%A4%E3%82%AF" TargetMode="External"/><Relationship Id="rId558" Type="http://schemas.openxmlformats.org/officeDocument/2006/relationships/hyperlink" Target="http://www.kabudragon.com/%E6%A0%AA%E4%BE%A1/%E5%9B%9B%E5%9B%BD%E5%8C%96%E6%88%90%E5%B7%A5%E6%A5%AD" TargetMode="External"/><Relationship Id="rId723" Type="http://schemas.openxmlformats.org/officeDocument/2006/relationships/hyperlink" Target="http://www.kabudragon.com/%E6%A0%AA%E4%BE%A1/%E3%82%A2%E3%83%AB%E3%82%B3%E3%83%8B%E3%83%83%E3%82%AF%E3%82%B9" TargetMode="External"/><Relationship Id="rId765" Type="http://schemas.openxmlformats.org/officeDocument/2006/relationships/hyperlink" Target="http://www.kabudragon.com/%E6%A0%AA%E4%BE%A1/%E3%82%A6%E3%82%A3%E3%83%AB%E3%82%B0%E3%83%AB%E3%83%BC%E3%83%97" TargetMode="External"/><Relationship Id="rId930" Type="http://schemas.openxmlformats.org/officeDocument/2006/relationships/hyperlink" Target="http://www.kabudragon.com/%E6%A0%AA%E4%BE%A1/%E6%B2%96%E7%B8%84%E9%8A%80%E8%A1%8C" TargetMode="External"/><Relationship Id="rId972" Type="http://schemas.openxmlformats.org/officeDocument/2006/relationships/hyperlink" Target="http://www.kabudragon.com/%E6%A0%AA%E4%BE%A1/%E4%B8%89%E6%B4%8B%E8%B2%BF%E6%98%93" TargetMode="External"/><Relationship Id="rId1006" Type="http://schemas.openxmlformats.org/officeDocument/2006/relationships/hyperlink" Target="http://www.kabudragon.com/%E6%A0%AA%E4%BE%A1/%E3%83%80%E3%82%A4%E3%83%95%E3%82%AF" TargetMode="External"/><Relationship Id="rId155" Type="http://schemas.openxmlformats.org/officeDocument/2006/relationships/hyperlink" Target="http://www.kabudragon.com/%E6%A0%AA%E4%BE%A1/%E3%82%BD%E3%83%8B%E3%83%BC%E3%83%95%E3%82%A3%E3%83%8A%E3%83%B3%E3%82%B7%E3%83%A3%E3%83%AB%E3%83%9B%E3%83%BC%E3%83%AB%E3%83%87%E3%82%A3%E3%83%B3%E3%82%B0%E3%82%B9" TargetMode="External"/><Relationship Id="rId197" Type="http://schemas.openxmlformats.org/officeDocument/2006/relationships/hyperlink" Target="http://www.kabudragon.com/%E6%A0%AA%E4%BE%A1/%E3%83%97%E3%83%AC%E3%83%8A%E3%82%B9" TargetMode="External"/><Relationship Id="rId362" Type="http://schemas.openxmlformats.org/officeDocument/2006/relationships/hyperlink" Target="http://www.kabudragon.com/%E6%A0%AA%E4%BE%A1/%E6%98%AD%E5%92%8C%E9%9B%BB%E5%B7%A5" TargetMode="External"/><Relationship Id="rId418" Type="http://schemas.openxmlformats.org/officeDocument/2006/relationships/hyperlink" Target="http://www.kabudragon.com/%E6%A0%AA%E4%BE%A1/%EF%BD%85%EF%BD%8E%EF%BD%89%EF%BD%93%EF%BD%88" TargetMode="External"/><Relationship Id="rId625" Type="http://schemas.openxmlformats.org/officeDocument/2006/relationships/hyperlink" Target="http://www.kabudragon.com/%E6%A0%AA%E4%BE%A1/%E8%90%A9%E5%8E%9F%E5%B7%A5%E6%A5%AD" TargetMode="External"/><Relationship Id="rId832" Type="http://schemas.openxmlformats.org/officeDocument/2006/relationships/hyperlink" Target="http://www.kabudragon.com/%E6%A0%AA%E4%BE%A1/%E3%83%95%E3%82%A7%E3%82%A4%E3%82%B9" TargetMode="External"/><Relationship Id="rId1048" Type="http://schemas.openxmlformats.org/officeDocument/2006/relationships/hyperlink" Target="http://www.kabudragon.com/%E6%A0%AA%E4%BE%A1/%E3%82%A2%E3%82%A6%E3%83%88%E3%82%BD%E3%83%BC%E3%82%B7%E3%83%B3%E3%82%B0" TargetMode="External"/><Relationship Id="rId222" Type="http://schemas.openxmlformats.org/officeDocument/2006/relationships/hyperlink" Target="http://www.kabudragon.com/%E6%A0%AA%E4%BE%A1/%E3%83%A9%E3%82%A6%E3%83%B3%E3%83%89%E3%83%AF%E3%83%B3" TargetMode="External"/><Relationship Id="rId264" Type="http://schemas.openxmlformats.org/officeDocument/2006/relationships/hyperlink" Target="http://www.kabudragon.com/%E6%A0%AA%E4%BE%A1/%E5%8D%9A%E5%A0%B1%E5%A0%82%EF%BC%A4%EF%BC%B9%E3%83%9B%E3%83%BC%E3%83%AB%E3%83%87%E3%82%A3%E3%83%B3%E3%82%B0%E3%82%B9" TargetMode="External"/><Relationship Id="rId471" Type="http://schemas.openxmlformats.org/officeDocument/2006/relationships/hyperlink" Target="http://www.kabudragon.com/%E6%A0%AA%E4%BE%A1/%E3%82%A2%E3%82%A4%E3%83%BB%E3%82%A8%E3%82%B9%E3%83%BB%E3%83%93%E3%83%BC" TargetMode="External"/><Relationship Id="rId667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874" Type="http://schemas.openxmlformats.org/officeDocument/2006/relationships/hyperlink" Target="http://www.kabudragon.com/%E6%A0%AA%E4%BE%A1/%E5%AE%89%E6%B0%B8" TargetMode="External"/><Relationship Id="rId17" Type="http://schemas.openxmlformats.org/officeDocument/2006/relationships/hyperlink" Target="http://www.kabudragon.com/%E6%A0%AA%E4%BE%A1/%E3%83%88%E3%83%BC%E3%82%BB" TargetMode="External"/><Relationship Id="rId59" Type="http://schemas.openxmlformats.org/officeDocument/2006/relationships/hyperlink" Target="http://www.kabudragon.com/%E6%A0%AA%E4%BE%A1/%E3%82%A6%E3%82%A8%E3%83%AB%E3%82%B7%E3%82%A2%E3%83%9B%E3%83%BC%E3%83%AB%E3%83%87%E3%82%A3%E3%83%B3%E3%82%B0%E3%82%B9" TargetMode="External"/><Relationship Id="rId124" Type="http://schemas.openxmlformats.org/officeDocument/2006/relationships/hyperlink" Target="http://www.kabudragon.com/%E6%A0%AA%E4%BE%A1/%E3%83%88%E3%83%BC%E3%82%AB%E3%82%A4" TargetMode="External"/><Relationship Id="rId527" Type="http://schemas.openxmlformats.org/officeDocument/2006/relationships/hyperlink" Target="http://www.kabudragon.com/%E6%A0%AA%E4%BE%A1/%E7%AB%B9%E5%86%85%E8%A3%BD%E4%BD%9C%E6%89%80" TargetMode="External"/><Relationship Id="rId569" Type="http://schemas.openxmlformats.org/officeDocument/2006/relationships/hyperlink" Target="http://www.kabudragon.com/%E6%A0%AA%E4%BE%A1/%E3%83%95%E3%82%A1%E3%83%B3%E3%82%B1%E3%83%AB" TargetMode="External"/><Relationship Id="rId734" Type="http://schemas.openxmlformats.org/officeDocument/2006/relationships/hyperlink" Target="http://www.kabudragon.com/%E6%A0%AA%E4%BE%A1/%E3%82%A2%E3%82%AD%E3%83%AC%E3%82%B9" TargetMode="External"/><Relationship Id="rId776" Type="http://schemas.openxmlformats.org/officeDocument/2006/relationships/hyperlink" Target="http://www.kabudragon.com/%E6%A0%AA%E4%BE%A1/%E3%83%A6%E3%83%8A%E3%82%A4%E3%83%86%E3%83%83%E3%83%89%E3%82%A2%E3%83%AD%E3%83%BC%E3%82%BA" TargetMode="External"/><Relationship Id="rId941" Type="http://schemas.openxmlformats.org/officeDocument/2006/relationships/hyperlink" Target="http://www.kabudragon.com/%E6%A0%AA%E4%BE%A1/%E8%B1%8A%E7%94%B0%E8%87%AA%E5%8B%95%E7%B9%94%E6%A9%9F" TargetMode="External"/><Relationship Id="rId983" Type="http://schemas.openxmlformats.org/officeDocument/2006/relationships/hyperlink" Target="http://www.kabudragon.com/%E6%A0%AA%E4%BE%A1/%EF%BC%B5%EF%BC%8D%EF%BC%AE%EF%BC%A5%EF%BC%B8%EF%BC%B4" TargetMode="External"/><Relationship Id="rId70" Type="http://schemas.openxmlformats.org/officeDocument/2006/relationships/hyperlink" Target="http://www.kabudragon.com/%E6%A0%AA%E4%BE%A1/%E3%82%B1%E3%83%BC%E3%83%92%E3%83%B3" TargetMode="External"/><Relationship Id="rId166" Type="http://schemas.openxmlformats.org/officeDocument/2006/relationships/hyperlink" Target="http://www.kabudragon.com/%E6%A0%AA%E4%BE%A1/%E3%82%A2%E3%82%A4%E3%83%AD%E3%83%A0%E3%82%B0%E3%83%AB%E3%83%BC%E3%83%97" TargetMode="External"/><Relationship Id="rId331" Type="http://schemas.openxmlformats.org/officeDocument/2006/relationships/hyperlink" Target="http://www.kabudragon.com/%E6%A0%AA%E4%BE%A1/%EF%BC%A7%EF%BC%8D%EF%BC%97%E3%83%9B%E3%83%BC%E3%83%AB%E3%83%87%E3%82%A3%E3%83%B3%E3%82%B0%E3%82%B9" TargetMode="External"/><Relationship Id="rId373" Type="http://schemas.openxmlformats.org/officeDocument/2006/relationships/hyperlink" Target="http://www.kabudragon.com/%E6%A0%AA%E4%BE%A1/%E3%82%B2%E3%83%B3%E3%82%AD%E3%83%BC" TargetMode="External"/><Relationship Id="rId429" Type="http://schemas.openxmlformats.org/officeDocument/2006/relationships/hyperlink" Target="http://www.kabudragon.com/%E6%A0%AA%E4%BE%A1/%E3%82%A4%E3%83%BC%E3%83%BB%E3%82%AC%E3%83%BC%E3%83%87%E3%82%A3%E3%82%A2%E3%83%B3" TargetMode="External"/><Relationship Id="rId580" Type="http://schemas.openxmlformats.org/officeDocument/2006/relationships/hyperlink" Target="http://www.kabudragon.com/%E6%A0%AA%E4%BE%A1/%E8%B1%8A%E7%94%B0%E9%80%9A%E5%95%86" TargetMode="External"/><Relationship Id="rId636" Type="http://schemas.openxmlformats.org/officeDocument/2006/relationships/hyperlink" Target="http://www.kabudragon.com/%E6%A0%AA%E4%BE%A1/%E3%83%95%E3%82%A9%E3%83%BC%E3%82%AB%E3%82%B9%E3%82%B7%E3%82%B9%E3%83%86%E3%83%A0%E3%82%BA" TargetMode="External"/><Relationship Id="rId801" Type="http://schemas.openxmlformats.org/officeDocument/2006/relationships/hyperlink" Target="http://www.kabudragon.com/%E6%A0%AA%E4%BE%A1/%E6%A3%AE%E6%B0%B8%E8%A3%BD%E8%8F%93" TargetMode="External"/><Relationship Id="rId1017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1" Type="http://schemas.openxmlformats.org/officeDocument/2006/relationships/hyperlink" Target="http://www.kabudragon.com/%E6%A0%AA%E4%BE%A1/%E6%96%B0%E5%85%89%E5%95%86%E4%BA%8B" TargetMode="External"/><Relationship Id="rId233" Type="http://schemas.openxmlformats.org/officeDocument/2006/relationships/hyperlink" Target="http://www.kabudragon.com/%E6%A0%AA%E4%BE%A1/%E3%83%8F%E3%83%8B%E3%83%BC%E3%82%BA%E3%83%9B%E3%83%BC%E3%83%AB%E3%83%87%E3%82%A3%E3%83%B3%E3%82%B0%E3%82%B9" TargetMode="External"/><Relationship Id="rId440" Type="http://schemas.openxmlformats.org/officeDocument/2006/relationships/hyperlink" Target="http://www.kabudragon.com/%E6%A0%AA%E4%BE%A1/%E5%A4%A7%E9%98%AA%E6%9C%89%E6%A9%9F%E5%8C%96%E5%AD%A6%E5%B7%A5%E6%A5%AD" TargetMode="External"/><Relationship Id="rId678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843" Type="http://schemas.openxmlformats.org/officeDocument/2006/relationships/hyperlink" Target="http://www.kabudragon.com/%E6%A0%AA%E4%BE%A1/%E3%82%A8%E3%82%A4%E3%83%99%E3%83%83%E3%82%AF%E3%82%B9%E3%83%BB%E3%82%B0%E3%83%AB%E3%83%BC%E3%83%97%E3%83%BB%E3%83%9B%E3%83%BC%E3%83%AB%E3%83%87%E3%82%A3%E3%83%B3%E3%82%B0%E3%82%B9" TargetMode="External"/><Relationship Id="rId885" Type="http://schemas.openxmlformats.org/officeDocument/2006/relationships/hyperlink" Target="http://www.kabudragon.com/%E6%A0%AA%E4%BE%A1/%E5%9B%9B%E5%9B%BD%E5%8C%96%E6%88%90%E5%B7%A5%E6%A5%AD" TargetMode="External"/><Relationship Id="rId28" Type="http://schemas.openxmlformats.org/officeDocument/2006/relationships/hyperlink" Target="http://www.kabudragon.com/%E6%A0%AA%E4%BE%A1/%E5%90%88%E5%90%8C%E8%A3%BD%E9%90%B5" TargetMode="External"/><Relationship Id="rId275" Type="http://schemas.openxmlformats.org/officeDocument/2006/relationships/hyperlink" Target="http://www.kabudragon.com/%E6%A0%AA%E4%BE%A1/%E3%83%91%E3%83%BC%E3%82%BD%E3%83%AB%E3%83%9B%E3%83%BC%E3%83%AB%E3%83%87%E3%82%A3%E3%83%B3%E3%82%B0%E3%82%B9" TargetMode="External"/><Relationship Id="rId300" Type="http://schemas.openxmlformats.org/officeDocument/2006/relationships/hyperlink" Target="http://www.kabudragon.com/%E6%A0%AA%E4%BE%A1/%E5%B7%9D%E8%A5%BF%E5%80%89%E5%BA%AB" TargetMode="External"/><Relationship Id="rId482" Type="http://schemas.openxmlformats.org/officeDocument/2006/relationships/hyperlink" Target="http://www.kabudragon.com/%E6%A0%AA%E4%BE%A1/%E3%83%87%E3%83%AA%E3%82%AB%E3%83%95%E3%83%BC%E3%82%BA" TargetMode="External"/><Relationship Id="rId538" Type="http://schemas.openxmlformats.org/officeDocument/2006/relationships/hyperlink" Target="http://www.kabudragon.com/%E6%A0%AA%E4%BE%A1/%E3%82%B2%E3%83%B3%E3%82%AD%E3%83%BC" TargetMode="External"/><Relationship Id="rId703" Type="http://schemas.openxmlformats.org/officeDocument/2006/relationships/hyperlink" Target="http://www.kabudragon.com/%E6%A0%AA%E4%BE%A1/%E3%82%B5%E3%82%AB%E3%82%A4%E5%BC%95%E8%B6%8A%E3%82%BB%E3%83%B3%E3%82%BF%E3%83%BC" TargetMode="External"/><Relationship Id="rId745" Type="http://schemas.openxmlformats.org/officeDocument/2006/relationships/hyperlink" Target="http://www.kabudragon.com/%E6%A0%AA%E4%BE%A1/%E3%82%AF%E3%83%AC%E3%82%B9%E3%82%B3" TargetMode="External"/><Relationship Id="rId910" Type="http://schemas.openxmlformats.org/officeDocument/2006/relationships/hyperlink" Target="http://www.kabudragon.com/%E6%A0%AA%E4%BE%A1/%E6%97%A5%E6%9C%AC%E7%84%A1%E7%B7%9A" TargetMode="External"/><Relationship Id="rId952" Type="http://schemas.openxmlformats.org/officeDocument/2006/relationships/hyperlink" Target="http://www.kabudragon.com/%E6%A0%AA%E4%BE%A1/%E3%83%88%E3%83%A9%E3%83%B3%E3%82%B6%E3%82%AF%E3%82%B7%E3%83%A7%E3%83%B3" TargetMode="External"/><Relationship Id="rId81" Type="http://schemas.openxmlformats.org/officeDocument/2006/relationships/hyperlink" Target="http://www.kabudragon.com/%E6%A0%AA%E4%BE%A1/%E8%88%B9%E4%BA%95%E9%9B%BB%E6%A9%9F" TargetMode="External"/><Relationship Id="rId135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177" Type="http://schemas.openxmlformats.org/officeDocument/2006/relationships/hyperlink" Target="http://www.kabudragon.com/%E6%A0%AA%E4%BE%A1/%E3%82%AA%E3%83%97%E3%83%86%E3%82%A3%E3%83%A0" TargetMode="External"/><Relationship Id="rId342" Type="http://schemas.openxmlformats.org/officeDocument/2006/relationships/hyperlink" Target="http://www.kabudragon.com/%E6%A0%AA%E4%BE%A1/%E5%B9%B3%E7%94%B0%E6%A9%9F%E5%B7%A5" TargetMode="External"/><Relationship Id="rId384" Type="http://schemas.openxmlformats.org/officeDocument/2006/relationships/hyperlink" Target="http://www.kabudragon.com/%E6%A0%AA%E4%BE%A1/%E3%83%9E%E3%82%AF%E3%83%AD%E3%83%9F%E3%83%AB" TargetMode="External"/><Relationship Id="rId591" Type="http://schemas.openxmlformats.org/officeDocument/2006/relationships/hyperlink" Target="http://www.kabudragon.com/%E6%A0%AA%E4%BE%A1/%E7%89%87%E5%80%89%E5%B7%A5%E6%A5%AD" TargetMode="External"/><Relationship Id="rId605" Type="http://schemas.openxmlformats.org/officeDocument/2006/relationships/hyperlink" Target="http://www.kabudragon.com/%E6%A0%AA%E4%BE%A1/%E4%BD%8F%E5%8F%8B%E9%9B%BB%E8%A8%AD" TargetMode="External"/><Relationship Id="rId787" Type="http://schemas.openxmlformats.org/officeDocument/2006/relationships/hyperlink" Target="http://www.kabudragon.com/%E6%A0%AA%E4%BE%A1/%E5%89%8D%E7%94%B0%E5%BB%BA%E8%A8%AD%E5%B7%A5%E6%A5%AD" TargetMode="External"/><Relationship Id="rId812" Type="http://schemas.openxmlformats.org/officeDocument/2006/relationships/hyperlink" Target="http://www.kabudragon.com/%E6%A0%AA%E4%BE%A1/%E6%9D%B1%E4%BA%AC%E8%A3%BD%E9%90%B5" TargetMode="External"/><Relationship Id="rId994" Type="http://schemas.openxmlformats.org/officeDocument/2006/relationships/hyperlink" Target="http://www.kabudragon.com/%E6%A0%AA%E4%BE%A1/%E4%B8%80%E6%AD%A3%E8%92%B2%E9%89%BE" TargetMode="External"/><Relationship Id="rId1028" Type="http://schemas.openxmlformats.org/officeDocument/2006/relationships/hyperlink" Target="http://www.kabudragon.com/%E6%A0%AA%E4%BE%A1/%E3%82%BB%E3%82%AC%E3%82%B5%E3%83%9F%E3%83%BC%E3%83%9B%E3%83%BC%E3%83%AB%E3%83%87%E3%82%A3%E3%83%B3%E3%82%B0%E3%82%B9" TargetMode="External"/><Relationship Id="rId202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244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647" Type="http://schemas.openxmlformats.org/officeDocument/2006/relationships/hyperlink" Target="http://www.kabudragon.com/%E6%A0%AA%E4%BE%A1/%E3%83%99%E3%83%AB%E3%83%BC%E3%83%8A" TargetMode="External"/><Relationship Id="rId689" Type="http://schemas.openxmlformats.org/officeDocument/2006/relationships/hyperlink" Target="http://www.kabudragon.com/%E6%A0%AA%E4%BE%A1/%E3%82%A8%E3%82%AF%E3%82%BB%E3%83%AB" TargetMode="External"/><Relationship Id="rId854" Type="http://schemas.openxmlformats.org/officeDocument/2006/relationships/hyperlink" Target="http://www.kabudragon.com/%E6%A0%AA%E4%BE%A1/%E3%82%B7%E3%82%B9%E3%83%86%E3%83%8A" TargetMode="External"/><Relationship Id="rId896" Type="http://schemas.openxmlformats.org/officeDocument/2006/relationships/hyperlink" Target="http://www.kabudragon.com/%E6%A0%AA%E4%BE%A1/%E3%82%B7%E3%83%BC%E3%83%86%E3%82%A3%E3%83%BC%E3%82%A8%E3%82%B9" TargetMode="External"/><Relationship Id="rId39" Type="http://schemas.openxmlformats.org/officeDocument/2006/relationships/hyperlink" Target="http://www.kabudragon.com/%E6%A0%AA%E4%BE%A1/%E3%83%91%E3%83%B3%E3%83%81%E5%B7%A5%E6%A5%AD" TargetMode="External"/><Relationship Id="rId286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451" Type="http://schemas.openxmlformats.org/officeDocument/2006/relationships/hyperlink" Target="http://www.kabudragon.com/%E6%A0%AA%E4%BE%A1/%EF%BC%AB%EF%BC%AC%EF%BD%81%EF%BD%82" TargetMode="External"/><Relationship Id="rId493" Type="http://schemas.openxmlformats.org/officeDocument/2006/relationships/hyperlink" Target="http://www.kabudragon.com/%E6%A0%AA%E4%BE%A1/%E6%97%A5%E6%9C%AC%E3%83%A9%E3%82%A4%E3%83%95%E3%83%A9%E3%82%A4%E3%83%B3" TargetMode="External"/><Relationship Id="rId507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549" Type="http://schemas.openxmlformats.org/officeDocument/2006/relationships/hyperlink" Target="http://www.kabudragon.com/%E6%A0%AA%E4%BE%A1/%E3%83%A1%E3%82%A4%E3%83%86%E3%83%83%E3%82%AF" TargetMode="External"/><Relationship Id="rId714" Type="http://schemas.openxmlformats.org/officeDocument/2006/relationships/hyperlink" Target="http://www.kabudragon.com/%E6%A0%AA%E4%BE%A1/%E9%B9%BF%E5%B3%B6" TargetMode="External"/><Relationship Id="rId756" Type="http://schemas.openxmlformats.org/officeDocument/2006/relationships/hyperlink" Target="http://www.kabudragon.com/%E6%A0%AA%E4%BE%A1/%E5%8A%A0%E8%B3%80%E9%9B%BB%E5%AD%90" TargetMode="External"/><Relationship Id="rId921" Type="http://schemas.openxmlformats.org/officeDocument/2006/relationships/hyperlink" Target="http://www.kabudragon.com/%E6%A0%AA%E4%BE%A1/%E3%83%88%E3%83%A9%E3%83%B3%E3%82%B6%E3%82%AF%E3%82%B7%E3%83%A7%E3%83%B3" TargetMode="External"/><Relationship Id="rId50" Type="http://schemas.openxmlformats.org/officeDocument/2006/relationships/hyperlink" Target="http://www.kabudragon.com/%E6%A0%AA%E4%BE%A1/%E3%82%B8%E3%83%BC%E3%83%86%E3%82%AF%E3%83%88" TargetMode="External"/><Relationship Id="rId104" Type="http://schemas.openxmlformats.org/officeDocument/2006/relationships/hyperlink" Target="http://www.kabudragon.com/%E6%A0%AA%E4%BE%A1/%EF%BC%A5%EF%BC%AD%E3%82%B7%E3%82%B9%E3%83%86%E3%83%A0%E3%82%BA" TargetMode="External"/><Relationship Id="rId146" Type="http://schemas.openxmlformats.org/officeDocument/2006/relationships/hyperlink" Target="http://www.kabudragon.com/%E6%A0%AA%E4%BE%A1/%E3%83%9E%E3%82%AF%E3%83%AD%E3%83%9F%E3%83%AB" TargetMode="External"/><Relationship Id="rId188" Type="http://schemas.openxmlformats.org/officeDocument/2006/relationships/hyperlink" Target="http://www.kabudragon.com/%E6%A0%AA%E4%BE%A1/%E3%83%81%E3%83%A8%E3%83%80" TargetMode="External"/><Relationship Id="rId311" Type="http://schemas.openxmlformats.org/officeDocument/2006/relationships/hyperlink" Target="http://www.kabudragon.com/%E6%A0%AA%E4%BE%A1/%EF%BD%87%EF%BD%95%EF%BD%8D%EF%BD%89" TargetMode="External"/><Relationship Id="rId353" Type="http://schemas.openxmlformats.org/officeDocument/2006/relationships/hyperlink" Target="http://www.kabudragon.com/%E6%A0%AA%E4%BE%A1/%E6%9D%B1%E5%AE%9D" TargetMode="External"/><Relationship Id="rId395" Type="http://schemas.openxmlformats.org/officeDocument/2006/relationships/hyperlink" Target="http://www.kabudragon.com/%E6%A0%AA%E4%BE%A1/%E3%82%A2%E3%83%93%E3%82%B9%E3%83%88" TargetMode="External"/><Relationship Id="rId409" Type="http://schemas.openxmlformats.org/officeDocument/2006/relationships/hyperlink" Target="http://www.kabudragon.com/%E6%A0%AA%E4%BE%A1/%E3%82%B2%E3%83%B3%E3%82%AD%E3%83%BC" TargetMode="External"/><Relationship Id="rId560" Type="http://schemas.openxmlformats.org/officeDocument/2006/relationships/hyperlink" Target="http://www.kabudragon.com/%E6%A0%AA%E4%BE%A1/%E3%83%95%E3%82%BF%E3%83%90%E7%94%A3%E6%A5%AD" TargetMode="External"/><Relationship Id="rId798" Type="http://schemas.openxmlformats.org/officeDocument/2006/relationships/hyperlink" Target="http://www.kabudragon.com/%E6%A0%AA%E4%BE%A1/%E3%82%A2%E3%83%AB%E3%83%90%E3%83%83%E3%82%AF" TargetMode="External"/><Relationship Id="rId963" Type="http://schemas.openxmlformats.org/officeDocument/2006/relationships/hyperlink" Target="http://www.kabudragon.com/%E6%A0%AA%E4%BE%A1/%EF%BC%AA%EF%BC%B3%EF%BC%B0" TargetMode="External"/><Relationship Id="rId1039" Type="http://schemas.openxmlformats.org/officeDocument/2006/relationships/hyperlink" Target="http://www.kabudragon.com/%E6%A0%AA%E4%BE%A1/%E3%83%8D%E3%82%AF%E3%82%B9%E3%83%86%E3%83%BC%E3%82%B8" TargetMode="External"/><Relationship Id="rId92" Type="http://schemas.openxmlformats.org/officeDocument/2006/relationships/hyperlink" Target="http://www.kabudragon.com/%E6%A0%AA%E4%BE%A1/%E5%89%8D%E7%94%B0%E5%BB%BA%E8%A8%AD%E5%B7%A5%E6%A5%AD" TargetMode="External"/><Relationship Id="rId213" Type="http://schemas.openxmlformats.org/officeDocument/2006/relationships/hyperlink" Target="http://www.kabudragon.com/%E6%A0%AA%E4%BE%A1/%E3%82%B3%E3%82%B9%E3%83%A2%E3%82%B9%E8%96%AC%E5%93%81" TargetMode="External"/><Relationship Id="rId420" Type="http://schemas.openxmlformats.org/officeDocument/2006/relationships/hyperlink" Target="http://www.kabudragon.com/%E6%A0%AA%E4%BE%A1/%E6%AD%A3%E6%A0%84%E9%A3%9F%E5%93%81%E5%B7%A5%E6%A5%AD" TargetMode="External"/><Relationship Id="rId616" Type="http://schemas.openxmlformats.org/officeDocument/2006/relationships/hyperlink" Target="http://www.kabudragon.com/%E6%A0%AA%E4%BE%A1/%E3%83%AA%E3%82%B3%E3%83%BC" TargetMode="External"/><Relationship Id="rId658" Type="http://schemas.openxmlformats.org/officeDocument/2006/relationships/hyperlink" Target="http://www.kabudragon.com/%E6%A0%AA%E4%BE%A1/%E4%B8%89%E8%8F%B1%E3%83%9E%E3%83%86%E3%83%AA%E3%82%A2%E3%83%AB" TargetMode="External"/><Relationship Id="rId823" Type="http://schemas.openxmlformats.org/officeDocument/2006/relationships/hyperlink" Target="http://www.kabudragon.com/%E6%A0%AA%E4%BE%A1/%E3%82%B7%E3%83%BC%E3%83%89" TargetMode="External"/><Relationship Id="rId865" Type="http://schemas.openxmlformats.org/officeDocument/2006/relationships/hyperlink" Target="http://www.kabudragon.com/%E6%A0%AA%E4%BE%A1/%E3%82%AA%E3%82%AB%E3%83%80%E3%82%A2%E3%82%A4%E3%83%A8%E3%83%B3" TargetMode="External"/><Relationship Id="rId1050" Type="http://schemas.openxmlformats.org/officeDocument/2006/relationships/printerSettings" Target="../printerSettings/printerSettings1.bin"/><Relationship Id="rId25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297" Type="http://schemas.openxmlformats.org/officeDocument/2006/relationships/hyperlink" Target="http://www.kabudragon.com/%E6%A0%AA%E4%BE%A1/%E6%98%AD%E5%92%8C%E9%9B%BB%E5%B7%A5" TargetMode="External"/><Relationship Id="rId462" Type="http://schemas.openxmlformats.org/officeDocument/2006/relationships/hyperlink" Target="http://www.kabudragon.com/%E6%A0%AA%E4%BE%A1/%EF%BC%AB%EF%BD%85%EF%BD%85%EF%BC%B0%EF%BD%85%EF%BD%92%E6%8A%80%E7%A0%94" TargetMode="External"/><Relationship Id="rId518" Type="http://schemas.openxmlformats.org/officeDocument/2006/relationships/hyperlink" Target="http://www.kabudragon.com/%E6%A0%AA%E4%BE%A1/%E3%83%88%E3%83%94%E3%83%BC%E5%B7%A5%E6%A5%AD" TargetMode="External"/><Relationship Id="rId725" Type="http://schemas.openxmlformats.org/officeDocument/2006/relationships/hyperlink" Target="http://www.kabudragon.com/%E6%A0%AA%E4%BE%A1/%E3%83%8E%E3%83%BC%E3%83%AA%E3%83%84%E9%8B%BC%E6%A9%9F" TargetMode="External"/><Relationship Id="rId932" Type="http://schemas.openxmlformats.org/officeDocument/2006/relationships/hyperlink" Target="http://www.kabudragon.com/%E6%A0%AA%E4%BE%A1/%E3%82%B7%E3%83%BC%E3%83%86%E3%82%A3%E3%83%BC%E3%82%A8%E3%82%B9" TargetMode="External"/><Relationship Id="rId115" Type="http://schemas.openxmlformats.org/officeDocument/2006/relationships/hyperlink" Target="http://www.kabudragon.com/%E6%A0%AA%E4%BE%A1/%E4%B9%9D%E9%9B%BB%E5%B7%A5" TargetMode="External"/><Relationship Id="rId157" Type="http://schemas.openxmlformats.org/officeDocument/2006/relationships/hyperlink" Target="http://www.kabudragon.com/%E6%A0%AA%E4%BE%A1/%E6%AD%A3%E6%A0%84%E9%A3%9F%E5%93%81%E5%B7%A5%E6%A5%AD" TargetMode="External"/><Relationship Id="rId322" Type="http://schemas.openxmlformats.org/officeDocument/2006/relationships/hyperlink" Target="http://www.kabudragon.com/%E6%A0%AA%E4%BE%A1/%E7%AC%AC%E4%B8%80%E7%B2%BE%E5%B7%A5" TargetMode="External"/><Relationship Id="rId364" Type="http://schemas.openxmlformats.org/officeDocument/2006/relationships/hyperlink" Target="http://www.kabudragon.com/%E6%A0%AA%E4%BE%A1/%E3%82%A8%E3%83%A0%E3%82%A2%E3%83%83%E3%83%97" TargetMode="External"/><Relationship Id="rId767" Type="http://schemas.openxmlformats.org/officeDocument/2006/relationships/hyperlink" Target="http://www.kabudragon.com/%E6%A0%AA%E4%BE%A1/%E4%BD%8F%E5%8F%8B%E9%87%91%E5%B1%9E%E9%89%B1%E5%B1%B1" TargetMode="External"/><Relationship Id="rId974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1008" Type="http://schemas.openxmlformats.org/officeDocument/2006/relationships/hyperlink" Target="http://www.kabudragon.com/%E6%A0%AA%E4%BE%A1/%E7%A5%9E%E9%8B%BC%E5%95%86%E4%BA%8B" TargetMode="External"/><Relationship Id="rId61" Type="http://schemas.openxmlformats.org/officeDocument/2006/relationships/hyperlink" Target="http://www.kabudragon.com/%E6%A0%AA%E4%BE%A1/%E5%A4%A7%E5%B9%B8%E8%96%AC%E5%93%81" TargetMode="External"/><Relationship Id="rId199" Type="http://schemas.openxmlformats.org/officeDocument/2006/relationships/hyperlink" Target="http://www.kabudragon.com/%E6%A0%AA%E4%BE%A1/%E3%82%AF%E3%83%AA%E3%82%A8%E3%82%A4%E3%83%88%EF%BC%B3%EF%BC%A4%E3%83%9B%E3%83%BC%E3%83%AB%E3%83%87%E3%82%A3%E3%83%B3%E3%82%B0%E3%82%B9" TargetMode="External"/><Relationship Id="rId571" Type="http://schemas.openxmlformats.org/officeDocument/2006/relationships/hyperlink" Target="http://www.kabudragon.com/%E6%A0%AA%E4%BE%A1/%E6%9D%B1%E5%85%89%E9%AB%98%E5%B2%B3" TargetMode="External"/><Relationship Id="rId627" Type="http://schemas.openxmlformats.org/officeDocument/2006/relationships/hyperlink" Target="http://www.kabudragon.com/%E6%A0%AA%E4%BE%A1/%E9%96%A2%E8%A5%BF%E3%82%A2%E3%83%BC%E3%83%90%E3%83%B3%E9%8A%80%E8%A1%8C" TargetMode="External"/><Relationship Id="rId669" Type="http://schemas.openxmlformats.org/officeDocument/2006/relationships/hyperlink" Target="http://www.kabudragon.com/%E6%A0%AA%E4%BE%A1/%E3%83%87%E3%83%AA%E3%82%AB%E3%83%95%E3%83%BC%E3%82%BA" TargetMode="External"/><Relationship Id="rId834" Type="http://schemas.openxmlformats.org/officeDocument/2006/relationships/hyperlink" Target="http://www.kabudragon.com/%E6%A0%AA%E4%BE%A1/%E7%89%A9%E8%AA%9E%E3%82%B3%E3%83%BC%E3%83%9D%E3%83%AC%E3%83%BC%E3%82%B7%E3%83%A7%E3%83%B3" TargetMode="External"/><Relationship Id="rId876" Type="http://schemas.openxmlformats.org/officeDocument/2006/relationships/hyperlink" Target="http://www.kabudragon.com/%E6%A0%AA%E4%BE%A1/%E3%83%95%E3%83%AB%E3%82%AD%E3%83%A3%E3%82%B9%E3%83%88%E3%83%9B%E3%83%BC%E3%83%AB%E3%83%87%E3%82%A3%E3%83%B3%E3%82%B0%E3%82%B9" TargetMode="External"/><Relationship Id="rId19" Type="http://schemas.openxmlformats.org/officeDocument/2006/relationships/hyperlink" Target="http://www.kabudragon.com/%E6%A0%AA%E4%BE%A1/%E3%83%9C%E3%83%AB%E3%83%86%E3%83%BC%E3%82%B8" TargetMode="External"/><Relationship Id="rId224" Type="http://schemas.openxmlformats.org/officeDocument/2006/relationships/hyperlink" Target="http://www.kabudragon.com/%E6%A0%AA%E4%BE%A1/%E3%82%A2%E3%83%AB%E3%83%95%E3%82%A1%E3%82%B7%E3%82%B9%E3%83%86%E3%83%A0%E3%82%BA" TargetMode="External"/><Relationship Id="rId266" Type="http://schemas.openxmlformats.org/officeDocument/2006/relationships/hyperlink" Target="http://www.kabudragon.com/%E6%A0%AA%E4%BE%A1/%E3%83%8B%E3%83%81%E3%82%A2%E3%82%B9" TargetMode="External"/><Relationship Id="rId431" Type="http://schemas.openxmlformats.org/officeDocument/2006/relationships/hyperlink" Target="http://www.kabudragon.com/%E6%A0%AA%E4%BE%A1/%EF%BC%AB%EF%BC%AC%EF%BD%81%EF%BD%82" TargetMode="External"/><Relationship Id="rId473" Type="http://schemas.openxmlformats.org/officeDocument/2006/relationships/hyperlink" Target="http://www.kabudragon.com/%E6%A0%AA%E4%BE%A1/%EF%BC%A7%EF%BC%AD%EF%BC%AF%E3%82%AF%E3%83%A9%E3%82%A6%E3%83%89" TargetMode="External"/><Relationship Id="rId529" Type="http://schemas.openxmlformats.org/officeDocument/2006/relationships/hyperlink" Target="http://www.kabudragon.com/%E6%A0%AA%E4%BE%A1/%E4%B8%89%E4%BA%95%E6%B5%B7%E6%B4%8B%E9%96%8B%E7%99%BA" TargetMode="External"/><Relationship Id="rId680" Type="http://schemas.openxmlformats.org/officeDocument/2006/relationships/hyperlink" Target="http://www.kabudragon.com/%E6%A0%AA%E4%BE%A1/%E4%BB%8A%E4%BB%99%E9%9B%BB%E6%A9%9F%E8%A3%BD%E4%BD%9C%E6%89%80" TargetMode="External"/><Relationship Id="rId736" Type="http://schemas.openxmlformats.org/officeDocument/2006/relationships/hyperlink" Target="http://www.kabudragon.com/%E6%A0%AA%E4%BE%A1/%E3%82%A8%E3%83%95%E3%82%AA%E3%83%B3" TargetMode="External"/><Relationship Id="rId901" Type="http://schemas.openxmlformats.org/officeDocument/2006/relationships/hyperlink" Target="http://www.kabudragon.com/%E6%A0%AA%E4%BE%A1/%E3%82%A8%E3%83%A9%E3%83%B3" TargetMode="External"/><Relationship Id="rId30" Type="http://schemas.openxmlformats.org/officeDocument/2006/relationships/hyperlink" Target="http://www.kabudragon.com/%E6%A0%AA%E4%BE%A1/%E3%83%80%E3%82%A4%E3%82%BB%E3%82%AD" TargetMode="External"/><Relationship Id="rId126" Type="http://schemas.openxmlformats.org/officeDocument/2006/relationships/hyperlink" Target="http://www.kabudragon.com/%E6%A0%AA%E4%BE%A1/%E3%82%A4%E3%83%B3%E3%83%95%E3%82%A9%E3%83%A1%E3%83%BC%E3%82%B7%E3%83%A7%E3%83%B3%E3%83%BB%E3%83%87%E3%82%A3%E3%83%99%E3%83%AD%E3%83%97%E3%83%A1%E3%83%B3%E3%83%88" TargetMode="External"/><Relationship Id="rId168" Type="http://schemas.openxmlformats.org/officeDocument/2006/relationships/hyperlink" Target="http://www.kabudragon.com/%E6%A0%AA%E4%BE%A1/%E3%83%95%E3%82%A9%E3%83%BC%E3%82%AB%E3%82%B9%E3%82%B7%E3%82%B9%E3%83%86%E3%83%A0%E3%82%BA" TargetMode="External"/><Relationship Id="rId333" Type="http://schemas.openxmlformats.org/officeDocument/2006/relationships/hyperlink" Target="http://www.kabudragon.com/%E6%A0%AA%E4%BE%A1/%E3%83%A8%E3%82%B7%E3%83%83%E3%82%AF%E3%82%B9" TargetMode="External"/><Relationship Id="rId540" Type="http://schemas.openxmlformats.org/officeDocument/2006/relationships/hyperlink" Target="http://www.kabudragon.com/%E6%A0%AA%E4%BE%A1/%E3%83%A1%E3%82%AC%E3%83%81%E3%83%83%E3%83%97%E3%82%B9" TargetMode="External"/><Relationship Id="rId778" Type="http://schemas.openxmlformats.org/officeDocument/2006/relationships/hyperlink" Target="http://www.kabudragon.com/%E6%A0%AA%E4%BE%A1/%E3%83%88%E3%83%A9%E3%82%B9%E3%82%B3%E4%B8%AD%E5%B1%B1" TargetMode="External"/><Relationship Id="rId943" Type="http://schemas.openxmlformats.org/officeDocument/2006/relationships/hyperlink" Target="http://www.kabudragon.com/%E6%A0%AA%E4%BE%A1/%E4%B8%89%E6%84%9B%E7%9F%B3%E6%B2%B9" TargetMode="External"/><Relationship Id="rId985" Type="http://schemas.openxmlformats.org/officeDocument/2006/relationships/hyperlink" Target="http://www.kabudragon.com/%E6%A0%AA%E4%BE%A1/%E3%83%9C%E3%83%AB%E3%83%86%E3%83%BC%E3%82%B8" TargetMode="External"/><Relationship Id="rId1019" Type="http://schemas.openxmlformats.org/officeDocument/2006/relationships/hyperlink" Target="http://www.kabudragon.com/%E6%A0%AA%E4%BE%A1/%E9%95%B7%E7%80%AC%E7%94%A3%E6%A5%AD" TargetMode="External"/><Relationship Id="rId72" Type="http://schemas.openxmlformats.org/officeDocument/2006/relationships/hyperlink" Target="http://www.kabudragon.com/%E6%A0%AA%E4%BE%A1/%E3%82%AA%E3%83%AA%E3%83%83%E3%82%AF%E3%82%B9" TargetMode="External"/><Relationship Id="rId375" Type="http://schemas.openxmlformats.org/officeDocument/2006/relationships/hyperlink" Target="http://www.kabudragon.com/%E6%A0%AA%E4%BE%A1/%EF%BC%A7%EF%BC%AD%EF%BC%AF%E3%82%AF%E3%83%A9%E3%82%A6%E3%83%89" TargetMode="External"/><Relationship Id="rId582" Type="http://schemas.openxmlformats.org/officeDocument/2006/relationships/hyperlink" Target="http://www.kabudragon.com/%E6%A0%AA%E4%BE%A1/%E3%82%BB%E3%82%A4%E3%82%B3%E3%83%BC%E3%82%A8%E3%83%97%E3%82%BD%E3%83%B3" TargetMode="External"/><Relationship Id="rId638" Type="http://schemas.openxmlformats.org/officeDocument/2006/relationships/hyperlink" Target="http://www.kabudragon.com/%E6%A0%AA%E4%BE%A1/%E5%90%88%E5%90%8C%E8%A3%BD%E9%90%B5" TargetMode="External"/><Relationship Id="rId803" Type="http://schemas.openxmlformats.org/officeDocument/2006/relationships/hyperlink" Target="http://www.kabudragon.com/%E6%A0%AA%E4%BE%A1/%E3%83%8B%E3%83%81%E3%82%A4%E5%AD%A6%E9%A4%A8" TargetMode="External"/><Relationship Id="rId845" Type="http://schemas.openxmlformats.org/officeDocument/2006/relationships/hyperlink" Target="http://www.kabudragon.com/%E6%A0%AA%E4%BE%A1/%E5%A4%A7%E6%97%A5%E7%B2%BE%E5%8C%96%E5%B7%A5%E6%A5%AD" TargetMode="External"/><Relationship Id="rId1030" Type="http://schemas.openxmlformats.org/officeDocument/2006/relationships/hyperlink" Target="http://www.kabudragon.com/%E6%A0%AA%E4%BE%A1/%E4%BD%8F%E5%8F%8B%E6%9E%97%E6%A5%AD" TargetMode="External"/><Relationship Id="rId3" Type="http://schemas.openxmlformats.org/officeDocument/2006/relationships/hyperlink" Target="http://www.kabudragon.com/%E6%A0%AA%E4%BE%A1/%E4%BF%9D%E5%9C%9F%E8%B0%B7%E5%8C%96%E5%AD%A6%E5%B7%A5%E6%A5%AD" TargetMode="External"/><Relationship Id="rId235" Type="http://schemas.openxmlformats.org/officeDocument/2006/relationships/hyperlink" Target="http://www.kabudragon.com/%E6%A0%AA%E4%BE%A1/%E3%82%BB%E3%83%AC%E3%82%B9" TargetMode="External"/><Relationship Id="rId277" Type="http://schemas.openxmlformats.org/officeDocument/2006/relationships/hyperlink" Target="http://www.kabudragon.com/%E6%A0%AA%E4%BE%A1/%E5%B3%B6%E7%B2%BE%E6%A9%9F%E8%A3%BD%E4%BD%9C%E6%89%80" TargetMode="External"/><Relationship Id="rId400" Type="http://schemas.openxmlformats.org/officeDocument/2006/relationships/hyperlink" Target="http://www.kabudragon.com/%E6%A0%AA%E4%BE%A1/%E3%83%88%E3%83%A9%E3%83%B3%E3%82%B6%E3%82%AF%E3%82%B7%E3%83%A7%E3%83%B3" TargetMode="External"/><Relationship Id="rId442" Type="http://schemas.openxmlformats.org/officeDocument/2006/relationships/hyperlink" Target="http://www.kabudragon.com/%E6%A0%AA%E4%BE%A1/%E6%AD%A3%E6%A0%84%E9%A3%9F%E5%93%81%E5%B7%A5%E6%A5%AD" TargetMode="External"/><Relationship Id="rId484" Type="http://schemas.openxmlformats.org/officeDocument/2006/relationships/hyperlink" Target="http://www.kabudragon.com/%E6%A0%AA%E4%BE%A1/%E3%83%A8%E3%82%B7%E3%83%83%E3%82%AF%E3%82%B9" TargetMode="External"/><Relationship Id="rId705" Type="http://schemas.openxmlformats.org/officeDocument/2006/relationships/hyperlink" Target="http://www.kabudragon.com/%E6%A0%AA%E4%BE%A1/%E3%82%B9%E3%82%AF%E3%82%A6%E3%82%A7%E3%82%A2%E3%83%BB%E3%82%A8%E3%83%8B%E3%83%83%E3%82%AF%E3%82%B9%E3%83%BB%E3%83%9B%E3%83%BC%E3%83%AB%E3%83%87%E3%82%A3%E3%83%B3%E3%82%B0%E3%82%B9" TargetMode="External"/><Relationship Id="rId887" Type="http://schemas.openxmlformats.org/officeDocument/2006/relationships/hyperlink" Target="http://www.kabudragon.com/%E6%A0%AA%E4%BE%A1/%E3%83%A8%E3%82%B3%E3%82%AA" TargetMode="External"/><Relationship Id="rId137" Type="http://schemas.openxmlformats.org/officeDocument/2006/relationships/hyperlink" Target="http://www.kabudragon.com/%E6%A0%AA%E4%BE%A1/%EF%BC%AB%EF%BC%AC%EF%BD%81%EF%BD%82" TargetMode="External"/><Relationship Id="rId302" Type="http://schemas.openxmlformats.org/officeDocument/2006/relationships/hyperlink" Target="http://www.kabudragon.com/%E6%A0%AA%E4%BE%A1/%EF%BC%A4%EF%BC%AD%EF%BC%A7%E6%A3%AE%E7%B2%BE%E6%A9%9F" TargetMode="External"/><Relationship Id="rId344" Type="http://schemas.openxmlformats.org/officeDocument/2006/relationships/hyperlink" Target="http://www.kabudragon.com/%E6%A0%AA%E4%BE%A1/%E6%9D%B1%E6%B4%8B%E9%9B%BB%E6%A9%9F%E8%A3%BD%E9%80%A0" TargetMode="External"/><Relationship Id="rId691" Type="http://schemas.openxmlformats.org/officeDocument/2006/relationships/hyperlink" Target="http://www.kabudragon.com/%E6%A0%AA%E4%BE%A1/%E3%83%95%E3%83%AB%E3%82%AD%E3%83%A3%E3%82%B9%E3%83%88%E3%83%9B%E3%83%BC%E3%83%AB%E3%83%87%E3%82%A3%E3%83%B3%E3%82%B0%E3%82%B9" TargetMode="External"/><Relationship Id="rId747" Type="http://schemas.openxmlformats.org/officeDocument/2006/relationships/hyperlink" Target="http://www.kabudragon.com/%E6%A0%AA%E4%BE%A1/%E8%8D%92%E5%B7%9D%E5%8C%96%E5%AD%A6%E5%B7%A5%E6%A5%AD" TargetMode="External"/><Relationship Id="rId789" Type="http://schemas.openxmlformats.org/officeDocument/2006/relationships/hyperlink" Target="http://www.kabudragon.com/%E6%A0%AA%E4%BE%A1/%E7%9F%B3%E5%B7%9D%E8%A3%BD%E4%BD%9C%E6%89%80" TargetMode="External"/><Relationship Id="rId912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954" Type="http://schemas.openxmlformats.org/officeDocument/2006/relationships/hyperlink" Target="http://www.kabudragon.com/%E6%A0%AA%E4%BE%A1/%E3%82%B3%E3%83%A0%E3%83%81%E3%83%A5%E3%82%A2" TargetMode="External"/><Relationship Id="rId996" Type="http://schemas.openxmlformats.org/officeDocument/2006/relationships/hyperlink" Target="http://www.kabudragon.com/%E6%A0%AA%E4%BE%A1/%EF%BC%AD%EF%BC%A1%EF%BC%B2%EF%BC%B5%EF%BC%B7%EF%BC%A1" TargetMode="External"/><Relationship Id="rId41" Type="http://schemas.openxmlformats.org/officeDocument/2006/relationships/hyperlink" Target="http://www.kabudragon.com/%E6%A0%AA%E4%BE%A1/%E3%82%A4%E3%83%BC%E3%83%AC%E3%83%83%E3%82%AF%E3%82%B9" TargetMode="External"/><Relationship Id="rId83" Type="http://schemas.openxmlformats.org/officeDocument/2006/relationships/hyperlink" Target="http://www.kabudragon.com/%E6%A0%AA%E4%BE%A1/%E3%83%80%E3%82%A4%E3%83%88%E3%83%AD%E3%83%B3" TargetMode="External"/><Relationship Id="rId179" Type="http://schemas.openxmlformats.org/officeDocument/2006/relationships/hyperlink" Target="http://www.kabudragon.com/%E6%A0%AA%E4%BE%A1/%E3%82%AA%E3%83%AB%E3%83%88%E3%83%97%E3%83%A9%E3%82%B9" TargetMode="External"/><Relationship Id="rId386" Type="http://schemas.openxmlformats.org/officeDocument/2006/relationships/hyperlink" Target="http://www.kabudragon.com/%E6%A0%AA%E4%BE%A1/%E3%83%95%E3%83%BC%E3%82%B8%E3%83%A3%E3%83%BC%E3%82%B9%E3%83%9B%E3%83%BC%E3%83%AB%E3%83%87%E3%82%A3%E3%83%B3%E3%82%B0%E3%82%B9" TargetMode="External"/><Relationship Id="rId551" Type="http://schemas.openxmlformats.org/officeDocument/2006/relationships/hyperlink" Target="http://www.kabudragon.com/%E6%A0%AA%E4%BE%A1/%E6%9D%B1%E4%BA%AC%E3%82%A8%E3%83%AC%E3%82%AF%E3%83%88%E3%83%AD%E3%83%B3%E3%80%80%E3%83%87%E3%83%90%E3%82%A4%E3%82%B9" TargetMode="External"/><Relationship Id="rId593" Type="http://schemas.openxmlformats.org/officeDocument/2006/relationships/hyperlink" Target="http://www.kabudragon.com/%E6%A0%AA%E4%BE%A1/%EF%BC%AA%EF%BC%A1%EF%BC%AC%EF%BC%B5%EF%BC%B8" TargetMode="External"/><Relationship Id="rId607" Type="http://schemas.openxmlformats.org/officeDocument/2006/relationships/hyperlink" Target="http://www.kabudragon.com/%E6%A0%AA%E4%BE%A1/%E3%82%A2%E3%83%AB%E3%82%B4%E3%82%B0%E3%83%A9%E3%83%95%E3%82%A3%E3%83%83%E3%82%AF%E3%82%B9" TargetMode="External"/><Relationship Id="rId649" Type="http://schemas.openxmlformats.org/officeDocument/2006/relationships/hyperlink" Target="http://www.kabudragon.com/%E6%A0%AA%E4%BE%A1/%E6%97%A5%E7%AB%8B%E9%87%91%E5%B1%9E" TargetMode="External"/><Relationship Id="rId814" Type="http://schemas.openxmlformats.org/officeDocument/2006/relationships/hyperlink" Target="http://www.kabudragon.com/%E6%A0%AA%E4%BE%A1/%E9%96%A2%E8%A5%BF%E3%83%9A%E3%82%A4%E3%83%B3%E3%83%88" TargetMode="External"/><Relationship Id="rId856" Type="http://schemas.openxmlformats.org/officeDocument/2006/relationships/hyperlink" Target="http://www.kabudragon.com/%E6%A0%AA%E4%BE%A1/%E3%82%B8%E3%83%A3%E3%82%B9%E3%83%88%E3%82%B7%E3%82%B9%E3%83%86%E3%83%A0" TargetMode="External"/><Relationship Id="rId190" Type="http://schemas.openxmlformats.org/officeDocument/2006/relationships/hyperlink" Target="http://www.kabudragon.com/%E6%A0%AA%E4%BE%A1/%E6%97%A5%E6%9C%AC%E3%82%AB%E3%83%BC%E3%83%9C%E3%83%B3" TargetMode="External"/><Relationship Id="rId204" Type="http://schemas.openxmlformats.org/officeDocument/2006/relationships/hyperlink" Target="http://www.kabudragon.com/%E6%A0%AA%E4%BE%A1/%E4%B8%AD%E5%A4%96%E8%A3%BD%E8%96%AC" TargetMode="External"/><Relationship Id="rId246" Type="http://schemas.openxmlformats.org/officeDocument/2006/relationships/hyperlink" Target="http://www.kabudragon.com/%E6%A0%AA%E4%BE%A1/%EF%BC%A8%EF%BD%81%EF%BD%8D%EF%BD%85%EF%BD%85" TargetMode="External"/><Relationship Id="rId288" Type="http://schemas.openxmlformats.org/officeDocument/2006/relationships/hyperlink" Target="http://www.kabudragon.com/%E6%A0%AA%E4%BE%A1/%E4%B8%89%E6%A0%84%E5%BB%BA%E7%AF%89%E8%A8%AD%E8%A8%88" TargetMode="External"/><Relationship Id="rId411" Type="http://schemas.openxmlformats.org/officeDocument/2006/relationships/hyperlink" Target="http://www.kabudragon.com/%E6%A0%AA%E4%BE%A1/%E5%B1%B1%E4%B8%80%E9%9B%BB%E6%A9%9F" TargetMode="External"/><Relationship Id="rId453" Type="http://schemas.openxmlformats.org/officeDocument/2006/relationships/hyperlink" Target="http://www.kabudragon.com/%E6%A0%AA%E4%BE%A1/%E3%83%95%E3%82%A9%E3%83%BC%E3%82%AB%E3%82%B9%E3%82%B7%E3%82%B9%E3%83%86%E3%83%A0%E3%82%BA" TargetMode="External"/><Relationship Id="rId509" Type="http://schemas.openxmlformats.org/officeDocument/2006/relationships/hyperlink" Target="http://www.kabudragon.com/%E6%A0%AA%E4%BE%A1/%E7%B7%8F%E5%90%88%E3%83%A1%E3%83%87%E3%82%A3%E3%82%AB%E3%83%AB" TargetMode="External"/><Relationship Id="rId660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898" Type="http://schemas.openxmlformats.org/officeDocument/2006/relationships/hyperlink" Target="http://www.kabudragon.com/%E6%A0%AA%E4%BE%A1/%E5%8C%97%E8%B6%8A%E5%B7%A5%E6%A5%AD" TargetMode="External"/><Relationship Id="rId1041" Type="http://schemas.openxmlformats.org/officeDocument/2006/relationships/hyperlink" Target="http://www.kabudragon.com/%E6%A0%AA%E4%BE%A1/%E3%83%9E%E3%83%B3%E3%83%80%E3%83%A0" TargetMode="External"/><Relationship Id="rId106" Type="http://schemas.openxmlformats.org/officeDocument/2006/relationships/hyperlink" Target="http://www.kabudragon.com/%E6%A0%AA%E4%BE%A1/%E3%83%88%E3%83%BC%E3%82%BB" TargetMode="External"/><Relationship Id="rId313" Type="http://schemas.openxmlformats.org/officeDocument/2006/relationships/hyperlink" Target="http://www.kabudragon.com/%E6%A0%AA%E4%BE%A1/%E3%83%8F%E3%83%AA%E3%83%9E%E5%8C%96%E6%88%90%E3%82%B0%E3%83%AB%E3%83%BC%E3%83%97" TargetMode="External"/><Relationship Id="rId495" Type="http://schemas.openxmlformats.org/officeDocument/2006/relationships/hyperlink" Target="http://www.kabudragon.com/%E6%A0%AA%E4%BE%A1/%EF%BD%87%EF%BD%95%EF%BD%8D%EF%BD%89" TargetMode="External"/><Relationship Id="rId716" Type="http://schemas.openxmlformats.org/officeDocument/2006/relationships/hyperlink" Target="http://www.kabudragon.com/%E6%A0%AA%E4%BE%A1/%E5%8D%94%E5%92%8C%E3%82%A8%E3%82%AF%E3%82%B7%E3%82%AA" TargetMode="External"/><Relationship Id="rId758" Type="http://schemas.openxmlformats.org/officeDocument/2006/relationships/hyperlink" Target="http://www.kabudragon.com/%E6%A0%AA%E4%BE%A1/%E3%82%B1%E3%83%BC%E3%82%BA%E3%83%9B%E3%83%BC%E3%83%AB%E3%83%87%E3%82%A3%E3%83%B3%E3%82%B0%E3%82%B9" TargetMode="External"/><Relationship Id="rId923" Type="http://schemas.openxmlformats.org/officeDocument/2006/relationships/hyperlink" Target="http://www.kabudragon.com/%E6%A0%AA%E4%BE%A1/%E4%B8%8D%E4%BA%8C%E5%AE%B6" TargetMode="External"/><Relationship Id="rId965" Type="http://schemas.openxmlformats.org/officeDocument/2006/relationships/hyperlink" Target="http://www.kabudragon.com/%E6%A0%AA%E4%BE%A1/%E3%82%A8%E3%82%B9%E3%83%86%E3%83%BC" TargetMode="External"/><Relationship Id="rId10" Type="http://schemas.openxmlformats.org/officeDocument/2006/relationships/hyperlink" Target="http://www.kabudragon.com/%E6%A0%AA%E4%BE%A1/%EF%BC%A7%EF%BC%AD%EF%BC%A2" TargetMode="External"/><Relationship Id="rId52" Type="http://schemas.openxmlformats.org/officeDocument/2006/relationships/hyperlink" Target="http://www.kabudragon.com/%E6%A0%AA%E4%BE%A1/%E6%98%AD%E5%92%8C%E3%82%B7%E3%82%A7%E3%83%AB%E7%9F%B3%E6%B2%B9" TargetMode="External"/><Relationship Id="rId94" Type="http://schemas.openxmlformats.org/officeDocument/2006/relationships/hyperlink" Target="http://www.kabudragon.com/%E6%A0%AA%E4%BE%A1/%E3%83%88%E3%83%A8%E3%82%BF%E7%B4%A1%E7%B9%94" TargetMode="External"/><Relationship Id="rId148" Type="http://schemas.openxmlformats.org/officeDocument/2006/relationships/hyperlink" Target="http://www.kabudragon.com/%E6%A0%AA%E4%BE%A1/%E3%82%AA%E3%83%AB%E3%83%88%E3%83%97%E3%83%A9%E3%82%B9" TargetMode="External"/><Relationship Id="rId355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397" Type="http://schemas.openxmlformats.org/officeDocument/2006/relationships/hyperlink" Target="http://www.kabudragon.com/%E6%A0%AA%E4%BE%A1/%EF%BC%B4%EF%BC%A4%EF%BC%AB" TargetMode="External"/><Relationship Id="rId520" Type="http://schemas.openxmlformats.org/officeDocument/2006/relationships/hyperlink" Target="http://www.kabudragon.com/%E6%A0%AA%E4%BE%A1/%EF%BC%AD%EF%BC%86%EF%BC%A1%E3%82%AD%E3%83%A3%E3%83%94%E3%82%BF%E3%83%AB%E3%83%91%E3%83%BC%E3%83%88%E3%83%8A%E3%83%BC%E3%82%BA" TargetMode="External"/><Relationship Id="rId562" Type="http://schemas.openxmlformats.org/officeDocument/2006/relationships/hyperlink" Target="http://www.kabudragon.com/%E6%A0%AA%E4%BE%A1/%E3%82%B7%E3%82%B9%E3%83%86%E3%83%8A" TargetMode="External"/><Relationship Id="rId618" Type="http://schemas.openxmlformats.org/officeDocument/2006/relationships/hyperlink" Target="http://www.kabudragon.com/%E6%A0%AA%E4%BE%A1/%E5%A4%AA%E9%99%BD%E3%83%9B%E3%83%BC%E3%83%AB%E3%83%87%E3%82%A3%E3%83%B3%E3%82%B0%E3%82%B9" TargetMode="External"/><Relationship Id="rId825" Type="http://schemas.openxmlformats.org/officeDocument/2006/relationships/hyperlink" Target="http://www.kabudragon.com/%E6%A0%AA%E4%BE%A1/%E3%82%B3%E3%82%B9%E3%83%A2%E3%82%A8%E3%83%8D%E3%83%AB%E3%82%AE%E3%83%BC%E3%83%9B%E3%83%BC%E3%83%AB%E3%83%87%E3%82%A3%E3%83%B3%E3%82%B0%E3%82%B9" TargetMode="External"/><Relationship Id="rId215" Type="http://schemas.openxmlformats.org/officeDocument/2006/relationships/hyperlink" Target="http://www.kabudragon.com/%E6%A0%AA%E4%BE%A1/%E3%82%A8%E3%82%B9%E3%83%86%E3%83%BC" TargetMode="External"/><Relationship Id="rId257" Type="http://schemas.openxmlformats.org/officeDocument/2006/relationships/hyperlink" Target="http://www.kabudragon.com/%E6%A0%AA%E4%BE%A1/%E6%9D%B1%E6%B4%8B%E9%9B%BB%E6%A9%9F%E8%A3%BD%E9%80%A0" TargetMode="External"/><Relationship Id="rId422" Type="http://schemas.openxmlformats.org/officeDocument/2006/relationships/hyperlink" Target="http://www.kabudragon.com/%E6%A0%AA%E4%BE%A1/%E3%82%A4%E3%83%BC%E3%83%96%E3%83%83%E3%82%AF%E3%82%A4%E3%83%8B%E3%82%B7%E3%82%A2%E3%83%86%E3%82%A3%E3%83%96%E3%82%B8%E3%83%A3%E3%83%91%E3%83%B3" TargetMode="External"/><Relationship Id="rId464" Type="http://schemas.openxmlformats.org/officeDocument/2006/relationships/hyperlink" Target="http://www.kabudragon.com/%E6%A0%AA%E4%BE%A1/%E3%82%B3%E3%82%AF%E3%83%A8" TargetMode="External"/><Relationship Id="rId867" Type="http://schemas.openxmlformats.org/officeDocument/2006/relationships/hyperlink" Target="http://www.kabudragon.com/%E6%A0%AA%E4%BE%A1/%E7%A5%9E%E6%88%B8%E7%89%A9%E7%94%A3" TargetMode="External"/><Relationship Id="rId1010" Type="http://schemas.openxmlformats.org/officeDocument/2006/relationships/hyperlink" Target="http://www.kabudragon.com/%E6%A0%AA%E4%BE%A1/%E3%82%A4%E3%83%AA%E3%82%BD%E9%9B%BB%E5%AD%90%E5%B7%A5%E6%A5%AD" TargetMode="External"/><Relationship Id="rId1052" Type="http://schemas.openxmlformats.org/officeDocument/2006/relationships/vmlDrawing" Target="../drawings/vmlDrawing1.vml"/><Relationship Id="rId299" Type="http://schemas.openxmlformats.org/officeDocument/2006/relationships/hyperlink" Target="http://www.kabudragon.com/%E6%A0%AA%E4%BE%A1/%E6%97%A5%E6%A9%9F%E8%A3%85" TargetMode="External"/><Relationship Id="rId727" Type="http://schemas.openxmlformats.org/officeDocument/2006/relationships/hyperlink" Target="http://www.kabudragon.com/%E6%A0%AA%E4%BE%A1/%E3%83%8D%E3%82%AF%E3%82%B7%E3%82%A3%E3%83%BC%E3%82%BA%E3%82%B0%E3%83%AB%E3%83%BC%E3%83%97" TargetMode="External"/><Relationship Id="rId934" Type="http://schemas.openxmlformats.org/officeDocument/2006/relationships/hyperlink" Target="http://www.kabudragon.com/%E6%A0%AA%E4%BE%A1/%E3%83%96%E3%83%AC%E3%82%A4%E3%83%B3%E3%83%91%E3%83%83%E3%83%89" TargetMode="External"/><Relationship Id="rId63" Type="http://schemas.openxmlformats.org/officeDocument/2006/relationships/hyperlink" Target="http://www.kabudragon.com/%E6%A0%AA%E4%BE%A1/%E3%83%8D%E3%82%AF%E3%82%B9%E3%83%86%E3%83%BC%E3%82%B8" TargetMode="External"/><Relationship Id="rId159" Type="http://schemas.openxmlformats.org/officeDocument/2006/relationships/hyperlink" Target="http://www.kabudragon.com/%E6%A0%AA%E4%BE%A1/%EF%BC%B3%EF%BC%B5%EF%BC%AD%EF%BC%A3%EF%BC%AF" TargetMode="External"/><Relationship Id="rId366" Type="http://schemas.openxmlformats.org/officeDocument/2006/relationships/hyperlink" Target="http://www.kabudragon.com/%E6%A0%AA%E4%BE%A1/%E3%83%A4%E3%83%BC%E3%83%9E%E3%83%B3" TargetMode="External"/><Relationship Id="rId573" Type="http://schemas.openxmlformats.org/officeDocument/2006/relationships/hyperlink" Target="http://www.kabudragon.com/%E6%A0%AA%E4%BE%A1/%EF%BC%B7%EF%BC%AF%EF%BC%B7%EF%BC%AF%EF%BC%B7" TargetMode="External"/><Relationship Id="rId780" Type="http://schemas.openxmlformats.org/officeDocument/2006/relationships/hyperlink" Target="http://www.kabudragon.com/%E6%A0%AA%E4%BE%A1/%EF%BC%AA%EF%BC%B5%EF%BC%AB%EF%BC%A9" TargetMode="External"/><Relationship Id="rId226" Type="http://schemas.openxmlformats.org/officeDocument/2006/relationships/hyperlink" Target="http://www.kabudragon.com/%E6%A0%AA%E4%BE%A1/%E3%82%A4%E3%83%B3%E3%82%BF%E3%83%BC%E3%83%8D%E3%83%83%E3%83%88%E3%82%A4%E3%83%8B%E3%82%B7%E3%82%A2%E3%83%86%E3%82%A3%E3%83%96" TargetMode="External"/><Relationship Id="rId433" Type="http://schemas.openxmlformats.org/officeDocument/2006/relationships/hyperlink" Target="http://www.kabudragon.com/%E6%A0%AA%E4%BE%A1/%E3%82%AF%E3%82%A4%E3%83%83%E3%82%AF" TargetMode="External"/><Relationship Id="rId878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640" Type="http://schemas.openxmlformats.org/officeDocument/2006/relationships/hyperlink" Target="http://www.kabudragon.com/%E6%A0%AA%E4%BE%A1/%E3%82%B9%E3%82%BF%E3%83%BC%E7%B2%BE%E5%AF%86" TargetMode="External"/><Relationship Id="rId738" Type="http://schemas.openxmlformats.org/officeDocument/2006/relationships/hyperlink" Target="http://www.kabudragon.com/%E6%A0%AA%E4%BE%A1/%E3%83%A1%E3%82%AC%E3%83%81%E3%83%83%E3%83%97%E3%82%B9" TargetMode="External"/><Relationship Id="rId945" Type="http://schemas.openxmlformats.org/officeDocument/2006/relationships/hyperlink" Target="http://www.kabudragon.com/%E6%A0%AA%E4%BE%A1/%EF%BD%85%EF%BD%8E%EF%BD%89%EF%BD%93%EF%BD%88" TargetMode="External"/><Relationship Id="rId74" Type="http://schemas.openxmlformats.org/officeDocument/2006/relationships/hyperlink" Target="http://www.kabudragon.com/%E6%A0%AA%E4%BE%A1/%E3%82%A2%E3%82%A4%E3%82%B7%E3%83%B3%E7%B2%BE%E6%A9%9F" TargetMode="External"/><Relationship Id="rId377" Type="http://schemas.openxmlformats.org/officeDocument/2006/relationships/hyperlink" Target="http://www.kabudragon.com/%E6%A0%AA%E4%BE%A1/%E6%9D%BE%E7%AB%B9" TargetMode="External"/><Relationship Id="rId500" Type="http://schemas.openxmlformats.org/officeDocument/2006/relationships/hyperlink" Target="http://www.kabudragon.com/%E6%A0%AA%E4%BE%A1/%E3%83%A1%E3%83%87%E3%82%A3%E3%82%A2%E3%83%89%E3%82%A5" TargetMode="External"/><Relationship Id="rId584" Type="http://schemas.openxmlformats.org/officeDocument/2006/relationships/hyperlink" Target="http://www.kabudragon.com/%E6%A0%AA%E4%BE%A1/%E3%82%B5%E3%83%B3%E3%83%AF%E3%83%86%E3%82%AF%E3%83%8E%E3%82%B9" TargetMode="External"/><Relationship Id="rId805" Type="http://schemas.openxmlformats.org/officeDocument/2006/relationships/hyperlink" Target="http://www.kabudragon.com/%E6%A0%AA%E4%BE%A1/%E4%B8%8A%E6%96%B0%E9%9B%BB%E6%A9%9F" TargetMode="External"/><Relationship Id="rId5" Type="http://schemas.openxmlformats.org/officeDocument/2006/relationships/hyperlink" Target="http://www.kabudragon.com/%E6%A0%AA%E4%BE%A1/%E3%82%AF%E3%82%AA%E3%83%BC%E3%83%AB" TargetMode="External"/><Relationship Id="rId237" Type="http://schemas.openxmlformats.org/officeDocument/2006/relationships/hyperlink" Target="http://www.kabudragon.com/%E6%A0%AA%E4%BE%A1/%E3%82%B5%E3%83%A0%E3%83%86%E3%82%A3" TargetMode="External"/><Relationship Id="rId791" Type="http://schemas.openxmlformats.org/officeDocument/2006/relationships/hyperlink" Target="http://www.kabudragon.com/%E6%A0%AA%E4%BE%A1/%E3%83%80%E3%83%96%E3%83%AB%E3%83%BB%E3%82%B9%E3%82%B3%E3%83%BC%E3%83%97" TargetMode="External"/><Relationship Id="rId889" Type="http://schemas.openxmlformats.org/officeDocument/2006/relationships/hyperlink" Target="http://www.kabudragon.com/%E6%A0%AA%E4%BE%A1/%E3%82%A8%E3%82%B9%E3%83%BB%E3%82%A8%E3%83%A0%E3%83%BB%E3%82%A8%E3%82%B9" TargetMode="External"/><Relationship Id="rId444" Type="http://schemas.openxmlformats.org/officeDocument/2006/relationships/hyperlink" Target="http://www.kabudragon.com/%E6%A0%AA%E4%BE%A1/%E3%82%A8%E3%83%B3%E3%83%97%E3%83%A9%E3%82%B9" TargetMode="External"/><Relationship Id="rId651" Type="http://schemas.openxmlformats.org/officeDocument/2006/relationships/hyperlink" Target="http://www.kabudragon.com/%E6%A0%AA%E4%BE%A1/%E6%9D%B1%E9%82%A6%E3%82%A2%E3%82%BB%E3%83%81%E3%83%AC%E3%83%B3" TargetMode="External"/><Relationship Id="rId749" Type="http://schemas.openxmlformats.org/officeDocument/2006/relationships/hyperlink" Target="http://www.kabudragon.com/%E6%A0%AA%E4%BE%A1/%E3%83%8D%E3%82%AF%E3%82%B9%E3%83%86%E3%83%BC%E3%82%B8" TargetMode="External"/><Relationship Id="rId290" Type="http://schemas.openxmlformats.org/officeDocument/2006/relationships/hyperlink" Target="http://www.kabudragon.com/%E6%A0%AA%E4%BE%A1/%EF%BC%B3%E3%80%80%EF%BC%A6%EF%BC%AF%EF%BC%AF%EF%BC%A4%EF%BC%B3" TargetMode="External"/><Relationship Id="rId304" Type="http://schemas.openxmlformats.org/officeDocument/2006/relationships/hyperlink" Target="http://www.kabudragon.com/%E6%A0%AA%E4%BE%A1/%EF%BC%B3%EF%BC%A8%EF%BC%AF%EF%BC%A5%EF%BC%A9" TargetMode="External"/><Relationship Id="rId388" Type="http://schemas.openxmlformats.org/officeDocument/2006/relationships/hyperlink" Target="http://www.kabudragon.com/%E6%A0%AA%E4%BE%A1/%E3%83%80%E3%83%96%E3%83%AB%E3%83%BB%E3%82%B9%E3%82%B3%E3%83%BC%E3%83%97" TargetMode="External"/><Relationship Id="rId511" Type="http://schemas.openxmlformats.org/officeDocument/2006/relationships/hyperlink" Target="http://www.kabudragon.com/%E6%A0%AA%E4%BE%A1/%E6%97%A5%E6%9C%AC%E8%88%AA%E7%A9%BA%E9%9B%BB%E5%AD%90%E5%B7%A5%E6%A5%AD" TargetMode="External"/><Relationship Id="rId609" Type="http://schemas.openxmlformats.org/officeDocument/2006/relationships/hyperlink" Target="http://www.kabudragon.com/%E6%A0%AA%E4%BE%A1/%E6%97%A5%E6%9C%AC%E3%83%A9%E3%82%A4%E3%83%95%E3%83%A9%E3%82%A4%E3%83%B3" TargetMode="External"/><Relationship Id="rId956" Type="http://schemas.openxmlformats.org/officeDocument/2006/relationships/hyperlink" Target="http://www.kabudragon.com/%E6%A0%AA%E4%BE%A1/%E3%83%8F%E3%83%94%E3%83%8D%E3%83%83%E3%83%88" TargetMode="External"/><Relationship Id="rId85" Type="http://schemas.openxmlformats.org/officeDocument/2006/relationships/hyperlink" Target="http://www.kabudragon.com/%E6%A0%AA%E4%BE%A1/%E6%97%A5%E6%9C%AC%E3%83%94%E3%83%A9%E3%83%BC%E5%B7%A5%E6%A5%AD" TargetMode="External"/><Relationship Id="rId150" Type="http://schemas.openxmlformats.org/officeDocument/2006/relationships/hyperlink" Target="http://www.kabudragon.com/%E6%A0%AA%E4%BE%A1/%E8%88%B9%E4%BA%95%E9%9B%BB%E6%A9%9F" TargetMode="External"/><Relationship Id="rId595" Type="http://schemas.openxmlformats.org/officeDocument/2006/relationships/hyperlink" Target="http://www.kabudragon.com/%E6%A0%AA%E4%BE%A1/%E6%97%A5%E6%9C%AC%E9%87%91%E5%B1%9E" TargetMode="External"/><Relationship Id="rId816" Type="http://schemas.openxmlformats.org/officeDocument/2006/relationships/hyperlink" Target="http://www.kabudragon.com/%E6%A0%AA%E4%BE%A1/%E3%82%A4%E3%83%BC%E3%83%BB%E3%82%AE%E3%83%A3%E3%83%A9%E3%83%B3%E3%83%86%E3%82%A3" TargetMode="External"/><Relationship Id="rId1001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48" Type="http://schemas.openxmlformats.org/officeDocument/2006/relationships/hyperlink" Target="http://www.kabudragon.com/%E6%A0%AA%E4%BE%A1/%E3%82%A4%E3%82%A8%E3%83%AD%E3%83%BC%E3%83%8F%E3%83%83%E3%83%88" TargetMode="External"/><Relationship Id="rId455" Type="http://schemas.openxmlformats.org/officeDocument/2006/relationships/hyperlink" Target="http://www.kabudragon.com/%E6%A0%AA%E4%BE%A1/%E7%99%BD%E6%B4%8B%E8%88%8D" TargetMode="External"/><Relationship Id="rId662" Type="http://schemas.openxmlformats.org/officeDocument/2006/relationships/hyperlink" Target="http://www.kabudragon.com/%E6%A0%AA%E4%BE%A1/%E5%9C%9F%E6%9C%A8%E7%AE%A1%E7%90%86%E7%B7%8F%E5%90%88%E8%A9%A6%E9%A8%93%E6%89%80" TargetMode="External"/><Relationship Id="rId12" Type="http://schemas.openxmlformats.org/officeDocument/2006/relationships/hyperlink" Target="http://www.kabudragon.com/%E6%A0%AA%E4%BE%A1/%E3%82%A8%E3%83%A0%E3%82%A2%E3%83%83%E3%83%97" TargetMode="External"/><Relationship Id="rId108" Type="http://schemas.openxmlformats.org/officeDocument/2006/relationships/hyperlink" Target="http://www.kabudragon.com/%E6%A0%AA%E4%BE%A1/%EF%BC%AB%EF%BC%AF%EF%BC%A1" TargetMode="External"/><Relationship Id="rId315" Type="http://schemas.openxmlformats.org/officeDocument/2006/relationships/hyperlink" Target="http://www.kabudragon.com/%E6%A0%AA%E4%BE%A1/%EF%BC%AA%EF%BC%B3%EF%BC%B2" TargetMode="External"/><Relationship Id="rId522" Type="http://schemas.openxmlformats.org/officeDocument/2006/relationships/hyperlink" Target="http://www.kabudragon.com/%E6%A0%AA%E4%BE%A1/%E4%B8%89%E8%8F%B1%E3%83%9E%E3%83%86%E3%83%AA%E3%82%A2%E3%83%AB" TargetMode="External"/><Relationship Id="rId967" Type="http://schemas.openxmlformats.org/officeDocument/2006/relationships/hyperlink" Target="http://www.kabudragon.com/%E6%A0%AA%E4%BE%A1/%E3%82%B9%E3%82%BF%E3%83%BC%E3%83%BB%E3%83%9E%E3%82%A4%E3%82%AB" TargetMode="External"/><Relationship Id="rId96" Type="http://schemas.openxmlformats.org/officeDocument/2006/relationships/hyperlink" Target="http://www.kabudragon.com/%E6%A0%AA%E4%BE%A1/%E3%82%A2%E3%82%B9%E3%82%AF%E3%83%AB" TargetMode="External"/><Relationship Id="rId161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399" Type="http://schemas.openxmlformats.org/officeDocument/2006/relationships/hyperlink" Target="http://www.kabudragon.com/%E6%A0%AA%E4%BE%A1/%E5%9C%9F%E6%9C%A8%E7%AE%A1%E7%90%86%E7%B7%8F%E5%90%88%E8%A9%A6%E9%A8%93%E6%89%80" TargetMode="External"/><Relationship Id="rId827" Type="http://schemas.openxmlformats.org/officeDocument/2006/relationships/hyperlink" Target="http://www.kabudragon.com/%E6%A0%AA%E4%BE%A1/%E8%B1%86%E8%94%B5%E3%83%9B%E3%83%BC%E3%83%AB%E3%83%87%E3%82%A3%E3%83%B3%E3%82%B0%E3%82%B9" TargetMode="External"/><Relationship Id="rId1012" Type="http://schemas.openxmlformats.org/officeDocument/2006/relationships/hyperlink" Target="http://www.kabudragon.com/%E6%A0%AA%E4%BE%A1/%E3%83%AC%E3%83%83%E3%82%AF" TargetMode="External"/><Relationship Id="rId259" Type="http://schemas.openxmlformats.org/officeDocument/2006/relationships/hyperlink" Target="http://www.kabudragon.com/%E6%A0%AA%E4%BE%A1/%E3%83%AA%E3%82%AF%E3%83%AB%E3%83%BC%E3%83%88%E3%83%9B%E3%83%BC%E3%83%AB%E3%83%87%E3%82%A3%E3%83%B3%E3%82%B0%E3%82%B9" TargetMode="External"/><Relationship Id="rId466" Type="http://schemas.openxmlformats.org/officeDocument/2006/relationships/hyperlink" Target="http://www.kabudragon.com/%E6%A0%AA%E4%BE%A1/%E3%82%B7%E3%83%BC%E3%82%A4%E3%83%BC%E3%82%B7%E3%83%BC" TargetMode="External"/><Relationship Id="rId673" Type="http://schemas.openxmlformats.org/officeDocument/2006/relationships/hyperlink" Target="http://www.kabudragon.com/%E6%A0%AA%E4%BE%A1/%E3%83%8D%E3%82%AF%E3%82%B7%E3%82%A3%E3%83%BC%E3%82%BA%E3%82%B0%E3%83%AB%E3%83%BC%E3%83%97" TargetMode="External"/><Relationship Id="rId880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23" Type="http://schemas.openxmlformats.org/officeDocument/2006/relationships/hyperlink" Target="http://www.kabudragon.com/%E6%A0%AA%E4%BE%A1/%E3%83%95%E3%82%A3%E3%83%83%E3%82%AF%E3%82%B9%E3%82%BF%E3%83%BC%E3%82%BA" TargetMode="External"/><Relationship Id="rId119" Type="http://schemas.openxmlformats.org/officeDocument/2006/relationships/hyperlink" Target="http://www.kabudragon.com/%E6%A0%AA%E4%BE%A1/%E5%89%8D%E7%94%B0%E9%81%93%E8%B7%AF" TargetMode="External"/><Relationship Id="rId326" Type="http://schemas.openxmlformats.org/officeDocument/2006/relationships/hyperlink" Target="http://www.kabudragon.com/%E6%A0%AA%E4%BE%A1/%E3%83%80%E3%82%A4%E3%82%AD%E3%82%A2%E3%82%AF%E3%82%B7%E3%82%B9" TargetMode="External"/><Relationship Id="rId533" Type="http://schemas.openxmlformats.org/officeDocument/2006/relationships/hyperlink" Target="http://www.kabudragon.com/%E6%A0%AA%E4%BE%A1/%E3%83%A1%E3%83%AB%E3%82%B3%E3%83%9B%E3%83%BC%E3%83%AB%E3%83%87%E3%82%A3%E3%83%B3%E3%82%B0%E3%82%B9" TargetMode="External"/><Relationship Id="rId978" Type="http://schemas.openxmlformats.org/officeDocument/2006/relationships/hyperlink" Target="http://www.kabudragon.com/%E6%A0%AA%E4%BE%A1/%E6%97%A5%E6%9C%AC%E7%AE%A1%E8%B2%A1" TargetMode="External"/><Relationship Id="rId740" Type="http://schemas.openxmlformats.org/officeDocument/2006/relationships/hyperlink" Target="http://www.kabudragon.com/%E6%A0%AA%E4%BE%A1/%E3%82%B1%E3%83%B3%E3%82%B3%E3%83%BC%E3%83%9E%E3%83%A8%E3%83%8D%E3%83%BC%E3%82%BA" TargetMode="External"/><Relationship Id="rId838" Type="http://schemas.openxmlformats.org/officeDocument/2006/relationships/hyperlink" Target="http://www.kabudragon.com/%E6%A0%AA%E4%BE%A1/%E3%82%B5%E3%82%A4%E3%83%90%E3%83%BC%E3%83%AA%E3%83%B3%E3%82%AF%E3%82%B9" TargetMode="External"/><Relationship Id="rId1023" Type="http://schemas.openxmlformats.org/officeDocument/2006/relationships/hyperlink" Target="http://www.kabudragon.com/%E6%A0%AA%E4%BE%A1/%E3%82%AF%E3%83%AC%E3%82%B9%E3%82%B3" TargetMode="External"/><Relationship Id="rId172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477" Type="http://schemas.openxmlformats.org/officeDocument/2006/relationships/hyperlink" Target="http://www.kabudragon.com/%E6%A0%AA%E4%BE%A1/%E3%82%B3%E3%82%AF%E3%83%A8" TargetMode="External"/><Relationship Id="rId600" Type="http://schemas.openxmlformats.org/officeDocument/2006/relationships/hyperlink" Target="http://www.kabudragon.com/%E6%A0%AA%E4%BE%A1/%E3%83%AA%E3%82%AA%E3%83%B3" TargetMode="External"/><Relationship Id="rId684" Type="http://schemas.openxmlformats.org/officeDocument/2006/relationships/hyperlink" Target="http://www.kabudragon.com/%E6%A0%AA%E4%BE%A1/%E6%97%A5%E5%8C%BB%E5%B7%A5" TargetMode="External"/><Relationship Id="rId337" Type="http://schemas.openxmlformats.org/officeDocument/2006/relationships/hyperlink" Target="http://www.kabudragon.com/%E6%A0%AA%E4%BE%A1/%E3%82%B7%E3%83%A5%E3%83%83%E3%83%94%E3%83%B3" TargetMode="External"/><Relationship Id="rId891" Type="http://schemas.openxmlformats.org/officeDocument/2006/relationships/hyperlink" Target="http://www.kabudragon.com/%E6%A0%AA%E4%BE%A1/%E6%97%A5%E6%9C%AC%E3%83%A9%E3%82%A4%E3%83%95%E3%83%A9%E3%82%A4%E3%83%B3" TargetMode="External"/><Relationship Id="rId905" Type="http://schemas.openxmlformats.org/officeDocument/2006/relationships/hyperlink" Target="http://www.kabudragon.com/%E6%A0%AA%E4%BE%A1/%E3%83%87%E3%83%AA%E3%82%AB%E3%83%95%E3%83%BC%E3%82%BA" TargetMode="External"/><Relationship Id="rId989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34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544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751" Type="http://schemas.openxmlformats.org/officeDocument/2006/relationships/hyperlink" Target="http://www.kabudragon.com/%E6%A0%AA%E4%BE%A1/%E3%82%B9%E3%83%86%E3%83%A9%E3%80%80%E3%82%B1%E3%83%9F%E3%83%95%E3%82%A1" TargetMode="External"/><Relationship Id="rId849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183" Type="http://schemas.openxmlformats.org/officeDocument/2006/relationships/hyperlink" Target="http://www.kabudragon.com/%E6%A0%AA%E4%BE%A1/%E9%81%A0%E8%97%A4%E7%85%A7%E6%98%8E" TargetMode="External"/><Relationship Id="rId390" Type="http://schemas.openxmlformats.org/officeDocument/2006/relationships/hyperlink" Target="http://www.kabudragon.com/%E6%A0%AA%E4%BE%A1/%EF%BC%A9%EF%BC%B3%EF%BC%A9%EF%BC%A4" TargetMode="External"/><Relationship Id="rId404" Type="http://schemas.openxmlformats.org/officeDocument/2006/relationships/hyperlink" Target="http://www.kabudragon.com/%E6%A0%AA%E4%BE%A1/%E3%82%B8%E3%83%A3%E3%83%A0%E3%82%B3" TargetMode="External"/><Relationship Id="rId611" Type="http://schemas.openxmlformats.org/officeDocument/2006/relationships/hyperlink" Target="http://www.kabudragon.com/%E6%A0%AA%E4%BE%A1/%E3%82%A2%E3%82%B5%E3%83%92%E3%83%9B%E3%83%BC%E3%83%AB%E3%83%87%E3%82%A3%E3%83%B3%E3%82%B0%E3%82%B9" TargetMode="External"/><Relationship Id="rId1034" Type="http://schemas.openxmlformats.org/officeDocument/2006/relationships/hyperlink" Target="http://www.kabudragon.com/%E6%A0%AA%E4%BE%A1/%EF%BC%A7%EF%BC%AD%EF%BC%AF%E3%82%AF%E3%83%A9%E3%82%A6%E3%83%89" TargetMode="External"/><Relationship Id="rId250" Type="http://schemas.openxmlformats.org/officeDocument/2006/relationships/hyperlink" Target="http://www.kabudragon.com/%E6%A0%AA%E4%BE%A1/%E3%83%88%E3%83%BC%E3%82%BB" TargetMode="External"/><Relationship Id="rId488" Type="http://schemas.openxmlformats.org/officeDocument/2006/relationships/hyperlink" Target="http://www.kabudragon.com/%E6%A0%AA%E4%BE%A1/%E3%83%AF%E3%83%83%E3%83%84" TargetMode="External"/><Relationship Id="rId695" Type="http://schemas.openxmlformats.org/officeDocument/2006/relationships/hyperlink" Target="http://www.kabudragon.com/%E6%A0%AA%E4%BE%A1/%EF%BC%AB%EF%BC%A8%E3%83%8D%E3%82%AA%E3%82%B1%E3%83%A0" TargetMode="External"/><Relationship Id="rId709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916" Type="http://schemas.openxmlformats.org/officeDocument/2006/relationships/hyperlink" Target="http://www.kabudragon.com/%E6%A0%AA%E4%BE%A1/%EF%BC%AA%EF%BC%A1%EF%BC%AC%EF%BC%B5%EF%BC%B8" TargetMode="External"/><Relationship Id="rId45" Type="http://schemas.openxmlformats.org/officeDocument/2006/relationships/hyperlink" Target="http://www.kabudragon.com/%E6%A0%AA%E4%BE%A1/%E3%83%9B%E3%83%BC%E3%83%81%E3%82%AD" TargetMode="External"/><Relationship Id="rId110" Type="http://schemas.openxmlformats.org/officeDocument/2006/relationships/hyperlink" Target="http://www.kabudragon.com/%E6%A0%AA%E4%BE%A1/%E3%83%80%E3%82%A4%E3%83%80%E3%83%B3" TargetMode="External"/><Relationship Id="rId348" Type="http://schemas.openxmlformats.org/officeDocument/2006/relationships/hyperlink" Target="http://www.kabudragon.com/%E6%A0%AA%E4%BE%A1/%E3%83%8D%E3%82%AF%E3%82%B9%E3%83%86%E3%83%BC%E3%82%B8" TargetMode="External"/><Relationship Id="rId555" Type="http://schemas.openxmlformats.org/officeDocument/2006/relationships/hyperlink" Target="http://www.kabudragon.com/%E6%A0%AA%E4%BE%A1/%E3%82%A2%E3%83%8B%E3%82%B3%E3%83%A0%E3%80%80%E3%83%9B%E3%83%BC%E3%83%AB%E3%83%87%E3%82%A3%E3%83%B3%E3%82%B0%E3%82%B9" TargetMode="External"/><Relationship Id="rId762" Type="http://schemas.openxmlformats.org/officeDocument/2006/relationships/hyperlink" Target="http://www.kabudragon.com/%E6%A0%AA%E4%BE%A1/%E8%BF%91%E7%95%BF%E8%BB%8A%E8%BC%9B" TargetMode="External"/><Relationship Id="rId194" Type="http://schemas.openxmlformats.org/officeDocument/2006/relationships/hyperlink" Target="http://www.kabudragon.com/%E6%A0%AA%E4%BE%A1/%E3%83%A2%E3%83%90%E3%82%A4%E3%83%AB%E3%83%95%E3%82%A1%E3%82%AF%E3%83%88%E3%83%AA%E3%83%BC" TargetMode="External"/><Relationship Id="rId208" Type="http://schemas.openxmlformats.org/officeDocument/2006/relationships/hyperlink" Target="http://www.kabudragon.com/%E6%A0%AA%E4%BE%A1/%E3%82%AD%E3%83%B3%E3%82%B0%E3%82%B8%E3%83%A0" TargetMode="External"/><Relationship Id="rId41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622" Type="http://schemas.openxmlformats.org/officeDocument/2006/relationships/hyperlink" Target="http://www.kabudragon.com/%E6%A0%AA%E4%BE%A1/%E3%83%8B%E3%83%81%E3%83%8F" TargetMode="External"/><Relationship Id="rId1045" Type="http://schemas.openxmlformats.org/officeDocument/2006/relationships/hyperlink" Target="http://www.kabudragon.com/%E6%A0%AA%E4%BE%A1/%E3%82%B9%E3%83%86%E3%83%A9%E3%80%80%E3%82%B1%E3%83%9F%E3%83%95%E3%82%A1" TargetMode="External"/><Relationship Id="rId261" Type="http://schemas.openxmlformats.org/officeDocument/2006/relationships/hyperlink" Target="http://www.kabudragon.com/%E6%A0%AA%E4%BE%A1/%EF%BC%AB%EF%BC%AC%EF%BD%81%EF%BD%82" TargetMode="External"/><Relationship Id="rId499" Type="http://schemas.openxmlformats.org/officeDocument/2006/relationships/hyperlink" Target="http://www.kabudragon.com/%E6%A0%AA%E4%BE%A1/%E5%B2%A1%E6%9D%91%E8%A3%BD%E4%BD%9C%E6%89%80" TargetMode="External"/><Relationship Id="rId927" Type="http://schemas.openxmlformats.org/officeDocument/2006/relationships/hyperlink" Target="http://www.kabudragon.com/%E6%A0%AA%E4%BE%A1/%EF%BC%A1%EF%BC%AF%EF%BC%A9%E3%80%80%EF%BC%B4%EF%BC%B9%EF%BC%AF%E3%80%80%EF%BC%A8%EF%BD%8F%EF%BD%8C%EF%BD%84%EF%BD%89%EF%BD%8E%EF%BD%87%EF%BD%93" TargetMode="External"/><Relationship Id="rId56" Type="http://schemas.openxmlformats.org/officeDocument/2006/relationships/hyperlink" Target="http://www.kabudragon.com/%E6%A0%AA%E4%BE%A1/%E3%83%8D%E3%83%83%E3%83%88%E3%83%AF%E3%83%B3%E3%82%B7%E3%82%B9%E3%83%86%E3%83%A0%E3%82%BA" TargetMode="External"/><Relationship Id="rId359" Type="http://schemas.openxmlformats.org/officeDocument/2006/relationships/hyperlink" Target="http://www.kabudragon.com/%E6%A0%AA%E4%BE%A1/%E6%9D%B1%E4%BA%AC%E3%83%89%E3%83%BC%E3%83%A0" TargetMode="External"/><Relationship Id="rId566" Type="http://schemas.openxmlformats.org/officeDocument/2006/relationships/hyperlink" Target="http://www.kabudragon.com/%E6%A0%AA%E4%BE%A1/%E3%82%A8%E3%82%AF%E3%82%BB%E3%83%87%E3%82%A3" TargetMode="External"/><Relationship Id="rId773" Type="http://schemas.openxmlformats.org/officeDocument/2006/relationships/hyperlink" Target="http://www.kabudragon.com/%E6%A0%AA%E4%BE%A1/%E3%82%BC%E3%83%B3%E3%82%B7%E3%83%A7%E3%83%BC%E3%83%9B%E3%83%BC%E3%83%AB%E3%83%87%E3%82%A3%E3%83%B3%E3%82%B0%E3%82%B9" TargetMode="External"/><Relationship Id="rId121" Type="http://schemas.openxmlformats.org/officeDocument/2006/relationships/hyperlink" Target="http://www.kabudragon.com/%E6%A0%AA%E4%BE%A1/%E3%83%80%E3%82%A4%E3%83%88%E3%83%AD%E3%83%B3" TargetMode="External"/><Relationship Id="rId219" Type="http://schemas.openxmlformats.org/officeDocument/2006/relationships/hyperlink" Target="http://www.kabudragon.com/%E6%A0%AA%E4%BE%A1/%E3%82%B5%E3%83%A0%E3%83%86%E3%82%A3" TargetMode="External"/><Relationship Id="rId426" Type="http://schemas.openxmlformats.org/officeDocument/2006/relationships/hyperlink" Target="http://www.kabudragon.com/%E6%A0%AA%E4%BE%A1/%E3%83%A4%E3%83%9E%E3%82%B7%E3%83%B3%E3%83%95%E3%82%A3%E3%83%AB%E3%82%BF" TargetMode="External"/><Relationship Id="rId633" Type="http://schemas.openxmlformats.org/officeDocument/2006/relationships/hyperlink" Target="http://www.kabudragon.com/%E6%A0%AA%E4%BE%A1/%E3%82%AF%E3%82%B9%E3%83%AA%E3%81%AE%E3%82%A2%E3%82%AA%E3%82%AD%E3%83%9B%E3%83%BC%E3%83%AB%E3%83%87%E3%82%A3%E3%83%B3%E3%82%B0%E3%82%B9" TargetMode="External"/><Relationship Id="rId980" Type="http://schemas.openxmlformats.org/officeDocument/2006/relationships/hyperlink" Target="http://www.kabudragon.com/%E6%A0%AA%E4%BE%A1/%EF%BD%85%EF%BD%8E%EF%BD%89%EF%BD%93%EF%BD%88" TargetMode="External"/><Relationship Id="rId1056" Type="http://schemas.openxmlformats.org/officeDocument/2006/relationships/ctrlProp" Target="../ctrlProps/ctrlProp4.xml"/><Relationship Id="rId840" Type="http://schemas.openxmlformats.org/officeDocument/2006/relationships/hyperlink" Target="http://www.kabudragon.com/%E6%A0%AA%E4%BE%A1/%E3%83%AA%E3%82%AF%E3%83%AB%E3%83%BC%E3%83%88%E3%83%9B%E3%83%BC%E3%83%AB%E3%83%87%E3%82%A3%E3%83%B3%E3%82%B0%E3%82%B9" TargetMode="External"/><Relationship Id="rId938" Type="http://schemas.openxmlformats.org/officeDocument/2006/relationships/hyperlink" Target="http://www.kabudragon.com/%E6%A0%AA%E4%BE%A1/%E3%83%90%E3%83%AD%E3%83%83%E3%82%AF%E3%82%B8%E3%83%A3%E3%83%91%E3%83%B3%E3%83%AA%E3%83%9F%E3%83%86%E3%83%83%E3%83%89" TargetMode="External"/><Relationship Id="rId67" Type="http://schemas.openxmlformats.org/officeDocument/2006/relationships/hyperlink" Target="http://www.kabudragon.com/%E6%A0%AA%E4%BE%A1/%E3%83%91%E3%82%A4%E3%83%97%E3%83%89%EF%BC%A8%EF%BC%A4" TargetMode="External"/><Relationship Id="rId272" Type="http://schemas.openxmlformats.org/officeDocument/2006/relationships/hyperlink" Target="http://www.kabudragon.com/%E6%A0%AA%E4%BE%A1/%EF%BC%A3%EF%BC%B3%EF%BC%B0" TargetMode="External"/><Relationship Id="rId577" Type="http://schemas.openxmlformats.org/officeDocument/2006/relationships/hyperlink" Target="http://www.kabudragon.com/%E6%A0%AA%E4%BE%A1/%E3%83%87%E3%83%B3%E3%82%BD%E3%83%BC" TargetMode="External"/><Relationship Id="rId700" Type="http://schemas.openxmlformats.org/officeDocument/2006/relationships/hyperlink" Target="http://www.kabudragon.com/%E6%A0%AA%E4%BE%A1/%E3%83%A6%E3%83%8B%E3%82%AA%E3%83%B3%E3%83%84%E3%83%BC%E3%83%AB" TargetMode="External"/><Relationship Id="rId132" Type="http://schemas.openxmlformats.org/officeDocument/2006/relationships/hyperlink" Target="http://www.kabudragon.com/%E6%A0%AA%E4%BE%A1/%E7%AB%8B%E5%B7%9D%E3%83%96%E3%83%A9%E3%82%A4%E3%83%B3%E3%83%89%E5%B7%A5%E6%A5%AD" TargetMode="External"/><Relationship Id="rId784" Type="http://schemas.openxmlformats.org/officeDocument/2006/relationships/hyperlink" Target="http://www.kabudragon.com/%E6%A0%AA%E4%BE%A1/%E9%B3%A5%E8%B2%B4%E6%97%8F" TargetMode="External"/><Relationship Id="rId991" Type="http://schemas.openxmlformats.org/officeDocument/2006/relationships/hyperlink" Target="http://www.kabudragon.com/%E6%A0%AA%E4%BE%A1/%E3%83%80%E3%82%A4%E3%83%88%E3%83%AD%E3%83%B3" TargetMode="External"/><Relationship Id="rId437" Type="http://schemas.openxmlformats.org/officeDocument/2006/relationships/hyperlink" Target="http://www.kabudragon.com/%E6%A0%AA%E4%BE%A1/%E3%83%A4%E3%83%BC%E3%83%9E%E3%83%B3" TargetMode="External"/><Relationship Id="rId644" Type="http://schemas.openxmlformats.org/officeDocument/2006/relationships/hyperlink" Target="http://www.kabudragon.com/%E6%A0%AA%E4%BE%A1/%EF%BC%AB%EF%BC%A8%E3%83%8D%E3%82%AA%E3%82%B1%E3%83%A0" TargetMode="External"/><Relationship Id="rId851" Type="http://schemas.openxmlformats.org/officeDocument/2006/relationships/hyperlink" Target="http://www.kabudragon.com/%E6%A0%AA%E4%BE%A1/%E3%82%AA%E3%83%97%E3%83%88%E3%83%9B%E3%83%BC%E3%83%AB%E3%83%87%E3%82%A3%E3%83%B3%E3%82%B0" TargetMode="External"/><Relationship Id="rId283" Type="http://schemas.openxmlformats.org/officeDocument/2006/relationships/hyperlink" Target="http://www.kabudragon.com/%E6%A0%AA%E4%BE%A1/%E3%83%9B%E3%83%BC%E3%83%81%E3%82%AD" TargetMode="External"/><Relationship Id="rId490" Type="http://schemas.openxmlformats.org/officeDocument/2006/relationships/hyperlink" Target="http://www.kabudragon.com/%E6%A0%AA%E4%BE%A1/%E3%83%8B%E3%83%88%E3%83%AA%E3%83%9B%E3%83%BC%E3%83%AB%E3%83%87%E3%82%A3%E3%83%B3%E3%82%B0%E3%82%B9" TargetMode="External"/><Relationship Id="rId504" Type="http://schemas.openxmlformats.org/officeDocument/2006/relationships/hyperlink" Target="http://www.kabudragon.com/%E6%A0%AA%E4%BE%A1/%E3%82%AA%E3%83%8F%E3%83%A9" TargetMode="External"/><Relationship Id="rId711" Type="http://schemas.openxmlformats.org/officeDocument/2006/relationships/hyperlink" Target="http://www.kabudragon.com/%E6%A0%AA%E4%BE%A1/%E3%83%AA%E3%83%83%E3%82%AF%E3%82%B9" TargetMode="External"/><Relationship Id="rId949" Type="http://schemas.openxmlformats.org/officeDocument/2006/relationships/hyperlink" Target="http://www.kabudragon.com/%E6%A0%AA%E4%BE%A1/%E3%83%87%E3%83%AA%E3%82%AB%E3%83%95%E3%83%BC%E3%82%BA" TargetMode="External"/><Relationship Id="rId78" Type="http://schemas.openxmlformats.org/officeDocument/2006/relationships/hyperlink" Target="http://www.kabudragon.com/%E6%A0%AA%E4%BE%A1/%E3%83%9E%E3%83%84%E3%83%80" TargetMode="External"/><Relationship Id="rId143" Type="http://schemas.openxmlformats.org/officeDocument/2006/relationships/hyperlink" Target="http://www.kabudragon.com/%E6%A0%AA%E4%BE%A1/%E5%B9%B3%E7%94%B0%E6%A9%9F%E5%B7%A5" TargetMode="External"/><Relationship Id="rId350" Type="http://schemas.openxmlformats.org/officeDocument/2006/relationships/hyperlink" Target="http://www.kabudragon.com/%E6%A0%AA%E4%BE%A1/%EF%BD%85%EF%BD%8E%EF%BD%89%EF%BD%93%EF%BD%88" TargetMode="External"/><Relationship Id="rId588" Type="http://schemas.openxmlformats.org/officeDocument/2006/relationships/hyperlink" Target="http://www.kabudragon.com/%E6%A0%AA%E4%BE%A1/%EF%BC%AB%EF%BC%A8%E3%83%8D%E3%82%AA%E3%82%B1%E3%83%A0" TargetMode="External"/><Relationship Id="rId795" Type="http://schemas.openxmlformats.org/officeDocument/2006/relationships/hyperlink" Target="http://www.kabudragon.com/%E6%A0%AA%E4%BE%A1/%E5%A4%A7%E6%97%A5%E7%B2%BE%E5%8C%96%E5%B7%A5%E6%A5%AD" TargetMode="External"/><Relationship Id="rId809" Type="http://schemas.openxmlformats.org/officeDocument/2006/relationships/hyperlink" Target="http://www.kabudragon.com/%E6%A0%AA%E4%BE%A1/%E6%97%A5%E6%96%B0%E8%A3%BD%E9%8B%BC" TargetMode="External"/><Relationship Id="rId9" Type="http://schemas.openxmlformats.org/officeDocument/2006/relationships/hyperlink" Target="http://www.kabudragon.com/%E6%A0%AA%E4%BE%A1/%E4%BF%9D%E5%9C%9F%E8%B0%B7%E5%8C%96%E5%AD%A6%E5%B7%A5%E6%A5%AD" TargetMode="External"/><Relationship Id="rId210" Type="http://schemas.openxmlformats.org/officeDocument/2006/relationships/hyperlink" Target="http://www.kabudragon.com/%E6%A0%AA%E4%BE%A1/%E4%BF%9D%E5%9C%9F%E8%B0%B7%E5%8C%96%E5%AD%A6%E5%B7%A5%E6%A5%AD" TargetMode="External"/><Relationship Id="rId448" Type="http://schemas.openxmlformats.org/officeDocument/2006/relationships/hyperlink" Target="http://www.kabudragon.com/%E6%A0%AA%E4%BE%A1/%E3%83%80%E3%82%A4%E3%82%BB%E3%82%AD%E7%92%B0%E5%A2%83%E3%82%BD%E3%83%AA%E3%83%A5%E3%83%BC%E3%82%B7%E3%83%A7%E3%83%B3" TargetMode="External"/><Relationship Id="rId655" Type="http://schemas.openxmlformats.org/officeDocument/2006/relationships/hyperlink" Target="http://www.kabudragon.com/%E6%A0%AA%E4%BE%A1/%E3%82%AD%E3%83%83%E3%83%84" TargetMode="External"/><Relationship Id="rId862" Type="http://schemas.openxmlformats.org/officeDocument/2006/relationships/hyperlink" Target="http://www.kabudragon.com/%E6%A0%AA%E4%BE%A1/%E5%B3%B6%E7%B2%BE%E6%A9%9F%E8%A3%BD%E4%BD%9C%E6%89%80" TargetMode="External"/><Relationship Id="rId294" Type="http://schemas.openxmlformats.org/officeDocument/2006/relationships/hyperlink" Target="http://www.kabudragon.com/%E6%A0%AA%E4%BE%A1/%E3%82%B5%E3%83%A0%E3%83%86%E3%82%A3" TargetMode="External"/><Relationship Id="rId308" Type="http://schemas.openxmlformats.org/officeDocument/2006/relationships/hyperlink" Target="http://www.kabudragon.com/%E6%A0%AA%E4%BE%A1/%E3%82%A2%E3%83%AB%E3%83%97%E3%82%B9%E9%9B%BB%E6%B0%97" TargetMode="External"/><Relationship Id="rId515" Type="http://schemas.openxmlformats.org/officeDocument/2006/relationships/hyperlink" Target="http://www.kabudragon.com/%E6%A0%AA%E4%BE%A1/%E3%83%A1%E3%83%87%E3%82%A3%E3%82%A2%E3%83%89%E3%82%A5" TargetMode="External"/><Relationship Id="rId722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89" Type="http://schemas.openxmlformats.org/officeDocument/2006/relationships/hyperlink" Target="http://www.kabudragon.com/%E6%A0%AA%E4%BE%A1/%E3%83%87%E3%82%A3%E3%82%B9%E3%82%B3" TargetMode="External"/><Relationship Id="rId154" Type="http://schemas.openxmlformats.org/officeDocument/2006/relationships/hyperlink" Target="http://www.kabudragon.com/%E6%A0%AA%E4%BE%A1/%E3%82%A2%E3%82%A4%E3%83%AD%E3%83%A0%E3%82%B0%E3%83%AB%E3%83%BC%E3%83%97" TargetMode="External"/><Relationship Id="rId361" Type="http://schemas.openxmlformats.org/officeDocument/2006/relationships/hyperlink" Target="http://www.kabudragon.com/%E6%A0%AA%E4%BE%A1/%E3%82%A4%E3%83%B3%E3%83%86%E3%83%BC%E3%82%B8%E3%83%9B%E3%83%BC%E3%83%AB%E3%83%87%E3%82%A3%E3%83%B3%E3%82%B0%E3%82%B9" TargetMode="External"/><Relationship Id="rId599" Type="http://schemas.openxmlformats.org/officeDocument/2006/relationships/hyperlink" Target="http://www.kabudragon.com/%E6%A0%AA%E4%BE%A1/%E3%83%95%E3%82%A9%E3%82%B9%E3%82%BF%E3%83%BC%E9%9B%BB%E6%A9%9F" TargetMode="External"/><Relationship Id="rId1005" Type="http://schemas.openxmlformats.org/officeDocument/2006/relationships/hyperlink" Target="http://www.kabudragon.com/%E6%A0%AA%E4%BE%A1/%E7%A6%8F%E5%B3%B6%E5%B7%A5%E6%A5%AD" TargetMode="External"/><Relationship Id="rId459" Type="http://schemas.openxmlformats.org/officeDocument/2006/relationships/hyperlink" Target="http://www.kabudragon.com/%E6%A0%AA%E4%BE%A1/%E7%A5%9E%E6%88%B8%E7%89%A9%E7%94%A3" TargetMode="External"/><Relationship Id="rId666" Type="http://schemas.openxmlformats.org/officeDocument/2006/relationships/hyperlink" Target="http://www.kabudragon.com/%E6%A0%AA%E4%BE%A1/%E3%83%9A%E3%83%97%E3%83%81%E3%83%89%E3%83%AA%E3%83%BC%E3%83%A0" TargetMode="External"/><Relationship Id="rId873" Type="http://schemas.openxmlformats.org/officeDocument/2006/relationships/hyperlink" Target="http://www.kabudragon.com/%E6%A0%AA%E4%BE%A1/%E3%82%B9%E3%83%86%E3%83%A9%E3%80%80%E3%82%B1%E3%83%9F%E3%83%95%E3%82%A1" TargetMode="External"/><Relationship Id="rId16" Type="http://schemas.openxmlformats.org/officeDocument/2006/relationships/hyperlink" Target="http://www.kabudragon.com/%E6%A0%AA%E4%BE%A1/%E3%83%88%E3%83%94%E3%83%BC%E5%B7%A5%E6%A5%AD" TargetMode="External"/><Relationship Id="rId221" Type="http://schemas.openxmlformats.org/officeDocument/2006/relationships/hyperlink" Target="http://www.kabudragon.com/%E6%A0%AA%E4%BE%A1/%E8%97%A4%E7%94%B0%E8%A6%B3%E5%85%89" TargetMode="External"/><Relationship Id="rId319" Type="http://schemas.openxmlformats.org/officeDocument/2006/relationships/hyperlink" Target="http://www.kabudragon.com/%E6%A0%AA%E4%BE%A1/%E3%82%B7%E3%83%BC%E3%83%86%E3%82%A3%E3%83%BC%E3%82%A8%E3%82%B9" TargetMode="External"/><Relationship Id="rId526" Type="http://schemas.openxmlformats.org/officeDocument/2006/relationships/hyperlink" Target="http://www.kabudragon.com/%E6%A0%AA%E4%BE%A1/%EF%BC%A2%EF%BC%A5%EF%BC%A5%EF%BC%AE%EF%BC%AF%EF%BC%B3" TargetMode="External"/><Relationship Id="rId733" Type="http://schemas.openxmlformats.org/officeDocument/2006/relationships/hyperlink" Target="http://www.kabudragon.com/%E6%A0%AA%E4%BE%A1/%E3%83%89%E3%83%AA%E3%83%BC%E3%83%A0%E3%82%A4%E3%83%B3%E3%82%AD%E3%83%A5%E3%83%99%E3%83%BC%E3%82%BF" TargetMode="External"/><Relationship Id="rId940" Type="http://schemas.openxmlformats.org/officeDocument/2006/relationships/hyperlink" Target="http://www.kabudragon.com/%E6%A0%AA%E4%BE%A1/%E6%96%B0%E6%97%A5%E9%90%B5%E4%BD%8F%E9%87%91" TargetMode="External"/><Relationship Id="rId1016" Type="http://schemas.openxmlformats.org/officeDocument/2006/relationships/hyperlink" Target="http://www.kabudragon.com/%E6%A0%AA%E4%BE%A1/%E7%A6%8F%E7%94%B0%E7%B5%84" TargetMode="External"/><Relationship Id="rId165" Type="http://schemas.openxmlformats.org/officeDocument/2006/relationships/hyperlink" Target="http://www.kabudragon.com/%E6%A0%AA%E4%BE%A1/%EF%BC%AB%EF%BC%AC%EF%BD%81%EF%BD%82" TargetMode="External"/><Relationship Id="rId372" Type="http://schemas.openxmlformats.org/officeDocument/2006/relationships/hyperlink" Target="http://www.kabudragon.com/%E6%A0%AA%E4%BE%A1/%E6%AD%A3%E6%A0%84%E9%A3%9F%E5%93%81%E5%B7%A5%E6%A5%AD" TargetMode="External"/><Relationship Id="rId677" Type="http://schemas.openxmlformats.org/officeDocument/2006/relationships/hyperlink" Target="http://www.kabudragon.com/%E6%A0%AA%E4%BE%A1/%EF%BC%A6%EF%BC%B0%EF%BC%A7" TargetMode="External"/><Relationship Id="rId800" Type="http://schemas.openxmlformats.org/officeDocument/2006/relationships/hyperlink" Target="http://www.kabudragon.com/%E6%A0%AA%E4%BE%A1/%E3%83%91%E3%82%A4%E3%83%AD%E3%83%83%E3%83%88%E3%82%B3%E3%83%BC%E3%83%9D%E3%83%AC%E3%83%BC%E3%82%B7%E3%83%A7%E3%83%B3" TargetMode="External"/><Relationship Id="rId232" Type="http://schemas.openxmlformats.org/officeDocument/2006/relationships/hyperlink" Target="http://www.kabudragon.com/%E6%A0%AA%E4%BE%A1/%E3%83%80%E3%82%A4%E3%83%88" TargetMode="External"/><Relationship Id="rId884" Type="http://schemas.openxmlformats.org/officeDocument/2006/relationships/hyperlink" Target="http://www.kabudragon.com/%E6%A0%AA%E4%BE%A1/%EF%BC%A6%EF%BC%B0%EF%BC%A7" TargetMode="External"/><Relationship Id="rId27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537" Type="http://schemas.openxmlformats.org/officeDocument/2006/relationships/hyperlink" Target="http://www.kabudragon.com/%E6%A0%AA%E4%BE%A1/%E3%82%A8%E3%83%AC%E3%83%9E%E3%83%86%E3%83%83%E3%82%AF" TargetMode="External"/><Relationship Id="rId744" Type="http://schemas.openxmlformats.org/officeDocument/2006/relationships/hyperlink" Target="http://www.kabudragon.com/%E6%A0%AA%E4%BE%A1/%E4%BA%95%E9%96%A2%E8%BE%B2%E6%A9%9F" TargetMode="External"/><Relationship Id="rId951" Type="http://schemas.openxmlformats.org/officeDocument/2006/relationships/hyperlink" Target="http://www.kabudragon.com/%E6%A0%AA%E4%BE%A1/%E3%83%95%E3%82%A3%E3%83%83%E3%82%AF%E3%82%B9%E3%82%BF%E3%83%BC%E3%82%BA" TargetMode="External"/><Relationship Id="rId80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176" Type="http://schemas.openxmlformats.org/officeDocument/2006/relationships/hyperlink" Target="http://www.kabudragon.com/%E6%A0%AA%E4%BE%A1/%E3%82%B5%E3%83%A0%E3%83%86%E3%82%A3" TargetMode="External"/><Relationship Id="rId383" Type="http://schemas.openxmlformats.org/officeDocument/2006/relationships/hyperlink" Target="http://www.kabudragon.com/%E6%A0%AA%E4%BE%A1/%E3%82%B7%E3%83%BC%E3%82%A2%E3%83%BC%E3%83%AB%E3%82%A4%E3%83%BC" TargetMode="External"/><Relationship Id="rId590" Type="http://schemas.openxmlformats.org/officeDocument/2006/relationships/hyperlink" Target="http://www.kabudragon.com/%E6%A0%AA%E4%BE%A1/%EF%BC%AB%EF%BC%86%EF%BC%AF%E3%82%A8%E3%83%8A%E3%82%B8%E3%83%BC%E3%82%B0%E3%83%AB%E3%83%BC%E3%83%97" TargetMode="External"/><Relationship Id="rId604" Type="http://schemas.openxmlformats.org/officeDocument/2006/relationships/hyperlink" Target="http://www.kabudragon.com/%E6%A0%AA%E4%BE%A1/%EF%BC%AA%EF%BC%B3%EF%BC%B0" TargetMode="External"/><Relationship Id="rId811" Type="http://schemas.openxmlformats.org/officeDocument/2006/relationships/hyperlink" Target="http://www.kabudragon.com/%E6%A0%AA%E4%BE%A1/%E6%B2%B3%E8%A5%BF%E5%B7%A5%E6%A5%AD" TargetMode="External"/><Relationship Id="rId1027" Type="http://schemas.openxmlformats.org/officeDocument/2006/relationships/hyperlink" Target="http://www.kabudragon.com/%E6%A0%AA%E4%BE%A1/%E6%97%A5%E6%9C%AC%EF%BC%A3%EF%BC%AD%EF%BC%AB" TargetMode="External"/><Relationship Id="rId243" Type="http://schemas.openxmlformats.org/officeDocument/2006/relationships/hyperlink" Target="http://www.kabudragon.com/%E6%A0%AA%E4%BE%A1/%E3%83%A4%E3%83%9E%E3%82%B7%E3%83%B3%E3%83%95%E3%82%A3%E3%83%AB%E3%82%BF" TargetMode="External"/><Relationship Id="rId450" Type="http://schemas.openxmlformats.org/officeDocument/2006/relationships/hyperlink" Target="http://www.kabudragon.com/%E6%A0%AA%E4%BE%A1/%EF%BD%87%EF%BD%95%EF%BD%8D%EF%BD%89" TargetMode="External"/><Relationship Id="rId688" Type="http://schemas.openxmlformats.org/officeDocument/2006/relationships/hyperlink" Target="http://www.kabudragon.com/%E6%A0%AA%E4%BE%A1/%E3%82%B8%E3%83%A3%E3%83%95%E3%82%B3" TargetMode="External"/><Relationship Id="rId895" Type="http://schemas.openxmlformats.org/officeDocument/2006/relationships/hyperlink" Target="http://www.kabudragon.com/%E6%A0%AA%E4%BE%A1/%E3%82%A8%E3%83%A0%E3%82%A2%E3%83%83%E3%83%97" TargetMode="External"/><Relationship Id="rId909" Type="http://schemas.openxmlformats.org/officeDocument/2006/relationships/hyperlink" Target="http://www.kabudragon.com/%E6%A0%AA%E4%BE%A1/%E9%8E%8C%E5%80%89%E6%96%B0%E6%9B%B8" TargetMode="External"/><Relationship Id="rId38" Type="http://schemas.openxmlformats.org/officeDocument/2006/relationships/hyperlink" Target="http://www.kabudragon.com/%E6%A0%AA%E4%BE%A1/%E6%97%A5%E6%9C%AC%E3%82%B7%E3%82%B9%E3%83%86%E3%83%A0%E6%8A%80%E8%A1%93" TargetMode="External"/><Relationship Id="rId103" Type="http://schemas.openxmlformats.org/officeDocument/2006/relationships/hyperlink" Target="http://www.kabudragon.com/%E6%A0%AA%E4%BE%A1/%E3%82%AD%E3%83%88%E3%83%BC" TargetMode="External"/><Relationship Id="rId310" Type="http://schemas.openxmlformats.org/officeDocument/2006/relationships/hyperlink" Target="http://www.kabudragon.com/%E6%A0%AA%E4%BE%A1/%E3%83%80%E3%83%B3%E3%83%AD%E3%83%83%E3%83%97%E3%82%B9%E3%83%9D%E3%83%BC%E3%83%84" TargetMode="External"/><Relationship Id="rId548" Type="http://schemas.openxmlformats.org/officeDocument/2006/relationships/hyperlink" Target="http://www.kabudragon.com/%E6%A0%AA%E4%BE%A1/%E3%82%B3%E3%83%AD%E3%83%97%E3%83%A9" TargetMode="External"/><Relationship Id="rId755" Type="http://schemas.openxmlformats.org/officeDocument/2006/relationships/hyperlink" Target="http://www.kabudragon.com/%E6%A0%AA%E4%BE%A1/%E3%83%AD%E3%83%BC%E3%83%88%E8%A3%BD%E8%96%AC" TargetMode="External"/><Relationship Id="rId962" Type="http://schemas.openxmlformats.org/officeDocument/2006/relationships/hyperlink" Target="http://www.kabudragon.com/%E6%A0%AA%E4%BE%A1/%E3%82%BC%E3%83%B3%E3%83%AA%E3%83%B3" TargetMode="External"/><Relationship Id="rId91" Type="http://schemas.openxmlformats.org/officeDocument/2006/relationships/hyperlink" Target="http://www.kabudragon.com/%E6%A0%AA%E4%BE%A1/%EF%BC%B3%EF%BC%B5%EF%BC%AD%EF%BC%A3%EF%BC%AF" TargetMode="External"/><Relationship Id="rId187" Type="http://schemas.openxmlformats.org/officeDocument/2006/relationships/hyperlink" Target="http://www.kabudragon.com/%E6%A0%AA%E4%BE%A1/%E6%9C%9D%E6%97%A5%E5%B7%A5%E6%A5%AD%E7%A4%BE" TargetMode="External"/><Relationship Id="rId394" Type="http://schemas.openxmlformats.org/officeDocument/2006/relationships/hyperlink" Target="http://www.kabudragon.com/%E6%A0%AA%E4%BE%A1/%E4%B8%AD%E5%A4%96%E8%A3%BD%E8%96%AC" TargetMode="External"/><Relationship Id="rId408" Type="http://schemas.openxmlformats.org/officeDocument/2006/relationships/hyperlink" Target="http://www.kabudragon.com/%E6%A0%AA%E4%BE%A1/%E3%82%AD%E3%83%88%E3%83%BC" TargetMode="External"/><Relationship Id="rId615" Type="http://schemas.openxmlformats.org/officeDocument/2006/relationships/hyperlink" Target="http://www.kabudragon.com/%E6%A0%AA%E4%BE%A1/%EF%BC%AE%EF%BC%A5%EF%BC%A3%E3%82%AD%E3%83%A3%E3%83%94%E3%82%BF%E3%83%AB%E3%82%BD%E3%83%AA%E3%83%A5%E3%83%BC%E3%82%B7%E3%83%A7%E3%83%B3" TargetMode="External"/><Relationship Id="rId822" Type="http://schemas.openxmlformats.org/officeDocument/2006/relationships/hyperlink" Target="http://www.kabudragon.com/%E6%A0%AA%E4%BE%A1/%E7%9F%B3%E5%B7%9D%E8%A3%BD%E4%BD%9C%E6%89%80" TargetMode="External"/><Relationship Id="rId1038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254" Type="http://schemas.openxmlformats.org/officeDocument/2006/relationships/hyperlink" Target="http://www.kabudragon.com/%E6%A0%AA%E4%BE%A1/%E7%AB%8B%E5%B7%9D%E3%83%96%E3%83%A9%E3%82%A4%E3%83%B3%E3%83%89%E5%B7%A5%E6%A5%AD" TargetMode="External"/><Relationship Id="rId699" Type="http://schemas.openxmlformats.org/officeDocument/2006/relationships/hyperlink" Target="http://www.kabudragon.com/%E6%A0%AA%E4%BE%A1/%E4%B8%8D%E4%BA%8C%E8%A3%BD%E6%B2%B9%E3%82%B0%E3%83%AB%E3%83%BC%E3%83%97%E6%9C%AC%E7%A4%BE" TargetMode="External"/><Relationship Id="rId49" Type="http://schemas.openxmlformats.org/officeDocument/2006/relationships/hyperlink" Target="http://www.kabudragon.com/%E6%A0%AA%E4%BE%A1/%E3%83%80%E3%82%A4%E3%83%88%E3%83%AD%E3%83%B3" TargetMode="External"/><Relationship Id="rId114" Type="http://schemas.openxmlformats.org/officeDocument/2006/relationships/hyperlink" Target="http://www.kabudragon.com/%E6%A0%AA%E4%BE%A1/%E3%82%AD%E3%83%88%E3%83%BC" TargetMode="External"/><Relationship Id="rId461" Type="http://schemas.openxmlformats.org/officeDocument/2006/relationships/hyperlink" Target="http://www.kabudragon.com/%E6%A0%AA%E4%BE%A1/%E3%82%B8%E3%83%B3%E3%82%BA" TargetMode="External"/><Relationship Id="rId559" Type="http://schemas.openxmlformats.org/officeDocument/2006/relationships/hyperlink" Target="http://www.kabudragon.com/%E6%A0%AA%E4%BE%A1/%E3%82%A2%E3%83%AB%E3%83%91%E3%82%A4%E3%83%B3" TargetMode="External"/><Relationship Id="rId766" Type="http://schemas.openxmlformats.org/officeDocument/2006/relationships/hyperlink" Target="http://www.kabudragon.com/%E6%A0%AA%E4%BE%A1/%E3%82%B8%E3%83%A3%E3%83%91%E3%83%B3%E3%83%9E%E3%83%86%E3%83%AA%E3%82%A2%E3%83%AB" TargetMode="External"/><Relationship Id="rId198" Type="http://schemas.openxmlformats.org/officeDocument/2006/relationships/hyperlink" Target="http://www.kabudragon.com/%E6%A0%AA%E4%BE%A1/%E3%83%88%E3%83%BC%E3%82%BB" TargetMode="External"/><Relationship Id="rId321" Type="http://schemas.openxmlformats.org/officeDocument/2006/relationships/hyperlink" Target="http://www.kabudragon.com/%E6%A0%AA%E4%BE%A1/%E3%83%80%E3%82%A4%E3%83%A4%E3%83%A2%E3%83%B3%E3%83%89%E3%83%80%E3%82%A4%E3%83%8B%E3%83%B3%E3%82%B0" TargetMode="External"/><Relationship Id="rId419" Type="http://schemas.openxmlformats.org/officeDocument/2006/relationships/hyperlink" Target="http://www.kabudragon.com/%E6%A0%AA%E4%BE%A1/%E5%9C%9F%E6%9C%A8%E7%AE%A1%E7%90%86%E7%B7%8F%E5%90%88%E8%A9%A6%E9%A8%93%E6%89%80" TargetMode="External"/><Relationship Id="rId626" Type="http://schemas.openxmlformats.org/officeDocument/2006/relationships/hyperlink" Target="http://www.kabudragon.com/%E6%A0%AA%E4%BE%A1/%E3%82%BB%E3%82%A4%E3%82%B3%E3%83%BC%E3%82%A8%E3%83%97%E3%82%BD%E3%83%B3" TargetMode="External"/><Relationship Id="rId973" Type="http://schemas.openxmlformats.org/officeDocument/2006/relationships/hyperlink" Target="http://www.kabudragon.com/%E6%A0%AA%E4%BE%A1/%E3%82%A2%E3%83%AB%E3%83%93%E3%82%B9" TargetMode="External"/><Relationship Id="rId1049" Type="http://schemas.openxmlformats.org/officeDocument/2006/relationships/hyperlink" Target="http://www.kabudragon.com/%E6%A0%AA%E4%BE%A1/%E3%83%A6%E3%83%BC%E3%82%B7%E3%83%B3%E7%B2%BE%E6%A9%9F" TargetMode="External"/><Relationship Id="rId833" Type="http://schemas.openxmlformats.org/officeDocument/2006/relationships/hyperlink" Target="http://www.kabudragon.com/%E6%A0%AA%E4%BE%A1/%EF%BC%AF%EF%BC%A1%EF%BC%B4%E3%82%A2%E3%82%B0%E3%83%AA%E3%82%AA" TargetMode="External"/><Relationship Id="rId265" Type="http://schemas.openxmlformats.org/officeDocument/2006/relationships/hyperlink" Target="http://www.kabudragon.com/%E6%A0%AA%E4%BE%A1/%E3%83%AA%E3%83%B3%E3%82%AC%E3%83%BC%E3%83%8F%E3%83%83%E3%83%88" TargetMode="External"/><Relationship Id="rId472" Type="http://schemas.openxmlformats.org/officeDocument/2006/relationships/hyperlink" Target="http://www.kabudragon.com/%E6%A0%AA%E4%BE%A1/%E6%96%B0%E6%9D%B1%E5%B7%A5%E6%A5%AD" TargetMode="External"/><Relationship Id="rId900" Type="http://schemas.openxmlformats.org/officeDocument/2006/relationships/hyperlink" Target="http://www.kabudragon.com/%E6%A0%AA%E4%BE%A1/%E3%83%91%E3%83%AB%E3%82%B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NZ2957"/>
  <sheetViews>
    <sheetView view="pageBreakPreview" zoomScaleNormal="100" zoomScaleSheetLayoutView="100" workbookViewId="0">
      <pane ySplit="2" topLeftCell="A2941" activePane="bottomLeft" state="frozen"/>
      <selection activeCell="L11" sqref="L11"/>
      <selection pane="bottomLeft" activeCell="B2795" sqref="B2795:Y2956"/>
    </sheetView>
  </sheetViews>
  <sheetFormatPr defaultRowHeight="13.5"/>
  <cols>
    <col min="1" max="1" width="5" bestFit="1" customWidth="1"/>
    <col min="2" max="2" width="4.5" bestFit="1" customWidth="1"/>
    <col min="3" max="3" width="6" bestFit="1" customWidth="1"/>
    <col min="4" max="4" width="15.5" style="8" bestFit="1" customWidth="1"/>
    <col min="5" max="5" width="4.5" style="8" bestFit="1" customWidth="1"/>
    <col min="6" max="6" width="7.5" style="8" bestFit="1" customWidth="1"/>
    <col min="7" max="7" width="9.5" style="48" bestFit="1" customWidth="1"/>
    <col min="8" max="8" width="8.625" style="48" bestFit="1" customWidth="1"/>
    <col min="9" max="9" width="8.5" style="60" bestFit="1" customWidth="1"/>
    <col min="10" max="10" width="12.875" style="48" bestFit="1" customWidth="1"/>
    <col min="11" max="12" width="9.5" style="48" bestFit="1" customWidth="1"/>
    <col min="13" max="13" width="8" style="61" bestFit="1" customWidth="1"/>
    <col min="14" max="14" width="13.875" style="41" bestFit="1" customWidth="1"/>
    <col min="15" max="15" width="8.5" style="1" bestFit="1" customWidth="1"/>
    <col min="16" max="16" width="8.875" style="1" bestFit="1" customWidth="1"/>
    <col min="17" max="19" width="7.75" style="54" bestFit="1" customWidth="1"/>
    <col min="20" max="21" width="11.5" style="1" bestFit="1" customWidth="1"/>
    <col min="22" max="22" width="9" style="65" bestFit="1" customWidth="1"/>
    <col min="23" max="23" width="8.5" style="1" bestFit="1" customWidth="1"/>
    <col min="24" max="24" width="5.25" style="44" bestFit="1" customWidth="1"/>
    <col min="25" max="25" width="8.125" style="44" customWidth="1"/>
    <col min="26" max="390" width="3.125" customWidth="1"/>
  </cols>
  <sheetData>
    <row r="1" spans="1:30" ht="42" customHeight="1"/>
    <row r="2" spans="1:30" ht="30">
      <c r="A2" s="27" t="s">
        <v>0</v>
      </c>
      <c r="B2" s="27" t="s">
        <v>1</v>
      </c>
      <c r="C2" s="11" t="s">
        <v>2</v>
      </c>
      <c r="D2" s="29" t="s">
        <v>3</v>
      </c>
      <c r="E2" s="29" t="s">
        <v>4</v>
      </c>
      <c r="F2" s="78" t="s">
        <v>5</v>
      </c>
      <c r="G2" s="78"/>
      <c r="H2" s="79" t="s">
        <v>6</v>
      </c>
      <c r="I2" s="79"/>
      <c r="J2" s="49" t="s">
        <v>7</v>
      </c>
      <c r="K2" s="49" t="s">
        <v>8</v>
      </c>
      <c r="L2" s="49" t="s">
        <v>9</v>
      </c>
      <c r="M2" s="62" t="s">
        <v>627</v>
      </c>
      <c r="N2" s="12" t="s">
        <v>805</v>
      </c>
      <c r="O2" s="12" t="s">
        <v>10</v>
      </c>
      <c r="P2" s="13" t="s">
        <v>11</v>
      </c>
      <c r="Q2" s="55" t="s">
        <v>12</v>
      </c>
      <c r="R2" s="55" t="s">
        <v>13</v>
      </c>
      <c r="S2" s="55" t="s">
        <v>14</v>
      </c>
      <c r="T2" s="12" t="s">
        <v>15</v>
      </c>
      <c r="U2" s="12" t="s">
        <v>16</v>
      </c>
      <c r="V2" s="66" t="s">
        <v>17</v>
      </c>
      <c r="W2" s="26" t="s">
        <v>541</v>
      </c>
      <c r="X2" s="45" t="s">
        <v>614</v>
      </c>
      <c r="Y2" s="73" t="s">
        <v>970</v>
      </c>
      <c r="Z2" t="s">
        <v>761</v>
      </c>
      <c r="AA2" t="s">
        <v>762</v>
      </c>
      <c r="AB2" t="s">
        <v>763</v>
      </c>
      <c r="AC2" t="s">
        <v>764</v>
      </c>
      <c r="AD2" t="s">
        <v>765</v>
      </c>
    </row>
    <row r="3" spans="1:30" ht="15">
      <c r="A3" s="15"/>
      <c r="B3" s="30">
        <v>1</v>
      </c>
      <c r="C3" s="30">
        <v>3667</v>
      </c>
      <c r="D3" s="10" t="s">
        <v>28</v>
      </c>
      <c r="E3" s="15" t="s">
        <v>20</v>
      </c>
      <c r="F3" s="15" t="s">
        <v>659</v>
      </c>
      <c r="G3" s="50">
        <v>2018</v>
      </c>
      <c r="H3" s="50">
        <v>400</v>
      </c>
      <c r="I3" s="58">
        <v>0.2472</v>
      </c>
      <c r="J3" s="50">
        <v>205700</v>
      </c>
      <c r="K3" s="50">
        <v>2018</v>
      </c>
      <c r="L3" s="50">
        <v>2018</v>
      </c>
      <c r="M3" s="63" t="str">
        <f t="shared" ref="M3:M66" si="0">IFERROR((K3-G3) / (K3-L3), "")</f>
        <v/>
      </c>
      <c r="N3" s="42" t="str">
        <f>IFERROR(VLOOKUP(C3, マスタ!$E$2:$G$33, 3, TRUE), "")</f>
        <v>36</v>
      </c>
      <c r="O3" s="15" t="str">
        <f>IF(F3 = "", "", TEXT( WORKDAY(TEXT(LEFT(F3, FIND("(", F3) - 1), "yyyy/mm/dd"), 1, マスタ!$A$2:$A$106), "yyyymmdd"))</f>
        <v>20170627</v>
      </c>
      <c r="P3" s="16">
        <v>42913</v>
      </c>
      <c r="Q3" s="56">
        <v>2518</v>
      </c>
      <c r="R3" s="56">
        <v>2518</v>
      </c>
      <c r="S3" s="56">
        <v>2518</v>
      </c>
      <c r="T3" s="15" t="str">
        <f t="shared" ref="T3:T37" si="1">IF(Q3="", "", IF(R3-Q3&gt;=ROUNDDOWN(G3/100, 0), "有", "無"))</f>
        <v>無</v>
      </c>
      <c r="U3" s="15" t="str">
        <f t="shared" ref="U3:U37" si="2">IF(Q3="", "", IF(Q3-S3&gt;=ROUNDDOWN(G3/100, 0), "有", "無"))</f>
        <v>無</v>
      </c>
      <c r="V3" s="67">
        <f t="shared" ref="V3:V37" si="3">IF(Q3="", "", Q3/G3-1)</f>
        <v>0.24777006937561952</v>
      </c>
      <c r="W3" s="17"/>
      <c r="X3" s="46"/>
      <c r="Y3" s="46"/>
    </row>
    <row r="4" spans="1:30" ht="27">
      <c r="A4" s="14"/>
      <c r="B4" s="31">
        <v>3</v>
      </c>
      <c r="C4" s="31">
        <v>6171</v>
      </c>
      <c r="D4" s="9" t="s">
        <v>22</v>
      </c>
      <c r="E4" s="14" t="s">
        <v>20</v>
      </c>
      <c r="F4" s="14" t="s">
        <v>659</v>
      </c>
      <c r="G4" s="51">
        <v>1019</v>
      </c>
      <c r="H4" s="51">
        <v>150</v>
      </c>
      <c r="I4" s="59">
        <v>0.1726</v>
      </c>
      <c r="J4" s="51">
        <v>599100</v>
      </c>
      <c r="K4" s="51">
        <v>1019</v>
      </c>
      <c r="L4" s="51">
        <v>995</v>
      </c>
      <c r="M4" s="64">
        <f t="shared" si="0"/>
        <v>0</v>
      </c>
      <c r="N4" s="43" t="str">
        <f>IFERROR(VLOOKUP(C4, マスタ!$E$2:$G$33, 3, TRUE), "")</f>
        <v>機械</v>
      </c>
      <c r="O4" s="14" t="str">
        <f>IF(F4 = "", "", TEXT( WORKDAY(TEXT(LEFT(F4, FIND("(", F4) - 1), "yyyy/mm/dd"), 1, マスタ!$A$2:$A$106), "yyyymmdd"))</f>
        <v>20170627</v>
      </c>
      <c r="P4" s="18">
        <v>42913</v>
      </c>
      <c r="Q4" s="57">
        <v>959</v>
      </c>
      <c r="R4" s="57">
        <v>1140</v>
      </c>
      <c r="S4" s="57">
        <v>912</v>
      </c>
      <c r="T4" s="14" t="str">
        <f t="shared" si="1"/>
        <v>有</v>
      </c>
      <c r="U4" s="14" t="str">
        <f t="shared" si="2"/>
        <v>有</v>
      </c>
      <c r="V4" s="68">
        <f t="shared" si="3"/>
        <v>-5.8881256133464177E-2</v>
      </c>
      <c r="W4" s="19"/>
      <c r="X4" s="47"/>
      <c r="Y4" s="47"/>
    </row>
    <row r="5" spans="1:30" ht="15">
      <c r="A5" s="15"/>
      <c r="B5" s="30">
        <v>6</v>
      </c>
      <c r="C5" s="30">
        <v>6050</v>
      </c>
      <c r="D5" s="10" t="s">
        <v>103</v>
      </c>
      <c r="E5" s="15" t="s">
        <v>20</v>
      </c>
      <c r="F5" s="15" t="s">
        <v>659</v>
      </c>
      <c r="G5" s="50">
        <v>2347</v>
      </c>
      <c r="H5" s="50">
        <v>206</v>
      </c>
      <c r="I5" s="58">
        <v>9.6199999999999994E-2</v>
      </c>
      <c r="J5" s="50">
        <v>1781700</v>
      </c>
      <c r="K5" s="50">
        <v>2354</v>
      </c>
      <c r="L5" s="50">
        <v>2181</v>
      </c>
      <c r="M5" s="63">
        <f t="shared" si="0"/>
        <v>4.046242774566474E-2</v>
      </c>
      <c r="N5" s="42" t="str">
        <f>IFERROR(VLOOKUP(C5, マスタ!$E$2:$G$33, 3, TRUE), "")</f>
        <v>機械</v>
      </c>
      <c r="O5" s="15" t="str">
        <f>IF(F5 = "", "", TEXT( WORKDAY(TEXT(LEFT(F5, FIND("(", F5) - 1), "yyyy/mm/dd"), 1, マスタ!$A$2:$A$106), "yyyymmdd"))</f>
        <v>20170627</v>
      </c>
      <c r="P5" s="16">
        <v>42913</v>
      </c>
      <c r="Q5" s="56">
        <v>2319</v>
      </c>
      <c r="R5" s="56">
        <v>2375</v>
      </c>
      <c r="S5" s="56">
        <v>2307</v>
      </c>
      <c r="T5" s="15" t="str">
        <f t="shared" si="1"/>
        <v>有</v>
      </c>
      <c r="U5" s="15" t="str">
        <f t="shared" si="2"/>
        <v>無</v>
      </c>
      <c r="V5" s="67">
        <f t="shared" si="3"/>
        <v>-1.1930123561994077E-2</v>
      </c>
      <c r="W5" s="17"/>
      <c r="X5" s="46"/>
      <c r="Y5" s="46"/>
    </row>
    <row r="6" spans="1:30" ht="27">
      <c r="A6" s="14"/>
      <c r="B6" s="31">
        <v>7</v>
      </c>
      <c r="C6" s="31">
        <v>4719</v>
      </c>
      <c r="D6" s="9" t="s">
        <v>182</v>
      </c>
      <c r="E6" s="14" t="s">
        <v>20</v>
      </c>
      <c r="F6" s="14" t="s">
        <v>659</v>
      </c>
      <c r="G6" s="51">
        <v>2407</v>
      </c>
      <c r="H6" s="51">
        <v>200</v>
      </c>
      <c r="I6" s="59">
        <v>9.06E-2</v>
      </c>
      <c r="J6" s="51">
        <v>60900</v>
      </c>
      <c r="K6" s="51">
        <v>2407</v>
      </c>
      <c r="L6" s="51">
        <v>2305</v>
      </c>
      <c r="M6" s="64">
        <f t="shared" si="0"/>
        <v>0</v>
      </c>
      <c r="N6" s="43" t="str">
        <f>IFERROR(VLOOKUP(C6, マスタ!$E$2:$G$33, 3, TRUE), "")</f>
        <v>化学・医薬品</v>
      </c>
      <c r="O6" s="14" t="str">
        <f>IF(F6 = "", "", TEXT( WORKDAY(TEXT(LEFT(F6, FIND("(", F6) - 1), "yyyy/mm/dd"), 1, マスタ!$A$2:$A$106), "yyyymmdd"))</f>
        <v>20170627</v>
      </c>
      <c r="P6" s="18">
        <v>42913</v>
      </c>
      <c r="Q6" s="57">
        <v>2408</v>
      </c>
      <c r="R6" s="57">
        <v>2432</v>
      </c>
      <c r="S6" s="57">
        <v>2381</v>
      </c>
      <c r="T6" s="14" t="str">
        <f t="shared" si="1"/>
        <v>有</v>
      </c>
      <c r="U6" s="14" t="str">
        <f t="shared" si="2"/>
        <v>有</v>
      </c>
      <c r="V6" s="68">
        <f t="shared" si="3"/>
        <v>4.1545492314076782E-4</v>
      </c>
      <c r="W6" s="19"/>
      <c r="X6" s="47"/>
      <c r="Y6" s="47"/>
    </row>
    <row r="7" spans="1:30" ht="15">
      <c r="A7" s="15"/>
      <c r="B7" s="30">
        <v>8</v>
      </c>
      <c r="C7" s="30">
        <v>3392</v>
      </c>
      <c r="D7" s="10" t="s">
        <v>325</v>
      </c>
      <c r="E7" s="15" t="s">
        <v>20</v>
      </c>
      <c r="F7" s="15" t="s">
        <v>659</v>
      </c>
      <c r="G7" s="50">
        <v>1625</v>
      </c>
      <c r="H7" s="50">
        <v>126</v>
      </c>
      <c r="I7" s="58">
        <v>8.4099999999999994E-2</v>
      </c>
      <c r="J7" s="50">
        <v>53000</v>
      </c>
      <c r="K7" s="50">
        <v>1628</v>
      </c>
      <c r="L7" s="50">
        <v>1499</v>
      </c>
      <c r="M7" s="63">
        <f t="shared" si="0"/>
        <v>2.3255813953488372E-2</v>
      </c>
      <c r="N7" s="42" t="str">
        <f>IFERROR(VLOOKUP(C7, マスタ!$E$2:$G$33, 3, TRUE), "")</f>
        <v>繊維製品</v>
      </c>
      <c r="O7" s="15" t="str">
        <f>IF(F7 = "", "", TEXT( WORKDAY(TEXT(LEFT(F7, FIND("(", F7) - 1), "yyyy/mm/dd"), 1, マスタ!$A$2:$A$106), "yyyymmdd"))</f>
        <v>20170627</v>
      </c>
      <c r="P7" s="16">
        <v>42913</v>
      </c>
      <c r="Q7" s="56">
        <v>1625</v>
      </c>
      <c r="R7" s="56">
        <v>1710</v>
      </c>
      <c r="S7" s="56">
        <v>1593</v>
      </c>
      <c r="T7" s="15" t="str">
        <f t="shared" si="1"/>
        <v>有</v>
      </c>
      <c r="U7" s="15" t="str">
        <f t="shared" si="2"/>
        <v>有</v>
      </c>
      <c r="V7" s="67">
        <f t="shared" si="3"/>
        <v>0</v>
      </c>
      <c r="W7" s="17"/>
      <c r="X7" s="46"/>
      <c r="Y7" s="46"/>
    </row>
    <row r="8" spans="1:30" ht="27">
      <c r="A8" s="14"/>
      <c r="B8" s="31">
        <v>9</v>
      </c>
      <c r="C8" s="31">
        <v>2461</v>
      </c>
      <c r="D8" s="9" t="s">
        <v>660</v>
      </c>
      <c r="E8" s="14" t="s">
        <v>20</v>
      </c>
      <c r="F8" s="14" t="s">
        <v>659</v>
      </c>
      <c r="G8" s="51">
        <v>1065</v>
      </c>
      <c r="H8" s="51">
        <v>81</v>
      </c>
      <c r="I8" s="59">
        <v>8.2299999999999998E-2</v>
      </c>
      <c r="J8" s="51">
        <v>1809800</v>
      </c>
      <c r="K8" s="51">
        <v>1065</v>
      </c>
      <c r="L8" s="51">
        <v>995</v>
      </c>
      <c r="M8" s="64">
        <f t="shared" si="0"/>
        <v>0</v>
      </c>
      <c r="N8" s="43" t="str">
        <f>IFERROR(VLOOKUP(C8, マスタ!$E$2:$G$33, 3, TRUE), "")</f>
        <v>食品</v>
      </c>
      <c r="O8" s="14" t="str">
        <f>IF(F8 = "", "", TEXT( WORKDAY(TEXT(LEFT(F8, FIND("(", F8) - 1), "yyyy/mm/dd"), 1, マスタ!$A$2:$A$106), "yyyymmdd"))</f>
        <v>20170627</v>
      </c>
      <c r="P8" s="18">
        <v>42913</v>
      </c>
      <c r="Q8" s="57">
        <v>1064</v>
      </c>
      <c r="R8" s="57">
        <v>1064</v>
      </c>
      <c r="S8" s="57">
        <v>1025</v>
      </c>
      <c r="T8" s="14" t="str">
        <f t="shared" si="1"/>
        <v>無</v>
      </c>
      <c r="U8" s="14" t="str">
        <f t="shared" si="2"/>
        <v>有</v>
      </c>
      <c r="V8" s="68">
        <f t="shared" si="3"/>
        <v>-9.389671361502705E-4</v>
      </c>
      <c r="W8" s="19"/>
      <c r="X8" s="47"/>
      <c r="Y8" s="47"/>
    </row>
    <row r="9" spans="1:30" ht="15">
      <c r="A9" s="15"/>
      <c r="B9" s="30">
        <v>10</v>
      </c>
      <c r="C9" s="30">
        <v>3687</v>
      </c>
      <c r="D9" s="10" t="s">
        <v>27</v>
      </c>
      <c r="E9" s="15" t="s">
        <v>20</v>
      </c>
      <c r="F9" s="15" t="s">
        <v>659</v>
      </c>
      <c r="G9" s="50">
        <v>3565</v>
      </c>
      <c r="H9" s="50">
        <v>255</v>
      </c>
      <c r="I9" s="58">
        <v>7.6999999999999999E-2</v>
      </c>
      <c r="J9" s="50">
        <v>761900</v>
      </c>
      <c r="K9" s="50">
        <v>3940</v>
      </c>
      <c r="L9" s="50">
        <v>3345</v>
      </c>
      <c r="M9" s="63">
        <f t="shared" si="0"/>
        <v>0.63025210084033612</v>
      </c>
      <c r="N9" s="42" t="str">
        <f>IFERROR(VLOOKUP(C9, マスタ!$E$2:$G$33, 3, TRUE), "")</f>
        <v>36</v>
      </c>
      <c r="O9" s="15" t="str">
        <f>IF(F9 = "", "", TEXT( WORKDAY(TEXT(LEFT(F9, FIND("(", F9) - 1), "yyyy/mm/dd"), 1, マスタ!$A$2:$A$106), "yyyymmdd"))</f>
        <v>20170627</v>
      </c>
      <c r="P9" s="16">
        <v>42913</v>
      </c>
      <c r="Q9" s="56">
        <v>3845</v>
      </c>
      <c r="R9" s="56">
        <v>4265</v>
      </c>
      <c r="S9" s="56">
        <v>3770</v>
      </c>
      <c r="T9" s="15" t="str">
        <f t="shared" si="1"/>
        <v>有</v>
      </c>
      <c r="U9" s="15" t="str">
        <f t="shared" si="2"/>
        <v>有</v>
      </c>
      <c r="V9" s="67">
        <f t="shared" si="3"/>
        <v>7.8541374474053294E-2</v>
      </c>
      <c r="W9" s="17"/>
      <c r="X9" s="46"/>
      <c r="Y9" s="46"/>
    </row>
    <row r="10" spans="1:30" ht="15">
      <c r="A10" s="14"/>
      <c r="B10" s="31">
        <v>11</v>
      </c>
      <c r="C10" s="31">
        <v>7818</v>
      </c>
      <c r="D10" s="9" t="s">
        <v>283</v>
      </c>
      <c r="E10" s="14" t="s">
        <v>20</v>
      </c>
      <c r="F10" s="14" t="s">
        <v>659</v>
      </c>
      <c r="G10" s="51">
        <v>1203</v>
      </c>
      <c r="H10" s="51">
        <v>82</v>
      </c>
      <c r="I10" s="59">
        <v>7.3099999999999998E-2</v>
      </c>
      <c r="J10" s="51">
        <v>391300</v>
      </c>
      <c r="K10" s="51">
        <v>1218</v>
      </c>
      <c r="L10" s="51">
        <v>1126</v>
      </c>
      <c r="M10" s="64">
        <f t="shared" si="0"/>
        <v>0.16304347826086957</v>
      </c>
      <c r="N10" s="43" t="str">
        <f>IFERROR(VLOOKUP(C10, マスタ!$E$2:$G$33, 3, TRUE), "")</f>
        <v>その他製品</v>
      </c>
      <c r="O10" s="14" t="str">
        <f>IF(F10 = "", "", TEXT( WORKDAY(TEXT(LEFT(F10, FIND("(", F10) - 1), "yyyy/mm/dd"), 1, マスタ!$A$2:$A$106), "yyyymmdd"))</f>
        <v>20170627</v>
      </c>
      <c r="P10" s="18">
        <v>42913</v>
      </c>
      <c r="Q10" s="57">
        <v>1198</v>
      </c>
      <c r="R10" s="57">
        <v>1198</v>
      </c>
      <c r="S10" s="57">
        <v>1163</v>
      </c>
      <c r="T10" s="14" t="str">
        <f t="shared" si="1"/>
        <v>無</v>
      </c>
      <c r="U10" s="14" t="str">
        <f t="shared" si="2"/>
        <v>有</v>
      </c>
      <c r="V10" s="68">
        <f t="shared" si="3"/>
        <v>-4.1562759767248547E-3</v>
      </c>
      <c r="W10" s="19"/>
      <c r="X10" s="47"/>
      <c r="Y10" s="47"/>
    </row>
    <row r="11" spans="1:30" ht="27">
      <c r="A11" s="15"/>
      <c r="B11" s="30">
        <v>12</v>
      </c>
      <c r="C11" s="30">
        <v>3654</v>
      </c>
      <c r="D11" s="10" t="s">
        <v>535</v>
      </c>
      <c r="E11" s="15" t="s">
        <v>20</v>
      </c>
      <c r="F11" s="15" t="s">
        <v>659</v>
      </c>
      <c r="G11" s="50">
        <v>1899</v>
      </c>
      <c r="H11" s="50">
        <v>129</v>
      </c>
      <c r="I11" s="58">
        <v>7.2900000000000006E-2</v>
      </c>
      <c r="J11" s="50">
        <v>199100</v>
      </c>
      <c r="K11" s="50">
        <v>1910</v>
      </c>
      <c r="L11" s="50">
        <v>1840</v>
      </c>
      <c r="M11" s="63">
        <f t="shared" si="0"/>
        <v>0.15714285714285714</v>
      </c>
      <c r="N11" s="42" t="str">
        <f>IFERROR(VLOOKUP(C11, マスタ!$E$2:$G$33, 3, TRUE), "")</f>
        <v>36</v>
      </c>
      <c r="O11" s="15" t="str">
        <f>IF(F11 = "", "", TEXT( WORKDAY(TEXT(LEFT(F11, FIND("(", F11) - 1), "yyyy/mm/dd"), 1, マスタ!$A$2:$A$106), "yyyymmdd"))</f>
        <v>20170627</v>
      </c>
      <c r="P11" s="16">
        <v>42913</v>
      </c>
      <c r="Q11" s="56">
        <v>1900</v>
      </c>
      <c r="R11" s="56">
        <v>2033</v>
      </c>
      <c r="S11" s="56">
        <v>1900</v>
      </c>
      <c r="T11" s="15" t="str">
        <f t="shared" si="1"/>
        <v>有</v>
      </c>
      <c r="U11" s="15" t="str">
        <f t="shared" si="2"/>
        <v>無</v>
      </c>
      <c r="V11" s="67">
        <f t="shared" si="3"/>
        <v>5.2659294365464682E-4</v>
      </c>
      <c r="W11" s="17"/>
      <c r="X11" s="46"/>
      <c r="Y11" s="46"/>
    </row>
    <row r="12" spans="1:30" ht="15">
      <c r="A12" s="14"/>
      <c r="B12" s="31">
        <v>13</v>
      </c>
      <c r="C12" s="31">
        <v>3844</v>
      </c>
      <c r="D12" s="9" t="s">
        <v>661</v>
      </c>
      <c r="E12" s="14" t="s">
        <v>20</v>
      </c>
      <c r="F12" s="14" t="s">
        <v>659</v>
      </c>
      <c r="G12" s="51">
        <v>5410</v>
      </c>
      <c r="H12" s="51">
        <v>360</v>
      </c>
      <c r="I12" s="59">
        <v>7.1300000000000002E-2</v>
      </c>
      <c r="J12" s="51">
        <v>68600</v>
      </c>
      <c r="K12" s="51">
        <v>5410</v>
      </c>
      <c r="L12" s="51">
        <v>5110</v>
      </c>
      <c r="M12" s="64">
        <f t="shared" si="0"/>
        <v>0</v>
      </c>
      <c r="N12" s="43" t="str">
        <f>IFERROR(VLOOKUP(C12, マスタ!$E$2:$G$33, 3, TRUE), "")</f>
        <v>パルプ・紙</v>
      </c>
      <c r="O12" s="14" t="str">
        <f>IF(F12 = "", "", TEXT( WORKDAY(TEXT(LEFT(F12, FIND("(", F12) - 1), "yyyy/mm/dd"), 1, マスタ!$A$2:$A$106), "yyyymmdd"))</f>
        <v>20170627</v>
      </c>
      <c r="P12" s="18">
        <v>42913</v>
      </c>
      <c r="Q12" s="57">
        <v>5410</v>
      </c>
      <c r="R12" s="57">
        <v>5440</v>
      </c>
      <c r="S12" s="57">
        <v>5250</v>
      </c>
      <c r="T12" s="14" t="str">
        <f t="shared" si="1"/>
        <v>無</v>
      </c>
      <c r="U12" s="14" t="str">
        <f t="shared" si="2"/>
        <v>有</v>
      </c>
      <c r="V12" s="68">
        <f t="shared" si="3"/>
        <v>0</v>
      </c>
      <c r="W12" s="19"/>
      <c r="X12" s="47"/>
      <c r="Y12" s="47"/>
    </row>
    <row r="13" spans="1:30" ht="15">
      <c r="A13" s="15"/>
      <c r="B13" s="30">
        <v>15</v>
      </c>
      <c r="C13" s="30">
        <v>3179</v>
      </c>
      <c r="D13" s="10" t="s">
        <v>249</v>
      </c>
      <c r="E13" s="15" t="s">
        <v>20</v>
      </c>
      <c r="F13" s="15" t="s">
        <v>659</v>
      </c>
      <c r="G13" s="50">
        <v>1971</v>
      </c>
      <c r="H13" s="50">
        <v>128</v>
      </c>
      <c r="I13" s="58">
        <v>6.9500000000000006E-2</v>
      </c>
      <c r="J13" s="50">
        <v>189000</v>
      </c>
      <c r="K13" s="50">
        <v>1983</v>
      </c>
      <c r="L13" s="50">
        <v>1847</v>
      </c>
      <c r="M13" s="63">
        <f t="shared" si="0"/>
        <v>8.8235294117647065E-2</v>
      </c>
      <c r="N13" s="42" t="str">
        <f>IFERROR(VLOOKUP(C13, マスタ!$E$2:$G$33, 3, TRUE), "")</f>
        <v>繊維製品</v>
      </c>
      <c r="O13" s="15" t="str">
        <f>IF(F13 = "", "", TEXT( WORKDAY(TEXT(LEFT(F13, FIND("(", F13) - 1), "yyyy/mm/dd"), 1, マスタ!$A$2:$A$106), "yyyymmdd"))</f>
        <v>20170627</v>
      </c>
      <c r="P13" s="16">
        <v>42913</v>
      </c>
      <c r="Q13" s="56">
        <v>1978</v>
      </c>
      <c r="R13" s="56">
        <v>1994</v>
      </c>
      <c r="S13" s="56">
        <v>1921</v>
      </c>
      <c r="T13" s="15" t="str">
        <f t="shared" si="1"/>
        <v>無</v>
      </c>
      <c r="U13" s="15" t="str">
        <f t="shared" si="2"/>
        <v>有</v>
      </c>
      <c r="V13" s="67">
        <f t="shared" si="3"/>
        <v>3.551496702181689E-3</v>
      </c>
      <c r="W13" s="17"/>
      <c r="X13" s="46"/>
      <c r="Y13" s="46"/>
    </row>
    <row r="14" spans="1:30" ht="15">
      <c r="A14" s="14"/>
      <c r="B14" s="31">
        <v>20</v>
      </c>
      <c r="C14" s="31">
        <v>7552</v>
      </c>
      <c r="D14" s="9" t="s">
        <v>534</v>
      </c>
      <c r="E14" s="14" t="s">
        <v>20</v>
      </c>
      <c r="F14" s="14" t="s">
        <v>659</v>
      </c>
      <c r="G14" s="51">
        <v>2152</v>
      </c>
      <c r="H14" s="51">
        <v>129</v>
      </c>
      <c r="I14" s="59">
        <v>6.3799999999999996E-2</v>
      </c>
      <c r="J14" s="51">
        <v>721900</v>
      </c>
      <c r="K14" s="51">
        <v>2176</v>
      </c>
      <c r="L14" s="51">
        <v>2073</v>
      </c>
      <c r="M14" s="64">
        <f t="shared" si="0"/>
        <v>0.23300970873786409</v>
      </c>
      <c r="N14" s="43" t="str">
        <f>IFERROR(VLOOKUP(C14, マスタ!$E$2:$G$33, 3, TRUE), "")</f>
        <v>75</v>
      </c>
      <c r="O14" s="14" t="str">
        <f>IF(F14 = "", "", TEXT( WORKDAY(TEXT(LEFT(F14, FIND("(", F14) - 1), "yyyy/mm/dd"), 1, マスタ!$A$2:$A$106), "yyyymmdd"))</f>
        <v>20170627</v>
      </c>
      <c r="P14" s="18">
        <v>42913</v>
      </c>
      <c r="Q14" s="57">
        <v>2143</v>
      </c>
      <c r="R14" s="57">
        <v>2143</v>
      </c>
      <c r="S14" s="57">
        <v>2030</v>
      </c>
      <c r="T14" s="14" t="str">
        <f t="shared" si="1"/>
        <v>無</v>
      </c>
      <c r="U14" s="14" t="str">
        <f t="shared" si="2"/>
        <v>有</v>
      </c>
      <c r="V14" s="68">
        <f t="shared" si="3"/>
        <v>-4.1821561338289959E-3</v>
      </c>
      <c r="W14" s="19"/>
      <c r="X14" s="47"/>
      <c r="Y14" s="47"/>
    </row>
    <row r="15" spans="1:30" ht="15">
      <c r="A15" s="15"/>
      <c r="B15" s="30">
        <v>23</v>
      </c>
      <c r="C15" s="30">
        <v>4028</v>
      </c>
      <c r="D15" s="10" t="s">
        <v>524</v>
      </c>
      <c r="E15" s="15" t="s">
        <v>20</v>
      </c>
      <c r="F15" s="15" t="s">
        <v>659</v>
      </c>
      <c r="G15" s="50">
        <v>1142</v>
      </c>
      <c r="H15" s="50">
        <v>63</v>
      </c>
      <c r="I15" s="58">
        <v>5.8400000000000001E-2</v>
      </c>
      <c r="J15" s="50">
        <v>476100</v>
      </c>
      <c r="K15" s="50">
        <v>1150</v>
      </c>
      <c r="L15" s="50">
        <v>1091</v>
      </c>
      <c r="M15" s="63">
        <f t="shared" si="0"/>
        <v>0.13559322033898305</v>
      </c>
      <c r="N15" s="42" t="str">
        <f>IFERROR(VLOOKUP(C15, マスタ!$E$2:$G$33, 3, TRUE), "")</f>
        <v>化学・医薬品</v>
      </c>
      <c r="O15" s="15" t="str">
        <f>IF(F15 = "", "", TEXT( WORKDAY(TEXT(LEFT(F15, FIND("(", F15) - 1), "yyyy/mm/dd"), 1, マスタ!$A$2:$A$106), "yyyymmdd"))</f>
        <v>20170627</v>
      </c>
      <c r="P15" s="16">
        <v>42913</v>
      </c>
      <c r="Q15" s="56">
        <v>1145</v>
      </c>
      <c r="R15" s="56">
        <v>1152</v>
      </c>
      <c r="S15" s="56">
        <v>1132</v>
      </c>
      <c r="T15" s="15" t="str">
        <f t="shared" si="1"/>
        <v>無</v>
      </c>
      <c r="U15" s="15" t="str">
        <f t="shared" si="2"/>
        <v>有</v>
      </c>
      <c r="V15" s="67">
        <f t="shared" si="3"/>
        <v>2.6269702276706663E-3</v>
      </c>
      <c r="W15" s="17"/>
      <c r="X15" s="46"/>
      <c r="Y15" s="46"/>
    </row>
    <row r="16" spans="1:30" ht="15">
      <c r="A16" s="14"/>
      <c r="B16" s="31">
        <v>25</v>
      </c>
      <c r="C16" s="31">
        <v>6630</v>
      </c>
      <c r="D16" s="9" t="s">
        <v>263</v>
      </c>
      <c r="E16" s="14" t="s">
        <v>20</v>
      </c>
      <c r="F16" s="14" t="s">
        <v>659</v>
      </c>
      <c r="G16" s="51">
        <v>9690</v>
      </c>
      <c r="H16" s="51">
        <v>520</v>
      </c>
      <c r="I16" s="59">
        <v>5.67E-2</v>
      </c>
      <c r="J16" s="51">
        <v>148500</v>
      </c>
      <c r="K16" s="51">
        <v>9760</v>
      </c>
      <c r="L16" s="51">
        <v>9130</v>
      </c>
      <c r="M16" s="64">
        <f t="shared" si="0"/>
        <v>0.1111111111111111</v>
      </c>
      <c r="N16" s="43" t="str">
        <f>IFERROR(VLOOKUP(C16, マスタ!$E$2:$G$33, 3, TRUE), "")</f>
        <v>電気</v>
      </c>
      <c r="O16" s="14" t="str">
        <f>IF(F16 = "", "", TEXT( WORKDAY(TEXT(LEFT(F16, FIND("(", F16) - 1), "yyyy/mm/dd"), 1, マスタ!$A$2:$A$106), "yyyymmdd"))</f>
        <v>20170627</v>
      </c>
      <c r="P16" s="18">
        <v>42913</v>
      </c>
      <c r="Q16" s="57">
        <v>9750</v>
      </c>
      <c r="R16" s="57">
        <v>9850</v>
      </c>
      <c r="S16" s="57">
        <v>9170</v>
      </c>
      <c r="T16" s="14" t="str">
        <f t="shared" si="1"/>
        <v>有</v>
      </c>
      <c r="U16" s="14" t="str">
        <f t="shared" si="2"/>
        <v>有</v>
      </c>
      <c r="V16" s="68">
        <f t="shared" si="3"/>
        <v>6.1919504643963563E-3</v>
      </c>
      <c r="W16" s="19"/>
      <c r="X16" s="47"/>
      <c r="Y16" s="47"/>
    </row>
    <row r="17" spans="1:25" ht="27">
      <c r="A17" s="15"/>
      <c r="B17" s="30">
        <v>26</v>
      </c>
      <c r="C17" s="30">
        <v>3902</v>
      </c>
      <c r="D17" s="10" t="s">
        <v>264</v>
      </c>
      <c r="E17" s="15" t="s">
        <v>20</v>
      </c>
      <c r="F17" s="15" t="s">
        <v>659</v>
      </c>
      <c r="G17" s="50">
        <v>2781</v>
      </c>
      <c r="H17" s="50">
        <v>147</v>
      </c>
      <c r="I17" s="58">
        <v>5.5800000000000002E-2</v>
      </c>
      <c r="J17" s="50">
        <v>267000</v>
      </c>
      <c r="K17" s="50">
        <v>2820</v>
      </c>
      <c r="L17" s="50">
        <v>2620</v>
      </c>
      <c r="M17" s="63">
        <f t="shared" si="0"/>
        <v>0.19500000000000001</v>
      </c>
      <c r="N17" s="42" t="str">
        <f>IFERROR(VLOOKUP(C17, マスタ!$E$2:$G$33, 3, TRUE), "")</f>
        <v>パルプ・紙</v>
      </c>
      <c r="O17" s="15" t="str">
        <f>IF(F17 = "", "", TEXT( WORKDAY(TEXT(LEFT(F17, FIND("(", F17) - 1), "yyyy/mm/dd"), 1, マスタ!$A$2:$A$106), "yyyymmdd"))</f>
        <v>20170627</v>
      </c>
      <c r="P17" s="16">
        <v>42913</v>
      </c>
      <c r="Q17" s="56">
        <v>2794</v>
      </c>
      <c r="R17" s="56">
        <v>2840</v>
      </c>
      <c r="S17" s="56">
        <v>2730</v>
      </c>
      <c r="T17" s="15" t="str">
        <f t="shared" si="1"/>
        <v>有</v>
      </c>
      <c r="U17" s="15" t="str">
        <f t="shared" si="2"/>
        <v>有</v>
      </c>
      <c r="V17" s="67">
        <f t="shared" si="3"/>
        <v>4.6745774901115755E-3</v>
      </c>
      <c r="W17" s="17"/>
      <c r="X17" s="46"/>
      <c r="Y17" s="46"/>
    </row>
    <row r="18" spans="1:25" ht="27">
      <c r="A18" s="14"/>
      <c r="B18" s="31">
        <v>27</v>
      </c>
      <c r="C18" s="31">
        <v>2884</v>
      </c>
      <c r="D18" s="9" t="s">
        <v>199</v>
      </c>
      <c r="E18" s="14" t="s">
        <v>20</v>
      </c>
      <c r="F18" s="14" t="s">
        <v>659</v>
      </c>
      <c r="G18" s="51">
        <v>2970</v>
      </c>
      <c r="H18" s="51">
        <v>151</v>
      </c>
      <c r="I18" s="59">
        <v>5.3600000000000002E-2</v>
      </c>
      <c r="J18" s="51">
        <v>68000</v>
      </c>
      <c r="K18" s="51">
        <v>2970</v>
      </c>
      <c r="L18" s="51">
        <v>2819</v>
      </c>
      <c r="M18" s="64">
        <f t="shared" si="0"/>
        <v>0</v>
      </c>
      <c r="N18" s="43" t="str">
        <f>IFERROR(VLOOKUP(C18, マスタ!$E$2:$G$33, 3, TRUE), "")</f>
        <v>食品</v>
      </c>
      <c r="O18" s="14" t="str">
        <f>IF(F18 = "", "", TEXT( WORKDAY(TEXT(LEFT(F18, FIND("(", F18) - 1), "yyyy/mm/dd"), 1, マスタ!$A$2:$A$106), "yyyymmdd"))</f>
        <v>20170627</v>
      </c>
      <c r="P18" s="18">
        <v>42913</v>
      </c>
      <c r="Q18" s="57">
        <v>2990</v>
      </c>
      <c r="R18" s="57">
        <v>3040</v>
      </c>
      <c r="S18" s="57">
        <v>2921</v>
      </c>
      <c r="T18" s="14" t="str">
        <f t="shared" si="1"/>
        <v>有</v>
      </c>
      <c r="U18" s="14" t="str">
        <f t="shared" si="2"/>
        <v>有</v>
      </c>
      <c r="V18" s="68">
        <f t="shared" si="3"/>
        <v>6.7340067340067034E-3</v>
      </c>
      <c r="W18" s="19"/>
      <c r="X18" s="47"/>
      <c r="Y18" s="47"/>
    </row>
    <row r="19" spans="1:25" ht="15">
      <c r="A19" s="15"/>
      <c r="B19" s="30">
        <v>28</v>
      </c>
      <c r="C19" s="30">
        <v>3694</v>
      </c>
      <c r="D19" s="10" t="s">
        <v>146</v>
      </c>
      <c r="E19" s="15" t="s">
        <v>20</v>
      </c>
      <c r="F19" s="15" t="s">
        <v>659</v>
      </c>
      <c r="G19" s="50">
        <v>3230</v>
      </c>
      <c r="H19" s="50">
        <v>160</v>
      </c>
      <c r="I19" s="58">
        <v>5.21E-2</v>
      </c>
      <c r="J19" s="50">
        <v>58600</v>
      </c>
      <c r="K19" s="50">
        <v>3250</v>
      </c>
      <c r="L19" s="50">
        <v>3075</v>
      </c>
      <c r="M19" s="63">
        <f t="shared" si="0"/>
        <v>0.11428571428571428</v>
      </c>
      <c r="N19" s="42" t="str">
        <f>IFERROR(VLOOKUP(C19, マスタ!$E$2:$G$33, 3, TRUE), "")</f>
        <v>36</v>
      </c>
      <c r="O19" s="15" t="str">
        <f>IF(F19 = "", "", TEXT( WORKDAY(TEXT(LEFT(F19, FIND("(", F19) - 1), "yyyy/mm/dd"), 1, マスタ!$A$2:$A$106), "yyyymmdd"))</f>
        <v>20170627</v>
      </c>
      <c r="P19" s="16">
        <v>42913</v>
      </c>
      <c r="Q19" s="56">
        <v>3250</v>
      </c>
      <c r="R19" s="56">
        <v>3255</v>
      </c>
      <c r="S19" s="56">
        <v>3160</v>
      </c>
      <c r="T19" s="15" t="str">
        <f t="shared" si="1"/>
        <v>無</v>
      </c>
      <c r="U19" s="15" t="str">
        <f t="shared" si="2"/>
        <v>有</v>
      </c>
      <c r="V19" s="67">
        <f t="shared" si="3"/>
        <v>6.1919504643963563E-3</v>
      </c>
      <c r="W19" s="17"/>
      <c r="X19" s="46"/>
      <c r="Y19" s="46"/>
    </row>
    <row r="20" spans="1:25" ht="15">
      <c r="A20" s="14"/>
      <c r="B20" s="31">
        <v>29</v>
      </c>
      <c r="C20" s="31">
        <v>9474</v>
      </c>
      <c r="D20" s="9" t="s">
        <v>317</v>
      </c>
      <c r="E20" s="14" t="s">
        <v>20</v>
      </c>
      <c r="F20" s="14" t="s">
        <v>659</v>
      </c>
      <c r="G20" s="51">
        <v>3255</v>
      </c>
      <c r="H20" s="51">
        <v>160</v>
      </c>
      <c r="I20" s="59">
        <v>5.1700000000000003E-2</v>
      </c>
      <c r="J20" s="51">
        <v>526300</v>
      </c>
      <c r="K20" s="51">
        <v>3255</v>
      </c>
      <c r="L20" s="51">
        <v>3070</v>
      </c>
      <c r="M20" s="64">
        <f t="shared" si="0"/>
        <v>0</v>
      </c>
      <c r="N20" s="43" t="str">
        <f>IFERROR(VLOOKUP(C20, マスタ!$E$2:$G$33, 3, TRUE), "")</f>
        <v>情報通信</v>
      </c>
      <c r="O20" s="14" t="str">
        <f>IF(F20 = "", "", TEXT( WORKDAY(TEXT(LEFT(F20, FIND("(", F20) - 1), "yyyy/mm/dd"), 1, マスタ!$A$2:$A$106), "yyyymmdd"))</f>
        <v>20170627</v>
      </c>
      <c r="P20" s="18">
        <v>42913</v>
      </c>
      <c r="Q20" s="57">
        <v>3240</v>
      </c>
      <c r="R20" s="57">
        <v>3275</v>
      </c>
      <c r="S20" s="57">
        <v>3135</v>
      </c>
      <c r="T20" s="14" t="str">
        <f t="shared" si="1"/>
        <v>有</v>
      </c>
      <c r="U20" s="14" t="str">
        <f t="shared" si="2"/>
        <v>有</v>
      </c>
      <c r="V20" s="68">
        <f t="shared" si="3"/>
        <v>-4.6082949308755561E-3</v>
      </c>
      <c r="W20" s="19"/>
      <c r="X20" s="47"/>
      <c r="Y20" s="47"/>
    </row>
    <row r="21" spans="1:25" ht="15">
      <c r="A21" s="15"/>
      <c r="B21" s="30">
        <v>30</v>
      </c>
      <c r="C21" s="30">
        <v>7942</v>
      </c>
      <c r="D21" s="10" t="s">
        <v>399</v>
      </c>
      <c r="E21" s="15" t="s">
        <v>20</v>
      </c>
      <c r="F21" s="15" t="s">
        <v>659</v>
      </c>
      <c r="G21" s="50">
        <v>3245</v>
      </c>
      <c r="H21" s="50">
        <v>150</v>
      </c>
      <c r="I21" s="58">
        <v>4.8500000000000001E-2</v>
      </c>
      <c r="J21" s="50">
        <v>168300</v>
      </c>
      <c r="K21" s="50">
        <v>3295</v>
      </c>
      <c r="L21" s="50">
        <v>3170</v>
      </c>
      <c r="M21" s="63">
        <f t="shared" si="0"/>
        <v>0.4</v>
      </c>
      <c r="N21" s="42" t="str">
        <f>IFERROR(VLOOKUP(C21, マスタ!$E$2:$G$33, 3, TRUE), "")</f>
        <v>その他製品</v>
      </c>
      <c r="O21" s="15" t="str">
        <f>IF(F21 = "", "", TEXT( WORKDAY(TEXT(LEFT(F21, FIND("(", F21) - 1), "yyyy/mm/dd"), 1, マスタ!$A$2:$A$106), "yyyymmdd"))</f>
        <v>20170627</v>
      </c>
      <c r="P21" s="16">
        <v>42913</v>
      </c>
      <c r="Q21" s="56">
        <v>3235</v>
      </c>
      <c r="R21" s="56">
        <v>3280</v>
      </c>
      <c r="S21" s="56">
        <v>3170</v>
      </c>
      <c r="T21" s="15" t="str">
        <f t="shared" si="1"/>
        <v>有</v>
      </c>
      <c r="U21" s="15" t="str">
        <f t="shared" si="2"/>
        <v>有</v>
      </c>
      <c r="V21" s="67">
        <f t="shared" si="3"/>
        <v>-3.0816640986132127E-3</v>
      </c>
      <c r="W21" s="17"/>
      <c r="X21" s="46"/>
      <c r="Y21" s="46"/>
    </row>
    <row r="22" spans="1:25" ht="27">
      <c r="A22" s="14"/>
      <c r="B22" s="31">
        <v>31</v>
      </c>
      <c r="C22" s="31">
        <v>2475</v>
      </c>
      <c r="D22" s="9" t="s">
        <v>548</v>
      </c>
      <c r="E22" s="14" t="s">
        <v>20</v>
      </c>
      <c r="F22" s="14" t="s">
        <v>659</v>
      </c>
      <c r="G22" s="51">
        <v>2481</v>
      </c>
      <c r="H22" s="51">
        <v>114</v>
      </c>
      <c r="I22" s="59">
        <v>4.82E-2</v>
      </c>
      <c r="J22" s="51">
        <v>137600</v>
      </c>
      <c r="K22" s="51">
        <v>2485</v>
      </c>
      <c r="L22" s="51">
        <v>2371</v>
      </c>
      <c r="M22" s="64">
        <f t="shared" si="0"/>
        <v>3.5087719298245612E-2</v>
      </c>
      <c r="N22" s="43" t="str">
        <f>IFERROR(VLOOKUP(C22, マスタ!$E$2:$G$33, 3, TRUE), "")</f>
        <v>食品</v>
      </c>
      <c r="O22" s="14" t="str">
        <f>IF(F22 = "", "", TEXT( WORKDAY(TEXT(LEFT(F22, FIND("(", F22) - 1), "yyyy/mm/dd"), 1, マスタ!$A$2:$A$106), "yyyymmdd"))</f>
        <v>20170627</v>
      </c>
      <c r="P22" s="18">
        <v>42913</v>
      </c>
      <c r="Q22" s="57">
        <v>2502</v>
      </c>
      <c r="R22" s="57">
        <v>2539</v>
      </c>
      <c r="S22" s="57">
        <v>2406</v>
      </c>
      <c r="T22" s="14" t="str">
        <f t="shared" si="1"/>
        <v>有</v>
      </c>
      <c r="U22" s="14" t="str">
        <f t="shared" si="2"/>
        <v>有</v>
      </c>
      <c r="V22" s="68">
        <f t="shared" si="3"/>
        <v>8.46432889963733E-3</v>
      </c>
      <c r="W22" s="19"/>
      <c r="X22" s="47"/>
      <c r="Y22" s="47"/>
    </row>
    <row r="23" spans="1:25" ht="15">
      <c r="A23" s="15"/>
      <c r="B23" s="30">
        <v>32</v>
      </c>
      <c r="C23" s="30">
        <v>4951</v>
      </c>
      <c r="D23" s="10" t="s">
        <v>177</v>
      </c>
      <c r="E23" s="15" t="s">
        <v>20</v>
      </c>
      <c r="F23" s="15" t="s">
        <v>659</v>
      </c>
      <c r="G23" s="50">
        <v>2710</v>
      </c>
      <c r="H23" s="50">
        <v>120</v>
      </c>
      <c r="I23" s="58">
        <v>4.6300000000000001E-2</v>
      </c>
      <c r="J23" s="50">
        <v>74700</v>
      </c>
      <c r="K23" s="50">
        <v>2710</v>
      </c>
      <c r="L23" s="50">
        <v>2582</v>
      </c>
      <c r="M23" s="63">
        <f t="shared" si="0"/>
        <v>0</v>
      </c>
      <c r="N23" s="42" t="str">
        <f>IFERROR(VLOOKUP(C23, マスタ!$E$2:$G$33, 3, TRUE), "")</f>
        <v>化学・医薬品</v>
      </c>
      <c r="O23" s="15" t="str">
        <f>IF(F23 = "", "", TEXT( WORKDAY(TEXT(LEFT(F23, FIND("(", F23) - 1), "yyyy/mm/dd"), 1, マスタ!$A$2:$A$106), "yyyymmdd"))</f>
        <v>20170627</v>
      </c>
      <c r="P23" s="16">
        <v>42913</v>
      </c>
      <c r="Q23" s="56">
        <v>2715</v>
      </c>
      <c r="R23" s="56">
        <v>2725</v>
      </c>
      <c r="S23" s="56">
        <v>2618</v>
      </c>
      <c r="T23" s="15" t="str">
        <f t="shared" si="1"/>
        <v>無</v>
      </c>
      <c r="U23" s="15" t="str">
        <f t="shared" si="2"/>
        <v>有</v>
      </c>
      <c r="V23" s="67">
        <f t="shared" si="3"/>
        <v>1.8450184501845879E-3</v>
      </c>
      <c r="W23" s="17"/>
      <c r="X23" s="46"/>
      <c r="Y23" s="46"/>
    </row>
    <row r="24" spans="1:25" ht="27">
      <c r="A24" s="14"/>
      <c r="B24" s="31">
        <v>33</v>
      </c>
      <c r="C24" s="31">
        <v>6093</v>
      </c>
      <c r="D24" s="9" t="s">
        <v>106</v>
      </c>
      <c r="E24" s="14" t="s">
        <v>20</v>
      </c>
      <c r="F24" s="14" t="s">
        <v>659</v>
      </c>
      <c r="G24" s="51">
        <v>2236</v>
      </c>
      <c r="H24" s="51">
        <v>99</v>
      </c>
      <c r="I24" s="59">
        <v>4.6300000000000001E-2</v>
      </c>
      <c r="J24" s="51">
        <v>160200</v>
      </c>
      <c r="K24" s="51">
        <v>2260</v>
      </c>
      <c r="L24" s="51">
        <v>2137</v>
      </c>
      <c r="M24" s="64">
        <f t="shared" si="0"/>
        <v>0.1951219512195122</v>
      </c>
      <c r="N24" s="43" t="str">
        <f>IFERROR(VLOOKUP(C24, マスタ!$E$2:$G$33, 3, TRUE), "")</f>
        <v>機械</v>
      </c>
      <c r="O24" s="14" t="str">
        <f>IF(F24 = "", "", TEXT( WORKDAY(TEXT(LEFT(F24, FIND("(", F24) - 1), "yyyy/mm/dd"), 1, マスタ!$A$2:$A$106), "yyyymmdd"))</f>
        <v>20170627</v>
      </c>
      <c r="P24" s="18">
        <v>42913</v>
      </c>
      <c r="Q24" s="57">
        <v>2243</v>
      </c>
      <c r="R24" s="57">
        <v>2283</v>
      </c>
      <c r="S24" s="57">
        <v>2221</v>
      </c>
      <c r="T24" s="14" t="str">
        <f t="shared" si="1"/>
        <v>有</v>
      </c>
      <c r="U24" s="14" t="str">
        <f t="shared" si="2"/>
        <v>有</v>
      </c>
      <c r="V24" s="68">
        <f t="shared" si="3"/>
        <v>3.1305903398926027E-3</v>
      </c>
      <c r="W24" s="19"/>
      <c r="X24" s="47"/>
      <c r="Y24" s="47"/>
    </row>
    <row r="25" spans="1:25" ht="15">
      <c r="A25" s="15"/>
      <c r="B25" s="30">
        <v>34</v>
      </c>
      <c r="C25" s="30">
        <v>3230</v>
      </c>
      <c r="D25" s="10" t="s">
        <v>144</v>
      </c>
      <c r="E25" s="15" t="s">
        <v>20</v>
      </c>
      <c r="F25" s="15" t="s">
        <v>659</v>
      </c>
      <c r="G25" s="50">
        <v>2770</v>
      </c>
      <c r="H25" s="50">
        <v>122</v>
      </c>
      <c r="I25" s="58">
        <v>4.6100000000000002E-2</v>
      </c>
      <c r="J25" s="50">
        <v>143800</v>
      </c>
      <c r="K25" s="50">
        <v>2875</v>
      </c>
      <c r="L25" s="50">
        <v>2661</v>
      </c>
      <c r="M25" s="63">
        <f t="shared" si="0"/>
        <v>0.49065420560747663</v>
      </c>
      <c r="N25" s="42" t="str">
        <f>IFERROR(VLOOKUP(C25, マスタ!$E$2:$G$33, 3, TRUE), "")</f>
        <v>繊維製品</v>
      </c>
      <c r="O25" s="15" t="str">
        <f>IF(F25 = "", "", TEXT( WORKDAY(TEXT(LEFT(F25, FIND("(", F25) - 1), "yyyy/mm/dd"), 1, マスタ!$A$2:$A$106), "yyyymmdd"))</f>
        <v>20170627</v>
      </c>
      <c r="P25" s="16">
        <v>42913</v>
      </c>
      <c r="Q25" s="56">
        <v>2780</v>
      </c>
      <c r="R25" s="56">
        <v>2800</v>
      </c>
      <c r="S25" s="56">
        <v>2703</v>
      </c>
      <c r="T25" s="15" t="str">
        <f t="shared" si="1"/>
        <v>無</v>
      </c>
      <c r="U25" s="15" t="str">
        <f t="shared" si="2"/>
        <v>有</v>
      </c>
      <c r="V25" s="67">
        <f t="shared" si="3"/>
        <v>3.6101083032491488E-3</v>
      </c>
      <c r="W25" s="17"/>
      <c r="X25" s="46"/>
      <c r="Y25" s="46"/>
    </row>
    <row r="26" spans="1:25" ht="15">
      <c r="A26" s="14"/>
      <c r="B26" s="31">
        <v>35</v>
      </c>
      <c r="C26" s="31">
        <v>6800</v>
      </c>
      <c r="D26" s="9" t="s">
        <v>568</v>
      </c>
      <c r="E26" s="14" t="s">
        <v>20</v>
      </c>
      <c r="F26" s="14" t="s">
        <v>659</v>
      </c>
      <c r="G26" s="51">
        <v>1505</v>
      </c>
      <c r="H26" s="51">
        <v>66</v>
      </c>
      <c r="I26" s="59">
        <v>4.5900000000000003E-2</v>
      </c>
      <c r="J26" s="51">
        <v>259500</v>
      </c>
      <c r="K26" s="51">
        <v>1511</v>
      </c>
      <c r="L26" s="51">
        <v>1439</v>
      </c>
      <c r="M26" s="64">
        <f t="shared" si="0"/>
        <v>8.3333333333333329E-2</v>
      </c>
      <c r="N26" s="43" t="str">
        <f>IFERROR(VLOOKUP(C26, マスタ!$E$2:$G$33, 3, TRUE), "")</f>
        <v>電気</v>
      </c>
      <c r="O26" s="14" t="str">
        <f>IF(F26 = "", "", TEXT( WORKDAY(TEXT(LEFT(F26, FIND("(", F26) - 1), "yyyy/mm/dd"), 1, マスタ!$A$2:$A$106), "yyyymmdd"))</f>
        <v>20170627</v>
      </c>
      <c r="P26" s="18">
        <v>42913</v>
      </c>
      <c r="Q26" s="57">
        <v>1504</v>
      </c>
      <c r="R26" s="57">
        <v>1527</v>
      </c>
      <c r="S26" s="57">
        <v>1495</v>
      </c>
      <c r="T26" s="14" t="str">
        <f t="shared" si="1"/>
        <v>有</v>
      </c>
      <c r="U26" s="14" t="str">
        <f t="shared" si="2"/>
        <v>無</v>
      </c>
      <c r="V26" s="68">
        <f t="shared" si="3"/>
        <v>-6.6445182724250706E-4</v>
      </c>
      <c r="W26" s="19"/>
      <c r="X26" s="47"/>
      <c r="Y26" s="47"/>
    </row>
    <row r="27" spans="1:25" ht="15">
      <c r="A27" s="15"/>
      <c r="B27" s="30">
        <v>36</v>
      </c>
      <c r="C27" s="30">
        <v>7611</v>
      </c>
      <c r="D27" s="10" t="s">
        <v>644</v>
      </c>
      <c r="E27" s="15" t="s">
        <v>20</v>
      </c>
      <c r="F27" s="15" t="s">
        <v>659</v>
      </c>
      <c r="G27" s="50">
        <v>2604</v>
      </c>
      <c r="H27" s="50">
        <v>114</v>
      </c>
      <c r="I27" s="58">
        <v>4.58E-2</v>
      </c>
      <c r="J27" s="50">
        <v>109600</v>
      </c>
      <c r="K27" s="50">
        <v>2611</v>
      </c>
      <c r="L27" s="50">
        <v>2516</v>
      </c>
      <c r="M27" s="63">
        <f t="shared" si="0"/>
        <v>7.3684210526315783E-2</v>
      </c>
      <c r="N27" s="42" t="str">
        <f>IFERROR(VLOOKUP(C27, マスタ!$E$2:$G$33, 3, TRUE), "")</f>
        <v>75</v>
      </c>
      <c r="O27" s="15" t="str">
        <f>IF(F27 = "", "", TEXT( WORKDAY(TEXT(LEFT(F27, FIND("(", F27) - 1), "yyyy/mm/dd"), 1, マスタ!$A$2:$A$106), "yyyymmdd"))</f>
        <v>20170627</v>
      </c>
      <c r="P27" s="16">
        <v>42913</v>
      </c>
      <c r="Q27" s="56">
        <v>2635</v>
      </c>
      <c r="R27" s="56">
        <v>2644</v>
      </c>
      <c r="S27" s="56">
        <v>2591</v>
      </c>
      <c r="T27" s="15" t="str">
        <f t="shared" si="1"/>
        <v>無</v>
      </c>
      <c r="U27" s="15" t="str">
        <f t="shared" si="2"/>
        <v>有</v>
      </c>
      <c r="V27" s="67">
        <f t="shared" si="3"/>
        <v>1.1904761904761862E-2</v>
      </c>
      <c r="W27" s="17"/>
      <c r="X27" s="46"/>
      <c r="Y27" s="46"/>
    </row>
    <row r="28" spans="1:25" ht="15">
      <c r="A28" s="14"/>
      <c r="B28" s="31">
        <v>37</v>
      </c>
      <c r="C28" s="31">
        <v>6055</v>
      </c>
      <c r="D28" s="9" t="s">
        <v>584</v>
      </c>
      <c r="E28" s="14" t="s">
        <v>20</v>
      </c>
      <c r="F28" s="14" t="s">
        <v>659</v>
      </c>
      <c r="G28" s="51">
        <v>2166</v>
      </c>
      <c r="H28" s="51">
        <v>93</v>
      </c>
      <c r="I28" s="59">
        <v>4.4900000000000002E-2</v>
      </c>
      <c r="J28" s="51">
        <v>203900</v>
      </c>
      <c r="K28" s="51">
        <v>2217</v>
      </c>
      <c r="L28" s="51">
        <v>2100</v>
      </c>
      <c r="M28" s="64">
        <f t="shared" si="0"/>
        <v>0.4358974358974359</v>
      </c>
      <c r="N28" s="43" t="str">
        <f>IFERROR(VLOOKUP(C28, マスタ!$E$2:$G$33, 3, TRUE), "")</f>
        <v>機械</v>
      </c>
      <c r="O28" s="14" t="str">
        <f>IF(F28 = "", "", TEXT( WORKDAY(TEXT(LEFT(F28, FIND("(", F28) - 1), "yyyy/mm/dd"), 1, マスタ!$A$2:$A$106), "yyyymmdd"))</f>
        <v>20170627</v>
      </c>
      <c r="P28" s="18">
        <v>42913</v>
      </c>
      <c r="Q28" s="57">
        <v>2166</v>
      </c>
      <c r="R28" s="57">
        <v>2228</v>
      </c>
      <c r="S28" s="57">
        <v>2154</v>
      </c>
      <c r="T28" s="14" t="str">
        <f t="shared" si="1"/>
        <v>有</v>
      </c>
      <c r="U28" s="14" t="str">
        <f t="shared" si="2"/>
        <v>無</v>
      </c>
      <c r="V28" s="68">
        <f t="shared" si="3"/>
        <v>0</v>
      </c>
      <c r="W28" s="19"/>
      <c r="X28" s="47"/>
      <c r="Y28" s="47"/>
    </row>
    <row r="29" spans="1:25" ht="27">
      <c r="A29" s="15"/>
      <c r="B29" s="30">
        <v>38</v>
      </c>
      <c r="C29" s="30">
        <v>6871</v>
      </c>
      <c r="D29" s="10" t="s">
        <v>159</v>
      </c>
      <c r="E29" s="15" t="s">
        <v>20</v>
      </c>
      <c r="F29" s="15" t="s">
        <v>659</v>
      </c>
      <c r="G29" s="50">
        <v>1258</v>
      </c>
      <c r="H29" s="50">
        <v>54</v>
      </c>
      <c r="I29" s="58">
        <v>4.4900000000000002E-2</v>
      </c>
      <c r="J29" s="50">
        <v>781400</v>
      </c>
      <c r="K29" s="50">
        <v>1260</v>
      </c>
      <c r="L29" s="50">
        <v>1199</v>
      </c>
      <c r="M29" s="63">
        <f t="shared" si="0"/>
        <v>3.2786885245901641E-2</v>
      </c>
      <c r="N29" s="42" t="str">
        <f>IFERROR(VLOOKUP(C29, マスタ!$E$2:$G$33, 3, TRUE), "")</f>
        <v>電気</v>
      </c>
      <c r="O29" s="15" t="str">
        <f>IF(F29 = "", "", TEXT( WORKDAY(TEXT(LEFT(F29, FIND("(", F29) - 1), "yyyy/mm/dd"), 1, マスタ!$A$2:$A$106), "yyyymmdd"))</f>
        <v>20170627</v>
      </c>
      <c r="P29" s="16">
        <v>42913</v>
      </c>
      <c r="Q29" s="56">
        <v>1260</v>
      </c>
      <c r="R29" s="56">
        <v>1267</v>
      </c>
      <c r="S29" s="56">
        <v>1218</v>
      </c>
      <c r="T29" s="15" t="str">
        <f t="shared" si="1"/>
        <v>無</v>
      </c>
      <c r="U29" s="15" t="str">
        <f t="shared" si="2"/>
        <v>有</v>
      </c>
      <c r="V29" s="67">
        <f t="shared" si="3"/>
        <v>1.5898251192367763E-3</v>
      </c>
      <c r="W29" s="17"/>
      <c r="X29" s="46"/>
      <c r="Y29" s="46"/>
    </row>
    <row r="30" spans="1:25" ht="15">
      <c r="A30" s="14"/>
      <c r="B30" s="31">
        <v>40</v>
      </c>
      <c r="C30" s="31">
        <v>3176</v>
      </c>
      <c r="D30" s="9" t="s">
        <v>98</v>
      </c>
      <c r="E30" s="14" t="s">
        <v>20</v>
      </c>
      <c r="F30" s="14" t="s">
        <v>659</v>
      </c>
      <c r="G30" s="51">
        <v>2569</v>
      </c>
      <c r="H30" s="51">
        <v>109</v>
      </c>
      <c r="I30" s="59">
        <v>4.4299999999999999E-2</v>
      </c>
      <c r="J30" s="51">
        <v>67800</v>
      </c>
      <c r="K30" s="51">
        <v>2590</v>
      </c>
      <c r="L30" s="51">
        <v>2478</v>
      </c>
      <c r="M30" s="64">
        <f t="shared" si="0"/>
        <v>0.1875</v>
      </c>
      <c r="N30" s="43" t="str">
        <f>IFERROR(VLOOKUP(C30, マスタ!$E$2:$G$33, 3, TRUE), "")</f>
        <v>繊維製品</v>
      </c>
      <c r="O30" s="14" t="str">
        <f>IF(F30 = "", "", TEXT( WORKDAY(TEXT(LEFT(F30, FIND("(", F30) - 1), "yyyy/mm/dd"), 1, マスタ!$A$2:$A$106), "yyyymmdd"))</f>
        <v>20170627</v>
      </c>
      <c r="P30" s="18">
        <v>42913</v>
      </c>
      <c r="Q30" s="57">
        <v>2580</v>
      </c>
      <c r="R30" s="57">
        <v>2600</v>
      </c>
      <c r="S30" s="57">
        <v>2534</v>
      </c>
      <c r="T30" s="14" t="str">
        <f t="shared" si="1"/>
        <v>無</v>
      </c>
      <c r="U30" s="14" t="str">
        <f t="shared" si="2"/>
        <v>有</v>
      </c>
      <c r="V30" s="68">
        <f t="shared" si="3"/>
        <v>4.2818217205138343E-3</v>
      </c>
      <c r="W30" s="19"/>
      <c r="X30" s="47"/>
      <c r="Y30" s="47"/>
    </row>
    <row r="31" spans="1:25" ht="15">
      <c r="A31" s="15"/>
      <c r="B31" s="30">
        <v>41</v>
      </c>
      <c r="C31" s="30">
        <v>7475</v>
      </c>
      <c r="D31" s="10" t="s">
        <v>662</v>
      </c>
      <c r="E31" s="15" t="s">
        <v>20</v>
      </c>
      <c r="F31" s="15" t="s">
        <v>659</v>
      </c>
      <c r="G31" s="50">
        <v>5250</v>
      </c>
      <c r="H31" s="50">
        <v>220</v>
      </c>
      <c r="I31" s="58">
        <v>4.3700000000000003E-2</v>
      </c>
      <c r="J31" s="50">
        <v>29400</v>
      </c>
      <c r="K31" s="50">
        <v>5260</v>
      </c>
      <c r="L31" s="50">
        <v>5050</v>
      </c>
      <c r="M31" s="63">
        <f t="shared" si="0"/>
        <v>4.7619047619047616E-2</v>
      </c>
      <c r="N31" s="42" t="str">
        <f>IFERROR(VLOOKUP(C31, マスタ!$E$2:$G$33, 3, TRUE), "")</f>
        <v>輸送用機械</v>
      </c>
      <c r="O31" s="15" t="str">
        <f>IF(F31 = "", "", TEXT( WORKDAY(TEXT(LEFT(F31, FIND("(", F31) - 1), "yyyy/mm/dd"), 1, マスタ!$A$2:$A$106), "yyyymmdd"))</f>
        <v>20170627</v>
      </c>
      <c r="P31" s="16">
        <v>42913</v>
      </c>
      <c r="Q31" s="56">
        <v>5270</v>
      </c>
      <c r="R31" s="56">
        <v>5280</v>
      </c>
      <c r="S31" s="56">
        <v>5180</v>
      </c>
      <c r="T31" s="15" t="str">
        <f t="shared" si="1"/>
        <v>無</v>
      </c>
      <c r="U31" s="15" t="str">
        <f t="shared" si="2"/>
        <v>有</v>
      </c>
      <c r="V31" s="67">
        <f t="shared" si="3"/>
        <v>3.8095238095237072E-3</v>
      </c>
      <c r="W31" s="17"/>
      <c r="X31" s="46"/>
      <c r="Y31" s="46"/>
    </row>
    <row r="32" spans="1:25" ht="27">
      <c r="A32" s="14"/>
      <c r="B32" s="31">
        <v>42</v>
      </c>
      <c r="C32" s="31">
        <v>6817</v>
      </c>
      <c r="D32" s="9" t="s">
        <v>31</v>
      </c>
      <c r="E32" s="14" t="s">
        <v>20</v>
      </c>
      <c r="F32" s="14" t="s">
        <v>659</v>
      </c>
      <c r="G32" s="51">
        <v>1754</v>
      </c>
      <c r="H32" s="51">
        <v>71</v>
      </c>
      <c r="I32" s="59">
        <v>4.2200000000000001E-2</v>
      </c>
      <c r="J32" s="51">
        <v>506900</v>
      </c>
      <c r="K32" s="51">
        <v>1759</v>
      </c>
      <c r="L32" s="51">
        <v>1702</v>
      </c>
      <c r="M32" s="64">
        <f t="shared" si="0"/>
        <v>8.771929824561403E-2</v>
      </c>
      <c r="N32" s="43" t="str">
        <f>IFERROR(VLOOKUP(C32, マスタ!$E$2:$G$33, 3, TRUE), "")</f>
        <v>電気</v>
      </c>
      <c r="O32" s="14" t="str">
        <f>IF(F32 = "", "", TEXT( WORKDAY(TEXT(LEFT(F32, FIND("(", F32) - 1), "yyyy/mm/dd"), 1, マスタ!$A$2:$A$106), "yyyymmdd"))</f>
        <v>20170627</v>
      </c>
      <c r="P32" s="18">
        <v>42913</v>
      </c>
      <c r="Q32" s="57">
        <v>1759</v>
      </c>
      <c r="R32" s="57">
        <v>1785</v>
      </c>
      <c r="S32" s="57">
        <v>1745</v>
      </c>
      <c r="T32" s="14" t="str">
        <f t="shared" si="1"/>
        <v>有</v>
      </c>
      <c r="U32" s="14" t="str">
        <f t="shared" si="2"/>
        <v>無</v>
      </c>
      <c r="V32" s="68">
        <f t="shared" si="3"/>
        <v>2.8506271379704629E-3</v>
      </c>
      <c r="W32" s="19"/>
      <c r="X32" s="47"/>
      <c r="Y32" s="47"/>
    </row>
    <row r="33" spans="1:25" ht="15">
      <c r="A33" s="15"/>
      <c r="B33" s="30">
        <v>45</v>
      </c>
      <c r="C33" s="30">
        <v>2175</v>
      </c>
      <c r="D33" s="10" t="s">
        <v>280</v>
      </c>
      <c r="E33" s="15" t="s">
        <v>20</v>
      </c>
      <c r="F33" s="15" t="s">
        <v>659</v>
      </c>
      <c r="G33" s="50">
        <v>3505</v>
      </c>
      <c r="H33" s="50">
        <v>140</v>
      </c>
      <c r="I33" s="58">
        <v>4.1599999999999998E-2</v>
      </c>
      <c r="J33" s="50">
        <v>345500</v>
      </c>
      <c r="K33" s="50">
        <v>3520</v>
      </c>
      <c r="L33" s="50">
        <v>3440</v>
      </c>
      <c r="M33" s="63">
        <f t="shared" si="0"/>
        <v>0.1875</v>
      </c>
      <c r="N33" s="42" t="str">
        <f>IFERROR(VLOOKUP(C33, マスタ!$E$2:$G$33, 3, TRUE), "")</f>
        <v>食品</v>
      </c>
      <c r="O33" s="15" t="str">
        <f>IF(F33 = "", "", TEXT( WORKDAY(TEXT(LEFT(F33, FIND("(", F33) - 1), "yyyy/mm/dd"), 1, マスタ!$A$2:$A$106), "yyyymmdd"))</f>
        <v>20170627</v>
      </c>
      <c r="P33" s="16">
        <v>42913</v>
      </c>
      <c r="Q33" s="56">
        <v>3505</v>
      </c>
      <c r="R33" s="56">
        <v>3530</v>
      </c>
      <c r="S33" s="56">
        <v>3485</v>
      </c>
      <c r="T33" s="15" t="str">
        <f t="shared" si="1"/>
        <v>無</v>
      </c>
      <c r="U33" s="15" t="str">
        <f t="shared" si="2"/>
        <v>無</v>
      </c>
      <c r="V33" s="67">
        <f t="shared" si="3"/>
        <v>0</v>
      </c>
      <c r="W33" s="17"/>
      <c r="X33" s="46"/>
      <c r="Y33" s="46"/>
    </row>
    <row r="34" spans="1:25" ht="15">
      <c r="A34" s="14"/>
      <c r="B34" s="31">
        <v>46</v>
      </c>
      <c r="C34" s="31">
        <v>3724</v>
      </c>
      <c r="D34" s="9" t="s">
        <v>347</v>
      </c>
      <c r="E34" s="14" t="s">
        <v>20</v>
      </c>
      <c r="F34" s="14" t="s">
        <v>659</v>
      </c>
      <c r="G34" s="51">
        <v>3690</v>
      </c>
      <c r="H34" s="51">
        <v>145</v>
      </c>
      <c r="I34" s="59">
        <v>4.0899999999999999E-2</v>
      </c>
      <c r="J34" s="51">
        <v>64600</v>
      </c>
      <c r="K34" s="51">
        <v>3725</v>
      </c>
      <c r="L34" s="51">
        <v>3555</v>
      </c>
      <c r="M34" s="64">
        <f t="shared" si="0"/>
        <v>0.20588235294117646</v>
      </c>
      <c r="N34" s="43" t="str">
        <f>IFERROR(VLOOKUP(C34, マスタ!$E$2:$G$33, 3, TRUE), "")</f>
        <v>パルプ・紙</v>
      </c>
      <c r="O34" s="14" t="str">
        <f>IF(F34 = "", "", TEXT( WORKDAY(TEXT(LEFT(F34, FIND("(", F34) - 1), "yyyy/mm/dd"), 1, マスタ!$A$2:$A$106), "yyyymmdd"))</f>
        <v>20170627</v>
      </c>
      <c r="P34" s="18">
        <v>42913</v>
      </c>
      <c r="Q34" s="57">
        <v>3710</v>
      </c>
      <c r="R34" s="57">
        <v>3725</v>
      </c>
      <c r="S34" s="57">
        <v>3625</v>
      </c>
      <c r="T34" s="14" t="str">
        <f t="shared" si="1"/>
        <v>無</v>
      </c>
      <c r="U34" s="14" t="str">
        <f t="shared" si="2"/>
        <v>有</v>
      </c>
      <c r="V34" s="68">
        <f t="shared" si="3"/>
        <v>5.4200542005420349E-3</v>
      </c>
      <c r="W34" s="19"/>
      <c r="X34" s="47"/>
      <c r="Y34" s="47"/>
    </row>
    <row r="35" spans="1:25" ht="15">
      <c r="A35" s="15"/>
      <c r="B35" s="30">
        <v>47</v>
      </c>
      <c r="C35" s="30">
        <v>3134</v>
      </c>
      <c r="D35" s="10" t="s">
        <v>137</v>
      </c>
      <c r="E35" s="15" t="s">
        <v>20</v>
      </c>
      <c r="F35" s="15" t="s">
        <v>659</v>
      </c>
      <c r="G35" s="50">
        <v>1684</v>
      </c>
      <c r="H35" s="50">
        <v>65</v>
      </c>
      <c r="I35" s="58">
        <v>4.0099999999999997E-2</v>
      </c>
      <c r="J35" s="50">
        <v>381500</v>
      </c>
      <c r="K35" s="50">
        <v>1698</v>
      </c>
      <c r="L35" s="50">
        <v>1606</v>
      </c>
      <c r="M35" s="63">
        <f t="shared" si="0"/>
        <v>0.15217391304347827</v>
      </c>
      <c r="N35" s="42" t="str">
        <f>IFERROR(VLOOKUP(C35, マスタ!$E$2:$G$33, 3, TRUE), "")</f>
        <v>繊維製品</v>
      </c>
      <c r="O35" s="15" t="str">
        <f>IF(F35 = "", "", TEXT( WORKDAY(TEXT(LEFT(F35, FIND("(", F35) - 1), "yyyy/mm/dd"), 1, マスタ!$A$2:$A$106), "yyyymmdd"))</f>
        <v>20170627</v>
      </c>
      <c r="P35" s="16">
        <v>42913</v>
      </c>
      <c r="Q35" s="56">
        <v>1690</v>
      </c>
      <c r="R35" s="56">
        <v>1695</v>
      </c>
      <c r="S35" s="56">
        <v>1650</v>
      </c>
      <c r="T35" s="15" t="str">
        <f t="shared" si="1"/>
        <v>無</v>
      </c>
      <c r="U35" s="15" t="str">
        <f t="shared" si="2"/>
        <v>有</v>
      </c>
      <c r="V35" s="67">
        <f t="shared" si="3"/>
        <v>3.5629453681709222E-3</v>
      </c>
      <c r="W35" s="17"/>
      <c r="X35" s="46"/>
      <c r="Y35" s="46"/>
    </row>
    <row r="36" spans="1:25" ht="15">
      <c r="A36" s="14"/>
      <c r="B36" s="31">
        <v>48</v>
      </c>
      <c r="C36" s="31">
        <v>9728</v>
      </c>
      <c r="D36" s="9" t="s">
        <v>663</v>
      </c>
      <c r="E36" s="14" t="s">
        <v>20</v>
      </c>
      <c r="F36" s="14" t="s">
        <v>659</v>
      </c>
      <c r="G36" s="51">
        <v>1973</v>
      </c>
      <c r="H36" s="51">
        <v>76</v>
      </c>
      <c r="I36" s="59">
        <v>4.0099999999999997E-2</v>
      </c>
      <c r="J36" s="51">
        <v>58300</v>
      </c>
      <c r="K36" s="51">
        <v>1977</v>
      </c>
      <c r="L36" s="51">
        <v>1915</v>
      </c>
      <c r="M36" s="64">
        <f t="shared" si="0"/>
        <v>6.4516129032258063E-2</v>
      </c>
      <c r="N36" s="43" t="str">
        <f>IFERROR(VLOOKUP(C36, マスタ!$E$2:$G$33, 3, TRUE), "")</f>
        <v>サービス</v>
      </c>
      <c r="O36" s="14" t="str">
        <f>IF(F36 = "", "", TEXT( WORKDAY(TEXT(LEFT(F36, FIND("(", F36) - 1), "yyyy/mm/dd"), 1, マスタ!$A$2:$A$106), "yyyymmdd"))</f>
        <v>20170627</v>
      </c>
      <c r="P36" s="18">
        <v>42913</v>
      </c>
      <c r="Q36" s="57">
        <v>2000</v>
      </c>
      <c r="R36" s="57">
        <v>2000</v>
      </c>
      <c r="S36" s="57">
        <v>1971</v>
      </c>
      <c r="T36" s="14" t="str">
        <f t="shared" si="1"/>
        <v>無</v>
      </c>
      <c r="U36" s="14" t="str">
        <f t="shared" si="2"/>
        <v>有</v>
      </c>
      <c r="V36" s="68">
        <f t="shared" si="3"/>
        <v>1.3684744044602182E-2</v>
      </c>
      <c r="W36" s="19"/>
      <c r="X36" s="47"/>
      <c r="Y36" s="47"/>
    </row>
    <row r="37" spans="1:25" ht="15">
      <c r="A37" s="15"/>
      <c r="B37" s="30">
        <v>49</v>
      </c>
      <c r="C37" s="30">
        <v>6165</v>
      </c>
      <c r="D37" s="10" t="s">
        <v>43</v>
      </c>
      <c r="E37" s="15" t="s">
        <v>20</v>
      </c>
      <c r="F37" s="15" t="s">
        <v>659</v>
      </c>
      <c r="G37" s="50">
        <v>1184</v>
      </c>
      <c r="H37" s="50">
        <v>44</v>
      </c>
      <c r="I37" s="58">
        <v>3.8600000000000002E-2</v>
      </c>
      <c r="J37" s="50">
        <v>66600</v>
      </c>
      <c r="K37" s="50">
        <v>1190</v>
      </c>
      <c r="L37" s="50">
        <v>1134</v>
      </c>
      <c r="M37" s="63">
        <f t="shared" si="0"/>
        <v>0.10714285714285714</v>
      </c>
      <c r="N37" s="42" t="str">
        <f>IFERROR(VLOOKUP(C37, マスタ!$E$2:$G$33, 3, TRUE), "")</f>
        <v>機械</v>
      </c>
      <c r="O37" s="15" t="str">
        <f>IF(F37 = "", "", TEXT( WORKDAY(TEXT(LEFT(F37, FIND("(", F37) - 1), "yyyy/mm/dd"), 1, マスタ!$A$2:$A$106), "yyyymmdd"))</f>
        <v>20170627</v>
      </c>
      <c r="P37" s="16">
        <v>42913</v>
      </c>
      <c r="Q37" s="56">
        <v>1195</v>
      </c>
      <c r="R37" s="56">
        <v>1198</v>
      </c>
      <c r="S37" s="56">
        <v>1171</v>
      </c>
      <c r="T37" s="15" t="str">
        <f t="shared" si="1"/>
        <v>無</v>
      </c>
      <c r="U37" s="15" t="str">
        <f t="shared" si="2"/>
        <v>有</v>
      </c>
      <c r="V37" s="67">
        <f t="shared" si="3"/>
        <v>9.2905405405405705E-3</v>
      </c>
      <c r="W37" s="17"/>
      <c r="X37" s="46"/>
      <c r="Y37" s="46"/>
    </row>
    <row r="38" spans="1:25" ht="15">
      <c r="A38" s="14"/>
      <c r="B38" s="31">
        <v>1</v>
      </c>
      <c r="C38" s="31">
        <v>3667</v>
      </c>
      <c r="D38" s="9" t="s">
        <v>28</v>
      </c>
      <c r="E38" s="14" t="s">
        <v>20</v>
      </c>
      <c r="F38" s="14" t="s">
        <v>632</v>
      </c>
      <c r="G38" s="51">
        <v>2518</v>
      </c>
      <c r="H38" s="51">
        <v>500</v>
      </c>
      <c r="I38" s="59">
        <v>0.24779999999999999</v>
      </c>
      <c r="J38" s="51">
        <v>1387800</v>
      </c>
      <c r="K38" s="51">
        <v>2518</v>
      </c>
      <c r="L38" s="51">
        <v>2518</v>
      </c>
      <c r="M38" s="64" t="str">
        <f t="shared" si="0"/>
        <v/>
      </c>
      <c r="N38" s="43" t="str">
        <f>IFERROR(VLOOKUP(C38, マスタ!$E$2:$G$33, 3, TRUE), "")</f>
        <v>36</v>
      </c>
      <c r="O38" s="14" t="str">
        <f>IF(F38 = "", "", TEXT( WORKDAY(TEXT(LEFT(F38, FIND("(", F38) - 1), "yyyy/mm/dd"), 1, マスタ!$A$2:$A$106), "yyyymmdd"))</f>
        <v>20170628</v>
      </c>
      <c r="P38" s="18">
        <v>42914</v>
      </c>
      <c r="Q38" s="57">
        <v>2618</v>
      </c>
      <c r="R38" s="57">
        <v>3015</v>
      </c>
      <c r="S38" s="57">
        <v>2423</v>
      </c>
      <c r="T38" s="14" t="str">
        <f t="shared" ref="T38:T73" si="4">IF(Q38="", "", IF(R38-Q38&gt;=ROUNDDOWN(G38/100, 0), "有", "無"))</f>
        <v>有</v>
      </c>
      <c r="U38" s="14" t="str">
        <f t="shared" ref="U38:U73" si="5">IF(Q38="", "", IF(Q38-S38&gt;=ROUNDDOWN(G38/100, 0), "有", "無"))</f>
        <v>有</v>
      </c>
      <c r="V38" s="68">
        <f t="shared" ref="V38:V73" si="6">IF(Q38="", "", Q38/G38-1)</f>
        <v>3.9714058776807004E-2</v>
      </c>
      <c r="W38" s="19"/>
      <c r="X38" s="47"/>
      <c r="Y38" s="47"/>
    </row>
    <row r="39" spans="1:25" ht="15">
      <c r="A39" s="15"/>
      <c r="B39" s="30">
        <v>2</v>
      </c>
      <c r="C39" s="30">
        <v>3687</v>
      </c>
      <c r="D39" s="10" t="s">
        <v>27</v>
      </c>
      <c r="E39" s="15" t="s">
        <v>20</v>
      </c>
      <c r="F39" s="15" t="s">
        <v>632</v>
      </c>
      <c r="G39" s="50">
        <v>4265</v>
      </c>
      <c r="H39" s="50">
        <v>700</v>
      </c>
      <c r="I39" s="58">
        <v>0.19639999999999999</v>
      </c>
      <c r="J39" s="50">
        <v>730200</v>
      </c>
      <c r="K39" s="50">
        <v>4265</v>
      </c>
      <c r="L39" s="50">
        <v>3770</v>
      </c>
      <c r="M39" s="63">
        <f t="shared" si="0"/>
        <v>0</v>
      </c>
      <c r="N39" s="42" t="str">
        <f>IFERROR(VLOOKUP(C39, マスタ!$E$2:$G$33, 3, TRUE), "")</f>
        <v>36</v>
      </c>
      <c r="O39" s="15" t="str">
        <f>IF(F39 = "", "", TEXT( WORKDAY(TEXT(LEFT(F39, FIND("(", F39) - 1), "yyyy/mm/dd"), 1, マスタ!$A$2:$A$106), "yyyymmdd"))</f>
        <v>20170628</v>
      </c>
      <c r="P39" s="16">
        <v>42914</v>
      </c>
      <c r="Q39" s="56">
        <v>4390</v>
      </c>
      <c r="R39" s="56">
        <v>4545</v>
      </c>
      <c r="S39" s="56">
        <v>4120</v>
      </c>
      <c r="T39" s="15" t="str">
        <f t="shared" si="4"/>
        <v>有</v>
      </c>
      <c r="U39" s="15" t="str">
        <f t="shared" si="5"/>
        <v>有</v>
      </c>
      <c r="V39" s="67">
        <f t="shared" si="6"/>
        <v>2.9308323563892236E-2</v>
      </c>
      <c r="W39" s="17"/>
      <c r="X39" s="46"/>
      <c r="Y39" s="46"/>
    </row>
    <row r="40" spans="1:25" ht="15">
      <c r="A40" s="14"/>
      <c r="B40" s="31">
        <v>3</v>
      </c>
      <c r="C40" s="31">
        <v>3661</v>
      </c>
      <c r="D40" s="9" t="s">
        <v>261</v>
      </c>
      <c r="E40" s="14" t="s">
        <v>20</v>
      </c>
      <c r="F40" s="14" t="s">
        <v>632</v>
      </c>
      <c r="G40" s="51">
        <v>2123</v>
      </c>
      <c r="H40" s="51">
        <v>248</v>
      </c>
      <c r="I40" s="59">
        <v>0.1323</v>
      </c>
      <c r="J40" s="51">
        <v>3332000</v>
      </c>
      <c r="K40" s="51">
        <v>2150</v>
      </c>
      <c r="L40" s="51">
        <v>1887</v>
      </c>
      <c r="M40" s="64">
        <f t="shared" si="0"/>
        <v>0.10266159695817491</v>
      </c>
      <c r="N40" s="43" t="str">
        <f>IFERROR(VLOOKUP(C40, マスタ!$E$2:$G$33, 3, TRUE), "")</f>
        <v>36</v>
      </c>
      <c r="O40" s="14" t="str">
        <f>IF(F40 = "", "", TEXT( WORKDAY(TEXT(LEFT(F40, FIND("(", F40) - 1), "yyyy/mm/dd"), 1, マスタ!$A$2:$A$106), "yyyymmdd"))</f>
        <v>20170628</v>
      </c>
      <c r="P40" s="18">
        <v>42914</v>
      </c>
      <c r="Q40" s="57">
        <v>2023</v>
      </c>
      <c r="R40" s="57">
        <v>2040</v>
      </c>
      <c r="S40" s="57">
        <v>1927</v>
      </c>
      <c r="T40" s="14" t="str">
        <f t="shared" si="4"/>
        <v>無</v>
      </c>
      <c r="U40" s="14" t="str">
        <f t="shared" si="5"/>
        <v>有</v>
      </c>
      <c r="V40" s="68">
        <f t="shared" si="6"/>
        <v>-4.7103155911446093E-2</v>
      </c>
      <c r="W40" s="19"/>
      <c r="X40" s="47"/>
      <c r="Y40" s="47"/>
    </row>
    <row r="41" spans="1:25" ht="15">
      <c r="A41" s="15"/>
      <c r="B41" s="30">
        <v>7</v>
      </c>
      <c r="C41" s="30">
        <v>4345</v>
      </c>
      <c r="D41" s="10" t="s">
        <v>39</v>
      </c>
      <c r="E41" s="15" t="s">
        <v>20</v>
      </c>
      <c r="F41" s="15" t="s">
        <v>632</v>
      </c>
      <c r="G41" s="50">
        <v>1160</v>
      </c>
      <c r="H41" s="50">
        <v>90</v>
      </c>
      <c r="I41" s="58">
        <v>8.4099999999999994E-2</v>
      </c>
      <c r="J41" s="50">
        <v>284300</v>
      </c>
      <c r="K41" s="50">
        <v>1171</v>
      </c>
      <c r="L41" s="50">
        <v>1070</v>
      </c>
      <c r="M41" s="63">
        <f t="shared" si="0"/>
        <v>0.10891089108910891</v>
      </c>
      <c r="N41" s="42" t="str">
        <f>IFERROR(VLOOKUP(C41, マスタ!$E$2:$G$33, 3, TRUE), "")</f>
        <v>化学・医薬品</v>
      </c>
      <c r="O41" s="15" t="str">
        <f>IF(F41 = "", "", TEXT( WORKDAY(TEXT(LEFT(F41, FIND("(", F41) - 1), "yyyy/mm/dd"), 1, マスタ!$A$2:$A$106), "yyyymmdd"))</f>
        <v>20170628</v>
      </c>
      <c r="P41" s="16">
        <v>42914</v>
      </c>
      <c r="Q41" s="56">
        <v>1155</v>
      </c>
      <c r="R41" s="56">
        <v>1243</v>
      </c>
      <c r="S41" s="56">
        <v>1150</v>
      </c>
      <c r="T41" s="15" t="str">
        <f t="shared" si="4"/>
        <v>有</v>
      </c>
      <c r="U41" s="15" t="str">
        <f t="shared" si="5"/>
        <v>無</v>
      </c>
      <c r="V41" s="67">
        <f t="shared" si="6"/>
        <v>-4.3103448275861878E-3</v>
      </c>
      <c r="W41" s="17"/>
      <c r="X41" s="46"/>
      <c r="Y41" s="46"/>
    </row>
    <row r="42" spans="1:25" ht="27">
      <c r="A42" s="14"/>
      <c r="B42" s="31">
        <v>10</v>
      </c>
      <c r="C42" s="31">
        <v>3654</v>
      </c>
      <c r="D42" s="9" t="s">
        <v>535</v>
      </c>
      <c r="E42" s="14" t="s">
        <v>20</v>
      </c>
      <c r="F42" s="14" t="s">
        <v>632</v>
      </c>
      <c r="G42" s="51">
        <v>2020</v>
      </c>
      <c r="H42" s="51">
        <v>121</v>
      </c>
      <c r="I42" s="59">
        <v>6.3700000000000007E-2</v>
      </c>
      <c r="J42" s="51">
        <v>172700</v>
      </c>
      <c r="K42" s="51">
        <v>2033</v>
      </c>
      <c r="L42" s="51">
        <v>1900</v>
      </c>
      <c r="M42" s="64">
        <f t="shared" si="0"/>
        <v>9.7744360902255634E-2</v>
      </c>
      <c r="N42" s="43" t="str">
        <f>IFERROR(VLOOKUP(C42, マスタ!$E$2:$G$33, 3, TRUE), "")</f>
        <v>36</v>
      </c>
      <c r="O42" s="14" t="str">
        <f>IF(F42 = "", "", TEXT( WORKDAY(TEXT(LEFT(F42, FIND("(", F42) - 1), "yyyy/mm/dd"), 1, マスタ!$A$2:$A$106), "yyyymmdd"))</f>
        <v>20170628</v>
      </c>
      <c r="P42" s="18">
        <v>42914</v>
      </c>
      <c r="Q42" s="57">
        <v>2021</v>
      </c>
      <c r="R42" s="57">
        <v>2091</v>
      </c>
      <c r="S42" s="57">
        <v>1991</v>
      </c>
      <c r="T42" s="14" t="str">
        <f t="shared" si="4"/>
        <v>有</v>
      </c>
      <c r="U42" s="14" t="str">
        <f t="shared" si="5"/>
        <v>有</v>
      </c>
      <c r="V42" s="68">
        <f t="shared" si="6"/>
        <v>4.9504950495049549E-4</v>
      </c>
      <c r="W42" s="19"/>
      <c r="X42" s="47"/>
      <c r="Y42" s="47"/>
    </row>
    <row r="43" spans="1:25" ht="15">
      <c r="A43" s="15"/>
      <c r="B43" s="30">
        <v>11</v>
      </c>
      <c r="C43" s="30">
        <v>6364</v>
      </c>
      <c r="D43" s="10" t="s">
        <v>314</v>
      </c>
      <c r="E43" s="15" t="s">
        <v>20</v>
      </c>
      <c r="F43" s="15" t="s">
        <v>632</v>
      </c>
      <c r="G43" s="50">
        <v>1030</v>
      </c>
      <c r="H43" s="50">
        <v>61</v>
      </c>
      <c r="I43" s="58">
        <v>6.3E-2</v>
      </c>
      <c r="J43" s="50">
        <v>256400</v>
      </c>
      <c r="K43" s="50">
        <v>1036</v>
      </c>
      <c r="L43" s="50">
        <v>1012</v>
      </c>
      <c r="M43" s="63">
        <f t="shared" si="0"/>
        <v>0.25</v>
      </c>
      <c r="N43" s="42" t="str">
        <f>IFERROR(VLOOKUP(C43, マスタ!$E$2:$G$33, 3, TRUE), "")</f>
        <v>機械</v>
      </c>
      <c r="O43" s="15" t="str">
        <f>IF(F43 = "", "", TEXT( WORKDAY(TEXT(LEFT(F43, FIND("(", F43) - 1), "yyyy/mm/dd"), 1, マスタ!$A$2:$A$106), "yyyymmdd"))</f>
        <v>20170628</v>
      </c>
      <c r="P43" s="16">
        <v>42914</v>
      </c>
      <c r="Q43" s="56">
        <v>1030</v>
      </c>
      <c r="R43" s="56">
        <v>1043</v>
      </c>
      <c r="S43" s="56">
        <v>1029</v>
      </c>
      <c r="T43" s="15" t="str">
        <f t="shared" si="4"/>
        <v>有</v>
      </c>
      <c r="U43" s="15" t="str">
        <f t="shared" si="5"/>
        <v>無</v>
      </c>
      <c r="V43" s="67">
        <f t="shared" si="6"/>
        <v>0</v>
      </c>
      <c r="W43" s="17"/>
      <c r="X43" s="46"/>
      <c r="Y43" s="46"/>
    </row>
    <row r="44" spans="1:25" ht="15">
      <c r="A44" s="14"/>
      <c r="B44" s="31">
        <v>14</v>
      </c>
      <c r="C44" s="31">
        <v>4728</v>
      </c>
      <c r="D44" s="9" t="s">
        <v>19</v>
      </c>
      <c r="E44" s="14" t="s">
        <v>20</v>
      </c>
      <c r="F44" s="14" t="s">
        <v>632</v>
      </c>
      <c r="G44" s="51">
        <v>2240</v>
      </c>
      <c r="H44" s="51">
        <v>128</v>
      </c>
      <c r="I44" s="59">
        <v>6.0600000000000001E-2</v>
      </c>
      <c r="J44" s="51">
        <v>348000</v>
      </c>
      <c r="K44" s="51">
        <v>2360</v>
      </c>
      <c r="L44" s="51">
        <v>2086</v>
      </c>
      <c r="M44" s="64">
        <f t="shared" si="0"/>
        <v>0.43795620437956206</v>
      </c>
      <c r="N44" s="43" t="str">
        <f>IFERROR(VLOOKUP(C44, マスタ!$E$2:$G$33, 3, TRUE), "")</f>
        <v>化学・医薬品</v>
      </c>
      <c r="O44" s="14" t="str">
        <f>IF(F44 = "", "", TEXT( WORKDAY(TEXT(LEFT(F44, FIND("(", F44) - 1), "yyyy/mm/dd"), 1, マスタ!$A$2:$A$106), "yyyymmdd"))</f>
        <v>20170628</v>
      </c>
      <c r="P44" s="18">
        <v>42914</v>
      </c>
      <c r="Q44" s="57">
        <v>2202</v>
      </c>
      <c r="R44" s="57">
        <v>2240</v>
      </c>
      <c r="S44" s="57">
        <v>2101</v>
      </c>
      <c r="T44" s="14" t="str">
        <f t="shared" si="4"/>
        <v>有</v>
      </c>
      <c r="U44" s="14" t="str">
        <f t="shared" si="5"/>
        <v>有</v>
      </c>
      <c r="V44" s="68">
        <f t="shared" si="6"/>
        <v>-1.6964285714285765E-2</v>
      </c>
      <c r="W44" s="19"/>
      <c r="X44" s="47"/>
      <c r="Y44" s="47"/>
    </row>
    <row r="45" spans="1:25" ht="15">
      <c r="A45" s="15"/>
      <c r="B45" s="30">
        <v>19</v>
      </c>
      <c r="C45" s="30">
        <v>8251</v>
      </c>
      <c r="D45" s="10" t="s">
        <v>508</v>
      </c>
      <c r="E45" s="15" t="s">
        <v>20</v>
      </c>
      <c r="F45" s="15" t="s">
        <v>632</v>
      </c>
      <c r="G45" s="50">
        <v>1314</v>
      </c>
      <c r="H45" s="50">
        <v>68</v>
      </c>
      <c r="I45" s="58">
        <v>5.4600000000000003E-2</v>
      </c>
      <c r="J45" s="50">
        <v>461600</v>
      </c>
      <c r="K45" s="50">
        <v>1344</v>
      </c>
      <c r="L45" s="50">
        <v>1287</v>
      </c>
      <c r="M45" s="63">
        <f t="shared" si="0"/>
        <v>0.52631578947368418</v>
      </c>
      <c r="N45" s="42" t="str">
        <f>IFERROR(VLOOKUP(C45, マスタ!$E$2:$G$33, 3, TRUE), "")</f>
        <v>商業</v>
      </c>
      <c r="O45" s="15" t="str">
        <f>IF(F45 = "", "", TEXT( WORKDAY(TEXT(LEFT(F45, FIND("(", F45) - 1), "yyyy/mm/dd"), 1, マスタ!$A$2:$A$106), "yyyymmdd"))</f>
        <v>20170628</v>
      </c>
      <c r="P45" s="16">
        <v>42914</v>
      </c>
      <c r="Q45" s="56">
        <v>1314</v>
      </c>
      <c r="R45" s="56">
        <v>1323</v>
      </c>
      <c r="S45" s="56">
        <v>1300</v>
      </c>
      <c r="T45" s="15" t="str">
        <f t="shared" si="4"/>
        <v>無</v>
      </c>
      <c r="U45" s="15" t="str">
        <f t="shared" si="5"/>
        <v>有</v>
      </c>
      <c r="V45" s="67">
        <f t="shared" si="6"/>
        <v>0</v>
      </c>
      <c r="W45" s="17"/>
      <c r="X45" s="46"/>
      <c r="Y45" s="46"/>
    </row>
    <row r="46" spans="1:25" ht="15">
      <c r="A46" s="14"/>
      <c r="B46" s="31">
        <v>20</v>
      </c>
      <c r="C46" s="31">
        <v>6099</v>
      </c>
      <c r="D46" s="9" t="s">
        <v>633</v>
      </c>
      <c r="E46" s="14" t="s">
        <v>20</v>
      </c>
      <c r="F46" s="14" t="s">
        <v>632</v>
      </c>
      <c r="G46" s="51">
        <v>2667</v>
      </c>
      <c r="H46" s="51">
        <v>136</v>
      </c>
      <c r="I46" s="59">
        <v>5.3699999999999998E-2</v>
      </c>
      <c r="J46" s="51">
        <v>98500</v>
      </c>
      <c r="K46" s="51">
        <v>2667</v>
      </c>
      <c r="L46" s="51">
        <v>2550</v>
      </c>
      <c r="M46" s="64">
        <f t="shared" si="0"/>
        <v>0</v>
      </c>
      <c r="N46" s="43" t="str">
        <f>IFERROR(VLOOKUP(C46, マスタ!$E$2:$G$33, 3, TRUE), "")</f>
        <v>機械</v>
      </c>
      <c r="O46" s="14" t="str">
        <f>IF(F46 = "", "", TEXT( WORKDAY(TEXT(LEFT(F46, FIND("(", F46) - 1), "yyyy/mm/dd"), 1, マスタ!$A$2:$A$106), "yyyymmdd"))</f>
        <v>20170628</v>
      </c>
      <c r="P46" s="18">
        <v>42914</v>
      </c>
      <c r="Q46" s="57">
        <v>2659</v>
      </c>
      <c r="R46" s="57">
        <v>2659</v>
      </c>
      <c r="S46" s="57">
        <v>2535</v>
      </c>
      <c r="T46" s="14" t="str">
        <f t="shared" si="4"/>
        <v>無</v>
      </c>
      <c r="U46" s="14" t="str">
        <f t="shared" si="5"/>
        <v>有</v>
      </c>
      <c r="V46" s="68">
        <f t="shared" si="6"/>
        <v>-2.9996250468691255E-3</v>
      </c>
      <c r="W46" s="19"/>
      <c r="X46" s="47"/>
      <c r="Y46" s="47"/>
    </row>
    <row r="47" spans="1:25" ht="15">
      <c r="A47" s="15"/>
      <c r="B47" s="30">
        <v>22</v>
      </c>
      <c r="C47" s="30">
        <v>3186</v>
      </c>
      <c r="D47" s="10" t="s">
        <v>25</v>
      </c>
      <c r="E47" s="15" t="s">
        <v>20</v>
      </c>
      <c r="F47" s="15" t="s">
        <v>632</v>
      </c>
      <c r="G47" s="50">
        <v>1555</v>
      </c>
      <c r="H47" s="50">
        <v>72</v>
      </c>
      <c r="I47" s="58">
        <v>4.8599999999999997E-2</v>
      </c>
      <c r="J47" s="50">
        <v>84000</v>
      </c>
      <c r="K47" s="50">
        <v>1559</v>
      </c>
      <c r="L47" s="50">
        <v>1485</v>
      </c>
      <c r="M47" s="63">
        <f t="shared" si="0"/>
        <v>5.4054054054054057E-2</v>
      </c>
      <c r="N47" s="42" t="str">
        <f>IFERROR(VLOOKUP(C47, マスタ!$E$2:$G$33, 3, TRUE), "")</f>
        <v>繊維製品</v>
      </c>
      <c r="O47" s="15" t="str">
        <f>IF(F47 = "", "", TEXT( WORKDAY(TEXT(LEFT(F47, FIND("(", F47) - 1), "yyyy/mm/dd"), 1, マスタ!$A$2:$A$106), "yyyymmdd"))</f>
        <v>20170628</v>
      </c>
      <c r="P47" s="16">
        <v>42914</v>
      </c>
      <c r="Q47" s="56">
        <v>1560</v>
      </c>
      <c r="R47" s="56">
        <v>1654</v>
      </c>
      <c r="S47" s="56">
        <v>1558</v>
      </c>
      <c r="T47" s="15" t="str">
        <f t="shared" si="4"/>
        <v>有</v>
      </c>
      <c r="U47" s="15" t="str">
        <f t="shared" si="5"/>
        <v>無</v>
      </c>
      <c r="V47" s="67">
        <f t="shared" si="6"/>
        <v>3.215434083601254E-3</v>
      </c>
      <c r="W47" s="17"/>
      <c r="X47" s="46"/>
      <c r="Y47" s="46"/>
    </row>
    <row r="48" spans="1:25" ht="15">
      <c r="A48" s="14"/>
      <c r="B48" s="31">
        <v>24</v>
      </c>
      <c r="C48" s="31">
        <v>3632</v>
      </c>
      <c r="D48" s="9" t="s">
        <v>634</v>
      </c>
      <c r="E48" s="14" t="s">
        <v>20</v>
      </c>
      <c r="F48" s="14" t="s">
        <v>632</v>
      </c>
      <c r="G48" s="51">
        <v>1095</v>
      </c>
      <c r="H48" s="51">
        <v>49</v>
      </c>
      <c r="I48" s="59">
        <v>4.6800000000000001E-2</v>
      </c>
      <c r="J48" s="51">
        <v>8368400</v>
      </c>
      <c r="K48" s="51">
        <v>1113</v>
      </c>
      <c r="L48" s="51">
        <v>1070</v>
      </c>
      <c r="M48" s="64">
        <f t="shared" si="0"/>
        <v>0.41860465116279072</v>
      </c>
      <c r="N48" s="43" t="str">
        <f>IFERROR(VLOOKUP(C48, マスタ!$E$2:$G$33, 3, TRUE), "")</f>
        <v>36</v>
      </c>
      <c r="O48" s="14" t="str">
        <f>IF(F48 = "", "", TEXT( WORKDAY(TEXT(LEFT(F48, FIND("(", F48) - 1), "yyyy/mm/dd"), 1, マスタ!$A$2:$A$106), "yyyymmdd"))</f>
        <v>20170628</v>
      </c>
      <c r="P48" s="18">
        <v>42914</v>
      </c>
      <c r="Q48" s="57">
        <v>1070</v>
      </c>
      <c r="R48" s="57">
        <v>1072</v>
      </c>
      <c r="S48" s="57">
        <v>1036</v>
      </c>
      <c r="T48" s="14" t="str">
        <f t="shared" si="4"/>
        <v>無</v>
      </c>
      <c r="U48" s="14" t="str">
        <f t="shared" si="5"/>
        <v>有</v>
      </c>
      <c r="V48" s="68">
        <f t="shared" si="6"/>
        <v>-2.2831050228310557E-2</v>
      </c>
      <c r="W48" s="19"/>
      <c r="X48" s="47"/>
      <c r="Y48" s="47"/>
    </row>
    <row r="49" spans="1:25" ht="15">
      <c r="A49" s="15"/>
      <c r="B49" s="30">
        <v>26</v>
      </c>
      <c r="C49" s="30">
        <v>2326</v>
      </c>
      <c r="D49" s="10" t="s">
        <v>635</v>
      </c>
      <c r="E49" s="15" t="s">
        <v>20</v>
      </c>
      <c r="F49" s="15" t="s">
        <v>632</v>
      </c>
      <c r="G49" s="50">
        <v>4110</v>
      </c>
      <c r="H49" s="50">
        <v>180</v>
      </c>
      <c r="I49" s="58">
        <v>4.58E-2</v>
      </c>
      <c r="J49" s="50">
        <v>342900</v>
      </c>
      <c r="K49" s="50">
        <v>4110</v>
      </c>
      <c r="L49" s="50">
        <v>3935</v>
      </c>
      <c r="M49" s="63">
        <f t="shared" si="0"/>
        <v>0</v>
      </c>
      <c r="N49" s="42" t="str">
        <f>IFERROR(VLOOKUP(C49, マスタ!$E$2:$G$33, 3, TRUE), "")</f>
        <v>食品</v>
      </c>
      <c r="O49" s="15" t="str">
        <f>IF(F49 = "", "", TEXT( WORKDAY(TEXT(LEFT(F49, FIND("(", F49) - 1), "yyyy/mm/dd"), 1, マスタ!$A$2:$A$106), "yyyymmdd"))</f>
        <v>20170628</v>
      </c>
      <c r="P49" s="16">
        <v>42914</v>
      </c>
      <c r="Q49" s="56">
        <v>4165</v>
      </c>
      <c r="R49" s="56">
        <v>4180</v>
      </c>
      <c r="S49" s="56">
        <v>3960</v>
      </c>
      <c r="T49" s="15" t="str">
        <f t="shared" si="4"/>
        <v>無</v>
      </c>
      <c r="U49" s="15" t="str">
        <f t="shared" si="5"/>
        <v>有</v>
      </c>
      <c r="V49" s="67">
        <f t="shared" si="6"/>
        <v>1.3381995133819879E-2</v>
      </c>
      <c r="W49" s="17"/>
      <c r="X49" s="46"/>
      <c r="Y49" s="46"/>
    </row>
    <row r="50" spans="1:25" ht="15">
      <c r="A50" s="14"/>
      <c r="B50" s="31">
        <v>28</v>
      </c>
      <c r="C50" s="31">
        <v>3392</v>
      </c>
      <c r="D50" s="9" t="s">
        <v>325</v>
      </c>
      <c r="E50" s="14" t="s">
        <v>20</v>
      </c>
      <c r="F50" s="14" t="s">
        <v>632</v>
      </c>
      <c r="G50" s="51">
        <v>1698</v>
      </c>
      <c r="H50" s="51">
        <v>73</v>
      </c>
      <c r="I50" s="59">
        <v>4.4900000000000002E-2</v>
      </c>
      <c r="J50" s="51">
        <v>63800</v>
      </c>
      <c r="K50" s="51">
        <v>1710</v>
      </c>
      <c r="L50" s="51">
        <v>1593</v>
      </c>
      <c r="M50" s="64">
        <f t="shared" si="0"/>
        <v>0.10256410256410256</v>
      </c>
      <c r="N50" s="43" t="str">
        <f>IFERROR(VLOOKUP(C50, マスタ!$E$2:$G$33, 3, TRUE), "")</f>
        <v>繊維製品</v>
      </c>
      <c r="O50" s="14" t="str">
        <f>IF(F50 = "", "", TEXT( WORKDAY(TEXT(LEFT(F50, FIND("(", F50) - 1), "yyyy/mm/dd"), 1, マスタ!$A$2:$A$106), "yyyymmdd"))</f>
        <v>20170628</v>
      </c>
      <c r="P50" s="18">
        <v>42914</v>
      </c>
      <c r="Q50" s="57">
        <v>1670</v>
      </c>
      <c r="R50" s="57">
        <v>1719</v>
      </c>
      <c r="S50" s="57">
        <v>1668</v>
      </c>
      <c r="T50" s="14" t="str">
        <f t="shared" si="4"/>
        <v>有</v>
      </c>
      <c r="U50" s="14" t="str">
        <f t="shared" si="5"/>
        <v>無</v>
      </c>
      <c r="V50" s="68">
        <f t="shared" si="6"/>
        <v>-1.6489988221436991E-2</v>
      </c>
      <c r="W50" s="19"/>
      <c r="X50" s="47"/>
      <c r="Y50" s="47"/>
    </row>
    <row r="51" spans="1:25" ht="15">
      <c r="A51" s="15"/>
      <c r="B51" s="30">
        <v>29</v>
      </c>
      <c r="C51" s="30">
        <v>6390</v>
      </c>
      <c r="D51" s="10" t="s">
        <v>636</v>
      </c>
      <c r="E51" s="15" t="s">
        <v>20</v>
      </c>
      <c r="F51" s="15" t="s">
        <v>632</v>
      </c>
      <c r="G51" s="50">
        <v>3145</v>
      </c>
      <c r="H51" s="50">
        <v>130</v>
      </c>
      <c r="I51" s="58">
        <v>4.3099999999999999E-2</v>
      </c>
      <c r="J51" s="50">
        <v>114200</v>
      </c>
      <c r="K51" s="50">
        <v>3160</v>
      </c>
      <c r="L51" s="50">
        <v>3025</v>
      </c>
      <c r="M51" s="63">
        <f t="shared" si="0"/>
        <v>0.1111111111111111</v>
      </c>
      <c r="N51" s="42" t="str">
        <f>IFERROR(VLOOKUP(C51, マスタ!$E$2:$G$33, 3, TRUE), "")</f>
        <v>機械</v>
      </c>
      <c r="O51" s="15" t="str">
        <f>IF(F51 = "", "", TEXT( WORKDAY(TEXT(LEFT(F51, FIND("(", F51) - 1), "yyyy/mm/dd"), 1, マスタ!$A$2:$A$106), "yyyymmdd"))</f>
        <v>20170628</v>
      </c>
      <c r="P51" s="16">
        <v>42914</v>
      </c>
      <c r="Q51" s="56">
        <v>3135</v>
      </c>
      <c r="R51" s="56">
        <v>3175</v>
      </c>
      <c r="S51" s="56">
        <v>3115</v>
      </c>
      <c r="T51" s="15" t="str">
        <f t="shared" si="4"/>
        <v>有</v>
      </c>
      <c r="U51" s="15" t="str">
        <f t="shared" si="5"/>
        <v>無</v>
      </c>
      <c r="V51" s="67">
        <f t="shared" si="6"/>
        <v>-3.1796502384737746E-3</v>
      </c>
      <c r="W51" s="17"/>
      <c r="X51" s="46"/>
      <c r="Y51" s="46"/>
    </row>
    <row r="52" spans="1:25" ht="15">
      <c r="A52" s="14"/>
      <c r="B52" s="31">
        <v>32</v>
      </c>
      <c r="C52" s="31">
        <v>6440</v>
      </c>
      <c r="D52" s="9" t="s">
        <v>589</v>
      </c>
      <c r="E52" s="14" t="s">
        <v>20</v>
      </c>
      <c r="F52" s="14" t="s">
        <v>632</v>
      </c>
      <c r="G52" s="51">
        <v>1632</v>
      </c>
      <c r="H52" s="51">
        <v>65</v>
      </c>
      <c r="I52" s="59">
        <v>4.1500000000000002E-2</v>
      </c>
      <c r="J52" s="51">
        <v>870200</v>
      </c>
      <c r="K52" s="51">
        <v>1640</v>
      </c>
      <c r="L52" s="51">
        <v>1579</v>
      </c>
      <c r="M52" s="64">
        <f t="shared" si="0"/>
        <v>0.13114754098360656</v>
      </c>
      <c r="N52" s="43" t="str">
        <f>IFERROR(VLOOKUP(C52, マスタ!$E$2:$G$33, 3, TRUE), "")</f>
        <v>機械</v>
      </c>
      <c r="O52" s="14" t="str">
        <f>IF(F52 = "", "", TEXT( WORKDAY(TEXT(LEFT(F52, FIND("(", F52) - 1), "yyyy/mm/dd"), 1, マスタ!$A$2:$A$106), "yyyymmdd"))</f>
        <v>20170628</v>
      </c>
      <c r="P52" s="18">
        <v>42914</v>
      </c>
      <c r="Q52" s="57">
        <v>1623</v>
      </c>
      <c r="R52" s="57">
        <v>1639</v>
      </c>
      <c r="S52" s="57">
        <v>1607</v>
      </c>
      <c r="T52" s="14" t="str">
        <f t="shared" si="4"/>
        <v>有</v>
      </c>
      <c r="U52" s="14" t="str">
        <f t="shared" si="5"/>
        <v>有</v>
      </c>
      <c r="V52" s="68">
        <f t="shared" si="6"/>
        <v>-5.5147058823529216E-3</v>
      </c>
      <c r="W52" s="19"/>
      <c r="X52" s="47"/>
      <c r="Y52" s="47"/>
    </row>
    <row r="53" spans="1:25" ht="15">
      <c r="A53" s="15"/>
      <c r="B53" s="30">
        <v>33</v>
      </c>
      <c r="C53" s="30">
        <v>6875</v>
      </c>
      <c r="D53" s="10" t="s">
        <v>353</v>
      </c>
      <c r="E53" s="15" t="s">
        <v>20</v>
      </c>
      <c r="F53" s="15" t="s">
        <v>632</v>
      </c>
      <c r="G53" s="50">
        <v>2986</v>
      </c>
      <c r="H53" s="50">
        <v>117</v>
      </c>
      <c r="I53" s="58">
        <v>4.0800000000000003E-2</v>
      </c>
      <c r="J53" s="50">
        <v>581400</v>
      </c>
      <c r="K53" s="50">
        <v>2986</v>
      </c>
      <c r="L53" s="50">
        <v>2885</v>
      </c>
      <c r="M53" s="63">
        <f t="shared" si="0"/>
        <v>0</v>
      </c>
      <c r="N53" s="42" t="str">
        <f>IFERROR(VLOOKUP(C53, マスタ!$E$2:$G$33, 3, TRUE), "")</f>
        <v>電気</v>
      </c>
      <c r="O53" s="15" t="str">
        <f>IF(F53 = "", "", TEXT( WORKDAY(TEXT(LEFT(F53, FIND("(", F53) - 1), "yyyy/mm/dd"), 1, マスタ!$A$2:$A$106), "yyyymmdd"))</f>
        <v>20170628</v>
      </c>
      <c r="P53" s="16">
        <v>42914</v>
      </c>
      <c r="Q53" s="56">
        <v>2947</v>
      </c>
      <c r="R53" s="56">
        <v>2993</v>
      </c>
      <c r="S53" s="56">
        <v>2825</v>
      </c>
      <c r="T53" s="15" t="str">
        <f t="shared" si="4"/>
        <v>有</v>
      </c>
      <c r="U53" s="15" t="str">
        <f t="shared" si="5"/>
        <v>有</v>
      </c>
      <c r="V53" s="67">
        <f t="shared" si="6"/>
        <v>-1.306095110515737E-2</v>
      </c>
      <c r="W53" s="17"/>
      <c r="X53" s="46"/>
      <c r="Y53" s="46"/>
    </row>
    <row r="54" spans="1:25" ht="15">
      <c r="A54" s="14"/>
      <c r="B54" s="31">
        <v>34</v>
      </c>
      <c r="C54" s="31">
        <v>6184</v>
      </c>
      <c r="D54" s="9" t="s">
        <v>154</v>
      </c>
      <c r="E54" s="14" t="s">
        <v>20</v>
      </c>
      <c r="F54" s="14" t="s">
        <v>632</v>
      </c>
      <c r="G54" s="51">
        <v>1928</v>
      </c>
      <c r="H54" s="51">
        <v>74</v>
      </c>
      <c r="I54" s="59">
        <v>3.9899999999999998E-2</v>
      </c>
      <c r="J54" s="51">
        <v>117600</v>
      </c>
      <c r="K54" s="51">
        <v>1943</v>
      </c>
      <c r="L54" s="51">
        <v>1831</v>
      </c>
      <c r="M54" s="64">
        <f t="shared" si="0"/>
        <v>0.13392857142857142</v>
      </c>
      <c r="N54" s="43" t="str">
        <f>IFERROR(VLOOKUP(C54, マスタ!$E$2:$G$33, 3, TRUE), "")</f>
        <v>機械</v>
      </c>
      <c r="O54" s="14" t="str">
        <f>IF(F54 = "", "", TEXT( WORKDAY(TEXT(LEFT(F54, FIND("(", F54) - 1), "yyyy/mm/dd"), 1, マスタ!$A$2:$A$106), "yyyymmdd"))</f>
        <v>20170628</v>
      </c>
      <c r="P54" s="18">
        <v>42914</v>
      </c>
      <c r="Q54" s="57">
        <v>1929</v>
      </c>
      <c r="R54" s="57">
        <v>1929</v>
      </c>
      <c r="S54" s="57">
        <v>1820</v>
      </c>
      <c r="T54" s="14" t="str">
        <f t="shared" si="4"/>
        <v>無</v>
      </c>
      <c r="U54" s="14" t="str">
        <f t="shared" si="5"/>
        <v>有</v>
      </c>
      <c r="V54" s="68">
        <f t="shared" si="6"/>
        <v>5.1867219917012264E-4</v>
      </c>
      <c r="W54" s="19"/>
      <c r="X54" s="47"/>
      <c r="Y54" s="47"/>
    </row>
    <row r="55" spans="1:25" ht="15">
      <c r="A55" s="15"/>
      <c r="B55" s="30">
        <v>36</v>
      </c>
      <c r="C55" s="30">
        <v>6751</v>
      </c>
      <c r="D55" s="10" t="s">
        <v>637</v>
      </c>
      <c r="E55" s="15" t="s">
        <v>20</v>
      </c>
      <c r="F55" s="15" t="s">
        <v>632</v>
      </c>
      <c r="G55" s="50">
        <v>1432</v>
      </c>
      <c r="H55" s="50">
        <v>53</v>
      </c>
      <c r="I55" s="58">
        <v>3.8399999999999997E-2</v>
      </c>
      <c r="J55" s="50">
        <v>129500</v>
      </c>
      <c r="K55" s="50">
        <v>1433</v>
      </c>
      <c r="L55" s="50">
        <v>1389</v>
      </c>
      <c r="M55" s="63">
        <f t="shared" si="0"/>
        <v>2.2727272727272728E-2</v>
      </c>
      <c r="N55" s="42" t="str">
        <f>IFERROR(VLOOKUP(C55, マスタ!$E$2:$G$33, 3, TRUE), "")</f>
        <v>電気</v>
      </c>
      <c r="O55" s="15" t="str">
        <f>IF(F55 = "", "", TEXT( WORKDAY(TEXT(LEFT(F55, FIND("(", F55) - 1), "yyyy/mm/dd"), 1, マスタ!$A$2:$A$106), "yyyymmdd"))</f>
        <v>20170628</v>
      </c>
      <c r="P55" s="16">
        <v>42914</v>
      </c>
      <c r="Q55" s="56">
        <v>1432</v>
      </c>
      <c r="R55" s="56">
        <v>1452</v>
      </c>
      <c r="S55" s="56">
        <v>1427</v>
      </c>
      <c r="T55" s="15" t="str">
        <f t="shared" si="4"/>
        <v>有</v>
      </c>
      <c r="U55" s="15" t="str">
        <f t="shared" si="5"/>
        <v>無</v>
      </c>
      <c r="V55" s="67">
        <f t="shared" si="6"/>
        <v>0</v>
      </c>
      <c r="W55" s="17"/>
      <c r="X55" s="46"/>
      <c r="Y55" s="46"/>
    </row>
    <row r="56" spans="1:25" ht="15">
      <c r="A56" s="14"/>
      <c r="B56" s="31">
        <v>37</v>
      </c>
      <c r="C56" s="31">
        <v>5451</v>
      </c>
      <c r="D56" s="9" t="s">
        <v>638</v>
      </c>
      <c r="E56" s="14" t="s">
        <v>20</v>
      </c>
      <c r="F56" s="14" t="s">
        <v>632</v>
      </c>
      <c r="G56" s="51">
        <v>2995</v>
      </c>
      <c r="H56" s="51">
        <v>109</v>
      </c>
      <c r="I56" s="59">
        <v>3.78E-2</v>
      </c>
      <c r="J56" s="51">
        <v>60100</v>
      </c>
      <c r="K56" s="51">
        <v>2995</v>
      </c>
      <c r="L56" s="51">
        <v>2921</v>
      </c>
      <c r="M56" s="64">
        <f t="shared" si="0"/>
        <v>0</v>
      </c>
      <c r="N56" s="43" t="str">
        <f>IFERROR(VLOOKUP(C56, マスタ!$E$2:$G$33, 3, TRUE), "")</f>
        <v>鉄鋼</v>
      </c>
      <c r="O56" s="14" t="str">
        <f>IF(F56 = "", "", TEXT( WORKDAY(TEXT(LEFT(F56, FIND("(", F56) - 1), "yyyy/mm/dd"), 1, マスタ!$A$2:$A$106), "yyyymmdd"))</f>
        <v>20170628</v>
      </c>
      <c r="P56" s="18">
        <v>42914</v>
      </c>
      <c r="Q56" s="57">
        <v>3040</v>
      </c>
      <c r="R56" s="57">
        <v>3050</v>
      </c>
      <c r="S56" s="57">
        <v>2994</v>
      </c>
      <c r="T56" s="14" t="str">
        <f t="shared" si="4"/>
        <v>無</v>
      </c>
      <c r="U56" s="14" t="str">
        <f t="shared" si="5"/>
        <v>有</v>
      </c>
      <c r="V56" s="68">
        <f t="shared" si="6"/>
        <v>1.5025041736226985E-2</v>
      </c>
      <c r="W56" s="19"/>
      <c r="X56" s="47"/>
      <c r="Y56" s="47"/>
    </row>
    <row r="57" spans="1:25" ht="27">
      <c r="A57" s="15"/>
      <c r="B57" s="30">
        <v>39</v>
      </c>
      <c r="C57" s="30">
        <v>3909</v>
      </c>
      <c r="D57" s="10" t="s">
        <v>128</v>
      </c>
      <c r="E57" s="15" t="s">
        <v>20</v>
      </c>
      <c r="F57" s="15" t="s">
        <v>632</v>
      </c>
      <c r="G57" s="50">
        <v>1161</v>
      </c>
      <c r="H57" s="50">
        <v>42</v>
      </c>
      <c r="I57" s="58">
        <v>3.7499999999999999E-2</v>
      </c>
      <c r="J57" s="50">
        <v>118300</v>
      </c>
      <c r="K57" s="50">
        <v>1162</v>
      </c>
      <c r="L57" s="50">
        <v>1111</v>
      </c>
      <c r="M57" s="63">
        <f t="shared" si="0"/>
        <v>1.9607843137254902E-2</v>
      </c>
      <c r="N57" s="42" t="str">
        <f>IFERROR(VLOOKUP(C57, マスタ!$E$2:$G$33, 3, TRUE), "")</f>
        <v>パルプ・紙</v>
      </c>
      <c r="O57" s="15" t="str">
        <f>IF(F57 = "", "", TEXT( WORKDAY(TEXT(LEFT(F57, FIND("(", F57) - 1), "yyyy/mm/dd"), 1, マスタ!$A$2:$A$106), "yyyymmdd"))</f>
        <v>20170628</v>
      </c>
      <c r="P57" s="16">
        <v>42914</v>
      </c>
      <c r="Q57" s="56">
        <v>1149</v>
      </c>
      <c r="R57" s="56">
        <v>1151</v>
      </c>
      <c r="S57" s="56">
        <v>1115</v>
      </c>
      <c r="T57" s="15" t="str">
        <f t="shared" si="4"/>
        <v>無</v>
      </c>
      <c r="U57" s="15" t="str">
        <f t="shared" si="5"/>
        <v>有</v>
      </c>
      <c r="V57" s="67">
        <f t="shared" si="6"/>
        <v>-1.033591731266148E-2</v>
      </c>
      <c r="W57" s="17"/>
      <c r="X57" s="46"/>
      <c r="Y57" s="46"/>
    </row>
    <row r="58" spans="1:25" ht="27">
      <c r="A58" s="14"/>
      <c r="B58" s="31">
        <v>40</v>
      </c>
      <c r="C58" s="31">
        <v>3105</v>
      </c>
      <c r="D58" s="9" t="s">
        <v>639</v>
      </c>
      <c r="E58" s="14" t="s">
        <v>20</v>
      </c>
      <c r="F58" s="14" t="s">
        <v>632</v>
      </c>
      <c r="G58" s="51">
        <v>1134</v>
      </c>
      <c r="H58" s="51">
        <v>41</v>
      </c>
      <c r="I58" s="59">
        <v>3.7499999999999999E-2</v>
      </c>
      <c r="J58" s="51">
        <v>1545300</v>
      </c>
      <c r="K58" s="51">
        <v>1134</v>
      </c>
      <c r="L58" s="51">
        <v>1102</v>
      </c>
      <c r="M58" s="64">
        <f t="shared" si="0"/>
        <v>0</v>
      </c>
      <c r="N58" s="43" t="str">
        <f>IFERROR(VLOOKUP(C58, マスタ!$E$2:$G$33, 3, TRUE), "")</f>
        <v>繊維製品</v>
      </c>
      <c r="O58" s="14" t="str">
        <f>IF(F58 = "", "", TEXT( WORKDAY(TEXT(LEFT(F58, FIND("(", F58) - 1), "yyyy/mm/dd"), 1, マスタ!$A$2:$A$106), "yyyymmdd"))</f>
        <v>20170628</v>
      </c>
      <c r="P58" s="18">
        <v>42914</v>
      </c>
      <c r="Q58" s="57">
        <v>1134</v>
      </c>
      <c r="R58" s="57">
        <v>1149</v>
      </c>
      <c r="S58" s="57">
        <v>1127</v>
      </c>
      <c r="T58" s="14" t="str">
        <f t="shared" si="4"/>
        <v>有</v>
      </c>
      <c r="U58" s="14" t="str">
        <f t="shared" si="5"/>
        <v>無</v>
      </c>
      <c r="V58" s="68">
        <f t="shared" si="6"/>
        <v>0</v>
      </c>
      <c r="W58" s="19"/>
      <c r="X58" s="47"/>
      <c r="Y58" s="47"/>
    </row>
    <row r="59" spans="1:25" ht="15">
      <c r="A59" s="15"/>
      <c r="B59" s="30">
        <v>41</v>
      </c>
      <c r="C59" s="30">
        <v>9739</v>
      </c>
      <c r="D59" s="10" t="s">
        <v>423</v>
      </c>
      <c r="E59" s="15" t="s">
        <v>20</v>
      </c>
      <c r="F59" s="15" t="s">
        <v>632</v>
      </c>
      <c r="G59" s="50">
        <v>1934</v>
      </c>
      <c r="H59" s="50">
        <v>69</v>
      </c>
      <c r="I59" s="58">
        <v>3.6999999999999998E-2</v>
      </c>
      <c r="J59" s="50">
        <v>95600</v>
      </c>
      <c r="K59" s="50">
        <v>1944</v>
      </c>
      <c r="L59" s="50">
        <v>1865</v>
      </c>
      <c r="M59" s="63">
        <f t="shared" si="0"/>
        <v>0.12658227848101267</v>
      </c>
      <c r="N59" s="42" t="str">
        <f>IFERROR(VLOOKUP(C59, マスタ!$E$2:$G$33, 3, TRUE), "")</f>
        <v>サービス</v>
      </c>
      <c r="O59" s="15" t="str">
        <f>IF(F59 = "", "", TEXT( WORKDAY(TEXT(LEFT(F59, FIND("(", F59) - 1), "yyyy/mm/dd"), 1, マスタ!$A$2:$A$106), "yyyymmdd"))</f>
        <v>20170628</v>
      </c>
      <c r="P59" s="16">
        <v>42914</v>
      </c>
      <c r="Q59" s="56">
        <v>1916</v>
      </c>
      <c r="R59" s="56">
        <v>1916</v>
      </c>
      <c r="S59" s="56">
        <v>1818</v>
      </c>
      <c r="T59" s="15" t="str">
        <f t="shared" si="4"/>
        <v>無</v>
      </c>
      <c r="U59" s="15" t="str">
        <f t="shared" si="5"/>
        <v>有</v>
      </c>
      <c r="V59" s="67">
        <f t="shared" si="6"/>
        <v>-9.3071354705274167E-3</v>
      </c>
      <c r="W59" s="17"/>
      <c r="X59" s="46"/>
      <c r="Y59" s="46"/>
    </row>
    <row r="60" spans="1:25" ht="27">
      <c r="A60" s="14"/>
      <c r="B60" s="31">
        <v>43</v>
      </c>
      <c r="C60" s="31">
        <v>6284</v>
      </c>
      <c r="D60" s="9" t="s">
        <v>555</v>
      </c>
      <c r="E60" s="14" t="s">
        <v>20</v>
      </c>
      <c r="F60" s="14" t="s">
        <v>632</v>
      </c>
      <c r="G60" s="51">
        <v>4010</v>
      </c>
      <c r="H60" s="51">
        <v>140</v>
      </c>
      <c r="I60" s="59">
        <v>3.6200000000000003E-2</v>
      </c>
      <c r="J60" s="51">
        <v>62100</v>
      </c>
      <c r="K60" s="51">
        <v>4035</v>
      </c>
      <c r="L60" s="51">
        <v>3865</v>
      </c>
      <c r="M60" s="64">
        <f t="shared" si="0"/>
        <v>0.14705882352941177</v>
      </c>
      <c r="N60" s="43" t="str">
        <f>IFERROR(VLOOKUP(C60, マスタ!$E$2:$G$33, 3, TRUE), "")</f>
        <v>機械</v>
      </c>
      <c r="O60" s="14" t="str">
        <f>IF(F60 = "", "", TEXT( WORKDAY(TEXT(LEFT(F60, FIND("(", F60) - 1), "yyyy/mm/dd"), 1, マスタ!$A$2:$A$106), "yyyymmdd"))</f>
        <v>20170628</v>
      </c>
      <c r="P60" s="18">
        <v>42914</v>
      </c>
      <c r="Q60" s="57">
        <v>3990</v>
      </c>
      <c r="R60" s="57">
        <v>4030</v>
      </c>
      <c r="S60" s="57">
        <v>3880</v>
      </c>
      <c r="T60" s="14" t="str">
        <f t="shared" si="4"/>
        <v>有</v>
      </c>
      <c r="U60" s="14" t="str">
        <f t="shared" si="5"/>
        <v>有</v>
      </c>
      <c r="V60" s="68">
        <f t="shared" si="6"/>
        <v>-4.9875311720698479E-3</v>
      </c>
      <c r="W60" s="19"/>
      <c r="X60" s="47"/>
      <c r="Y60" s="47"/>
    </row>
    <row r="61" spans="1:25" ht="15">
      <c r="A61" s="15"/>
      <c r="B61" s="30">
        <v>44</v>
      </c>
      <c r="C61" s="30">
        <v>2729</v>
      </c>
      <c r="D61" s="10" t="s">
        <v>391</v>
      </c>
      <c r="E61" s="15" t="s">
        <v>20</v>
      </c>
      <c r="F61" s="15" t="s">
        <v>632</v>
      </c>
      <c r="G61" s="50">
        <v>2826</v>
      </c>
      <c r="H61" s="50">
        <v>96</v>
      </c>
      <c r="I61" s="58">
        <v>3.5200000000000002E-2</v>
      </c>
      <c r="J61" s="50">
        <v>58300</v>
      </c>
      <c r="K61" s="50">
        <v>2855</v>
      </c>
      <c r="L61" s="50">
        <v>2747</v>
      </c>
      <c r="M61" s="63">
        <f t="shared" si="0"/>
        <v>0.26851851851851855</v>
      </c>
      <c r="N61" s="42" t="str">
        <f>IFERROR(VLOOKUP(C61, マスタ!$E$2:$G$33, 3, TRUE), "")</f>
        <v>食品</v>
      </c>
      <c r="O61" s="15" t="str">
        <f>IF(F61 = "", "", TEXT( WORKDAY(TEXT(LEFT(F61, FIND("(", F61) - 1), "yyyy/mm/dd"), 1, マスタ!$A$2:$A$106), "yyyymmdd"))</f>
        <v>20170628</v>
      </c>
      <c r="P61" s="16">
        <v>42914</v>
      </c>
      <c r="Q61" s="56">
        <v>2810</v>
      </c>
      <c r="R61" s="56">
        <v>2813</v>
      </c>
      <c r="S61" s="56">
        <v>2747</v>
      </c>
      <c r="T61" s="15" t="str">
        <f t="shared" si="4"/>
        <v>無</v>
      </c>
      <c r="U61" s="15" t="str">
        <f t="shared" si="5"/>
        <v>有</v>
      </c>
      <c r="V61" s="67">
        <f t="shared" si="6"/>
        <v>-5.6617126680821306E-3</v>
      </c>
      <c r="W61" s="17"/>
      <c r="X61" s="46"/>
      <c r="Y61" s="46"/>
    </row>
    <row r="62" spans="1:25" ht="15">
      <c r="A62" s="14"/>
      <c r="B62" s="31">
        <v>45</v>
      </c>
      <c r="C62" s="31">
        <v>7744</v>
      </c>
      <c r="D62" s="9" t="s">
        <v>565</v>
      </c>
      <c r="E62" s="14" t="s">
        <v>20</v>
      </c>
      <c r="F62" s="14" t="s">
        <v>632</v>
      </c>
      <c r="G62" s="51">
        <v>1001</v>
      </c>
      <c r="H62" s="51">
        <v>34</v>
      </c>
      <c r="I62" s="59">
        <v>3.5200000000000002E-2</v>
      </c>
      <c r="J62" s="51">
        <v>654200</v>
      </c>
      <c r="K62" s="51">
        <v>1009</v>
      </c>
      <c r="L62" s="51">
        <v>967</v>
      </c>
      <c r="M62" s="64">
        <f t="shared" si="0"/>
        <v>0.19047619047619047</v>
      </c>
      <c r="N62" s="43" t="str">
        <f>IFERROR(VLOOKUP(C62, マスタ!$E$2:$G$33, 3, TRUE), "")</f>
        <v>精密機械</v>
      </c>
      <c r="O62" s="14" t="str">
        <f>IF(F62 = "", "", TEXT( WORKDAY(TEXT(LEFT(F62, FIND("(", F62) - 1), "yyyy/mm/dd"), 1, マスタ!$A$2:$A$106), "yyyymmdd"))</f>
        <v>20170628</v>
      </c>
      <c r="P62" s="18">
        <v>42914</v>
      </c>
      <c r="Q62" s="57">
        <v>1009</v>
      </c>
      <c r="R62" s="57">
        <v>1009</v>
      </c>
      <c r="S62" s="57">
        <v>950</v>
      </c>
      <c r="T62" s="14" t="str">
        <f t="shared" si="4"/>
        <v>無</v>
      </c>
      <c r="U62" s="14" t="str">
        <f t="shared" si="5"/>
        <v>有</v>
      </c>
      <c r="V62" s="68">
        <f t="shared" si="6"/>
        <v>7.9920079920079434E-3</v>
      </c>
      <c r="W62" s="19"/>
      <c r="X62" s="47"/>
      <c r="Y62" s="47"/>
    </row>
    <row r="63" spans="1:25" ht="15">
      <c r="A63" s="15"/>
      <c r="B63" s="30">
        <v>47</v>
      </c>
      <c r="C63" s="30">
        <v>6077</v>
      </c>
      <c r="D63" s="10" t="s">
        <v>640</v>
      </c>
      <c r="E63" s="15" t="s">
        <v>20</v>
      </c>
      <c r="F63" s="15" t="s">
        <v>632</v>
      </c>
      <c r="G63" s="50">
        <v>1458</v>
      </c>
      <c r="H63" s="50">
        <v>49</v>
      </c>
      <c r="I63" s="58">
        <v>3.4799999999999998E-2</v>
      </c>
      <c r="J63" s="50">
        <v>153200</v>
      </c>
      <c r="K63" s="50">
        <v>1460</v>
      </c>
      <c r="L63" s="50">
        <v>1417</v>
      </c>
      <c r="M63" s="63">
        <f t="shared" si="0"/>
        <v>4.6511627906976744E-2</v>
      </c>
      <c r="N63" s="42" t="str">
        <f>IFERROR(VLOOKUP(C63, マスタ!$E$2:$G$33, 3, TRUE), "")</f>
        <v>機械</v>
      </c>
      <c r="O63" s="15" t="str">
        <f>IF(F63 = "", "", TEXT( WORKDAY(TEXT(LEFT(F63, FIND("(", F63) - 1), "yyyy/mm/dd"), 1, マスタ!$A$2:$A$106), "yyyymmdd"))</f>
        <v>20170628</v>
      </c>
      <c r="P63" s="16">
        <v>42914</v>
      </c>
      <c r="Q63" s="56">
        <v>1470</v>
      </c>
      <c r="R63" s="56">
        <v>1470</v>
      </c>
      <c r="S63" s="56">
        <v>1432</v>
      </c>
      <c r="T63" s="15" t="str">
        <f t="shared" si="4"/>
        <v>無</v>
      </c>
      <c r="U63" s="15" t="str">
        <f t="shared" si="5"/>
        <v>有</v>
      </c>
      <c r="V63" s="67">
        <f t="shared" si="6"/>
        <v>8.2304526748970819E-3</v>
      </c>
      <c r="W63" s="17"/>
      <c r="X63" s="46"/>
      <c r="Y63" s="46"/>
    </row>
    <row r="64" spans="1:25" ht="27">
      <c r="A64" s="14"/>
      <c r="B64" s="31">
        <v>50</v>
      </c>
      <c r="C64" s="31">
        <v>2429</v>
      </c>
      <c r="D64" s="9" t="s">
        <v>443</v>
      </c>
      <c r="E64" s="14" t="s">
        <v>20</v>
      </c>
      <c r="F64" s="14" t="s">
        <v>632</v>
      </c>
      <c r="G64" s="51">
        <v>2569</v>
      </c>
      <c r="H64" s="51">
        <v>85</v>
      </c>
      <c r="I64" s="59">
        <v>3.4200000000000001E-2</v>
      </c>
      <c r="J64" s="51">
        <v>131000</v>
      </c>
      <c r="K64" s="51">
        <v>2571</v>
      </c>
      <c r="L64" s="51">
        <v>2463</v>
      </c>
      <c r="M64" s="64">
        <f t="shared" si="0"/>
        <v>1.8518518518518517E-2</v>
      </c>
      <c r="N64" s="43" t="str">
        <f>IFERROR(VLOOKUP(C64, マスタ!$E$2:$G$33, 3, TRUE), "")</f>
        <v>食品</v>
      </c>
      <c r="O64" s="14" t="str">
        <f>IF(F64 = "", "", TEXT( WORKDAY(TEXT(LEFT(F64, FIND("(", F64) - 1), "yyyy/mm/dd"), 1, マスタ!$A$2:$A$106), "yyyymmdd"))</f>
        <v>20170628</v>
      </c>
      <c r="P64" s="18">
        <v>42914</v>
      </c>
      <c r="Q64" s="57">
        <v>2569</v>
      </c>
      <c r="R64" s="57">
        <v>2605</v>
      </c>
      <c r="S64" s="57">
        <v>2522</v>
      </c>
      <c r="T64" s="14" t="str">
        <f t="shared" si="4"/>
        <v>有</v>
      </c>
      <c r="U64" s="14" t="str">
        <f t="shared" si="5"/>
        <v>有</v>
      </c>
      <c r="V64" s="68">
        <f t="shared" si="6"/>
        <v>0</v>
      </c>
      <c r="W64" s="19"/>
      <c r="X64" s="47"/>
      <c r="Y64" s="47"/>
    </row>
    <row r="65" spans="1:25" ht="15">
      <c r="A65" s="15"/>
      <c r="B65" s="30">
        <v>1</v>
      </c>
      <c r="C65" s="30">
        <v>3667</v>
      </c>
      <c r="D65" s="10" t="s">
        <v>28</v>
      </c>
      <c r="E65" s="15" t="s">
        <v>20</v>
      </c>
      <c r="F65" s="15" t="s">
        <v>641</v>
      </c>
      <c r="G65" s="50">
        <v>2870</v>
      </c>
      <c r="H65" s="50">
        <v>352</v>
      </c>
      <c r="I65" s="58">
        <v>0.13980000000000001</v>
      </c>
      <c r="J65" s="50">
        <v>10276500</v>
      </c>
      <c r="K65" s="50">
        <v>3015</v>
      </c>
      <c r="L65" s="50">
        <v>2423</v>
      </c>
      <c r="M65" s="63">
        <f t="shared" si="0"/>
        <v>0.24493243243243243</v>
      </c>
      <c r="N65" s="42" t="str">
        <f>IFERROR(VLOOKUP(C65, マスタ!$E$2:$G$33, 3, TRUE), "")</f>
        <v>36</v>
      </c>
      <c r="O65" s="15" t="str">
        <f>IF(F65 = "", "", TEXT( WORKDAY(TEXT(LEFT(F65, FIND("(", F65) - 1), "yyyy/mm/dd"), 1, マスタ!$A$2:$A$106), "yyyymmdd"))</f>
        <v>20170629</v>
      </c>
      <c r="P65" s="16">
        <v>42915</v>
      </c>
      <c r="Q65" s="56">
        <v>3055</v>
      </c>
      <c r="R65" s="56">
        <v>3255</v>
      </c>
      <c r="S65" s="56">
        <v>2884</v>
      </c>
      <c r="T65" s="15" t="str">
        <f t="shared" si="4"/>
        <v>有</v>
      </c>
      <c r="U65" s="15" t="str">
        <f t="shared" si="5"/>
        <v>有</v>
      </c>
      <c r="V65" s="67">
        <f t="shared" si="6"/>
        <v>6.4459930313588876E-2</v>
      </c>
      <c r="W65" s="17"/>
      <c r="X65" s="46"/>
      <c r="Y65" s="46"/>
    </row>
    <row r="66" spans="1:25" ht="15">
      <c r="A66" s="14"/>
      <c r="B66" s="31">
        <v>2</v>
      </c>
      <c r="C66" s="31">
        <v>7818</v>
      </c>
      <c r="D66" s="9" t="s">
        <v>283</v>
      </c>
      <c r="E66" s="14" t="s">
        <v>20</v>
      </c>
      <c r="F66" s="14" t="s">
        <v>641</v>
      </c>
      <c r="G66" s="51">
        <v>1288</v>
      </c>
      <c r="H66" s="51">
        <v>122</v>
      </c>
      <c r="I66" s="59">
        <v>0.1046</v>
      </c>
      <c r="J66" s="51">
        <v>1204200</v>
      </c>
      <c r="K66" s="51">
        <v>1367</v>
      </c>
      <c r="L66" s="51">
        <v>1166</v>
      </c>
      <c r="M66" s="64">
        <f t="shared" si="0"/>
        <v>0.39303482587064675</v>
      </c>
      <c r="N66" s="43" t="str">
        <f>IFERROR(VLOOKUP(C66, マスタ!$E$2:$G$33, 3, TRUE), "")</f>
        <v>その他製品</v>
      </c>
      <c r="O66" s="14" t="str">
        <f>IF(F66 = "", "", TEXT( WORKDAY(TEXT(LEFT(F66, FIND("(", F66) - 1), "yyyy/mm/dd"), 1, マスタ!$A$2:$A$106), "yyyymmdd"))</f>
        <v>20170629</v>
      </c>
      <c r="P66" s="18">
        <v>42915</v>
      </c>
      <c r="Q66" s="57">
        <v>1350</v>
      </c>
      <c r="R66" s="57">
        <v>1379</v>
      </c>
      <c r="S66" s="57">
        <v>1304</v>
      </c>
      <c r="T66" s="14" t="str">
        <f t="shared" si="4"/>
        <v>有</v>
      </c>
      <c r="U66" s="14" t="str">
        <f t="shared" si="5"/>
        <v>有</v>
      </c>
      <c r="V66" s="68">
        <f t="shared" si="6"/>
        <v>4.8136645962732816E-2</v>
      </c>
      <c r="W66" s="19"/>
      <c r="X66" s="47"/>
      <c r="Y66" s="47"/>
    </row>
    <row r="67" spans="1:25" ht="15">
      <c r="A67" s="15"/>
      <c r="B67" s="30">
        <v>4</v>
      </c>
      <c r="C67" s="30">
        <v>8011</v>
      </c>
      <c r="D67" s="10" t="s">
        <v>642</v>
      </c>
      <c r="E67" s="15" t="s">
        <v>20</v>
      </c>
      <c r="F67" s="15" t="s">
        <v>641</v>
      </c>
      <c r="G67" s="50">
        <v>1900</v>
      </c>
      <c r="H67" s="50">
        <v>120</v>
      </c>
      <c r="I67" s="58">
        <v>6.7400000000000002E-2</v>
      </c>
      <c r="J67" s="50">
        <v>204100</v>
      </c>
      <c r="K67" s="50">
        <v>1900</v>
      </c>
      <c r="L67" s="50">
        <v>1782</v>
      </c>
      <c r="M67" s="63">
        <f t="shared" ref="M67:M130" si="7">IFERROR((K67-G67) / (K67-L67), "")</f>
        <v>0</v>
      </c>
      <c r="N67" s="42" t="str">
        <f>IFERROR(VLOOKUP(C67, マスタ!$E$2:$G$33, 3, TRUE), "")</f>
        <v>商業</v>
      </c>
      <c r="O67" s="15" t="str">
        <f>IF(F67 = "", "", TEXT( WORKDAY(TEXT(LEFT(F67, FIND("(", F67) - 1), "yyyy/mm/dd"), 1, マスタ!$A$2:$A$106), "yyyymmdd"))</f>
        <v>20170629</v>
      </c>
      <c r="P67" s="16">
        <v>42915</v>
      </c>
      <c r="Q67" s="56">
        <v>1877</v>
      </c>
      <c r="R67" s="56">
        <v>1878</v>
      </c>
      <c r="S67" s="56">
        <v>1787</v>
      </c>
      <c r="T67" s="15" t="str">
        <f t="shared" si="4"/>
        <v>無</v>
      </c>
      <c r="U67" s="15" t="str">
        <f t="shared" si="5"/>
        <v>有</v>
      </c>
      <c r="V67" s="67">
        <f t="shared" si="6"/>
        <v>-1.210526315789473E-2</v>
      </c>
      <c r="W67" s="17"/>
      <c r="X67" s="46"/>
      <c r="Y67" s="46"/>
    </row>
    <row r="68" spans="1:25" ht="15">
      <c r="A68" s="14"/>
      <c r="B68" s="31">
        <v>7</v>
      </c>
      <c r="C68" s="31">
        <v>2211</v>
      </c>
      <c r="D68" s="9" t="s">
        <v>643</v>
      </c>
      <c r="E68" s="14" t="s">
        <v>20</v>
      </c>
      <c r="F68" s="14" t="s">
        <v>641</v>
      </c>
      <c r="G68" s="51">
        <v>2676</v>
      </c>
      <c r="H68" s="51">
        <v>136</v>
      </c>
      <c r="I68" s="59">
        <v>5.3499999999999999E-2</v>
      </c>
      <c r="J68" s="51">
        <v>107300</v>
      </c>
      <c r="K68" s="51">
        <v>2700</v>
      </c>
      <c r="L68" s="51">
        <v>2526</v>
      </c>
      <c r="M68" s="64">
        <f t="shared" si="7"/>
        <v>0.13793103448275862</v>
      </c>
      <c r="N68" s="43" t="str">
        <f>IFERROR(VLOOKUP(C68, マスタ!$E$2:$G$33, 3, TRUE), "")</f>
        <v>食品</v>
      </c>
      <c r="O68" s="14" t="str">
        <f>IF(F68 = "", "", TEXT( WORKDAY(TEXT(LEFT(F68, FIND("(", F68) - 1), "yyyy/mm/dd"), 1, マスタ!$A$2:$A$106), "yyyymmdd"))</f>
        <v>20170629</v>
      </c>
      <c r="P68" s="18">
        <v>42915</v>
      </c>
      <c r="Q68" s="57">
        <v>2672</v>
      </c>
      <c r="R68" s="57">
        <v>2672</v>
      </c>
      <c r="S68" s="57">
        <v>2614</v>
      </c>
      <c r="T68" s="14" t="str">
        <f t="shared" si="4"/>
        <v>無</v>
      </c>
      <c r="U68" s="14" t="str">
        <f t="shared" si="5"/>
        <v>有</v>
      </c>
      <c r="V68" s="68">
        <f t="shared" si="6"/>
        <v>-1.494768310911776E-3</v>
      </c>
      <c r="W68" s="19"/>
      <c r="X68" s="47"/>
      <c r="Y68" s="47"/>
    </row>
    <row r="69" spans="1:25" ht="15">
      <c r="A69" s="15"/>
      <c r="B69" s="30">
        <v>8</v>
      </c>
      <c r="C69" s="30">
        <v>7611</v>
      </c>
      <c r="D69" s="10" t="s">
        <v>644</v>
      </c>
      <c r="E69" s="15" t="s">
        <v>20</v>
      </c>
      <c r="F69" s="15" t="s">
        <v>641</v>
      </c>
      <c r="G69" s="50">
        <v>2746</v>
      </c>
      <c r="H69" s="50">
        <v>136</v>
      </c>
      <c r="I69" s="58">
        <v>5.21E-2</v>
      </c>
      <c r="J69" s="50">
        <v>222500</v>
      </c>
      <c r="K69" s="50">
        <v>2780</v>
      </c>
      <c r="L69" s="50">
        <v>2672</v>
      </c>
      <c r="M69" s="63">
        <f t="shared" si="7"/>
        <v>0.31481481481481483</v>
      </c>
      <c r="N69" s="42" t="str">
        <f>IFERROR(VLOOKUP(C69, マスタ!$E$2:$G$33, 3, TRUE), "")</f>
        <v>75</v>
      </c>
      <c r="O69" s="15" t="str">
        <f>IF(F69 = "", "", TEXT( WORKDAY(TEXT(LEFT(F69, FIND("(", F69) - 1), "yyyy/mm/dd"), 1, マスタ!$A$2:$A$106), "yyyymmdd"))</f>
        <v>20170629</v>
      </c>
      <c r="P69" s="16">
        <v>42915</v>
      </c>
      <c r="Q69" s="56">
        <v>2731</v>
      </c>
      <c r="R69" s="56">
        <v>2814</v>
      </c>
      <c r="S69" s="56">
        <v>2717</v>
      </c>
      <c r="T69" s="15" t="str">
        <f t="shared" si="4"/>
        <v>有</v>
      </c>
      <c r="U69" s="15" t="str">
        <f t="shared" si="5"/>
        <v>無</v>
      </c>
      <c r="V69" s="67">
        <f t="shared" si="6"/>
        <v>-5.462490895848493E-3</v>
      </c>
      <c r="W69" s="17"/>
      <c r="X69" s="46"/>
      <c r="Y69" s="46"/>
    </row>
    <row r="70" spans="1:25" ht="15">
      <c r="A70" s="14"/>
      <c r="B70" s="31">
        <v>10</v>
      </c>
      <c r="C70" s="31">
        <v>1899</v>
      </c>
      <c r="D70" s="9" t="s">
        <v>645</v>
      </c>
      <c r="E70" s="14" t="s">
        <v>20</v>
      </c>
      <c r="F70" s="14" t="s">
        <v>641</v>
      </c>
      <c r="G70" s="51">
        <v>5610</v>
      </c>
      <c r="H70" s="51">
        <v>240</v>
      </c>
      <c r="I70" s="59">
        <v>4.4699999999999997E-2</v>
      </c>
      <c r="J70" s="51">
        <v>34700</v>
      </c>
      <c r="K70" s="51">
        <v>5620</v>
      </c>
      <c r="L70" s="51">
        <v>5360</v>
      </c>
      <c r="M70" s="64">
        <f t="shared" si="7"/>
        <v>3.8461538461538464E-2</v>
      </c>
      <c r="N70" s="43" t="str">
        <f>IFERROR(VLOOKUP(C70, マスタ!$E$2:$G$33, 3, TRUE), "")</f>
        <v>建設</v>
      </c>
      <c r="O70" s="14" t="str">
        <f>IF(F70 = "", "", TEXT( WORKDAY(TEXT(LEFT(F70, FIND("(", F70) - 1), "yyyy/mm/dd"), 1, マスタ!$A$2:$A$106), "yyyymmdd"))</f>
        <v>20170629</v>
      </c>
      <c r="P70" s="18">
        <v>42915</v>
      </c>
      <c r="Q70" s="57">
        <v>5620</v>
      </c>
      <c r="R70" s="57">
        <v>5620</v>
      </c>
      <c r="S70" s="57">
        <v>5420</v>
      </c>
      <c r="T70" s="14" t="str">
        <f t="shared" si="4"/>
        <v>無</v>
      </c>
      <c r="U70" s="14" t="str">
        <f t="shared" si="5"/>
        <v>有</v>
      </c>
      <c r="V70" s="68">
        <f t="shared" si="6"/>
        <v>1.7825311942958333E-3</v>
      </c>
      <c r="W70" s="19"/>
      <c r="X70" s="47"/>
      <c r="Y70" s="47"/>
    </row>
    <row r="71" spans="1:25" ht="15">
      <c r="A71" s="15"/>
      <c r="B71" s="30">
        <v>11</v>
      </c>
      <c r="C71" s="30">
        <v>7942</v>
      </c>
      <c r="D71" s="10" t="s">
        <v>399</v>
      </c>
      <c r="E71" s="15" t="s">
        <v>20</v>
      </c>
      <c r="F71" s="15" t="s">
        <v>641</v>
      </c>
      <c r="G71" s="50">
        <v>3370</v>
      </c>
      <c r="H71" s="50">
        <v>135</v>
      </c>
      <c r="I71" s="58">
        <v>4.1700000000000001E-2</v>
      </c>
      <c r="J71" s="50">
        <v>205800</v>
      </c>
      <c r="K71" s="50">
        <v>3400</v>
      </c>
      <c r="L71" s="50">
        <v>3250</v>
      </c>
      <c r="M71" s="63">
        <f t="shared" si="7"/>
        <v>0.2</v>
      </c>
      <c r="N71" s="42" t="str">
        <f>IFERROR(VLOOKUP(C71, マスタ!$E$2:$G$33, 3, TRUE), "")</f>
        <v>その他製品</v>
      </c>
      <c r="O71" s="15" t="str">
        <f>IF(F71 = "", "", TEXT( WORKDAY(TEXT(LEFT(F71, FIND("(", F71) - 1), "yyyy/mm/dd"), 1, マスタ!$A$2:$A$106), "yyyymmdd"))</f>
        <v>20170629</v>
      </c>
      <c r="P71" s="16">
        <v>42915</v>
      </c>
      <c r="Q71" s="56">
        <v>3355</v>
      </c>
      <c r="R71" s="56">
        <v>3405</v>
      </c>
      <c r="S71" s="56">
        <v>3335</v>
      </c>
      <c r="T71" s="15" t="str">
        <f t="shared" si="4"/>
        <v>有</v>
      </c>
      <c r="U71" s="15" t="str">
        <f t="shared" si="5"/>
        <v>無</v>
      </c>
      <c r="V71" s="67">
        <f t="shared" si="6"/>
        <v>-4.4510385756676429E-3</v>
      </c>
      <c r="W71" s="17"/>
      <c r="X71" s="46"/>
      <c r="Y71" s="46"/>
    </row>
    <row r="72" spans="1:25" ht="27">
      <c r="A72" s="14"/>
      <c r="B72" s="31">
        <v>12</v>
      </c>
      <c r="C72" s="31">
        <v>3975</v>
      </c>
      <c r="D72" s="9" t="s">
        <v>646</v>
      </c>
      <c r="E72" s="14" t="s">
        <v>20</v>
      </c>
      <c r="F72" s="14" t="s">
        <v>641</v>
      </c>
      <c r="G72" s="51">
        <v>1125</v>
      </c>
      <c r="H72" s="51">
        <v>43</v>
      </c>
      <c r="I72" s="59">
        <v>3.9699999999999999E-2</v>
      </c>
      <c r="J72" s="51">
        <v>649400</v>
      </c>
      <c r="K72" s="51">
        <v>1133</v>
      </c>
      <c r="L72" s="51">
        <v>1076</v>
      </c>
      <c r="M72" s="64">
        <f t="shared" si="7"/>
        <v>0.14035087719298245</v>
      </c>
      <c r="N72" s="43" t="str">
        <f>IFERROR(VLOOKUP(C72, マスタ!$E$2:$G$33, 3, TRUE), "")</f>
        <v>パルプ・紙</v>
      </c>
      <c r="O72" s="14" t="str">
        <f>IF(F72 = "", "", TEXT( WORKDAY(TEXT(LEFT(F72, FIND("(", F72) - 1), "yyyy/mm/dd"), 1, マスタ!$A$2:$A$106), "yyyymmdd"))</f>
        <v>20170629</v>
      </c>
      <c r="P72" s="18">
        <v>42915</v>
      </c>
      <c r="Q72" s="57">
        <v>1139</v>
      </c>
      <c r="R72" s="57">
        <v>1154</v>
      </c>
      <c r="S72" s="57">
        <v>1126</v>
      </c>
      <c r="T72" s="14" t="str">
        <f t="shared" si="4"/>
        <v>有</v>
      </c>
      <c r="U72" s="14" t="str">
        <f t="shared" si="5"/>
        <v>有</v>
      </c>
      <c r="V72" s="68">
        <f t="shared" si="6"/>
        <v>1.244444444444448E-2</v>
      </c>
      <c r="W72" s="19"/>
      <c r="X72" s="47"/>
      <c r="Y72" s="47"/>
    </row>
    <row r="73" spans="1:25" ht="15">
      <c r="A73" s="15"/>
      <c r="B73" s="30">
        <v>13</v>
      </c>
      <c r="C73" s="30">
        <v>3964</v>
      </c>
      <c r="D73" s="10" t="s">
        <v>647</v>
      </c>
      <c r="E73" s="15" t="s">
        <v>20</v>
      </c>
      <c r="F73" s="15" t="s">
        <v>641</v>
      </c>
      <c r="G73" s="50">
        <v>1395</v>
      </c>
      <c r="H73" s="50">
        <v>52</v>
      </c>
      <c r="I73" s="58">
        <v>3.8699999999999998E-2</v>
      </c>
      <c r="J73" s="50">
        <v>75500</v>
      </c>
      <c r="K73" s="50">
        <v>1435</v>
      </c>
      <c r="L73" s="50">
        <v>1343</v>
      </c>
      <c r="M73" s="63">
        <f t="shared" si="7"/>
        <v>0.43478260869565216</v>
      </c>
      <c r="N73" s="42" t="str">
        <f>IFERROR(VLOOKUP(C73, マスタ!$E$2:$G$33, 3, TRUE), "")</f>
        <v>パルプ・紙</v>
      </c>
      <c r="O73" s="15" t="str">
        <f>IF(F73 = "", "", TEXT( WORKDAY(TEXT(LEFT(F73, FIND("(", F73) - 1), "yyyy/mm/dd"), 1, マスタ!$A$2:$A$106), "yyyymmdd"))</f>
        <v>20170629</v>
      </c>
      <c r="P73" s="16">
        <v>42915</v>
      </c>
      <c r="Q73" s="56">
        <v>1403</v>
      </c>
      <c r="R73" s="56">
        <v>1416</v>
      </c>
      <c r="S73" s="56">
        <v>1370</v>
      </c>
      <c r="T73" s="15" t="str">
        <f t="shared" si="4"/>
        <v>有</v>
      </c>
      <c r="U73" s="15" t="str">
        <f t="shared" si="5"/>
        <v>有</v>
      </c>
      <c r="V73" s="67">
        <f t="shared" si="6"/>
        <v>5.734767025089571E-3</v>
      </c>
      <c r="W73" s="17"/>
      <c r="X73" s="46"/>
      <c r="Y73" s="46"/>
    </row>
    <row r="74" spans="1:25" ht="15">
      <c r="A74" s="14"/>
      <c r="B74" s="31">
        <v>17</v>
      </c>
      <c r="C74" s="31">
        <v>6240</v>
      </c>
      <c r="D74" s="9" t="s">
        <v>194</v>
      </c>
      <c r="E74" s="14" t="s">
        <v>20</v>
      </c>
      <c r="F74" s="14" t="s">
        <v>641</v>
      </c>
      <c r="G74" s="51">
        <v>2269</v>
      </c>
      <c r="H74" s="51">
        <v>72</v>
      </c>
      <c r="I74" s="59">
        <v>3.2800000000000003E-2</v>
      </c>
      <c r="J74" s="51">
        <v>235200</v>
      </c>
      <c r="K74" s="51">
        <v>2305</v>
      </c>
      <c r="L74" s="51">
        <v>2196</v>
      </c>
      <c r="M74" s="64">
        <f t="shared" si="7"/>
        <v>0.33027522935779818</v>
      </c>
      <c r="N74" s="43" t="str">
        <f>IFERROR(VLOOKUP(C74, マスタ!$E$2:$G$33, 3, TRUE), "")</f>
        <v>機械</v>
      </c>
      <c r="O74" s="14" t="str">
        <f>IF(F74 = "", "", TEXT( WORKDAY(TEXT(LEFT(F74, FIND("(", F74) - 1), "yyyy/mm/dd"), 1, マスタ!$A$2:$A$106), "yyyymmdd"))</f>
        <v>20170629</v>
      </c>
      <c r="P74" s="18">
        <v>42915</v>
      </c>
      <c r="Q74" s="57">
        <v>2284</v>
      </c>
      <c r="R74" s="57">
        <v>2284</v>
      </c>
      <c r="S74" s="57">
        <v>2217</v>
      </c>
      <c r="T74" s="14" t="str">
        <f t="shared" ref="T74:T89" si="8">IF(Q74="", "", IF(R74-Q74&gt;=ROUNDDOWN(G74/100, 0), "有", "無"))</f>
        <v>無</v>
      </c>
      <c r="U74" s="14" t="str">
        <f t="shared" ref="U74:U89" si="9">IF(Q74="", "", IF(Q74-S74&gt;=ROUNDDOWN(G74/100, 0), "有", "無"))</f>
        <v>有</v>
      </c>
      <c r="V74" s="68">
        <f t="shared" ref="V74:V89" si="10">IF(Q74="", "", Q74/G74-1)</f>
        <v>6.6108417805199604E-3</v>
      </c>
      <c r="W74" s="19"/>
      <c r="X74" s="47"/>
      <c r="Y74" s="47"/>
    </row>
    <row r="75" spans="1:25" ht="15">
      <c r="A75" s="15"/>
      <c r="B75" s="30">
        <v>18</v>
      </c>
      <c r="C75" s="30">
        <v>8397</v>
      </c>
      <c r="D75" s="10" t="s">
        <v>648</v>
      </c>
      <c r="E75" s="15" t="s">
        <v>20</v>
      </c>
      <c r="F75" s="15" t="s">
        <v>641</v>
      </c>
      <c r="G75" s="50">
        <v>4655</v>
      </c>
      <c r="H75" s="50">
        <v>145</v>
      </c>
      <c r="I75" s="58">
        <v>3.2199999999999999E-2</v>
      </c>
      <c r="J75" s="50">
        <v>56000</v>
      </c>
      <c r="K75" s="50">
        <v>4700</v>
      </c>
      <c r="L75" s="50">
        <v>4505</v>
      </c>
      <c r="M75" s="63">
        <f t="shared" si="7"/>
        <v>0.23076923076923078</v>
      </c>
      <c r="N75" s="42" t="str">
        <f>IFERROR(VLOOKUP(C75, マスタ!$E$2:$G$33, 3, TRUE), "")</f>
        <v>銀行・ノンバンク</v>
      </c>
      <c r="O75" s="15" t="str">
        <f>IF(F75 = "", "", TEXT( WORKDAY(TEXT(LEFT(F75, FIND("(", F75) - 1), "yyyy/mm/dd"), 1, マスタ!$A$2:$A$106), "yyyymmdd"))</f>
        <v>20170629</v>
      </c>
      <c r="P75" s="16">
        <v>42915</v>
      </c>
      <c r="Q75" s="56">
        <v>4700</v>
      </c>
      <c r="R75" s="56">
        <v>4745</v>
      </c>
      <c r="S75" s="56">
        <v>4505</v>
      </c>
      <c r="T75" s="15" t="str">
        <f t="shared" si="8"/>
        <v>無</v>
      </c>
      <c r="U75" s="15" t="str">
        <f t="shared" si="9"/>
        <v>有</v>
      </c>
      <c r="V75" s="67">
        <f t="shared" si="10"/>
        <v>9.6670247046186653E-3</v>
      </c>
      <c r="W75" s="17"/>
      <c r="X75" s="46"/>
      <c r="Y75" s="46"/>
    </row>
    <row r="76" spans="1:25" ht="15">
      <c r="A76" s="14"/>
      <c r="B76" s="31">
        <v>19</v>
      </c>
      <c r="C76" s="31">
        <v>6462</v>
      </c>
      <c r="D76" s="9" t="s">
        <v>649</v>
      </c>
      <c r="E76" s="14" t="s">
        <v>20</v>
      </c>
      <c r="F76" s="14" t="s">
        <v>641</v>
      </c>
      <c r="G76" s="51">
        <v>4895</v>
      </c>
      <c r="H76" s="51">
        <v>150</v>
      </c>
      <c r="I76" s="59">
        <v>3.1600000000000003E-2</v>
      </c>
      <c r="J76" s="51">
        <v>20600</v>
      </c>
      <c r="K76" s="51">
        <v>4920</v>
      </c>
      <c r="L76" s="51">
        <v>4780</v>
      </c>
      <c r="M76" s="64">
        <f t="shared" si="7"/>
        <v>0.17857142857142858</v>
      </c>
      <c r="N76" s="43" t="str">
        <f>IFERROR(VLOOKUP(C76, マスタ!$E$2:$G$33, 3, TRUE), "")</f>
        <v>機械</v>
      </c>
      <c r="O76" s="14" t="str">
        <f>IF(F76 = "", "", TEXT( WORKDAY(TEXT(LEFT(F76, FIND("(", F76) - 1), "yyyy/mm/dd"), 1, マスタ!$A$2:$A$106), "yyyymmdd"))</f>
        <v>20170629</v>
      </c>
      <c r="P76" s="18">
        <v>42915</v>
      </c>
      <c r="Q76" s="57">
        <v>4965</v>
      </c>
      <c r="R76" s="57">
        <v>5080</v>
      </c>
      <c r="S76" s="57">
        <v>4905</v>
      </c>
      <c r="T76" s="14" t="str">
        <f t="shared" si="8"/>
        <v>有</v>
      </c>
      <c r="U76" s="14" t="str">
        <f t="shared" si="9"/>
        <v>有</v>
      </c>
      <c r="V76" s="68">
        <f t="shared" si="10"/>
        <v>1.4300306435137911E-2</v>
      </c>
      <c r="W76" s="19"/>
      <c r="X76" s="47"/>
      <c r="Y76" s="47"/>
    </row>
    <row r="77" spans="1:25" ht="15">
      <c r="A77" s="15"/>
      <c r="B77" s="30">
        <v>21</v>
      </c>
      <c r="C77" s="30">
        <v>4345</v>
      </c>
      <c r="D77" s="10" t="s">
        <v>39</v>
      </c>
      <c r="E77" s="15" t="s">
        <v>20</v>
      </c>
      <c r="F77" s="15" t="s">
        <v>641</v>
      </c>
      <c r="G77" s="50">
        <v>1196</v>
      </c>
      <c r="H77" s="50">
        <v>36</v>
      </c>
      <c r="I77" s="58">
        <v>3.1E-2</v>
      </c>
      <c r="J77" s="50">
        <v>288500</v>
      </c>
      <c r="K77" s="50">
        <v>1243</v>
      </c>
      <c r="L77" s="50">
        <v>1150</v>
      </c>
      <c r="M77" s="63">
        <f t="shared" si="7"/>
        <v>0.5053763440860215</v>
      </c>
      <c r="N77" s="42" t="str">
        <f>IFERROR(VLOOKUP(C77, マスタ!$E$2:$G$33, 3, TRUE), "")</f>
        <v>化学・医薬品</v>
      </c>
      <c r="O77" s="15" t="str">
        <f>IF(F77 = "", "", TEXT( WORKDAY(TEXT(LEFT(F77, FIND("(", F77) - 1), "yyyy/mm/dd"), 1, マスタ!$A$2:$A$106), "yyyymmdd"))</f>
        <v>20170629</v>
      </c>
      <c r="P77" s="16">
        <v>42915</v>
      </c>
      <c r="Q77" s="56">
        <v>1196</v>
      </c>
      <c r="R77" s="56">
        <v>1236</v>
      </c>
      <c r="S77" s="56">
        <v>1181</v>
      </c>
      <c r="T77" s="15" t="str">
        <f t="shared" si="8"/>
        <v>有</v>
      </c>
      <c r="U77" s="15" t="str">
        <f t="shared" si="9"/>
        <v>有</v>
      </c>
      <c r="V77" s="67">
        <f t="shared" si="10"/>
        <v>0</v>
      </c>
      <c r="W77" s="17"/>
      <c r="X77" s="46"/>
      <c r="Y77" s="46"/>
    </row>
    <row r="78" spans="1:25" ht="15">
      <c r="A78" s="14"/>
      <c r="B78" s="31">
        <v>23</v>
      </c>
      <c r="C78" s="31">
        <v>4093</v>
      </c>
      <c r="D78" s="9" t="s">
        <v>37</v>
      </c>
      <c r="E78" s="14" t="s">
        <v>20</v>
      </c>
      <c r="F78" s="14" t="s">
        <v>641</v>
      </c>
      <c r="G78" s="51">
        <v>1550</v>
      </c>
      <c r="H78" s="51">
        <v>44</v>
      </c>
      <c r="I78" s="59">
        <v>2.92E-2</v>
      </c>
      <c r="J78" s="51">
        <v>35600</v>
      </c>
      <c r="K78" s="51">
        <v>1558</v>
      </c>
      <c r="L78" s="51">
        <v>1502</v>
      </c>
      <c r="M78" s="64">
        <f t="shared" si="7"/>
        <v>0.14285714285714285</v>
      </c>
      <c r="N78" s="43" t="str">
        <f>IFERROR(VLOOKUP(C78, マスタ!$E$2:$G$33, 3, TRUE), "")</f>
        <v>化学・医薬品</v>
      </c>
      <c r="O78" s="14" t="str">
        <f>IF(F78 = "", "", TEXT( WORKDAY(TEXT(LEFT(F78, FIND("(", F78) - 1), "yyyy/mm/dd"), 1, マスタ!$A$2:$A$106), "yyyymmdd"))</f>
        <v>20170629</v>
      </c>
      <c r="P78" s="18">
        <v>42915</v>
      </c>
      <c r="Q78" s="57">
        <v>1564</v>
      </c>
      <c r="R78" s="57">
        <v>1579</v>
      </c>
      <c r="S78" s="57">
        <v>1551</v>
      </c>
      <c r="T78" s="14" t="str">
        <f t="shared" si="8"/>
        <v>有</v>
      </c>
      <c r="U78" s="14" t="str">
        <f t="shared" si="9"/>
        <v>無</v>
      </c>
      <c r="V78" s="68">
        <f t="shared" si="10"/>
        <v>9.0322580645161299E-3</v>
      </c>
      <c r="W78" s="19"/>
      <c r="X78" s="47"/>
      <c r="Y78" s="47"/>
    </row>
    <row r="79" spans="1:25" ht="15">
      <c r="A79" s="15"/>
      <c r="B79" s="30">
        <v>24</v>
      </c>
      <c r="C79" s="30">
        <v>3655</v>
      </c>
      <c r="D79" s="10" t="s">
        <v>650</v>
      </c>
      <c r="E79" s="15" t="s">
        <v>20</v>
      </c>
      <c r="F79" s="15" t="s">
        <v>641</v>
      </c>
      <c r="G79" s="50">
        <v>1361</v>
      </c>
      <c r="H79" s="50">
        <v>38</v>
      </c>
      <c r="I79" s="58">
        <v>2.87E-2</v>
      </c>
      <c r="J79" s="50">
        <v>1512600</v>
      </c>
      <c r="K79" s="50">
        <v>1450</v>
      </c>
      <c r="L79" s="50">
        <v>1314</v>
      </c>
      <c r="M79" s="63">
        <f t="shared" si="7"/>
        <v>0.65441176470588236</v>
      </c>
      <c r="N79" s="42" t="str">
        <f>IFERROR(VLOOKUP(C79, マスタ!$E$2:$G$33, 3, TRUE), "")</f>
        <v>36</v>
      </c>
      <c r="O79" s="15" t="str">
        <f>IF(F79 = "", "", TEXT( WORKDAY(TEXT(LEFT(F79, FIND("(", F79) - 1), "yyyy/mm/dd"), 1, マスタ!$A$2:$A$106), "yyyymmdd"))</f>
        <v>20170629</v>
      </c>
      <c r="P79" s="16">
        <v>42915</v>
      </c>
      <c r="Q79" s="56">
        <v>1400</v>
      </c>
      <c r="R79" s="56">
        <v>1403</v>
      </c>
      <c r="S79" s="56">
        <v>1342</v>
      </c>
      <c r="T79" s="15" t="str">
        <f t="shared" si="8"/>
        <v>無</v>
      </c>
      <c r="U79" s="15" t="str">
        <f t="shared" si="9"/>
        <v>有</v>
      </c>
      <c r="V79" s="67">
        <f t="shared" si="10"/>
        <v>2.8655400440852352E-2</v>
      </c>
      <c r="W79" s="17"/>
      <c r="X79" s="46"/>
      <c r="Y79" s="46"/>
    </row>
    <row r="80" spans="1:25" ht="15">
      <c r="A80" s="14"/>
      <c r="B80" s="31">
        <v>26</v>
      </c>
      <c r="C80" s="31">
        <v>3160</v>
      </c>
      <c r="D80" s="9" t="s">
        <v>330</v>
      </c>
      <c r="E80" s="14" t="s">
        <v>20</v>
      </c>
      <c r="F80" s="14" t="s">
        <v>641</v>
      </c>
      <c r="G80" s="51">
        <v>1149</v>
      </c>
      <c r="H80" s="51">
        <v>31</v>
      </c>
      <c r="I80" s="59">
        <v>2.7699999999999999E-2</v>
      </c>
      <c r="J80" s="51">
        <v>137600</v>
      </c>
      <c r="K80" s="51">
        <v>1172</v>
      </c>
      <c r="L80" s="51">
        <v>1053</v>
      </c>
      <c r="M80" s="64">
        <f t="shared" si="7"/>
        <v>0.19327731092436976</v>
      </c>
      <c r="N80" s="43" t="str">
        <f>IFERROR(VLOOKUP(C80, マスタ!$E$2:$G$33, 3, TRUE), "")</f>
        <v>繊維製品</v>
      </c>
      <c r="O80" s="14" t="str">
        <f>IF(F80 = "", "", TEXT( WORKDAY(TEXT(LEFT(F80, FIND("(", F80) - 1), "yyyy/mm/dd"), 1, マスタ!$A$2:$A$106), "yyyymmdd"))</f>
        <v>20170629</v>
      </c>
      <c r="P80" s="18">
        <v>42915</v>
      </c>
      <c r="Q80" s="57">
        <v>1168</v>
      </c>
      <c r="R80" s="57">
        <v>1435</v>
      </c>
      <c r="S80" s="57">
        <v>1146</v>
      </c>
      <c r="T80" s="14" t="str">
        <f t="shared" si="8"/>
        <v>有</v>
      </c>
      <c r="U80" s="14" t="str">
        <f t="shared" si="9"/>
        <v>有</v>
      </c>
      <c r="V80" s="68">
        <f t="shared" si="10"/>
        <v>1.653611836379465E-2</v>
      </c>
      <c r="W80" s="19"/>
      <c r="X80" s="47"/>
      <c r="Y80" s="47"/>
    </row>
    <row r="81" spans="1:25" ht="15">
      <c r="A81" s="15"/>
      <c r="B81" s="30">
        <v>29</v>
      </c>
      <c r="C81" s="30">
        <v>5406</v>
      </c>
      <c r="D81" s="10" t="s">
        <v>396</v>
      </c>
      <c r="E81" s="15" t="s">
        <v>20</v>
      </c>
      <c r="F81" s="15" t="s">
        <v>641</v>
      </c>
      <c r="G81" s="50">
        <v>1105</v>
      </c>
      <c r="H81" s="50">
        <v>29</v>
      </c>
      <c r="I81" s="58">
        <v>2.7E-2</v>
      </c>
      <c r="J81" s="50">
        <v>3925400</v>
      </c>
      <c r="K81" s="50">
        <v>1109</v>
      </c>
      <c r="L81" s="50">
        <v>1076</v>
      </c>
      <c r="M81" s="63">
        <f t="shared" si="7"/>
        <v>0.12121212121212122</v>
      </c>
      <c r="N81" s="42" t="str">
        <f>IFERROR(VLOOKUP(C81, マスタ!$E$2:$G$33, 3, TRUE), "")</f>
        <v>鉄鋼</v>
      </c>
      <c r="O81" s="15" t="str">
        <f>IF(F81 = "", "", TEXT( WORKDAY(TEXT(LEFT(F81, FIND("(", F81) - 1), "yyyy/mm/dd"), 1, マスタ!$A$2:$A$106), "yyyymmdd"))</f>
        <v>20170629</v>
      </c>
      <c r="P81" s="16">
        <v>42915</v>
      </c>
      <c r="Q81" s="56">
        <v>1120</v>
      </c>
      <c r="R81" s="56">
        <v>1143</v>
      </c>
      <c r="S81" s="56">
        <v>1118</v>
      </c>
      <c r="T81" s="15" t="str">
        <f t="shared" si="8"/>
        <v>有</v>
      </c>
      <c r="U81" s="15" t="str">
        <f t="shared" si="9"/>
        <v>無</v>
      </c>
      <c r="V81" s="67">
        <f t="shared" si="10"/>
        <v>1.3574660633484115E-2</v>
      </c>
      <c r="W81" s="17"/>
      <c r="X81" s="46"/>
      <c r="Y81" s="46"/>
    </row>
    <row r="82" spans="1:25" ht="27">
      <c r="A82" s="14"/>
      <c r="B82" s="31">
        <v>30</v>
      </c>
      <c r="C82" s="31">
        <v>8309</v>
      </c>
      <c r="D82" s="9" t="s">
        <v>651</v>
      </c>
      <c r="E82" s="14" t="s">
        <v>20</v>
      </c>
      <c r="F82" s="14" t="s">
        <v>641</v>
      </c>
      <c r="G82" s="51">
        <v>3928</v>
      </c>
      <c r="H82" s="51">
        <v>103</v>
      </c>
      <c r="I82" s="59">
        <v>2.69E-2</v>
      </c>
      <c r="J82" s="51">
        <v>2294100</v>
      </c>
      <c r="K82" s="51">
        <v>3947</v>
      </c>
      <c r="L82" s="51">
        <v>3847</v>
      </c>
      <c r="M82" s="64">
        <f t="shared" si="7"/>
        <v>0.19</v>
      </c>
      <c r="N82" s="43" t="str">
        <f>IFERROR(VLOOKUP(C82, マスタ!$E$2:$G$33, 3, TRUE), "")</f>
        <v>銀行・ノンバンク</v>
      </c>
      <c r="O82" s="14" t="str">
        <f>IF(F82 = "", "", TEXT( WORKDAY(TEXT(LEFT(F82, FIND("(", F82) - 1), "yyyy/mm/dd"), 1, マスタ!$A$2:$A$106), "yyyymmdd"))</f>
        <v>20170629</v>
      </c>
      <c r="P82" s="18">
        <v>42915</v>
      </c>
      <c r="Q82" s="57">
        <v>4005</v>
      </c>
      <c r="R82" s="57">
        <v>4044</v>
      </c>
      <c r="S82" s="57">
        <v>3990</v>
      </c>
      <c r="T82" s="14" t="str">
        <f t="shared" si="8"/>
        <v>有</v>
      </c>
      <c r="U82" s="14" t="str">
        <f t="shared" si="9"/>
        <v>無</v>
      </c>
      <c r="V82" s="68">
        <f t="shared" si="10"/>
        <v>1.9602851323828885E-2</v>
      </c>
      <c r="W82" s="19"/>
      <c r="X82" s="47"/>
      <c r="Y82" s="47"/>
    </row>
    <row r="83" spans="1:25" ht="27">
      <c r="A83" s="15"/>
      <c r="B83" s="30">
        <v>34</v>
      </c>
      <c r="C83" s="30">
        <v>3548</v>
      </c>
      <c r="D83" s="10" t="s">
        <v>652</v>
      </c>
      <c r="E83" s="15" t="s">
        <v>20</v>
      </c>
      <c r="F83" s="15" t="s">
        <v>641</v>
      </c>
      <c r="G83" s="50">
        <v>1173</v>
      </c>
      <c r="H83" s="50">
        <v>29</v>
      </c>
      <c r="I83" s="58">
        <v>2.53E-2</v>
      </c>
      <c r="J83" s="50">
        <v>397800</v>
      </c>
      <c r="K83" s="50">
        <v>1180</v>
      </c>
      <c r="L83" s="50">
        <v>1148</v>
      </c>
      <c r="M83" s="63">
        <f t="shared" si="7"/>
        <v>0.21875</v>
      </c>
      <c r="N83" s="42" t="str">
        <f>IFERROR(VLOOKUP(C83, マスタ!$E$2:$G$33, 3, TRUE), "")</f>
        <v>繊維製品</v>
      </c>
      <c r="O83" s="15" t="str">
        <f>IF(F83 = "", "", TEXT( WORKDAY(TEXT(LEFT(F83, FIND("(", F83) - 1), "yyyy/mm/dd"), 1, マスタ!$A$2:$A$106), "yyyymmdd"))</f>
        <v>20170629</v>
      </c>
      <c r="P83" s="16">
        <v>42915</v>
      </c>
      <c r="Q83" s="56">
        <v>1195</v>
      </c>
      <c r="R83" s="56">
        <v>1215</v>
      </c>
      <c r="S83" s="56">
        <v>1182</v>
      </c>
      <c r="T83" s="15" t="str">
        <f t="shared" si="8"/>
        <v>有</v>
      </c>
      <c r="U83" s="15" t="str">
        <f t="shared" si="9"/>
        <v>有</v>
      </c>
      <c r="V83" s="67">
        <f t="shared" si="10"/>
        <v>1.8755328218243772E-2</v>
      </c>
      <c r="W83" s="17"/>
      <c r="X83" s="46"/>
      <c r="Y83" s="46"/>
    </row>
    <row r="84" spans="1:25" ht="27">
      <c r="A84" s="14"/>
      <c r="B84" s="31">
        <v>37</v>
      </c>
      <c r="C84" s="31">
        <v>3360</v>
      </c>
      <c r="D84" s="9" t="s">
        <v>653</v>
      </c>
      <c r="E84" s="14" t="s">
        <v>20</v>
      </c>
      <c r="F84" s="14" t="s">
        <v>641</v>
      </c>
      <c r="G84" s="51">
        <v>3505</v>
      </c>
      <c r="H84" s="51">
        <v>85</v>
      </c>
      <c r="I84" s="59">
        <v>2.4899999999999999E-2</v>
      </c>
      <c r="J84" s="51">
        <v>468100</v>
      </c>
      <c r="K84" s="51">
        <v>3530</v>
      </c>
      <c r="L84" s="51">
        <v>3460</v>
      </c>
      <c r="M84" s="64">
        <f t="shared" si="7"/>
        <v>0.35714285714285715</v>
      </c>
      <c r="N84" s="43" t="str">
        <f>IFERROR(VLOOKUP(C84, マスタ!$E$2:$G$33, 3, TRUE), "")</f>
        <v>繊維製品</v>
      </c>
      <c r="O84" s="14" t="str">
        <f>IF(F84 = "", "", TEXT( WORKDAY(TEXT(LEFT(F84, FIND("(", F84) - 1), "yyyy/mm/dd"), 1, マスタ!$A$2:$A$106), "yyyymmdd"))</f>
        <v>20170629</v>
      </c>
      <c r="P84" s="18">
        <v>42915</v>
      </c>
      <c r="Q84" s="57">
        <v>3530</v>
      </c>
      <c r="R84" s="57">
        <v>3535</v>
      </c>
      <c r="S84" s="57">
        <v>3465</v>
      </c>
      <c r="T84" s="14" t="str">
        <f t="shared" si="8"/>
        <v>無</v>
      </c>
      <c r="U84" s="14" t="str">
        <f t="shared" si="9"/>
        <v>有</v>
      </c>
      <c r="V84" s="68">
        <f t="shared" si="10"/>
        <v>7.132667617689048E-3</v>
      </c>
      <c r="W84" s="19"/>
      <c r="X84" s="47"/>
      <c r="Y84" s="47"/>
    </row>
    <row r="85" spans="1:25" ht="15">
      <c r="A85" s="15"/>
      <c r="B85" s="30">
        <v>38</v>
      </c>
      <c r="C85" s="30">
        <v>5401</v>
      </c>
      <c r="D85" s="10" t="s">
        <v>654</v>
      </c>
      <c r="E85" s="15" t="s">
        <v>20</v>
      </c>
      <c r="F85" s="15" t="s">
        <v>641</v>
      </c>
      <c r="G85" s="50">
        <v>2479</v>
      </c>
      <c r="H85" s="50">
        <v>60</v>
      </c>
      <c r="I85" s="58">
        <v>2.4799999999999999E-2</v>
      </c>
      <c r="J85" s="50">
        <v>4671000</v>
      </c>
      <c r="K85" s="50">
        <v>2495.5</v>
      </c>
      <c r="L85" s="50">
        <v>2442</v>
      </c>
      <c r="M85" s="63">
        <f t="shared" si="7"/>
        <v>0.30841121495327101</v>
      </c>
      <c r="N85" s="42" t="str">
        <f>IFERROR(VLOOKUP(C85, マスタ!$E$2:$G$33, 3, TRUE), "")</f>
        <v>鉄鋼</v>
      </c>
      <c r="O85" s="15" t="str">
        <f>IF(F85 = "", "", TEXT( WORKDAY(TEXT(LEFT(F85, FIND("(", F85) - 1), "yyyy/mm/dd"), 1, マスタ!$A$2:$A$106), "yyyymmdd"))</f>
        <v>20170629</v>
      </c>
      <c r="P85" s="16">
        <v>42915</v>
      </c>
      <c r="Q85" s="56">
        <v>2518</v>
      </c>
      <c r="R85" s="56">
        <v>2564</v>
      </c>
      <c r="S85" s="56">
        <v>2517.5</v>
      </c>
      <c r="T85" s="15" t="str">
        <f t="shared" si="8"/>
        <v>有</v>
      </c>
      <c r="U85" s="15" t="str">
        <f t="shared" si="9"/>
        <v>無</v>
      </c>
      <c r="V85" s="67">
        <f t="shared" si="10"/>
        <v>1.5732150060508321E-2</v>
      </c>
      <c r="W85" s="17"/>
      <c r="X85" s="46"/>
      <c r="Y85" s="46"/>
    </row>
    <row r="86" spans="1:25" ht="15">
      <c r="A86" s="14"/>
      <c r="B86" s="31">
        <v>40</v>
      </c>
      <c r="C86" s="31">
        <v>6201</v>
      </c>
      <c r="D86" s="9" t="s">
        <v>655</v>
      </c>
      <c r="E86" s="14" t="s">
        <v>20</v>
      </c>
      <c r="F86" s="14" t="s">
        <v>641</v>
      </c>
      <c r="G86" s="51">
        <v>5900</v>
      </c>
      <c r="H86" s="51">
        <v>140</v>
      </c>
      <c r="I86" s="59">
        <v>2.4299999999999999E-2</v>
      </c>
      <c r="J86" s="51">
        <v>675700</v>
      </c>
      <c r="K86" s="51">
        <v>5970</v>
      </c>
      <c r="L86" s="51">
        <v>5750</v>
      </c>
      <c r="M86" s="64">
        <f t="shared" si="7"/>
        <v>0.31818181818181818</v>
      </c>
      <c r="N86" s="43" t="str">
        <f>IFERROR(VLOOKUP(C86, マスタ!$E$2:$G$33, 3, TRUE), "")</f>
        <v>機械</v>
      </c>
      <c r="O86" s="14" t="str">
        <f>IF(F86 = "", "", TEXT( WORKDAY(TEXT(LEFT(F86, FIND("(", F86) - 1), "yyyy/mm/dd"), 1, マスタ!$A$2:$A$106), "yyyymmdd"))</f>
        <v>20170629</v>
      </c>
      <c r="P86" s="18">
        <v>42915</v>
      </c>
      <c r="Q86" s="57">
        <v>5950</v>
      </c>
      <c r="R86" s="57">
        <v>5960</v>
      </c>
      <c r="S86" s="57">
        <v>5850</v>
      </c>
      <c r="T86" s="14" t="str">
        <f t="shared" si="8"/>
        <v>無</v>
      </c>
      <c r="U86" s="14" t="str">
        <f t="shared" si="9"/>
        <v>有</v>
      </c>
      <c r="V86" s="68">
        <f t="shared" si="10"/>
        <v>8.4745762711864181E-3</v>
      </c>
      <c r="W86" s="19"/>
      <c r="X86" s="47"/>
      <c r="Y86" s="47"/>
    </row>
    <row r="87" spans="1:25" ht="15">
      <c r="A87" s="15"/>
      <c r="B87" s="30">
        <v>42</v>
      </c>
      <c r="C87" s="30">
        <v>6966</v>
      </c>
      <c r="D87" s="10" t="s">
        <v>656</v>
      </c>
      <c r="E87" s="15" t="s">
        <v>20</v>
      </c>
      <c r="F87" s="15" t="s">
        <v>641</v>
      </c>
      <c r="G87" s="50">
        <v>1754</v>
      </c>
      <c r="H87" s="50">
        <v>41</v>
      </c>
      <c r="I87" s="58">
        <v>2.3900000000000001E-2</v>
      </c>
      <c r="J87" s="50">
        <v>602600</v>
      </c>
      <c r="K87" s="50">
        <v>1772</v>
      </c>
      <c r="L87" s="50">
        <v>1719</v>
      </c>
      <c r="M87" s="63">
        <f t="shared" si="7"/>
        <v>0.33962264150943394</v>
      </c>
      <c r="N87" s="42" t="str">
        <f>IFERROR(VLOOKUP(C87, マスタ!$E$2:$G$33, 3, TRUE), "")</f>
        <v>電気</v>
      </c>
      <c r="O87" s="15" t="str">
        <f>IF(F87 = "", "", TEXT( WORKDAY(TEXT(LEFT(F87, FIND("(", F87) - 1), "yyyy/mm/dd"), 1, マスタ!$A$2:$A$106), "yyyymmdd"))</f>
        <v>20170629</v>
      </c>
      <c r="P87" s="16">
        <v>42915</v>
      </c>
      <c r="Q87" s="56">
        <v>1785</v>
      </c>
      <c r="R87" s="56">
        <v>1836</v>
      </c>
      <c r="S87" s="56">
        <v>1774</v>
      </c>
      <c r="T87" s="15" t="str">
        <f t="shared" si="8"/>
        <v>有</v>
      </c>
      <c r="U87" s="15" t="str">
        <f t="shared" si="9"/>
        <v>無</v>
      </c>
      <c r="V87" s="67">
        <f t="shared" si="10"/>
        <v>1.7673888255416159E-2</v>
      </c>
      <c r="W87" s="17"/>
      <c r="X87" s="46"/>
      <c r="Y87" s="46"/>
    </row>
    <row r="88" spans="1:25" ht="15">
      <c r="A88" s="14"/>
      <c r="B88" s="31">
        <v>48</v>
      </c>
      <c r="C88" s="31">
        <v>8097</v>
      </c>
      <c r="D88" s="9" t="s">
        <v>657</v>
      </c>
      <c r="E88" s="14" t="s">
        <v>20</v>
      </c>
      <c r="F88" s="14" t="s">
        <v>641</v>
      </c>
      <c r="G88" s="51">
        <v>1115</v>
      </c>
      <c r="H88" s="51">
        <v>25</v>
      </c>
      <c r="I88" s="59">
        <v>2.29E-2</v>
      </c>
      <c r="J88" s="51">
        <v>119000</v>
      </c>
      <c r="K88" s="51">
        <v>1130</v>
      </c>
      <c r="L88" s="51">
        <v>1086</v>
      </c>
      <c r="M88" s="64">
        <f t="shared" si="7"/>
        <v>0.34090909090909088</v>
      </c>
      <c r="N88" s="43" t="str">
        <f>IFERROR(VLOOKUP(C88, マスタ!$E$2:$G$33, 3, TRUE), "")</f>
        <v>商業</v>
      </c>
      <c r="O88" s="14" t="str">
        <f>IF(F88 = "", "", TEXT( WORKDAY(TEXT(LEFT(F88, FIND("(", F88) - 1), "yyyy/mm/dd"), 1, マスタ!$A$2:$A$106), "yyyymmdd"))</f>
        <v>20170629</v>
      </c>
      <c r="P88" s="18">
        <v>42915</v>
      </c>
      <c r="Q88" s="57">
        <v>1125</v>
      </c>
      <c r="R88" s="57">
        <v>1135</v>
      </c>
      <c r="S88" s="57">
        <v>1125</v>
      </c>
      <c r="T88" s="14" t="str">
        <f t="shared" si="8"/>
        <v>無</v>
      </c>
      <c r="U88" s="14" t="str">
        <f t="shared" si="9"/>
        <v>無</v>
      </c>
      <c r="V88" s="68">
        <f t="shared" si="10"/>
        <v>8.9686098654708779E-3</v>
      </c>
      <c r="W88" s="19"/>
      <c r="X88" s="47"/>
      <c r="Y88" s="47"/>
    </row>
    <row r="89" spans="1:25" ht="15">
      <c r="A89" s="15"/>
      <c r="B89" s="30">
        <v>50</v>
      </c>
      <c r="C89" s="30">
        <v>8031</v>
      </c>
      <c r="D89" s="10" t="s">
        <v>658</v>
      </c>
      <c r="E89" s="15" t="s">
        <v>20</v>
      </c>
      <c r="F89" s="15" t="s">
        <v>641</v>
      </c>
      <c r="G89" s="50">
        <v>1569</v>
      </c>
      <c r="H89" s="50">
        <v>35</v>
      </c>
      <c r="I89" s="58">
        <v>2.2800000000000001E-2</v>
      </c>
      <c r="J89" s="50">
        <v>7680200</v>
      </c>
      <c r="K89" s="50">
        <v>1571.5</v>
      </c>
      <c r="L89" s="50">
        <v>1542.5</v>
      </c>
      <c r="M89" s="63">
        <f t="shared" si="7"/>
        <v>8.6206896551724144E-2</v>
      </c>
      <c r="N89" s="42" t="str">
        <f>IFERROR(VLOOKUP(C89, マスタ!$E$2:$G$33, 3, TRUE), "")</f>
        <v>商業</v>
      </c>
      <c r="O89" s="15" t="str">
        <f>IF(F89 = "", "", TEXT( WORKDAY(TEXT(LEFT(F89, FIND("(", F89) - 1), "yyyy/mm/dd"), 1, マスタ!$A$2:$A$106), "yyyymmdd"))</f>
        <v>20170629</v>
      </c>
      <c r="P89" s="16">
        <v>42915</v>
      </c>
      <c r="Q89" s="56">
        <v>1600</v>
      </c>
      <c r="R89" s="56">
        <v>1609.5</v>
      </c>
      <c r="S89" s="56">
        <v>1588.5</v>
      </c>
      <c r="T89" s="15" t="str">
        <f t="shared" si="8"/>
        <v>無</v>
      </c>
      <c r="U89" s="15" t="str">
        <f t="shared" si="9"/>
        <v>無</v>
      </c>
      <c r="V89" s="67">
        <f t="shared" si="10"/>
        <v>1.9757807520713877E-2</v>
      </c>
      <c r="W89" s="17"/>
      <c r="X89" s="46"/>
      <c r="Y89" s="46"/>
    </row>
    <row r="90" spans="1:25" ht="15">
      <c r="A90" s="14" t="s">
        <v>540</v>
      </c>
      <c r="B90" s="14">
        <v>2</v>
      </c>
      <c r="C90" s="14">
        <v>3160</v>
      </c>
      <c r="D90" s="9" t="s">
        <v>330</v>
      </c>
      <c r="E90" s="14" t="s">
        <v>20</v>
      </c>
      <c r="F90" s="14" t="s">
        <v>498</v>
      </c>
      <c r="G90" s="51">
        <v>1435</v>
      </c>
      <c r="H90" s="51">
        <v>286</v>
      </c>
      <c r="I90" s="59">
        <v>0.24890000000000001</v>
      </c>
      <c r="J90" s="51">
        <v>473600</v>
      </c>
      <c r="K90" s="51">
        <v>1435</v>
      </c>
      <c r="L90" s="51">
        <v>1146</v>
      </c>
      <c r="M90" s="64">
        <f t="shared" si="7"/>
        <v>0</v>
      </c>
      <c r="N90" s="43" t="str">
        <f>IFERROR(VLOOKUP(C90, マスタ!$E$2:$G$33, 3, TRUE), "")</f>
        <v>繊維製品</v>
      </c>
      <c r="O90" s="14" t="str">
        <f>IF(F90 = "", "", TEXT( WORKDAY(TEXT(LEFT(F90, FIND("(", F90) - 1), "yyyy/mm/dd"), 1, マスタ!$A$2:$A$106), "yyyymmdd"))</f>
        <v>20170630</v>
      </c>
      <c r="P90" s="18">
        <v>42916</v>
      </c>
      <c r="Q90" s="57">
        <v>1495</v>
      </c>
      <c r="R90" s="57">
        <v>1639</v>
      </c>
      <c r="S90" s="57">
        <v>1400</v>
      </c>
      <c r="T90" s="14" t="str">
        <f t="shared" ref="T90:T153" si="11">IF(Q90="", "", IF(R90-Q90&gt;=ROUNDDOWN(G90/100, 0), "有", "無"))</f>
        <v>有</v>
      </c>
      <c r="U90" s="14" t="str">
        <f t="shared" ref="U90:U153" si="12">IF(Q90="", "", IF(Q90-S90&gt;=ROUNDDOWN(G90/100, 0), "有", "無"))</f>
        <v>有</v>
      </c>
      <c r="V90" s="68">
        <f t="shared" ref="V90:V153" si="13">IF(Q90="", "", Q90/G90-1)</f>
        <v>4.1811846689895571E-2</v>
      </c>
      <c r="W90" s="19"/>
      <c r="X90" s="47"/>
      <c r="Y90" s="47"/>
    </row>
    <row r="91" spans="1:25" ht="27">
      <c r="A91" s="15" t="s">
        <v>540</v>
      </c>
      <c r="B91" s="15">
        <v>4</v>
      </c>
      <c r="C91" s="15">
        <v>6171</v>
      </c>
      <c r="D91" s="10" t="s">
        <v>22</v>
      </c>
      <c r="E91" s="15" t="s">
        <v>20</v>
      </c>
      <c r="F91" s="15" t="s">
        <v>498</v>
      </c>
      <c r="G91" s="50">
        <v>1133</v>
      </c>
      <c r="H91" s="50">
        <v>150</v>
      </c>
      <c r="I91" s="58">
        <v>0.15260000000000001</v>
      </c>
      <c r="J91" s="50">
        <v>624500</v>
      </c>
      <c r="K91" s="50">
        <v>1133</v>
      </c>
      <c r="L91" s="50">
        <v>975</v>
      </c>
      <c r="M91" s="63">
        <f t="shared" si="7"/>
        <v>0</v>
      </c>
      <c r="N91" s="42" t="str">
        <f>IFERROR(VLOOKUP(C91, マスタ!$E$2:$G$33, 3, TRUE), "")</f>
        <v>機械</v>
      </c>
      <c r="O91" s="15" t="str">
        <f>IF(F91 = "", "", TEXT( WORKDAY(TEXT(LEFT(F91, FIND("(", F91) - 1), "yyyy/mm/dd"), 1, マスタ!$A$2:$A$106), "yyyymmdd"))</f>
        <v>20170630</v>
      </c>
      <c r="P91" s="16">
        <v>42916</v>
      </c>
      <c r="Q91" s="56">
        <v>1193</v>
      </c>
      <c r="R91" s="56">
        <v>1433</v>
      </c>
      <c r="S91" s="56">
        <v>1140</v>
      </c>
      <c r="T91" s="15" t="str">
        <f t="shared" si="11"/>
        <v>有</v>
      </c>
      <c r="U91" s="15" t="str">
        <f t="shared" si="12"/>
        <v>有</v>
      </c>
      <c r="V91" s="67">
        <f t="shared" si="13"/>
        <v>5.2956751985878237E-2</v>
      </c>
      <c r="W91" s="17"/>
      <c r="X91" s="46"/>
      <c r="Y91" s="46"/>
    </row>
    <row r="92" spans="1:25" ht="15">
      <c r="A92" s="14" t="s">
        <v>540</v>
      </c>
      <c r="B92" s="14">
        <v>7</v>
      </c>
      <c r="C92" s="14">
        <v>4728</v>
      </c>
      <c r="D92" s="9" t="s">
        <v>19</v>
      </c>
      <c r="E92" s="14" t="s">
        <v>20</v>
      </c>
      <c r="F92" s="14" t="s">
        <v>498</v>
      </c>
      <c r="G92" s="51">
        <v>2347</v>
      </c>
      <c r="H92" s="51">
        <v>220</v>
      </c>
      <c r="I92" s="59">
        <v>0.10340000000000001</v>
      </c>
      <c r="J92" s="51">
        <v>810500</v>
      </c>
      <c r="K92" s="51">
        <v>2520</v>
      </c>
      <c r="L92" s="51">
        <v>2208</v>
      </c>
      <c r="M92" s="64">
        <f t="shared" si="7"/>
        <v>0.55448717948717952</v>
      </c>
      <c r="N92" s="43" t="str">
        <f>IFERROR(VLOOKUP(C92, マスタ!$E$2:$G$33, 3, TRUE), "")</f>
        <v>化学・医薬品</v>
      </c>
      <c r="O92" s="14" t="str">
        <f>IF(F92 = "", "", TEXT( WORKDAY(TEXT(LEFT(F92, FIND("(", F92) - 1), "yyyy/mm/dd"), 1, マスタ!$A$2:$A$106), "yyyymmdd"))</f>
        <v>20170630</v>
      </c>
      <c r="P92" s="18">
        <v>42916</v>
      </c>
      <c r="Q92" s="57">
        <v>2249</v>
      </c>
      <c r="R92" s="57">
        <v>2350</v>
      </c>
      <c r="S92" s="57">
        <v>2210</v>
      </c>
      <c r="T92" s="14" t="str">
        <f t="shared" si="11"/>
        <v>有</v>
      </c>
      <c r="U92" s="14" t="str">
        <f t="shared" si="12"/>
        <v>有</v>
      </c>
      <c r="V92" s="68">
        <f t="shared" si="13"/>
        <v>-4.1755432466979103E-2</v>
      </c>
      <c r="W92" s="19"/>
      <c r="X92" s="47"/>
      <c r="Y92" s="47"/>
    </row>
    <row r="93" spans="1:25" ht="27">
      <c r="A93" s="15" t="s">
        <v>540</v>
      </c>
      <c r="B93" s="15">
        <v>8</v>
      </c>
      <c r="C93" s="15">
        <v>3086</v>
      </c>
      <c r="D93" s="10" t="s">
        <v>499</v>
      </c>
      <c r="E93" s="15" t="s">
        <v>20</v>
      </c>
      <c r="F93" s="15" t="s">
        <v>498</v>
      </c>
      <c r="G93" s="50">
        <v>1746</v>
      </c>
      <c r="H93" s="50">
        <v>139</v>
      </c>
      <c r="I93" s="58">
        <v>8.6499999999999994E-2</v>
      </c>
      <c r="J93" s="50">
        <v>4460300</v>
      </c>
      <c r="K93" s="50">
        <v>1798</v>
      </c>
      <c r="L93" s="50">
        <v>1692</v>
      </c>
      <c r="M93" s="63">
        <f t="shared" si="7"/>
        <v>0.49056603773584906</v>
      </c>
      <c r="N93" s="42" t="str">
        <f>IFERROR(VLOOKUP(C93, マスタ!$E$2:$G$33, 3, TRUE), "")</f>
        <v>繊維製品</v>
      </c>
      <c r="O93" s="15" t="str">
        <f>IF(F93 = "", "", TEXT( WORKDAY(TEXT(LEFT(F93, FIND("(", F93) - 1), "yyyy/mm/dd"), 1, マスタ!$A$2:$A$106), "yyyymmdd"))</f>
        <v>20170630</v>
      </c>
      <c r="P93" s="16">
        <v>42916</v>
      </c>
      <c r="Q93" s="56">
        <v>1713</v>
      </c>
      <c r="R93" s="56">
        <v>1737</v>
      </c>
      <c r="S93" s="56">
        <v>1704</v>
      </c>
      <c r="T93" s="15" t="str">
        <f t="shared" si="11"/>
        <v>有</v>
      </c>
      <c r="U93" s="15" t="str">
        <f t="shared" si="12"/>
        <v>無</v>
      </c>
      <c r="V93" s="67">
        <f t="shared" si="13"/>
        <v>-1.8900343642611728E-2</v>
      </c>
      <c r="W93" s="17"/>
      <c r="X93" s="46"/>
      <c r="Y93" s="46"/>
    </row>
    <row r="94" spans="1:25" ht="15">
      <c r="A94" s="14" t="s">
        <v>540</v>
      </c>
      <c r="B94" s="14">
        <v>12</v>
      </c>
      <c r="C94" s="14">
        <v>9715</v>
      </c>
      <c r="D94" s="9" t="s">
        <v>500</v>
      </c>
      <c r="E94" s="14" t="s">
        <v>20</v>
      </c>
      <c r="F94" s="14" t="s">
        <v>498</v>
      </c>
      <c r="G94" s="51">
        <v>2718</v>
      </c>
      <c r="H94" s="51">
        <v>186</v>
      </c>
      <c r="I94" s="59">
        <v>7.3499999999999996E-2</v>
      </c>
      <c r="J94" s="51">
        <v>675700</v>
      </c>
      <c r="K94" s="51">
        <v>2718</v>
      </c>
      <c r="L94" s="51">
        <v>2603</v>
      </c>
      <c r="M94" s="64">
        <f t="shared" si="7"/>
        <v>0</v>
      </c>
      <c r="N94" s="43" t="str">
        <f>IFERROR(VLOOKUP(C94, マスタ!$E$2:$G$33, 3, TRUE), "")</f>
        <v>サービス</v>
      </c>
      <c r="O94" s="14" t="str">
        <f>IF(F94 = "", "", TEXT( WORKDAY(TEXT(LEFT(F94, FIND("(", F94) - 1), "yyyy/mm/dd"), 1, マスタ!$A$2:$A$106), "yyyymmdd"))</f>
        <v>20170630</v>
      </c>
      <c r="P94" s="18">
        <v>42916</v>
      </c>
      <c r="Q94" s="57">
        <v>2686</v>
      </c>
      <c r="R94" s="57">
        <v>2715</v>
      </c>
      <c r="S94" s="57">
        <v>2651</v>
      </c>
      <c r="T94" s="14" t="str">
        <f t="shared" si="11"/>
        <v>有</v>
      </c>
      <c r="U94" s="14" t="str">
        <f t="shared" si="12"/>
        <v>有</v>
      </c>
      <c r="V94" s="68">
        <f t="shared" si="13"/>
        <v>-1.1773362766740236E-2</v>
      </c>
      <c r="W94" s="19"/>
      <c r="X94" s="47"/>
      <c r="Y94" s="47"/>
    </row>
    <row r="95" spans="1:25" ht="15">
      <c r="A95" s="15" t="s">
        <v>540</v>
      </c>
      <c r="B95" s="15">
        <v>17</v>
      </c>
      <c r="C95" s="15">
        <v>4587</v>
      </c>
      <c r="D95" s="10" t="s">
        <v>501</v>
      </c>
      <c r="E95" s="15" t="s">
        <v>20</v>
      </c>
      <c r="F95" s="15" t="s">
        <v>498</v>
      </c>
      <c r="G95" s="50">
        <v>3555</v>
      </c>
      <c r="H95" s="50">
        <v>215</v>
      </c>
      <c r="I95" s="58">
        <v>6.4399999999999999E-2</v>
      </c>
      <c r="J95" s="50">
        <v>1662000</v>
      </c>
      <c r="K95" s="50">
        <v>3575</v>
      </c>
      <c r="L95" s="50">
        <v>3335</v>
      </c>
      <c r="M95" s="63">
        <f t="shared" si="7"/>
        <v>8.3333333333333329E-2</v>
      </c>
      <c r="N95" s="42" t="str">
        <f>IFERROR(VLOOKUP(C95, マスタ!$E$2:$G$33, 3, TRUE), "")</f>
        <v>化学・医薬品</v>
      </c>
      <c r="O95" s="15" t="str">
        <f>IF(F95 = "", "", TEXT( WORKDAY(TEXT(LEFT(F95, FIND("(", F95) - 1), "yyyy/mm/dd"), 1, マスタ!$A$2:$A$106), "yyyymmdd"))</f>
        <v>20170630</v>
      </c>
      <c r="P95" s="16">
        <v>42916</v>
      </c>
      <c r="Q95" s="56">
        <v>3505</v>
      </c>
      <c r="R95" s="56">
        <v>3605</v>
      </c>
      <c r="S95" s="56">
        <v>3455</v>
      </c>
      <c r="T95" s="15" t="str">
        <f t="shared" si="11"/>
        <v>有</v>
      </c>
      <c r="U95" s="15" t="str">
        <f t="shared" si="12"/>
        <v>有</v>
      </c>
      <c r="V95" s="67">
        <f t="shared" si="13"/>
        <v>-1.406469760900142E-2</v>
      </c>
      <c r="W95" s="17"/>
      <c r="X95" s="46"/>
      <c r="Y95" s="46"/>
    </row>
    <row r="96" spans="1:25" ht="27">
      <c r="A96" s="14" t="s">
        <v>540</v>
      </c>
      <c r="B96" s="14">
        <v>20</v>
      </c>
      <c r="C96" s="14">
        <v>3688</v>
      </c>
      <c r="D96" s="9" t="s">
        <v>131</v>
      </c>
      <c r="E96" s="14" t="s">
        <v>20</v>
      </c>
      <c r="F96" s="14" t="s">
        <v>498</v>
      </c>
      <c r="G96" s="51">
        <v>2390</v>
      </c>
      <c r="H96" s="51">
        <v>135</v>
      </c>
      <c r="I96" s="59">
        <v>5.9900000000000002E-2</v>
      </c>
      <c r="J96" s="51">
        <v>674000</v>
      </c>
      <c r="K96" s="51">
        <v>2412</v>
      </c>
      <c r="L96" s="51">
        <v>2287</v>
      </c>
      <c r="M96" s="64">
        <f t="shared" si="7"/>
        <v>0.17599999999999999</v>
      </c>
      <c r="N96" s="43" t="str">
        <f>IFERROR(VLOOKUP(C96, マスタ!$E$2:$G$33, 3, TRUE), "")</f>
        <v>36</v>
      </c>
      <c r="O96" s="14" t="str">
        <f>IF(F96 = "", "", TEXT( WORKDAY(TEXT(LEFT(F96, FIND("(", F96) - 1), "yyyy/mm/dd"), 1, マスタ!$A$2:$A$106), "yyyymmdd"))</f>
        <v>20170630</v>
      </c>
      <c r="P96" s="18">
        <v>42916</v>
      </c>
      <c r="Q96" s="57">
        <v>2340</v>
      </c>
      <c r="R96" s="57">
        <v>2343</v>
      </c>
      <c r="S96" s="57">
        <v>2264</v>
      </c>
      <c r="T96" s="14" t="str">
        <f t="shared" si="11"/>
        <v>無</v>
      </c>
      <c r="U96" s="14" t="str">
        <f t="shared" si="12"/>
        <v>有</v>
      </c>
      <c r="V96" s="68">
        <f t="shared" si="13"/>
        <v>-2.0920502092050208E-2</v>
      </c>
      <c r="W96" s="19"/>
      <c r="X96" s="47"/>
      <c r="Y96" s="47"/>
    </row>
    <row r="97" spans="1:25" ht="15">
      <c r="A97" s="15" t="s">
        <v>540</v>
      </c>
      <c r="B97" s="15">
        <v>21</v>
      </c>
      <c r="C97" s="15">
        <v>1949</v>
      </c>
      <c r="D97" s="10" t="s">
        <v>400</v>
      </c>
      <c r="E97" s="15" t="s">
        <v>20</v>
      </c>
      <c r="F97" s="15" t="s">
        <v>498</v>
      </c>
      <c r="G97" s="50">
        <v>1643</v>
      </c>
      <c r="H97" s="50">
        <v>88</v>
      </c>
      <c r="I97" s="58">
        <v>5.6599999999999998E-2</v>
      </c>
      <c r="J97" s="50">
        <v>165900</v>
      </c>
      <c r="K97" s="50">
        <v>1648</v>
      </c>
      <c r="L97" s="50">
        <v>1568</v>
      </c>
      <c r="M97" s="63">
        <f t="shared" si="7"/>
        <v>6.25E-2</v>
      </c>
      <c r="N97" s="42" t="str">
        <f>IFERROR(VLOOKUP(C97, マスタ!$E$2:$G$33, 3, TRUE), "")</f>
        <v>建設</v>
      </c>
      <c r="O97" s="15" t="str">
        <f>IF(F97 = "", "", TEXT( WORKDAY(TEXT(LEFT(F97, FIND("(", F97) - 1), "yyyy/mm/dd"), 1, マスタ!$A$2:$A$106), "yyyymmdd"))</f>
        <v>20170630</v>
      </c>
      <c r="P97" s="16">
        <v>42916</v>
      </c>
      <c r="Q97" s="56">
        <v>1615</v>
      </c>
      <c r="R97" s="56">
        <v>1627</v>
      </c>
      <c r="S97" s="56">
        <v>1605</v>
      </c>
      <c r="T97" s="15" t="str">
        <f t="shared" si="11"/>
        <v>無</v>
      </c>
      <c r="U97" s="15" t="str">
        <f t="shared" si="12"/>
        <v>無</v>
      </c>
      <c r="V97" s="67">
        <f t="shared" si="13"/>
        <v>-1.7041996348143629E-2</v>
      </c>
      <c r="W97" s="17"/>
      <c r="X97" s="46"/>
      <c r="Y97" s="46"/>
    </row>
    <row r="98" spans="1:25" ht="15">
      <c r="A98" s="14" t="s">
        <v>540</v>
      </c>
      <c r="B98" s="14">
        <v>22</v>
      </c>
      <c r="C98" s="14">
        <v>3392</v>
      </c>
      <c r="D98" s="9" t="s">
        <v>325</v>
      </c>
      <c r="E98" s="14" t="s">
        <v>20</v>
      </c>
      <c r="F98" s="14" t="s">
        <v>498</v>
      </c>
      <c r="G98" s="51">
        <v>1795</v>
      </c>
      <c r="H98" s="51">
        <v>95</v>
      </c>
      <c r="I98" s="59">
        <v>5.5899999999999998E-2</v>
      </c>
      <c r="J98" s="51">
        <v>44800</v>
      </c>
      <c r="K98" s="51">
        <v>1800</v>
      </c>
      <c r="L98" s="51">
        <v>1715</v>
      </c>
      <c r="M98" s="64">
        <f t="shared" si="7"/>
        <v>5.8823529411764705E-2</v>
      </c>
      <c r="N98" s="43" t="str">
        <f>IFERROR(VLOOKUP(C98, マスタ!$E$2:$G$33, 3, TRUE), "")</f>
        <v>繊維製品</v>
      </c>
      <c r="O98" s="14" t="str">
        <f>IF(F98 = "", "", TEXT( WORKDAY(TEXT(LEFT(F98, FIND("(", F98) - 1), "yyyy/mm/dd"), 1, マスタ!$A$2:$A$106), "yyyymmdd"))</f>
        <v>20170630</v>
      </c>
      <c r="P98" s="18">
        <v>42916</v>
      </c>
      <c r="Q98" s="57">
        <v>1795</v>
      </c>
      <c r="R98" s="57">
        <v>1800</v>
      </c>
      <c r="S98" s="57">
        <v>1750</v>
      </c>
      <c r="T98" s="14" t="str">
        <f t="shared" si="11"/>
        <v>無</v>
      </c>
      <c r="U98" s="14" t="str">
        <f t="shared" si="12"/>
        <v>有</v>
      </c>
      <c r="V98" s="68">
        <f t="shared" si="13"/>
        <v>0</v>
      </c>
      <c r="W98" s="19"/>
      <c r="X98" s="47"/>
      <c r="Y98" s="47"/>
    </row>
    <row r="99" spans="1:25" ht="15">
      <c r="A99" s="15" t="s">
        <v>540</v>
      </c>
      <c r="B99" s="15">
        <v>23</v>
      </c>
      <c r="C99" s="15">
        <v>1384</v>
      </c>
      <c r="D99" s="10" t="s">
        <v>252</v>
      </c>
      <c r="E99" s="15" t="s">
        <v>20</v>
      </c>
      <c r="F99" s="15" t="s">
        <v>498</v>
      </c>
      <c r="G99" s="50">
        <v>1047</v>
      </c>
      <c r="H99" s="50">
        <v>55</v>
      </c>
      <c r="I99" s="58">
        <v>5.5399999999999998E-2</v>
      </c>
      <c r="J99" s="50">
        <v>73900</v>
      </c>
      <c r="K99" s="50">
        <v>1050</v>
      </c>
      <c r="L99" s="50">
        <v>996</v>
      </c>
      <c r="M99" s="63">
        <f t="shared" si="7"/>
        <v>5.5555555555555552E-2</v>
      </c>
      <c r="N99" s="42" t="str">
        <f>IFERROR(VLOOKUP(C99, マスタ!$E$2:$G$33, 3, TRUE), "")</f>
        <v>農林水産</v>
      </c>
      <c r="O99" s="15" t="str">
        <f>IF(F99 = "", "", TEXT( WORKDAY(TEXT(LEFT(F99, FIND("(", F99) - 1), "yyyy/mm/dd"), 1, マスタ!$A$2:$A$106), "yyyymmdd"))</f>
        <v>20170630</v>
      </c>
      <c r="P99" s="16">
        <v>42916</v>
      </c>
      <c r="Q99" s="56">
        <v>1028</v>
      </c>
      <c r="R99" s="56">
        <v>1043</v>
      </c>
      <c r="S99" s="56">
        <v>1020</v>
      </c>
      <c r="T99" s="15" t="str">
        <f t="shared" si="11"/>
        <v>有</v>
      </c>
      <c r="U99" s="15" t="str">
        <f t="shared" si="12"/>
        <v>無</v>
      </c>
      <c r="V99" s="67">
        <f t="shared" si="13"/>
        <v>-1.8147086914995225E-2</v>
      </c>
      <c r="W99" s="17"/>
      <c r="X99" s="46"/>
      <c r="Y99" s="46"/>
    </row>
    <row r="100" spans="1:25" ht="15">
      <c r="A100" s="14" t="s">
        <v>540</v>
      </c>
      <c r="B100" s="14">
        <v>24</v>
      </c>
      <c r="C100" s="14">
        <v>5989</v>
      </c>
      <c r="D100" s="9" t="s">
        <v>502</v>
      </c>
      <c r="E100" s="14" t="s">
        <v>20</v>
      </c>
      <c r="F100" s="14" t="s">
        <v>498</v>
      </c>
      <c r="G100" s="51">
        <v>1230</v>
      </c>
      <c r="H100" s="51">
        <v>64</v>
      </c>
      <c r="I100" s="59">
        <v>5.4899999999999997E-2</v>
      </c>
      <c r="J100" s="51">
        <v>184500</v>
      </c>
      <c r="K100" s="51">
        <v>1232</v>
      </c>
      <c r="L100" s="51">
        <v>1173</v>
      </c>
      <c r="M100" s="64">
        <f t="shared" si="7"/>
        <v>3.3898305084745763E-2</v>
      </c>
      <c r="N100" s="43" t="str">
        <f>IFERROR(VLOOKUP(C100, マスタ!$E$2:$G$33, 3, TRUE), "")</f>
        <v>金属製品</v>
      </c>
      <c r="O100" s="14" t="str">
        <f>IF(F100 = "", "", TEXT( WORKDAY(TEXT(LEFT(F100, FIND("(", F100) - 1), "yyyy/mm/dd"), 1, マスタ!$A$2:$A$106), "yyyymmdd"))</f>
        <v>20170630</v>
      </c>
      <c r="P100" s="18">
        <v>42916</v>
      </c>
      <c r="Q100" s="57">
        <v>1202</v>
      </c>
      <c r="R100" s="57">
        <v>1232</v>
      </c>
      <c r="S100" s="57">
        <v>1187</v>
      </c>
      <c r="T100" s="14" t="str">
        <f t="shared" si="11"/>
        <v>有</v>
      </c>
      <c r="U100" s="14" t="str">
        <f t="shared" si="12"/>
        <v>有</v>
      </c>
      <c r="V100" s="68">
        <f t="shared" si="13"/>
        <v>-2.2764227642276369E-2</v>
      </c>
      <c r="W100" s="19"/>
      <c r="X100" s="47"/>
      <c r="Y100" s="47"/>
    </row>
    <row r="101" spans="1:25" ht="15">
      <c r="A101" s="15" t="s">
        <v>540</v>
      </c>
      <c r="B101" s="15">
        <v>26</v>
      </c>
      <c r="C101" s="15">
        <v>3415</v>
      </c>
      <c r="D101" s="10" t="s">
        <v>125</v>
      </c>
      <c r="E101" s="15" t="s">
        <v>20</v>
      </c>
      <c r="F101" s="15" t="s">
        <v>498</v>
      </c>
      <c r="G101" s="50">
        <v>4515</v>
      </c>
      <c r="H101" s="50">
        <v>230</v>
      </c>
      <c r="I101" s="58">
        <v>5.3699999999999998E-2</v>
      </c>
      <c r="J101" s="50">
        <v>178800</v>
      </c>
      <c r="K101" s="50">
        <v>4520</v>
      </c>
      <c r="L101" s="50">
        <v>4250</v>
      </c>
      <c r="M101" s="63">
        <f t="shared" si="7"/>
        <v>1.8518518518518517E-2</v>
      </c>
      <c r="N101" s="42" t="str">
        <f>IFERROR(VLOOKUP(C101, マスタ!$E$2:$G$33, 3, TRUE), "")</f>
        <v>繊維製品</v>
      </c>
      <c r="O101" s="15" t="str">
        <f>IF(F101 = "", "", TEXT( WORKDAY(TEXT(LEFT(F101, FIND("(", F101) - 1), "yyyy/mm/dd"), 1, マスタ!$A$2:$A$106), "yyyymmdd"))</f>
        <v>20170630</v>
      </c>
      <c r="P101" s="16">
        <v>42916</v>
      </c>
      <c r="Q101" s="56">
        <v>4415</v>
      </c>
      <c r="R101" s="56">
        <v>4535</v>
      </c>
      <c r="S101" s="56">
        <v>4375</v>
      </c>
      <c r="T101" s="15" t="str">
        <f t="shared" si="11"/>
        <v>有</v>
      </c>
      <c r="U101" s="15" t="str">
        <f t="shared" si="12"/>
        <v>無</v>
      </c>
      <c r="V101" s="67">
        <f t="shared" si="13"/>
        <v>-2.2148394241417457E-2</v>
      </c>
      <c r="W101" s="17"/>
      <c r="X101" s="46"/>
      <c r="Y101" s="46"/>
    </row>
    <row r="102" spans="1:25" ht="27">
      <c r="A102" s="14" t="s">
        <v>540</v>
      </c>
      <c r="B102" s="14">
        <v>27</v>
      </c>
      <c r="C102" s="14">
        <v>4346</v>
      </c>
      <c r="D102" s="9" t="s">
        <v>491</v>
      </c>
      <c r="E102" s="14" t="s">
        <v>20</v>
      </c>
      <c r="F102" s="14" t="s">
        <v>498</v>
      </c>
      <c r="G102" s="51">
        <v>1960</v>
      </c>
      <c r="H102" s="51">
        <v>99</v>
      </c>
      <c r="I102" s="59">
        <v>5.3199999999999997E-2</v>
      </c>
      <c r="J102" s="51">
        <v>215800</v>
      </c>
      <c r="K102" s="51">
        <v>1970</v>
      </c>
      <c r="L102" s="51">
        <v>1852</v>
      </c>
      <c r="M102" s="64">
        <f t="shared" si="7"/>
        <v>8.4745762711864403E-2</v>
      </c>
      <c r="N102" s="43" t="str">
        <f>IFERROR(VLOOKUP(C102, マスタ!$E$2:$G$33, 3, TRUE), "")</f>
        <v>化学・医薬品</v>
      </c>
      <c r="O102" s="14" t="str">
        <f>IF(F102 = "", "", TEXT( WORKDAY(TEXT(LEFT(F102, FIND("(", F102) - 1), "yyyy/mm/dd"), 1, マスタ!$A$2:$A$106), "yyyymmdd"))</f>
        <v>20170630</v>
      </c>
      <c r="P102" s="18">
        <v>42916</v>
      </c>
      <c r="Q102" s="57">
        <v>1936</v>
      </c>
      <c r="R102" s="57">
        <v>2029</v>
      </c>
      <c r="S102" s="57">
        <v>1936</v>
      </c>
      <c r="T102" s="14" t="str">
        <f t="shared" si="11"/>
        <v>有</v>
      </c>
      <c r="U102" s="14" t="str">
        <f t="shared" si="12"/>
        <v>無</v>
      </c>
      <c r="V102" s="68">
        <f t="shared" si="13"/>
        <v>-1.2244897959183709E-2</v>
      </c>
      <c r="W102" s="19"/>
      <c r="X102" s="47"/>
      <c r="Y102" s="47"/>
    </row>
    <row r="103" spans="1:25" ht="15">
      <c r="A103" s="15" t="s">
        <v>540</v>
      </c>
      <c r="B103" s="15">
        <v>28</v>
      </c>
      <c r="C103" s="15">
        <v>4971</v>
      </c>
      <c r="D103" s="10" t="s">
        <v>503</v>
      </c>
      <c r="E103" s="15" t="s">
        <v>20</v>
      </c>
      <c r="F103" s="15" t="s">
        <v>498</v>
      </c>
      <c r="G103" s="50">
        <v>1367</v>
      </c>
      <c r="H103" s="50">
        <v>68</v>
      </c>
      <c r="I103" s="58">
        <v>5.2299999999999999E-2</v>
      </c>
      <c r="J103" s="50">
        <v>207500</v>
      </c>
      <c r="K103" s="50">
        <v>1384</v>
      </c>
      <c r="L103" s="50">
        <v>1306</v>
      </c>
      <c r="M103" s="63">
        <f t="shared" si="7"/>
        <v>0.21794871794871795</v>
      </c>
      <c r="N103" s="42" t="str">
        <f>IFERROR(VLOOKUP(C103, マスタ!$E$2:$G$33, 3, TRUE), "")</f>
        <v>化学・医薬品</v>
      </c>
      <c r="O103" s="15" t="str">
        <f>IF(F103 = "", "", TEXT( WORKDAY(TEXT(LEFT(F103, FIND("(", F103) - 1), "yyyy/mm/dd"), 1, マスタ!$A$2:$A$106), "yyyymmdd"))</f>
        <v>20170630</v>
      </c>
      <c r="P103" s="16">
        <v>42916</v>
      </c>
      <c r="Q103" s="56">
        <v>1342</v>
      </c>
      <c r="R103" s="56">
        <v>1401</v>
      </c>
      <c r="S103" s="56">
        <v>1326</v>
      </c>
      <c r="T103" s="15" t="str">
        <f t="shared" si="11"/>
        <v>有</v>
      </c>
      <c r="U103" s="15" t="str">
        <f t="shared" si="12"/>
        <v>有</v>
      </c>
      <c r="V103" s="67">
        <f t="shared" si="13"/>
        <v>-1.8288222384784225E-2</v>
      </c>
      <c r="W103" s="17"/>
      <c r="X103" s="46"/>
      <c r="Y103" s="46"/>
    </row>
    <row r="104" spans="1:25" ht="15">
      <c r="A104" s="14" t="s">
        <v>540</v>
      </c>
      <c r="B104" s="14">
        <v>29</v>
      </c>
      <c r="C104" s="14">
        <v>6996</v>
      </c>
      <c r="D104" s="9" t="s">
        <v>504</v>
      </c>
      <c r="E104" s="14" t="s">
        <v>20</v>
      </c>
      <c r="F104" s="14" t="s">
        <v>498</v>
      </c>
      <c r="G104" s="51">
        <v>1262</v>
      </c>
      <c r="H104" s="51">
        <v>62</v>
      </c>
      <c r="I104" s="59">
        <v>5.1700000000000003E-2</v>
      </c>
      <c r="J104" s="51">
        <v>974500</v>
      </c>
      <c r="K104" s="51">
        <v>1268</v>
      </c>
      <c r="L104" s="51">
        <v>1210</v>
      </c>
      <c r="M104" s="64">
        <f t="shared" si="7"/>
        <v>0.10344827586206896</v>
      </c>
      <c r="N104" s="43" t="str">
        <f>IFERROR(VLOOKUP(C104, マスタ!$E$2:$G$33, 3, TRUE), "")</f>
        <v>電気</v>
      </c>
      <c r="O104" s="14" t="str">
        <f>IF(F104 = "", "", TEXT( WORKDAY(TEXT(LEFT(F104, FIND("(", F104) - 1), "yyyy/mm/dd"), 1, マスタ!$A$2:$A$106), "yyyymmdd"))</f>
        <v>20170630</v>
      </c>
      <c r="P104" s="18">
        <v>42916</v>
      </c>
      <c r="Q104" s="57">
        <v>1219</v>
      </c>
      <c r="R104" s="57">
        <v>1220</v>
      </c>
      <c r="S104" s="57">
        <v>1172</v>
      </c>
      <c r="T104" s="14" t="str">
        <f t="shared" si="11"/>
        <v>無</v>
      </c>
      <c r="U104" s="14" t="str">
        <f t="shared" si="12"/>
        <v>有</v>
      </c>
      <c r="V104" s="68">
        <f t="shared" si="13"/>
        <v>-3.4072900158478636E-2</v>
      </c>
      <c r="W104" s="19"/>
      <c r="X104" s="47"/>
      <c r="Y104" s="47"/>
    </row>
    <row r="105" spans="1:25" ht="15">
      <c r="A105" s="15" t="s">
        <v>540</v>
      </c>
      <c r="B105" s="15">
        <v>31</v>
      </c>
      <c r="C105" s="15">
        <v>7280</v>
      </c>
      <c r="D105" s="10" t="s">
        <v>505</v>
      </c>
      <c r="E105" s="15" t="s">
        <v>20</v>
      </c>
      <c r="F105" s="15" t="s">
        <v>498</v>
      </c>
      <c r="G105" s="50">
        <v>2093</v>
      </c>
      <c r="H105" s="50">
        <v>100</v>
      </c>
      <c r="I105" s="58">
        <v>5.0200000000000002E-2</v>
      </c>
      <c r="J105" s="50">
        <v>238300</v>
      </c>
      <c r="K105" s="50">
        <v>2093</v>
      </c>
      <c r="L105" s="50">
        <v>2012</v>
      </c>
      <c r="M105" s="63">
        <f t="shared" si="7"/>
        <v>0</v>
      </c>
      <c r="N105" s="42" t="str">
        <f>IFERROR(VLOOKUP(C105, マスタ!$E$2:$G$33, 3, TRUE), "")</f>
        <v>輸送用機械</v>
      </c>
      <c r="O105" s="15" t="str">
        <f>IF(F105 = "", "", TEXT( WORKDAY(TEXT(LEFT(F105, FIND("(", F105) - 1), "yyyy/mm/dd"), 1, マスタ!$A$2:$A$106), "yyyymmdd"))</f>
        <v>20170630</v>
      </c>
      <c r="P105" s="16">
        <v>42916</v>
      </c>
      <c r="Q105" s="56">
        <v>2062</v>
      </c>
      <c r="R105" s="56">
        <v>2090</v>
      </c>
      <c r="S105" s="56">
        <v>2054</v>
      </c>
      <c r="T105" s="15" t="str">
        <f t="shared" si="11"/>
        <v>有</v>
      </c>
      <c r="U105" s="15" t="str">
        <f t="shared" si="12"/>
        <v>無</v>
      </c>
      <c r="V105" s="67">
        <f t="shared" si="13"/>
        <v>-1.4811275680840952E-2</v>
      </c>
      <c r="W105" s="17"/>
      <c r="X105" s="46"/>
      <c r="Y105" s="46"/>
    </row>
    <row r="106" spans="1:25" ht="15">
      <c r="A106" s="14" t="s">
        <v>540</v>
      </c>
      <c r="B106" s="14">
        <v>32</v>
      </c>
      <c r="C106" s="14">
        <v>7148</v>
      </c>
      <c r="D106" s="9" t="s">
        <v>52</v>
      </c>
      <c r="E106" s="14" t="s">
        <v>20</v>
      </c>
      <c r="F106" s="14" t="s">
        <v>498</v>
      </c>
      <c r="G106" s="51">
        <v>1052</v>
      </c>
      <c r="H106" s="51">
        <v>49</v>
      </c>
      <c r="I106" s="59">
        <v>4.8899999999999999E-2</v>
      </c>
      <c r="J106" s="51">
        <v>1716100</v>
      </c>
      <c r="K106" s="51">
        <v>1052</v>
      </c>
      <c r="L106" s="51">
        <v>1007</v>
      </c>
      <c r="M106" s="64">
        <f t="shared" si="7"/>
        <v>0</v>
      </c>
      <c r="N106" s="43" t="str">
        <f>IFERROR(VLOOKUP(C106, マスタ!$E$2:$G$33, 3, TRUE), "")</f>
        <v>輸送用機械</v>
      </c>
      <c r="O106" s="14" t="str">
        <f>IF(F106 = "", "", TEXT( WORKDAY(TEXT(LEFT(F106, FIND("(", F106) - 1), "yyyy/mm/dd"), 1, マスタ!$A$2:$A$106), "yyyymmdd"))</f>
        <v>20170630</v>
      </c>
      <c r="P106" s="18">
        <v>42916</v>
      </c>
      <c r="Q106" s="57">
        <v>1045</v>
      </c>
      <c r="R106" s="57">
        <v>1082</v>
      </c>
      <c r="S106" s="57">
        <v>1044</v>
      </c>
      <c r="T106" s="14" t="str">
        <f t="shared" si="11"/>
        <v>有</v>
      </c>
      <c r="U106" s="14" t="str">
        <f t="shared" si="12"/>
        <v>無</v>
      </c>
      <c r="V106" s="68">
        <f t="shared" si="13"/>
        <v>-6.6539923954372915E-3</v>
      </c>
      <c r="W106" s="19"/>
      <c r="X106" s="47"/>
      <c r="Y106" s="47"/>
    </row>
    <row r="107" spans="1:25" ht="27">
      <c r="A107" s="15" t="s">
        <v>540</v>
      </c>
      <c r="B107" s="15">
        <v>34</v>
      </c>
      <c r="C107" s="15">
        <v>6048</v>
      </c>
      <c r="D107" s="10" t="s">
        <v>135</v>
      </c>
      <c r="E107" s="15" t="s">
        <v>20</v>
      </c>
      <c r="F107" s="15" t="s">
        <v>498</v>
      </c>
      <c r="G107" s="50">
        <v>1547</v>
      </c>
      <c r="H107" s="50">
        <v>71</v>
      </c>
      <c r="I107" s="58">
        <v>4.8099999999999997E-2</v>
      </c>
      <c r="J107" s="50">
        <v>29800</v>
      </c>
      <c r="K107" s="50">
        <v>1548</v>
      </c>
      <c r="L107" s="50">
        <v>1476</v>
      </c>
      <c r="M107" s="63">
        <f t="shared" si="7"/>
        <v>1.3888888888888888E-2</v>
      </c>
      <c r="N107" s="42" t="str">
        <f>IFERROR(VLOOKUP(C107, マスタ!$E$2:$G$33, 3, TRUE), "")</f>
        <v>機械</v>
      </c>
      <c r="O107" s="15" t="str">
        <f>IF(F107 = "", "", TEXT( WORKDAY(TEXT(LEFT(F107, FIND("(", F107) - 1), "yyyy/mm/dd"), 1, マスタ!$A$2:$A$106), "yyyymmdd"))</f>
        <v>20170630</v>
      </c>
      <c r="P107" s="16">
        <v>42916</v>
      </c>
      <c r="Q107" s="56">
        <v>1535</v>
      </c>
      <c r="R107" s="56">
        <v>1535</v>
      </c>
      <c r="S107" s="56">
        <v>1478</v>
      </c>
      <c r="T107" s="15" t="str">
        <f t="shared" si="11"/>
        <v>無</v>
      </c>
      <c r="U107" s="15" t="str">
        <f t="shared" si="12"/>
        <v>有</v>
      </c>
      <c r="V107" s="67">
        <f t="shared" si="13"/>
        <v>-7.7569489334194941E-3</v>
      </c>
      <c r="W107" s="17"/>
      <c r="X107" s="46"/>
      <c r="Y107" s="46"/>
    </row>
    <row r="108" spans="1:25" ht="15">
      <c r="A108" s="14" t="s">
        <v>540</v>
      </c>
      <c r="B108" s="14">
        <v>36</v>
      </c>
      <c r="C108" s="14">
        <v>8173</v>
      </c>
      <c r="D108" s="9" t="s">
        <v>506</v>
      </c>
      <c r="E108" s="14" t="s">
        <v>20</v>
      </c>
      <c r="F108" s="14" t="s">
        <v>498</v>
      </c>
      <c r="G108" s="51">
        <v>1641</v>
      </c>
      <c r="H108" s="51">
        <v>74</v>
      </c>
      <c r="I108" s="59">
        <v>4.7199999999999999E-2</v>
      </c>
      <c r="J108" s="51">
        <v>141000</v>
      </c>
      <c r="K108" s="51">
        <v>1644</v>
      </c>
      <c r="L108" s="51">
        <v>1568</v>
      </c>
      <c r="M108" s="64">
        <f t="shared" si="7"/>
        <v>3.9473684210526314E-2</v>
      </c>
      <c r="N108" s="43" t="str">
        <f>IFERROR(VLOOKUP(C108, マスタ!$E$2:$G$33, 3, TRUE), "")</f>
        <v>商業</v>
      </c>
      <c r="O108" s="14" t="str">
        <f>IF(F108 = "", "", TEXT( WORKDAY(TEXT(LEFT(F108, FIND("(", F108) - 1), "yyyy/mm/dd"), 1, マスタ!$A$2:$A$106), "yyyymmdd"))</f>
        <v>20170630</v>
      </c>
      <c r="P108" s="18">
        <v>42916</v>
      </c>
      <c r="Q108" s="57">
        <v>1626</v>
      </c>
      <c r="R108" s="57">
        <v>1640</v>
      </c>
      <c r="S108" s="57">
        <v>1603</v>
      </c>
      <c r="T108" s="14" t="str">
        <f t="shared" si="11"/>
        <v>無</v>
      </c>
      <c r="U108" s="14" t="str">
        <f t="shared" si="12"/>
        <v>有</v>
      </c>
      <c r="V108" s="68">
        <f t="shared" si="13"/>
        <v>-9.1407678244972423E-3</v>
      </c>
      <c r="W108" s="19"/>
      <c r="X108" s="47"/>
      <c r="Y108" s="47"/>
    </row>
    <row r="109" spans="1:25" ht="15">
      <c r="A109" s="15" t="s">
        <v>540</v>
      </c>
      <c r="B109" s="15">
        <v>38</v>
      </c>
      <c r="C109" s="15">
        <v>7266</v>
      </c>
      <c r="D109" s="10" t="s">
        <v>507</v>
      </c>
      <c r="E109" s="15" t="s">
        <v>20</v>
      </c>
      <c r="F109" s="15" t="s">
        <v>498</v>
      </c>
      <c r="G109" s="50">
        <v>1286</v>
      </c>
      <c r="H109" s="50">
        <v>57</v>
      </c>
      <c r="I109" s="58">
        <v>4.6399999999999997E-2</v>
      </c>
      <c r="J109" s="50">
        <v>134400</v>
      </c>
      <c r="K109" s="50">
        <v>1286</v>
      </c>
      <c r="L109" s="50">
        <v>1244</v>
      </c>
      <c r="M109" s="63">
        <f t="shared" si="7"/>
        <v>0</v>
      </c>
      <c r="N109" s="42" t="str">
        <f>IFERROR(VLOOKUP(C109, マスタ!$E$2:$G$33, 3, TRUE), "")</f>
        <v>輸送用機械</v>
      </c>
      <c r="O109" s="15" t="str">
        <f>IF(F109 = "", "", TEXT( WORKDAY(TEXT(LEFT(F109, FIND("(", F109) - 1), "yyyy/mm/dd"), 1, マスタ!$A$2:$A$106), "yyyymmdd"))</f>
        <v>20170630</v>
      </c>
      <c r="P109" s="16">
        <v>42916</v>
      </c>
      <c r="Q109" s="56">
        <v>1262</v>
      </c>
      <c r="R109" s="56">
        <v>1321</v>
      </c>
      <c r="S109" s="56">
        <v>1262</v>
      </c>
      <c r="T109" s="15" t="str">
        <f t="shared" si="11"/>
        <v>有</v>
      </c>
      <c r="U109" s="15" t="str">
        <f t="shared" si="12"/>
        <v>無</v>
      </c>
      <c r="V109" s="67">
        <f t="shared" si="13"/>
        <v>-1.8662519440124425E-2</v>
      </c>
      <c r="W109" s="17"/>
      <c r="X109" s="46"/>
      <c r="Y109" s="46"/>
    </row>
    <row r="110" spans="1:25" ht="15">
      <c r="A110" s="14" t="s">
        <v>540</v>
      </c>
      <c r="B110" s="14">
        <v>39</v>
      </c>
      <c r="C110" s="14">
        <v>8251</v>
      </c>
      <c r="D110" s="9" t="s">
        <v>508</v>
      </c>
      <c r="E110" s="14" t="s">
        <v>20</v>
      </c>
      <c r="F110" s="14" t="s">
        <v>498</v>
      </c>
      <c r="G110" s="51">
        <v>1379</v>
      </c>
      <c r="H110" s="51">
        <v>61</v>
      </c>
      <c r="I110" s="59">
        <v>4.6300000000000001E-2</v>
      </c>
      <c r="J110" s="51">
        <v>245900</v>
      </c>
      <c r="K110" s="51">
        <v>1394</v>
      </c>
      <c r="L110" s="51">
        <v>1329</v>
      </c>
      <c r="M110" s="64">
        <f t="shared" si="7"/>
        <v>0.23076923076923078</v>
      </c>
      <c r="N110" s="43" t="str">
        <f>IFERROR(VLOOKUP(C110, マスタ!$E$2:$G$33, 3, TRUE), "")</f>
        <v>商業</v>
      </c>
      <c r="O110" s="14" t="str">
        <f>IF(F110 = "", "", TEXT( WORKDAY(TEXT(LEFT(F110, FIND("(", F110) - 1), "yyyy/mm/dd"), 1, マスタ!$A$2:$A$106), "yyyymmdd"))</f>
        <v>20170630</v>
      </c>
      <c r="P110" s="18">
        <v>42916</v>
      </c>
      <c r="Q110" s="57">
        <v>1355</v>
      </c>
      <c r="R110" s="57">
        <v>1363</v>
      </c>
      <c r="S110" s="57">
        <v>1330</v>
      </c>
      <c r="T110" s="14" t="str">
        <f t="shared" si="11"/>
        <v>無</v>
      </c>
      <c r="U110" s="14" t="str">
        <f t="shared" si="12"/>
        <v>有</v>
      </c>
      <c r="V110" s="68">
        <f t="shared" si="13"/>
        <v>-1.7403915881073262E-2</v>
      </c>
      <c r="W110" s="19"/>
      <c r="X110" s="47"/>
      <c r="Y110" s="47"/>
    </row>
    <row r="111" spans="1:25" ht="15">
      <c r="A111" s="15" t="s">
        <v>540</v>
      </c>
      <c r="B111" s="15">
        <v>40</v>
      </c>
      <c r="C111" s="15">
        <v>9468</v>
      </c>
      <c r="D111" s="10" t="s">
        <v>509</v>
      </c>
      <c r="E111" s="15" t="s">
        <v>20</v>
      </c>
      <c r="F111" s="15" t="s">
        <v>498</v>
      </c>
      <c r="G111" s="50">
        <v>1495</v>
      </c>
      <c r="H111" s="50">
        <v>66</v>
      </c>
      <c r="I111" s="58">
        <v>4.6199999999999998E-2</v>
      </c>
      <c r="J111" s="50">
        <v>882600</v>
      </c>
      <c r="K111" s="50">
        <v>1498</v>
      </c>
      <c r="L111" s="50">
        <v>1445</v>
      </c>
      <c r="M111" s="63">
        <f t="shared" si="7"/>
        <v>5.6603773584905662E-2</v>
      </c>
      <c r="N111" s="42" t="str">
        <f>IFERROR(VLOOKUP(C111, マスタ!$E$2:$G$33, 3, TRUE), "")</f>
        <v>情報通信</v>
      </c>
      <c r="O111" s="15" t="str">
        <f>IF(F111 = "", "", TEXT( WORKDAY(TEXT(LEFT(F111, FIND("(", F111) - 1), "yyyy/mm/dd"), 1, マスタ!$A$2:$A$106), "yyyymmdd"))</f>
        <v>20170630</v>
      </c>
      <c r="P111" s="16">
        <v>42916</v>
      </c>
      <c r="Q111" s="56">
        <v>1478</v>
      </c>
      <c r="R111" s="56">
        <v>1479</v>
      </c>
      <c r="S111" s="56">
        <v>1442</v>
      </c>
      <c r="T111" s="15" t="str">
        <f t="shared" si="11"/>
        <v>無</v>
      </c>
      <c r="U111" s="15" t="str">
        <f t="shared" si="12"/>
        <v>有</v>
      </c>
      <c r="V111" s="67">
        <f t="shared" si="13"/>
        <v>-1.1371237458194017E-2</v>
      </c>
      <c r="W111" s="17"/>
      <c r="X111" s="46"/>
      <c r="Y111" s="46"/>
    </row>
    <row r="112" spans="1:25" ht="27">
      <c r="A112" s="14" t="s">
        <v>540</v>
      </c>
      <c r="B112" s="14">
        <v>41</v>
      </c>
      <c r="C112" s="14">
        <v>3258</v>
      </c>
      <c r="D112" s="9" t="s">
        <v>510</v>
      </c>
      <c r="E112" s="14" t="s">
        <v>20</v>
      </c>
      <c r="F112" s="14" t="s">
        <v>498</v>
      </c>
      <c r="G112" s="51">
        <v>3125</v>
      </c>
      <c r="H112" s="51">
        <v>134</v>
      </c>
      <c r="I112" s="59">
        <v>4.48E-2</v>
      </c>
      <c r="J112" s="51">
        <v>389200</v>
      </c>
      <c r="K112" s="51">
        <v>3125</v>
      </c>
      <c r="L112" s="51">
        <v>2983</v>
      </c>
      <c r="M112" s="64">
        <f t="shared" si="7"/>
        <v>0</v>
      </c>
      <c r="N112" s="43" t="str">
        <f>IFERROR(VLOOKUP(C112, マスタ!$E$2:$G$33, 3, TRUE), "")</f>
        <v>繊維製品</v>
      </c>
      <c r="O112" s="14" t="str">
        <f>IF(F112 = "", "", TEXT( WORKDAY(TEXT(LEFT(F112, FIND("(", F112) - 1), "yyyy/mm/dd"), 1, マスタ!$A$2:$A$106), "yyyymmdd"))</f>
        <v>20170630</v>
      </c>
      <c r="P112" s="18">
        <v>42916</v>
      </c>
      <c r="Q112" s="57">
        <v>3085</v>
      </c>
      <c r="R112" s="57">
        <v>3140</v>
      </c>
      <c r="S112" s="57">
        <v>3065</v>
      </c>
      <c r="T112" s="14" t="str">
        <f t="shared" si="11"/>
        <v>有</v>
      </c>
      <c r="U112" s="14" t="str">
        <f t="shared" si="12"/>
        <v>無</v>
      </c>
      <c r="V112" s="68">
        <f t="shared" si="13"/>
        <v>-1.2800000000000034E-2</v>
      </c>
      <c r="W112" s="19"/>
      <c r="X112" s="47"/>
      <c r="Y112" s="47"/>
    </row>
    <row r="113" spans="1:25" ht="15">
      <c r="A113" s="15" t="s">
        <v>540</v>
      </c>
      <c r="B113" s="15">
        <v>43</v>
      </c>
      <c r="C113" s="15">
        <v>4541</v>
      </c>
      <c r="D113" s="10" t="s">
        <v>511</v>
      </c>
      <c r="E113" s="15" t="s">
        <v>20</v>
      </c>
      <c r="F113" s="15" t="s">
        <v>498</v>
      </c>
      <c r="G113" s="50">
        <v>1747</v>
      </c>
      <c r="H113" s="50">
        <v>74</v>
      </c>
      <c r="I113" s="58">
        <v>4.4200000000000003E-2</v>
      </c>
      <c r="J113" s="50">
        <v>1438000</v>
      </c>
      <c r="K113" s="50">
        <v>1751</v>
      </c>
      <c r="L113" s="50">
        <v>1703</v>
      </c>
      <c r="M113" s="63">
        <f t="shared" si="7"/>
        <v>8.3333333333333329E-2</v>
      </c>
      <c r="N113" s="42" t="str">
        <f>IFERROR(VLOOKUP(C113, マスタ!$E$2:$G$33, 3, TRUE), "")</f>
        <v>化学・医薬品</v>
      </c>
      <c r="O113" s="15" t="str">
        <f>IF(F113 = "", "", TEXT( WORKDAY(TEXT(LEFT(F113, FIND("(", F113) - 1), "yyyy/mm/dd"), 1, マスタ!$A$2:$A$106), "yyyymmdd"))</f>
        <v>20170630</v>
      </c>
      <c r="P113" s="16">
        <v>42916</v>
      </c>
      <c r="Q113" s="56">
        <v>1731</v>
      </c>
      <c r="R113" s="56">
        <v>1770</v>
      </c>
      <c r="S113" s="56">
        <v>1722</v>
      </c>
      <c r="T113" s="15" t="str">
        <f t="shared" si="11"/>
        <v>有</v>
      </c>
      <c r="U113" s="15" t="str">
        <f t="shared" si="12"/>
        <v>無</v>
      </c>
      <c r="V113" s="67">
        <f t="shared" si="13"/>
        <v>-9.1585575271894148E-3</v>
      </c>
      <c r="W113" s="17"/>
      <c r="X113" s="46"/>
      <c r="Y113" s="46"/>
    </row>
    <row r="114" spans="1:25" ht="27">
      <c r="A114" s="14" t="s">
        <v>540</v>
      </c>
      <c r="B114" s="14">
        <v>44</v>
      </c>
      <c r="C114" s="14">
        <v>9449</v>
      </c>
      <c r="D114" s="9" t="s">
        <v>512</v>
      </c>
      <c r="E114" s="14" t="s">
        <v>20</v>
      </c>
      <c r="F114" s="14" t="s">
        <v>498</v>
      </c>
      <c r="G114" s="51">
        <v>1493</v>
      </c>
      <c r="H114" s="51">
        <v>63</v>
      </c>
      <c r="I114" s="59">
        <v>4.41E-2</v>
      </c>
      <c r="J114" s="51">
        <v>868700</v>
      </c>
      <c r="K114" s="51">
        <v>1496</v>
      </c>
      <c r="L114" s="51">
        <v>1439</v>
      </c>
      <c r="M114" s="64">
        <f t="shared" si="7"/>
        <v>5.2631578947368418E-2</v>
      </c>
      <c r="N114" s="43" t="str">
        <f>IFERROR(VLOOKUP(C114, マスタ!$E$2:$G$33, 3, TRUE), "")</f>
        <v>情報通信</v>
      </c>
      <c r="O114" s="14" t="str">
        <f>IF(F114 = "", "", TEXT( WORKDAY(TEXT(LEFT(F114, FIND("(", F114) - 1), "yyyy/mm/dd"), 1, マスタ!$A$2:$A$106), "yyyymmdd"))</f>
        <v>20170630</v>
      </c>
      <c r="P114" s="18">
        <v>42916</v>
      </c>
      <c r="Q114" s="57">
        <v>1465</v>
      </c>
      <c r="R114" s="57">
        <v>1479</v>
      </c>
      <c r="S114" s="57">
        <v>1439</v>
      </c>
      <c r="T114" s="14" t="str">
        <f t="shared" si="11"/>
        <v>有</v>
      </c>
      <c r="U114" s="14" t="str">
        <f t="shared" si="12"/>
        <v>有</v>
      </c>
      <c r="V114" s="68">
        <f t="shared" si="13"/>
        <v>-1.8754186202277312E-2</v>
      </c>
      <c r="W114" s="19"/>
      <c r="X114" s="47"/>
      <c r="Y114" s="47"/>
    </row>
    <row r="115" spans="1:25" ht="15">
      <c r="A115" s="15" t="s">
        <v>540</v>
      </c>
      <c r="B115" s="15">
        <v>46</v>
      </c>
      <c r="C115" s="15">
        <v>6640</v>
      </c>
      <c r="D115" s="10" t="s">
        <v>242</v>
      </c>
      <c r="E115" s="15" t="s">
        <v>20</v>
      </c>
      <c r="F115" s="15" t="s">
        <v>498</v>
      </c>
      <c r="G115" s="50">
        <v>2144</v>
      </c>
      <c r="H115" s="50">
        <v>90</v>
      </c>
      <c r="I115" s="58">
        <v>4.3799999999999999E-2</v>
      </c>
      <c r="J115" s="50">
        <v>181100</v>
      </c>
      <c r="K115" s="50">
        <v>2146</v>
      </c>
      <c r="L115" s="50">
        <v>2056</v>
      </c>
      <c r="M115" s="63">
        <f t="shared" si="7"/>
        <v>2.2222222222222223E-2</v>
      </c>
      <c r="N115" s="42" t="str">
        <f>IFERROR(VLOOKUP(C115, マスタ!$E$2:$G$33, 3, TRUE), "")</f>
        <v>電気</v>
      </c>
      <c r="O115" s="15" t="str">
        <f>IF(F115 = "", "", TEXT( WORKDAY(TEXT(LEFT(F115, FIND("(", F115) - 1), "yyyy/mm/dd"), 1, マスタ!$A$2:$A$106), "yyyymmdd"))</f>
        <v>20170630</v>
      </c>
      <c r="P115" s="16">
        <v>42916</v>
      </c>
      <c r="Q115" s="56">
        <v>2094</v>
      </c>
      <c r="R115" s="56">
        <v>2181</v>
      </c>
      <c r="S115" s="56">
        <v>2094</v>
      </c>
      <c r="T115" s="15" t="str">
        <f t="shared" si="11"/>
        <v>有</v>
      </c>
      <c r="U115" s="15" t="str">
        <f t="shared" si="12"/>
        <v>無</v>
      </c>
      <c r="V115" s="67">
        <f t="shared" si="13"/>
        <v>-2.332089552238803E-2</v>
      </c>
      <c r="W115" s="17"/>
      <c r="X115" s="46"/>
      <c r="Y115" s="46"/>
    </row>
    <row r="116" spans="1:25" ht="27">
      <c r="A116" s="14" t="s">
        <v>540</v>
      </c>
      <c r="B116" s="14">
        <v>47</v>
      </c>
      <c r="C116" s="14">
        <v>7173</v>
      </c>
      <c r="D116" s="9" t="s">
        <v>513</v>
      </c>
      <c r="E116" s="14" t="s">
        <v>20</v>
      </c>
      <c r="F116" s="14" t="s">
        <v>498</v>
      </c>
      <c r="G116" s="51">
        <v>3120</v>
      </c>
      <c r="H116" s="51">
        <v>130</v>
      </c>
      <c r="I116" s="59">
        <v>4.3499999999999997E-2</v>
      </c>
      <c r="J116" s="51">
        <v>109300</v>
      </c>
      <c r="K116" s="51">
        <v>3125</v>
      </c>
      <c r="L116" s="51">
        <v>3015</v>
      </c>
      <c r="M116" s="64">
        <f t="shared" si="7"/>
        <v>4.5454545454545456E-2</v>
      </c>
      <c r="N116" s="43" t="str">
        <f>IFERROR(VLOOKUP(C116, マスタ!$E$2:$G$33, 3, TRUE), "")</f>
        <v>輸送用機械</v>
      </c>
      <c r="O116" s="14" t="str">
        <f>IF(F116 = "", "", TEXT( WORKDAY(TEXT(LEFT(F116, FIND("(", F116) - 1), "yyyy/mm/dd"), 1, マスタ!$A$2:$A$106), "yyyymmdd"))</f>
        <v>20170630</v>
      </c>
      <c r="P116" s="18">
        <v>42916</v>
      </c>
      <c r="Q116" s="57">
        <v>3095</v>
      </c>
      <c r="R116" s="57">
        <v>3105</v>
      </c>
      <c r="S116" s="57">
        <v>3040</v>
      </c>
      <c r="T116" s="14" t="str">
        <f t="shared" si="11"/>
        <v>無</v>
      </c>
      <c r="U116" s="14" t="str">
        <f t="shared" si="12"/>
        <v>有</v>
      </c>
      <c r="V116" s="68">
        <f t="shared" si="13"/>
        <v>-8.0128205128204844E-3</v>
      </c>
      <c r="W116" s="19"/>
      <c r="X116" s="47"/>
      <c r="Y116" s="47"/>
    </row>
    <row r="117" spans="1:25" ht="15">
      <c r="A117" s="15" t="s">
        <v>540</v>
      </c>
      <c r="B117" s="15">
        <v>49</v>
      </c>
      <c r="C117" s="15">
        <v>8595</v>
      </c>
      <c r="D117" s="10" t="s">
        <v>368</v>
      </c>
      <c r="E117" s="15" t="s">
        <v>20</v>
      </c>
      <c r="F117" s="15" t="s">
        <v>498</v>
      </c>
      <c r="G117" s="50">
        <v>4585</v>
      </c>
      <c r="H117" s="50">
        <v>190</v>
      </c>
      <c r="I117" s="58">
        <v>4.3200000000000002E-2</v>
      </c>
      <c r="J117" s="50">
        <v>273300</v>
      </c>
      <c r="K117" s="50">
        <v>4590</v>
      </c>
      <c r="L117" s="50">
        <v>4415</v>
      </c>
      <c r="M117" s="63">
        <f t="shared" si="7"/>
        <v>2.8571428571428571E-2</v>
      </c>
      <c r="N117" s="42" t="str">
        <f>IFERROR(VLOOKUP(C117, マスタ!$E$2:$G$33, 3, TRUE), "")</f>
        <v>銀行・ノンバンク</v>
      </c>
      <c r="O117" s="15" t="str">
        <f>IF(F117 = "", "", TEXT( WORKDAY(TEXT(LEFT(F117, FIND("(", F117) - 1), "yyyy/mm/dd"), 1, マスタ!$A$2:$A$106), "yyyymmdd"))</f>
        <v>20170630</v>
      </c>
      <c r="P117" s="16">
        <v>42916</v>
      </c>
      <c r="Q117" s="56">
        <v>4515</v>
      </c>
      <c r="R117" s="56">
        <v>4530</v>
      </c>
      <c r="S117" s="56">
        <v>4450</v>
      </c>
      <c r="T117" s="15" t="str">
        <f t="shared" si="11"/>
        <v>無</v>
      </c>
      <c r="U117" s="15" t="str">
        <f t="shared" si="12"/>
        <v>有</v>
      </c>
      <c r="V117" s="67">
        <f t="shared" si="13"/>
        <v>-1.5267175572519109E-2</v>
      </c>
      <c r="W117" s="17"/>
      <c r="X117" s="46"/>
      <c r="Y117" s="46"/>
    </row>
    <row r="118" spans="1:25" ht="15">
      <c r="A118" s="14" t="s">
        <v>540</v>
      </c>
      <c r="B118" s="14">
        <v>50</v>
      </c>
      <c r="C118" s="14">
        <v>7591</v>
      </c>
      <c r="D118" s="9" t="s">
        <v>514</v>
      </c>
      <c r="E118" s="14" t="s">
        <v>20</v>
      </c>
      <c r="F118" s="14" t="s">
        <v>498</v>
      </c>
      <c r="G118" s="51">
        <v>1486</v>
      </c>
      <c r="H118" s="51">
        <v>60</v>
      </c>
      <c r="I118" s="59">
        <v>4.2099999999999999E-2</v>
      </c>
      <c r="J118" s="51">
        <v>30200</v>
      </c>
      <c r="K118" s="51">
        <v>1486</v>
      </c>
      <c r="L118" s="51">
        <v>1428</v>
      </c>
      <c r="M118" s="64">
        <f t="shared" si="7"/>
        <v>0</v>
      </c>
      <c r="N118" s="43" t="str">
        <f>IFERROR(VLOOKUP(C118, マスタ!$E$2:$G$33, 3, TRUE), "")</f>
        <v>75</v>
      </c>
      <c r="O118" s="14" t="str">
        <f>IF(F118 = "", "", TEXT( WORKDAY(TEXT(LEFT(F118, FIND("(", F118) - 1), "yyyy/mm/dd"), 1, マスタ!$A$2:$A$106), "yyyymmdd"))</f>
        <v>20170630</v>
      </c>
      <c r="P118" s="18">
        <v>42916</v>
      </c>
      <c r="Q118" s="57">
        <v>1485</v>
      </c>
      <c r="R118" s="57">
        <v>1486</v>
      </c>
      <c r="S118" s="57">
        <v>1450</v>
      </c>
      <c r="T118" s="14" t="str">
        <f t="shared" si="11"/>
        <v>無</v>
      </c>
      <c r="U118" s="14" t="str">
        <f t="shared" si="12"/>
        <v>有</v>
      </c>
      <c r="V118" s="68">
        <f t="shared" si="13"/>
        <v>-6.7294751009416842E-4</v>
      </c>
      <c r="W118" s="19"/>
      <c r="X118" s="47"/>
      <c r="Y118" s="47"/>
    </row>
    <row r="119" spans="1:25" ht="27">
      <c r="A119" s="15" t="s">
        <v>540</v>
      </c>
      <c r="B119" s="15">
        <v>1</v>
      </c>
      <c r="C119" s="15">
        <v>6171</v>
      </c>
      <c r="D119" s="10" t="s">
        <v>22</v>
      </c>
      <c r="E119" s="15" t="s">
        <v>20</v>
      </c>
      <c r="F119" s="15" t="s">
        <v>486</v>
      </c>
      <c r="G119" s="50">
        <v>1433</v>
      </c>
      <c r="H119" s="50">
        <v>300</v>
      </c>
      <c r="I119" s="58">
        <v>0.26479999999999998</v>
      </c>
      <c r="J119" s="50">
        <v>2039800</v>
      </c>
      <c r="K119" s="50">
        <v>1433</v>
      </c>
      <c r="L119" s="50">
        <v>1140</v>
      </c>
      <c r="M119" s="63">
        <f t="shared" si="7"/>
        <v>0</v>
      </c>
      <c r="N119" s="42" t="str">
        <f>IFERROR(VLOOKUP(C119, マスタ!$E$2:$G$33, 3, TRUE), "")</f>
        <v>機械</v>
      </c>
      <c r="O119" s="15" t="str">
        <f>IF(F119 = "", "", TEXT( WORKDAY(TEXT(LEFT(F119, FIND("(", F119) - 1), "yyyy/mm/dd"), 1, マスタ!$A$2:$A$106), "yyyymmdd"))</f>
        <v>20170703</v>
      </c>
      <c r="P119" s="16">
        <v>42919</v>
      </c>
      <c r="Q119" s="56">
        <v>1723</v>
      </c>
      <c r="R119" s="56">
        <v>1733</v>
      </c>
      <c r="S119" s="56">
        <v>1652</v>
      </c>
      <c r="T119" s="15" t="str">
        <f t="shared" si="11"/>
        <v>無</v>
      </c>
      <c r="U119" s="15" t="str">
        <f t="shared" si="12"/>
        <v>有</v>
      </c>
      <c r="V119" s="67">
        <f t="shared" si="13"/>
        <v>0.2023726448011165</v>
      </c>
      <c r="W119" s="17"/>
      <c r="X119" s="46"/>
      <c r="Y119" s="46"/>
    </row>
    <row r="120" spans="1:25" ht="27">
      <c r="A120" s="14" t="s">
        <v>540</v>
      </c>
      <c r="B120" s="14">
        <v>5</v>
      </c>
      <c r="C120" s="14">
        <v>3549</v>
      </c>
      <c r="D120" s="9" t="s">
        <v>346</v>
      </c>
      <c r="E120" s="14" t="s">
        <v>20</v>
      </c>
      <c r="F120" s="14" t="s">
        <v>486</v>
      </c>
      <c r="G120" s="51">
        <v>5890</v>
      </c>
      <c r="H120" s="51">
        <v>440</v>
      </c>
      <c r="I120" s="59">
        <v>8.0699999999999994E-2</v>
      </c>
      <c r="J120" s="51">
        <v>558000</v>
      </c>
      <c r="K120" s="51">
        <v>6040</v>
      </c>
      <c r="L120" s="51">
        <v>5620</v>
      </c>
      <c r="M120" s="64">
        <f t="shared" si="7"/>
        <v>0.35714285714285715</v>
      </c>
      <c r="N120" s="43" t="str">
        <f>IFERROR(VLOOKUP(C120, マスタ!$E$2:$G$33, 3, TRUE), "")</f>
        <v>繊維製品</v>
      </c>
      <c r="O120" s="14" t="str">
        <f>IF(F120 = "", "", TEXT( WORKDAY(TEXT(LEFT(F120, FIND("(", F120) - 1), "yyyy/mm/dd"), 1, マスタ!$A$2:$A$106), "yyyymmdd"))</f>
        <v>20170703</v>
      </c>
      <c r="P120" s="18">
        <v>42919</v>
      </c>
      <c r="Q120" s="57">
        <v>5980</v>
      </c>
      <c r="R120" s="57">
        <v>6030</v>
      </c>
      <c r="S120" s="57">
        <v>5860</v>
      </c>
      <c r="T120" s="14" t="str">
        <f t="shared" si="11"/>
        <v>無</v>
      </c>
      <c r="U120" s="14" t="str">
        <f t="shared" si="12"/>
        <v>有</v>
      </c>
      <c r="V120" s="68">
        <f t="shared" si="13"/>
        <v>1.5280135823429575E-2</v>
      </c>
      <c r="W120" s="19"/>
      <c r="X120" s="47"/>
      <c r="Y120" s="47"/>
    </row>
    <row r="121" spans="1:25" ht="15">
      <c r="A121" s="15" t="s">
        <v>540</v>
      </c>
      <c r="B121" s="15">
        <v>6</v>
      </c>
      <c r="C121" s="15">
        <v>3160</v>
      </c>
      <c r="D121" s="10" t="s">
        <v>330</v>
      </c>
      <c r="E121" s="15" t="s">
        <v>20</v>
      </c>
      <c r="F121" s="15" t="s">
        <v>486</v>
      </c>
      <c r="G121" s="50">
        <v>1550</v>
      </c>
      <c r="H121" s="50">
        <v>115</v>
      </c>
      <c r="I121" s="58">
        <v>8.0100000000000005E-2</v>
      </c>
      <c r="J121" s="50">
        <v>482600</v>
      </c>
      <c r="K121" s="50">
        <v>1639</v>
      </c>
      <c r="L121" s="50">
        <v>1400</v>
      </c>
      <c r="M121" s="63">
        <f t="shared" si="7"/>
        <v>0.3723849372384937</v>
      </c>
      <c r="N121" s="42" t="str">
        <f>IFERROR(VLOOKUP(C121, マスタ!$E$2:$G$33, 3, TRUE), "")</f>
        <v>繊維製品</v>
      </c>
      <c r="O121" s="15" t="str">
        <f>IF(F121 = "", "", TEXT( WORKDAY(TEXT(LEFT(F121, FIND("(", F121) - 1), "yyyy/mm/dd"), 1, マスタ!$A$2:$A$106), "yyyymmdd"))</f>
        <v>20170703</v>
      </c>
      <c r="P121" s="16">
        <v>42919</v>
      </c>
      <c r="Q121" s="56">
        <v>1455</v>
      </c>
      <c r="R121" s="56">
        <v>1509</v>
      </c>
      <c r="S121" s="56">
        <v>1400</v>
      </c>
      <c r="T121" s="15" t="str">
        <f t="shared" si="11"/>
        <v>有</v>
      </c>
      <c r="U121" s="15" t="str">
        <f t="shared" si="12"/>
        <v>有</v>
      </c>
      <c r="V121" s="67">
        <f t="shared" si="13"/>
        <v>-6.1290322580645151E-2</v>
      </c>
      <c r="W121" s="17"/>
      <c r="X121" s="46"/>
      <c r="Y121" s="46"/>
    </row>
    <row r="122" spans="1:25" ht="15">
      <c r="A122" s="14" t="s">
        <v>540</v>
      </c>
      <c r="B122" s="14">
        <v>7</v>
      </c>
      <c r="C122" s="14">
        <v>4955</v>
      </c>
      <c r="D122" s="9" t="s">
        <v>487</v>
      </c>
      <c r="E122" s="14" t="s">
        <v>20</v>
      </c>
      <c r="F122" s="14" t="s">
        <v>486</v>
      </c>
      <c r="G122" s="51">
        <v>1647</v>
      </c>
      <c r="H122" s="51">
        <v>116</v>
      </c>
      <c r="I122" s="59">
        <v>7.5800000000000006E-2</v>
      </c>
      <c r="J122" s="51">
        <v>13000</v>
      </c>
      <c r="K122" s="51">
        <v>1647</v>
      </c>
      <c r="L122" s="51">
        <v>1501</v>
      </c>
      <c r="M122" s="64">
        <f t="shared" si="7"/>
        <v>0</v>
      </c>
      <c r="N122" s="43" t="str">
        <f>IFERROR(VLOOKUP(C122, マスタ!$E$2:$G$33, 3, TRUE), "")</f>
        <v>化学・医薬品</v>
      </c>
      <c r="O122" s="14" t="str">
        <f>IF(F122 = "", "", TEXT( WORKDAY(TEXT(LEFT(F122, FIND("(", F122) - 1), "yyyy/mm/dd"), 1, マスタ!$A$2:$A$106), "yyyymmdd"))</f>
        <v>20170703</v>
      </c>
      <c r="P122" s="18">
        <v>42919</v>
      </c>
      <c r="Q122" s="57">
        <v>1600</v>
      </c>
      <c r="R122" s="57">
        <v>1600</v>
      </c>
      <c r="S122" s="57">
        <v>1545</v>
      </c>
      <c r="T122" s="14" t="str">
        <f t="shared" si="11"/>
        <v>無</v>
      </c>
      <c r="U122" s="14" t="str">
        <f t="shared" si="12"/>
        <v>有</v>
      </c>
      <c r="V122" s="68">
        <f t="shared" si="13"/>
        <v>-2.8536733454766261E-2</v>
      </c>
      <c r="W122" s="19"/>
      <c r="X122" s="47"/>
      <c r="Y122" s="47"/>
    </row>
    <row r="123" spans="1:25" ht="27">
      <c r="A123" s="15" t="s">
        <v>540</v>
      </c>
      <c r="B123" s="15">
        <v>10</v>
      </c>
      <c r="C123" s="15">
        <v>4662</v>
      </c>
      <c r="D123" s="10" t="s">
        <v>79</v>
      </c>
      <c r="E123" s="15" t="s">
        <v>20</v>
      </c>
      <c r="F123" s="15" t="s">
        <v>486</v>
      </c>
      <c r="G123" s="50">
        <v>1097</v>
      </c>
      <c r="H123" s="50">
        <v>68</v>
      </c>
      <c r="I123" s="58">
        <v>6.6100000000000006E-2</v>
      </c>
      <c r="J123" s="50">
        <v>1126200</v>
      </c>
      <c r="K123" s="50">
        <v>1097</v>
      </c>
      <c r="L123" s="50">
        <v>990</v>
      </c>
      <c r="M123" s="63">
        <f t="shared" si="7"/>
        <v>0</v>
      </c>
      <c r="N123" s="42" t="str">
        <f>IFERROR(VLOOKUP(C123, マスタ!$E$2:$G$33, 3, TRUE), "")</f>
        <v>化学・医薬品</v>
      </c>
      <c r="O123" s="15" t="str">
        <f>IF(F123 = "", "", TEXT( WORKDAY(TEXT(LEFT(F123, FIND("(", F123) - 1), "yyyy/mm/dd"), 1, マスタ!$A$2:$A$106), "yyyymmdd"))</f>
        <v>20170703</v>
      </c>
      <c r="P123" s="16">
        <v>42919</v>
      </c>
      <c r="Q123" s="56">
        <v>1127</v>
      </c>
      <c r="R123" s="56">
        <v>1134</v>
      </c>
      <c r="S123" s="56">
        <v>1048</v>
      </c>
      <c r="T123" s="15" t="str">
        <f t="shared" si="11"/>
        <v>無</v>
      </c>
      <c r="U123" s="15" t="str">
        <f t="shared" si="12"/>
        <v>有</v>
      </c>
      <c r="V123" s="67">
        <f t="shared" si="13"/>
        <v>2.7347310847766648E-2</v>
      </c>
      <c r="W123" s="17"/>
      <c r="X123" s="46"/>
      <c r="Y123" s="46"/>
    </row>
    <row r="124" spans="1:25" ht="15">
      <c r="A124" s="14" t="s">
        <v>540</v>
      </c>
      <c r="B124" s="14">
        <v>11</v>
      </c>
      <c r="C124" s="14">
        <v>3667</v>
      </c>
      <c r="D124" s="9" t="s">
        <v>28</v>
      </c>
      <c r="E124" s="14" t="s">
        <v>20</v>
      </c>
      <c r="F124" s="14" t="s">
        <v>486</v>
      </c>
      <c r="G124" s="51">
        <v>3120</v>
      </c>
      <c r="H124" s="51">
        <v>169</v>
      </c>
      <c r="I124" s="59">
        <v>5.7299999999999997E-2</v>
      </c>
      <c r="J124" s="51">
        <v>4126400</v>
      </c>
      <c r="K124" s="51">
        <v>3120</v>
      </c>
      <c r="L124" s="51">
        <v>2709</v>
      </c>
      <c r="M124" s="64">
        <f t="shared" si="7"/>
        <v>0</v>
      </c>
      <c r="N124" s="43" t="str">
        <f>IFERROR(VLOOKUP(C124, マスタ!$E$2:$G$33, 3, TRUE), "")</f>
        <v>36</v>
      </c>
      <c r="O124" s="14" t="str">
        <f>IF(F124 = "", "", TEXT( WORKDAY(TEXT(LEFT(F124, FIND("(", F124) - 1), "yyyy/mm/dd"), 1, マスタ!$A$2:$A$106), "yyyymmdd"))</f>
        <v>20170703</v>
      </c>
      <c r="P124" s="18">
        <v>42919</v>
      </c>
      <c r="Q124" s="57">
        <v>3430</v>
      </c>
      <c r="R124" s="57">
        <v>3540</v>
      </c>
      <c r="S124" s="57">
        <v>3245</v>
      </c>
      <c r="T124" s="14" t="str">
        <f t="shared" si="11"/>
        <v>有</v>
      </c>
      <c r="U124" s="14" t="str">
        <f t="shared" si="12"/>
        <v>有</v>
      </c>
      <c r="V124" s="68">
        <f t="shared" si="13"/>
        <v>9.935897435897445E-2</v>
      </c>
      <c r="W124" s="19"/>
      <c r="X124" s="47"/>
      <c r="Y124" s="47"/>
    </row>
    <row r="125" spans="1:25" ht="15">
      <c r="A125" s="15" t="s">
        <v>540</v>
      </c>
      <c r="B125" s="15">
        <v>13</v>
      </c>
      <c r="C125" s="15">
        <v>5410</v>
      </c>
      <c r="D125" s="10" t="s">
        <v>32</v>
      </c>
      <c r="E125" s="15" t="s">
        <v>20</v>
      </c>
      <c r="F125" s="15" t="s">
        <v>486</v>
      </c>
      <c r="G125" s="50">
        <v>2000</v>
      </c>
      <c r="H125" s="50">
        <v>99</v>
      </c>
      <c r="I125" s="58">
        <v>5.21E-2</v>
      </c>
      <c r="J125" s="50">
        <v>621300</v>
      </c>
      <c r="K125" s="50">
        <v>2001</v>
      </c>
      <c r="L125" s="50">
        <v>1902</v>
      </c>
      <c r="M125" s="63">
        <f t="shared" si="7"/>
        <v>1.0101010101010102E-2</v>
      </c>
      <c r="N125" s="42" t="str">
        <f>IFERROR(VLOOKUP(C125, マスタ!$E$2:$G$33, 3, TRUE), "")</f>
        <v>鉄鋼</v>
      </c>
      <c r="O125" s="15" t="str">
        <f>IF(F125 = "", "", TEXT( WORKDAY(TEXT(LEFT(F125, FIND("(", F125) - 1), "yyyy/mm/dd"), 1, マスタ!$A$2:$A$106), "yyyymmdd"))</f>
        <v>20170703</v>
      </c>
      <c r="P125" s="16">
        <v>42919</v>
      </c>
      <c r="Q125" s="56">
        <v>2000</v>
      </c>
      <c r="R125" s="56">
        <v>2184</v>
      </c>
      <c r="S125" s="56">
        <v>2000</v>
      </c>
      <c r="T125" s="15" t="str">
        <f t="shared" si="11"/>
        <v>有</v>
      </c>
      <c r="U125" s="15" t="str">
        <f t="shared" si="12"/>
        <v>無</v>
      </c>
      <c r="V125" s="67">
        <f t="shared" si="13"/>
        <v>0</v>
      </c>
      <c r="W125" s="17"/>
      <c r="X125" s="46"/>
      <c r="Y125" s="46"/>
    </row>
    <row r="126" spans="1:25" ht="15">
      <c r="A126" s="14" t="s">
        <v>540</v>
      </c>
      <c r="B126" s="14">
        <v>14</v>
      </c>
      <c r="C126" s="14">
        <v>9322</v>
      </c>
      <c r="D126" s="9" t="s">
        <v>24</v>
      </c>
      <c r="E126" s="14" t="s">
        <v>20</v>
      </c>
      <c r="F126" s="14" t="s">
        <v>486</v>
      </c>
      <c r="G126" s="51">
        <v>2030</v>
      </c>
      <c r="H126" s="51">
        <v>100</v>
      </c>
      <c r="I126" s="59">
        <v>5.1799999999999999E-2</v>
      </c>
      <c r="J126" s="51">
        <v>31900</v>
      </c>
      <c r="K126" s="51">
        <v>2030</v>
      </c>
      <c r="L126" s="51">
        <v>1916</v>
      </c>
      <c r="M126" s="64">
        <f t="shared" si="7"/>
        <v>0</v>
      </c>
      <c r="N126" s="43" t="str">
        <f>IFERROR(VLOOKUP(C126, マスタ!$E$2:$G$33, 3, TRUE), "")</f>
        <v>倉庫・運輸</v>
      </c>
      <c r="O126" s="14" t="str">
        <f>IF(F126 = "", "", TEXT( WORKDAY(TEXT(LEFT(F126, FIND("(", F126) - 1), "yyyy/mm/dd"), 1, マスタ!$A$2:$A$106), "yyyymmdd"))</f>
        <v>20170703</v>
      </c>
      <c r="P126" s="18">
        <v>42919</v>
      </c>
      <c r="Q126" s="57">
        <v>2051</v>
      </c>
      <c r="R126" s="57">
        <v>2452</v>
      </c>
      <c r="S126" s="57">
        <v>2049</v>
      </c>
      <c r="T126" s="14" t="str">
        <f t="shared" si="11"/>
        <v>有</v>
      </c>
      <c r="U126" s="14" t="str">
        <f t="shared" si="12"/>
        <v>無</v>
      </c>
      <c r="V126" s="68">
        <f t="shared" si="13"/>
        <v>1.0344827586206806E-2</v>
      </c>
      <c r="W126" s="19"/>
      <c r="X126" s="47"/>
      <c r="Y126" s="47"/>
    </row>
    <row r="127" spans="1:25" ht="15">
      <c r="A127" s="15" t="s">
        <v>540</v>
      </c>
      <c r="B127" s="15">
        <v>15</v>
      </c>
      <c r="C127" s="15">
        <v>7718</v>
      </c>
      <c r="D127" s="10" t="s">
        <v>488</v>
      </c>
      <c r="E127" s="15" t="s">
        <v>20</v>
      </c>
      <c r="F127" s="15" t="s">
        <v>486</v>
      </c>
      <c r="G127" s="50">
        <v>1816</v>
      </c>
      <c r="H127" s="50">
        <v>88</v>
      </c>
      <c r="I127" s="58">
        <v>5.0900000000000001E-2</v>
      </c>
      <c r="J127" s="50">
        <v>1777100</v>
      </c>
      <c r="K127" s="50">
        <v>1816</v>
      </c>
      <c r="L127" s="50">
        <v>1767</v>
      </c>
      <c r="M127" s="63">
        <f t="shared" si="7"/>
        <v>0</v>
      </c>
      <c r="N127" s="42" t="str">
        <f>IFERROR(VLOOKUP(C127, マスタ!$E$2:$G$33, 3, TRUE), "")</f>
        <v>精密機械</v>
      </c>
      <c r="O127" s="15" t="str">
        <f>IF(F127 = "", "", TEXT( WORKDAY(TEXT(LEFT(F127, FIND("(", F127) - 1), "yyyy/mm/dd"), 1, マスタ!$A$2:$A$106), "yyyymmdd"))</f>
        <v>20170703</v>
      </c>
      <c r="P127" s="16">
        <v>42919</v>
      </c>
      <c r="Q127" s="56">
        <v>1816</v>
      </c>
      <c r="R127" s="56">
        <v>1835</v>
      </c>
      <c r="S127" s="56">
        <v>1802</v>
      </c>
      <c r="T127" s="15" t="str">
        <f t="shared" si="11"/>
        <v>有</v>
      </c>
      <c r="U127" s="15" t="str">
        <f t="shared" si="12"/>
        <v>無</v>
      </c>
      <c r="V127" s="67">
        <f t="shared" si="13"/>
        <v>0</v>
      </c>
      <c r="W127" s="17"/>
      <c r="X127" s="46"/>
      <c r="Y127" s="46"/>
    </row>
    <row r="128" spans="1:25" ht="15">
      <c r="A128" s="14" t="s">
        <v>540</v>
      </c>
      <c r="B128" s="14">
        <v>16</v>
      </c>
      <c r="C128" s="14">
        <v>6269</v>
      </c>
      <c r="D128" s="9" t="s">
        <v>345</v>
      </c>
      <c r="E128" s="14" t="s">
        <v>20</v>
      </c>
      <c r="F128" s="14" t="s">
        <v>486</v>
      </c>
      <c r="G128" s="51">
        <v>2500</v>
      </c>
      <c r="H128" s="51">
        <v>108</v>
      </c>
      <c r="I128" s="59">
        <v>4.5199999999999997E-2</v>
      </c>
      <c r="J128" s="51">
        <v>423400</v>
      </c>
      <c r="K128" s="51">
        <v>2502</v>
      </c>
      <c r="L128" s="51">
        <v>2383</v>
      </c>
      <c r="M128" s="64">
        <f t="shared" si="7"/>
        <v>1.680672268907563E-2</v>
      </c>
      <c r="N128" s="43" t="str">
        <f>IFERROR(VLOOKUP(C128, マスタ!$E$2:$G$33, 3, TRUE), "")</f>
        <v>機械</v>
      </c>
      <c r="O128" s="14" t="str">
        <f>IF(F128 = "", "", TEXT( WORKDAY(TEXT(LEFT(F128, FIND("(", F128) - 1), "yyyy/mm/dd"), 1, マスタ!$A$2:$A$106), "yyyymmdd"))</f>
        <v>20170703</v>
      </c>
      <c r="P128" s="18">
        <v>42919</v>
      </c>
      <c r="Q128" s="57">
        <v>2500</v>
      </c>
      <c r="R128" s="57">
        <v>2581</v>
      </c>
      <c r="S128" s="57">
        <v>2497</v>
      </c>
      <c r="T128" s="14" t="str">
        <f t="shared" si="11"/>
        <v>有</v>
      </c>
      <c r="U128" s="14" t="str">
        <f t="shared" si="12"/>
        <v>無</v>
      </c>
      <c r="V128" s="68">
        <f t="shared" si="13"/>
        <v>0</v>
      </c>
      <c r="W128" s="19"/>
      <c r="X128" s="47"/>
      <c r="Y128" s="47"/>
    </row>
    <row r="129" spans="1:25" ht="15">
      <c r="A129" s="15" t="s">
        <v>540</v>
      </c>
      <c r="B129" s="15">
        <v>17</v>
      </c>
      <c r="C129" s="15">
        <v>7936</v>
      </c>
      <c r="D129" s="10" t="s">
        <v>489</v>
      </c>
      <c r="E129" s="15" t="s">
        <v>20</v>
      </c>
      <c r="F129" s="15" t="s">
        <v>486</v>
      </c>
      <c r="G129" s="50">
        <v>2082</v>
      </c>
      <c r="H129" s="50">
        <v>82</v>
      </c>
      <c r="I129" s="58">
        <v>4.1000000000000002E-2</v>
      </c>
      <c r="J129" s="50">
        <v>2360900</v>
      </c>
      <c r="K129" s="50">
        <v>2084</v>
      </c>
      <c r="L129" s="50">
        <v>1998</v>
      </c>
      <c r="M129" s="63">
        <f t="shared" si="7"/>
        <v>2.3255813953488372E-2</v>
      </c>
      <c r="N129" s="42" t="str">
        <f>IFERROR(VLOOKUP(C129, マスタ!$E$2:$G$33, 3, TRUE), "")</f>
        <v>その他製品</v>
      </c>
      <c r="O129" s="15" t="str">
        <f>IF(F129 = "", "", TEXT( WORKDAY(TEXT(LEFT(F129, FIND("(", F129) - 1), "yyyy/mm/dd"), 1, マスタ!$A$2:$A$106), "yyyymmdd"))</f>
        <v>20170703</v>
      </c>
      <c r="P129" s="16">
        <v>42919</v>
      </c>
      <c r="Q129" s="56">
        <v>2110</v>
      </c>
      <c r="R129" s="56">
        <v>2155</v>
      </c>
      <c r="S129" s="56">
        <v>2103</v>
      </c>
      <c r="T129" s="15" t="str">
        <f t="shared" si="11"/>
        <v>有</v>
      </c>
      <c r="U129" s="15" t="str">
        <f t="shared" si="12"/>
        <v>無</v>
      </c>
      <c r="V129" s="67">
        <f t="shared" si="13"/>
        <v>1.344860710854956E-2</v>
      </c>
      <c r="W129" s="17"/>
      <c r="X129" s="46"/>
      <c r="Y129" s="46"/>
    </row>
    <row r="130" spans="1:25" ht="15">
      <c r="A130" s="14" t="s">
        <v>540</v>
      </c>
      <c r="B130" s="14">
        <v>20</v>
      </c>
      <c r="C130" s="14">
        <v>1954</v>
      </c>
      <c r="D130" s="9" t="s">
        <v>490</v>
      </c>
      <c r="E130" s="14" t="s">
        <v>20</v>
      </c>
      <c r="F130" s="14" t="s">
        <v>486</v>
      </c>
      <c r="G130" s="51">
        <v>3190</v>
      </c>
      <c r="H130" s="51">
        <v>115</v>
      </c>
      <c r="I130" s="59">
        <v>3.7400000000000003E-2</v>
      </c>
      <c r="J130" s="51">
        <v>60000</v>
      </c>
      <c r="K130" s="51">
        <v>3210</v>
      </c>
      <c r="L130" s="51">
        <v>3030</v>
      </c>
      <c r="M130" s="64">
        <f t="shared" si="7"/>
        <v>0.1111111111111111</v>
      </c>
      <c r="N130" s="43" t="str">
        <f>IFERROR(VLOOKUP(C130, マスタ!$E$2:$G$33, 3, TRUE), "")</f>
        <v>建設</v>
      </c>
      <c r="O130" s="14" t="str">
        <f>IF(F130 = "", "", TEXT( WORKDAY(TEXT(LEFT(F130, FIND("(", F130) - 1), "yyyy/mm/dd"), 1, マスタ!$A$2:$A$106), "yyyymmdd"))</f>
        <v>20170703</v>
      </c>
      <c r="P130" s="18">
        <v>42919</v>
      </c>
      <c r="Q130" s="57">
        <v>3220</v>
      </c>
      <c r="R130" s="57">
        <v>3225</v>
      </c>
      <c r="S130" s="57">
        <v>3195</v>
      </c>
      <c r="T130" s="14" t="str">
        <f t="shared" si="11"/>
        <v>無</v>
      </c>
      <c r="U130" s="14" t="str">
        <f t="shared" si="12"/>
        <v>無</v>
      </c>
      <c r="V130" s="68">
        <f t="shared" si="13"/>
        <v>9.4043887147334804E-3</v>
      </c>
      <c r="W130" s="19"/>
      <c r="X130" s="47"/>
      <c r="Y130" s="47"/>
    </row>
    <row r="131" spans="1:25" ht="15">
      <c r="A131" s="15" t="s">
        <v>540</v>
      </c>
      <c r="B131" s="15">
        <v>21</v>
      </c>
      <c r="C131" s="15">
        <v>4189</v>
      </c>
      <c r="D131" s="10" t="s">
        <v>386</v>
      </c>
      <c r="E131" s="15" t="s">
        <v>20</v>
      </c>
      <c r="F131" s="15" t="s">
        <v>486</v>
      </c>
      <c r="G131" s="50">
        <v>2151</v>
      </c>
      <c r="H131" s="50">
        <v>77</v>
      </c>
      <c r="I131" s="58">
        <v>3.7100000000000001E-2</v>
      </c>
      <c r="J131" s="50">
        <v>532900</v>
      </c>
      <c r="K131" s="50">
        <v>2155</v>
      </c>
      <c r="L131" s="50">
        <v>2068</v>
      </c>
      <c r="M131" s="63">
        <f t="shared" ref="M131:M194" si="14">IFERROR((K131-G131) / (K131-L131), "")</f>
        <v>4.5977011494252873E-2</v>
      </c>
      <c r="N131" s="42" t="str">
        <f>IFERROR(VLOOKUP(C131, マスタ!$E$2:$G$33, 3, TRUE), "")</f>
        <v>化学・医薬品</v>
      </c>
      <c r="O131" s="15" t="str">
        <f>IF(F131 = "", "", TEXT( WORKDAY(TEXT(LEFT(F131, FIND("(", F131) - 1), "yyyy/mm/dd"), 1, マスタ!$A$2:$A$106), "yyyymmdd"))</f>
        <v>20170703</v>
      </c>
      <c r="P131" s="16">
        <v>42919</v>
      </c>
      <c r="Q131" s="56">
        <v>2136</v>
      </c>
      <c r="R131" s="56">
        <v>2224</v>
      </c>
      <c r="S131" s="56">
        <v>2122</v>
      </c>
      <c r="T131" s="15" t="str">
        <f t="shared" si="11"/>
        <v>有</v>
      </c>
      <c r="U131" s="15" t="str">
        <f t="shared" si="12"/>
        <v>無</v>
      </c>
      <c r="V131" s="67">
        <f t="shared" si="13"/>
        <v>-6.9735006973500324E-3</v>
      </c>
      <c r="W131" s="17"/>
      <c r="X131" s="46"/>
      <c r="Y131" s="46"/>
    </row>
    <row r="132" spans="1:25" ht="27">
      <c r="A132" s="14" t="s">
        <v>540</v>
      </c>
      <c r="B132" s="14">
        <v>25</v>
      </c>
      <c r="C132" s="14">
        <v>4346</v>
      </c>
      <c r="D132" s="9" t="s">
        <v>491</v>
      </c>
      <c r="E132" s="14" t="s">
        <v>20</v>
      </c>
      <c r="F132" s="14" t="s">
        <v>486</v>
      </c>
      <c r="G132" s="51">
        <v>2026</v>
      </c>
      <c r="H132" s="51">
        <v>66</v>
      </c>
      <c r="I132" s="59">
        <v>3.3700000000000001E-2</v>
      </c>
      <c r="J132" s="51">
        <v>190400</v>
      </c>
      <c r="K132" s="51">
        <v>2029</v>
      </c>
      <c r="L132" s="51">
        <v>1936</v>
      </c>
      <c r="M132" s="64">
        <f t="shared" si="14"/>
        <v>3.2258064516129031E-2</v>
      </c>
      <c r="N132" s="43" t="str">
        <f>IFERROR(VLOOKUP(C132, マスタ!$E$2:$G$33, 3, TRUE), "")</f>
        <v>化学・医薬品</v>
      </c>
      <c r="O132" s="14" t="str">
        <f>IF(F132 = "", "", TEXT( WORKDAY(TEXT(LEFT(F132, FIND("(", F132) - 1), "yyyy/mm/dd"), 1, マスタ!$A$2:$A$106), "yyyymmdd"))</f>
        <v>20170703</v>
      </c>
      <c r="P132" s="18">
        <v>42919</v>
      </c>
      <c r="Q132" s="57">
        <v>2029</v>
      </c>
      <c r="R132" s="57">
        <v>2029</v>
      </c>
      <c r="S132" s="57">
        <v>1947</v>
      </c>
      <c r="T132" s="14" t="str">
        <f t="shared" si="11"/>
        <v>無</v>
      </c>
      <c r="U132" s="14" t="str">
        <f t="shared" si="12"/>
        <v>有</v>
      </c>
      <c r="V132" s="68">
        <f t="shared" si="13"/>
        <v>1.4807502467917288E-3</v>
      </c>
      <c r="W132" s="19"/>
      <c r="X132" s="47"/>
      <c r="Y132" s="47"/>
    </row>
    <row r="133" spans="1:25" ht="15">
      <c r="A133" s="15" t="s">
        <v>540</v>
      </c>
      <c r="B133" s="15">
        <v>26</v>
      </c>
      <c r="C133" s="15">
        <v>4343</v>
      </c>
      <c r="D133" s="10" t="s">
        <v>385</v>
      </c>
      <c r="E133" s="15" t="s">
        <v>20</v>
      </c>
      <c r="F133" s="15" t="s">
        <v>486</v>
      </c>
      <c r="G133" s="50">
        <v>3235</v>
      </c>
      <c r="H133" s="50">
        <v>105</v>
      </c>
      <c r="I133" s="58">
        <v>3.3500000000000002E-2</v>
      </c>
      <c r="J133" s="50">
        <v>64800</v>
      </c>
      <c r="K133" s="50">
        <v>3250</v>
      </c>
      <c r="L133" s="50">
        <v>3145</v>
      </c>
      <c r="M133" s="63">
        <f t="shared" si="14"/>
        <v>0.14285714285714285</v>
      </c>
      <c r="N133" s="42" t="str">
        <f>IFERROR(VLOOKUP(C133, マスタ!$E$2:$G$33, 3, TRUE), "")</f>
        <v>化学・医薬品</v>
      </c>
      <c r="O133" s="15" t="str">
        <f>IF(F133 = "", "", TEXT( WORKDAY(TEXT(LEFT(F133, FIND("(", F133) - 1), "yyyy/mm/dd"), 1, マスタ!$A$2:$A$106), "yyyymmdd"))</f>
        <v>20170703</v>
      </c>
      <c r="P133" s="16">
        <v>42919</v>
      </c>
      <c r="Q133" s="56">
        <v>3250</v>
      </c>
      <c r="R133" s="56">
        <v>3280</v>
      </c>
      <c r="S133" s="56">
        <v>3210</v>
      </c>
      <c r="T133" s="15" t="str">
        <f t="shared" si="11"/>
        <v>無</v>
      </c>
      <c r="U133" s="15" t="str">
        <f t="shared" si="12"/>
        <v>有</v>
      </c>
      <c r="V133" s="67">
        <f t="shared" si="13"/>
        <v>4.6367851622874934E-3</v>
      </c>
      <c r="W133" s="17"/>
      <c r="X133" s="46"/>
      <c r="Y133" s="46"/>
    </row>
    <row r="134" spans="1:25" ht="15">
      <c r="A134" s="14" t="s">
        <v>540</v>
      </c>
      <c r="B134" s="14">
        <v>27</v>
      </c>
      <c r="C134" s="14">
        <v>9997</v>
      </c>
      <c r="D134" s="9" t="s">
        <v>492</v>
      </c>
      <c r="E134" s="14" t="s">
        <v>20</v>
      </c>
      <c r="F134" s="14" t="s">
        <v>486</v>
      </c>
      <c r="G134" s="51">
        <v>1342</v>
      </c>
      <c r="H134" s="51">
        <v>41</v>
      </c>
      <c r="I134" s="59">
        <v>3.15E-2</v>
      </c>
      <c r="J134" s="51">
        <v>683900</v>
      </c>
      <c r="K134" s="51">
        <v>1345</v>
      </c>
      <c r="L134" s="51">
        <v>1257</v>
      </c>
      <c r="M134" s="64">
        <f t="shared" si="14"/>
        <v>3.4090909090909088E-2</v>
      </c>
      <c r="N134" s="43" t="str">
        <f>IFERROR(VLOOKUP(C134, マスタ!$E$2:$G$33, 3, TRUE), "")</f>
        <v>サービス</v>
      </c>
      <c r="O134" s="14" t="str">
        <f>IF(F134 = "", "", TEXT( WORKDAY(TEXT(LEFT(F134, FIND("(", F134) - 1), "yyyy/mm/dd"), 1, マスタ!$A$2:$A$106), "yyyymmdd"))</f>
        <v>20170703</v>
      </c>
      <c r="P134" s="18">
        <v>42919</v>
      </c>
      <c r="Q134" s="57">
        <v>1330</v>
      </c>
      <c r="R134" s="57">
        <v>1351</v>
      </c>
      <c r="S134" s="57">
        <v>1327</v>
      </c>
      <c r="T134" s="14" t="str">
        <f t="shared" si="11"/>
        <v>有</v>
      </c>
      <c r="U134" s="14" t="str">
        <f t="shared" si="12"/>
        <v>無</v>
      </c>
      <c r="V134" s="68">
        <f t="shared" si="13"/>
        <v>-8.941877794336861E-3</v>
      </c>
      <c r="W134" s="19"/>
      <c r="X134" s="47"/>
      <c r="Y134" s="47"/>
    </row>
    <row r="135" spans="1:25" ht="15">
      <c r="A135" s="15" t="s">
        <v>540</v>
      </c>
      <c r="B135" s="15">
        <v>28</v>
      </c>
      <c r="C135" s="15">
        <v>7239</v>
      </c>
      <c r="D135" s="10" t="s">
        <v>493</v>
      </c>
      <c r="E135" s="15" t="s">
        <v>20</v>
      </c>
      <c r="F135" s="15" t="s">
        <v>486</v>
      </c>
      <c r="G135" s="50">
        <v>2049</v>
      </c>
      <c r="H135" s="50">
        <v>61</v>
      </c>
      <c r="I135" s="58">
        <v>3.0700000000000002E-2</v>
      </c>
      <c r="J135" s="50">
        <v>457300</v>
      </c>
      <c r="K135" s="50">
        <v>2065</v>
      </c>
      <c r="L135" s="50">
        <v>1971</v>
      </c>
      <c r="M135" s="63">
        <f t="shared" si="14"/>
        <v>0.1702127659574468</v>
      </c>
      <c r="N135" s="42" t="str">
        <f>IFERROR(VLOOKUP(C135, マスタ!$E$2:$G$33, 3, TRUE), "")</f>
        <v>輸送用機械</v>
      </c>
      <c r="O135" s="15" t="str">
        <f>IF(F135 = "", "", TEXT( WORKDAY(TEXT(LEFT(F135, FIND("(", F135) - 1), "yyyy/mm/dd"), 1, マスタ!$A$2:$A$106), "yyyymmdd"))</f>
        <v>20170703</v>
      </c>
      <c r="P135" s="16">
        <v>42919</v>
      </c>
      <c r="Q135" s="56">
        <v>2021</v>
      </c>
      <c r="R135" s="56">
        <v>2060</v>
      </c>
      <c r="S135" s="56">
        <v>2015</v>
      </c>
      <c r="T135" s="15" t="str">
        <f t="shared" si="11"/>
        <v>有</v>
      </c>
      <c r="U135" s="15" t="str">
        <f t="shared" si="12"/>
        <v>無</v>
      </c>
      <c r="V135" s="67">
        <f t="shared" si="13"/>
        <v>-1.3665202537823329E-2</v>
      </c>
      <c r="W135" s="17"/>
      <c r="X135" s="46"/>
      <c r="Y135" s="46"/>
    </row>
    <row r="136" spans="1:25" ht="15">
      <c r="A136" s="14" t="s">
        <v>540</v>
      </c>
      <c r="B136" s="14">
        <v>30</v>
      </c>
      <c r="C136" s="14">
        <v>5486</v>
      </c>
      <c r="D136" s="9" t="s">
        <v>494</v>
      </c>
      <c r="E136" s="14" t="s">
        <v>20</v>
      </c>
      <c r="F136" s="14" t="s">
        <v>486</v>
      </c>
      <c r="G136" s="51">
        <v>1562</v>
      </c>
      <c r="H136" s="51">
        <v>46</v>
      </c>
      <c r="I136" s="59">
        <v>3.0300000000000001E-2</v>
      </c>
      <c r="J136" s="51">
        <v>3612500</v>
      </c>
      <c r="K136" s="51">
        <v>1588</v>
      </c>
      <c r="L136" s="51">
        <v>1554</v>
      </c>
      <c r="M136" s="64">
        <f t="shared" si="14"/>
        <v>0.76470588235294112</v>
      </c>
      <c r="N136" s="43" t="str">
        <f>IFERROR(VLOOKUP(C136, マスタ!$E$2:$G$33, 3, TRUE), "")</f>
        <v>鉄鋼</v>
      </c>
      <c r="O136" s="14" t="str">
        <f>IF(F136 = "", "", TEXT( WORKDAY(TEXT(LEFT(F136, FIND("(", F136) - 1), "yyyy/mm/dd"), 1, マスタ!$A$2:$A$106), "yyyymmdd"))</f>
        <v>20170703</v>
      </c>
      <c r="P136" s="18">
        <v>42919</v>
      </c>
      <c r="Q136" s="57">
        <v>1572</v>
      </c>
      <c r="R136" s="57">
        <v>1590</v>
      </c>
      <c r="S136" s="57">
        <v>1565</v>
      </c>
      <c r="T136" s="14" t="str">
        <f t="shared" si="11"/>
        <v>有</v>
      </c>
      <c r="U136" s="14" t="str">
        <f t="shared" si="12"/>
        <v>無</v>
      </c>
      <c r="V136" s="68">
        <f t="shared" si="13"/>
        <v>6.4020486555698142E-3</v>
      </c>
      <c r="W136" s="19"/>
      <c r="X136" s="47"/>
      <c r="Y136" s="47"/>
    </row>
    <row r="137" spans="1:25" ht="27">
      <c r="A137" s="15" t="s">
        <v>540</v>
      </c>
      <c r="B137" s="15">
        <v>34</v>
      </c>
      <c r="C137" s="15">
        <v>4282</v>
      </c>
      <c r="D137" s="10" t="s">
        <v>430</v>
      </c>
      <c r="E137" s="15" t="s">
        <v>20</v>
      </c>
      <c r="F137" s="15" t="s">
        <v>486</v>
      </c>
      <c r="G137" s="50">
        <v>1759</v>
      </c>
      <c r="H137" s="50">
        <v>50</v>
      </c>
      <c r="I137" s="58">
        <v>2.93E-2</v>
      </c>
      <c r="J137" s="50">
        <v>361700</v>
      </c>
      <c r="K137" s="50">
        <v>1769</v>
      </c>
      <c r="L137" s="50">
        <v>1725</v>
      </c>
      <c r="M137" s="63">
        <f t="shared" si="14"/>
        <v>0.22727272727272727</v>
      </c>
      <c r="N137" s="42" t="str">
        <f>IFERROR(VLOOKUP(C137, マスタ!$E$2:$G$33, 3, TRUE), "")</f>
        <v>化学・医薬品</v>
      </c>
      <c r="O137" s="15" t="str">
        <f>IF(F137 = "", "", TEXT( WORKDAY(TEXT(LEFT(F137, FIND("(", F137) - 1), "yyyy/mm/dd"), 1, マスタ!$A$2:$A$106), "yyyymmdd"))</f>
        <v>20170703</v>
      </c>
      <c r="P137" s="16">
        <v>42919</v>
      </c>
      <c r="Q137" s="56">
        <v>1775</v>
      </c>
      <c r="R137" s="56">
        <v>1801</v>
      </c>
      <c r="S137" s="56">
        <v>1764</v>
      </c>
      <c r="T137" s="15" t="str">
        <f t="shared" si="11"/>
        <v>有</v>
      </c>
      <c r="U137" s="15" t="str">
        <f t="shared" si="12"/>
        <v>無</v>
      </c>
      <c r="V137" s="67">
        <f t="shared" si="13"/>
        <v>9.0960773166572917E-3</v>
      </c>
      <c r="W137" s="17"/>
      <c r="X137" s="46"/>
      <c r="Y137" s="46"/>
    </row>
    <row r="138" spans="1:25" ht="15">
      <c r="A138" s="14" t="s">
        <v>540</v>
      </c>
      <c r="B138" s="14">
        <v>35</v>
      </c>
      <c r="C138" s="14">
        <v>4093</v>
      </c>
      <c r="D138" s="9" t="s">
        <v>37</v>
      </c>
      <c r="E138" s="14" t="s">
        <v>20</v>
      </c>
      <c r="F138" s="14" t="s">
        <v>486</v>
      </c>
      <c r="G138" s="51">
        <v>1625</v>
      </c>
      <c r="H138" s="51">
        <v>46</v>
      </c>
      <c r="I138" s="59">
        <v>2.9100000000000001E-2</v>
      </c>
      <c r="J138" s="51">
        <v>47400</v>
      </c>
      <c r="K138" s="51">
        <v>1627</v>
      </c>
      <c r="L138" s="51">
        <v>1563</v>
      </c>
      <c r="M138" s="64">
        <f t="shared" si="14"/>
        <v>3.125E-2</v>
      </c>
      <c r="N138" s="43" t="str">
        <f>IFERROR(VLOOKUP(C138, マスタ!$E$2:$G$33, 3, TRUE), "")</f>
        <v>化学・医薬品</v>
      </c>
      <c r="O138" s="14" t="str">
        <f>IF(F138 = "", "", TEXT( WORKDAY(TEXT(LEFT(F138, FIND("(", F138) - 1), "yyyy/mm/dd"), 1, マスタ!$A$2:$A$106), "yyyymmdd"))</f>
        <v>20170703</v>
      </c>
      <c r="P138" s="18">
        <v>42919</v>
      </c>
      <c r="Q138" s="57">
        <v>1630</v>
      </c>
      <c r="R138" s="57">
        <v>1735</v>
      </c>
      <c r="S138" s="57">
        <v>1625</v>
      </c>
      <c r="T138" s="14" t="str">
        <f t="shared" si="11"/>
        <v>有</v>
      </c>
      <c r="U138" s="14" t="str">
        <f t="shared" si="12"/>
        <v>無</v>
      </c>
      <c r="V138" s="68">
        <f t="shared" si="13"/>
        <v>3.0769230769229772E-3</v>
      </c>
      <c r="W138" s="19"/>
      <c r="X138" s="47"/>
      <c r="Y138" s="47"/>
    </row>
    <row r="139" spans="1:25" ht="15">
      <c r="A139" s="15" t="s">
        <v>540</v>
      </c>
      <c r="B139" s="15">
        <v>36</v>
      </c>
      <c r="C139" s="15">
        <v>4820</v>
      </c>
      <c r="D139" s="10" t="s">
        <v>100</v>
      </c>
      <c r="E139" s="15" t="s">
        <v>20</v>
      </c>
      <c r="F139" s="15" t="s">
        <v>486</v>
      </c>
      <c r="G139" s="50">
        <v>2600</v>
      </c>
      <c r="H139" s="50">
        <v>73</v>
      </c>
      <c r="I139" s="58">
        <v>2.8899999999999999E-2</v>
      </c>
      <c r="J139" s="50">
        <v>110000</v>
      </c>
      <c r="K139" s="50">
        <v>2608</v>
      </c>
      <c r="L139" s="50">
        <v>2519</v>
      </c>
      <c r="M139" s="63">
        <f t="shared" si="14"/>
        <v>8.98876404494382E-2</v>
      </c>
      <c r="N139" s="42" t="str">
        <f>IFERROR(VLOOKUP(C139, マスタ!$E$2:$G$33, 3, TRUE), "")</f>
        <v>化学・医薬品</v>
      </c>
      <c r="O139" s="15" t="str">
        <f>IF(F139 = "", "", TEXT( WORKDAY(TEXT(LEFT(F139, FIND("(", F139) - 1), "yyyy/mm/dd"), 1, マスタ!$A$2:$A$106), "yyyymmdd"))</f>
        <v>20170703</v>
      </c>
      <c r="P139" s="16">
        <v>42919</v>
      </c>
      <c r="Q139" s="56">
        <v>2620</v>
      </c>
      <c r="R139" s="56">
        <v>2620</v>
      </c>
      <c r="S139" s="56">
        <v>2536</v>
      </c>
      <c r="T139" s="15" t="str">
        <f t="shared" si="11"/>
        <v>無</v>
      </c>
      <c r="U139" s="15" t="str">
        <f t="shared" si="12"/>
        <v>有</v>
      </c>
      <c r="V139" s="67">
        <f t="shared" si="13"/>
        <v>7.692307692307665E-3</v>
      </c>
      <c r="W139" s="17"/>
      <c r="X139" s="46"/>
      <c r="Y139" s="46"/>
    </row>
    <row r="140" spans="1:25" ht="15">
      <c r="A140" s="14" t="s">
        <v>540</v>
      </c>
      <c r="B140" s="14">
        <v>37</v>
      </c>
      <c r="C140" s="14">
        <v>3079</v>
      </c>
      <c r="D140" s="9" t="s">
        <v>495</v>
      </c>
      <c r="E140" s="14" t="s">
        <v>20</v>
      </c>
      <c r="F140" s="14" t="s">
        <v>486</v>
      </c>
      <c r="G140" s="51">
        <v>1350</v>
      </c>
      <c r="H140" s="51">
        <v>37</v>
      </c>
      <c r="I140" s="59">
        <v>2.8199999999999999E-2</v>
      </c>
      <c r="J140" s="51">
        <v>36100</v>
      </c>
      <c r="K140" s="51">
        <v>1367</v>
      </c>
      <c r="L140" s="51">
        <v>1287</v>
      </c>
      <c r="M140" s="64">
        <f t="shared" si="14"/>
        <v>0.21249999999999999</v>
      </c>
      <c r="N140" s="43" t="str">
        <f>IFERROR(VLOOKUP(C140, マスタ!$E$2:$G$33, 3, TRUE), "")</f>
        <v>繊維製品</v>
      </c>
      <c r="O140" s="14" t="str">
        <f>IF(F140 = "", "", TEXT( WORKDAY(TEXT(LEFT(F140, FIND("(", F140) - 1), "yyyy/mm/dd"), 1, マスタ!$A$2:$A$106), "yyyymmdd"))</f>
        <v>20170703</v>
      </c>
      <c r="P140" s="18">
        <v>42919</v>
      </c>
      <c r="Q140" s="57">
        <v>1349</v>
      </c>
      <c r="R140" s="57">
        <v>1395</v>
      </c>
      <c r="S140" s="57">
        <v>1348</v>
      </c>
      <c r="T140" s="14" t="str">
        <f t="shared" si="11"/>
        <v>有</v>
      </c>
      <c r="U140" s="14" t="str">
        <f t="shared" si="12"/>
        <v>無</v>
      </c>
      <c r="V140" s="68">
        <f t="shared" si="13"/>
        <v>-7.407407407407085E-4</v>
      </c>
      <c r="W140" s="19"/>
      <c r="X140" s="47"/>
      <c r="Y140" s="47"/>
    </row>
    <row r="141" spans="1:25" ht="15">
      <c r="A141" s="15" t="s">
        <v>540</v>
      </c>
      <c r="B141" s="15">
        <v>38</v>
      </c>
      <c r="C141" s="15">
        <v>4323</v>
      </c>
      <c r="D141" s="10" t="s">
        <v>42</v>
      </c>
      <c r="E141" s="15" t="s">
        <v>20</v>
      </c>
      <c r="F141" s="15" t="s">
        <v>486</v>
      </c>
      <c r="G141" s="50">
        <v>1475</v>
      </c>
      <c r="H141" s="50">
        <v>40</v>
      </c>
      <c r="I141" s="58">
        <v>2.7900000000000001E-2</v>
      </c>
      <c r="J141" s="50">
        <v>66300</v>
      </c>
      <c r="K141" s="50">
        <v>1484</v>
      </c>
      <c r="L141" s="50">
        <v>1413</v>
      </c>
      <c r="M141" s="63">
        <f t="shared" si="14"/>
        <v>0.12676056338028169</v>
      </c>
      <c r="N141" s="42" t="str">
        <f>IFERROR(VLOOKUP(C141, マスタ!$E$2:$G$33, 3, TRUE), "")</f>
        <v>化学・医薬品</v>
      </c>
      <c r="O141" s="15" t="str">
        <f>IF(F141 = "", "", TEXT( WORKDAY(TEXT(LEFT(F141, FIND("(", F141) - 1), "yyyy/mm/dd"), 1, マスタ!$A$2:$A$106), "yyyymmdd"))</f>
        <v>20170703</v>
      </c>
      <c r="P141" s="16">
        <v>42919</v>
      </c>
      <c r="Q141" s="56">
        <v>1475</v>
      </c>
      <c r="R141" s="56">
        <v>1557</v>
      </c>
      <c r="S141" s="56">
        <v>1475</v>
      </c>
      <c r="T141" s="15" t="str">
        <f t="shared" si="11"/>
        <v>有</v>
      </c>
      <c r="U141" s="15" t="str">
        <f t="shared" si="12"/>
        <v>無</v>
      </c>
      <c r="V141" s="67">
        <f t="shared" si="13"/>
        <v>0</v>
      </c>
      <c r="W141" s="17"/>
      <c r="X141" s="46"/>
      <c r="Y141" s="46"/>
    </row>
    <row r="142" spans="1:25" ht="15">
      <c r="A142" s="14" t="s">
        <v>540</v>
      </c>
      <c r="B142" s="14">
        <v>41</v>
      </c>
      <c r="C142" s="14">
        <v>6498</v>
      </c>
      <c r="D142" s="9" t="s">
        <v>496</v>
      </c>
      <c r="E142" s="14" t="s">
        <v>20</v>
      </c>
      <c r="F142" s="14" t="s">
        <v>486</v>
      </c>
      <c r="G142" s="51">
        <v>1048</v>
      </c>
      <c r="H142" s="51">
        <v>27</v>
      </c>
      <c r="I142" s="59">
        <v>2.64E-2</v>
      </c>
      <c r="J142" s="51">
        <v>715500</v>
      </c>
      <c r="K142" s="51">
        <v>1048</v>
      </c>
      <c r="L142" s="51">
        <v>1003</v>
      </c>
      <c r="M142" s="64">
        <f t="shared" si="14"/>
        <v>0</v>
      </c>
      <c r="N142" s="43" t="str">
        <f>IFERROR(VLOOKUP(C142, マスタ!$E$2:$G$33, 3, TRUE), "")</f>
        <v>機械</v>
      </c>
      <c r="O142" s="14" t="str">
        <f>IF(F142 = "", "", TEXT( WORKDAY(TEXT(LEFT(F142, FIND("(", F142) - 1), "yyyy/mm/dd"), 1, マスタ!$A$2:$A$106), "yyyymmdd"))</f>
        <v>20170703</v>
      </c>
      <c r="P142" s="18">
        <v>42919</v>
      </c>
      <c r="Q142" s="57">
        <v>1034</v>
      </c>
      <c r="R142" s="57">
        <v>1053</v>
      </c>
      <c r="S142" s="57">
        <v>1024</v>
      </c>
      <c r="T142" s="14" t="str">
        <f t="shared" si="11"/>
        <v>有</v>
      </c>
      <c r="U142" s="14" t="str">
        <f t="shared" si="12"/>
        <v>有</v>
      </c>
      <c r="V142" s="68">
        <f t="shared" si="13"/>
        <v>-1.3358778625954248E-2</v>
      </c>
      <c r="W142" s="19"/>
      <c r="X142" s="47"/>
      <c r="Y142" s="47"/>
    </row>
    <row r="143" spans="1:25" ht="15">
      <c r="A143" s="15" t="s">
        <v>540</v>
      </c>
      <c r="B143" s="15">
        <v>42</v>
      </c>
      <c r="C143" s="15">
        <v>6044</v>
      </c>
      <c r="D143" s="10" t="s">
        <v>497</v>
      </c>
      <c r="E143" s="15" t="s">
        <v>20</v>
      </c>
      <c r="F143" s="15" t="s">
        <v>486</v>
      </c>
      <c r="G143" s="50">
        <v>1344</v>
      </c>
      <c r="H143" s="50">
        <v>34</v>
      </c>
      <c r="I143" s="58">
        <v>2.5999999999999999E-2</v>
      </c>
      <c r="J143" s="50">
        <v>27700</v>
      </c>
      <c r="K143" s="50">
        <v>1348</v>
      </c>
      <c r="L143" s="50">
        <v>1304</v>
      </c>
      <c r="M143" s="63">
        <f t="shared" si="14"/>
        <v>9.0909090909090912E-2</v>
      </c>
      <c r="N143" s="42" t="str">
        <f>IFERROR(VLOOKUP(C143, マスタ!$E$2:$G$33, 3, TRUE), "")</f>
        <v>機械</v>
      </c>
      <c r="O143" s="15" t="str">
        <f>IF(F143 = "", "", TEXT( WORKDAY(TEXT(LEFT(F143, FIND("(", F143) - 1), "yyyy/mm/dd"), 1, マスタ!$A$2:$A$106), "yyyymmdd"))</f>
        <v>20170703</v>
      </c>
      <c r="P143" s="16">
        <v>42919</v>
      </c>
      <c r="Q143" s="56">
        <v>1360</v>
      </c>
      <c r="R143" s="56">
        <v>1377</v>
      </c>
      <c r="S143" s="56">
        <v>1340</v>
      </c>
      <c r="T143" s="15" t="str">
        <f t="shared" si="11"/>
        <v>有</v>
      </c>
      <c r="U143" s="15" t="str">
        <f t="shared" si="12"/>
        <v>有</v>
      </c>
      <c r="V143" s="67">
        <f t="shared" si="13"/>
        <v>1.1904761904761862E-2</v>
      </c>
      <c r="W143" s="17"/>
      <c r="X143" s="46"/>
      <c r="Y143" s="46"/>
    </row>
    <row r="144" spans="1:25" ht="27">
      <c r="A144" s="14" t="s">
        <v>540</v>
      </c>
      <c r="B144" s="14">
        <v>43</v>
      </c>
      <c r="C144" s="14">
        <v>2374</v>
      </c>
      <c r="D144" s="9" t="s">
        <v>322</v>
      </c>
      <c r="E144" s="14" t="s">
        <v>20</v>
      </c>
      <c r="F144" s="14" t="s">
        <v>486</v>
      </c>
      <c r="G144" s="51">
        <v>1663</v>
      </c>
      <c r="H144" s="51">
        <v>42</v>
      </c>
      <c r="I144" s="59">
        <v>2.5899999999999999E-2</v>
      </c>
      <c r="J144" s="51">
        <v>43500</v>
      </c>
      <c r="K144" s="51">
        <v>1665</v>
      </c>
      <c r="L144" s="51">
        <v>1616</v>
      </c>
      <c r="M144" s="64">
        <f t="shared" si="14"/>
        <v>4.0816326530612242E-2</v>
      </c>
      <c r="N144" s="43" t="str">
        <f>IFERROR(VLOOKUP(C144, マスタ!$E$2:$G$33, 3, TRUE), "")</f>
        <v>食品</v>
      </c>
      <c r="O144" s="14" t="str">
        <f>IF(F144 = "", "", TEXT( WORKDAY(TEXT(LEFT(F144, FIND("(", F144) - 1), "yyyy/mm/dd"), 1, マスタ!$A$2:$A$106), "yyyymmdd"))</f>
        <v>20170703</v>
      </c>
      <c r="P144" s="18">
        <v>42919</v>
      </c>
      <c r="Q144" s="57">
        <v>1655</v>
      </c>
      <c r="R144" s="57">
        <v>1675</v>
      </c>
      <c r="S144" s="57">
        <v>1654</v>
      </c>
      <c r="T144" s="14" t="str">
        <f t="shared" si="11"/>
        <v>有</v>
      </c>
      <c r="U144" s="14" t="str">
        <f t="shared" si="12"/>
        <v>無</v>
      </c>
      <c r="V144" s="68">
        <f t="shared" si="13"/>
        <v>-4.8105832832230355E-3</v>
      </c>
      <c r="W144" s="19"/>
      <c r="X144" s="47"/>
      <c r="Y144" s="47"/>
    </row>
    <row r="145" spans="1:25" ht="15">
      <c r="A145" s="15" t="s">
        <v>540</v>
      </c>
      <c r="B145" s="15">
        <v>46</v>
      </c>
      <c r="C145" s="15">
        <v>5711</v>
      </c>
      <c r="D145" s="10" t="s">
        <v>343</v>
      </c>
      <c r="E145" s="15" t="s">
        <v>20</v>
      </c>
      <c r="F145" s="15" t="s">
        <v>486</v>
      </c>
      <c r="G145" s="50">
        <v>3400</v>
      </c>
      <c r="H145" s="50">
        <v>80</v>
      </c>
      <c r="I145" s="58">
        <v>2.41E-2</v>
      </c>
      <c r="J145" s="50">
        <v>1413100</v>
      </c>
      <c r="K145" s="50">
        <v>3415</v>
      </c>
      <c r="L145" s="50">
        <v>3290</v>
      </c>
      <c r="M145" s="63">
        <f t="shared" si="14"/>
        <v>0.12</v>
      </c>
      <c r="N145" s="42" t="str">
        <f>IFERROR(VLOOKUP(C145, マスタ!$E$2:$G$33, 3, TRUE), "")</f>
        <v>非鉄金属</v>
      </c>
      <c r="O145" s="15" t="str">
        <f>IF(F145 = "", "", TEXT( WORKDAY(TEXT(LEFT(F145, FIND("(", F145) - 1), "yyyy/mm/dd"), 1, マスタ!$A$2:$A$106), "yyyymmdd"))</f>
        <v>20170703</v>
      </c>
      <c r="P145" s="16">
        <v>42919</v>
      </c>
      <c r="Q145" s="56">
        <v>3415</v>
      </c>
      <c r="R145" s="56">
        <v>3440</v>
      </c>
      <c r="S145" s="56">
        <v>3360</v>
      </c>
      <c r="T145" s="15" t="str">
        <f t="shared" si="11"/>
        <v>無</v>
      </c>
      <c r="U145" s="15" t="str">
        <f t="shared" si="12"/>
        <v>有</v>
      </c>
      <c r="V145" s="67">
        <f t="shared" si="13"/>
        <v>4.4117647058823373E-3</v>
      </c>
      <c r="W145" s="17"/>
      <c r="X145" s="46"/>
      <c r="Y145" s="46"/>
    </row>
    <row r="146" spans="1:25" ht="15">
      <c r="A146" s="14" t="s">
        <v>540</v>
      </c>
      <c r="B146" s="14">
        <v>47</v>
      </c>
      <c r="C146" s="14">
        <v>4345</v>
      </c>
      <c r="D146" s="9" t="s">
        <v>39</v>
      </c>
      <c r="E146" s="14" t="s">
        <v>20</v>
      </c>
      <c r="F146" s="14" t="s">
        <v>486</v>
      </c>
      <c r="G146" s="51">
        <v>1259</v>
      </c>
      <c r="H146" s="51">
        <v>29</v>
      </c>
      <c r="I146" s="59">
        <v>2.3599999999999999E-2</v>
      </c>
      <c r="J146" s="51">
        <v>184600</v>
      </c>
      <c r="K146" s="51">
        <v>1285</v>
      </c>
      <c r="L146" s="51">
        <v>1211</v>
      </c>
      <c r="M146" s="64">
        <f t="shared" si="14"/>
        <v>0.35135135135135137</v>
      </c>
      <c r="N146" s="43" t="str">
        <f>IFERROR(VLOOKUP(C146, マスタ!$E$2:$G$33, 3, TRUE), "")</f>
        <v>化学・医薬品</v>
      </c>
      <c r="O146" s="14" t="str">
        <f>IF(F146 = "", "", TEXT( WORKDAY(TEXT(LEFT(F146, FIND("(", F146) - 1), "yyyy/mm/dd"), 1, マスタ!$A$2:$A$106), "yyyymmdd"))</f>
        <v>20170703</v>
      </c>
      <c r="P146" s="18">
        <v>42919</v>
      </c>
      <c r="Q146" s="57">
        <v>1264</v>
      </c>
      <c r="R146" s="57">
        <v>1350</v>
      </c>
      <c r="S146" s="57">
        <v>1264</v>
      </c>
      <c r="T146" s="14" t="str">
        <f t="shared" si="11"/>
        <v>有</v>
      </c>
      <c r="U146" s="14" t="str">
        <f t="shared" si="12"/>
        <v>無</v>
      </c>
      <c r="V146" s="68">
        <f t="shared" si="13"/>
        <v>3.9714058776807448E-3</v>
      </c>
      <c r="W146" s="19"/>
      <c r="X146" s="47"/>
      <c r="Y146" s="47"/>
    </row>
    <row r="147" spans="1:25" ht="27">
      <c r="A147" s="15" t="s">
        <v>540</v>
      </c>
      <c r="B147" s="15">
        <v>48</v>
      </c>
      <c r="C147" s="15">
        <v>2124</v>
      </c>
      <c r="D147" s="10" t="s">
        <v>38</v>
      </c>
      <c r="E147" s="15" t="s">
        <v>20</v>
      </c>
      <c r="F147" s="15" t="s">
        <v>486</v>
      </c>
      <c r="G147" s="50">
        <v>1697</v>
      </c>
      <c r="H147" s="50">
        <v>39</v>
      </c>
      <c r="I147" s="58">
        <v>2.35E-2</v>
      </c>
      <c r="J147" s="50">
        <v>453300</v>
      </c>
      <c r="K147" s="50">
        <v>1697</v>
      </c>
      <c r="L147" s="50">
        <v>1655</v>
      </c>
      <c r="M147" s="63">
        <f t="shared" si="14"/>
        <v>0</v>
      </c>
      <c r="N147" s="42" t="str">
        <f>IFERROR(VLOOKUP(C147, マスタ!$E$2:$G$33, 3, TRUE), "")</f>
        <v>食品</v>
      </c>
      <c r="O147" s="15" t="str">
        <f>IF(F147 = "", "", TEXT( WORKDAY(TEXT(LEFT(F147, FIND("(", F147) - 1), "yyyy/mm/dd"), 1, マスタ!$A$2:$A$106), "yyyymmdd"))</f>
        <v>20170703</v>
      </c>
      <c r="P147" s="16">
        <v>42919</v>
      </c>
      <c r="Q147" s="56">
        <v>1717</v>
      </c>
      <c r="R147" s="56">
        <v>1819</v>
      </c>
      <c r="S147" s="56">
        <v>1716</v>
      </c>
      <c r="T147" s="15" t="str">
        <f t="shared" si="11"/>
        <v>有</v>
      </c>
      <c r="U147" s="15" t="str">
        <f t="shared" si="12"/>
        <v>無</v>
      </c>
      <c r="V147" s="67">
        <f t="shared" si="13"/>
        <v>1.1785503830288757E-2</v>
      </c>
      <c r="W147" s="17"/>
      <c r="X147" s="46"/>
      <c r="Y147" s="46"/>
    </row>
    <row r="148" spans="1:25" ht="15">
      <c r="A148" s="14" t="s">
        <v>540</v>
      </c>
      <c r="B148" s="14">
        <v>49</v>
      </c>
      <c r="C148" s="14">
        <v>4674</v>
      </c>
      <c r="D148" s="9" t="s">
        <v>308</v>
      </c>
      <c r="E148" s="14" t="s">
        <v>20</v>
      </c>
      <c r="F148" s="14" t="s">
        <v>486</v>
      </c>
      <c r="G148" s="51">
        <v>3720</v>
      </c>
      <c r="H148" s="51">
        <v>85</v>
      </c>
      <c r="I148" s="59">
        <v>2.3400000000000001E-2</v>
      </c>
      <c r="J148" s="51">
        <v>42000</v>
      </c>
      <c r="K148" s="51">
        <v>3725</v>
      </c>
      <c r="L148" s="51">
        <v>3560</v>
      </c>
      <c r="M148" s="64">
        <f t="shared" si="14"/>
        <v>3.0303030303030304E-2</v>
      </c>
      <c r="N148" s="43" t="str">
        <f>IFERROR(VLOOKUP(C148, マスタ!$E$2:$G$33, 3, TRUE), "")</f>
        <v>化学・医薬品</v>
      </c>
      <c r="O148" s="14" t="str">
        <f>IF(F148 = "", "", TEXT( WORKDAY(TEXT(LEFT(F148, FIND("(", F148) - 1), "yyyy/mm/dd"), 1, マスタ!$A$2:$A$106), "yyyymmdd"))</f>
        <v>20170703</v>
      </c>
      <c r="P148" s="18">
        <v>42919</v>
      </c>
      <c r="Q148" s="57">
        <v>3755</v>
      </c>
      <c r="R148" s="57">
        <v>3755</v>
      </c>
      <c r="S148" s="57">
        <v>3550</v>
      </c>
      <c r="T148" s="14" t="str">
        <f t="shared" si="11"/>
        <v>無</v>
      </c>
      <c r="U148" s="14" t="str">
        <f t="shared" si="12"/>
        <v>有</v>
      </c>
      <c r="V148" s="68">
        <f t="shared" si="13"/>
        <v>9.4086021505377371E-3</v>
      </c>
      <c r="W148" s="19"/>
      <c r="X148" s="47"/>
      <c r="Y148" s="47"/>
    </row>
    <row r="149" spans="1:25" ht="15">
      <c r="A149" s="15" t="s">
        <v>540</v>
      </c>
      <c r="B149" s="15">
        <v>3</v>
      </c>
      <c r="C149" s="15">
        <v>4728</v>
      </c>
      <c r="D149" s="10" t="s">
        <v>19</v>
      </c>
      <c r="E149" s="15" t="s">
        <v>20</v>
      </c>
      <c r="F149" s="15" t="s">
        <v>21</v>
      </c>
      <c r="G149" s="50">
        <v>2829</v>
      </c>
      <c r="H149" s="50">
        <v>500</v>
      </c>
      <c r="I149" s="58">
        <v>0.2147</v>
      </c>
      <c r="J149" s="50">
        <v>904900</v>
      </c>
      <c r="K149" s="50">
        <v>2829</v>
      </c>
      <c r="L149" s="50">
        <v>2400</v>
      </c>
      <c r="M149" s="63">
        <f t="shared" si="14"/>
        <v>0</v>
      </c>
      <c r="N149" s="42" t="str">
        <f>IFERROR(VLOOKUP(C149, マスタ!$E$2:$G$33, 3, TRUE), "")</f>
        <v>化学・医薬品</v>
      </c>
      <c r="O149" s="15" t="str">
        <f>IF(F149 = "", "", TEXT( WORKDAY(TEXT(LEFT(F149, FIND("(", F149) - 1), "yyyy/mm/dd"), 1, マスタ!$A$2:$A$106), "yyyymmdd"))</f>
        <v>20170704</v>
      </c>
      <c r="P149" s="16">
        <v>42920</v>
      </c>
      <c r="Q149" s="56">
        <v>2842</v>
      </c>
      <c r="R149" s="56">
        <v>2850</v>
      </c>
      <c r="S149" s="56">
        <v>2526</v>
      </c>
      <c r="T149" s="15" t="str">
        <f t="shared" si="11"/>
        <v>無</v>
      </c>
      <c r="U149" s="15" t="str">
        <f t="shared" si="12"/>
        <v>有</v>
      </c>
      <c r="V149" s="67">
        <f t="shared" si="13"/>
        <v>4.5952633439378943E-3</v>
      </c>
      <c r="W149" s="17"/>
      <c r="X149" s="46"/>
      <c r="Y149" s="46"/>
    </row>
    <row r="150" spans="1:25" ht="27">
      <c r="A150" s="14" t="s">
        <v>18</v>
      </c>
      <c r="B150" s="14">
        <v>4</v>
      </c>
      <c r="C150" s="14">
        <v>6171</v>
      </c>
      <c r="D150" s="9" t="s">
        <v>22</v>
      </c>
      <c r="E150" s="14" t="s">
        <v>20</v>
      </c>
      <c r="F150" s="14" t="s">
        <v>21</v>
      </c>
      <c r="G150" s="51">
        <v>1733</v>
      </c>
      <c r="H150" s="51">
        <v>300</v>
      </c>
      <c r="I150" s="59">
        <v>0.2094</v>
      </c>
      <c r="J150" s="51">
        <v>353300</v>
      </c>
      <c r="K150" s="51">
        <v>1733</v>
      </c>
      <c r="L150" s="51">
        <v>1652</v>
      </c>
      <c r="M150" s="64">
        <f t="shared" si="14"/>
        <v>0</v>
      </c>
      <c r="N150" s="43" t="str">
        <f>IFERROR(VLOOKUP(C150, マスタ!$E$2:$G$33, 3, TRUE), "")</f>
        <v>機械</v>
      </c>
      <c r="O150" s="14" t="str">
        <f>IF(F150 = "", "", TEXT( WORKDAY(TEXT(LEFT(F150, FIND("(", F150) - 1), "yyyy/mm/dd"), 1, マスタ!$A$2:$A$106), "yyyymmdd"))</f>
        <v>20170704</v>
      </c>
      <c r="P150" s="18">
        <v>42920</v>
      </c>
      <c r="Q150" s="57">
        <v>1800</v>
      </c>
      <c r="R150" s="57">
        <v>2128</v>
      </c>
      <c r="S150" s="57">
        <v>1760</v>
      </c>
      <c r="T150" s="14" t="str">
        <f t="shared" si="11"/>
        <v>有</v>
      </c>
      <c r="U150" s="14" t="str">
        <f t="shared" si="12"/>
        <v>有</v>
      </c>
      <c r="V150" s="68">
        <f t="shared" si="13"/>
        <v>3.8661281015579974E-2</v>
      </c>
      <c r="W150" s="19"/>
      <c r="X150" s="47"/>
      <c r="Y150" s="47"/>
    </row>
    <row r="151" spans="1:25" ht="15">
      <c r="A151" s="15" t="s">
        <v>18</v>
      </c>
      <c r="B151" s="15">
        <v>5</v>
      </c>
      <c r="C151" s="15">
        <v>3639</v>
      </c>
      <c r="D151" s="10" t="s">
        <v>23</v>
      </c>
      <c r="E151" s="15" t="s">
        <v>20</v>
      </c>
      <c r="F151" s="15" t="s">
        <v>21</v>
      </c>
      <c r="G151" s="50">
        <v>1762</v>
      </c>
      <c r="H151" s="50">
        <v>300</v>
      </c>
      <c r="I151" s="58">
        <v>0.20519999999999999</v>
      </c>
      <c r="J151" s="50">
        <v>2325200</v>
      </c>
      <c r="K151" s="50">
        <v>1762</v>
      </c>
      <c r="L151" s="50">
        <v>1425</v>
      </c>
      <c r="M151" s="63">
        <f t="shared" si="14"/>
        <v>0</v>
      </c>
      <c r="N151" s="42" t="str">
        <f>IFERROR(VLOOKUP(C151, マスタ!$E$2:$G$33, 3, TRUE), "")</f>
        <v>36</v>
      </c>
      <c r="O151" s="15" t="str">
        <f>IF(F151 = "", "", TEXT( WORKDAY(TEXT(LEFT(F151, FIND("(", F151) - 1), "yyyy/mm/dd"), 1, マスタ!$A$2:$A$106), "yyyymmdd"))</f>
        <v>20170704</v>
      </c>
      <c r="P151" s="16">
        <v>42920</v>
      </c>
      <c r="Q151" s="56">
        <v>1708</v>
      </c>
      <c r="R151" s="56">
        <v>1780</v>
      </c>
      <c r="S151" s="56">
        <v>1580</v>
      </c>
      <c r="T151" s="15" t="str">
        <f t="shared" si="11"/>
        <v>有</v>
      </c>
      <c r="U151" s="15" t="str">
        <f t="shared" si="12"/>
        <v>有</v>
      </c>
      <c r="V151" s="67">
        <f t="shared" si="13"/>
        <v>-3.0646992054483513E-2</v>
      </c>
      <c r="W151" s="17"/>
      <c r="X151" s="46"/>
      <c r="Y151" s="46"/>
    </row>
    <row r="152" spans="1:25" ht="15">
      <c r="A152" s="14" t="s">
        <v>18</v>
      </c>
      <c r="B152" s="14">
        <v>7</v>
      </c>
      <c r="C152" s="14">
        <v>9322</v>
      </c>
      <c r="D152" s="9" t="s">
        <v>24</v>
      </c>
      <c r="E152" s="14" t="s">
        <v>20</v>
      </c>
      <c r="F152" s="14" t="s">
        <v>21</v>
      </c>
      <c r="G152" s="51">
        <v>2325</v>
      </c>
      <c r="H152" s="51">
        <v>295</v>
      </c>
      <c r="I152" s="59">
        <v>0.14530000000000001</v>
      </c>
      <c r="J152" s="51">
        <v>67600</v>
      </c>
      <c r="K152" s="51">
        <v>2452</v>
      </c>
      <c r="L152" s="51">
        <v>2049</v>
      </c>
      <c r="M152" s="64">
        <f t="shared" si="14"/>
        <v>0.31513647642679898</v>
      </c>
      <c r="N152" s="43" t="str">
        <f>IFERROR(VLOOKUP(C152, マスタ!$E$2:$G$33, 3, TRUE), "")</f>
        <v>倉庫・運輸</v>
      </c>
      <c r="O152" s="14" t="str">
        <f>IF(F152 = "", "", TEXT( WORKDAY(TEXT(LEFT(F152, FIND("(", F152) - 1), "yyyy/mm/dd"), 1, マスタ!$A$2:$A$106), "yyyymmdd"))</f>
        <v>20170704</v>
      </c>
      <c r="P152" s="18">
        <v>42920</v>
      </c>
      <c r="Q152" s="57">
        <v>2275</v>
      </c>
      <c r="R152" s="57">
        <v>2302</v>
      </c>
      <c r="S152" s="57">
        <v>2152</v>
      </c>
      <c r="T152" s="14" t="str">
        <f t="shared" si="11"/>
        <v>有</v>
      </c>
      <c r="U152" s="14" t="str">
        <f t="shared" si="12"/>
        <v>有</v>
      </c>
      <c r="V152" s="68">
        <f t="shared" si="13"/>
        <v>-2.1505376344086002E-2</v>
      </c>
      <c r="W152" s="19"/>
      <c r="X152" s="47"/>
      <c r="Y152" s="47"/>
    </row>
    <row r="153" spans="1:25" ht="15">
      <c r="A153" s="15" t="s">
        <v>18</v>
      </c>
      <c r="B153" s="15">
        <v>8</v>
      </c>
      <c r="C153" s="15">
        <v>3186</v>
      </c>
      <c r="D153" s="10" t="s">
        <v>25</v>
      </c>
      <c r="E153" s="15" t="s">
        <v>20</v>
      </c>
      <c r="F153" s="15" t="s">
        <v>21</v>
      </c>
      <c r="G153" s="50">
        <v>1755</v>
      </c>
      <c r="H153" s="50">
        <v>209</v>
      </c>
      <c r="I153" s="58">
        <v>0.13519999999999999</v>
      </c>
      <c r="J153" s="50">
        <v>621300</v>
      </c>
      <c r="K153" s="50">
        <v>1774</v>
      </c>
      <c r="L153" s="50">
        <v>1670</v>
      </c>
      <c r="M153" s="63">
        <f t="shared" si="14"/>
        <v>0.18269230769230768</v>
      </c>
      <c r="N153" s="42" t="str">
        <f>IFERROR(VLOOKUP(C153, マスタ!$E$2:$G$33, 3, TRUE), "")</f>
        <v>繊維製品</v>
      </c>
      <c r="O153" s="15" t="str">
        <f>IF(F153 = "", "", TEXT( WORKDAY(TEXT(LEFT(F153, FIND("(", F153) - 1), "yyyy/mm/dd"), 1, マスタ!$A$2:$A$106), "yyyymmdd"))</f>
        <v>20170704</v>
      </c>
      <c r="P153" s="16">
        <v>42920</v>
      </c>
      <c r="Q153" s="56">
        <v>1780</v>
      </c>
      <c r="R153" s="56">
        <v>1824</v>
      </c>
      <c r="S153" s="56">
        <v>1745</v>
      </c>
      <c r="T153" s="15" t="str">
        <f t="shared" si="11"/>
        <v>有</v>
      </c>
      <c r="U153" s="15" t="str">
        <f t="shared" si="12"/>
        <v>有</v>
      </c>
      <c r="V153" s="67">
        <f t="shared" si="13"/>
        <v>1.4245014245014342E-2</v>
      </c>
      <c r="W153" s="17"/>
      <c r="X153" s="46"/>
      <c r="Y153" s="46"/>
    </row>
    <row r="154" spans="1:25" ht="15">
      <c r="A154" s="14" t="s">
        <v>18</v>
      </c>
      <c r="B154" s="14">
        <v>9</v>
      </c>
      <c r="C154" s="14">
        <v>4619</v>
      </c>
      <c r="D154" s="9" t="s">
        <v>26</v>
      </c>
      <c r="E154" s="14" t="s">
        <v>20</v>
      </c>
      <c r="F154" s="14" t="s">
        <v>21</v>
      </c>
      <c r="G154" s="51">
        <v>1833</v>
      </c>
      <c r="H154" s="51">
        <v>198</v>
      </c>
      <c r="I154" s="59">
        <v>0.1211</v>
      </c>
      <c r="J154" s="51">
        <v>249800</v>
      </c>
      <c r="K154" s="51">
        <v>1840</v>
      </c>
      <c r="L154" s="51">
        <v>1768</v>
      </c>
      <c r="M154" s="64">
        <f t="shared" si="14"/>
        <v>9.7222222222222224E-2</v>
      </c>
      <c r="N154" s="43" t="str">
        <f>IFERROR(VLOOKUP(C154, マスタ!$E$2:$G$33, 3, TRUE), "")</f>
        <v>化学・医薬品</v>
      </c>
      <c r="O154" s="14" t="str">
        <f>IF(F154 = "", "", TEXT( WORKDAY(TEXT(LEFT(F154, FIND("(", F154) - 1), "yyyy/mm/dd"), 1, マスタ!$A$2:$A$106), "yyyymmdd"))</f>
        <v>20170704</v>
      </c>
      <c r="P154" s="18">
        <v>42920</v>
      </c>
      <c r="Q154" s="57">
        <v>1870</v>
      </c>
      <c r="R154" s="57">
        <v>1903</v>
      </c>
      <c r="S154" s="57">
        <v>1810</v>
      </c>
      <c r="T154" s="14" t="str">
        <f t="shared" ref="T154:T217" si="15">IF(Q154="", "", IF(R154-Q154&gt;=ROUNDDOWN(G154/100, 0), "有", "無"))</f>
        <v>有</v>
      </c>
      <c r="U154" s="14" t="str">
        <f t="shared" ref="U154:U217" si="16">IF(Q154="", "", IF(Q154-S154&gt;=ROUNDDOWN(G154/100, 0), "有", "無"))</f>
        <v>有</v>
      </c>
      <c r="V154" s="68">
        <f t="shared" ref="V154:V217" si="17">IF(Q154="", "", Q154/G154-1)</f>
        <v>2.0185488270594742E-2</v>
      </c>
      <c r="W154" s="19"/>
      <c r="X154" s="47"/>
      <c r="Y154" s="47"/>
    </row>
    <row r="155" spans="1:25" ht="15">
      <c r="A155" s="15" t="s">
        <v>18</v>
      </c>
      <c r="B155" s="15">
        <v>10</v>
      </c>
      <c r="C155" s="15">
        <v>3687</v>
      </c>
      <c r="D155" s="10" t="s">
        <v>27</v>
      </c>
      <c r="E155" s="15" t="s">
        <v>20</v>
      </c>
      <c r="F155" s="15" t="s">
        <v>21</v>
      </c>
      <c r="G155" s="50">
        <v>4445</v>
      </c>
      <c r="H155" s="50">
        <v>455</v>
      </c>
      <c r="I155" s="58">
        <v>0.114</v>
      </c>
      <c r="J155" s="50">
        <v>786900</v>
      </c>
      <c r="K155" s="50">
        <v>4560</v>
      </c>
      <c r="L155" s="50">
        <v>3865</v>
      </c>
      <c r="M155" s="63">
        <f t="shared" si="14"/>
        <v>0.16546762589928057</v>
      </c>
      <c r="N155" s="42" t="str">
        <f>IFERROR(VLOOKUP(C155, マスタ!$E$2:$G$33, 3, TRUE), "")</f>
        <v>36</v>
      </c>
      <c r="O155" s="15" t="str">
        <f>IF(F155 = "", "", TEXT( WORKDAY(TEXT(LEFT(F155, FIND("(", F155) - 1), "yyyy/mm/dd"), 1, マスタ!$A$2:$A$106), "yyyymmdd"))</f>
        <v>20170704</v>
      </c>
      <c r="P155" s="16">
        <v>42920</v>
      </c>
      <c r="Q155" s="56">
        <v>4440</v>
      </c>
      <c r="R155" s="56">
        <v>4440</v>
      </c>
      <c r="S155" s="56">
        <v>3995</v>
      </c>
      <c r="T155" s="15" t="str">
        <f t="shared" si="15"/>
        <v>無</v>
      </c>
      <c r="U155" s="15" t="str">
        <f t="shared" si="16"/>
        <v>有</v>
      </c>
      <c r="V155" s="67">
        <f t="shared" si="17"/>
        <v>-1.1248593925758943E-3</v>
      </c>
      <c r="W155" s="17"/>
      <c r="X155" s="46"/>
      <c r="Y155" s="46"/>
    </row>
    <row r="156" spans="1:25" ht="15">
      <c r="A156" s="14" t="s">
        <v>18</v>
      </c>
      <c r="B156" s="14">
        <v>13</v>
      </c>
      <c r="C156" s="14">
        <v>3667</v>
      </c>
      <c r="D156" s="9" t="s">
        <v>28</v>
      </c>
      <c r="E156" s="14" t="s">
        <v>20</v>
      </c>
      <c r="F156" s="14" t="s">
        <v>21</v>
      </c>
      <c r="G156" s="51">
        <v>3380</v>
      </c>
      <c r="H156" s="51">
        <v>260</v>
      </c>
      <c r="I156" s="59">
        <v>8.3299999999999999E-2</v>
      </c>
      <c r="J156" s="51">
        <v>2086800</v>
      </c>
      <c r="K156" s="51">
        <v>3540</v>
      </c>
      <c r="L156" s="51">
        <v>3245</v>
      </c>
      <c r="M156" s="64">
        <f t="shared" si="14"/>
        <v>0.5423728813559322</v>
      </c>
      <c r="N156" s="43" t="str">
        <f>IFERROR(VLOOKUP(C156, マスタ!$E$2:$G$33, 3, TRUE), "")</f>
        <v>36</v>
      </c>
      <c r="O156" s="14" t="str">
        <f>IF(F156 = "", "", TEXT( WORKDAY(TEXT(LEFT(F156, FIND("(", F156) - 1), "yyyy/mm/dd"), 1, マスタ!$A$2:$A$106), "yyyymmdd"))</f>
        <v>20170704</v>
      </c>
      <c r="P156" s="18">
        <v>42920</v>
      </c>
      <c r="Q156" s="57">
        <v>3320</v>
      </c>
      <c r="R156" s="57">
        <v>3335</v>
      </c>
      <c r="S156" s="57">
        <v>2805</v>
      </c>
      <c r="T156" s="14" t="str">
        <f t="shared" si="15"/>
        <v>無</v>
      </c>
      <c r="U156" s="14" t="str">
        <f t="shared" si="16"/>
        <v>有</v>
      </c>
      <c r="V156" s="68">
        <f t="shared" si="17"/>
        <v>-1.7751479289940808E-2</v>
      </c>
      <c r="W156" s="19"/>
      <c r="X156" s="47"/>
      <c r="Y156" s="47"/>
    </row>
    <row r="157" spans="1:25" ht="27">
      <c r="A157" s="15" t="s">
        <v>18</v>
      </c>
      <c r="B157" s="15">
        <v>14</v>
      </c>
      <c r="C157" s="15">
        <v>7600</v>
      </c>
      <c r="D157" s="10" t="s">
        <v>29</v>
      </c>
      <c r="E157" s="15" t="s">
        <v>20</v>
      </c>
      <c r="F157" s="15" t="s">
        <v>21</v>
      </c>
      <c r="G157" s="50">
        <v>1030</v>
      </c>
      <c r="H157" s="50">
        <v>76</v>
      </c>
      <c r="I157" s="58">
        <v>7.9699999999999993E-2</v>
      </c>
      <c r="J157" s="50">
        <v>334200</v>
      </c>
      <c r="K157" s="50">
        <v>1042</v>
      </c>
      <c r="L157" s="50">
        <v>1000</v>
      </c>
      <c r="M157" s="63">
        <f t="shared" si="14"/>
        <v>0.2857142857142857</v>
      </c>
      <c r="N157" s="42" t="str">
        <f>IFERROR(VLOOKUP(C157, マスタ!$E$2:$G$33, 3, TRUE), "")</f>
        <v>75</v>
      </c>
      <c r="O157" s="15" t="str">
        <f>IF(F157 = "", "", TEXT( WORKDAY(TEXT(LEFT(F157, FIND("(", F157) - 1), "yyyy/mm/dd"), 1, マスタ!$A$2:$A$106), "yyyymmdd"))</f>
        <v>20170704</v>
      </c>
      <c r="P157" s="16">
        <v>42920</v>
      </c>
      <c r="Q157" s="56">
        <v>1050</v>
      </c>
      <c r="R157" s="56">
        <v>1053</v>
      </c>
      <c r="S157" s="56">
        <v>969</v>
      </c>
      <c r="T157" s="15" t="str">
        <f t="shared" si="15"/>
        <v>無</v>
      </c>
      <c r="U157" s="15" t="str">
        <f t="shared" si="16"/>
        <v>有</v>
      </c>
      <c r="V157" s="67">
        <f t="shared" si="17"/>
        <v>1.9417475728155331E-2</v>
      </c>
      <c r="W157" s="17"/>
      <c r="X157" s="46"/>
      <c r="Y157" s="46"/>
    </row>
    <row r="158" spans="1:25" ht="15">
      <c r="A158" s="14" t="s">
        <v>18</v>
      </c>
      <c r="B158" s="14">
        <v>15</v>
      </c>
      <c r="C158" s="14">
        <v>3919</v>
      </c>
      <c r="D158" s="9" t="s">
        <v>30</v>
      </c>
      <c r="E158" s="14" t="s">
        <v>20</v>
      </c>
      <c r="F158" s="14" t="s">
        <v>21</v>
      </c>
      <c r="G158" s="51">
        <v>1130</v>
      </c>
      <c r="H158" s="51">
        <v>81</v>
      </c>
      <c r="I158" s="59">
        <v>7.7200000000000005E-2</v>
      </c>
      <c r="J158" s="51">
        <v>64700</v>
      </c>
      <c r="K158" s="51">
        <v>1167</v>
      </c>
      <c r="L158" s="51">
        <v>1101</v>
      </c>
      <c r="M158" s="64">
        <f t="shared" si="14"/>
        <v>0.56060606060606055</v>
      </c>
      <c r="N158" s="43" t="str">
        <f>IFERROR(VLOOKUP(C158, マスタ!$E$2:$G$33, 3, TRUE), "")</f>
        <v>パルプ・紙</v>
      </c>
      <c r="O158" s="14" t="str">
        <f>IF(F158 = "", "", TEXT( WORKDAY(TEXT(LEFT(F158, FIND("(", F158) - 1), "yyyy/mm/dd"), 1, マスタ!$A$2:$A$106), "yyyymmdd"))</f>
        <v>20170704</v>
      </c>
      <c r="P158" s="18">
        <v>42920</v>
      </c>
      <c r="Q158" s="57">
        <v>1155</v>
      </c>
      <c r="R158" s="57">
        <v>1300</v>
      </c>
      <c r="S158" s="57">
        <v>1110</v>
      </c>
      <c r="T158" s="14" t="str">
        <f t="shared" si="15"/>
        <v>有</v>
      </c>
      <c r="U158" s="14" t="str">
        <f t="shared" si="16"/>
        <v>有</v>
      </c>
      <c r="V158" s="68">
        <f t="shared" si="17"/>
        <v>2.2123893805309658E-2</v>
      </c>
      <c r="W158" s="19"/>
      <c r="X158" s="47"/>
      <c r="Y158" s="47"/>
    </row>
    <row r="159" spans="1:25" ht="27">
      <c r="A159" s="15" t="s">
        <v>18</v>
      </c>
      <c r="B159" s="15">
        <v>16</v>
      </c>
      <c r="C159" s="15">
        <v>6817</v>
      </c>
      <c r="D159" s="10" t="s">
        <v>31</v>
      </c>
      <c r="E159" s="15" t="s">
        <v>20</v>
      </c>
      <c r="F159" s="15" t="s">
        <v>21</v>
      </c>
      <c r="G159" s="50">
        <v>1909</v>
      </c>
      <c r="H159" s="50">
        <v>134</v>
      </c>
      <c r="I159" s="58">
        <v>7.5499999999999998E-2</v>
      </c>
      <c r="J159" s="50">
        <v>1087900</v>
      </c>
      <c r="K159" s="50">
        <v>1911</v>
      </c>
      <c r="L159" s="50">
        <v>1785</v>
      </c>
      <c r="M159" s="63">
        <f t="shared" si="14"/>
        <v>1.5873015873015872E-2</v>
      </c>
      <c r="N159" s="42" t="str">
        <f>IFERROR(VLOOKUP(C159, マスタ!$E$2:$G$33, 3, TRUE), "")</f>
        <v>電気</v>
      </c>
      <c r="O159" s="15" t="str">
        <f>IF(F159 = "", "", TEXT( WORKDAY(TEXT(LEFT(F159, FIND("(", F159) - 1), "yyyy/mm/dd"), 1, マスタ!$A$2:$A$106), "yyyymmdd"))</f>
        <v>20170704</v>
      </c>
      <c r="P159" s="16">
        <v>42920</v>
      </c>
      <c r="Q159" s="56">
        <v>1900</v>
      </c>
      <c r="R159" s="56">
        <v>1909</v>
      </c>
      <c r="S159" s="56">
        <v>1800</v>
      </c>
      <c r="T159" s="15" t="str">
        <f t="shared" si="15"/>
        <v>無</v>
      </c>
      <c r="U159" s="15" t="str">
        <f t="shared" si="16"/>
        <v>有</v>
      </c>
      <c r="V159" s="67">
        <f t="shared" si="17"/>
        <v>-4.7145102147720941E-3</v>
      </c>
      <c r="W159" s="17"/>
      <c r="X159" s="46"/>
      <c r="Y159" s="46"/>
    </row>
    <row r="160" spans="1:25" ht="15">
      <c r="A160" s="14" t="s">
        <v>18</v>
      </c>
      <c r="B160" s="14">
        <v>17</v>
      </c>
      <c r="C160" s="14">
        <v>5410</v>
      </c>
      <c r="D160" s="9" t="s">
        <v>32</v>
      </c>
      <c r="E160" s="14" t="s">
        <v>20</v>
      </c>
      <c r="F160" s="14" t="s">
        <v>21</v>
      </c>
      <c r="G160" s="51">
        <v>2149</v>
      </c>
      <c r="H160" s="51">
        <v>149</v>
      </c>
      <c r="I160" s="59">
        <v>7.4499999999999997E-2</v>
      </c>
      <c r="J160" s="51">
        <v>871200</v>
      </c>
      <c r="K160" s="51">
        <v>2184</v>
      </c>
      <c r="L160" s="51">
        <v>2000</v>
      </c>
      <c r="M160" s="64">
        <f t="shared" si="14"/>
        <v>0.19021739130434784</v>
      </c>
      <c r="N160" s="43" t="str">
        <f>IFERROR(VLOOKUP(C160, マスタ!$E$2:$G$33, 3, TRUE), "")</f>
        <v>鉄鋼</v>
      </c>
      <c r="O160" s="14" t="str">
        <f>IF(F160 = "", "", TEXT( WORKDAY(TEXT(LEFT(F160, FIND("(", F160) - 1), "yyyy/mm/dd"), 1, マスタ!$A$2:$A$106), "yyyymmdd"))</f>
        <v>20170704</v>
      </c>
      <c r="P160" s="18">
        <v>42920</v>
      </c>
      <c r="Q160" s="57">
        <v>2160</v>
      </c>
      <c r="R160" s="57">
        <v>2180</v>
      </c>
      <c r="S160" s="57">
        <v>2130</v>
      </c>
      <c r="T160" s="14" t="str">
        <f t="shared" si="15"/>
        <v>無</v>
      </c>
      <c r="U160" s="14" t="str">
        <f t="shared" si="16"/>
        <v>有</v>
      </c>
      <c r="V160" s="68">
        <f t="shared" si="17"/>
        <v>5.1186598417869433E-3</v>
      </c>
      <c r="W160" s="19"/>
      <c r="X160" s="47"/>
      <c r="Y160" s="47"/>
    </row>
    <row r="161" spans="1:25" ht="27">
      <c r="A161" s="15" t="s">
        <v>18</v>
      </c>
      <c r="B161" s="15">
        <v>18</v>
      </c>
      <c r="C161" s="15">
        <v>6082</v>
      </c>
      <c r="D161" s="10" t="s">
        <v>33</v>
      </c>
      <c r="E161" s="15" t="s">
        <v>20</v>
      </c>
      <c r="F161" s="15" t="s">
        <v>21</v>
      </c>
      <c r="G161" s="50">
        <v>1091</v>
      </c>
      <c r="H161" s="50">
        <v>74</v>
      </c>
      <c r="I161" s="58">
        <v>7.2800000000000004E-2</v>
      </c>
      <c r="J161" s="50">
        <v>278200</v>
      </c>
      <c r="K161" s="50">
        <v>1091</v>
      </c>
      <c r="L161" s="50">
        <v>1014</v>
      </c>
      <c r="M161" s="63">
        <f t="shared" si="14"/>
        <v>0</v>
      </c>
      <c r="N161" s="42" t="str">
        <f>IFERROR(VLOOKUP(C161, マスタ!$E$2:$G$33, 3, TRUE), "")</f>
        <v>機械</v>
      </c>
      <c r="O161" s="15" t="str">
        <f>IF(F161 = "", "", TEXT( WORKDAY(TEXT(LEFT(F161, FIND("(", F161) - 1), "yyyy/mm/dd"), 1, マスタ!$A$2:$A$106), "yyyymmdd"))</f>
        <v>20170704</v>
      </c>
      <c r="P161" s="16">
        <v>42920</v>
      </c>
      <c r="Q161" s="56">
        <v>1102</v>
      </c>
      <c r="R161" s="56">
        <v>1119</v>
      </c>
      <c r="S161" s="56">
        <v>1041</v>
      </c>
      <c r="T161" s="15" t="str">
        <f t="shared" si="15"/>
        <v>有</v>
      </c>
      <c r="U161" s="15" t="str">
        <f t="shared" si="16"/>
        <v>有</v>
      </c>
      <c r="V161" s="67">
        <f t="shared" si="17"/>
        <v>1.0082493125572967E-2</v>
      </c>
      <c r="W161" s="17"/>
      <c r="X161" s="46"/>
      <c r="Y161" s="46"/>
    </row>
    <row r="162" spans="1:25" ht="15">
      <c r="A162" s="14" t="s">
        <v>18</v>
      </c>
      <c r="B162" s="14">
        <v>19</v>
      </c>
      <c r="C162" s="14">
        <v>9793</v>
      </c>
      <c r="D162" s="9" t="s">
        <v>34</v>
      </c>
      <c r="E162" s="14" t="s">
        <v>20</v>
      </c>
      <c r="F162" s="14" t="s">
        <v>21</v>
      </c>
      <c r="G162" s="51">
        <v>2669</v>
      </c>
      <c r="H162" s="51">
        <v>173</v>
      </c>
      <c r="I162" s="59">
        <v>6.93E-2</v>
      </c>
      <c r="J162" s="51">
        <v>543100</v>
      </c>
      <c r="K162" s="51">
        <v>2739</v>
      </c>
      <c r="L162" s="51">
        <v>2596</v>
      </c>
      <c r="M162" s="64">
        <f t="shared" si="14"/>
        <v>0.48951048951048953</v>
      </c>
      <c r="N162" s="43" t="str">
        <f>IFERROR(VLOOKUP(C162, マスタ!$E$2:$G$33, 3, TRUE), "")</f>
        <v>サービス</v>
      </c>
      <c r="O162" s="14" t="str">
        <f>IF(F162 = "", "", TEXT( WORKDAY(TEXT(LEFT(F162, FIND("(", F162) - 1), "yyyy/mm/dd"), 1, マスタ!$A$2:$A$106), "yyyymmdd"))</f>
        <v>20170704</v>
      </c>
      <c r="P162" s="18">
        <v>42920</v>
      </c>
      <c r="Q162" s="57">
        <v>2684</v>
      </c>
      <c r="R162" s="57">
        <v>2693</v>
      </c>
      <c r="S162" s="57">
        <v>2655</v>
      </c>
      <c r="T162" s="14" t="str">
        <f t="shared" si="15"/>
        <v>無</v>
      </c>
      <c r="U162" s="14" t="str">
        <f t="shared" si="16"/>
        <v>有</v>
      </c>
      <c r="V162" s="68">
        <f t="shared" si="17"/>
        <v>5.6200824278755945E-3</v>
      </c>
      <c r="W162" s="19"/>
      <c r="X162" s="47"/>
      <c r="Y162" s="47"/>
    </row>
    <row r="163" spans="1:25" ht="27">
      <c r="A163" s="15" t="s">
        <v>18</v>
      </c>
      <c r="B163" s="15">
        <v>20</v>
      </c>
      <c r="C163" s="15">
        <v>7862</v>
      </c>
      <c r="D163" s="10" t="s">
        <v>35</v>
      </c>
      <c r="E163" s="15" t="s">
        <v>20</v>
      </c>
      <c r="F163" s="15" t="s">
        <v>21</v>
      </c>
      <c r="G163" s="50">
        <v>1238</v>
      </c>
      <c r="H163" s="50">
        <v>78</v>
      </c>
      <c r="I163" s="58">
        <v>6.7199999999999996E-2</v>
      </c>
      <c r="J163" s="50">
        <v>1222200</v>
      </c>
      <c r="K163" s="50">
        <v>1364</v>
      </c>
      <c r="L163" s="50">
        <v>1201</v>
      </c>
      <c r="M163" s="63">
        <f t="shared" si="14"/>
        <v>0.77300613496932513</v>
      </c>
      <c r="N163" s="42" t="str">
        <f>IFERROR(VLOOKUP(C163, マスタ!$E$2:$G$33, 3, TRUE), "")</f>
        <v>その他製品</v>
      </c>
      <c r="O163" s="15" t="str">
        <f>IF(F163 = "", "", TEXT( WORKDAY(TEXT(LEFT(F163, FIND("(", F163) - 1), "yyyy/mm/dd"), 1, マスタ!$A$2:$A$106), "yyyymmdd"))</f>
        <v>20170704</v>
      </c>
      <c r="P163" s="16">
        <v>42920</v>
      </c>
      <c r="Q163" s="56">
        <v>1248</v>
      </c>
      <c r="R163" s="56">
        <v>1254</v>
      </c>
      <c r="S163" s="56">
        <v>1229</v>
      </c>
      <c r="T163" s="15" t="str">
        <f t="shared" si="15"/>
        <v>無</v>
      </c>
      <c r="U163" s="15" t="str">
        <f t="shared" si="16"/>
        <v>有</v>
      </c>
      <c r="V163" s="67">
        <f t="shared" si="17"/>
        <v>8.0775444264944429E-3</v>
      </c>
      <c r="W163" s="17"/>
      <c r="X163" s="46"/>
      <c r="Y163" s="46"/>
    </row>
    <row r="164" spans="1:25" ht="27">
      <c r="A164" s="14" t="s">
        <v>18</v>
      </c>
      <c r="B164" s="14">
        <v>21</v>
      </c>
      <c r="C164" s="14">
        <v>3465</v>
      </c>
      <c r="D164" s="9" t="s">
        <v>36</v>
      </c>
      <c r="E164" s="14" t="s">
        <v>20</v>
      </c>
      <c r="F164" s="14" t="s">
        <v>21</v>
      </c>
      <c r="G164" s="51">
        <v>2224</v>
      </c>
      <c r="H164" s="51">
        <v>139</v>
      </c>
      <c r="I164" s="59">
        <v>6.6699999999999995E-2</v>
      </c>
      <c r="J164" s="51">
        <v>179400</v>
      </c>
      <c r="K164" s="51">
        <v>2233</v>
      </c>
      <c r="L164" s="51">
        <v>2110</v>
      </c>
      <c r="M164" s="64">
        <f t="shared" si="14"/>
        <v>7.3170731707317069E-2</v>
      </c>
      <c r="N164" s="43" t="str">
        <f>IFERROR(VLOOKUP(C164, マスタ!$E$2:$G$33, 3, TRUE), "")</f>
        <v>繊維製品</v>
      </c>
      <c r="O164" s="14" t="str">
        <f>IF(F164 = "", "", TEXT( WORKDAY(TEXT(LEFT(F164, FIND("(", F164) - 1), "yyyy/mm/dd"), 1, マスタ!$A$2:$A$106), "yyyymmdd"))</f>
        <v>20170704</v>
      </c>
      <c r="P164" s="18">
        <v>42920</v>
      </c>
      <c r="Q164" s="57">
        <v>2226</v>
      </c>
      <c r="R164" s="57">
        <v>2230</v>
      </c>
      <c r="S164" s="57">
        <v>2089</v>
      </c>
      <c r="T164" s="14" t="str">
        <f t="shared" si="15"/>
        <v>無</v>
      </c>
      <c r="U164" s="14" t="str">
        <f t="shared" si="16"/>
        <v>有</v>
      </c>
      <c r="V164" s="68">
        <f t="shared" si="17"/>
        <v>8.9928057553967378E-4</v>
      </c>
      <c r="W164" s="19"/>
      <c r="X164" s="47"/>
      <c r="Y164" s="47"/>
    </row>
    <row r="165" spans="1:25" ht="15">
      <c r="A165" s="15" t="s">
        <v>18</v>
      </c>
      <c r="B165" s="15">
        <v>22</v>
      </c>
      <c r="C165" s="15">
        <v>4093</v>
      </c>
      <c r="D165" s="10" t="s">
        <v>37</v>
      </c>
      <c r="E165" s="15" t="s">
        <v>20</v>
      </c>
      <c r="F165" s="15" t="s">
        <v>21</v>
      </c>
      <c r="G165" s="50">
        <v>1730</v>
      </c>
      <c r="H165" s="50">
        <v>105</v>
      </c>
      <c r="I165" s="58">
        <v>6.4600000000000005E-2</v>
      </c>
      <c r="J165" s="50">
        <v>106900</v>
      </c>
      <c r="K165" s="50">
        <v>1735</v>
      </c>
      <c r="L165" s="50">
        <v>1625</v>
      </c>
      <c r="M165" s="63">
        <f t="shared" si="14"/>
        <v>4.5454545454545456E-2</v>
      </c>
      <c r="N165" s="42" t="str">
        <f>IFERROR(VLOOKUP(C165, マスタ!$E$2:$G$33, 3, TRUE), "")</f>
        <v>化学・医薬品</v>
      </c>
      <c r="O165" s="15" t="str">
        <f>IF(F165 = "", "", TEXT( WORKDAY(TEXT(LEFT(F165, FIND("(", F165) - 1), "yyyy/mm/dd"), 1, マスタ!$A$2:$A$106), "yyyymmdd"))</f>
        <v>20170704</v>
      </c>
      <c r="P165" s="16">
        <v>42920</v>
      </c>
      <c r="Q165" s="56">
        <v>1750</v>
      </c>
      <c r="R165" s="56">
        <v>1836</v>
      </c>
      <c r="S165" s="56">
        <v>1612</v>
      </c>
      <c r="T165" s="15" t="str">
        <f t="shared" si="15"/>
        <v>有</v>
      </c>
      <c r="U165" s="15" t="str">
        <f t="shared" si="16"/>
        <v>有</v>
      </c>
      <c r="V165" s="67">
        <f t="shared" si="17"/>
        <v>1.1560693641618602E-2</v>
      </c>
      <c r="W165" s="17"/>
      <c r="X165" s="46"/>
      <c r="Y165" s="46"/>
    </row>
    <row r="166" spans="1:25" ht="27">
      <c r="A166" s="14" t="s">
        <v>18</v>
      </c>
      <c r="B166" s="14">
        <v>23</v>
      </c>
      <c r="C166" s="14">
        <v>2124</v>
      </c>
      <c r="D166" s="9" t="s">
        <v>38</v>
      </c>
      <c r="E166" s="14" t="s">
        <v>20</v>
      </c>
      <c r="F166" s="14" t="s">
        <v>21</v>
      </c>
      <c r="G166" s="51">
        <v>1805</v>
      </c>
      <c r="H166" s="51">
        <v>108</v>
      </c>
      <c r="I166" s="59">
        <v>6.3600000000000004E-2</v>
      </c>
      <c r="J166" s="51">
        <v>993200</v>
      </c>
      <c r="K166" s="51">
        <v>1819</v>
      </c>
      <c r="L166" s="51">
        <v>1716</v>
      </c>
      <c r="M166" s="64">
        <f t="shared" si="14"/>
        <v>0.13592233009708737</v>
      </c>
      <c r="N166" s="43" t="str">
        <f>IFERROR(VLOOKUP(C166, マスタ!$E$2:$G$33, 3, TRUE), "")</f>
        <v>食品</v>
      </c>
      <c r="O166" s="14" t="str">
        <f>IF(F166 = "", "", TEXT( WORKDAY(TEXT(LEFT(F166, FIND("(", F166) - 1), "yyyy/mm/dd"), 1, マスタ!$A$2:$A$106), "yyyymmdd"))</f>
        <v>20170704</v>
      </c>
      <c r="P166" s="18">
        <v>42920</v>
      </c>
      <c r="Q166" s="57">
        <v>1819</v>
      </c>
      <c r="R166" s="57">
        <v>1878</v>
      </c>
      <c r="S166" s="57">
        <v>1819</v>
      </c>
      <c r="T166" s="14" t="str">
        <f t="shared" si="15"/>
        <v>有</v>
      </c>
      <c r="U166" s="14" t="str">
        <f t="shared" si="16"/>
        <v>無</v>
      </c>
      <c r="V166" s="68">
        <f t="shared" si="17"/>
        <v>7.7562326869806686E-3</v>
      </c>
      <c r="W166" s="19"/>
      <c r="X166" s="47"/>
      <c r="Y166" s="47"/>
    </row>
    <row r="167" spans="1:25" ht="15">
      <c r="A167" s="15" t="s">
        <v>18</v>
      </c>
      <c r="B167" s="15">
        <v>27</v>
      </c>
      <c r="C167" s="15">
        <v>4345</v>
      </c>
      <c r="D167" s="10" t="s">
        <v>39</v>
      </c>
      <c r="E167" s="15" t="s">
        <v>20</v>
      </c>
      <c r="F167" s="15" t="s">
        <v>21</v>
      </c>
      <c r="G167" s="50">
        <v>1330</v>
      </c>
      <c r="H167" s="50">
        <v>71</v>
      </c>
      <c r="I167" s="58">
        <v>5.6399999999999999E-2</v>
      </c>
      <c r="J167" s="50">
        <v>321400</v>
      </c>
      <c r="K167" s="50">
        <v>1350</v>
      </c>
      <c r="L167" s="50">
        <v>1264</v>
      </c>
      <c r="M167" s="63">
        <f t="shared" si="14"/>
        <v>0.23255813953488372</v>
      </c>
      <c r="N167" s="42" t="str">
        <f>IFERROR(VLOOKUP(C167, マスタ!$E$2:$G$33, 3, TRUE), "")</f>
        <v>化学・医薬品</v>
      </c>
      <c r="O167" s="15" t="str">
        <f>IF(F167 = "", "", TEXT( WORKDAY(TEXT(LEFT(F167, FIND("(", F167) - 1), "yyyy/mm/dd"), 1, マスタ!$A$2:$A$106), "yyyymmdd"))</f>
        <v>20170704</v>
      </c>
      <c r="P167" s="16">
        <v>42920</v>
      </c>
      <c r="Q167" s="56">
        <v>1330</v>
      </c>
      <c r="R167" s="56">
        <v>1336</v>
      </c>
      <c r="S167" s="56">
        <v>1253</v>
      </c>
      <c r="T167" s="15" t="str">
        <f t="shared" si="15"/>
        <v>無</v>
      </c>
      <c r="U167" s="15" t="str">
        <f t="shared" si="16"/>
        <v>有</v>
      </c>
      <c r="V167" s="67">
        <f t="shared" si="17"/>
        <v>0</v>
      </c>
      <c r="W167" s="17"/>
      <c r="X167" s="46"/>
      <c r="Y167" s="46"/>
    </row>
    <row r="168" spans="1:25" ht="27">
      <c r="A168" s="14" t="s">
        <v>18</v>
      </c>
      <c r="B168" s="14">
        <v>28</v>
      </c>
      <c r="C168" s="14">
        <v>6065</v>
      </c>
      <c r="D168" s="9" t="s">
        <v>40</v>
      </c>
      <c r="E168" s="14" t="s">
        <v>20</v>
      </c>
      <c r="F168" s="14" t="s">
        <v>21</v>
      </c>
      <c r="G168" s="51">
        <v>1696</v>
      </c>
      <c r="H168" s="51">
        <v>90</v>
      </c>
      <c r="I168" s="59">
        <v>5.6000000000000001E-2</v>
      </c>
      <c r="J168" s="51">
        <v>33000</v>
      </c>
      <c r="K168" s="51">
        <v>1699</v>
      </c>
      <c r="L168" s="51">
        <v>1619</v>
      </c>
      <c r="M168" s="64">
        <f t="shared" si="14"/>
        <v>3.7499999999999999E-2</v>
      </c>
      <c r="N168" s="43" t="str">
        <f>IFERROR(VLOOKUP(C168, マスタ!$E$2:$G$33, 3, TRUE), "")</f>
        <v>機械</v>
      </c>
      <c r="O168" s="14" t="str">
        <f>IF(F168 = "", "", TEXT( WORKDAY(TEXT(LEFT(F168, FIND("(", F168) - 1), "yyyy/mm/dd"), 1, マスタ!$A$2:$A$106), "yyyymmdd"))</f>
        <v>20170704</v>
      </c>
      <c r="P168" s="18">
        <v>42920</v>
      </c>
      <c r="Q168" s="57">
        <v>1696</v>
      </c>
      <c r="R168" s="57">
        <v>1696</v>
      </c>
      <c r="S168" s="57">
        <v>1649</v>
      </c>
      <c r="T168" s="14" t="str">
        <f t="shared" si="15"/>
        <v>無</v>
      </c>
      <c r="U168" s="14" t="str">
        <f t="shared" si="16"/>
        <v>有</v>
      </c>
      <c r="V168" s="68">
        <f t="shared" si="17"/>
        <v>0</v>
      </c>
      <c r="W168" s="19"/>
      <c r="X168" s="47"/>
      <c r="Y168" s="47"/>
    </row>
    <row r="169" spans="1:25" ht="27">
      <c r="A169" s="15" t="s">
        <v>18</v>
      </c>
      <c r="B169" s="15">
        <v>30</v>
      </c>
      <c r="C169" s="15">
        <v>4187</v>
      </c>
      <c r="D169" s="10" t="s">
        <v>41</v>
      </c>
      <c r="E169" s="15" t="s">
        <v>20</v>
      </c>
      <c r="F169" s="15" t="s">
        <v>21</v>
      </c>
      <c r="G169" s="50">
        <v>1488</v>
      </c>
      <c r="H169" s="50">
        <v>76</v>
      </c>
      <c r="I169" s="58">
        <v>5.3800000000000001E-2</v>
      </c>
      <c r="J169" s="50">
        <v>210900</v>
      </c>
      <c r="K169" s="50">
        <v>1505</v>
      </c>
      <c r="L169" s="50">
        <v>1426</v>
      </c>
      <c r="M169" s="63">
        <f t="shared" si="14"/>
        <v>0.21518987341772153</v>
      </c>
      <c r="N169" s="42" t="str">
        <f>IFERROR(VLOOKUP(C169, マスタ!$E$2:$G$33, 3, TRUE), "")</f>
        <v>化学・医薬品</v>
      </c>
      <c r="O169" s="15" t="str">
        <f>IF(F169 = "", "", TEXT( WORKDAY(TEXT(LEFT(F169, FIND("(", F169) - 1), "yyyy/mm/dd"), 1, マスタ!$A$2:$A$106), "yyyymmdd"))</f>
        <v>20170704</v>
      </c>
      <c r="P169" s="16">
        <v>42920</v>
      </c>
      <c r="Q169" s="56">
        <v>1485</v>
      </c>
      <c r="R169" s="56">
        <v>1488</v>
      </c>
      <c r="S169" s="56">
        <v>1394</v>
      </c>
      <c r="T169" s="15" t="str">
        <f t="shared" si="15"/>
        <v>無</v>
      </c>
      <c r="U169" s="15" t="str">
        <f t="shared" si="16"/>
        <v>有</v>
      </c>
      <c r="V169" s="67">
        <f t="shared" si="17"/>
        <v>-2.0161290322581182E-3</v>
      </c>
      <c r="W169" s="17"/>
      <c r="X169" s="46"/>
      <c r="Y169" s="46"/>
    </row>
    <row r="170" spans="1:25" ht="15">
      <c r="A170" s="14" t="s">
        <v>18</v>
      </c>
      <c r="B170" s="14">
        <v>32</v>
      </c>
      <c r="C170" s="14">
        <v>4323</v>
      </c>
      <c r="D170" s="9" t="s">
        <v>42</v>
      </c>
      <c r="E170" s="14" t="s">
        <v>20</v>
      </c>
      <c r="F170" s="14" t="s">
        <v>21</v>
      </c>
      <c r="G170" s="51">
        <v>1552</v>
      </c>
      <c r="H170" s="51">
        <v>77</v>
      </c>
      <c r="I170" s="59">
        <v>5.2200000000000003E-2</v>
      </c>
      <c r="J170" s="51">
        <v>92200</v>
      </c>
      <c r="K170" s="51">
        <v>1557</v>
      </c>
      <c r="L170" s="51">
        <v>1475</v>
      </c>
      <c r="M170" s="64">
        <f t="shared" si="14"/>
        <v>6.097560975609756E-2</v>
      </c>
      <c r="N170" s="43" t="str">
        <f>IFERROR(VLOOKUP(C170, マスタ!$E$2:$G$33, 3, TRUE), "")</f>
        <v>化学・医薬品</v>
      </c>
      <c r="O170" s="14" t="str">
        <f>IF(F170 = "", "", TEXT( WORKDAY(TEXT(LEFT(F170, FIND("(", F170) - 1), "yyyy/mm/dd"), 1, マスタ!$A$2:$A$106), "yyyymmdd"))</f>
        <v>20170704</v>
      </c>
      <c r="P170" s="18">
        <v>42920</v>
      </c>
      <c r="Q170" s="57">
        <v>1551</v>
      </c>
      <c r="R170" s="57">
        <v>1590</v>
      </c>
      <c r="S170" s="57">
        <v>1484</v>
      </c>
      <c r="T170" s="14" t="str">
        <f t="shared" si="15"/>
        <v>有</v>
      </c>
      <c r="U170" s="14" t="str">
        <f t="shared" si="16"/>
        <v>有</v>
      </c>
      <c r="V170" s="68">
        <f t="shared" si="17"/>
        <v>-6.4432989690721421E-4</v>
      </c>
      <c r="W170" s="19"/>
      <c r="X170" s="47"/>
      <c r="Y170" s="47"/>
    </row>
    <row r="171" spans="1:25" ht="15">
      <c r="A171" s="15" t="s">
        <v>18</v>
      </c>
      <c r="B171" s="15">
        <v>34</v>
      </c>
      <c r="C171" s="15">
        <v>6165</v>
      </c>
      <c r="D171" s="10" t="s">
        <v>43</v>
      </c>
      <c r="E171" s="15" t="s">
        <v>20</v>
      </c>
      <c r="F171" s="15" t="s">
        <v>21</v>
      </c>
      <c r="G171" s="50">
        <v>1275</v>
      </c>
      <c r="H171" s="50">
        <v>60</v>
      </c>
      <c r="I171" s="58">
        <v>4.9399999999999999E-2</v>
      </c>
      <c r="J171" s="50">
        <v>157200</v>
      </c>
      <c r="K171" s="50">
        <v>1285</v>
      </c>
      <c r="L171" s="50">
        <v>1216</v>
      </c>
      <c r="M171" s="63">
        <f t="shared" si="14"/>
        <v>0.14492753623188406</v>
      </c>
      <c r="N171" s="42" t="str">
        <f>IFERROR(VLOOKUP(C171, マスタ!$E$2:$G$33, 3, TRUE), "")</f>
        <v>機械</v>
      </c>
      <c r="O171" s="15" t="str">
        <f>IF(F171 = "", "", TEXT( WORKDAY(TEXT(LEFT(F171, FIND("(", F171) - 1), "yyyy/mm/dd"), 1, マスタ!$A$2:$A$106), "yyyymmdd"))</f>
        <v>20170704</v>
      </c>
      <c r="P171" s="16">
        <v>42920</v>
      </c>
      <c r="Q171" s="56">
        <v>1331</v>
      </c>
      <c r="R171" s="56">
        <v>1351</v>
      </c>
      <c r="S171" s="56">
        <v>1312</v>
      </c>
      <c r="T171" s="15" t="str">
        <f t="shared" si="15"/>
        <v>有</v>
      </c>
      <c r="U171" s="15" t="str">
        <f t="shared" si="16"/>
        <v>有</v>
      </c>
      <c r="V171" s="67">
        <f t="shared" si="17"/>
        <v>4.3921568627451002E-2</v>
      </c>
      <c r="W171" s="17"/>
      <c r="X171" s="46"/>
      <c r="Y171" s="46"/>
    </row>
    <row r="172" spans="1:25" ht="15">
      <c r="A172" s="14" t="s">
        <v>18</v>
      </c>
      <c r="B172" s="14">
        <v>37</v>
      </c>
      <c r="C172" s="14">
        <v>3302</v>
      </c>
      <c r="D172" s="9" t="s">
        <v>44</v>
      </c>
      <c r="E172" s="14" t="s">
        <v>20</v>
      </c>
      <c r="F172" s="14" t="s">
        <v>21</v>
      </c>
      <c r="G172" s="51">
        <v>1953</v>
      </c>
      <c r="H172" s="51">
        <v>82</v>
      </c>
      <c r="I172" s="59">
        <v>4.3799999999999999E-2</v>
      </c>
      <c r="J172" s="51">
        <v>77100</v>
      </c>
      <c r="K172" s="51">
        <v>1968</v>
      </c>
      <c r="L172" s="51">
        <v>1895</v>
      </c>
      <c r="M172" s="64">
        <f t="shared" si="14"/>
        <v>0.20547945205479451</v>
      </c>
      <c r="N172" s="43" t="str">
        <f>IFERROR(VLOOKUP(C172, マスタ!$E$2:$G$33, 3, TRUE), "")</f>
        <v>繊維製品</v>
      </c>
      <c r="O172" s="14" t="str">
        <f>IF(F172 = "", "", TEXT( WORKDAY(TEXT(LEFT(F172, FIND("(", F172) - 1), "yyyy/mm/dd"), 1, マスタ!$A$2:$A$106), "yyyymmdd"))</f>
        <v>20170704</v>
      </c>
      <c r="P172" s="18">
        <v>42920</v>
      </c>
      <c r="Q172" s="57">
        <v>1956</v>
      </c>
      <c r="R172" s="57">
        <v>1967</v>
      </c>
      <c r="S172" s="57">
        <v>1922</v>
      </c>
      <c r="T172" s="14" t="str">
        <f t="shared" si="15"/>
        <v>無</v>
      </c>
      <c r="U172" s="14" t="str">
        <f t="shared" si="16"/>
        <v>有</v>
      </c>
      <c r="V172" s="68">
        <f t="shared" si="17"/>
        <v>1.536098310291889E-3</v>
      </c>
      <c r="W172" s="19"/>
      <c r="X172" s="47"/>
      <c r="Y172" s="47"/>
    </row>
    <row r="173" spans="1:25" ht="15">
      <c r="A173" s="15" t="s">
        <v>18</v>
      </c>
      <c r="B173" s="15">
        <v>39</v>
      </c>
      <c r="C173" s="15">
        <v>9517</v>
      </c>
      <c r="D173" s="10" t="s">
        <v>45</v>
      </c>
      <c r="E173" s="15" t="s">
        <v>20</v>
      </c>
      <c r="F173" s="15" t="s">
        <v>21</v>
      </c>
      <c r="G173" s="50">
        <v>1017</v>
      </c>
      <c r="H173" s="50">
        <v>42</v>
      </c>
      <c r="I173" s="58">
        <v>4.3099999999999999E-2</v>
      </c>
      <c r="J173" s="50">
        <v>1817200</v>
      </c>
      <c r="K173" s="50">
        <v>1022</v>
      </c>
      <c r="L173" s="50">
        <v>952</v>
      </c>
      <c r="M173" s="63">
        <f t="shared" si="14"/>
        <v>7.1428571428571425E-2</v>
      </c>
      <c r="N173" s="42" t="str">
        <f>IFERROR(VLOOKUP(C173, マスタ!$E$2:$G$33, 3, TRUE), "")</f>
        <v>電気ガス</v>
      </c>
      <c r="O173" s="15" t="str">
        <f>IF(F173 = "", "", TEXT( WORKDAY(TEXT(LEFT(F173, FIND("(", F173) - 1), "yyyy/mm/dd"), 1, マスタ!$A$2:$A$106), "yyyymmdd"))</f>
        <v>20170704</v>
      </c>
      <c r="P173" s="16">
        <v>42920</v>
      </c>
      <c r="Q173" s="56">
        <v>1028</v>
      </c>
      <c r="R173" s="56">
        <v>1028</v>
      </c>
      <c r="S173" s="56">
        <v>988</v>
      </c>
      <c r="T173" s="15" t="str">
        <f t="shared" si="15"/>
        <v>無</v>
      </c>
      <c r="U173" s="15" t="str">
        <f t="shared" si="16"/>
        <v>有</v>
      </c>
      <c r="V173" s="67">
        <f t="shared" si="17"/>
        <v>1.0816125860373615E-2</v>
      </c>
      <c r="W173" s="17"/>
      <c r="X173" s="46"/>
      <c r="Y173" s="46"/>
    </row>
    <row r="174" spans="1:25" ht="15">
      <c r="A174" s="14" t="s">
        <v>18</v>
      </c>
      <c r="B174" s="14">
        <v>40</v>
      </c>
      <c r="C174" s="14">
        <v>6826</v>
      </c>
      <c r="D174" s="9" t="s">
        <v>46</v>
      </c>
      <c r="E174" s="14" t="s">
        <v>20</v>
      </c>
      <c r="F174" s="14" t="s">
        <v>21</v>
      </c>
      <c r="G174" s="51">
        <v>1644</v>
      </c>
      <c r="H174" s="51">
        <v>67</v>
      </c>
      <c r="I174" s="59">
        <v>4.2500000000000003E-2</v>
      </c>
      <c r="J174" s="51">
        <v>105500</v>
      </c>
      <c r="K174" s="51">
        <v>1644</v>
      </c>
      <c r="L174" s="51">
        <v>1565</v>
      </c>
      <c r="M174" s="64">
        <f t="shared" si="14"/>
        <v>0</v>
      </c>
      <c r="N174" s="43" t="str">
        <f>IFERROR(VLOOKUP(C174, マスタ!$E$2:$G$33, 3, TRUE), "")</f>
        <v>電気</v>
      </c>
      <c r="O174" s="14" t="str">
        <f>IF(F174 = "", "", TEXT( WORKDAY(TEXT(LEFT(F174, FIND("(", F174) - 1), "yyyy/mm/dd"), 1, マスタ!$A$2:$A$106), "yyyymmdd"))</f>
        <v>20170704</v>
      </c>
      <c r="P174" s="18">
        <v>42920</v>
      </c>
      <c r="Q174" s="57">
        <v>1644</v>
      </c>
      <c r="R174" s="57">
        <v>1660</v>
      </c>
      <c r="S174" s="57">
        <v>1614</v>
      </c>
      <c r="T174" s="14" t="str">
        <f t="shared" si="15"/>
        <v>有</v>
      </c>
      <c r="U174" s="14" t="str">
        <f t="shared" si="16"/>
        <v>有</v>
      </c>
      <c r="V174" s="68">
        <f t="shared" si="17"/>
        <v>0</v>
      </c>
      <c r="W174" s="19"/>
      <c r="X174" s="47"/>
      <c r="Y174" s="47"/>
    </row>
    <row r="175" spans="1:25" ht="15">
      <c r="A175" s="15" t="s">
        <v>18</v>
      </c>
      <c r="B175" s="15">
        <v>41</v>
      </c>
      <c r="C175" s="15">
        <v>7995</v>
      </c>
      <c r="D175" s="10" t="s">
        <v>47</v>
      </c>
      <c r="E175" s="15" t="s">
        <v>20</v>
      </c>
      <c r="F175" s="15" t="s">
        <v>21</v>
      </c>
      <c r="G175" s="50">
        <v>2318</v>
      </c>
      <c r="H175" s="50">
        <v>94</v>
      </c>
      <c r="I175" s="58">
        <v>4.2299999999999997E-2</v>
      </c>
      <c r="J175" s="50">
        <v>271700</v>
      </c>
      <c r="K175" s="50">
        <v>2348</v>
      </c>
      <c r="L175" s="50">
        <v>2248</v>
      </c>
      <c r="M175" s="63">
        <f t="shared" si="14"/>
        <v>0.3</v>
      </c>
      <c r="N175" s="42" t="str">
        <f>IFERROR(VLOOKUP(C175, マスタ!$E$2:$G$33, 3, TRUE), "")</f>
        <v>その他製品</v>
      </c>
      <c r="O175" s="15" t="str">
        <f>IF(F175 = "", "", TEXT( WORKDAY(TEXT(LEFT(F175, FIND("(", F175) - 1), "yyyy/mm/dd"), 1, マスタ!$A$2:$A$106), "yyyymmdd"))</f>
        <v>20170704</v>
      </c>
      <c r="P175" s="16">
        <v>42920</v>
      </c>
      <c r="Q175" s="56">
        <v>2329</v>
      </c>
      <c r="R175" s="56">
        <v>2339</v>
      </c>
      <c r="S175" s="56">
        <v>2287</v>
      </c>
      <c r="T175" s="15" t="str">
        <f t="shared" si="15"/>
        <v>無</v>
      </c>
      <c r="U175" s="15" t="str">
        <f t="shared" si="16"/>
        <v>有</v>
      </c>
      <c r="V175" s="67">
        <f t="shared" si="17"/>
        <v>4.7454702329594589E-3</v>
      </c>
      <c r="W175" s="17"/>
      <c r="X175" s="46"/>
      <c r="Y175" s="46"/>
    </row>
    <row r="176" spans="1:25" ht="15">
      <c r="A176" s="14" t="s">
        <v>18</v>
      </c>
      <c r="B176" s="14">
        <v>42</v>
      </c>
      <c r="C176" s="14">
        <v>2174</v>
      </c>
      <c r="D176" s="9" t="s">
        <v>48</v>
      </c>
      <c r="E176" s="14" t="s">
        <v>20</v>
      </c>
      <c r="F176" s="14" t="s">
        <v>21</v>
      </c>
      <c r="G176" s="51">
        <v>1044</v>
      </c>
      <c r="H176" s="51">
        <v>42</v>
      </c>
      <c r="I176" s="59">
        <v>4.19E-2</v>
      </c>
      <c r="J176" s="51">
        <v>304200</v>
      </c>
      <c r="K176" s="51">
        <v>1048</v>
      </c>
      <c r="L176" s="51">
        <v>995</v>
      </c>
      <c r="M176" s="64">
        <f t="shared" si="14"/>
        <v>7.5471698113207544E-2</v>
      </c>
      <c r="N176" s="43" t="str">
        <f>IFERROR(VLOOKUP(C176, マスタ!$E$2:$G$33, 3, TRUE), "")</f>
        <v>食品</v>
      </c>
      <c r="O176" s="14" t="str">
        <f>IF(F176 = "", "", TEXT( WORKDAY(TEXT(LEFT(F176, FIND("(", F176) - 1), "yyyy/mm/dd"), 1, マスタ!$A$2:$A$106), "yyyymmdd"))</f>
        <v>20170704</v>
      </c>
      <c r="P176" s="18">
        <v>42920</v>
      </c>
      <c r="Q176" s="57">
        <v>1047</v>
      </c>
      <c r="R176" s="57">
        <v>1053</v>
      </c>
      <c r="S176" s="57">
        <v>1015</v>
      </c>
      <c r="T176" s="14" t="str">
        <f t="shared" si="15"/>
        <v>無</v>
      </c>
      <c r="U176" s="14" t="str">
        <f t="shared" si="16"/>
        <v>有</v>
      </c>
      <c r="V176" s="68">
        <f t="shared" si="17"/>
        <v>2.8735632183907178E-3</v>
      </c>
      <c r="W176" s="19"/>
      <c r="X176" s="47"/>
      <c r="Y176" s="47"/>
    </row>
    <row r="177" spans="1:25" ht="15">
      <c r="A177" s="15" t="s">
        <v>18</v>
      </c>
      <c r="B177" s="15">
        <v>43</v>
      </c>
      <c r="C177" s="15">
        <v>6745</v>
      </c>
      <c r="D177" s="10" t="s">
        <v>49</v>
      </c>
      <c r="E177" s="15" t="s">
        <v>20</v>
      </c>
      <c r="F177" s="15" t="s">
        <v>21</v>
      </c>
      <c r="G177" s="50">
        <v>1868</v>
      </c>
      <c r="H177" s="50">
        <v>73</v>
      </c>
      <c r="I177" s="58">
        <v>4.07E-2</v>
      </c>
      <c r="J177" s="50">
        <v>65900</v>
      </c>
      <c r="K177" s="50">
        <v>1876</v>
      </c>
      <c r="L177" s="50">
        <v>1783</v>
      </c>
      <c r="M177" s="63">
        <f t="shared" si="14"/>
        <v>8.6021505376344093E-2</v>
      </c>
      <c r="N177" s="42" t="str">
        <f>IFERROR(VLOOKUP(C177, マスタ!$E$2:$G$33, 3, TRUE), "")</f>
        <v>電気</v>
      </c>
      <c r="O177" s="15" t="str">
        <f>IF(F177 = "", "", TEXT( WORKDAY(TEXT(LEFT(F177, FIND("(", F177) - 1), "yyyy/mm/dd"), 1, マスタ!$A$2:$A$106), "yyyymmdd"))</f>
        <v>20170704</v>
      </c>
      <c r="P177" s="16">
        <v>42920</v>
      </c>
      <c r="Q177" s="56">
        <v>1864</v>
      </c>
      <c r="R177" s="56">
        <v>1864</v>
      </c>
      <c r="S177" s="56">
        <v>1804</v>
      </c>
      <c r="T177" s="15" t="str">
        <f t="shared" si="15"/>
        <v>無</v>
      </c>
      <c r="U177" s="15" t="str">
        <f t="shared" si="16"/>
        <v>有</v>
      </c>
      <c r="V177" s="67">
        <f t="shared" si="17"/>
        <v>-2.1413276231263545E-3</v>
      </c>
      <c r="W177" s="17"/>
      <c r="X177" s="46"/>
      <c r="Y177" s="46"/>
    </row>
    <row r="178" spans="1:25" ht="15">
      <c r="A178" s="14" t="s">
        <v>18</v>
      </c>
      <c r="B178" s="14">
        <v>44</v>
      </c>
      <c r="C178" s="14">
        <v>6461</v>
      </c>
      <c r="D178" s="9" t="s">
        <v>50</v>
      </c>
      <c r="E178" s="14" t="s">
        <v>20</v>
      </c>
      <c r="F178" s="14" t="s">
        <v>21</v>
      </c>
      <c r="G178" s="51">
        <v>2329</v>
      </c>
      <c r="H178" s="51">
        <v>91</v>
      </c>
      <c r="I178" s="59">
        <v>4.07E-2</v>
      </c>
      <c r="J178" s="51">
        <v>64600</v>
      </c>
      <c r="K178" s="51">
        <v>2338</v>
      </c>
      <c r="L178" s="51">
        <v>2241</v>
      </c>
      <c r="M178" s="64">
        <f t="shared" si="14"/>
        <v>9.2783505154639179E-2</v>
      </c>
      <c r="N178" s="43" t="str">
        <f>IFERROR(VLOOKUP(C178, マスタ!$E$2:$G$33, 3, TRUE), "")</f>
        <v>機械</v>
      </c>
      <c r="O178" s="14" t="str">
        <f>IF(F178 = "", "", TEXT( WORKDAY(TEXT(LEFT(F178, FIND("(", F178) - 1), "yyyy/mm/dd"), 1, マスタ!$A$2:$A$106), "yyyymmdd"))</f>
        <v>20170704</v>
      </c>
      <c r="P178" s="18">
        <v>42920</v>
      </c>
      <c r="Q178" s="57">
        <v>2338</v>
      </c>
      <c r="R178" s="57">
        <v>2353</v>
      </c>
      <c r="S178" s="57">
        <v>2306</v>
      </c>
      <c r="T178" s="14" t="str">
        <f t="shared" si="15"/>
        <v>無</v>
      </c>
      <c r="U178" s="14" t="str">
        <f t="shared" si="16"/>
        <v>有</v>
      </c>
      <c r="V178" s="68">
        <f t="shared" si="17"/>
        <v>3.8643194504079936E-3</v>
      </c>
      <c r="W178" s="19"/>
      <c r="X178" s="47"/>
      <c r="Y178" s="47"/>
    </row>
    <row r="179" spans="1:25" ht="15">
      <c r="A179" s="15" t="s">
        <v>18</v>
      </c>
      <c r="B179" s="15">
        <v>45</v>
      </c>
      <c r="C179" s="15">
        <v>3978</v>
      </c>
      <c r="D179" s="10" t="s">
        <v>51</v>
      </c>
      <c r="E179" s="15" t="s">
        <v>20</v>
      </c>
      <c r="F179" s="15" t="s">
        <v>21</v>
      </c>
      <c r="G179" s="50">
        <v>2465</v>
      </c>
      <c r="H179" s="50">
        <v>96</v>
      </c>
      <c r="I179" s="58">
        <v>4.0500000000000001E-2</v>
      </c>
      <c r="J179" s="50">
        <v>370700</v>
      </c>
      <c r="K179" s="50">
        <v>2500</v>
      </c>
      <c r="L179" s="50">
        <v>2409</v>
      </c>
      <c r="M179" s="63">
        <f t="shared" si="14"/>
        <v>0.38461538461538464</v>
      </c>
      <c r="N179" s="42" t="str">
        <f>IFERROR(VLOOKUP(C179, マスタ!$E$2:$G$33, 3, TRUE), "")</f>
        <v>パルプ・紙</v>
      </c>
      <c r="O179" s="15" t="str">
        <f>IF(F179 = "", "", TEXT( WORKDAY(TEXT(LEFT(F179, FIND("(", F179) - 1), "yyyy/mm/dd"), 1, マスタ!$A$2:$A$106), "yyyymmdd"))</f>
        <v>20170704</v>
      </c>
      <c r="P179" s="16">
        <v>42920</v>
      </c>
      <c r="Q179" s="56">
        <v>2500</v>
      </c>
      <c r="R179" s="56">
        <v>2530</v>
      </c>
      <c r="S179" s="56">
        <v>2459</v>
      </c>
      <c r="T179" s="15" t="str">
        <f t="shared" si="15"/>
        <v>有</v>
      </c>
      <c r="U179" s="15" t="str">
        <f t="shared" si="16"/>
        <v>有</v>
      </c>
      <c r="V179" s="67">
        <f t="shared" si="17"/>
        <v>1.4198782961460488E-2</v>
      </c>
      <c r="W179" s="17"/>
      <c r="X179" s="46"/>
      <c r="Y179" s="46"/>
    </row>
    <row r="180" spans="1:25" ht="15">
      <c r="A180" s="14" t="s">
        <v>18</v>
      </c>
      <c r="B180" s="14">
        <v>47</v>
      </c>
      <c r="C180" s="14">
        <v>7148</v>
      </c>
      <c r="D180" s="9" t="s">
        <v>52</v>
      </c>
      <c r="E180" s="14" t="s">
        <v>20</v>
      </c>
      <c r="F180" s="14" t="s">
        <v>21</v>
      </c>
      <c r="G180" s="51">
        <v>1114</v>
      </c>
      <c r="H180" s="51">
        <v>43</v>
      </c>
      <c r="I180" s="59">
        <v>4.0099999999999997E-2</v>
      </c>
      <c r="J180" s="51">
        <v>1677500</v>
      </c>
      <c r="K180" s="51">
        <v>1115</v>
      </c>
      <c r="L180" s="51">
        <v>1074</v>
      </c>
      <c r="M180" s="64">
        <f t="shared" si="14"/>
        <v>2.4390243902439025E-2</v>
      </c>
      <c r="N180" s="43" t="str">
        <f>IFERROR(VLOOKUP(C180, マスタ!$E$2:$G$33, 3, TRUE), "")</f>
        <v>輸送用機械</v>
      </c>
      <c r="O180" s="14" t="str">
        <f>IF(F180 = "", "", TEXT( WORKDAY(TEXT(LEFT(F180, FIND("(", F180) - 1), "yyyy/mm/dd"), 1, マスタ!$A$2:$A$106), "yyyymmdd"))</f>
        <v>20170704</v>
      </c>
      <c r="P180" s="18">
        <v>42920</v>
      </c>
      <c r="Q180" s="57">
        <v>1120</v>
      </c>
      <c r="R180" s="57">
        <v>1135</v>
      </c>
      <c r="S180" s="57">
        <v>1090</v>
      </c>
      <c r="T180" s="14" t="str">
        <f t="shared" si="15"/>
        <v>有</v>
      </c>
      <c r="U180" s="14" t="str">
        <f t="shared" si="16"/>
        <v>有</v>
      </c>
      <c r="V180" s="68">
        <f t="shared" si="17"/>
        <v>5.3859964093356805E-3</v>
      </c>
      <c r="W180" s="19"/>
      <c r="X180" s="47"/>
      <c r="Y180" s="47"/>
    </row>
    <row r="181" spans="1:25" ht="15">
      <c r="A181" s="15" t="s">
        <v>18</v>
      </c>
      <c r="B181" s="15">
        <v>48</v>
      </c>
      <c r="C181" s="15">
        <v>7609</v>
      </c>
      <c r="D181" s="10" t="s">
        <v>53</v>
      </c>
      <c r="E181" s="15" t="s">
        <v>20</v>
      </c>
      <c r="F181" s="15" t="s">
        <v>21</v>
      </c>
      <c r="G181" s="50">
        <v>1328</v>
      </c>
      <c r="H181" s="50">
        <v>50</v>
      </c>
      <c r="I181" s="58">
        <v>3.9100000000000003E-2</v>
      </c>
      <c r="J181" s="50">
        <v>47900</v>
      </c>
      <c r="K181" s="50">
        <v>1337</v>
      </c>
      <c r="L181" s="50">
        <v>1301</v>
      </c>
      <c r="M181" s="63">
        <f t="shared" si="14"/>
        <v>0.25</v>
      </c>
      <c r="N181" s="42" t="str">
        <f>IFERROR(VLOOKUP(C181, マスタ!$E$2:$G$33, 3, TRUE), "")</f>
        <v>75</v>
      </c>
      <c r="O181" s="15" t="str">
        <f>IF(F181 = "", "", TEXT( WORKDAY(TEXT(LEFT(F181, FIND("(", F181) - 1), "yyyy/mm/dd"), 1, マスタ!$A$2:$A$106), "yyyymmdd"))</f>
        <v>20170704</v>
      </c>
      <c r="P181" s="16">
        <v>42920</v>
      </c>
      <c r="Q181" s="56">
        <v>1344</v>
      </c>
      <c r="R181" s="56">
        <v>1350</v>
      </c>
      <c r="S181" s="56">
        <v>1291</v>
      </c>
      <c r="T181" s="15" t="str">
        <f t="shared" si="15"/>
        <v>無</v>
      </c>
      <c r="U181" s="15" t="str">
        <f t="shared" si="16"/>
        <v>有</v>
      </c>
      <c r="V181" s="67">
        <f t="shared" si="17"/>
        <v>1.2048192771084265E-2</v>
      </c>
      <c r="W181" s="17"/>
      <c r="X181" s="46"/>
      <c r="Y181" s="46"/>
    </row>
    <row r="182" spans="1:25" ht="15">
      <c r="A182" s="14" t="s">
        <v>18</v>
      </c>
      <c r="B182" s="14">
        <v>49</v>
      </c>
      <c r="C182" s="14">
        <v>5970</v>
      </c>
      <c r="D182" s="9" t="s">
        <v>54</v>
      </c>
      <c r="E182" s="14" t="s">
        <v>20</v>
      </c>
      <c r="F182" s="14" t="s">
        <v>21</v>
      </c>
      <c r="G182" s="51">
        <v>2173</v>
      </c>
      <c r="H182" s="51">
        <v>81</v>
      </c>
      <c r="I182" s="59">
        <v>3.8699999999999998E-2</v>
      </c>
      <c r="J182" s="51">
        <v>89100</v>
      </c>
      <c r="K182" s="51">
        <v>2176</v>
      </c>
      <c r="L182" s="51">
        <v>2088</v>
      </c>
      <c r="M182" s="64">
        <f t="shared" si="14"/>
        <v>3.4090909090909088E-2</v>
      </c>
      <c r="N182" s="43" t="str">
        <f>IFERROR(VLOOKUP(C182, マスタ!$E$2:$G$33, 3, TRUE), "")</f>
        <v>金属製品</v>
      </c>
      <c r="O182" s="14" t="str">
        <f>IF(F182 = "", "", TEXT( WORKDAY(TEXT(LEFT(F182, FIND("(", F182) - 1), "yyyy/mm/dd"), 1, マスタ!$A$2:$A$106), "yyyymmdd"))</f>
        <v>20170704</v>
      </c>
      <c r="P182" s="18">
        <v>42920</v>
      </c>
      <c r="Q182" s="57">
        <v>2164</v>
      </c>
      <c r="R182" s="57">
        <v>2227</v>
      </c>
      <c r="S182" s="57">
        <v>2164</v>
      </c>
      <c r="T182" s="14" t="str">
        <f t="shared" si="15"/>
        <v>有</v>
      </c>
      <c r="U182" s="14" t="str">
        <f t="shared" si="16"/>
        <v>無</v>
      </c>
      <c r="V182" s="68">
        <f t="shared" si="17"/>
        <v>-4.1417395306028171E-3</v>
      </c>
      <c r="W182" s="19"/>
      <c r="X182" s="47"/>
      <c r="Y182" s="47"/>
    </row>
    <row r="183" spans="1:25" ht="15">
      <c r="A183" s="15" t="s">
        <v>18</v>
      </c>
      <c r="B183" s="15">
        <v>2</v>
      </c>
      <c r="C183" s="15">
        <v>6208</v>
      </c>
      <c r="D183" s="10" t="s">
        <v>55</v>
      </c>
      <c r="E183" s="15" t="s">
        <v>20</v>
      </c>
      <c r="F183" s="15" t="s">
        <v>56</v>
      </c>
      <c r="G183" s="50">
        <v>1245</v>
      </c>
      <c r="H183" s="50">
        <v>204</v>
      </c>
      <c r="I183" s="58">
        <v>0.19600000000000001</v>
      </c>
      <c r="J183" s="50">
        <v>3439100</v>
      </c>
      <c r="K183" s="50">
        <v>1320</v>
      </c>
      <c r="L183" s="50">
        <v>1037</v>
      </c>
      <c r="M183" s="63">
        <f t="shared" si="14"/>
        <v>0.26501766784452296</v>
      </c>
      <c r="N183" s="42" t="str">
        <f>IFERROR(VLOOKUP(C183, マスタ!$E$2:$G$33, 3, TRUE), "")</f>
        <v>機械</v>
      </c>
      <c r="O183" s="15" t="str">
        <f>IF(F183 = "", "", TEXT( WORKDAY(TEXT(LEFT(F183, FIND("(", F183) - 1), "yyyy/mm/dd"), 1, マスタ!$A$2:$A$106), "yyyymmdd"))</f>
        <v>20170705</v>
      </c>
      <c r="P183" s="16">
        <v>42921</v>
      </c>
      <c r="Q183" s="56">
        <v>1155</v>
      </c>
      <c r="R183" s="56">
        <v>1324</v>
      </c>
      <c r="S183" s="56">
        <v>1121</v>
      </c>
      <c r="T183" s="15" t="str">
        <f t="shared" si="15"/>
        <v>有</v>
      </c>
      <c r="U183" s="15" t="str">
        <f t="shared" si="16"/>
        <v>有</v>
      </c>
      <c r="V183" s="67">
        <f t="shared" si="17"/>
        <v>-7.2289156626506035E-2</v>
      </c>
      <c r="W183" s="17"/>
      <c r="X183" s="46"/>
      <c r="Y183" s="46"/>
    </row>
    <row r="184" spans="1:25" ht="15">
      <c r="A184" s="14" t="s">
        <v>18</v>
      </c>
      <c r="B184" s="14">
        <v>5</v>
      </c>
      <c r="C184" s="14">
        <v>5002</v>
      </c>
      <c r="D184" s="9" t="s">
        <v>57</v>
      </c>
      <c r="E184" s="14" t="s">
        <v>20</v>
      </c>
      <c r="F184" s="14" t="s">
        <v>56</v>
      </c>
      <c r="G184" s="51">
        <v>1125</v>
      </c>
      <c r="H184" s="51">
        <v>74</v>
      </c>
      <c r="I184" s="59">
        <v>7.0400000000000004E-2</v>
      </c>
      <c r="J184" s="51">
        <v>10515600</v>
      </c>
      <c r="K184" s="51">
        <v>1136</v>
      </c>
      <c r="L184" s="51">
        <v>1097</v>
      </c>
      <c r="M184" s="64">
        <f t="shared" si="14"/>
        <v>0.28205128205128205</v>
      </c>
      <c r="N184" s="43" t="str">
        <f>IFERROR(VLOOKUP(C184, マスタ!$E$2:$G$33, 3, TRUE), "")</f>
        <v>石油・石炭</v>
      </c>
      <c r="O184" s="14" t="str">
        <f>IF(F184 = "", "", TEXT( WORKDAY(TEXT(LEFT(F184, FIND("(", F184) - 1), "yyyy/mm/dd"), 1, マスタ!$A$2:$A$106), "yyyymmdd"))</f>
        <v>20170705</v>
      </c>
      <c r="P184" s="18">
        <v>42921</v>
      </c>
      <c r="Q184" s="57">
        <v>1121</v>
      </c>
      <c r="R184" s="57">
        <v>1145</v>
      </c>
      <c r="S184" s="57">
        <v>1118</v>
      </c>
      <c r="T184" s="14" t="str">
        <f t="shared" si="15"/>
        <v>有</v>
      </c>
      <c r="U184" s="14" t="str">
        <f t="shared" si="16"/>
        <v>無</v>
      </c>
      <c r="V184" s="68">
        <f t="shared" si="17"/>
        <v>-3.555555555555534E-3</v>
      </c>
      <c r="W184" s="19"/>
      <c r="X184" s="47"/>
      <c r="Y184" s="47"/>
    </row>
    <row r="185" spans="1:25" ht="15">
      <c r="A185" s="15" t="s">
        <v>18</v>
      </c>
      <c r="B185" s="15">
        <v>6</v>
      </c>
      <c r="C185" s="15">
        <v>6420</v>
      </c>
      <c r="D185" s="10" t="s">
        <v>58</v>
      </c>
      <c r="E185" s="15" t="s">
        <v>20</v>
      </c>
      <c r="F185" s="15" t="s">
        <v>56</v>
      </c>
      <c r="G185" s="50">
        <v>4705</v>
      </c>
      <c r="H185" s="50">
        <v>300</v>
      </c>
      <c r="I185" s="58">
        <v>6.8099999999999994E-2</v>
      </c>
      <c r="J185" s="50">
        <v>219900</v>
      </c>
      <c r="K185" s="50">
        <v>4780</v>
      </c>
      <c r="L185" s="50">
        <v>4475</v>
      </c>
      <c r="M185" s="63">
        <f t="shared" si="14"/>
        <v>0.24590163934426229</v>
      </c>
      <c r="N185" s="42" t="str">
        <f>IFERROR(VLOOKUP(C185, マスタ!$E$2:$G$33, 3, TRUE), "")</f>
        <v>機械</v>
      </c>
      <c r="O185" s="15" t="str">
        <f>IF(F185 = "", "", TEXT( WORKDAY(TEXT(LEFT(F185, FIND("(", F185) - 1), "yyyy/mm/dd"), 1, マスタ!$A$2:$A$106), "yyyymmdd"))</f>
        <v>20170705</v>
      </c>
      <c r="P185" s="16">
        <v>42921</v>
      </c>
      <c r="Q185" s="56">
        <v>4665</v>
      </c>
      <c r="R185" s="56">
        <v>4740</v>
      </c>
      <c r="S185" s="56">
        <v>4630</v>
      </c>
      <c r="T185" s="15" t="str">
        <f t="shared" si="15"/>
        <v>有</v>
      </c>
      <c r="U185" s="15" t="str">
        <f t="shared" si="16"/>
        <v>無</v>
      </c>
      <c r="V185" s="67">
        <f t="shared" si="17"/>
        <v>-8.5015940488841757E-3</v>
      </c>
      <c r="W185" s="17"/>
      <c r="X185" s="46"/>
      <c r="Y185" s="46"/>
    </row>
    <row r="186" spans="1:25" ht="27">
      <c r="A186" s="14" t="s">
        <v>18</v>
      </c>
      <c r="B186" s="14">
        <v>7</v>
      </c>
      <c r="C186" s="14">
        <v>6171</v>
      </c>
      <c r="D186" s="9" t="s">
        <v>22</v>
      </c>
      <c r="E186" s="14" t="s">
        <v>20</v>
      </c>
      <c r="F186" s="14" t="s">
        <v>56</v>
      </c>
      <c r="G186" s="51">
        <v>1845</v>
      </c>
      <c r="H186" s="51">
        <v>112</v>
      </c>
      <c r="I186" s="59">
        <v>6.4600000000000005E-2</v>
      </c>
      <c r="J186" s="51">
        <v>3351000</v>
      </c>
      <c r="K186" s="51">
        <v>2128</v>
      </c>
      <c r="L186" s="51">
        <v>1760</v>
      </c>
      <c r="M186" s="64">
        <f t="shared" si="14"/>
        <v>0.76902173913043481</v>
      </c>
      <c r="N186" s="43" t="str">
        <f>IFERROR(VLOOKUP(C186, マスタ!$E$2:$G$33, 3, TRUE), "")</f>
        <v>機械</v>
      </c>
      <c r="O186" s="14" t="str">
        <f>IF(F186 = "", "", TEXT( WORKDAY(TEXT(LEFT(F186, FIND("(", F186) - 1), "yyyy/mm/dd"), 1, マスタ!$A$2:$A$106), "yyyymmdd"))</f>
        <v>20170705</v>
      </c>
      <c r="P186" s="18">
        <v>42921</v>
      </c>
      <c r="Q186" s="57">
        <v>1950</v>
      </c>
      <c r="R186" s="57">
        <v>1958</v>
      </c>
      <c r="S186" s="57">
        <v>1734</v>
      </c>
      <c r="T186" s="14" t="str">
        <f t="shared" si="15"/>
        <v>無</v>
      </c>
      <c r="U186" s="14" t="str">
        <f t="shared" si="16"/>
        <v>有</v>
      </c>
      <c r="V186" s="68">
        <f t="shared" si="17"/>
        <v>5.6910569105691033E-2</v>
      </c>
      <c r="W186" s="19"/>
      <c r="X186" s="47"/>
      <c r="Y186" s="47"/>
    </row>
    <row r="187" spans="1:25" ht="15">
      <c r="A187" s="15" t="s">
        <v>18</v>
      </c>
      <c r="B187" s="15">
        <v>8</v>
      </c>
      <c r="C187" s="15">
        <v>9672</v>
      </c>
      <c r="D187" s="10" t="s">
        <v>59</v>
      </c>
      <c r="E187" s="15" t="s">
        <v>20</v>
      </c>
      <c r="F187" s="15" t="s">
        <v>56</v>
      </c>
      <c r="G187" s="50">
        <v>3025</v>
      </c>
      <c r="H187" s="50">
        <v>162</v>
      </c>
      <c r="I187" s="58">
        <v>5.6599999999999998E-2</v>
      </c>
      <c r="J187" s="50">
        <v>302600</v>
      </c>
      <c r="K187" s="50">
        <v>3025</v>
      </c>
      <c r="L187" s="50">
        <v>2889</v>
      </c>
      <c r="M187" s="63">
        <f t="shared" si="14"/>
        <v>0</v>
      </c>
      <c r="N187" s="42" t="str">
        <f>IFERROR(VLOOKUP(C187, マスタ!$E$2:$G$33, 3, TRUE), "")</f>
        <v>サービス</v>
      </c>
      <c r="O187" s="15" t="str">
        <f>IF(F187 = "", "", TEXT( WORKDAY(TEXT(LEFT(F187, FIND("(", F187) - 1), "yyyy/mm/dd"), 1, マスタ!$A$2:$A$106), "yyyymmdd"))</f>
        <v>20170705</v>
      </c>
      <c r="P187" s="16">
        <v>42921</v>
      </c>
      <c r="Q187" s="56">
        <v>3030</v>
      </c>
      <c r="R187" s="56">
        <v>3150</v>
      </c>
      <c r="S187" s="56">
        <v>3015</v>
      </c>
      <c r="T187" s="15" t="str">
        <f t="shared" si="15"/>
        <v>有</v>
      </c>
      <c r="U187" s="15" t="str">
        <f t="shared" si="16"/>
        <v>無</v>
      </c>
      <c r="V187" s="67">
        <f t="shared" si="17"/>
        <v>1.6528925619834212E-3</v>
      </c>
      <c r="W187" s="17"/>
      <c r="X187" s="46"/>
      <c r="Y187" s="46"/>
    </row>
    <row r="188" spans="1:25" ht="27">
      <c r="A188" s="14" t="s">
        <v>18</v>
      </c>
      <c r="B188" s="14">
        <v>10</v>
      </c>
      <c r="C188" s="14">
        <v>7518</v>
      </c>
      <c r="D188" s="9" t="s">
        <v>60</v>
      </c>
      <c r="E188" s="14" t="s">
        <v>20</v>
      </c>
      <c r="F188" s="14" t="s">
        <v>56</v>
      </c>
      <c r="G188" s="51">
        <v>1133</v>
      </c>
      <c r="H188" s="51">
        <v>49</v>
      </c>
      <c r="I188" s="59">
        <v>4.5199999999999997E-2</v>
      </c>
      <c r="J188" s="51">
        <v>1907200</v>
      </c>
      <c r="K188" s="51">
        <v>1154</v>
      </c>
      <c r="L188" s="51">
        <v>1109</v>
      </c>
      <c r="M188" s="64">
        <f t="shared" si="14"/>
        <v>0.46666666666666667</v>
      </c>
      <c r="N188" s="43" t="str">
        <f>IFERROR(VLOOKUP(C188, マスタ!$E$2:$G$33, 3, TRUE), "")</f>
        <v>75</v>
      </c>
      <c r="O188" s="14" t="str">
        <f>IF(F188 = "", "", TEXT( WORKDAY(TEXT(LEFT(F188, FIND("(", F188) - 1), "yyyy/mm/dd"), 1, マスタ!$A$2:$A$106), "yyyymmdd"))</f>
        <v>20170705</v>
      </c>
      <c r="P188" s="18">
        <v>42921</v>
      </c>
      <c r="Q188" s="57">
        <v>1127</v>
      </c>
      <c r="R188" s="57">
        <v>1130</v>
      </c>
      <c r="S188" s="57">
        <v>1109</v>
      </c>
      <c r="T188" s="14" t="str">
        <f t="shared" si="15"/>
        <v>無</v>
      </c>
      <c r="U188" s="14" t="str">
        <f t="shared" si="16"/>
        <v>有</v>
      </c>
      <c r="V188" s="68">
        <f t="shared" si="17"/>
        <v>-5.2956751985878681E-3</v>
      </c>
      <c r="W188" s="19"/>
      <c r="X188" s="47"/>
      <c r="Y188" s="47"/>
    </row>
    <row r="189" spans="1:25" ht="27">
      <c r="A189" s="15" t="s">
        <v>18</v>
      </c>
      <c r="B189" s="15">
        <v>13</v>
      </c>
      <c r="C189" s="15">
        <v>3199</v>
      </c>
      <c r="D189" s="10" t="s">
        <v>61</v>
      </c>
      <c r="E189" s="15" t="s">
        <v>20</v>
      </c>
      <c r="F189" s="15" t="s">
        <v>56</v>
      </c>
      <c r="G189" s="50">
        <v>2491</v>
      </c>
      <c r="H189" s="50">
        <v>101</v>
      </c>
      <c r="I189" s="58">
        <v>4.2299999999999997E-2</v>
      </c>
      <c r="J189" s="50">
        <v>55100</v>
      </c>
      <c r="K189" s="50">
        <v>2529</v>
      </c>
      <c r="L189" s="50">
        <v>2401</v>
      </c>
      <c r="M189" s="63">
        <f t="shared" si="14"/>
        <v>0.296875</v>
      </c>
      <c r="N189" s="42" t="str">
        <f>IFERROR(VLOOKUP(C189, マスタ!$E$2:$G$33, 3, TRUE), "")</f>
        <v>繊維製品</v>
      </c>
      <c r="O189" s="15" t="str">
        <f>IF(F189 = "", "", TEXT( WORKDAY(TEXT(LEFT(F189, FIND("(", F189) - 1), "yyyy/mm/dd"), 1, マスタ!$A$2:$A$106), "yyyymmdd"))</f>
        <v>20170705</v>
      </c>
      <c r="P189" s="16">
        <v>42921</v>
      </c>
      <c r="Q189" s="56">
        <v>2495</v>
      </c>
      <c r="R189" s="56">
        <v>2499</v>
      </c>
      <c r="S189" s="56">
        <v>2440</v>
      </c>
      <c r="T189" s="15" t="str">
        <f t="shared" si="15"/>
        <v>無</v>
      </c>
      <c r="U189" s="15" t="str">
        <f t="shared" si="16"/>
        <v>有</v>
      </c>
      <c r="V189" s="67">
        <f t="shared" si="17"/>
        <v>1.6057808109193328E-3</v>
      </c>
      <c r="W189" s="17"/>
      <c r="X189" s="46"/>
      <c r="Y189" s="46"/>
    </row>
    <row r="190" spans="1:25" ht="15">
      <c r="A190" s="14" t="s">
        <v>18</v>
      </c>
      <c r="B190" s="14">
        <v>14</v>
      </c>
      <c r="C190" s="14">
        <v>3022</v>
      </c>
      <c r="D190" s="9" t="s">
        <v>62</v>
      </c>
      <c r="E190" s="14" t="s">
        <v>20</v>
      </c>
      <c r="F190" s="14" t="s">
        <v>56</v>
      </c>
      <c r="G190" s="51">
        <v>1790</v>
      </c>
      <c r="H190" s="51">
        <v>70</v>
      </c>
      <c r="I190" s="59">
        <v>4.07E-2</v>
      </c>
      <c r="J190" s="51">
        <v>24600</v>
      </c>
      <c r="K190" s="51">
        <v>1790</v>
      </c>
      <c r="L190" s="51">
        <v>1754</v>
      </c>
      <c r="M190" s="64">
        <f t="shared" si="14"/>
        <v>0</v>
      </c>
      <c r="N190" s="43" t="str">
        <f>IFERROR(VLOOKUP(C190, マスタ!$E$2:$G$33, 3, TRUE), "")</f>
        <v>繊維製品</v>
      </c>
      <c r="O190" s="14" t="str">
        <f>IF(F190 = "", "", TEXT( WORKDAY(TEXT(LEFT(F190, FIND("(", F190) - 1), "yyyy/mm/dd"), 1, マスタ!$A$2:$A$106), "yyyymmdd"))</f>
        <v>20170705</v>
      </c>
      <c r="P190" s="18">
        <v>42921</v>
      </c>
      <c r="Q190" s="57">
        <v>1790</v>
      </c>
      <c r="R190" s="57">
        <v>1792</v>
      </c>
      <c r="S190" s="57">
        <v>1750</v>
      </c>
      <c r="T190" s="14" t="str">
        <f t="shared" si="15"/>
        <v>無</v>
      </c>
      <c r="U190" s="14" t="str">
        <f t="shared" si="16"/>
        <v>有</v>
      </c>
      <c r="V190" s="68">
        <f t="shared" si="17"/>
        <v>0</v>
      </c>
      <c r="W190" s="19"/>
      <c r="X190" s="47"/>
      <c r="Y190" s="47"/>
    </row>
    <row r="191" spans="1:25" ht="27">
      <c r="A191" s="15" t="s">
        <v>18</v>
      </c>
      <c r="B191" s="15">
        <v>15</v>
      </c>
      <c r="C191" s="15">
        <v>3141</v>
      </c>
      <c r="D191" s="10" t="s">
        <v>63</v>
      </c>
      <c r="E191" s="15" t="s">
        <v>20</v>
      </c>
      <c r="F191" s="15" t="s">
        <v>56</v>
      </c>
      <c r="G191" s="50">
        <v>4240</v>
      </c>
      <c r="H191" s="50">
        <v>165</v>
      </c>
      <c r="I191" s="58">
        <v>4.0500000000000001E-2</v>
      </c>
      <c r="J191" s="50">
        <v>814200</v>
      </c>
      <c r="K191" s="50">
        <v>4375</v>
      </c>
      <c r="L191" s="50">
        <v>4185</v>
      </c>
      <c r="M191" s="63">
        <f t="shared" si="14"/>
        <v>0.71052631578947367</v>
      </c>
      <c r="N191" s="42" t="str">
        <f>IFERROR(VLOOKUP(C191, マスタ!$E$2:$G$33, 3, TRUE), "")</f>
        <v>繊維製品</v>
      </c>
      <c r="O191" s="15" t="str">
        <f>IF(F191 = "", "", TEXT( WORKDAY(TEXT(LEFT(F191, FIND("(", F191) - 1), "yyyy/mm/dd"), 1, マスタ!$A$2:$A$106), "yyyymmdd"))</f>
        <v>20170705</v>
      </c>
      <c r="P191" s="16">
        <v>42921</v>
      </c>
      <c r="Q191" s="56">
        <v>4185</v>
      </c>
      <c r="R191" s="56">
        <v>4195</v>
      </c>
      <c r="S191" s="56">
        <v>4125</v>
      </c>
      <c r="T191" s="15" t="str">
        <f t="shared" si="15"/>
        <v>無</v>
      </c>
      <c r="U191" s="15" t="str">
        <f t="shared" si="16"/>
        <v>有</v>
      </c>
      <c r="V191" s="67">
        <f t="shared" si="17"/>
        <v>-1.297169811320753E-2</v>
      </c>
      <c r="W191" s="17"/>
      <c r="X191" s="46"/>
      <c r="Y191" s="46"/>
    </row>
    <row r="192" spans="1:25" ht="15">
      <c r="A192" s="14" t="s">
        <v>18</v>
      </c>
      <c r="B192" s="14">
        <v>16</v>
      </c>
      <c r="C192" s="14">
        <v>6165</v>
      </c>
      <c r="D192" s="9" t="s">
        <v>43</v>
      </c>
      <c r="E192" s="14" t="s">
        <v>20</v>
      </c>
      <c r="F192" s="14" t="s">
        <v>56</v>
      </c>
      <c r="G192" s="51">
        <v>1321</v>
      </c>
      <c r="H192" s="51">
        <v>46</v>
      </c>
      <c r="I192" s="59">
        <v>3.61E-2</v>
      </c>
      <c r="J192" s="51">
        <v>256400</v>
      </c>
      <c r="K192" s="51">
        <v>1351</v>
      </c>
      <c r="L192" s="51">
        <v>1312</v>
      </c>
      <c r="M192" s="64">
        <f t="shared" si="14"/>
        <v>0.76923076923076927</v>
      </c>
      <c r="N192" s="43" t="str">
        <f>IFERROR(VLOOKUP(C192, マスタ!$E$2:$G$33, 3, TRUE), "")</f>
        <v>機械</v>
      </c>
      <c r="O192" s="14" t="str">
        <f>IF(F192 = "", "", TEXT( WORKDAY(TEXT(LEFT(F192, FIND("(", F192) - 1), "yyyy/mm/dd"), 1, マスタ!$A$2:$A$106), "yyyymmdd"))</f>
        <v>20170705</v>
      </c>
      <c r="P192" s="18">
        <v>42921</v>
      </c>
      <c r="Q192" s="57">
        <v>1344</v>
      </c>
      <c r="R192" s="57">
        <v>1344</v>
      </c>
      <c r="S192" s="57">
        <v>1274</v>
      </c>
      <c r="T192" s="14" t="str">
        <f t="shared" si="15"/>
        <v>無</v>
      </c>
      <c r="U192" s="14" t="str">
        <f t="shared" si="16"/>
        <v>有</v>
      </c>
      <c r="V192" s="68">
        <f t="shared" si="17"/>
        <v>1.7411052233156754E-2</v>
      </c>
      <c r="W192" s="19"/>
      <c r="X192" s="47"/>
      <c r="Y192" s="47"/>
    </row>
    <row r="193" spans="1:25" ht="15">
      <c r="A193" s="15" t="s">
        <v>18</v>
      </c>
      <c r="B193" s="15">
        <v>17</v>
      </c>
      <c r="C193" s="15">
        <v>4574</v>
      </c>
      <c r="D193" s="10" t="s">
        <v>64</v>
      </c>
      <c r="E193" s="15" t="s">
        <v>20</v>
      </c>
      <c r="F193" s="15" t="s">
        <v>56</v>
      </c>
      <c r="G193" s="50">
        <v>2309</v>
      </c>
      <c r="H193" s="50">
        <v>77</v>
      </c>
      <c r="I193" s="58">
        <v>3.4500000000000003E-2</v>
      </c>
      <c r="J193" s="50">
        <v>222200</v>
      </c>
      <c r="K193" s="50">
        <v>2330</v>
      </c>
      <c r="L193" s="50">
        <v>2248</v>
      </c>
      <c r="M193" s="63">
        <f t="shared" si="14"/>
        <v>0.25609756097560976</v>
      </c>
      <c r="N193" s="42" t="str">
        <f>IFERROR(VLOOKUP(C193, マスタ!$E$2:$G$33, 3, TRUE), "")</f>
        <v>化学・医薬品</v>
      </c>
      <c r="O193" s="15" t="str">
        <f>IF(F193 = "", "", TEXT( WORKDAY(TEXT(LEFT(F193, FIND("(", F193) - 1), "yyyy/mm/dd"), 1, マスタ!$A$2:$A$106), "yyyymmdd"))</f>
        <v>20170705</v>
      </c>
      <c r="P193" s="16">
        <v>42921</v>
      </c>
      <c r="Q193" s="56">
        <v>2300</v>
      </c>
      <c r="R193" s="56">
        <v>2369</v>
      </c>
      <c r="S193" s="56">
        <v>2280</v>
      </c>
      <c r="T193" s="15" t="str">
        <f t="shared" si="15"/>
        <v>有</v>
      </c>
      <c r="U193" s="15" t="str">
        <f t="shared" si="16"/>
        <v>無</v>
      </c>
      <c r="V193" s="67">
        <f t="shared" si="17"/>
        <v>-3.8977912516240387E-3</v>
      </c>
      <c r="W193" s="17"/>
      <c r="X193" s="46"/>
      <c r="Y193" s="46"/>
    </row>
    <row r="194" spans="1:25" ht="15">
      <c r="A194" s="14" t="s">
        <v>18</v>
      </c>
      <c r="B194" s="14">
        <v>19</v>
      </c>
      <c r="C194" s="14">
        <v>6250</v>
      </c>
      <c r="D194" s="9" t="s">
        <v>65</v>
      </c>
      <c r="E194" s="14" t="s">
        <v>20</v>
      </c>
      <c r="F194" s="14" t="s">
        <v>56</v>
      </c>
      <c r="G194" s="51">
        <v>1268</v>
      </c>
      <c r="H194" s="51">
        <v>38</v>
      </c>
      <c r="I194" s="59">
        <v>3.09E-2</v>
      </c>
      <c r="J194" s="51">
        <v>178600</v>
      </c>
      <c r="K194" s="51">
        <v>1284</v>
      </c>
      <c r="L194" s="51">
        <v>1251</v>
      </c>
      <c r="M194" s="64">
        <f t="shared" si="14"/>
        <v>0.48484848484848486</v>
      </c>
      <c r="N194" s="43" t="str">
        <f>IFERROR(VLOOKUP(C194, マスタ!$E$2:$G$33, 3, TRUE), "")</f>
        <v>機械</v>
      </c>
      <c r="O194" s="14" t="str">
        <f>IF(F194 = "", "", TEXT( WORKDAY(TEXT(LEFT(F194, FIND("(", F194) - 1), "yyyy/mm/dd"), 1, マスタ!$A$2:$A$106), "yyyymmdd"))</f>
        <v>20170705</v>
      </c>
      <c r="P194" s="18">
        <v>42921</v>
      </c>
      <c r="Q194" s="57">
        <v>1268</v>
      </c>
      <c r="R194" s="57">
        <v>1308</v>
      </c>
      <c r="S194" s="57">
        <v>1268</v>
      </c>
      <c r="T194" s="14" t="str">
        <f t="shared" si="15"/>
        <v>有</v>
      </c>
      <c r="U194" s="14" t="str">
        <f t="shared" si="16"/>
        <v>無</v>
      </c>
      <c r="V194" s="68">
        <f t="shared" si="17"/>
        <v>0</v>
      </c>
      <c r="W194" s="19"/>
      <c r="X194" s="47"/>
      <c r="Y194" s="47"/>
    </row>
    <row r="195" spans="1:25" ht="15">
      <c r="A195" s="15" t="s">
        <v>18</v>
      </c>
      <c r="B195" s="15">
        <v>20</v>
      </c>
      <c r="C195" s="15">
        <v>3186</v>
      </c>
      <c r="D195" s="10" t="s">
        <v>25</v>
      </c>
      <c r="E195" s="15" t="s">
        <v>20</v>
      </c>
      <c r="F195" s="15" t="s">
        <v>56</v>
      </c>
      <c r="G195" s="50">
        <v>1808</v>
      </c>
      <c r="H195" s="50">
        <v>53</v>
      </c>
      <c r="I195" s="58">
        <v>3.0200000000000001E-2</v>
      </c>
      <c r="J195" s="50">
        <v>356900</v>
      </c>
      <c r="K195" s="50">
        <v>1824</v>
      </c>
      <c r="L195" s="50">
        <v>1745</v>
      </c>
      <c r="M195" s="63">
        <f t="shared" ref="M195:M258" si="18">IFERROR((K195-G195) / (K195-L195), "")</f>
        <v>0.20253164556962025</v>
      </c>
      <c r="N195" s="42" t="str">
        <f>IFERROR(VLOOKUP(C195, マスタ!$E$2:$G$33, 3, TRUE), "")</f>
        <v>繊維製品</v>
      </c>
      <c r="O195" s="15" t="str">
        <f>IF(F195 = "", "", TEXT( WORKDAY(TEXT(LEFT(F195, FIND("(", F195) - 1), "yyyy/mm/dd"), 1, マスタ!$A$2:$A$106), "yyyymmdd"))</f>
        <v>20170705</v>
      </c>
      <c r="P195" s="16">
        <v>42921</v>
      </c>
      <c r="Q195" s="56">
        <v>1819</v>
      </c>
      <c r="R195" s="56">
        <v>1874</v>
      </c>
      <c r="S195" s="56">
        <v>1778</v>
      </c>
      <c r="T195" s="15" t="str">
        <f t="shared" si="15"/>
        <v>有</v>
      </c>
      <c r="U195" s="15" t="str">
        <f t="shared" si="16"/>
        <v>有</v>
      </c>
      <c r="V195" s="67">
        <f t="shared" si="17"/>
        <v>6.0840707964602281E-3</v>
      </c>
      <c r="W195" s="17"/>
      <c r="X195" s="46"/>
      <c r="Y195" s="46"/>
    </row>
    <row r="196" spans="1:25" ht="15">
      <c r="A196" s="14" t="s">
        <v>18</v>
      </c>
      <c r="B196" s="14">
        <v>24</v>
      </c>
      <c r="C196" s="14">
        <v>6073</v>
      </c>
      <c r="D196" s="9" t="s">
        <v>66</v>
      </c>
      <c r="E196" s="14" t="s">
        <v>20</v>
      </c>
      <c r="F196" s="14" t="s">
        <v>56</v>
      </c>
      <c r="G196" s="51">
        <v>1973</v>
      </c>
      <c r="H196" s="51">
        <v>55</v>
      </c>
      <c r="I196" s="59">
        <v>2.87E-2</v>
      </c>
      <c r="J196" s="51">
        <v>71600</v>
      </c>
      <c r="K196" s="51">
        <v>2005</v>
      </c>
      <c r="L196" s="51">
        <v>1895</v>
      </c>
      <c r="M196" s="64">
        <f t="shared" si="18"/>
        <v>0.29090909090909089</v>
      </c>
      <c r="N196" s="43" t="str">
        <f>IFERROR(VLOOKUP(C196, マスタ!$E$2:$G$33, 3, TRUE), "")</f>
        <v>機械</v>
      </c>
      <c r="O196" s="14" t="str">
        <f>IF(F196 = "", "", TEXT( WORKDAY(TEXT(LEFT(F196, FIND("(", F196) - 1), "yyyy/mm/dd"), 1, マスタ!$A$2:$A$106), "yyyymmdd"))</f>
        <v>20170705</v>
      </c>
      <c r="P196" s="18">
        <v>42921</v>
      </c>
      <c r="Q196" s="57">
        <v>1990</v>
      </c>
      <c r="R196" s="57">
        <v>2070</v>
      </c>
      <c r="S196" s="57">
        <v>1960</v>
      </c>
      <c r="T196" s="14" t="str">
        <f t="shared" si="15"/>
        <v>有</v>
      </c>
      <c r="U196" s="14" t="str">
        <f t="shared" si="16"/>
        <v>有</v>
      </c>
      <c r="V196" s="68">
        <f t="shared" si="17"/>
        <v>8.6163203243792008E-3</v>
      </c>
      <c r="W196" s="19"/>
      <c r="X196" s="47"/>
      <c r="Y196" s="47"/>
    </row>
    <row r="197" spans="1:25" ht="15">
      <c r="A197" s="15" t="s">
        <v>18</v>
      </c>
      <c r="B197" s="15">
        <v>27</v>
      </c>
      <c r="C197" s="15">
        <v>7480</v>
      </c>
      <c r="D197" s="10" t="s">
        <v>67</v>
      </c>
      <c r="E197" s="15" t="s">
        <v>20</v>
      </c>
      <c r="F197" s="15" t="s">
        <v>56</v>
      </c>
      <c r="G197" s="50">
        <v>1298</v>
      </c>
      <c r="H197" s="50">
        <v>33</v>
      </c>
      <c r="I197" s="58">
        <v>2.6100000000000002E-2</v>
      </c>
      <c r="J197" s="50">
        <v>36600</v>
      </c>
      <c r="K197" s="50">
        <v>1317</v>
      </c>
      <c r="L197" s="50">
        <v>1283</v>
      </c>
      <c r="M197" s="63">
        <f t="shared" si="18"/>
        <v>0.55882352941176472</v>
      </c>
      <c r="N197" s="42" t="str">
        <f>IFERROR(VLOOKUP(C197, マスタ!$E$2:$G$33, 3, TRUE), "")</f>
        <v>輸送用機械</v>
      </c>
      <c r="O197" s="15" t="str">
        <f>IF(F197 = "", "", TEXT( WORKDAY(TEXT(LEFT(F197, FIND("(", F197) - 1), "yyyy/mm/dd"), 1, マスタ!$A$2:$A$106), "yyyymmdd"))</f>
        <v>20170705</v>
      </c>
      <c r="P197" s="16">
        <v>42921</v>
      </c>
      <c r="Q197" s="56">
        <v>1300</v>
      </c>
      <c r="R197" s="56">
        <v>1300</v>
      </c>
      <c r="S197" s="56">
        <v>1275</v>
      </c>
      <c r="T197" s="15" t="str">
        <f t="shared" si="15"/>
        <v>無</v>
      </c>
      <c r="U197" s="15" t="str">
        <f t="shared" si="16"/>
        <v>有</v>
      </c>
      <c r="V197" s="67">
        <f t="shared" si="17"/>
        <v>1.5408320493066618E-3</v>
      </c>
      <c r="W197" s="17"/>
      <c r="X197" s="46"/>
      <c r="Y197" s="46"/>
    </row>
    <row r="198" spans="1:25" ht="27">
      <c r="A198" s="14" t="s">
        <v>18</v>
      </c>
      <c r="B198" s="14">
        <v>28</v>
      </c>
      <c r="C198" s="14">
        <v>2124</v>
      </c>
      <c r="D198" s="9" t="s">
        <v>38</v>
      </c>
      <c r="E198" s="14" t="s">
        <v>20</v>
      </c>
      <c r="F198" s="14" t="s">
        <v>56</v>
      </c>
      <c r="G198" s="51">
        <v>1852</v>
      </c>
      <c r="H198" s="51">
        <v>47</v>
      </c>
      <c r="I198" s="59">
        <v>2.5999999999999999E-2</v>
      </c>
      <c r="J198" s="51">
        <v>669000</v>
      </c>
      <c r="K198" s="51">
        <v>1878</v>
      </c>
      <c r="L198" s="51">
        <v>1819</v>
      </c>
      <c r="M198" s="64">
        <f t="shared" si="18"/>
        <v>0.44067796610169491</v>
      </c>
      <c r="N198" s="43" t="str">
        <f>IFERROR(VLOOKUP(C198, マスタ!$E$2:$G$33, 3, TRUE), "")</f>
        <v>食品</v>
      </c>
      <c r="O198" s="14" t="str">
        <f>IF(F198 = "", "", TEXT( WORKDAY(TEXT(LEFT(F198, FIND("(", F198) - 1), "yyyy/mm/dd"), 1, マスタ!$A$2:$A$106), "yyyymmdd"))</f>
        <v>20170705</v>
      </c>
      <c r="P198" s="18">
        <v>42921</v>
      </c>
      <c r="Q198" s="57">
        <v>1852</v>
      </c>
      <c r="R198" s="57">
        <v>1863</v>
      </c>
      <c r="S198" s="57">
        <v>1831</v>
      </c>
      <c r="T198" s="14" t="str">
        <f t="shared" si="15"/>
        <v>無</v>
      </c>
      <c r="U198" s="14" t="str">
        <f t="shared" si="16"/>
        <v>有</v>
      </c>
      <c r="V198" s="68">
        <f t="shared" si="17"/>
        <v>0</v>
      </c>
      <c r="W198" s="19"/>
      <c r="X198" s="47"/>
      <c r="Y198" s="47"/>
    </row>
    <row r="199" spans="1:25" ht="15">
      <c r="A199" s="15" t="s">
        <v>18</v>
      </c>
      <c r="B199" s="15">
        <v>30</v>
      </c>
      <c r="C199" s="15">
        <v>3919</v>
      </c>
      <c r="D199" s="10" t="s">
        <v>30</v>
      </c>
      <c r="E199" s="15" t="s">
        <v>20</v>
      </c>
      <c r="F199" s="15" t="s">
        <v>56</v>
      </c>
      <c r="G199" s="50">
        <v>1159</v>
      </c>
      <c r="H199" s="50">
        <v>29</v>
      </c>
      <c r="I199" s="58">
        <v>2.5700000000000001E-2</v>
      </c>
      <c r="J199" s="50">
        <v>212600</v>
      </c>
      <c r="K199" s="50">
        <v>1300</v>
      </c>
      <c r="L199" s="50">
        <v>1110</v>
      </c>
      <c r="M199" s="63">
        <f t="shared" si="18"/>
        <v>0.74210526315789471</v>
      </c>
      <c r="N199" s="42" t="str">
        <f>IFERROR(VLOOKUP(C199, マスタ!$E$2:$G$33, 3, TRUE), "")</f>
        <v>パルプ・紙</v>
      </c>
      <c r="O199" s="15" t="str">
        <f>IF(F199 = "", "", TEXT( WORKDAY(TEXT(LEFT(F199, FIND("(", F199) - 1), "yyyy/mm/dd"), 1, マスタ!$A$2:$A$106), "yyyymmdd"))</f>
        <v>20170705</v>
      </c>
      <c r="P199" s="16">
        <v>42921</v>
      </c>
      <c r="Q199" s="56">
        <v>1180</v>
      </c>
      <c r="R199" s="56">
        <v>1265</v>
      </c>
      <c r="S199" s="56">
        <v>1161</v>
      </c>
      <c r="T199" s="15" t="str">
        <f t="shared" si="15"/>
        <v>有</v>
      </c>
      <c r="U199" s="15" t="str">
        <f t="shared" si="16"/>
        <v>有</v>
      </c>
      <c r="V199" s="67">
        <f t="shared" si="17"/>
        <v>1.8119068162208762E-2</v>
      </c>
      <c r="W199" s="17"/>
      <c r="X199" s="46"/>
      <c r="Y199" s="46"/>
    </row>
    <row r="200" spans="1:25" ht="15">
      <c r="A200" s="14" t="s">
        <v>18</v>
      </c>
      <c r="B200" s="14">
        <v>31</v>
      </c>
      <c r="C200" s="14">
        <v>7270</v>
      </c>
      <c r="D200" s="9" t="s">
        <v>68</v>
      </c>
      <c r="E200" s="14" t="s">
        <v>20</v>
      </c>
      <c r="F200" s="14" t="s">
        <v>56</v>
      </c>
      <c r="G200" s="51">
        <v>3946</v>
      </c>
      <c r="H200" s="51">
        <v>97</v>
      </c>
      <c r="I200" s="59">
        <v>2.52E-2</v>
      </c>
      <c r="J200" s="51">
        <v>10161800</v>
      </c>
      <c r="K200" s="51">
        <v>4005</v>
      </c>
      <c r="L200" s="51">
        <v>3921</v>
      </c>
      <c r="M200" s="64">
        <f t="shared" si="18"/>
        <v>0.70238095238095233</v>
      </c>
      <c r="N200" s="43" t="str">
        <f>IFERROR(VLOOKUP(C200, マスタ!$E$2:$G$33, 3, TRUE), "")</f>
        <v>輸送用機械</v>
      </c>
      <c r="O200" s="14" t="str">
        <f>IF(F200 = "", "", TEXT( WORKDAY(TEXT(LEFT(F200, FIND("(", F200) - 1), "yyyy/mm/dd"), 1, マスタ!$A$2:$A$106), "yyyymmdd"))</f>
        <v>20170705</v>
      </c>
      <c r="P200" s="18">
        <v>42921</v>
      </c>
      <c r="Q200" s="57">
        <v>4030</v>
      </c>
      <c r="R200" s="57">
        <v>4092</v>
      </c>
      <c r="S200" s="57">
        <v>4023</v>
      </c>
      <c r="T200" s="14" t="str">
        <f t="shared" si="15"/>
        <v>有</v>
      </c>
      <c r="U200" s="14" t="str">
        <f t="shared" si="16"/>
        <v>無</v>
      </c>
      <c r="V200" s="68">
        <f t="shared" si="17"/>
        <v>2.1287379624936653E-2</v>
      </c>
      <c r="W200" s="19"/>
      <c r="X200" s="47"/>
      <c r="Y200" s="47"/>
    </row>
    <row r="201" spans="1:25" ht="15">
      <c r="A201" s="15" t="s">
        <v>18</v>
      </c>
      <c r="B201" s="15">
        <v>32</v>
      </c>
      <c r="C201" s="15">
        <v>5631</v>
      </c>
      <c r="D201" s="10" t="s">
        <v>69</v>
      </c>
      <c r="E201" s="15" t="s">
        <v>20</v>
      </c>
      <c r="F201" s="15" t="s">
        <v>56</v>
      </c>
      <c r="G201" s="50">
        <v>1835</v>
      </c>
      <c r="H201" s="50">
        <v>45</v>
      </c>
      <c r="I201" s="58">
        <v>2.5100000000000001E-2</v>
      </c>
      <c r="J201" s="50">
        <v>604400</v>
      </c>
      <c r="K201" s="50">
        <v>1844</v>
      </c>
      <c r="L201" s="50">
        <v>1816</v>
      </c>
      <c r="M201" s="63">
        <f t="shared" si="18"/>
        <v>0.32142857142857145</v>
      </c>
      <c r="N201" s="42" t="str">
        <f>IFERROR(VLOOKUP(C201, マスタ!$E$2:$G$33, 3, TRUE), "")</f>
        <v>鉄鋼</v>
      </c>
      <c r="O201" s="15" t="str">
        <f>IF(F201 = "", "", TEXT( WORKDAY(TEXT(LEFT(F201, FIND("(", F201) - 1), "yyyy/mm/dd"), 1, マスタ!$A$2:$A$106), "yyyymmdd"))</f>
        <v>20170705</v>
      </c>
      <c r="P201" s="16">
        <v>42921</v>
      </c>
      <c r="Q201" s="56">
        <v>1835</v>
      </c>
      <c r="R201" s="56">
        <v>1855</v>
      </c>
      <c r="S201" s="56">
        <v>1825</v>
      </c>
      <c r="T201" s="15" t="str">
        <f t="shared" si="15"/>
        <v>有</v>
      </c>
      <c r="U201" s="15" t="str">
        <f t="shared" si="16"/>
        <v>無</v>
      </c>
      <c r="V201" s="67">
        <f t="shared" si="17"/>
        <v>0</v>
      </c>
      <c r="W201" s="17"/>
      <c r="X201" s="46"/>
      <c r="Y201" s="46"/>
    </row>
    <row r="202" spans="1:25" ht="15">
      <c r="A202" s="14" t="s">
        <v>18</v>
      </c>
      <c r="B202" s="14">
        <v>33</v>
      </c>
      <c r="C202" s="14">
        <v>7251</v>
      </c>
      <c r="D202" s="9" t="s">
        <v>70</v>
      </c>
      <c r="E202" s="14" t="s">
        <v>20</v>
      </c>
      <c r="F202" s="14" t="s">
        <v>56</v>
      </c>
      <c r="G202" s="51">
        <v>1605</v>
      </c>
      <c r="H202" s="51">
        <v>39</v>
      </c>
      <c r="I202" s="59">
        <v>2.4899999999999999E-2</v>
      </c>
      <c r="J202" s="51">
        <v>679700</v>
      </c>
      <c r="K202" s="51">
        <v>1608</v>
      </c>
      <c r="L202" s="51">
        <v>1567</v>
      </c>
      <c r="M202" s="64">
        <f t="shared" si="18"/>
        <v>7.3170731707317069E-2</v>
      </c>
      <c r="N202" s="43" t="str">
        <f>IFERROR(VLOOKUP(C202, マスタ!$E$2:$G$33, 3, TRUE), "")</f>
        <v>輸送用機械</v>
      </c>
      <c r="O202" s="14" t="str">
        <f>IF(F202 = "", "", TEXT( WORKDAY(TEXT(LEFT(F202, FIND("(", F202) - 1), "yyyy/mm/dd"), 1, マスタ!$A$2:$A$106), "yyyymmdd"))</f>
        <v>20170705</v>
      </c>
      <c r="P202" s="18">
        <v>42921</v>
      </c>
      <c r="Q202" s="57">
        <v>1613</v>
      </c>
      <c r="R202" s="57">
        <v>1628</v>
      </c>
      <c r="S202" s="57">
        <v>1608</v>
      </c>
      <c r="T202" s="14" t="str">
        <f t="shared" si="15"/>
        <v>無</v>
      </c>
      <c r="U202" s="14" t="str">
        <f t="shared" si="16"/>
        <v>無</v>
      </c>
      <c r="V202" s="68">
        <f t="shared" si="17"/>
        <v>4.9844236760123728E-3</v>
      </c>
      <c r="W202" s="19"/>
      <c r="X202" s="47"/>
      <c r="Y202" s="47"/>
    </row>
    <row r="203" spans="1:25" ht="15">
      <c r="A203" s="15" t="s">
        <v>18</v>
      </c>
      <c r="B203" s="15">
        <v>34</v>
      </c>
      <c r="C203" s="15">
        <v>4839</v>
      </c>
      <c r="D203" s="10" t="s">
        <v>71</v>
      </c>
      <c r="E203" s="15" t="s">
        <v>20</v>
      </c>
      <c r="F203" s="15" t="s">
        <v>56</v>
      </c>
      <c r="G203" s="50">
        <v>3100</v>
      </c>
      <c r="H203" s="50">
        <v>75</v>
      </c>
      <c r="I203" s="58">
        <v>2.4799999999999999E-2</v>
      </c>
      <c r="J203" s="50">
        <v>43700</v>
      </c>
      <c r="K203" s="50">
        <v>3105</v>
      </c>
      <c r="L203" s="50">
        <v>3040</v>
      </c>
      <c r="M203" s="63">
        <f t="shared" si="18"/>
        <v>7.6923076923076927E-2</v>
      </c>
      <c r="N203" s="42" t="str">
        <f>IFERROR(VLOOKUP(C203, マスタ!$E$2:$G$33, 3, TRUE), "")</f>
        <v>化学・医薬品</v>
      </c>
      <c r="O203" s="15" t="str">
        <f>IF(F203 = "", "", TEXT( WORKDAY(TEXT(LEFT(F203, FIND("(", F203) - 1), "yyyy/mm/dd"), 1, マスタ!$A$2:$A$106), "yyyymmdd"))</f>
        <v>20170705</v>
      </c>
      <c r="P203" s="16">
        <v>42921</v>
      </c>
      <c r="Q203" s="56">
        <v>3110</v>
      </c>
      <c r="R203" s="56">
        <v>3110</v>
      </c>
      <c r="S203" s="56">
        <v>3060</v>
      </c>
      <c r="T203" s="15" t="str">
        <f t="shared" si="15"/>
        <v>無</v>
      </c>
      <c r="U203" s="15" t="str">
        <f t="shared" si="16"/>
        <v>有</v>
      </c>
      <c r="V203" s="67">
        <f t="shared" si="17"/>
        <v>3.225806451612856E-3</v>
      </c>
      <c r="W203" s="17"/>
      <c r="X203" s="46"/>
      <c r="Y203" s="46"/>
    </row>
    <row r="204" spans="1:25" ht="15">
      <c r="A204" s="14" t="s">
        <v>18</v>
      </c>
      <c r="B204" s="14">
        <v>38</v>
      </c>
      <c r="C204" s="14">
        <v>8591</v>
      </c>
      <c r="D204" s="9" t="s">
        <v>72</v>
      </c>
      <c r="E204" s="14" t="s">
        <v>20</v>
      </c>
      <c r="F204" s="14" t="s">
        <v>56</v>
      </c>
      <c r="G204" s="51">
        <v>1796</v>
      </c>
      <c r="H204" s="51">
        <v>39</v>
      </c>
      <c r="I204" s="59">
        <v>2.2200000000000001E-2</v>
      </c>
      <c r="J204" s="51">
        <v>7336900</v>
      </c>
      <c r="K204" s="51">
        <v>1802.5</v>
      </c>
      <c r="L204" s="51">
        <v>1768.5</v>
      </c>
      <c r="M204" s="64">
        <f t="shared" si="18"/>
        <v>0.19117647058823528</v>
      </c>
      <c r="N204" s="43" t="str">
        <f>IFERROR(VLOOKUP(C204, マスタ!$E$2:$G$33, 3, TRUE), "")</f>
        <v>銀行・ノンバンク</v>
      </c>
      <c r="O204" s="14" t="str">
        <f>IF(F204 = "", "", TEXT( WORKDAY(TEXT(LEFT(F204, FIND("(", F204) - 1), "yyyy/mm/dd"), 1, マスタ!$A$2:$A$106), "yyyymmdd"))</f>
        <v>20170705</v>
      </c>
      <c r="P204" s="18">
        <v>42921</v>
      </c>
      <c r="Q204" s="57">
        <v>1800</v>
      </c>
      <c r="R204" s="57">
        <v>1814</v>
      </c>
      <c r="S204" s="57">
        <v>1782</v>
      </c>
      <c r="T204" s="14" t="str">
        <f t="shared" si="15"/>
        <v>無</v>
      </c>
      <c r="U204" s="14" t="str">
        <f t="shared" si="16"/>
        <v>有</v>
      </c>
      <c r="V204" s="68">
        <f t="shared" si="17"/>
        <v>2.2271714922048602E-3</v>
      </c>
      <c r="W204" s="19"/>
      <c r="X204" s="47"/>
      <c r="Y204" s="47"/>
    </row>
    <row r="205" spans="1:25" ht="15">
      <c r="A205" s="15" t="s">
        <v>18</v>
      </c>
      <c r="B205" s="15">
        <v>40</v>
      </c>
      <c r="C205" s="15">
        <v>9702</v>
      </c>
      <c r="D205" s="10" t="s">
        <v>73</v>
      </c>
      <c r="E205" s="15" t="s">
        <v>20</v>
      </c>
      <c r="F205" s="15" t="s">
        <v>56</v>
      </c>
      <c r="G205" s="50">
        <v>1517</v>
      </c>
      <c r="H205" s="50">
        <v>32</v>
      </c>
      <c r="I205" s="58">
        <v>2.1499999999999998E-2</v>
      </c>
      <c r="J205" s="50">
        <v>192700</v>
      </c>
      <c r="K205" s="50">
        <v>1550</v>
      </c>
      <c r="L205" s="50">
        <v>1471</v>
      </c>
      <c r="M205" s="63">
        <f t="shared" si="18"/>
        <v>0.41772151898734178</v>
      </c>
      <c r="N205" s="42" t="str">
        <f>IFERROR(VLOOKUP(C205, マスタ!$E$2:$G$33, 3, TRUE), "")</f>
        <v>サービス</v>
      </c>
      <c r="O205" s="15" t="str">
        <f>IF(F205 = "", "", TEXT( WORKDAY(TEXT(LEFT(F205, FIND("(", F205) - 1), "yyyy/mm/dd"), 1, マスタ!$A$2:$A$106), "yyyymmdd"))</f>
        <v>20170705</v>
      </c>
      <c r="P205" s="16">
        <v>42921</v>
      </c>
      <c r="Q205" s="56">
        <v>1505</v>
      </c>
      <c r="R205" s="56">
        <v>1520</v>
      </c>
      <c r="S205" s="56">
        <v>1471</v>
      </c>
      <c r="T205" s="15" t="str">
        <f t="shared" si="15"/>
        <v>有</v>
      </c>
      <c r="U205" s="15" t="str">
        <f t="shared" si="16"/>
        <v>有</v>
      </c>
      <c r="V205" s="67">
        <f t="shared" si="17"/>
        <v>-7.9103493737640029E-3</v>
      </c>
      <c r="W205" s="17"/>
      <c r="X205" s="46"/>
      <c r="Y205" s="46"/>
    </row>
    <row r="206" spans="1:25" ht="15">
      <c r="A206" s="14" t="s">
        <v>18</v>
      </c>
      <c r="B206" s="14">
        <v>42</v>
      </c>
      <c r="C206" s="14">
        <v>7259</v>
      </c>
      <c r="D206" s="9" t="s">
        <v>74</v>
      </c>
      <c r="E206" s="14" t="s">
        <v>20</v>
      </c>
      <c r="F206" s="14" t="s">
        <v>56</v>
      </c>
      <c r="G206" s="51">
        <v>5890</v>
      </c>
      <c r="H206" s="51">
        <v>120</v>
      </c>
      <c r="I206" s="59">
        <v>2.0799999999999999E-2</v>
      </c>
      <c r="J206" s="51">
        <v>1250700</v>
      </c>
      <c r="K206" s="51">
        <v>5960</v>
      </c>
      <c r="L206" s="51">
        <v>5800</v>
      </c>
      <c r="M206" s="64">
        <f t="shared" si="18"/>
        <v>0.4375</v>
      </c>
      <c r="N206" s="43" t="str">
        <f>IFERROR(VLOOKUP(C206, マスタ!$E$2:$G$33, 3, TRUE), "")</f>
        <v>輸送用機械</v>
      </c>
      <c r="O206" s="14" t="str">
        <f>IF(F206 = "", "", TEXT( WORKDAY(TEXT(LEFT(F206, FIND("(", F206) - 1), "yyyy/mm/dd"), 1, マスタ!$A$2:$A$106), "yyyymmdd"))</f>
        <v>20170705</v>
      </c>
      <c r="P206" s="18">
        <v>42921</v>
      </c>
      <c r="Q206" s="57">
        <v>5890</v>
      </c>
      <c r="R206" s="57">
        <v>5950</v>
      </c>
      <c r="S206" s="57">
        <v>5880</v>
      </c>
      <c r="T206" s="14" t="str">
        <f t="shared" si="15"/>
        <v>有</v>
      </c>
      <c r="U206" s="14" t="str">
        <f t="shared" si="16"/>
        <v>無</v>
      </c>
      <c r="V206" s="68">
        <f t="shared" si="17"/>
        <v>0</v>
      </c>
      <c r="W206" s="19"/>
      <c r="X206" s="47"/>
      <c r="Y206" s="47"/>
    </row>
    <row r="207" spans="1:25" ht="15">
      <c r="A207" s="15" t="s">
        <v>18</v>
      </c>
      <c r="B207" s="15">
        <v>43</v>
      </c>
      <c r="C207" s="15">
        <v>8365</v>
      </c>
      <c r="D207" s="10" t="s">
        <v>75</v>
      </c>
      <c r="E207" s="15" t="s">
        <v>20</v>
      </c>
      <c r="F207" s="15" t="s">
        <v>56</v>
      </c>
      <c r="G207" s="50">
        <v>4275</v>
      </c>
      <c r="H207" s="50">
        <v>85</v>
      </c>
      <c r="I207" s="58">
        <v>2.0299999999999999E-2</v>
      </c>
      <c r="J207" s="50">
        <v>2100</v>
      </c>
      <c r="K207" s="50">
        <v>4285</v>
      </c>
      <c r="L207" s="50">
        <v>4230</v>
      </c>
      <c r="M207" s="63">
        <f t="shared" si="18"/>
        <v>0.18181818181818182</v>
      </c>
      <c r="N207" s="42" t="str">
        <f>IFERROR(VLOOKUP(C207, マスタ!$E$2:$G$33, 3, TRUE), "")</f>
        <v>銀行・ノンバンク</v>
      </c>
      <c r="O207" s="15" t="str">
        <f>IF(F207 = "", "", TEXT( WORKDAY(TEXT(LEFT(F207, FIND("(", F207) - 1), "yyyy/mm/dd"), 1, マスタ!$A$2:$A$106), "yyyymmdd"))</f>
        <v>20170705</v>
      </c>
      <c r="P207" s="16">
        <v>42921</v>
      </c>
      <c r="Q207" s="56">
        <v>4235</v>
      </c>
      <c r="R207" s="56">
        <v>4285</v>
      </c>
      <c r="S207" s="56">
        <v>4220</v>
      </c>
      <c r="T207" s="15" t="str">
        <f t="shared" si="15"/>
        <v>有</v>
      </c>
      <c r="U207" s="15" t="str">
        <f t="shared" si="16"/>
        <v>無</v>
      </c>
      <c r="V207" s="67">
        <f t="shared" si="17"/>
        <v>-9.3567251461987855E-3</v>
      </c>
      <c r="W207" s="17"/>
      <c r="X207" s="46"/>
      <c r="Y207" s="46"/>
    </row>
    <row r="208" spans="1:25" ht="27">
      <c r="A208" s="14" t="s">
        <v>18</v>
      </c>
      <c r="B208" s="14">
        <v>44</v>
      </c>
      <c r="C208" s="14">
        <v>9706</v>
      </c>
      <c r="D208" s="9" t="s">
        <v>76</v>
      </c>
      <c r="E208" s="14" t="s">
        <v>20</v>
      </c>
      <c r="F208" s="14" t="s">
        <v>56</v>
      </c>
      <c r="G208" s="51">
        <v>4335</v>
      </c>
      <c r="H208" s="51">
        <v>85</v>
      </c>
      <c r="I208" s="59">
        <v>0.02</v>
      </c>
      <c r="J208" s="51">
        <v>334700</v>
      </c>
      <c r="K208" s="51">
        <v>4450</v>
      </c>
      <c r="L208" s="51">
        <v>4305</v>
      </c>
      <c r="M208" s="64">
        <f t="shared" si="18"/>
        <v>0.7931034482758621</v>
      </c>
      <c r="N208" s="43" t="str">
        <f>IFERROR(VLOOKUP(C208, マスタ!$E$2:$G$33, 3, TRUE), "")</f>
        <v>サービス</v>
      </c>
      <c r="O208" s="14" t="str">
        <f>IF(F208 = "", "", TEXT( WORKDAY(TEXT(LEFT(F208, FIND("(", F208) - 1), "yyyy/mm/dd"), 1, マスタ!$A$2:$A$106), "yyyymmdd"))</f>
        <v>20170705</v>
      </c>
      <c r="P208" s="18">
        <v>42921</v>
      </c>
      <c r="Q208" s="57">
        <v>4545</v>
      </c>
      <c r="R208" s="57">
        <v>4560</v>
      </c>
      <c r="S208" s="57">
        <v>4365</v>
      </c>
      <c r="T208" s="14" t="str">
        <f t="shared" si="15"/>
        <v>無</v>
      </c>
      <c r="U208" s="14" t="str">
        <f t="shared" si="16"/>
        <v>有</v>
      </c>
      <c r="V208" s="68">
        <f t="shared" si="17"/>
        <v>4.844290657439454E-2</v>
      </c>
      <c r="W208" s="19"/>
      <c r="X208" s="47"/>
      <c r="Y208" s="47"/>
    </row>
    <row r="209" spans="1:25" ht="15">
      <c r="A209" s="15" t="s">
        <v>18</v>
      </c>
      <c r="B209" s="15">
        <v>46</v>
      </c>
      <c r="C209" s="15">
        <v>7267</v>
      </c>
      <c r="D209" s="10" t="s">
        <v>77</v>
      </c>
      <c r="E209" s="15" t="s">
        <v>20</v>
      </c>
      <c r="F209" s="15" t="s">
        <v>56</v>
      </c>
      <c r="G209" s="50">
        <v>3128</v>
      </c>
      <c r="H209" s="50">
        <v>61</v>
      </c>
      <c r="I209" s="58">
        <v>1.9900000000000001E-2</v>
      </c>
      <c r="J209" s="50">
        <v>5906200</v>
      </c>
      <c r="K209" s="50">
        <v>3157</v>
      </c>
      <c r="L209" s="50">
        <v>3100</v>
      </c>
      <c r="M209" s="63">
        <f t="shared" si="18"/>
        <v>0.50877192982456143</v>
      </c>
      <c r="N209" s="42" t="str">
        <f>IFERROR(VLOOKUP(C209, マスタ!$E$2:$G$33, 3, TRUE), "")</f>
        <v>輸送用機械</v>
      </c>
      <c r="O209" s="15" t="str">
        <f>IF(F209 = "", "", TEXT( WORKDAY(TEXT(LEFT(F209, FIND("(", F209) - 1), "yyyy/mm/dd"), 1, マスタ!$A$2:$A$106), "yyyymmdd"))</f>
        <v>20170705</v>
      </c>
      <c r="P209" s="16">
        <v>42921</v>
      </c>
      <c r="Q209" s="56">
        <v>3130</v>
      </c>
      <c r="R209" s="56">
        <v>3162</v>
      </c>
      <c r="S209" s="56">
        <v>3120</v>
      </c>
      <c r="T209" s="15" t="str">
        <f t="shared" si="15"/>
        <v>有</v>
      </c>
      <c r="U209" s="15" t="str">
        <f t="shared" si="16"/>
        <v>無</v>
      </c>
      <c r="V209" s="67">
        <f t="shared" si="17"/>
        <v>6.3938618925840629E-4</v>
      </c>
      <c r="W209" s="17"/>
      <c r="X209" s="46"/>
      <c r="Y209" s="46"/>
    </row>
    <row r="210" spans="1:25" ht="15">
      <c r="A210" s="14" t="s">
        <v>18</v>
      </c>
      <c r="B210" s="14">
        <v>49</v>
      </c>
      <c r="C210" s="14">
        <v>7261</v>
      </c>
      <c r="D210" s="9" t="s">
        <v>78</v>
      </c>
      <c r="E210" s="14" t="s">
        <v>20</v>
      </c>
      <c r="F210" s="14" t="s">
        <v>56</v>
      </c>
      <c r="G210" s="51">
        <v>1590</v>
      </c>
      <c r="H210" s="51">
        <v>30</v>
      </c>
      <c r="I210" s="59">
        <v>1.9199999999999998E-2</v>
      </c>
      <c r="J210" s="51">
        <v>9883000</v>
      </c>
      <c r="K210" s="51">
        <v>1615</v>
      </c>
      <c r="L210" s="51">
        <v>1579</v>
      </c>
      <c r="M210" s="64">
        <f t="shared" si="18"/>
        <v>0.69444444444444442</v>
      </c>
      <c r="N210" s="43" t="str">
        <f>IFERROR(VLOOKUP(C210, マスタ!$E$2:$G$33, 3, TRUE), "")</f>
        <v>輸送用機械</v>
      </c>
      <c r="O210" s="14" t="str">
        <f>IF(F210 = "", "", TEXT( WORKDAY(TEXT(LEFT(F210, FIND("(", F210) - 1), "yyyy/mm/dd"), 1, マスタ!$A$2:$A$106), "yyyymmdd"))</f>
        <v>20170705</v>
      </c>
      <c r="P210" s="18">
        <v>42921</v>
      </c>
      <c r="Q210" s="57">
        <v>1602</v>
      </c>
      <c r="R210" s="57">
        <v>1621</v>
      </c>
      <c r="S210" s="57">
        <v>1589</v>
      </c>
      <c r="T210" s="14" t="str">
        <f t="shared" si="15"/>
        <v>有</v>
      </c>
      <c r="U210" s="14" t="str">
        <f t="shared" si="16"/>
        <v>無</v>
      </c>
      <c r="V210" s="68">
        <f t="shared" si="17"/>
        <v>7.547169811320753E-3</v>
      </c>
      <c r="W210" s="19"/>
      <c r="X210" s="47"/>
      <c r="Y210" s="47"/>
    </row>
    <row r="211" spans="1:25" ht="27">
      <c r="A211" s="15" t="s">
        <v>18</v>
      </c>
      <c r="B211" s="15">
        <v>2</v>
      </c>
      <c r="C211" s="15">
        <v>4662</v>
      </c>
      <c r="D211" s="10" t="s">
        <v>79</v>
      </c>
      <c r="E211" s="15" t="s">
        <v>20</v>
      </c>
      <c r="F211" s="15" t="s">
        <v>80</v>
      </c>
      <c r="G211" s="50">
        <v>1201</v>
      </c>
      <c r="H211" s="50">
        <v>149</v>
      </c>
      <c r="I211" s="58">
        <v>0.1416</v>
      </c>
      <c r="J211" s="50">
        <v>2079800</v>
      </c>
      <c r="K211" s="50">
        <v>1206</v>
      </c>
      <c r="L211" s="50">
        <v>1059</v>
      </c>
      <c r="M211" s="63">
        <f t="shared" si="18"/>
        <v>3.4013605442176874E-2</v>
      </c>
      <c r="N211" s="42" t="str">
        <f>IFERROR(VLOOKUP(C211, マスタ!$E$2:$G$33, 3, TRUE), "")</f>
        <v>化学・医薬品</v>
      </c>
      <c r="O211" s="15" t="str">
        <f>IF(F211 = "", "", TEXT( WORKDAY(TEXT(LEFT(F211, FIND("(", F211) - 1), "yyyy/mm/dd"), 1, マスタ!$A$2:$A$106), "yyyymmdd"))</f>
        <v>20170706</v>
      </c>
      <c r="P211" s="16">
        <v>42922</v>
      </c>
      <c r="Q211" s="56">
        <v>1210</v>
      </c>
      <c r="R211" s="56">
        <v>1220</v>
      </c>
      <c r="S211" s="56">
        <v>1151</v>
      </c>
      <c r="T211" s="15" t="str">
        <f t="shared" si="15"/>
        <v>無</v>
      </c>
      <c r="U211" s="15" t="str">
        <f t="shared" si="16"/>
        <v>有</v>
      </c>
      <c r="V211" s="67">
        <f t="shared" si="17"/>
        <v>7.4937552039966437E-3</v>
      </c>
      <c r="W211" s="17"/>
      <c r="X211" s="46"/>
      <c r="Y211" s="46"/>
    </row>
    <row r="212" spans="1:25" ht="27">
      <c r="A212" s="14" t="s">
        <v>18</v>
      </c>
      <c r="B212" s="14">
        <v>5</v>
      </c>
      <c r="C212" s="14">
        <v>6817</v>
      </c>
      <c r="D212" s="9" t="s">
        <v>31</v>
      </c>
      <c r="E212" s="14" t="s">
        <v>20</v>
      </c>
      <c r="F212" s="14" t="s">
        <v>80</v>
      </c>
      <c r="G212" s="51">
        <v>1984</v>
      </c>
      <c r="H212" s="51">
        <v>175</v>
      </c>
      <c r="I212" s="59">
        <v>9.6699999999999994E-2</v>
      </c>
      <c r="J212" s="51">
        <v>1178100</v>
      </c>
      <c r="K212" s="51">
        <v>1984</v>
      </c>
      <c r="L212" s="51">
        <v>1828</v>
      </c>
      <c r="M212" s="64">
        <f t="shared" si="18"/>
        <v>0</v>
      </c>
      <c r="N212" s="43" t="str">
        <f>IFERROR(VLOOKUP(C212, マスタ!$E$2:$G$33, 3, TRUE), "")</f>
        <v>電気</v>
      </c>
      <c r="O212" s="14" t="str">
        <f>IF(F212 = "", "", TEXT( WORKDAY(TEXT(LEFT(F212, FIND("(", F212) - 1), "yyyy/mm/dd"), 1, マスタ!$A$2:$A$106), "yyyymmdd"))</f>
        <v>20170706</v>
      </c>
      <c r="P212" s="18">
        <v>42922</v>
      </c>
      <c r="Q212" s="57">
        <v>1953</v>
      </c>
      <c r="R212" s="57">
        <v>2058</v>
      </c>
      <c r="S212" s="57">
        <v>1941</v>
      </c>
      <c r="T212" s="14" t="str">
        <f t="shared" si="15"/>
        <v>有</v>
      </c>
      <c r="U212" s="14" t="str">
        <f t="shared" si="16"/>
        <v>無</v>
      </c>
      <c r="V212" s="68">
        <f t="shared" si="17"/>
        <v>-1.5625E-2</v>
      </c>
      <c r="W212" s="19"/>
      <c r="X212" s="47"/>
      <c r="Y212" s="47"/>
    </row>
    <row r="213" spans="1:25" ht="15">
      <c r="A213" s="15" t="s">
        <v>18</v>
      </c>
      <c r="B213" s="15">
        <v>6</v>
      </c>
      <c r="C213" s="15">
        <v>6839</v>
      </c>
      <c r="D213" s="10" t="s">
        <v>81</v>
      </c>
      <c r="E213" s="15" t="s">
        <v>20</v>
      </c>
      <c r="F213" s="15" t="s">
        <v>80</v>
      </c>
      <c r="G213" s="50">
        <v>1001</v>
      </c>
      <c r="H213" s="50">
        <v>88</v>
      </c>
      <c r="I213" s="58">
        <v>9.64E-2</v>
      </c>
      <c r="J213" s="50">
        <v>726700</v>
      </c>
      <c r="K213" s="50">
        <v>1010</v>
      </c>
      <c r="L213" s="50">
        <v>918</v>
      </c>
      <c r="M213" s="63">
        <f t="shared" si="18"/>
        <v>9.7826086956521743E-2</v>
      </c>
      <c r="N213" s="42" t="str">
        <f>IFERROR(VLOOKUP(C213, マスタ!$E$2:$G$33, 3, TRUE), "")</f>
        <v>電気</v>
      </c>
      <c r="O213" s="15" t="str">
        <f>IF(F213 = "", "", TEXT( WORKDAY(TEXT(LEFT(F213, FIND("(", F213) - 1), "yyyy/mm/dd"), 1, マスタ!$A$2:$A$106), "yyyymmdd"))</f>
        <v>20170706</v>
      </c>
      <c r="P213" s="16">
        <v>42922</v>
      </c>
      <c r="Q213" s="56">
        <v>1027</v>
      </c>
      <c r="R213" s="56">
        <v>1058</v>
      </c>
      <c r="S213" s="56">
        <v>996</v>
      </c>
      <c r="T213" s="15" t="str">
        <f t="shared" si="15"/>
        <v>有</v>
      </c>
      <c r="U213" s="15" t="str">
        <f t="shared" si="16"/>
        <v>有</v>
      </c>
      <c r="V213" s="67">
        <f t="shared" si="17"/>
        <v>2.5974025974025983E-2</v>
      </c>
      <c r="W213" s="17"/>
      <c r="X213" s="46"/>
      <c r="Y213" s="46"/>
    </row>
    <row r="214" spans="1:25" ht="15">
      <c r="A214" s="14" t="s">
        <v>18</v>
      </c>
      <c r="B214" s="14">
        <v>7</v>
      </c>
      <c r="C214" s="14">
        <v>3852</v>
      </c>
      <c r="D214" s="9" t="s">
        <v>82</v>
      </c>
      <c r="E214" s="14" t="s">
        <v>20</v>
      </c>
      <c r="F214" s="14" t="s">
        <v>80</v>
      </c>
      <c r="G214" s="51">
        <v>1138</v>
      </c>
      <c r="H214" s="51">
        <v>87</v>
      </c>
      <c r="I214" s="59">
        <v>8.2799999999999999E-2</v>
      </c>
      <c r="J214" s="51">
        <v>69100</v>
      </c>
      <c r="K214" s="51">
        <v>1138</v>
      </c>
      <c r="L214" s="51">
        <v>1042</v>
      </c>
      <c r="M214" s="64">
        <f t="shared" si="18"/>
        <v>0</v>
      </c>
      <c r="N214" s="43" t="str">
        <f>IFERROR(VLOOKUP(C214, マスタ!$E$2:$G$33, 3, TRUE), "")</f>
        <v>パルプ・紙</v>
      </c>
      <c r="O214" s="14" t="str">
        <f>IF(F214 = "", "", TEXT( WORKDAY(TEXT(LEFT(F214, FIND("(", F214) - 1), "yyyy/mm/dd"), 1, マスタ!$A$2:$A$106), "yyyymmdd"))</f>
        <v>20170706</v>
      </c>
      <c r="P214" s="18">
        <v>42922</v>
      </c>
      <c r="Q214" s="57">
        <v>1098</v>
      </c>
      <c r="R214" s="57">
        <v>1112</v>
      </c>
      <c r="S214" s="57">
        <v>1086</v>
      </c>
      <c r="T214" s="14" t="str">
        <f t="shared" si="15"/>
        <v>有</v>
      </c>
      <c r="U214" s="14" t="str">
        <f t="shared" si="16"/>
        <v>有</v>
      </c>
      <c r="V214" s="68">
        <f t="shared" si="17"/>
        <v>-3.5149384885764468E-2</v>
      </c>
      <c r="W214" s="19"/>
      <c r="X214" s="47"/>
      <c r="Y214" s="47"/>
    </row>
    <row r="215" spans="1:25" ht="15">
      <c r="A215" s="15" t="s">
        <v>18</v>
      </c>
      <c r="B215" s="15">
        <v>17</v>
      </c>
      <c r="C215" s="15">
        <v>7609</v>
      </c>
      <c r="D215" s="10" t="s">
        <v>53</v>
      </c>
      <c r="E215" s="15" t="s">
        <v>20</v>
      </c>
      <c r="F215" s="15" t="s">
        <v>80</v>
      </c>
      <c r="G215" s="50">
        <v>1389</v>
      </c>
      <c r="H215" s="50">
        <v>77</v>
      </c>
      <c r="I215" s="58">
        <v>5.8700000000000002E-2</v>
      </c>
      <c r="J215" s="50">
        <v>60100</v>
      </c>
      <c r="K215" s="50">
        <v>1390</v>
      </c>
      <c r="L215" s="50">
        <v>1302</v>
      </c>
      <c r="M215" s="63">
        <f t="shared" si="18"/>
        <v>1.1363636363636364E-2</v>
      </c>
      <c r="N215" s="42" t="str">
        <f>IFERROR(VLOOKUP(C215, マスタ!$E$2:$G$33, 3, TRUE), "")</f>
        <v>75</v>
      </c>
      <c r="O215" s="15" t="str">
        <f>IF(F215 = "", "", TEXT( WORKDAY(TEXT(LEFT(F215, FIND("(", F215) - 1), "yyyy/mm/dd"), 1, マスタ!$A$2:$A$106), "yyyymmdd"))</f>
        <v>20170706</v>
      </c>
      <c r="P215" s="16">
        <v>42922</v>
      </c>
      <c r="Q215" s="56">
        <v>1390</v>
      </c>
      <c r="R215" s="56">
        <v>1442</v>
      </c>
      <c r="S215" s="56">
        <v>1390</v>
      </c>
      <c r="T215" s="15" t="str">
        <f t="shared" si="15"/>
        <v>有</v>
      </c>
      <c r="U215" s="15" t="str">
        <f t="shared" si="16"/>
        <v>無</v>
      </c>
      <c r="V215" s="67">
        <f t="shared" si="17"/>
        <v>7.1994240460759862E-4</v>
      </c>
      <c r="W215" s="17"/>
      <c r="X215" s="46"/>
      <c r="Y215" s="46"/>
    </row>
    <row r="216" spans="1:25" ht="15">
      <c r="A216" s="14" t="s">
        <v>18</v>
      </c>
      <c r="B216" s="14">
        <v>19</v>
      </c>
      <c r="C216" s="14">
        <v>6323</v>
      </c>
      <c r="D216" s="9" t="s">
        <v>83</v>
      </c>
      <c r="E216" s="14" t="s">
        <v>20</v>
      </c>
      <c r="F216" s="14" t="s">
        <v>80</v>
      </c>
      <c r="G216" s="51">
        <v>2689</v>
      </c>
      <c r="H216" s="51">
        <v>139</v>
      </c>
      <c r="I216" s="59">
        <v>5.45E-2</v>
      </c>
      <c r="J216" s="51">
        <v>486600</v>
      </c>
      <c r="K216" s="51">
        <v>2700</v>
      </c>
      <c r="L216" s="51">
        <v>2537</v>
      </c>
      <c r="M216" s="64">
        <f t="shared" si="18"/>
        <v>6.7484662576687116E-2</v>
      </c>
      <c r="N216" s="43" t="str">
        <f>IFERROR(VLOOKUP(C216, マスタ!$E$2:$G$33, 3, TRUE), "")</f>
        <v>機械</v>
      </c>
      <c r="O216" s="14" t="str">
        <f>IF(F216 = "", "", TEXT( WORKDAY(TEXT(LEFT(F216, FIND("(", F216) - 1), "yyyy/mm/dd"), 1, マスタ!$A$2:$A$106), "yyyymmdd"))</f>
        <v>20170706</v>
      </c>
      <c r="P216" s="18">
        <v>42922</v>
      </c>
      <c r="Q216" s="57">
        <v>2710</v>
      </c>
      <c r="R216" s="57">
        <v>2732</v>
      </c>
      <c r="S216" s="57">
        <v>2616</v>
      </c>
      <c r="T216" s="14" t="str">
        <f t="shared" si="15"/>
        <v>無</v>
      </c>
      <c r="U216" s="14" t="str">
        <f t="shared" si="16"/>
        <v>有</v>
      </c>
      <c r="V216" s="68">
        <f t="shared" si="17"/>
        <v>7.8095946448493159E-3</v>
      </c>
      <c r="W216" s="19"/>
      <c r="X216" s="47"/>
      <c r="Y216" s="47"/>
    </row>
    <row r="217" spans="1:25" ht="15">
      <c r="A217" s="15" t="s">
        <v>18</v>
      </c>
      <c r="B217" s="15">
        <v>21</v>
      </c>
      <c r="C217" s="15">
        <v>6490</v>
      </c>
      <c r="D217" s="10" t="s">
        <v>84</v>
      </c>
      <c r="E217" s="15" t="s">
        <v>20</v>
      </c>
      <c r="F217" s="15" t="s">
        <v>80</v>
      </c>
      <c r="G217" s="50">
        <v>1721</v>
      </c>
      <c r="H217" s="50">
        <v>87</v>
      </c>
      <c r="I217" s="58">
        <v>5.3199999999999997E-2</v>
      </c>
      <c r="J217" s="50">
        <v>275900</v>
      </c>
      <c r="K217" s="50">
        <v>1728</v>
      </c>
      <c r="L217" s="50">
        <v>1641</v>
      </c>
      <c r="M217" s="63">
        <f t="shared" si="18"/>
        <v>8.0459770114942528E-2</v>
      </c>
      <c r="N217" s="42" t="str">
        <f>IFERROR(VLOOKUP(C217, マスタ!$E$2:$G$33, 3, TRUE), "")</f>
        <v>機械</v>
      </c>
      <c r="O217" s="15" t="str">
        <f>IF(F217 = "", "", TEXT( WORKDAY(TEXT(LEFT(F217, FIND("(", F217) - 1), "yyyy/mm/dd"), 1, マスタ!$A$2:$A$106), "yyyymmdd"))</f>
        <v>20170706</v>
      </c>
      <c r="P217" s="16">
        <v>42922</v>
      </c>
      <c r="Q217" s="56">
        <v>1718</v>
      </c>
      <c r="R217" s="56">
        <v>1739</v>
      </c>
      <c r="S217" s="56">
        <v>1707</v>
      </c>
      <c r="T217" s="15" t="str">
        <f t="shared" si="15"/>
        <v>有</v>
      </c>
      <c r="U217" s="15" t="str">
        <f t="shared" si="16"/>
        <v>無</v>
      </c>
      <c r="V217" s="67">
        <f t="shared" si="17"/>
        <v>-1.7431725740848503E-3</v>
      </c>
      <c r="W217" s="17"/>
      <c r="X217" s="46"/>
      <c r="Y217" s="46"/>
    </row>
    <row r="218" spans="1:25" ht="15">
      <c r="A218" s="14" t="s">
        <v>18</v>
      </c>
      <c r="B218" s="14">
        <v>23</v>
      </c>
      <c r="C218" s="14">
        <v>3434</v>
      </c>
      <c r="D218" s="9" t="s">
        <v>85</v>
      </c>
      <c r="E218" s="14" t="s">
        <v>20</v>
      </c>
      <c r="F218" s="14" t="s">
        <v>80</v>
      </c>
      <c r="G218" s="51">
        <v>2414</v>
      </c>
      <c r="H218" s="51">
        <v>121</v>
      </c>
      <c r="I218" s="59">
        <v>5.28E-2</v>
      </c>
      <c r="J218" s="51">
        <v>68500</v>
      </c>
      <c r="K218" s="51">
        <v>2419</v>
      </c>
      <c r="L218" s="51">
        <v>2295</v>
      </c>
      <c r="M218" s="64">
        <f t="shared" si="18"/>
        <v>4.0322580645161289E-2</v>
      </c>
      <c r="N218" s="43" t="str">
        <f>IFERROR(VLOOKUP(C218, マスタ!$E$2:$G$33, 3, TRUE), "")</f>
        <v>繊維製品</v>
      </c>
      <c r="O218" s="14" t="str">
        <f>IF(F218 = "", "", TEXT( WORKDAY(TEXT(LEFT(F218, FIND("(", F218) - 1), "yyyy/mm/dd"), 1, マスタ!$A$2:$A$106), "yyyymmdd"))</f>
        <v>20170706</v>
      </c>
      <c r="P218" s="18">
        <v>42922</v>
      </c>
      <c r="Q218" s="57">
        <v>2375</v>
      </c>
      <c r="R218" s="57">
        <v>2377</v>
      </c>
      <c r="S218" s="57">
        <v>2318</v>
      </c>
      <c r="T218" s="14" t="str">
        <f t="shared" ref="T218:T281" si="19">IF(Q218="", "", IF(R218-Q218&gt;=ROUNDDOWN(G218/100, 0), "有", "無"))</f>
        <v>無</v>
      </c>
      <c r="U218" s="14" t="str">
        <f t="shared" ref="U218:U281" si="20">IF(Q218="", "", IF(Q218-S218&gt;=ROUNDDOWN(G218/100, 0), "有", "無"))</f>
        <v>有</v>
      </c>
      <c r="V218" s="68">
        <f t="shared" ref="V218:V281" si="21">IF(Q218="", "", Q218/G218-1)</f>
        <v>-1.6155758077879057E-2</v>
      </c>
      <c r="W218" s="19"/>
      <c r="X218" s="47"/>
      <c r="Y218" s="47"/>
    </row>
    <row r="219" spans="1:25" ht="15">
      <c r="A219" s="15" t="s">
        <v>18</v>
      </c>
      <c r="B219" s="15">
        <v>24</v>
      </c>
      <c r="C219" s="15">
        <v>5852</v>
      </c>
      <c r="D219" s="10" t="s">
        <v>86</v>
      </c>
      <c r="E219" s="15" t="s">
        <v>20</v>
      </c>
      <c r="F219" s="15" t="s">
        <v>80</v>
      </c>
      <c r="G219" s="50">
        <v>1162</v>
      </c>
      <c r="H219" s="50">
        <v>58</v>
      </c>
      <c r="I219" s="58">
        <v>5.2499999999999998E-2</v>
      </c>
      <c r="J219" s="50">
        <v>477500</v>
      </c>
      <c r="K219" s="50">
        <v>1168</v>
      </c>
      <c r="L219" s="50">
        <v>1116</v>
      </c>
      <c r="M219" s="63">
        <f t="shared" si="18"/>
        <v>0.11538461538461539</v>
      </c>
      <c r="N219" s="42" t="str">
        <f>IFERROR(VLOOKUP(C219, マスタ!$E$2:$G$33, 3, TRUE), "")</f>
        <v>非鉄金属</v>
      </c>
      <c r="O219" s="15" t="str">
        <f>IF(F219 = "", "", TEXT( WORKDAY(TEXT(LEFT(F219, FIND("(", F219) - 1), "yyyy/mm/dd"), 1, マスタ!$A$2:$A$106), "yyyymmdd"))</f>
        <v>20170706</v>
      </c>
      <c r="P219" s="16">
        <v>42922</v>
      </c>
      <c r="Q219" s="56">
        <v>1178</v>
      </c>
      <c r="R219" s="56">
        <v>1178</v>
      </c>
      <c r="S219" s="56">
        <v>1144</v>
      </c>
      <c r="T219" s="15" t="str">
        <f t="shared" si="19"/>
        <v>無</v>
      </c>
      <c r="U219" s="15" t="str">
        <f t="shared" si="20"/>
        <v>有</v>
      </c>
      <c r="V219" s="67">
        <f t="shared" si="21"/>
        <v>1.3769363166953541E-2</v>
      </c>
      <c r="W219" s="17"/>
      <c r="X219" s="46"/>
      <c r="Y219" s="46"/>
    </row>
    <row r="220" spans="1:25" ht="15">
      <c r="A220" s="14" t="s">
        <v>18</v>
      </c>
      <c r="B220" s="14">
        <v>25</v>
      </c>
      <c r="C220" s="14">
        <v>3919</v>
      </c>
      <c r="D220" s="9" t="s">
        <v>30</v>
      </c>
      <c r="E220" s="14" t="s">
        <v>20</v>
      </c>
      <c r="F220" s="14" t="s">
        <v>80</v>
      </c>
      <c r="G220" s="51">
        <v>1219</v>
      </c>
      <c r="H220" s="51">
        <v>60</v>
      </c>
      <c r="I220" s="59">
        <v>5.1799999999999999E-2</v>
      </c>
      <c r="J220" s="51">
        <v>86500</v>
      </c>
      <c r="K220" s="51">
        <v>1265</v>
      </c>
      <c r="L220" s="51">
        <v>1161</v>
      </c>
      <c r="M220" s="64">
        <f t="shared" si="18"/>
        <v>0.44230769230769229</v>
      </c>
      <c r="N220" s="43" t="str">
        <f>IFERROR(VLOOKUP(C220, マスタ!$E$2:$G$33, 3, TRUE), "")</f>
        <v>パルプ・紙</v>
      </c>
      <c r="O220" s="14" t="str">
        <f>IF(F220 = "", "", TEXT( WORKDAY(TEXT(LEFT(F220, FIND("(", F220) - 1), "yyyy/mm/dd"), 1, マスタ!$A$2:$A$106), "yyyymmdd"))</f>
        <v>20170706</v>
      </c>
      <c r="P220" s="18">
        <v>42922</v>
      </c>
      <c r="Q220" s="57">
        <v>1250</v>
      </c>
      <c r="R220" s="57">
        <v>1255</v>
      </c>
      <c r="S220" s="57">
        <v>1211</v>
      </c>
      <c r="T220" s="14" t="str">
        <f t="shared" si="19"/>
        <v>無</v>
      </c>
      <c r="U220" s="14" t="str">
        <f t="shared" si="20"/>
        <v>有</v>
      </c>
      <c r="V220" s="68">
        <f t="shared" si="21"/>
        <v>2.5430680885972112E-2</v>
      </c>
      <c r="W220" s="19"/>
      <c r="X220" s="47"/>
      <c r="Y220" s="47"/>
    </row>
    <row r="221" spans="1:25" ht="15">
      <c r="A221" s="15" t="s">
        <v>18</v>
      </c>
      <c r="B221" s="15">
        <v>26</v>
      </c>
      <c r="C221" s="15">
        <v>6146</v>
      </c>
      <c r="D221" s="10" t="s">
        <v>87</v>
      </c>
      <c r="E221" s="15" t="s">
        <v>20</v>
      </c>
      <c r="F221" s="15" t="s">
        <v>80</v>
      </c>
      <c r="G221" s="50">
        <v>18050</v>
      </c>
      <c r="H221" s="50">
        <v>880</v>
      </c>
      <c r="I221" s="58">
        <v>5.1299999999999998E-2</v>
      </c>
      <c r="J221" s="50">
        <v>522900</v>
      </c>
      <c r="K221" s="50">
        <v>18050</v>
      </c>
      <c r="L221" s="50">
        <v>17210</v>
      </c>
      <c r="M221" s="63">
        <f t="shared" si="18"/>
        <v>0</v>
      </c>
      <c r="N221" s="42" t="str">
        <f>IFERROR(VLOOKUP(C221, マスタ!$E$2:$G$33, 3, TRUE), "")</f>
        <v>機械</v>
      </c>
      <c r="O221" s="15" t="str">
        <f>IF(F221 = "", "", TEXT( WORKDAY(TEXT(LEFT(F221, FIND("(", F221) - 1), "yyyy/mm/dd"), 1, マスタ!$A$2:$A$106), "yyyymmdd"))</f>
        <v>20170706</v>
      </c>
      <c r="P221" s="16">
        <v>42922</v>
      </c>
      <c r="Q221" s="56">
        <v>18110</v>
      </c>
      <c r="R221" s="56">
        <v>18190</v>
      </c>
      <c r="S221" s="56">
        <v>17780</v>
      </c>
      <c r="T221" s="15" t="str">
        <f t="shared" si="19"/>
        <v>無</v>
      </c>
      <c r="U221" s="15" t="str">
        <f t="shared" si="20"/>
        <v>有</v>
      </c>
      <c r="V221" s="67">
        <f t="shared" si="21"/>
        <v>3.3240997229917468E-3</v>
      </c>
      <c r="W221" s="17"/>
      <c r="X221" s="46"/>
      <c r="Y221" s="46"/>
    </row>
    <row r="222" spans="1:25" ht="15">
      <c r="A222" s="14" t="s">
        <v>18</v>
      </c>
      <c r="B222" s="14">
        <v>28</v>
      </c>
      <c r="C222" s="14">
        <v>6407</v>
      </c>
      <c r="D222" s="9" t="s">
        <v>88</v>
      </c>
      <c r="E222" s="14" t="s">
        <v>20</v>
      </c>
      <c r="F222" s="14" t="s">
        <v>80</v>
      </c>
      <c r="G222" s="51">
        <v>1829</v>
      </c>
      <c r="H222" s="51">
        <v>88</v>
      </c>
      <c r="I222" s="59">
        <v>5.0500000000000003E-2</v>
      </c>
      <c r="J222" s="51">
        <v>687700</v>
      </c>
      <c r="K222" s="51">
        <v>1829</v>
      </c>
      <c r="L222" s="51">
        <v>1768</v>
      </c>
      <c r="M222" s="64">
        <f t="shared" si="18"/>
        <v>0</v>
      </c>
      <c r="N222" s="43" t="str">
        <f>IFERROR(VLOOKUP(C222, マスタ!$E$2:$G$33, 3, TRUE), "")</f>
        <v>機械</v>
      </c>
      <c r="O222" s="14" t="str">
        <f>IF(F222 = "", "", TEXT( WORKDAY(TEXT(LEFT(F222, FIND("(", F222) - 1), "yyyy/mm/dd"), 1, マスタ!$A$2:$A$106), "yyyymmdd"))</f>
        <v>20170706</v>
      </c>
      <c r="P222" s="18">
        <v>42922</v>
      </c>
      <c r="Q222" s="57">
        <v>1880</v>
      </c>
      <c r="R222" s="57">
        <v>1927</v>
      </c>
      <c r="S222" s="57">
        <v>1870</v>
      </c>
      <c r="T222" s="14" t="str">
        <f t="shared" si="19"/>
        <v>有</v>
      </c>
      <c r="U222" s="14" t="str">
        <f t="shared" si="20"/>
        <v>無</v>
      </c>
      <c r="V222" s="68">
        <f t="shared" si="21"/>
        <v>2.788408966648448E-2</v>
      </c>
      <c r="W222" s="19"/>
      <c r="X222" s="47"/>
      <c r="Y222" s="47"/>
    </row>
    <row r="223" spans="1:25" ht="15">
      <c r="A223" s="15" t="s">
        <v>18</v>
      </c>
      <c r="B223" s="15">
        <v>29</v>
      </c>
      <c r="C223" s="15">
        <v>3436</v>
      </c>
      <c r="D223" s="10" t="s">
        <v>89</v>
      </c>
      <c r="E223" s="15" t="s">
        <v>20</v>
      </c>
      <c r="F223" s="15" t="s">
        <v>80</v>
      </c>
      <c r="G223" s="50">
        <v>1680</v>
      </c>
      <c r="H223" s="50">
        <v>80</v>
      </c>
      <c r="I223" s="58">
        <v>0.05</v>
      </c>
      <c r="J223" s="50">
        <v>10254700</v>
      </c>
      <c r="K223" s="50">
        <v>1683</v>
      </c>
      <c r="L223" s="50">
        <v>1602</v>
      </c>
      <c r="M223" s="63">
        <f t="shared" si="18"/>
        <v>3.7037037037037035E-2</v>
      </c>
      <c r="N223" s="42" t="str">
        <f>IFERROR(VLOOKUP(C223, マスタ!$E$2:$G$33, 3, TRUE), "")</f>
        <v>繊維製品</v>
      </c>
      <c r="O223" s="15" t="str">
        <f>IF(F223 = "", "", TEXT( WORKDAY(TEXT(LEFT(F223, FIND("(", F223) - 1), "yyyy/mm/dd"), 1, マスタ!$A$2:$A$106), "yyyymmdd"))</f>
        <v>20170706</v>
      </c>
      <c r="P223" s="16">
        <v>42922</v>
      </c>
      <c r="Q223" s="56">
        <v>1710</v>
      </c>
      <c r="R223" s="56">
        <v>1741</v>
      </c>
      <c r="S223" s="56">
        <v>1677</v>
      </c>
      <c r="T223" s="15" t="str">
        <f t="shared" si="19"/>
        <v>有</v>
      </c>
      <c r="U223" s="15" t="str">
        <f t="shared" si="20"/>
        <v>有</v>
      </c>
      <c r="V223" s="67">
        <f t="shared" si="21"/>
        <v>1.7857142857142794E-2</v>
      </c>
      <c r="W223" s="17"/>
      <c r="X223" s="46"/>
      <c r="Y223" s="46"/>
    </row>
    <row r="224" spans="1:25" ht="15">
      <c r="A224" s="14" t="s">
        <v>18</v>
      </c>
      <c r="B224" s="14">
        <v>30</v>
      </c>
      <c r="C224" s="14">
        <v>1824</v>
      </c>
      <c r="D224" s="9" t="s">
        <v>90</v>
      </c>
      <c r="E224" s="14" t="s">
        <v>20</v>
      </c>
      <c r="F224" s="14" t="s">
        <v>80</v>
      </c>
      <c r="G224" s="51">
        <v>1269</v>
      </c>
      <c r="H224" s="51">
        <v>60</v>
      </c>
      <c r="I224" s="59">
        <v>4.9599999999999998E-2</v>
      </c>
      <c r="J224" s="51">
        <v>3121000</v>
      </c>
      <c r="K224" s="51">
        <v>1281</v>
      </c>
      <c r="L224" s="51">
        <v>1228</v>
      </c>
      <c r="M224" s="64">
        <f t="shared" si="18"/>
        <v>0.22641509433962265</v>
      </c>
      <c r="N224" s="43" t="str">
        <f>IFERROR(VLOOKUP(C224, マスタ!$E$2:$G$33, 3, TRUE), "")</f>
        <v>建設</v>
      </c>
      <c r="O224" s="14" t="str">
        <f>IF(F224 = "", "", TEXT( WORKDAY(TEXT(LEFT(F224, FIND("(", F224) - 1), "yyyy/mm/dd"), 1, マスタ!$A$2:$A$106), "yyyymmdd"))</f>
        <v>20170706</v>
      </c>
      <c r="P224" s="18">
        <v>42922</v>
      </c>
      <c r="Q224" s="57">
        <v>1287</v>
      </c>
      <c r="R224" s="57">
        <v>1323</v>
      </c>
      <c r="S224" s="57">
        <v>1281</v>
      </c>
      <c r="T224" s="14" t="str">
        <f t="shared" si="19"/>
        <v>有</v>
      </c>
      <c r="U224" s="14" t="str">
        <f t="shared" si="20"/>
        <v>無</v>
      </c>
      <c r="V224" s="68">
        <f t="shared" si="21"/>
        <v>1.4184397163120588E-2</v>
      </c>
      <c r="W224" s="19"/>
      <c r="X224" s="47"/>
      <c r="Y224" s="47"/>
    </row>
    <row r="225" spans="1:25" ht="27">
      <c r="A225" s="15" t="s">
        <v>18</v>
      </c>
      <c r="B225" s="15">
        <v>31</v>
      </c>
      <c r="C225" s="15">
        <v>9706</v>
      </c>
      <c r="D225" s="10" t="s">
        <v>76</v>
      </c>
      <c r="E225" s="15" t="s">
        <v>20</v>
      </c>
      <c r="F225" s="15" t="s">
        <v>80</v>
      </c>
      <c r="G225" s="50">
        <v>4550</v>
      </c>
      <c r="H225" s="50">
        <v>215</v>
      </c>
      <c r="I225" s="58">
        <v>4.9599999999999998E-2</v>
      </c>
      <c r="J225" s="50">
        <v>523800</v>
      </c>
      <c r="K225" s="50">
        <v>4560</v>
      </c>
      <c r="L225" s="50">
        <v>4365</v>
      </c>
      <c r="M225" s="63">
        <f t="shared" si="18"/>
        <v>5.128205128205128E-2</v>
      </c>
      <c r="N225" s="42" t="str">
        <f>IFERROR(VLOOKUP(C225, マスタ!$E$2:$G$33, 3, TRUE), "")</f>
        <v>サービス</v>
      </c>
      <c r="O225" s="15" t="str">
        <f>IF(F225 = "", "", TEXT( WORKDAY(TEXT(LEFT(F225, FIND("(", F225) - 1), "yyyy/mm/dd"), 1, マスタ!$A$2:$A$106), "yyyymmdd"))</f>
        <v>20170706</v>
      </c>
      <c r="P225" s="16">
        <v>42922</v>
      </c>
      <c r="Q225" s="56">
        <v>4515</v>
      </c>
      <c r="R225" s="56">
        <v>4605</v>
      </c>
      <c r="S225" s="56">
        <v>4505</v>
      </c>
      <c r="T225" s="15" t="str">
        <f t="shared" si="19"/>
        <v>有</v>
      </c>
      <c r="U225" s="15" t="str">
        <f t="shared" si="20"/>
        <v>無</v>
      </c>
      <c r="V225" s="67">
        <f t="shared" si="21"/>
        <v>-7.692307692307665E-3</v>
      </c>
      <c r="W225" s="17"/>
      <c r="X225" s="46"/>
      <c r="Y225" s="46"/>
    </row>
    <row r="226" spans="1:25" ht="15">
      <c r="A226" s="14" t="s">
        <v>18</v>
      </c>
      <c r="B226" s="14">
        <v>33</v>
      </c>
      <c r="C226" s="14">
        <v>3116</v>
      </c>
      <c r="D226" s="9" t="s">
        <v>91</v>
      </c>
      <c r="E226" s="14" t="s">
        <v>20</v>
      </c>
      <c r="F226" s="14" t="s">
        <v>80</v>
      </c>
      <c r="G226" s="51">
        <v>2258</v>
      </c>
      <c r="H226" s="51">
        <v>104</v>
      </c>
      <c r="I226" s="59">
        <v>4.8300000000000003E-2</v>
      </c>
      <c r="J226" s="51">
        <v>1238700</v>
      </c>
      <c r="K226" s="51">
        <v>2260</v>
      </c>
      <c r="L226" s="51">
        <v>2177</v>
      </c>
      <c r="M226" s="64">
        <f t="shared" si="18"/>
        <v>2.4096385542168676E-2</v>
      </c>
      <c r="N226" s="43" t="str">
        <f>IFERROR(VLOOKUP(C226, マスタ!$E$2:$G$33, 3, TRUE), "")</f>
        <v>繊維製品</v>
      </c>
      <c r="O226" s="14" t="str">
        <f>IF(F226 = "", "", TEXT( WORKDAY(TEXT(LEFT(F226, FIND("(", F226) - 1), "yyyy/mm/dd"), 1, マスタ!$A$2:$A$106), "yyyymmdd"))</f>
        <v>20170706</v>
      </c>
      <c r="P226" s="18">
        <v>42922</v>
      </c>
      <c r="Q226" s="57">
        <v>2256</v>
      </c>
      <c r="R226" s="57">
        <v>2257</v>
      </c>
      <c r="S226" s="57">
        <v>2208</v>
      </c>
      <c r="T226" s="14" t="str">
        <f t="shared" si="19"/>
        <v>無</v>
      </c>
      <c r="U226" s="14" t="str">
        <f t="shared" si="20"/>
        <v>有</v>
      </c>
      <c r="V226" s="68">
        <f t="shared" si="21"/>
        <v>-8.8573959255977552E-4</v>
      </c>
      <c r="W226" s="19"/>
      <c r="X226" s="47"/>
      <c r="Y226" s="47"/>
    </row>
    <row r="227" spans="1:25" ht="15">
      <c r="A227" s="15" t="s">
        <v>18</v>
      </c>
      <c r="B227" s="15">
        <v>35</v>
      </c>
      <c r="C227" s="15">
        <v>5410</v>
      </c>
      <c r="D227" s="10" t="s">
        <v>32</v>
      </c>
      <c r="E227" s="15" t="s">
        <v>20</v>
      </c>
      <c r="F227" s="15" t="s">
        <v>80</v>
      </c>
      <c r="G227" s="50">
        <v>2274</v>
      </c>
      <c r="H227" s="50">
        <v>104</v>
      </c>
      <c r="I227" s="58">
        <v>4.7899999999999998E-2</v>
      </c>
      <c r="J227" s="50">
        <v>561100</v>
      </c>
      <c r="K227" s="50">
        <v>2278</v>
      </c>
      <c r="L227" s="50">
        <v>2162</v>
      </c>
      <c r="M227" s="63">
        <f t="shared" si="18"/>
        <v>3.4482758620689655E-2</v>
      </c>
      <c r="N227" s="42" t="str">
        <f>IFERROR(VLOOKUP(C227, マスタ!$E$2:$G$33, 3, TRUE), "")</f>
        <v>鉄鋼</v>
      </c>
      <c r="O227" s="15" t="str">
        <f>IF(F227 = "", "", TEXT( WORKDAY(TEXT(LEFT(F227, FIND("(", F227) - 1), "yyyy/mm/dd"), 1, マスタ!$A$2:$A$106), "yyyymmdd"))</f>
        <v>20170706</v>
      </c>
      <c r="P227" s="16">
        <v>42922</v>
      </c>
      <c r="Q227" s="56">
        <v>2255</v>
      </c>
      <c r="R227" s="56">
        <v>2295</v>
      </c>
      <c r="S227" s="56">
        <v>2244</v>
      </c>
      <c r="T227" s="15" t="str">
        <f t="shared" si="19"/>
        <v>有</v>
      </c>
      <c r="U227" s="15" t="str">
        <f t="shared" si="20"/>
        <v>無</v>
      </c>
      <c r="V227" s="67">
        <f t="shared" si="21"/>
        <v>-8.3553210202286232E-3</v>
      </c>
      <c r="W227" s="17"/>
      <c r="X227" s="46"/>
      <c r="Y227" s="46"/>
    </row>
    <row r="228" spans="1:25" ht="15">
      <c r="A228" s="14" t="s">
        <v>18</v>
      </c>
      <c r="B228" s="14">
        <v>40</v>
      </c>
      <c r="C228" s="14">
        <v>2678</v>
      </c>
      <c r="D228" s="9" t="s">
        <v>92</v>
      </c>
      <c r="E228" s="14" t="s">
        <v>20</v>
      </c>
      <c r="F228" s="14" t="s">
        <v>80</v>
      </c>
      <c r="G228" s="51">
        <v>3540</v>
      </c>
      <c r="H228" s="51">
        <v>150</v>
      </c>
      <c r="I228" s="59">
        <v>4.4200000000000003E-2</v>
      </c>
      <c r="J228" s="51">
        <v>1510500</v>
      </c>
      <c r="K228" s="51">
        <v>3540</v>
      </c>
      <c r="L228" s="51">
        <v>3295</v>
      </c>
      <c r="M228" s="64">
        <f t="shared" si="18"/>
        <v>0</v>
      </c>
      <c r="N228" s="43" t="str">
        <f>IFERROR(VLOOKUP(C228, マスタ!$E$2:$G$33, 3, TRUE), "")</f>
        <v>食品</v>
      </c>
      <c r="O228" s="14" t="str">
        <f>IF(F228 = "", "", TEXT( WORKDAY(TEXT(LEFT(F228, FIND("(", F228) - 1), "yyyy/mm/dd"), 1, マスタ!$A$2:$A$106), "yyyymmdd"))</f>
        <v>20170706</v>
      </c>
      <c r="P228" s="18">
        <v>42922</v>
      </c>
      <c r="Q228" s="57">
        <v>3530</v>
      </c>
      <c r="R228" s="57">
        <v>3800</v>
      </c>
      <c r="S228" s="57">
        <v>3475</v>
      </c>
      <c r="T228" s="14" t="str">
        <f t="shared" si="19"/>
        <v>有</v>
      </c>
      <c r="U228" s="14" t="str">
        <f t="shared" si="20"/>
        <v>有</v>
      </c>
      <c r="V228" s="68">
        <f t="shared" si="21"/>
        <v>-2.8248587570621764E-3</v>
      </c>
      <c r="W228" s="19"/>
      <c r="X228" s="47"/>
      <c r="Y228" s="47"/>
    </row>
    <row r="229" spans="1:25" ht="15">
      <c r="A229" s="15" t="s">
        <v>18</v>
      </c>
      <c r="B229" s="15">
        <v>42</v>
      </c>
      <c r="C229" s="15">
        <v>5491</v>
      </c>
      <c r="D229" s="10" t="s">
        <v>93</v>
      </c>
      <c r="E229" s="15" t="s">
        <v>20</v>
      </c>
      <c r="F229" s="15" t="s">
        <v>80</v>
      </c>
      <c r="G229" s="50">
        <v>1621</v>
      </c>
      <c r="H229" s="50">
        <v>66</v>
      </c>
      <c r="I229" s="58">
        <v>4.24E-2</v>
      </c>
      <c r="J229" s="50">
        <v>36000</v>
      </c>
      <c r="K229" s="50">
        <v>1627</v>
      </c>
      <c r="L229" s="50">
        <v>1554</v>
      </c>
      <c r="M229" s="63">
        <f t="shared" si="18"/>
        <v>8.2191780821917804E-2</v>
      </c>
      <c r="N229" s="42" t="str">
        <f>IFERROR(VLOOKUP(C229, マスタ!$E$2:$G$33, 3, TRUE), "")</f>
        <v>鉄鋼</v>
      </c>
      <c r="O229" s="15" t="str">
        <f>IF(F229 = "", "", TEXT( WORKDAY(TEXT(LEFT(F229, FIND("(", F229) - 1), "yyyy/mm/dd"), 1, マスタ!$A$2:$A$106), "yyyymmdd"))</f>
        <v>20170706</v>
      </c>
      <c r="P229" s="16">
        <v>42922</v>
      </c>
      <c r="Q229" s="56">
        <v>1629</v>
      </c>
      <c r="R229" s="56">
        <v>1630</v>
      </c>
      <c r="S229" s="56">
        <v>1603</v>
      </c>
      <c r="T229" s="15" t="str">
        <f t="shared" si="19"/>
        <v>無</v>
      </c>
      <c r="U229" s="15" t="str">
        <f t="shared" si="20"/>
        <v>有</v>
      </c>
      <c r="V229" s="67">
        <f t="shared" si="21"/>
        <v>4.935225169648394E-3</v>
      </c>
      <c r="W229" s="17"/>
      <c r="X229" s="46"/>
      <c r="Y229" s="46"/>
    </row>
    <row r="230" spans="1:25" ht="15">
      <c r="A230" s="14" t="s">
        <v>18</v>
      </c>
      <c r="B230" s="14">
        <v>43</v>
      </c>
      <c r="C230" s="14">
        <v>2372</v>
      </c>
      <c r="D230" s="9" t="s">
        <v>94</v>
      </c>
      <c r="E230" s="14" t="s">
        <v>20</v>
      </c>
      <c r="F230" s="14" t="s">
        <v>80</v>
      </c>
      <c r="G230" s="51">
        <v>1524</v>
      </c>
      <c r="H230" s="51">
        <v>62</v>
      </c>
      <c r="I230" s="59">
        <v>4.24E-2</v>
      </c>
      <c r="J230" s="51">
        <v>205300</v>
      </c>
      <c r="K230" s="51">
        <v>1528</v>
      </c>
      <c r="L230" s="51">
        <v>1463</v>
      </c>
      <c r="M230" s="64">
        <f t="shared" si="18"/>
        <v>6.1538461538461542E-2</v>
      </c>
      <c r="N230" s="43" t="str">
        <f>IFERROR(VLOOKUP(C230, マスタ!$E$2:$G$33, 3, TRUE), "")</f>
        <v>食品</v>
      </c>
      <c r="O230" s="14" t="str">
        <f>IF(F230 = "", "", TEXT( WORKDAY(TEXT(LEFT(F230, FIND("(", F230) - 1), "yyyy/mm/dd"), 1, マスタ!$A$2:$A$106), "yyyymmdd"))</f>
        <v>20170706</v>
      </c>
      <c r="P230" s="18">
        <v>42922</v>
      </c>
      <c r="Q230" s="57">
        <v>1524</v>
      </c>
      <c r="R230" s="57">
        <v>1536</v>
      </c>
      <c r="S230" s="57">
        <v>1488</v>
      </c>
      <c r="T230" s="14" t="str">
        <f t="shared" si="19"/>
        <v>無</v>
      </c>
      <c r="U230" s="14" t="str">
        <f t="shared" si="20"/>
        <v>有</v>
      </c>
      <c r="V230" s="68">
        <f t="shared" si="21"/>
        <v>0</v>
      </c>
      <c r="W230" s="19"/>
      <c r="X230" s="47"/>
      <c r="Y230" s="47"/>
    </row>
    <row r="231" spans="1:25" ht="15">
      <c r="A231" s="15" t="s">
        <v>18</v>
      </c>
      <c r="B231" s="15">
        <v>44</v>
      </c>
      <c r="C231" s="15">
        <v>4985</v>
      </c>
      <c r="D231" s="10" t="s">
        <v>95</v>
      </c>
      <c r="E231" s="15" t="s">
        <v>20</v>
      </c>
      <c r="F231" s="15" t="s">
        <v>80</v>
      </c>
      <c r="G231" s="50">
        <v>5970</v>
      </c>
      <c r="H231" s="50">
        <v>240</v>
      </c>
      <c r="I231" s="58">
        <v>4.19E-2</v>
      </c>
      <c r="J231" s="50">
        <v>223400</v>
      </c>
      <c r="K231" s="50">
        <v>5970</v>
      </c>
      <c r="L231" s="50">
        <v>5790</v>
      </c>
      <c r="M231" s="63">
        <f t="shared" si="18"/>
        <v>0</v>
      </c>
      <c r="N231" s="42" t="str">
        <f>IFERROR(VLOOKUP(C231, マスタ!$E$2:$G$33, 3, TRUE), "")</f>
        <v>化学・医薬品</v>
      </c>
      <c r="O231" s="15" t="str">
        <f>IF(F231 = "", "", TEXT( WORKDAY(TEXT(LEFT(F231, FIND("(", F231) - 1), "yyyy/mm/dd"), 1, マスタ!$A$2:$A$106), "yyyymmdd"))</f>
        <v>20170706</v>
      </c>
      <c r="P231" s="16">
        <v>42922</v>
      </c>
      <c r="Q231" s="56">
        <v>5970</v>
      </c>
      <c r="R231" s="56">
        <v>6150</v>
      </c>
      <c r="S231" s="56">
        <v>5950</v>
      </c>
      <c r="T231" s="15" t="str">
        <f t="shared" si="19"/>
        <v>有</v>
      </c>
      <c r="U231" s="15" t="str">
        <f t="shared" si="20"/>
        <v>無</v>
      </c>
      <c r="V231" s="67">
        <f t="shared" si="21"/>
        <v>0</v>
      </c>
      <c r="W231" s="17"/>
      <c r="X231" s="46"/>
      <c r="Y231" s="46"/>
    </row>
    <row r="232" spans="1:25" ht="15">
      <c r="A232" s="14" t="s">
        <v>18</v>
      </c>
      <c r="B232" s="14">
        <v>45</v>
      </c>
      <c r="C232" s="14">
        <v>4047</v>
      </c>
      <c r="D232" s="9" t="s">
        <v>96</v>
      </c>
      <c r="E232" s="14" t="s">
        <v>20</v>
      </c>
      <c r="F232" s="14" t="s">
        <v>80</v>
      </c>
      <c r="G232" s="51">
        <v>1024</v>
      </c>
      <c r="H232" s="51">
        <v>41</v>
      </c>
      <c r="I232" s="59">
        <v>4.1700000000000001E-2</v>
      </c>
      <c r="J232" s="51">
        <v>1584700</v>
      </c>
      <c r="K232" s="51">
        <v>1024</v>
      </c>
      <c r="L232" s="51">
        <v>995</v>
      </c>
      <c r="M232" s="64">
        <f t="shared" si="18"/>
        <v>0</v>
      </c>
      <c r="N232" s="43" t="str">
        <f>IFERROR(VLOOKUP(C232, マスタ!$E$2:$G$33, 3, TRUE), "")</f>
        <v>化学・医薬品</v>
      </c>
      <c r="O232" s="14" t="str">
        <f>IF(F232 = "", "", TEXT( WORKDAY(TEXT(LEFT(F232, FIND("(", F232) - 1), "yyyy/mm/dd"), 1, マスタ!$A$2:$A$106), "yyyymmdd"))</f>
        <v>20170706</v>
      </c>
      <c r="P232" s="18">
        <v>42922</v>
      </c>
      <c r="Q232" s="57">
        <v>1024</v>
      </c>
      <c r="R232" s="57">
        <v>1044</v>
      </c>
      <c r="S232" s="57">
        <v>1022</v>
      </c>
      <c r="T232" s="14" t="str">
        <f t="shared" si="19"/>
        <v>有</v>
      </c>
      <c r="U232" s="14" t="str">
        <f t="shared" si="20"/>
        <v>無</v>
      </c>
      <c r="V232" s="68">
        <f t="shared" si="21"/>
        <v>0</v>
      </c>
      <c r="W232" s="19"/>
      <c r="X232" s="47"/>
      <c r="Y232" s="47"/>
    </row>
    <row r="233" spans="1:25" ht="15">
      <c r="A233" s="15" t="s">
        <v>18</v>
      </c>
      <c r="B233" s="15">
        <v>46</v>
      </c>
      <c r="C233" s="15">
        <v>2432</v>
      </c>
      <c r="D233" s="10" t="s">
        <v>97</v>
      </c>
      <c r="E233" s="15" t="s">
        <v>20</v>
      </c>
      <c r="F233" s="15" t="s">
        <v>80</v>
      </c>
      <c r="G233" s="50">
        <v>2593</v>
      </c>
      <c r="H233" s="50">
        <v>103</v>
      </c>
      <c r="I233" s="58">
        <v>4.1399999999999999E-2</v>
      </c>
      <c r="J233" s="50">
        <v>5289500</v>
      </c>
      <c r="K233" s="50">
        <v>2610</v>
      </c>
      <c r="L233" s="50">
        <v>2486</v>
      </c>
      <c r="M233" s="63">
        <f t="shared" si="18"/>
        <v>0.13709677419354838</v>
      </c>
      <c r="N233" s="42" t="str">
        <f>IFERROR(VLOOKUP(C233, マスタ!$E$2:$G$33, 3, TRUE), "")</f>
        <v>食品</v>
      </c>
      <c r="O233" s="15" t="str">
        <f>IF(F233 = "", "", TEXT( WORKDAY(TEXT(LEFT(F233, FIND("(", F233) - 1), "yyyy/mm/dd"), 1, マスタ!$A$2:$A$106), "yyyymmdd"))</f>
        <v>20170706</v>
      </c>
      <c r="P233" s="16">
        <v>42922</v>
      </c>
      <c r="Q233" s="56">
        <v>2599</v>
      </c>
      <c r="R233" s="56">
        <v>2657</v>
      </c>
      <c r="S233" s="56">
        <v>2585</v>
      </c>
      <c r="T233" s="15" t="str">
        <f t="shared" si="19"/>
        <v>有</v>
      </c>
      <c r="U233" s="15" t="str">
        <f t="shared" si="20"/>
        <v>無</v>
      </c>
      <c r="V233" s="67">
        <f t="shared" si="21"/>
        <v>2.3139220979560005E-3</v>
      </c>
      <c r="W233" s="17"/>
      <c r="X233" s="46"/>
      <c r="Y233" s="46"/>
    </row>
    <row r="234" spans="1:25" ht="15">
      <c r="A234" s="14" t="s">
        <v>18</v>
      </c>
      <c r="B234" s="14">
        <v>48</v>
      </c>
      <c r="C234" s="14">
        <v>3176</v>
      </c>
      <c r="D234" s="9" t="s">
        <v>98</v>
      </c>
      <c r="E234" s="14" t="s">
        <v>20</v>
      </c>
      <c r="F234" s="14" t="s">
        <v>80</v>
      </c>
      <c r="G234" s="51">
        <v>2707</v>
      </c>
      <c r="H234" s="51">
        <v>106</v>
      </c>
      <c r="I234" s="59">
        <v>4.0800000000000003E-2</v>
      </c>
      <c r="J234" s="51">
        <v>43800</v>
      </c>
      <c r="K234" s="51">
        <v>2715</v>
      </c>
      <c r="L234" s="51">
        <v>2616</v>
      </c>
      <c r="M234" s="64">
        <f t="shared" si="18"/>
        <v>8.0808080808080815E-2</v>
      </c>
      <c r="N234" s="43" t="str">
        <f>IFERROR(VLOOKUP(C234, マスタ!$E$2:$G$33, 3, TRUE), "")</f>
        <v>繊維製品</v>
      </c>
      <c r="O234" s="14" t="str">
        <f>IF(F234 = "", "", TEXT( WORKDAY(TEXT(LEFT(F234, FIND("(", F234) - 1), "yyyy/mm/dd"), 1, マスタ!$A$2:$A$106), "yyyymmdd"))</f>
        <v>20170706</v>
      </c>
      <c r="P234" s="18">
        <v>42922</v>
      </c>
      <c r="Q234" s="57">
        <v>2708</v>
      </c>
      <c r="R234" s="57">
        <v>2715</v>
      </c>
      <c r="S234" s="57">
        <v>2662</v>
      </c>
      <c r="T234" s="14" t="str">
        <f t="shared" si="19"/>
        <v>無</v>
      </c>
      <c r="U234" s="14" t="str">
        <f t="shared" si="20"/>
        <v>有</v>
      </c>
      <c r="V234" s="68">
        <f t="shared" si="21"/>
        <v>3.6941263391199186E-4</v>
      </c>
      <c r="W234" s="19"/>
      <c r="X234" s="47"/>
      <c r="Y234" s="47"/>
    </row>
    <row r="235" spans="1:25" ht="15">
      <c r="A235" s="15" t="s">
        <v>18</v>
      </c>
      <c r="B235" s="15">
        <v>49</v>
      </c>
      <c r="C235" s="15">
        <v>6409</v>
      </c>
      <c r="D235" s="10" t="s">
        <v>99</v>
      </c>
      <c r="E235" s="15" t="s">
        <v>20</v>
      </c>
      <c r="F235" s="15" t="s">
        <v>80</v>
      </c>
      <c r="G235" s="50">
        <v>1206</v>
      </c>
      <c r="H235" s="50">
        <v>47</v>
      </c>
      <c r="I235" s="58">
        <v>4.0599999999999997E-2</v>
      </c>
      <c r="J235" s="50">
        <v>223700</v>
      </c>
      <c r="K235" s="50">
        <v>1210</v>
      </c>
      <c r="L235" s="50">
        <v>1161</v>
      </c>
      <c r="M235" s="63">
        <f t="shared" si="18"/>
        <v>8.1632653061224483E-2</v>
      </c>
      <c r="N235" s="42" t="str">
        <f>IFERROR(VLOOKUP(C235, マスタ!$E$2:$G$33, 3, TRUE), "")</f>
        <v>機械</v>
      </c>
      <c r="O235" s="15" t="str">
        <f>IF(F235 = "", "", TEXT( WORKDAY(TEXT(LEFT(F235, FIND("(", F235) - 1), "yyyy/mm/dd"), 1, マスタ!$A$2:$A$106), "yyyymmdd"))</f>
        <v>20170706</v>
      </c>
      <c r="P235" s="16">
        <v>42922</v>
      </c>
      <c r="Q235" s="56">
        <v>1209</v>
      </c>
      <c r="R235" s="56">
        <v>1258</v>
      </c>
      <c r="S235" s="56">
        <v>1205</v>
      </c>
      <c r="T235" s="15" t="str">
        <f t="shared" si="19"/>
        <v>有</v>
      </c>
      <c r="U235" s="15" t="str">
        <f t="shared" si="20"/>
        <v>無</v>
      </c>
      <c r="V235" s="67">
        <f t="shared" si="21"/>
        <v>2.4875621890547706E-3</v>
      </c>
      <c r="W235" s="17"/>
      <c r="X235" s="46"/>
      <c r="Y235" s="46"/>
    </row>
    <row r="236" spans="1:25" ht="15">
      <c r="A236" s="14" t="s">
        <v>18</v>
      </c>
      <c r="B236" s="14">
        <v>50</v>
      </c>
      <c r="C236" s="14">
        <v>4820</v>
      </c>
      <c r="D236" s="9" t="s">
        <v>100</v>
      </c>
      <c r="E236" s="14" t="s">
        <v>20</v>
      </c>
      <c r="F236" s="14" t="s">
        <v>80</v>
      </c>
      <c r="G236" s="51">
        <v>2671</v>
      </c>
      <c r="H236" s="51">
        <v>104</v>
      </c>
      <c r="I236" s="59">
        <v>4.0500000000000001E-2</v>
      </c>
      <c r="J236" s="51">
        <v>107600</v>
      </c>
      <c r="K236" s="51">
        <v>2679</v>
      </c>
      <c r="L236" s="51">
        <v>2558</v>
      </c>
      <c r="M236" s="64">
        <f t="shared" si="18"/>
        <v>6.6115702479338845E-2</v>
      </c>
      <c r="N236" s="43" t="str">
        <f>IFERROR(VLOOKUP(C236, マスタ!$E$2:$G$33, 3, TRUE), "")</f>
        <v>化学・医薬品</v>
      </c>
      <c r="O236" s="14" t="str">
        <f>IF(F236 = "", "", TEXT( WORKDAY(TEXT(LEFT(F236, FIND("(", F236) - 1), "yyyy/mm/dd"), 1, マスタ!$A$2:$A$106), "yyyymmdd"))</f>
        <v>20170706</v>
      </c>
      <c r="P236" s="18">
        <v>42922</v>
      </c>
      <c r="Q236" s="57">
        <v>2670</v>
      </c>
      <c r="R236" s="57">
        <v>2670</v>
      </c>
      <c r="S236" s="57">
        <v>2605</v>
      </c>
      <c r="T236" s="14" t="str">
        <f t="shared" si="19"/>
        <v>無</v>
      </c>
      <c r="U236" s="14" t="str">
        <f t="shared" si="20"/>
        <v>有</v>
      </c>
      <c r="V236" s="68">
        <f t="shared" si="21"/>
        <v>-3.7439161362784468E-4</v>
      </c>
      <c r="W236" s="19"/>
      <c r="X236" s="47"/>
      <c r="Y236" s="47"/>
    </row>
    <row r="237" spans="1:25" ht="27">
      <c r="A237" s="15" t="s">
        <v>18</v>
      </c>
      <c r="B237" s="15">
        <v>1</v>
      </c>
      <c r="C237" s="15">
        <v>4763</v>
      </c>
      <c r="D237" s="10" t="s">
        <v>101</v>
      </c>
      <c r="E237" s="15" t="s">
        <v>20</v>
      </c>
      <c r="F237" s="15" t="s">
        <v>102</v>
      </c>
      <c r="G237" s="50">
        <v>1210</v>
      </c>
      <c r="H237" s="50">
        <v>188</v>
      </c>
      <c r="I237" s="58">
        <v>0.184</v>
      </c>
      <c r="J237" s="50">
        <v>2488400</v>
      </c>
      <c r="K237" s="50">
        <v>1276</v>
      </c>
      <c r="L237" s="50">
        <v>1008</v>
      </c>
      <c r="M237" s="63">
        <f t="shared" si="18"/>
        <v>0.2462686567164179</v>
      </c>
      <c r="N237" s="42" t="str">
        <f>IFERROR(VLOOKUP(C237, マスタ!$E$2:$G$33, 3, TRUE), "")</f>
        <v>化学・医薬品</v>
      </c>
      <c r="O237" s="15" t="str">
        <f>IF(F237 = "", "", TEXT( WORKDAY(TEXT(LEFT(F237, FIND("(", F237) - 1), "yyyy/mm/dd"), 1, マスタ!$A$2:$A$106), "yyyymmdd"))</f>
        <v>20170707</v>
      </c>
      <c r="P237" s="16">
        <v>42923</v>
      </c>
      <c r="Q237" s="56">
        <v>1240</v>
      </c>
      <c r="R237" s="56">
        <v>1328</v>
      </c>
      <c r="S237" s="56">
        <v>1205</v>
      </c>
      <c r="T237" s="15" t="str">
        <f t="shared" si="19"/>
        <v>有</v>
      </c>
      <c r="U237" s="15" t="str">
        <f t="shared" si="20"/>
        <v>有</v>
      </c>
      <c r="V237" s="67">
        <f t="shared" si="21"/>
        <v>2.4793388429751984E-2</v>
      </c>
      <c r="W237" s="17"/>
      <c r="X237" s="46"/>
      <c r="Y237" s="46"/>
    </row>
    <row r="238" spans="1:25" ht="15">
      <c r="A238" s="14" t="s">
        <v>18</v>
      </c>
      <c r="B238" s="14">
        <v>7</v>
      </c>
      <c r="C238" s="14">
        <v>4728</v>
      </c>
      <c r="D238" s="9" t="s">
        <v>19</v>
      </c>
      <c r="E238" s="14" t="s">
        <v>20</v>
      </c>
      <c r="F238" s="14" t="s">
        <v>102</v>
      </c>
      <c r="G238" s="51">
        <v>2580</v>
      </c>
      <c r="H238" s="51">
        <v>180</v>
      </c>
      <c r="I238" s="59">
        <v>7.4999999999999997E-2</v>
      </c>
      <c r="J238" s="51">
        <v>406500</v>
      </c>
      <c r="K238" s="51">
        <v>2704</v>
      </c>
      <c r="L238" s="51">
        <v>2439</v>
      </c>
      <c r="M238" s="64">
        <f t="shared" si="18"/>
        <v>0.4679245283018868</v>
      </c>
      <c r="N238" s="43" t="str">
        <f>IFERROR(VLOOKUP(C238, マスタ!$E$2:$G$33, 3, TRUE), "")</f>
        <v>化学・医薬品</v>
      </c>
      <c r="O238" s="14" t="str">
        <f>IF(F238 = "", "", TEXT( WORKDAY(TEXT(LEFT(F238, FIND("(", F238) - 1), "yyyy/mm/dd"), 1, マスタ!$A$2:$A$106), "yyyymmdd"))</f>
        <v>20170707</v>
      </c>
      <c r="P238" s="18">
        <v>42923</v>
      </c>
      <c r="Q238" s="57">
        <v>2280</v>
      </c>
      <c r="R238" s="57">
        <v>2477</v>
      </c>
      <c r="S238" s="57">
        <v>2242</v>
      </c>
      <c r="T238" s="14" t="str">
        <f t="shared" si="19"/>
        <v>有</v>
      </c>
      <c r="U238" s="14" t="str">
        <f t="shared" si="20"/>
        <v>有</v>
      </c>
      <c r="V238" s="68">
        <f t="shared" si="21"/>
        <v>-0.11627906976744184</v>
      </c>
      <c r="W238" s="19"/>
      <c r="X238" s="47"/>
      <c r="Y238" s="47"/>
    </row>
    <row r="239" spans="1:25" ht="15">
      <c r="A239" s="15" t="s">
        <v>18</v>
      </c>
      <c r="B239" s="15">
        <v>9</v>
      </c>
      <c r="C239" s="15">
        <v>6050</v>
      </c>
      <c r="D239" s="10" t="s">
        <v>103</v>
      </c>
      <c r="E239" s="15" t="s">
        <v>20</v>
      </c>
      <c r="F239" s="15" t="s">
        <v>102</v>
      </c>
      <c r="G239" s="50">
        <v>2290</v>
      </c>
      <c r="H239" s="50">
        <v>150</v>
      </c>
      <c r="I239" s="58">
        <v>7.0099999999999996E-2</v>
      </c>
      <c r="J239" s="50">
        <v>1439200</v>
      </c>
      <c r="K239" s="50">
        <v>2303</v>
      </c>
      <c r="L239" s="50">
        <v>2151</v>
      </c>
      <c r="M239" s="63">
        <f t="shared" si="18"/>
        <v>8.5526315789473686E-2</v>
      </c>
      <c r="N239" s="42" t="str">
        <f>IFERROR(VLOOKUP(C239, マスタ!$E$2:$G$33, 3, TRUE), "")</f>
        <v>機械</v>
      </c>
      <c r="O239" s="15" t="str">
        <f>IF(F239 = "", "", TEXT( WORKDAY(TEXT(LEFT(F239, FIND("(", F239) - 1), "yyyy/mm/dd"), 1, マスタ!$A$2:$A$106), "yyyymmdd"))</f>
        <v>20170707</v>
      </c>
      <c r="P239" s="16">
        <v>42923</v>
      </c>
      <c r="Q239" s="56">
        <v>2275</v>
      </c>
      <c r="R239" s="56">
        <v>2325</v>
      </c>
      <c r="S239" s="56">
        <v>2242</v>
      </c>
      <c r="T239" s="15" t="str">
        <f t="shared" si="19"/>
        <v>有</v>
      </c>
      <c r="U239" s="15" t="str">
        <f t="shared" si="20"/>
        <v>有</v>
      </c>
      <c r="V239" s="67">
        <f t="shared" si="21"/>
        <v>-6.5502183406113135E-3</v>
      </c>
      <c r="W239" s="17"/>
      <c r="X239" s="46"/>
      <c r="Y239" s="46"/>
    </row>
    <row r="240" spans="1:25" ht="15">
      <c r="A240" s="14" t="s">
        <v>18</v>
      </c>
      <c r="B240" s="14">
        <v>11</v>
      </c>
      <c r="C240" s="14">
        <v>6999</v>
      </c>
      <c r="D240" s="9" t="s">
        <v>104</v>
      </c>
      <c r="E240" s="14" t="s">
        <v>20</v>
      </c>
      <c r="F240" s="14" t="s">
        <v>102</v>
      </c>
      <c r="G240" s="51">
        <v>2215</v>
      </c>
      <c r="H240" s="51">
        <v>143</v>
      </c>
      <c r="I240" s="59">
        <v>6.9000000000000006E-2</v>
      </c>
      <c r="J240" s="51">
        <v>492300</v>
      </c>
      <c r="K240" s="51">
        <v>2217</v>
      </c>
      <c r="L240" s="51">
        <v>2082</v>
      </c>
      <c r="M240" s="64">
        <f t="shared" si="18"/>
        <v>1.4814814814814815E-2</v>
      </c>
      <c r="N240" s="43" t="str">
        <f>IFERROR(VLOOKUP(C240, マスタ!$E$2:$G$33, 3, TRUE), "")</f>
        <v>電気</v>
      </c>
      <c r="O240" s="14" t="str">
        <f>IF(F240 = "", "", TEXT( WORKDAY(TEXT(LEFT(F240, FIND("(", F240) - 1), "yyyy/mm/dd"), 1, マスタ!$A$2:$A$106), "yyyymmdd"))</f>
        <v>20170707</v>
      </c>
      <c r="P240" s="18">
        <v>42923</v>
      </c>
      <c r="Q240" s="57">
        <v>2200</v>
      </c>
      <c r="R240" s="57">
        <v>2254</v>
      </c>
      <c r="S240" s="57">
        <v>2174</v>
      </c>
      <c r="T240" s="14" t="str">
        <f t="shared" si="19"/>
        <v>有</v>
      </c>
      <c r="U240" s="14" t="str">
        <f t="shared" si="20"/>
        <v>有</v>
      </c>
      <c r="V240" s="68">
        <f t="shared" si="21"/>
        <v>-6.7720090293453827E-3</v>
      </c>
      <c r="W240" s="19"/>
      <c r="X240" s="47"/>
      <c r="Y240" s="47"/>
    </row>
    <row r="241" spans="1:25" ht="15">
      <c r="A241" s="15" t="s">
        <v>18</v>
      </c>
      <c r="B241" s="15">
        <v>12</v>
      </c>
      <c r="C241" s="15">
        <v>2678</v>
      </c>
      <c r="D241" s="10" t="s">
        <v>92</v>
      </c>
      <c r="E241" s="15" t="s">
        <v>20</v>
      </c>
      <c r="F241" s="15" t="s">
        <v>102</v>
      </c>
      <c r="G241" s="50">
        <v>3775</v>
      </c>
      <c r="H241" s="50">
        <v>235</v>
      </c>
      <c r="I241" s="58">
        <v>6.6400000000000001E-2</v>
      </c>
      <c r="J241" s="50">
        <v>2461700</v>
      </c>
      <c r="K241" s="50">
        <v>3800</v>
      </c>
      <c r="L241" s="50">
        <v>3475</v>
      </c>
      <c r="M241" s="63">
        <f t="shared" si="18"/>
        <v>7.6923076923076927E-2</v>
      </c>
      <c r="N241" s="42" t="str">
        <f>IFERROR(VLOOKUP(C241, マスタ!$E$2:$G$33, 3, TRUE), "")</f>
        <v>食品</v>
      </c>
      <c r="O241" s="15" t="str">
        <f>IF(F241 = "", "", TEXT( WORKDAY(TEXT(LEFT(F241, FIND("(", F241) - 1), "yyyy/mm/dd"), 1, マスタ!$A$2:$A$106), "yyyymmdd"))</f>
        <v>20170707</v>
      </c>
      <c r="P241" s="16">
        <v>42923</v>
      </c>
      <c r="Q241" s="56">
        <v>3730</v>
      </c>
      <c r="R241" s="56">
        <v>3790</v>
      </c>
      <c r="S241" s="56">
        <v>3595</v>
      </c>
      <c r="T241" s="15" t="str">
        <f t="shared" si="19"/>
        <v>有</v>
      </c>
      <c r="U241" s="15" t="str">
        <f t="shared" si="20"/>
        <v>有</v>
      </c>
      <c r="V241" s="67">
        <f t="shared" si="21"/>
        <v>-1.192052980132452E-2</v>
      </c>
      <c r="W241" s="17"/>
      <c r="X241" s="46"/>
      <c r="Y241" s="46"/>
    </row>
    <row r="242" spans="1:25" ht="15">
      <c r="A242" s="14" t="s">
        <v>18</v>
      </c>
      <c r="B242" s="14">
        <v>14</v>
      </c>
      <c r="C242" s="14">
        <v>1980</v>
      </c>
      <c r="D242" s="9" t="s">
        <v>105</v>
      </c>
      <c r="E242" s="14" t="s">
        <v>20</v>
      </c>
      <c r="F242" s="14" t="s">
        <v>102</v>
      </c>
      <c r="G242" s="51">
        <v>1474</v>
      </c>
      <c r="H242" s="51">
        <v>78</v>
      </c>
      <c r="I242" s="59">
        <v>5.5899999999999998E-2</v>
      </c>
      <c r="J242" s="51">
        <v>64000</v>
      </c>
      <c r="K242" s="51">
        <v>1478</v>
      </c>
      <c r="L242" s="51">
        <v>1396</v>
      </c>
      <c r="M242" s="64">
        <f t="shared" si="18"/>
        <v>4.878048780487805E-2</v>
      </c>
      <c r="N242" s="43" t="str">
        <f>IFERROR(VLOOKUP(C242, マスタ!$E$2:$G$33, 3, TRUE), "")</f>
        <v>建設</v>
      </c>
      <c r="O242" s="14" t="str">
        <f>IF(F242 = "", "", TEXT( WORKDAY(TEXT(LEFT(F242, FIND("(", F242) - 1), "yyyy/mm/dd"), 1, マスタ!$A$2:$A$106), "yyyymmdd"))</f>
        <v>20170707</v>
      </c>
      <c r="P242" s="18">
        <v>42923</v>
      </c>
      <c r="Q242" s="57">
        <v>1474</v>
      </c>
      <c r="R242" s="57">
        <v>1474</v>
      </c>
      <c r="S242" s="57">
        <v>1449</v>
      </c>
      <c r="T242" s="14" t="str">
        <f t="shared" si="19"/>
        <v>無</v>
      </c>
      <c r="U242" s="14" t="str">
        <f t="shared" si="20"/>
        <v>有</v>
      </c>
      <c r="V242" s="68">
        <f t="shared" si="21"/>
        <v>0</v>
      </c>
      <c r="W242" s="19"/>
      <c r="X242" s="47"/>
      <c r="Y242" s="47"/>
    </row>
    <row r="243" spans="1:25" ht="27">
      <c r="A243" s="15" t="s">
        <v>18</v>
      </c>
      <c r="B243" s="15">
        <v>16</v>
      </c>
      <c r="C243" s="15">
        <v>6093</v>
      </c>
      <c r="D243" s="10" t="s">
        <v>106</v>
      </c>
      <c r="E243" s="15" t="s">
        <v>20</v>
      </c>
      <c r="F243" s="15" t="s">
        <v>102</v>
      </c>
      <c r="G243" s="50">
        <v>2391</v>
      </c>
      <c r="H243" s="50">
        <v>111</v>
      </c>
      <c r="I243" s="58">
        <v>4.87E-2</v>
      </c>
      <c r="J243" s="50">
        <v>294000</v>
      </c>
      <c r="K243" s="50">
        <v>2435</v>
      </c>
      <c r="L243" s="50">
        <v>2261</v>
      </c>
      <c r="M243" s="63">
        <f t="shared" si="18"/>
        <v>0.25287356321839083</v>
      </c>
      <c r="N243" s="42" t="str">
        <f>IFERROR(VLOOKUP(C243, マスタ!$E$2:$G$33, 3, TRUE), "")</f>
        <v>機械</v>
      </c>
      <c r="O243" s="15" t="str">
        <f>IF(F243 = "", "", TEXT( WORKDAY(TEXT(LEFT(F243, FIND("(", F243) - 1), "yyyy/mm/dd"), 1, マスタ!$A$2:$A$106), "yyyymmdd"))</f>
        <v>20170707</v>
      </c>
      <c r="P243" s="16">
        <v>42923</v>
      </c>
      <c r="Q243" s="56">
        <v>2391</v>
      </c>
      <c r="R243" s="56">
        <v>2404</v>
      </c>
      <c r="S243" s="56">
        <v>2326</v>
      </c>
      <c r="T243" s="15" t="str">
        <f t="shared" si="19"/>
        <v>無</v>
      </c>
      <c r="U243" s="15" t="str">
        <f t="shared" si="20"/>
        <v>有</v>
      </c>
      <c r="V243" s="67">
        <f t="shared" si="21"/>
        <v>0</v>
      </c>
      <c r="W243" s="17"/>
      <c r="X243" s="46"/>
      <c r="Y243" s="46"/>
    </row>
    <row r="244" spans="1:25" ht="15">
      <c r="A244" s="14" t="s">
        <v>18</v>
      </c>
      <c r="B244" s="14">
        <v>17</v>
      </c>
      <c r="C244" s="14">
        <v>6208</v>
      </c>
      <c r="D244" s="9" t="s">
        <v>55</v>
      </c>
      <c r="E244" s="14" t="s">
        <v>20</v>
      </c>
      <c r="F244" s="14" t="s">
        <v>102</v>
      </c>
      <c r="G244" s="51">
        <v>1253</v>
      </c>
      <c r="H244" s="51">
        <v>57</v>
      </c>
      <c r="I244" s="59">
        <v>4.7699999999999999E-2</v>
      </c>
      <c r="J244" s="51">
        <v>1820900</v>
      </c>
      <c r="K244" s="51">
        <v>1307</v>
      </c>
      <c r="L244" s="51">
        <v>1153</v>
      </c>
      <c r="M244" s="64">
        <f t="shared" si="18"/>
        <v>0.35064935064935066</v>
      </c>
      <c r="N244" s="43" t="str">
        <f>IFERROR(VLOOKUP(C244, マスタ!$E$2:$G$33, 3, TRUE), "")</f>
        <v>機械</v>
      </c>
      <c r="O244" s="14" t="str">
        <f>IF(F244 = "", "", TEXT( WORKDAY(TEXT(LEFT(F244, FIND("(", F244) - 1), "yyyy/mm/dd"), 1, マスタ!$A$2:$A$106), "yyyymmdd"))</f>
        <v>20170707</v>
      </c>
      <c r="P244" s="18">
        <v>42923</v>
      </c>
      <c r="Q244" s="57">
        <v>1272</v>
      </c>
      <c r="R244" s="57">
        <v>1298</v>
      </c>
      <c r="S244" s="57">
        <v>1200</v>
      </c>
      <c r="T244" s="14" t="str">
        <f t="shared" si="19"/>
        <v>有</v>
      </c>
      <c r="U244" s="14" t="str">
        <f t="shared" si="20"/>
        <v>有</v>
      </c>
      <c r="V244" s="68">
        <f t="shared" si="21"/>
        <v>1.5163607342378205E-2</v>
      </c>
      <c r="W244" s="19"/>
      <c r="X244" s="47"/>
      <c r="Y244" s="47"/>
    </row>
    <row r="245" spans="1:25" ht="15">
      <c r="A245" s="15" t="s">
        <v>18</v>
      </c>
      <c r="B245" s="15">
        <v>18</v>
      </c>
      <c r="C245" s="15">
        <v>7731</v>
      </c>
      <c r="D245" s="10" t="s">
        <v>107</v>
      </c>
      <c r="E245" s="15" t="s">
        <v>20</v>
      </c>
      <c r="F245" s="15" t="s">
        <v>102</v>
      </c>
      <c r="G245" s="50">
        <v>1849</v>
      </c>
      <c r="H245" s="50">
        <v>84</v>
      </c>
      <c r="I245" s="58">
        <v>4.7600000000000003E-2</v>
      </c>
      <c r="J245" s="50">
        <v>6475100</v>
      </c>
      <c r="K245" s="50">
        <v>1853</v>
      </c>
      <c r="L245" s="50">
        <v>1796</v>
      </c>
      <c r="M245" s="63">
        <f t="shared" si="18"/>
        <v>7.0175438596491224E-2</v>
      </c>
      <c r="N245" s="42" t="str">
        <f>IFERROR(VLOOKUP(C245, マスタ!$E$2:$G$33, 3, TRUE), "")</f>
        <v>精密機械</v>
      </c>
      <c r="O245" s="15" t="str">
        <f>IF(F245 = "", "", TEXT( WORKDAY(TEXT(LEFT(F245, FIND("(", F245) - 1), "yyyy/mm/dd"), 1, マスタ!$A$2:$A$106), "yyyymmdd"))</f>
        <v>20170707</v>
      </c>
      <c r="P245" s="16">
        <v>42923</v>
      </c>
      <c r="Q245" s="56">
        <v>1853</v>
      </c>
      <c r="R245" s="56">
        <v>1911</v>
      </c>
      <c r="S245" s="56">
        <v>1849</v>
      </c>
      <c r="T245" s="15" t="str">
        <f t="shared" si="19"/>
        <v>有</v>
      </c>
      <c r="U245" s="15" t="str">
        <f t="shared" si="20"/>
        <v>無</v>
      </c>
      <c r="V245" s="67">
        <f t="shared" si="21"/>
        <v>2.1633315305571443E-3</v>
      </c>
      <c r="W245" s="17"/>
      <c r="X245" s="46"/>
      <c r="Y245" s="46"/>
    </row>
    <row r="246" spans="1:25" ht="15">
      <c r="A246" s="14" t="s">
        <v>18</v>
      </c>
      <c r="B246" s="14">
        <v>21</v>
      </c>
      <c r="C246" s="14">
        <v>6409</v>
      </c>
      <c r="D246" s="9" t="s">
        <v>99</v>
      </c>
      <c r="E246" s="14" t="s">
        <v>20</v>
      </c>
      <c r="F246" s="14" t="s">
        <v>102</v>
      </c>
      <c r="G246" s="51">
        <v>1257</v>
      </c>
      <c r="H246" s="51">
        <v>51</v>
      </c>
      <c r="I246" s="59">
        <v>4.2299999999999997E-2</v>
      </c>
      <c r="J246" s="51">
        <v>253900</v>
      </c>
      <c r="K246" s="51">
        <v>1258</v>
      </c>
      <c r="L246" s="51">
        <v>1205</v>
      </c>
      <c r="M246" s="64">
        <f t="shared" si="18"/>
        <v>1.8867924528301886E-2</v>
      </c>
      <c r="N246" s="43" t="str">
        <f>IFERROR(VLOOKUP(C246, マスタ!$E$2:$G$33, 3, TRUE), "")</f>
        <v>機械</v>
      </c>
      <c r="O246" s="14" t="str">
        <f>IF(F246 = "", "", TEXT( WORKDAY(TEXT(LEFT(F246, FIND("(", F246) - 1), "yyyy/mm/dd"), 1, マスタ!$A$2:$A$106), "yyyymmdd"))</f>
        <v>20170707</v>
      </c>
      <c r="P246" s="18">
        <v>42923</v>
      </c>
      <c r="Q246" s="57">
        <v>1232</v>
      </c>
      <c r="R246" s="57">
        <v>1276</v>
      </c>
      <c r="S246" s="57">
        <v>1225</v>
      </c>
      <c r="T246" s="14" t="str">
        <f t="shared" si="19"/>
        <v>有</v>
      </c>
      <c r="U246" s="14" t="str">
        <f t="shared" si="20"/>
        <v>無</v>
      </c>
      <c r="V246" s="68">
        <f t="shared" si="21"/>
        <v>-1.9888623707239428E-2</v>
      </c>
      <c r="W246" s="19"/>
      <c r="X246" s="47"/>
      <c r="Y246" s="47"/>
    </row>
    <row r="247" spans="1:25" ht="15">
      <c r="A247" s="15" t="s">
        <v>18</v>
      </c>
      <c r="B247" s="15">
        <v>22</v>
      </c>
      <c r="C247" s="15">
        <v>1959</v>
      </c>
      <c r="D247" s="10" t="s">
        <v>108</v>
      </c>
      <c r="E247" s="15" t="s">
        <v>20</v>
      </c>
      <c r="F247" s="15" t="s">
        <v>102</v>
      </c>
      <c r="G247" s="50">
        <v>4160</v>
      </c>
      <c r="H247" s="50">
        <v>165</v>
      </c>
      <c r="I247" s="58">
        <v>4.1300000000000003E-2</v>
      </c>
      <c r="J247" s="50">
        <v>439000</v>
      </c>
      <c r="K247" s="50">
        <v>4180</v>
      </c>
      <c r="L247" s="50">
        <v>4065</v>
      </c>
      <c r="M247" s="63">
        <f t="shared" si="18"/>
        <v>0.17391304347826086</v>
      </c>
      <c r="N247" s="42" t="str">
        <f>IFERROR(VLOOKUP(C247, マスタ!$E$2:$G$33, 3, TRUE), "")</f>
        <v>建設</v>
      </c>
      <c r="O247" s="15" t="str">
        <f>IF(F247 = "", "", TEXT( WORKDAY(TEXT(LEFT(F247, FIND("(", F247) - 1), "yyyy/mm/dd"), 1, マスタ!$A$2:$A$106), "yyyymmdd"))</f>
        <v>20170707</v>
      </c>
      <c r="P247" s="16">
        <v>42923</v>
      </c>
      <c r="Q247" s="56">
        <v>4205</v>
      </c>
      <c r="R247" s="56">
        <v>4250</v>
      </c>
      <c r="S247" s="56">
        <v>4180</v>
      </c>
      <c r="T247" s="15" t="str">
        <f t="shared" si="19"/>
        <v>有</v>
      </c>
      <c r="U247" s="15" t="str">
        <f t="shared" si="20"/>
        <v>無</v>
      </c>
      <c r="V247" s="67">
        <f t="shared" si="21"/>
        <v>1.0817307692307709E-2</v>
      </c>
      <c r="W247" s="17"/>
      <c r="X247" s="46"/>
      <c r="Y247" s="46"/>
    </row>
    <row r="248" spans="1:25" ht="27">
      <c r="A248" s="14" t="s">
        <v>18</v>
      </c>
      <c r="B248" s="14">
        <v>23</v>
      </c>
      <c r="C248" s="14">
        <v>2157</v>
      </c>
      <c r="D248" s="9" t="s">
        <v>109</v>
      </c>
      <c r="E248" s="14" t="s">
        <v>20</v>
      </c>
      <c r="F248" s="14" t="s">
        <v>102</v>
      </c>
      <c r="G248" s="51">
        <v>3015</v>
      </c>
      <c r="H248" s="51">
        <v>118</v>
      </c>
      <c r="I248" s="59">
        <v>4.07E-2</v>
      </c>
      <c r="J248" s="51">
        <v>388900</v>
      </c>
      <c r="K248" s="51">
        <v>3080</v>
      </c>
      <c r="L248" s="51">
        <v>2952</v>
      </c>
      <c r="M248" s="64">
        <f t="shared" si="18"/>
        <v>0.5078125</v>
      </c>
      <c r="N248" s="43" t="str">
        <f>IFERROR(VLOOKUP(C248, マスタ!$E$2:$G$33, 3, TRUE), "")</f>
        <v>食品</v>
      </c>
      <c r="O248" s="14" t="str">
        <f>IF(F248 = "", "", TEXT( WORKDAY(TEXT(LEFT(F248, FIND("(", F248) - 1), "yyyy/mm/dd"), 1, マスタ!$A$2:$A$106), "yyyymmdd"))</f>
        <v>20170707</v>
      </c>
      <c r="P248" s="18">
        <v>42923</v>
      </c>
      <c r="Q248" s="57">
        <v>3005</v>
      </c>
      <c r="R248" s="57">
        <v>3130</v>
      </c>
      <c r="S248" s="57">
        <v>3005</v>
      </c>
      <c r="T248" s="14" t="str">
        <f t="shared" si="19"/>
        <v>有</v>
      </c>
      <c r="U248" s="14" t="str">
        <f t="shared" si="20"/>
        <v>無</v>
      </c>
      <c r="V248" s="68">
        <f t="shared" si="21"/>
        <v>-3.3167495854062867E-3</v>
      </c>
      <c r="W248" s="19"/>
      <c r="X248" s="47"/>
      <c r="Y248" s="47"/>
    </row>
    <row r="249" spans="1:25" ht="15">
      <c r="A249" s="15" t="s">
        <v>18</v>
      </c>
      <c r="B249" s="15">
        <v>25</v>
      </c>
      <c r="C249" s="15">
        <v>1377</v>
      </c>
      <c r="D249" s="10" t="s">
        <v>110</v>
      </c>
      <c r="E249" s="15" t="s">
        <v>20</v>
      </c>
      <c r="F249" s="15" t="s">
        <v>102</v>
      </c>
      <c r="G249" s="50">
        <v>3730</v>
      </c>
      <c r="H249" s="50">
        <v>140</v>
      </c>
      <c r="I249" s="58">
        <v>3.9E-2</v>
      </c>
      <c r="J249" s="50">
        <v>450700</v>
      </c>
      <c r="K249" s="50">
        <v>3780</v>
      </c>
      <c r="L249" s="50">
        <v>3615</v>
      </c>
      <c r="M249" s="63">
        <f t="shared" si="18"/>
        <v>0.30303030303030304</v>
      </c>
      <c r="N249" s="42" t="str">
        <f>IFERROR(VLOOKUP(C249, マスタ!$E$2:$G$33, 3, TRUE), "")</f>
        <v>農林水産</v>
      </c>
      <c r="O249" s="15" t="str">
        <f>IF(F249 = "", "", TEXT( WORKDAY(TEXT(LEFT(F249, FIND("(", F249) - 1), "yyyy/mm/dd"), 1, マスタ!$A$2:$A$106), "yyyymmdd"))</f>
        <v>20170707</v>
      </c>
      <c r="P249" s="16">
        <v>42923</v>
      </c>
      <c r="Q249" s="56">
        <v>3590</v>
      </c>
      <c r="R249" s="56">
        <v>3645</v>
      </c>
      <c r="S249" s="56">
        <v>3510</v>
      </c>
      <c r="T249" s="15" t="str">
        <f t="shared" si="19"/>
        <v>有</v>
      </c>
      <c r="U249" s="15" t="str">
        <f t="shared" si="20"/>
        <v>有</v>
      </c>
      <c r="V249" s="67">
        <f t="shared" si="21"/>
        <v>-3.7533512064343189E-2</v>
      </c>
      <c r="W249" s="17"/>
      <c r="X249" s="46"/>
      <c r="Y249" s="46"/>
    </row>
    <row r="250" spans="1:25" ht="15">
      <c r="A250" s="14" t="s">
        <v>18</v>
      </c>
      <c r="B250" s="14">
        <v>26</v>
      </c>
      <c r="C250" s="14">
        <v>4514</v>
      </c>
      <c r="D250" s="9" t="s">
        <v>111</v>
      </c>
      <c r="E250" s="14" t="s">
        <v>20</v>
      </c>
      <c r="F250" s="14" t="s">
        <v>102</v>
      </c>
      <c r="G250" s="51">
        <v>1729</v>
      </c>
      <c r="H250" s="51">
        <v>63</v>
      </c>
      <c r="I250" s="59">
        <v>3.78E-2</v>
      </c>
      <c r="J250" s="51">
        <v>161600</v>
      </c>
      <c r="K250" s="51">
        <v>1760</v>
      </c>
      <c r="L250" s="51">
        <v>1662</v>
      </c>
      <c r="M250" s="64">
        <f t="shared" si="18"/>
        <v>0.31632653061224492</v>
      </c>
      <c r="N250" s="43" t="str">
        <f>IFERROR(VLOOKUP(C250, マスタ!$E$2:$G$33, 3, TRUE), "")</f>
        <v>化学・医薬品</v>
      </c>
      <c r="O250" s="14" t="str">
        <f>IF(F250 = "", "", TEXT( WORKDAY(TEXT(LEFT(F250, FIND("(", F250) - 1), "yyyy/mm/dd"), 1, マスタ!$A$2:$A$106), "yyyymmdd"))</f>
        <v>20170707</v>
      </c>
      <c r="P250" s="18">
        <v>42923</v>
      </c>
      <c r="Q250" s="57">
        <v>1705</v>
      </c>
      <c r="R250" s="57">
        <v>1713</v>
      </c>
      <c r="S250" s="57">
        <v>1673</v>
      </c>
      <c r="T250" s="14" t="str">
        <f t="shared" si="19"/>
        <v>無</v>
      </c>
      <c r="U250" s="14" t="str">
        <f t="shared" si="20"/>
        <v>有</v>
      </c>
      <c r="V250" s="68">
        <f t="shared" si="21"/>
        <v>-1.3880855986119101E-2</v>
      </c>
      <c r="W250" s="19"/>
      <c r="X250" s="47"/>
      <c r="Y250" s="47"/>
    </row>
    <row r="251" spans="1:25" ht="15">
      <c r="A251" s="15" t="s">
        <v>18</v>
      </c>
      <c r="B251" s="15">
        <v>27</v>
      </c>
      <c r="C251" s="15">
        <v>1883</v>
      </c>
      <c r="D251" s="10" t="s">
        <v>112</v>
      </c>
      <c r="E251" s="15" t="s">
        <v>20</v>
      </c>
      <c r="F251" s="15" t="s">
        <v>102</v>
      </c>
      <c r="G251" s="50">
        <v>2341</v>
      </c>
      <c r="H251" s="50">
        <v>85</v>
      </c>
      <c r="I251" s="58">
        <v>3.7699999999999997E-2</v>
      </c>
      <c r="J251" s="50">
        <v>699000</v>
      </c>
      <c r="K251" s="50">
        <v>2344</v>
      </c>
      <c r="L251" s="50">
        <v>2276</v>
      </c>
      <c r="M251" s="63">
        <f t="shared" si="18"/>
        <v>4.4117647058823532E-2</v>
      </c>
      <c r="N251" s="42" t="str">
        <f>IFERROR(VLOOKUP(C251, マスタ!$E$2:$G$33, 3, TRUE), "")</f>
        <v>建設</v>
      </c>
      <c r="O251" s="15" t="str">
        <f>IF(F251 = "", "", TEXT( WORKDAY(TEXT(LEFT(F251, FIND("(", F251) - 1), "yyyy/mm/dd"), 1, マスタ!$A$2:$A$106), "yyyymmdd"))</f>
        <v>20170707</v>
      </c>
      <c r="P251" s="16">
        <v>42923</v>
      </c>
      <c r="Q251" s="56">
        <v>2337</v>
      </c>
      <c r="R251" s="56">
        <v>2343</v>
      </c>
      <c r="S251" s="56">
        <v>2314</v>
      </c>
      <c r="T251" s="15" t="str">
        <f t="shared" si="19"/>
        <v>無</v>
      </c>
      <c r="U251" s="15" t="str">
        <f t="shared" si="20"/>
        <v>有</v>
      </c>
      <c r="V251" s="67">
        <f t="shared" si="21"/>
        <v>-1.7086715079026593E-3</v>
      </c>
      <c r="W251" s="17"/>
      <c r="X251" s="46"/>
      <c r="Y251" s="46"/>
    </row>
    <row r="252" spans="1:25" ht="27">
      <c r="A252" s="14" t="s">
        <v>18</v>
      </c>
      <c r="B252" s="14">
        <v>28</v>
      </c>
      <c r="C252" s="14">
        <v>6817</v>
      </c>
      <c r="D252" s="9" t="s">
        <v>31</v>
      </c>
      <c r="E252" s="14" t="s">
        <v>20</v>
      </c>
      <c r="F252" s="14" t="s">
        <v>102</v>
      </c>
      <c r="G252" s="51">
        <v>2058</v>
      </c>
      <c r="H252" s="51">
        <v>74</v>
      </c>
      <c r="I252" s="59">
        <v>3.73E-2</v>
      </c>
      <c r="J252" s="51">
        <v>1199600</v>
      </c>
      <c r="K252" s="51">
        <v>2058</v>
      </c>
      <c r="L252" s="51">
        <v>1941</v>
      </c>
      <c r="M252" s="64">
        <f t="shared" si="18"/>
        <v>0</v>
      </c>
      <c r="N252" s="43" t="str">
        <f>IFERROR(VLOOKUP(C252, マスタ!$E$2:$G$33, 3, TRUE), "")</f>
        <v>電気</v>
      </c>
      <c r="O252" s="14" t="str">
        <f>IF(F252 = "", "", TEXT( WORKDAY(TEXT(LEFT(F252, FIND("(", F252) - 1), "yyyy/mm/dd"), 1, マスタ!$A$2:$A$106), "yyyymmdd"))</f>
        <v>20170707</v>
      </c>
      <c r="P252" s="18">
        <v>42923</v>
      </c>
      <c r="Q252" s="57">
        <v>2048</v>
      </c>
      <c r="R252" s="57">
        <v>2140</v>
      </c>
      <c r="S252" s="57">
        <v>2023</v>
      </c>
      <c r="T252" s="14" t="str">
        <f t="shared" si="19"/>
        <v>有</v>
      </c>
      <c r="U252" s="14" t="str">
        <f t="shared" si="20"/>
        <v>有</v>
      </c>
      <c r="V252" s="68">
        <f t="shared" si="21"/>
        <v>-4.8590864917396059E-3</v>
      </c>
      <c r="W252" s="19"/>
      <c r="X252" s="47"/>
      <c r="Y252" s="47"/>
    </row>
    <row r="253" spans="1:25" ht="15">
      <c r="A253" s="15" t="s">
        <v>18</v>
      </c>
      <c r="B253" s="15">
        <v>29</v>
      </c>
      <c r="C253" s="15">
        <v>7609</v>
      </c>
      <c r="D253" s="10" t="s">
        <v>53</v>
      </c>
      <c r="E253" s="15" t="s">
        <v>20</v>
      </c>
      <c r="F253" s="15" t="s">
        <v>102</v>
      </c>
      <c r="G253" s="50">
        <v>1440</v>
      </c>
      <c r="H253" s="50">
        <v>51</v>
      </c>
      <c r="I253" s="58">
        <v>3.6700000000000003E-2</v>
      </c>
      <c r="J253" s="50">
        <v>107500</v>
      </c>
      <c r="K253" s="50">
        <v>1442</v>
      </c>
      <c r="L253" s="50">
        <v>1390</v>
      </c>
      <c r="M253" s="63">
        <f t="shared" si="18"/>
        <v>3.8461538461538464E-2</v>
      </c>
      <c r="N253" s="42" t="str">
        <f>IFERROR(VLOOKUP(C253, マスタ!$E$2:$G$33, 3, TRUE), "")</f>
        <v>75</v>
      </c>
      <c r="O253" s="15" t="str">
        <f>IF(F253 = "", "", TEXT( WORKDAY(TEXT(LEFT(F253, FIND("(", F253) - 1), "yyyy/mm/dd"), 1, マスタ!$A$2:$A$106), "yyyymmdd"))</f>
        <v>20170707</v>
      </c>
      <c r="P253" s="16">
        <v>42923</v>
      </c>
      <c r="Q253" s="56">
        <v>1454</v>
      </c>
      <c r="R253" s="56">
        <v>1457</v>
      </c>
      <c r="S253" s="56">
        <v>1420</v>
      </c>
      <c r="T253" s="15" t="str">
        <f t="shared" si="19"/>
        <v>無</v>
      </c>
      <c r="U253" s="15" t="str">
        <f t="shared" si="20"/>
        <v>有</v>
      </c>
      <c r="V253" s="67">
        <f t="shared" si="21"/>
        <v>9.7222222222221877E-3</v>
      </c>
      <c r="W253" s="17"/>
      <c r="X253" s="46"/>
      <c r="Y253" s="46"/>
    </row>
    <row r="254" spans="1:25" ht="27">
      <c r="A254" s="14" t="s">
        <v>18</v>
      </c>
      <c r="B254" s="14">
        <v>33</v>
      </c>
      <c r="C254" s="14">
        <v>6082</v>
      </c>
      <c r="D254" s="9" t="s">
        <v>33</v>
      </c>
      <c r="E254" s="14" t="s">
        <v>20</v>
      </c>
      <c r="F254" s="14" t="s">
        <v>102</v>
      </c>
      <c r="G254" s="51">
        <v>1087</v>
      </c>
      <c r="H254" s="51">
        <v>37</v>
      </c>
      <c r="I254" s="59">
        <v>3.5200000000000002E-2</v>
      </c>
      <c r="J254" s="51">
        <v>147900</v>
      </c>
      <c r="K254" s="51">
        <v>1096</v>
      </c>
      <c r="L254" s="51">
        <v>1041</v>
      </c>
      <c r="M254" s="64">
        <f t="shared" si="18"/>
        <v>0.16363636363636364</v>
      </c>
      <c r="N254" s="43" t="str">
        <f>IFERROR(VLOOKUP(C254, マスタ!$E$2:$G$33, 3, TRUE), "")</f>
        <v>機械</v>
      </c>
      <c r="O254" s="14" t="str">
        <f>IF(F254 = "", "", TEXT( WORKDAY(TEXT(LEFT(F254, FIND("(", F254) - 1), "yyyy/mm/dd"), 1, マスタ!$A$2:$A$106), "yyyymmdd"))</f>
        <v>20170707</v>
      </c>
      <c r="P254" s="18">
        <v>42923</v>
      </c>
      <c r="Q254" s="57">
        <v>1087</v>
      </c>
      <c r="R254" s="57">
        <v>1200</v>
      </c>
      <c r="S254" s="57">
        <v>1083</v>
      </c>
      <c r="T254" s="14" t="str">
        <f t="shared" si="19"/>
        <v>有</v>
      </c>
      <c r="U254" s="14" t="str">
        <f t="shared" si="20"/>
        <v>無</v>
      </c>
      <c r="V254" s="68">
        <f t="shared" si="21"/>
        <v>0</v>
      </c>
      <c r="W254" s="19"/>
      <c r="X254" s="47"/>
      <c r="Y254" s="47"/>
    </row>
    <row r="255" spans="1:25" ht="15">
      <c r="A255" s="15" t="s">
        <v>18</v>
      </c>
      <c r="B255" s="15">
        <v>35</v>
      </c>
      <c r="C255" s="15">
        <v>6407</v>
      </c>
      <c r="D255" s="10" t="s">
        <v>88</v>
      </c>
      <c r="E255" s="15" t="s">
        <v>20</v>
      </c>
      <c r="F255" s="15" t="s">
        <v>102</v>
      </c>
      <c r="G255" s="50">
        <v>1892</v>
      </c>
      <c r="H255" s="50">
        <v>63</v>
      </c>
      <c r="I255" s="58">
        <v>3.44E-2</v>
      </c>
      <c r="J255" s="50">
        <v>799600</v>
      </c>
      <c r="K255" s="50">
        <v>1927</v>
      </c>
      <c r="L255" s="50">
        <v>1870</v>
      </c>
      <c r="M255" s="63">
        <f t="shared" si="18"/>
        <v>0.61403508771929827</v>
      </c>
      <c r="N255" s="42" t="str">
        <f>IFERROR(VLOOKUP(C255, マスタ!$E$2:$G$33, 3, TRUE), "")</f>
        <v>機械</v>
      </c>
      <c r="O255" s="15" t="str">
        <f>IF(F255 = "", "", TEXT( WORKDAY(TEXT(LEFT(F255, FIND("(", F255) - 1), "yyyy/mm/dd"), 1, マスタ!$A$2:$A$106), "yyyymmdd"))</f>
        <v>20170707</v>
      </c>
      <c r="P255" s="16">
        <v>42923</v>
      </c>
      <c r="Q255" s="56">
        <v>1875</v>
      </c>
      <c r="R255" s="56">
        <v>1902</v>
      </c>
      <c r="S255" s="56">
        <v>1868</v>
      </c>
      <c r="T255" s="15" t="str">
        <f t="shared" si="19"/>
        <v>有</v>
      </c>
      <c r="U255" s="15" t="str">
        <f t="shared" si="20"/>
        <v>無</v>
      </c>
      <c r="V255" s="67">
        <f t="shared" si="21"/>
        <v>-8.9852008456660082E-3</v>
      </c>
      <c r="W255" s="17"/>
      <c r="X255" s="46"/>
      <c r="Y255" s="46"/>
    </row>
    <row r="256" spans="1:25" ht="15">
      <c r="A256" s="14" t="s">
        <v>18</v>
      </c>
      <c r="B256" s="14">
        <v>37</v>
      </c>
      <c r="C256" s="14">
        <v>9729</v>
      </c>
      <c r="D256" s="9" t="s">
        <v>113</v>
      </c>
      <c r="E256" s="14" t="s">
        <v>20</v>
      </c>
      <c r="F256" s="14" t="s">
        <v>102</v>
      </c>
      <c r="G256" s="51">
        <v>4635</v>
      </c>
      <c r="H256" s="51">
        <v>145</v>
      </c>
      <c r="I256" s="59">
        <v>3.2300000000000002E-2</v>
      </c>
      <c r="J256" s="51">
        <v>20100</v>
      </c>
      <c r="K256" s="51">
        <v>4670</v>
      </c>
      <c r="L256" s="51">
        <v>4575</v>
      </c>
      <c r="M256" s="64">
        <f t="shared" si="18"/>
        <v>0.36842105263157893</v>
      </c>
      <c r="N256" s="43" t="str">
        <f>IFERROR(VLOOKUP(C256, マスタ!$E$2:$G$33, 3, TRUE), "")</f>
        <v>サービス</v>
      </c>
      <c r="O256" s="14" t="str">
        <f>IF(F256 = "", "", TEXT( WORKDAY(TEXT(LEFT(F256, FIND("(", F256) - 1), "yyyy/mm/dd"), 1, マスタ!$A$2:$A$106), "yyyymmdd"))</f>
        <v>20170707</v>
      </c>
      <c r="P256" s="18">
        <v>42923</v>
      </c>
      <c r="Q256" s="57">
        <v>4650</v>
      </c>
      <c r="R256" s="57">
        <v>4650</v>
      </c>
      <c r="S256" s="57">
        <v>4535</v>
      </c>
      <c r="T256" s="14" t="str">
        <f t="shared" si="19"/>
        <v>無</v>
      </c>
      <c r="U256" s="14" t="str">
        <f t="shared" si="20"/>
        <v>有</v>
      </c>
      <c r="V256" s="68">
        <f t="shared" si="21"/>
        <v>3.2362459546926292E-3</v>
      </c>
      <c r="W256" s="19"/>
      <c r="X256" s="47"/>
      <c r="Y256" s="47"/>
    </row>
    <row r="257" spans="1:25" ht="15">
      <c r="A257" s="15" t="s">
        <v>18</v>
      </c>
      <c r="B257" s="15">
        <v>39</v>
      </c>
      <c r="C257" s="15">
        <v>2305</v>
      </c>
      <c r="D257" s="10" t="s">
        <v>114</v>
      </c>
      <c r="E257" s="15" t="s">
        <v>20</v>
      </c>
      <c r="F257" s="15" t="s">
        <v>102</v>
      </c>
      <c r="G257" s="50">
        <v>2356</v>
      </c>
      <c r="H257" s="50">
        <v>73</v>
      </c>
      <c r="I257" s="58">
        <v>3.2000000000000001E-2</v>
      </c>
      <c r="J257" s="50">
        <v>133600</v>
      </c>
      <c r="K257" s="50">
        <v>2356</v>
      </c>
      <c r="L257" s="50">
        <v>2312</v>
      </c>
      <c r="M257" s="63">
        <f t="shared" si="18"/>
        <v>0</v>
      </c>
      <c r="N257" s="42" t="str">
        <f>IFERROR(VLOOKUP(C257, マスタ!$E$2:$G$33, 3, TRUE), "")</f>
        <v>食品</v>
      </c>
      <c r="O257" s="15" t="str">
        <f>IF(F257 = "", "", TEXT( WORKDAY(TEXT(LEFT(F257, FIND("(", F257) - 1), "yyyy/mm/dd"), 1, マスタ!$A$2:$A$106), "yyyymmdd"))</f>
        <v>20170707</v>
      </c>
      <c r="P257" s="16">
        <v>42923</v>
      </c>
      <c r="Q257" s="56">
        <v>2355</v>
      </c>
      <c r="R257" s="56">
        <v>2411</v>
      </c>
      <c r="S257" s="56">
        <v>2346</v>
      </c>
      <c r="T257" s="15" t="str">
        <f t="shared" si="19"/>
        <v>有</v>
      </c>
      <c r="U257" s="15" t="str">
        <f t="shared" si="20"/>
        <v>無</v>
      </c>
      <c r="V257" s="67">
        <f t="shared" si="21"/>
        <v>-4.2444821731746352E-4</v>
      </c>
      <c r="W257" s="17"/>
      <c r="X257" s="46"/>
      <c r="Y257" s="46"/>
    </row>
    <row r="258" spans="1:25" ht="27">
      <c r="A258" s="14" t="s">
        <v>18</v>
      </c>
      <c r="B258" s="14">
        <v>41</v>
      </c>
      <c r="C258" s="14">
        <v>4709</v>
      </c>
      <c r="D258" s="9" t="s">
        <v>115</v>
      </c>
      <c r="E258" s="14" t="s">
        <v>20</v>
      </c>
      <c r="F258" s="14" t="s">
        <v>102</v>
      </c>
      <c r="G258" s="51">
        <v>1459</v>
      </c>
      <c r="H258" s="51">
        <v>45</v>
      </c>
      <c r="I258" s="59">
        <v>3.1800000000000002E-2</v>
      </c>
      <c r="J258" s="51">
        <v>37800</v>
      </c>
      <c r="K258" s="51">
        <v>1489</v>
      </c>
      <c r="L258" s="51">
        <v>1419</v>
      </c>
      <c r="M258" s="64">
        <f t="shared" si="18"/>
        <v>0.42857142857142855</v>
      </c>
      <c r="N258" s="43" t="str">
        <f>IFERROR(VLOOKUP(C258, マスタ!$E$2:$G$33, 3, TRUE), "")</f>
        <v>化学・医薬品</v>
      </c>
      <c r="O258" s="14" t="str">
        <f>IF(F258 = "", "", TEXT( WORKDAY(TEXT(LEFT(F258, FIND("(", F258) - 1), "yyyy/mm/dd"), 1, マスタ!$A$2:$A$106), "yyyymmdd"))</f>
        <v>20170707</v>
      </c>
      <c r="P258" s="18">
        <v>42923</v>
      </c>
      <c r="Q258" s="57">
        <v>1439</v>
      </c>
      <c r="R258" s="57">
        <v>1439</v>
      </c>
      <c r="S258" s="57">
        <v>1393</v>
      </c>
      <c r="T258" s="14" t="str">
        <f t="shared" si="19"/>
        <v>無</v>
      </c>
      <c r="U258" s="14" t="str">
        <f t="shared" si="20"/>
        <v>有</v>
      </c>
      <c r="V258" s="68">
        <f t="shared" si="21"/>
        <v>-1.3708019191226883E-2</v>
      </c>
      <c r="W258" s="19"/>
      <c r="X258" s="47"/>
      <c r="Y258" s="47"/>
    </row>
    <row r="259" spans="1:25" ht="15">
      <c r="A259" s="15" t="s">
        <v>18</v>
      </c>
      <c r="B259" s="15">
        <v>42</v>
      </c>
      <c r="C259" s="15">
        <v>6073</v>
      </c>
      <c r="D259" s="10" t="s">
        <v>66</v>
      </c>
      <c r="E259" s="15" t="s">
        <v>20</v>
      </c>
      <c r="F259" s="15" t="s">
        <v>102</v>
      </c>
      <c r="G259" s="50">
        <v>2109</v>
      </c>
      <c r="H259" s="50">
        <v>64</v>
      </c>
      <c r="I259" s="58">
        <v>3.1300000000000001E-2</v>
      </c>
      <c r="J259" s="50">
        <v>89300</v>
      </c>
      <c r="K259" s="50">
        <v>2144</v>
      </c>
      <c r="L259" s="50">
        <v>2067</v>
      </c>
      <c r="M259" s="63">
        <f t="shared" ref="M259:M322" si="22">IFERROR((K259-G259) / (K259-L259), "")</f>
        <v>0.45454545454545453</v>
      </c>
      <c r="N259" s="42" t="str">
        <f>IFERROR(VLOOKUP(C259, マスタ!$E$2:$G$33, 3, TRUE), "")</f>
        <v>機械</v>
      </c>
      <c r="O259" s="15" t="str">
        <f>IF(F259 = "", "", TEXT( WORKDAY(TEXT(LEFT(F259, FIND("(", F259) - 1), "yyyy/mm/dd"), 1, マスタ!$A$2:$A$106), "yyyymmdd"))</f>
        <v>20170707</v>
      </c>
      <c r="P259" s="16">
        <v>42923</v>
      </c>
      <c r="Q259" s="56">
        <v>2129</v>
      </c>
      <c r="R259" s="56">
        <v>2157</v>
      </c>
      <c r="S259" s="56">
        <v>2053</v>
      </c>
      <c r="T259" s="15" t="str">
        <f t="shared" si="19"/>
        <v>有</v>
      </c>
      <c r="U259" s="15" t="str">
        <f t="shared" si="20"/>
        <v>有</v>
      </c>
      <c r="V259" s="67">
        <f t="shared" si="21"/>
        <v>9.4831673779041115E-3</v>
      </c>
      <c r="W259" s="17"/>
      <c r="X259" s="46"/>
      <c r="Y259" s="46"/>
    </row>
    <row r="260" spans="1:25" ht="15">
      <c r="A260" s="14" t="s">
        <v>18</v>
      </c>
      <c r="B260" s="14">
        <v>44</v>
      </c>
      <c r="C260" s="14">
        <v>7995</v>
      </c>
      <c r="D260" s="9" t="s">
        <v>47</v>
      </c>
      <c r="E260" s="14" t="s">
        <v>20</v>
      </c>
      <c r="F260" s="14" t="s">
        <v>102</v>
      </c>
      <c r="G260" s="51">
        <v>2383</v>
      </c>
      <c r="H260" s="51">
        <v>70</v>
      </c>
      <c r="I260" s="59">
        <v>3.0300000000000001E-2</v>
      </c>
      <c r="J260" s="51">
        <v>178600</v>
      </c>
      <c r="K260" s="51">
        <v>2388</v>
      </c>
      <c r="L260" s="51">
        <v>2316</v>
      </c>
      <c r="M260" s="64">
        <f t="shared" si="22"/>
        <v>6.9444444444444448E-2</v>
      </c>
      <c r="N260" s="43" t="str">
        <f>IFERROR(VLOOKUP(C260, マスタ!$E$2:$G$33, 3, TRUE), "")</f>
        <v>その他製品</v>
      </c>
      <c r="O260" s="14" t="str">
        <f>IF(F260 = "", "", TEXT( WORKDAY(TEXT(LEFT(F260, FIND("(", F260) - 1), "yyyy/mm/dd"), 1, マスタ!$A$2:$A$106), "yyyymmdd"))</f>
        <v>20170707</v>
      </c>
      <c r="P260" s="18">
        <v>42923</v>
      </c>
      <c r="Q260" s="57">
        <v>2371</v>
      </c>
      <c r="R260" s="57">
        <v>2383</v>
      </c>
      <c r="S260" s="57">
        <v>2354</v>
      </c>
      <c r="T260" s="14" t="str">
        <f t="shared" si="19"/>
        <v>無</v>
      </c>
      <c r="U260" s="14" t="str">
        <f t="shared" si="20"/>
        <v>無</v>
      </c>
      <c r="V260" s="68">
        <f t="shared" si="21"/>
        <v>-5.0356693243810424E-3</v>
      </c>
      <c r="W260" s="19"/>
      <c r="X260" s="47"/>
      <c r="Y260" s="47"/>
    </row>
    <row r="261" spans="1:25" ht="27">
      <c r="A261" s="15" t="s">
        <v>18</v>
      </c>
      <c r="B261" s="15">
        <v>45</v>
      </c>
      <c r="C261" s="15">
        <v>4751</v>
      </c>
      <c r="D261" s="10" t="s">
        <v>116</v>
      </c>
      <c r="E261" s="15" t="s">
        <v>20</v>
      </c>
      <c r="F261" s="15" t="s">
        <v>102</v>
      </c>
      <c r="G261" s="50">
        <v>3590</v>
      </c>
      <c r="H261" s="50">
        <v>105</v>
      </c>
      <c r="I261" s="58">
        <v>3.0099999999999998E-2</v>
      </c>
      <c r="J261" s="50">
        <v>1210000</v>
      </c>
      <c r="K261" s="50">
        <v>3605</v>
      </c>
      <c r="L261" s="50">
        <v>3495</v>
      </c>
      <c r="M261" s="63">
        <f t="shared" si="22"/>
        <v>0.13636363636363635</v>
      </c>
      <c r="N261" s="42" t="str">
        <f>IFERROR(VLOOKUP(C261, マスタ!$E$2:$G$33, 3, TRUE), "")</f>
        <v>化学・医薬品</v>
      </c>
      <c r="O261" s="15" t="str">
        <f>IF(F261 = "", "", TEXT( WORKDAY(TEXT(LEFT(F261, FIND("(", F261) - 1), "yyyy/mm/dd"), 1, マスタ!$A$2:$A$106), "yyyymmdd"))</f>
        <v>20170707</v>
      </c>
      <c r="P261" s="16">
        <v>42923</v>
      </c>
      <c r="Q261" s="56">
        <v>3560</v>
      </c>
      <c r="R261" s="56">
        <v>3605</v>
      </c>
      <c r="S261" s="56">
        <v>3540</v>
      </c>
      <c r="T261" s="15" t="str">
        <f t="shared" si="19"/>
        <v>有</v>
      </c>
      <c r="U261" s="15" t="str">
        <f t="shared" si="20"/>
        <v>無</v>
      </c>
      <c r="V261" s="67">
        <f t="shared" si="21"/>
        <v>-8.3565459610027704E-3</v>
      </c>
      <c r="W261" s="17"/>
      <c r="X261" s="46"/>
      <c r="Y261" s="46"/>
    </row>
    <row r="262" spans="1:25" ht="15">
      <c r="A262" s="14" t="s">
        <v>18</v>
      </c>
      <c r="B262" s="14">
        <v>46</v>
      </c>
      <c r="C262" s="14">
        <v>6448</v>
      </c>
      <c r="D262" s="9" t="s">
        <v>117</v>
      </c>
      <c r="E262" s="14" t="s">
        <v>20</v>
      </c>
      <c r="F262" s="14" t="s">
        <v>102</v>
      </c>
      <c r="G262" s="51">
        <v>2646</v>
      </c>
      <c r="H262" s="51">
        <v>77</v>
      </c>
      <c r="I262" s="59">
        <v>0.03</v>
      </c>
      <c r="J262" s="51">
        <v>1125500</v>
      </c>
      <c r="K262" s="51">
        <v>2652</v>
      </c>
      <c r="L262" s="51">
        <v>2592</v>
      </c>
      <c r="M262" s="64">
        <f t="shared" si="22"/>
        <v>0.1</v>
      </c>
      <c r="N262" s="43" t="str">
        <f>IFERROR(VLOOKUP(C262, マスタ!$E$2:$G$33, 3, TRUE), "")</f>
        <v>機械</v>
      </c>
      <c r="O262" s="14" t="str">
        <f>IF(F262 = "", "", TEXT( WORKDAY(TEXT(LEFT(F262, FIND("(", F262) - 1), "yyyy/mm/dd"), 1, マスタ!$A$2:$A$106), "yyyymmdd"))</f>
        <v>20170707</v>
      </c>
      <c r="P262" s="18">
        <v>42923</v>
      </c>
      <c r="Q262" s="57">
        <v>2602</v>
      </c>
      <c r="R262" s="57">
        <v>2639</v>
      </c>
      <c r="S262" s="57">
        <v>2593</v>
      </c>
      <c r="T262" s="14" t="str">
        <f t="shared" si="19"/>
        <v>有</v>
      </c>
      <c r="U262" s="14" t="str">
        <f t="shared" si="20"/>
        <v>無</v>
      </c>
      <c r="V262" s="68">
        <f t="shared" si="21"/>
        <v>-1.6628873771730945E-2</v>
      </c>
      <c r="W262" s="19"/>
      <c r="X262" s="47"/>
      <c r="Y262" s="47"/>
    </row>
    <row r="263" spans="1:25" ht="27">
      <c r="A263" s="15" t="s">
        <v>18</v>
      </c>
      <c r="B263" s="15">
        <v>48</v>
      </c>
      <c r="C263" s="15">
        <v>3397</v>
      </c>
      <c r="D263" s="10" t="s">
        <v>118</v>
      </c>
      <c r="E263" s="15" t="s">
        <v>20</v>
      </c>
      <c r="F263" s="15" t="s">
        <v>102</v>
      </c>
      <c r="G263" s="50">
        <v>2881</v>
      </c>
      <c r="H263" s="50">
        <v>83</v>
      </c>
      <c r="I263" s="58">
        <v>2.9700000000000001E-2</v>
      </c>
      <c r="J263" s="50">
        <v>435600</v>
      </c>
      <c r="K263" s="50">
        <v>2889</v>
      </c>
      <c r="L263" s="50">
        <v>2840</v>
      </c>
      <c r="M263" s="63">
        <f t="shared" si="22"/>
        <v>0.16326530612244897</v>
      </c>
      <c r="N263" s="42" t="str">
        <f>IFERROR(VLOOKUP(C263, マスタ!$E$2:$G$33, 3, TRUE), "")</f>
        <v>繊維製品</v>
      </c>
      <c r="O263" s="15" t="str">
        <f>IF(F263 = "", "", TEXT( WORKDAY(TEXT(LEFT(F263, FIND("(", F263) - 1), "yyyy/mm/dd"), 1, マスタ!$A$2:$A$106), "yyyymmdd"))</f>
        <v>20170707</v>
      </c>
      <c r="P263" s="16">
        <v>42923</v>
      </c>
      <c r="Q263" s="56">
        <v>2847</v>
      </c>
      <c r="R263" s="56">
        <v>2854</v>
      </c>
      <c r="S263" s="56">
        <v>2828</v>
      </c>
      <c r="T263" s="15" t="str">
        <f t="shared" si="19"/>
        <v>無</v>
      </c>
      <c r="U263" s="15" t="str">
        <f t="shared" si="20"/>
        <v>無</v>
      </c>
      <c r="V263" s="67">
        <f t="shared" si="21"/>
        <v>-1.1801457827143369E-2</v>
      </c>
      <c r="W263" s="17"/>
      <c r="X263" s="46"/>
      <c r="Y263" s="46"/>
    </row>
    <row r="264" spans="1:25" ht="15">
      <c r="A264" s="14" t="s">
        <v>18</v>
      </c>
      <c r="B264" s="14">
        <v>49</v>
      </c>
      <c r="C264" s="14">
        <v>7989</v>
      </c>
      <c r="D264" s="9" t="s">
        <v>119</v>
      </c>
      <c r="E264" s="14" t="s">
        <v>20</v>
      </c>
      <c r="F264" s="14" t="s">
        <v>102</v>
      </c>
      <c r="G264" s="51">
        <v>1228</v>
      </c>
      <c r="H264" s="51">
        <v>35</v>
      </c>
      <c r="I264" s="59">
        <v>2.93E-2</v>
      </c>
      <c r="J264" s="51">
        <v>47400</v>
      </c>
      <c r="K264" s="51">
        <v>1245</v>
      </c>
      <c r="L264" s="51">
        <v>1191</v>
      </c>
      <c r="M264" s="64">
        <f t="shared" si="22"/>
        <v>0.31481481481481483</v>
      </c>
      <c r="N264" s="43" t="str">
        <f>IFERROR(VLOOKUP(C264, マスタ!$E$2:$G$33, 3, TRUE), "")</f>
        <v>その他製品</v>
      </c>
      <c r="O264" s="14" t="str">
        <f>IF(F264 = "", "", TEXT( WORKDAY(TEXT(LEFT(F264, FIND("(", F264) - 1), "yyyy/mm/dd"), 1, マスタ!$A$2:$A$106), "yyyymmdd"))</f>
        <v>20170707</v>
      </c>
      <c r="P264" s="18">
        <v>42923</v>
      </c>
      <c r="Q264" s="57">
        <v>1209</v>
      </c>
      <c r="R264" s="57">
        <v>1230</v>
      </c>
      <c r="S264" s="57">
        <v>1206</v>
      </c>
      <c r="T264" s="14" t="str">
        <f t="shared" si="19"/>
        <v>有</v>
      </c>
      <c r="U264" s="14" t="str">
        <f t="shared" si="20"/>
        <v>無</v>
      </c>
      <c r="V264" s="68">
        <f t="shared" si="21"/>
        <v>-1.5472312703583069E-2</v>
      </c>
      <c r="W264" s="19"/>
      <c r="X264" s="47"/>
      <c r="Y264" s="47"/>
    </row>
    <row r="265" spans="1:25" ht="27">
      <c r="A265" s="15" t="s">
        <v>18</v>
      </c>
      <c r="B265" s="15">
        <v>50</v>
      </c>
      <c r="C265" s="15">
        <v>7817</v>
      </c>
      <c r="D265" s="10" t="s">
        <v>120</v>
      </c>
      <c r="E265" s="15" t="s">
        <v>20</v>
      </c>
      <c r="F265" s="15" t="s">
        <v>102</v>
      </c>
      <c r="G265" s="50">
        <v>4915</v>
      </c>
      <c r="H265" s="50">
        <v>140</v>
      </c>
      <c r="I265" s="58">
        <v>2.93E-2</v>
      </c>
      <c r="J265" s="50">
        <v>103100</v>
      </c>
      <c r="K265" s="50">
        <v>4915</v>
      </c>
      <c r="L265" s="50">
        <v>4785</v>
      </c>
      <c r="M265" s="63">
        <f t="shared" si="22"/>
        <v>0</v>
      </c>
      <c r="N265" s="42" t="str">
        <f>IFERROR(VLOOKUP(C265, マスタ!$E$2:$G$33, 3, TRUE), "")</f>
        <v>その他製品</v>
      </c>
      <c r="O265" s="15" t="str">
        <f>IF(F265 = "", "", TEXT( WORKDAY(TEXT(LEFT(F265, FIND("(", F265) - 1), "yyyy/mm/dd"), 1, マスタ!$A$2:$A$106), "yyyymmdd"))</f>
        <v>20170707</v>
      </c>
      <c r="P265" s="16">
        <v>42923</v>
      </c>
      <c r="Q265" s="56">
        <v>4880</v>
      </c>
      <c r="R265" s="56">
        <v>4935</v>
      </c>
      <c r="S265" s="56">
        <v>4875</v>
      </c>
      <c r="T265" s="15" t="str">
        <f t="shared" si="19"/>
        <v>有</v>
      </c>
      <c r="U265" s="15" t="str">
        <f t="shared" si="20"/>
        <v>無</v>
      </c>
      <c r="V265" s="67">
        <f t="shared" si="21"/>
        <v>-7.1210579857579059E-3</v>
      </c>
      <c r="W265" s="17"/>
      <c r="X265" s="46"/>
      <c r="Y265" s="46"/>
    </row>
    <row r="266" spans="1:25" ht="27">
      <c r="A266" s="14" t="s">
        <v>18</v>
      </c>
      <c r="B266" s="14">
        <v>2</v>
      </c>
      <c r="C266" s="14">
        <v>6082</v>
      </c>
      <c r="D266" s="9" t="s">
        <v>33</v>
      </c>
      <c r="E266" s="14" t="s">
        <v>20</v>
      </c>
      <c r="F266" s="14" t="s">
        <v>121</v>
      </c>
      <c r="G266" s="51">
        <v>1195</v>
      </c>
      <c r="H266" s="51">
        <v>108</v>
      </c>
      <c r="I266" s="59">
        <v>9.9400000000000002E-2</v>
      </c>
      <c r="J266" s="51">
        <v>511900</v>
      </c>
      <c r="K266" s="51">
        <v>1200</v>
      </c>
      <c r="L266" s="51">
        <v>1083</v>
      </c>
      <c r="M266" s="64">
        <f t="shared" si="22"/>
        <v>4.2735042735042736E-2</v>
      </c>
      <c r="N266" s="43" t="str">
        <f>IFERROR(VLOOKUP(C266, マスタ!$E$2:$G$33, 3, TRUE), "")</f>
        <v>機械</v>
      </c>
      <c r="O266" s="14" t="str">
        <f>IF(F266 = "", "", TEXT( WORKDAY(TEXT(LEFT(F266, FIND("(", F266) - 1), "yyyy/mm/dd"), 1, マスタ!$A$2:$A$106), "yyyymmdd"))</f>
        <v>20170710</v>
      </c>
      <c r="P266" s="18">
        <v>42926</v>
      </c>
      <c r="Q266" s="57">
        <v>1250</v>
      </c>
      <c r="R266" s="57">
        <v>1274</v>
      </c>
      <c r="S266" s="57">
        <v>1200</v>
      </c>
      <c r="T266" s="14" t="str">
        <f t="shared" si="19"/>
        <v>有</v>
      </c>
      <c r="U266" s="14" t="str">
        <f t="shared" si="20"/>
        <v>有</v>
      </c>
      <c r="V266" s="68">
        <f t="shared" si="21"/>
        <v>4.6025104602510414E-2</v>
      </c>
      <c r="W266" s="19"/>
      <c r="X266" s="47"/>
      <c r="Y266" s="47"/>
    </row>
    <row r="267" spans="1:25" ht="27">
      <c r="A267" s="15" t="s">
        <v>18</v>
      </c>
      <c r="B267" s="15">
        <v>6</v>
      </c>
      <c r="C267" s="15">
        <v>6615</v>
      </c>
      <c r="D267" s="10" t="s">
        <v>122</v>
      </c>
      <c r="E267" s="15" t="s">
        <v>20</v>
      </c>
      <c r="F267" s="15" t="s">
        <v>121</v>
      </c>
      <c r="G267" s="50">
        <v>1714</v>
      </c>
      <c r="H267" s="50">
        <v>104</v>
      </c>
      <c r="I267" s="58">
        <v>6.4600000000000005E-2</v>
      </c>
      <c r="J267" s="50">
        <v>243100</v>
      </c>
      <c r="K267" s="50">
        <v>1750</v>
      </c>
      <c r="L267" s="50">
        <v>1690</v>
      </c>
      <c r="M267" s="63">
        <f t="shared" si="22"/>
        <v>0.6</v>
      </c>
      <c r="N267" s="42" t="str">
        <f>IFERROR(VLOOKUP(C267, マスタ!$E$2:$G$33, 3, TRUE), "")</f>
        <v>電気</v>
      </c>
      <c r="O267" s="15" t="str">
        <f>IF(F267 = "", "", TEXT( WORKDAY(TEXT(LEFT(F267, FIND("(", F267) - 1), "yyyy/mm/dd"), 1, マスタ!$A$2:$A$106), "yyyymmdd"))</f>
        <v>20170710</v>
      </c>
      <c r="P267" s="16">
        <v>42926</v>
      </c>
      <c r="Q267" s="56">
        <v>1735</v>
      </c>
      <c r="R267" s="56">
        <v>1739</v>
      </c>
      <c r="S267" s="56">
        <v>1704</v>
      </c>
      <c r="T267" s="15" t="str">
        <f t="shared" si="19"/>
        <v>無</v>
      </c>
      <c r="U267" s="15" t="str">
        <f t="shared" si="20"/>
        <v>有</v>
      </c>
      <c r="V267" s="67">
        <f t="shared" si="21"/>
        <v>1.225204200700114E-2</v>
      </c>
      <c r="W267" s="17"/>
      <c r="X267" s="46"/>
      <c r="Y267" s="46"/>
    </row>
    <row r="268" spans="1:25" ht="15">
      <c r="A268" s="14" t="s">
        <v>18</v>
      </c>
      <c r="B268" s="14">
        <v>7</v>
      </c>
      <c r="C268" s="14">
        <v>6619</v>
      </c>
      <c r="D268" s="9" t="s">
        <v>123</v>
      </c>
      <c r="E268" s="14" t="s">
        <v>20</v>
      </c>
      <c r="F268" s="14" t="s">
        <v>121</v>
      </c>
      <c r="G268" s="51">
        <v>2055</v>
      </c>
      <c r="H268" s="51">
        <v>119</v>
      </c>
      <c r="I268" s="59">
        <v>6.1499999999999999E-2</v>
      </c>
      <c r="J268" s="51">
        <v>1330700</v>
      </c>
      <c r="K268" s="51">
        <v>2055</v>
      </c>
      <c r="L268" s="51">
        <v>1890</v>
      </c>
      <c r="M268" s="64">
        <f t="shared" si="22"/>
        <v>0</v>
      </c>
      <c r="N268" s="43" t="str">
        <f>IFERROR(VLOOKUP(C268, マスタ!$E$2:$G$33, 3, TRUE), "")</f>
        <v>電気</v>
      </c>
      <c r="O268" s="14" t="str">
        <f>IF(F268 = "", "", TEXT( WORKDAY(TEXT(LEFT(F268, FIND("(", F268) - 1), "yyyy/mm/dd"), 1, マスタ!$A$2:$A$106), "yyyymmdd"))</f>
        <v>20170710</v>
      </c>
      <c r="P268" s="18">
        <v>42926</v>
      </c>
      <c r="Q268" s="57">
        <v>2070</v>
      </c>
      <c r="R268" s="57">
        <v>2080</v>
      </c>
      <c r="S268" s="57">
        <v>1990</v>
      </c>
      <c r="T268" s="14" t="str">
        <f t="shared" si="19"/>
        <v>無</v>
      </c>
      <c r="U268" s="14" t="str">
        <f t="shared" si="20"/>
        <v>有</v>
      </c>
      <c r="V268" s="68">
        <f t="shared" si="21"/>
        <v>7.2992700729928028E-3</v>
      </c>
      <c r="W268" s="19"/>
      <c r="X268" s="47"/>
      <c r="Y268" s="47"/>
    </row>
    <row r="269" spans="1:25" ht="15">
      <c r="A269" s="15" t="s">
        <v>18</v>
      </c>
      <c r="B269" s="15">
        <v>9</v>
      </c>
      <c r="C269" s="15">
        <v>3656</v>
      </c>
      <c r="D269" s="10" t="s">
        <v>124</v>
      </c>
      <c r="E269" s="15" t="s">
        <v>20</v>
      </c>
      <c r="F269" s="15" t="s">
        <v>121</v>
      </c>
      <c r="G269" s="50">
        <v>1920</v>
      </c>
      <c r="H269" s="50">
        <v>107</v>
      </c>
      <c r="I269" s="58">
        <v>5.8999999999999997E-2</v>
      </c>
      <c r="J269" s="50">
        <v>6076500</v>
      </c>
      <c r="K269" s="50">
        <v>1923</v>
      </c>
      <c r="L269" s="50">
        <v>1777</v>
      </c>
      <c r="M269" s="63">
        <f t="shared" si="22"/>
        <v>2.0547945205479451E-2</v>
      </c>
      <c r="N269" s="42" t="str">
        <f>IFERROR(VLOOKUP(C269, マスタ!$E$2:$G$33, 3, TRUE), "")</f>
        <v>36</v>
      </c>
      <c r="O269" s="15" t="str">
        <f>IF(F269 = "", "", TEXT( WORKDAY(TEXT(LEFT(F269, FIND("(", F269) - 1), "yyyy/mm/dd"), 1, マスタ!$A$2:$A$106), "yyyymmdd"))</f>
        <v>20170710</v>
      </c>
      <c r="P269" s="16">
        <v>42926</v>
      </c>
      <c r="Q269" s="56">
        <v>2000</v>
      </c>
      <c r="R269" s="56">
        <v>2183</v>
      </c>
      <c r="S269" s="56">
        <v>1968</v>
      </c>
      <c r="T269" s="15" t="str">
        <f t="shared" si="19"/>
        <v>有</v>
      </c>
      <c r="U269" s="15" t="str">
        <f t="shared" si="20"/>
        <v>有</v>
      </c>
      <c r="V269" s="67">
        <f t="shared" si="21"/>
        <v>4.1666666666666741E-2</v>
      </c>
      <c r="W269" s="17"/>
      <c r="X269" s="46"/>
      <c r="Y269" s="46"/>
    </row>
    <row r="270" spans="1:25" ht="15">
      <c r="A270" s="14" t="s">
        <v>18</v>
      </c>
      <c r="B270" s="14">
        <v>11</v>
      </c>
      <c r="C270" s="14">
        <v>4574</v>
      </c>
      <c r="D270" s="9" t="s">
        <v>64</v>
      </c>
      <c r="E270" s="14" t="s">
        <v>20</v>
      </c>
      <c r="F270" s="14" t="s">
        <v>121</v>
      </c>
      <c r="G270" s="51">
        <v>2419</v>
      </c>
      <c r="H270" s="51">
        <v>126</v>
      </c>
      <c r="I270" s="59">
        <v>5.4899999999999997E-2</v>
      </c>
      <c r="J270" s="51">
        <v>409200</v>
      </c>
      <c r="K270" s="51">
        <v>2430</v>
      </c>
      <c r="L270" s="51">
        <v>2318</v>
      </c>
      <c r="M270" s="64">
        <f t="shared" si="22"/>
        <v>9.8214285714285712E-2</v>
      </c>
      <c r="N270" s="43" t="str">
        <f>IFERROR(VLOOKUP(C270, マスタ!$E$2:$G$33, 3, TRUE), "")</f>
        <v>化学・医薬品</v>
      </c>
      <c r="O270" s="14" t="str">
        <f>IF(F270 = "", "", TEXT( WORKDAY(TEXT(LEFT(F270, FIND("(", F270) - 1), "yyyy/mm/dd"), 1, マスタ!$A$2:$A$106), "yyyymmdd"))</f>
        <v>20170710</v>
      </c>
      <c r="P270" s="18">
        <v>42926</v>
      </c>
      <c r="Q270" s="57">
        <v>2420</v>
      </c>
      <c r="R270" s="57">
        <v>2428</v>
      </c>
      <c r="S270" s="57">
        <v>2370</v>
      </c>
      <c r="T270" s="14" t="str">
        <f t="shared" si="19"/>
        <v>無</v>
      </c>
      <c r="U270" s="14" t="str">
        <f t="shared" si="20"/>
        <v>有</v>
      </c>
      <c r="V270" s="68">
        <f t="shared" si="21"/>
        <v>4.1339396444817211E-4</v>
      </c>
      <c r="W270" s="19"/>
      <c r="X270" s="47"/>
      <c r="Y270" s="47"/>
    </row>
    <row r="271" spans="1:25" ht="15">
      <c r="A271" s="15" t="s">
        <v>18</v>
      </c>
      <c r="B271" s="15">
        <v>14</v>
      </c>
      <c r="C271" s="15">
        <v>3667</v>
      </c>
      <c r="D271" s="10" t="s">
        <v>28</v>
      </c>
      <c r="E271" s="15" t="s">
        <v>20</v>
      </c>
      <c r="F271" s="15" t="s">
        <v>121</v>
      </c>
      <c r="G271" s="50">
        <v>2799</v>
      </c>
      <c r="H271" s="50">
        <v>129</v>
      </c>
      <c r="I271" s="58">
        <v>4.8300000000000003E-2</v>
      </c>
      <c r="J271" s="50">
        <v>1873000</v>
      </c>
      <c r="K271" s="50">
        <v>2880</v>
      </c>
      <c r="L271" s="50">
        <v>2582</v>
      </c>
      <c r="M271" s="63">
        <f t="shared" si="22"/>
        <v>0.27181208053691275</v>
      </c>
      <c r="N271" s="42" t="str">
        <f>IFERROR(VLOOKUP(C271, マスタ!$E$2:$G$33, 3, TRUE), "")</f>
        <v>36</v>
      </c>
      <c r="O271" s="15" t="str">
        <f>IF(F271 = "", "", TEXT( WORKDAY(TEXT(LEFT(F271, FIND("(", F271) - 1), "yyyy/mm/dd"), 1, マスタ!$A$2:$A$106), "yyyymmdd"))</f>
        <v>20170710</v>
      </c>
      <c r="P271" s="16">
        <v>42926</v>
      </c>
      <c r="Q271" s="56">
        <v>2821</v>
      </c>
      <c r="R271" s="56">
        <v>2950</v>
      </c>
      <c r="S271" s="56">
        <v>2760</v>
      </c>
      <c r="T271" s="15" t="str">
        <f t="shared" si="19"/>
        <v>有</v>
      </c>
      <c r="U271" s="15" t="str">
        <f t="shared" si="20"/>
        <v>有</v>
      </c>
      <c r="V271" s="67">
        <f t="shared" si="21"/>
        <v>7.8599499821365715E-3</v>
      </c>
      <c r="W271" s="17"/>
      <c r="X271" s="46"/>
      <c r="Y271" s="46"/>
    </row>
    <row r="272" spans="1:25" ht="15">
      <c r="A272" s="14" t="s">
        <v>18</v>
      </c>
      <c r="B272" s="14">
        <v>17</v>
      </c>
      <c r="C272" s="14">
        <v>3415</v>
      </c>
      <c r="D272" s="9" t="s">
        <v>125</v>
      </c>
      <c r="E272" s="14" t="s">
        <v>20</v>
      </c>
      <c r="F272" s="14" t="s">
        <v>121</v>
      </c>
      <c r="G272" s="51">
        <v>5010</v>
      </c>
      <c r="H272" s="51">
        <v>195</v>
      </c>
      <c r="I272" s="59">
        <v>4.0500000000000001E-2</v>
      </c>
      <c r="J272" s="51">
        <v>256700</v>
      </c>
      <c r="K272" s="51">
        <v>5010</v>
      </c>
      <c r="L272" s="51">
        <v>4760</v>
      </c>
      <c r="M272" s="64">
        <f t="shared" si="22"/>
        <v>0</v>
      </c>
      <c r="N272" s="43" t="str">
        <f>IFERROR(VLOOKUP(C272, マスタ!$E$2:$G$33, 3, TRUE), "")</f>
        <v>繊維製品</v>
      </c>
      <c r="O272" s="14" t="str">
        <f>IF(F272 = "", "", TEXT( WORKDAY(TEXT(LEFT(F272, FIND("(", F272) - 1), "yyyy/mm/dd"), 1, マスタ!$A$2:$A$106), "yyyymmdd"))</f>
        <v>20170710</v>
      </c>
      <c r="P272" s="18">
        <v>42926</v>
      </c>
      <c r="Q272" s="57">
        <v>5110</v>
      </c>
      <c r="R272" s="57">
        <v>5130</v>
      </c>
      <c r="S272" s="57">
        <v>4580</v>
      </c>
      <c r="T272" s="14" t="str">
        <f t="shared" si="19"/>
        <v>無</v>
      </c>
      <c r="U272" s="14" t="str">
        <f t="shared" si="20"/>
        <v>有</v>
      </c>
      <c r="V272" s="68">
        <f t="shared" si="21"/>
        <v>1.9960079840319445E-2</v>
      </c>
      <c r="W272" s="19"/>
      <c r="X272" s="47"/>
      <c r="Y272" s="47"/>
    </row>
    <row r="273" spans="1:25" ht="27">
      <c r="A273" s="15" t="s">
        <v>18</v>
      </c>
      <c r="B273" s="15">
        <v>18</v>
      </c>
      <c r="C273" s="15">
        <v>6817</v>
      </c>
      <c r="D273" s="10" t="s">
        <v>31</v>
      </c>
      <c r="E273" s="15" t="s">
        <v>20</v>
      </c>
      <c r="F273" s="15" t="s">
        <v>121</v>
      </c>
      <c r="G273" s="50">
        <v>2140</v>
      </c>
      <c r="H273" s="50">
        <v>82</v>
      </c>
      <c r="I273" s="58">
        <v>3.9800000000000002E-2</v>
      </c>
      <c r="J273" s="50">
        <v>922700</v>
      </c>
      <c r="K273" s="50">
        <v>2140</v>
      </c>
      <c r="L273" s="50">
        <v>2023</v>
      </c>
      <c r="M273" s="63">
        <f t="shared" si="22"/>
        <v>0</v>
      </c>
      <c r="N273" s="42" t="str">
        <f>IFERROR(VLOOKUP(C273, マスタ!$E$2:$G$33, 3, TRUE), "")</f>
        <v>電気</v>
      </c>
      <c r="O273" s="15" t="str">
        <f>IF(F273 = "", "", TEXT( WORKDAY(TEXT(LEFT(F273, FIND("(", F273) - 1), "yyyy/mm/dd"), 1, マスタ!$A$2:$A$106), "yyyymmdd"))</f>
        <v>20170710</v>
      </c>
      <c r="P273" s="16">
        <v>42926</v>
      </c>
      <c r="Q273" s="56">
        <v>2108</v>
      </c>
      <c r="R273" s="56">
        <v>2168</v>
      </c>
      <c r="S273" s="56">
        <v>2080</v>
      </c>
      <c r="T273" s="15" t="str">
        <f t="shared" si="19"/>
        <v>有</v>
      </c>
      <c r="U273" s="15" t="str">
        <f t="shared" si="20"/>
        <v>有</v>
      </c>
      <c r="V273" s="67">
        <f t="shared" si="21"/>
        <v>-1.495327102803734E-2</v>
      </c>
      <c r="W273" s="17"/>
      <c r="X273" s="46"/>
      <c r="Y273" s="46"/>
    </row>
    <row r="274" spans="1:25" ht="27">
      <c r="A274" s="14" t="s">
        <v>18</v>
      </c>
      <c r="B274" s="14">
        <v>19</v>
      </c>
      <c r="C274" s="14">
        <v>6171</v>
      </c>
      <c r="D274" s="9" t="s">
        <v>22</v>
      </c>
      <c r="E274" s="14" t="s">
        <v>20</v>
      </c>
      <c r="F274" s="14" t="s">
        <v>121</v>
      </c>
      <c r="G274" s="51">
        <v>1707</v>
      </c>
      <c r="H274" s="51">
        <v>64</v>
      </c>
      <c r="I274" s="59">
        <v>3.9E-2</v>
      </c>
      <c r="J274" s="51">
        <v>2306600</v>
      </c>
      <c r="K274" s="51">
        <v>1927</v>
      </c>
      <c r="L274" s="51">
        <v>1584</v>
      </c>
      <c r="M274" s="64">
        <f t="shared" si="22"/>
        <v>0.64139941690962099</v>
      </c>
      <c r="N274" s="43" t="str">
        <f>IFERROR(VLOOKUP(C274, マスタ!$E$2:$G$33, 3, TRUE), "")</f>
        <v>機械</v>
      </c>
      <c r="O274" s="14" t="str">
        <f>IF(F274 = "", "", TEXT( WORKDAY(TEXT(LEFT(F274, FIND("(", F274) - 1), "yyyy/mm/dd"), 1, マスタ!$A$2:$A$106), "yyyymmdd"))</f>
        <v>20170710</v>
      </c>
      <c r="P274" s="18">
        <v>42926</v>
      </c>
      <c r="Q274" s="57">
        <v>1689</v>
      </c>
      <c r="R274" s="57">
        <v>1790</v>
      </c>
      <c r="S274" s="57">
        <v>1666</v>
      </c>
      <c r="T274" s="14" t="str">
        <f t="shared" si="19"/>
        <v>有</v>
      </c>
      <c r="U274" s="14" t="str">
        <f t="shared" si="20"/>
        <v>有</v>
      </c>
      <c r="V274" s="68">
        <f t="shared" si="21"/>
        <v>-1.0544815465729385E-2</v>
      </c>
      <c r="W274" s="19"/>
      <c r="X274" s="47"/>
      <c r="Y274" s="47"/>
    </row>
    <row r="275" spans="1:25" ht="15">
      <c r="A275" s="15" t="s">
        <v>18</v>
      </c>
      <c r="B275" s="15">
        <v>22</v>
      </c>
      <c r="C275" s="15">
        <v>6258</v>
      </c>
      <c r="D275" s="10" t="s">
        <v>126</v>
      </c>
      <c r="E275" s="15" t="s">
        <v>20</v>
      </c>
      <c r="F275" s="15" t="s">
        <v>121</v>
      </c>
      <c r="G275" s="50">
        <v>11170</v>
      </c>
      <c r="H275" s="50">
        <v>400</v>
      </c>
      <c r="I275" s="58">
        <v>3.7100000000000001E-2</v>
      </c>
      <c r="J275" s="50">
        <v>323500</v>
      </c>
      <c r="K275" s="50">
        <v>11280</v>
      </c>
      <c r="L275" s="50">
        <v>10630</v>
      </c>
      <c r="M275" s="63">
        <f t="shared" si="22"/>
        <v>0.16923076923076924</v>
      </c>
      <c r="N275" s="42" t="str">
        <f>IFERROR(VLOOKUP(C275, マスタ!$E$2:$G$33, 3, TRUE), "")</f>
        <v>機械</v>
      </c>
      <c r="O275" s="15" t="str">
        <f>IF(F275 = "", "", TEXT( WORKDAY(TEXT(LEFT(F275, FIND("(", F275) - 1), "yyyy/mm/dd"), 1, マスタ!$A$2:$A$106), "yyyymmdd"))</f>
        <v>20170710</v>
      </c>
      <c r="P275" s="16">
        <v>42926</v>
      </c>
      <c r="Q275" s="56">
        <v>11390</v>
      </c>
      <c r="R275" s="56">
        <v>11600</v>
      </c>
      <c r="S275" s="56">
        <v>11190</v>
      </c>
      <c r="T275" s="15" t="str">
        <f t="shared" si="19"/>
        <v>有</v>
      </c>
      <c r="U275" s="15" t="str">
        <f t="shared" si="20"/>
        <v>有</v>
      </c>
      <c r="V275" s="67">
        <f t="shared" si="21"/>
        <v>1.9695613249776089E-2</v>
      </c>
      <c r="W275" s="17"/>
      <c r="X275" s="46"/>
      <c r="Y275" s="46"/>
    </row>
    <row r="276" spans="1:25" ht="27">
      <c r="A276" s="14" t="s">
        <v>18</v>
      </c>
      <c r="B276" s="14">
        <v>23</v>
      </c>
      <c r="C276" s="14">
        <v>4662</v>
      </c>
      <c r="D276" s="9" t="s">
        <v>79</v>
      </c>
      <c r="E276" s="14" t="s">
        <v>20</v>
      </c>
      <c r="F276" s="14" t="s">
        <v>121</v>
      </c>
      <c r="G276" s="51">
        <v>1223</v>
      </c>
      <c r="H276" s="51">
        <v>42</v>
      </c>
      <c r="I276" s="59">
        <v>3.56E-2</v>
      </c>
      <c r="J276" s="51">
        <v>1112600</v>
      </c>
      <c r="K276" s="51">
        <v>1253</v>
      </c>
      <c r="L276" s="51">
        <v>1111</v>
      </c>
      <c r="M276" s="64">
        <f t="shared" si="22"/>
        <v>0.21126760563380281</v>
      </c>
      <c r="N276" s="43" t="str">
        <f>IFERROR(VLOOKUP(C276, マスタ!$E$2:$G$33, 3, TRUE), "")</f>
        <v>化学・医薬品</v>
      </c>
      <c r="O276" s="14" t="str">
        <f>IF(F276 = "", "", TEXT( WORKDAY(TEXT(LEFT(F276, FIND("(", F276) - 1), "yyyy/mm/dd"), 1, マスタ!$A$2:$A$106), "yyyymmdd"))</f>
        <v>20170710</v>
      </c>
      <c r="P276" s="18">
        <v>42926</v>
      </c>
      <c r="Q276" s="57">
        <v>1229</v>
      </c>
      <c r="R276" s="57">
        <v>1340</v>
      </c>
      <c r="S276" s="57">
        <v>1205</v>
      </c>
      <c r="T276" s="14" t="str">
        <f t="shared" si="19"/>
        <v>有</v>
      </c>
      <c r="U276" s="14" t="str">
        <f t="shared" si="20"/>
        <v>有</v>
      </c>
      <c r="V276" s="68">
        <f t="shared" si="21"/>
        <v>4.9059689288635244E-3</v>
      </c>
      <c r="W276" s="19"/>
      <c r="X276" s="47"/>
      <c r="Y276" s="47"/>
    </row>
    <row r="277" spans="1:25" ht="15">
      <c r="A277" s="15" t="s">
        <v>18</v>
      </c>
      <c r="B277" s="15">
        <v>25</v>
      </c>
      <c r="C277" s="15">
        <v>4680</v>
      </c>
      <c r="D277" s="10" t="s">
        <v>127</v>
      </c>
      <c r="E277" s="15" t="s">
        <v>20</v>
      </c>
      <c r="F277" s="15" t="s">
        <v>121</v>
      </c>
      <c r="G277" s="50">
        <v>1079</v>
      </c>
      <c r="H277" s="50">
        <v>36</v>
      </c>
      <c r="I277" s="58">
        <v>3.4500000000000003E-2</v>
      </c>
      <c r="J277" s="50">
        <v>1562300</v>
      </c>
      <c r="K277" s="50">
        <v>1080</v>
      </c>
      <c r="L277" s="50">
        <v>1034</v>
      </c>
      <c r="M277" s="63">
        <f t="shared" si="22"/>
        <v>2.1739130434782608E-2</v>
      </c>
      <c r="N277" s="42" t="str">
        <f>IFERROR(VLOOKUP(C277, マスタ!$E$2:$G$33, 3, TRUE), "")</f>
        <v>化学・医薬品</v>
      </c>
      <c r="O277" s="15" t="str">
        <f>IF(F277 = "", "", TEXT( WORKDAY(TEXT(LEFT(F277, FIND("(", F277) - 1), "yyyy/mm/dd"), 1, マスタ!$A$2:$A$106), "yyyymmdd"))</f>
        <v>20170710</v>
      </c>
      <c r="P277" s="16">
        <v>42926</v>
      </c>
      <c r="Q277" s="56">
        <v>1079</v>
      </c>
      <c r="R277" s="56">
        <v>1103</v>
      </c>
      <c r="S277" s="56">
        <v>1072</v>
      </c>
      <c r="T277" s="15" t="str">
        <f t="shared" si="19"/>
        <v>有</v>
      </c>
      <c r="U277" s="15" t="str">
        <f t="shared" si="20"/>
        <v>無</v>
      </c>
      <c r="V277" s="67">
        <f t="shared" si="21"/>
        <v>0</v>
      </c>
      <c r="W277" s="17"/>
      <c r="X277" s="46"/>
      <c r="Y277" s="46"/>
    </row>
    <row r="278" spans="1:25" ht="15">
      <c r="A278" s="14" t="s">
        <v>18</v>
      </c>
      <c r="B278" s="14">
        <v>26</v>
      </c>
      <c r="C278" s="14">
        <v>3978</v>
      </c>
      <c r="D278" s="9" t="s">
        <v>51</v>
      </c>
      <c r="E278" s="14" t="s">
        <v>20</v>
      </c>
      <c r="F278" s="14" t="s">
        <v>121</v>
      </c>
      <c r="G278" s="51">
        <v>2546</v>
      </c>
      <c r="H278" s="51">
        <v>83</v>
      </c>
      <c r="I278" s="59">
        <v>3.3700000000000001E-2</v>
      </c>
      <c r="J278" s="51">
        <v>473300</v>
      </c>
      <c r="K278" s="51">
        <v>2567</v>
      </c>
      <c r="L278" s="51">
        <v>2448</v>
      </c>
      <c r="M278" s="64">
        <f t="shared" si="22"/>
        <v>0.17647058823529413</v>
      </c>
      <c r="N278" s="43" t="str">
        <f>IFERROR(VLOOKUP(C278, マスタ!$E$2:$G$33, 3, TRUE), "")</f>
        <v>パルプ・紙</v>
      </c>
      <c r="O278" s="14" t="str">
        <f>IF(F278 = "", "", TEXT( WORKDAY(TEXT(LEFT(F278, FIND("(", F278) - 1), "yyyy/mm/dd"), 1, マスタ!$A$2:$A$106), "yyyymmdd"))</f>
        <v>20170710</v>
      </c>
      <c r="P278" s="18">
        <v>42926</v>
      </c>
      <c r="Q278" s="57">
        <v>2569</v>
      </c>
      <c r="R278" s="57">
        <v>2731</v>
      </c>
      <c r="S278" s="57">
        <v>2567</v>
      </c>
      <c r="T278" s="14" t="str">
        <f t="shared" si="19"/>
        <v>有</v>
      </c>
      <c r="U278" s="14" t="str">
        <f t="shared" si="20"/>
        <v>無</v>
      </c>
      <c r="V278" s="68">
        <f t="shared" si="21"/>
        <v>9.0337784760408102E-3</v>
      </c>
      <c r="W278" s="19"/>
      <c r="X278" s="47"/>
      <c r="Y278" s="47"/>
    </row>
    <row r="279" spans="1:25" ht="27">
      <c r="A279" s="15" t="s">
        <v>18</v>
      </c>
      <c r="B279" s="15">
        <v>28</v>
      </c>
      <c r="C279" s="15">
        <v>3909</v>
      </c>
      <c r="D279" s="10" t="s">
        <v>128</v>
      </c>
      <c r="E279" s="15" t="s">
        <v>20</v>
      </c>
      <c r="F279" s="15" t="s">
        <v>121</v>
      </c>
      <c r="G279" s="50">
        <v>1187</v>
      </c>
      <c r="H279" s="50">
        <v>38</v>
      </c>
      <c r="I279" s="58">
        <v>3.3099999999999997E-2</v>
      </c>
      <c r="J279" s="50">
        <v>171300</v>
      </c>
      <c r="K279" s="50">
        <v>1187</v>
      </c>
      <c r="L279" s="50">
        <v>1133</v>
      </c>
      <c r="M279" s="63">
        <f t="shared" si="22"/>
        <v>0</v>
      </c>
      <c r="N279" s="42" t="str">
        <f>IFERROR(VLOOKUP(C279, マスタ!$E$2:$G$33, 3, TRUE), "")</f>
        <v>パルプ・紙</v>
      </c>
      <c r="O279" s="15" t="str">
        <f>IF(F279 = "", "", TEXT( WORKDAY(TEXT(LEFT(F279, FIND("(", F279) - 1), "yyyy/mm/dd"), 1, マスタ!$A$2:$A$106), "yyyymmdd"))</f>
        <v>20170710</v>
      </c>
      <c r="P279" s="16">
        <v>42926</v>
      </c>
      <c r="Q279" s="56">
        <v>1200</v>
      </c>
      <c r="R279" s="56">
        <v>1209</v>
      </c>
      <c r="S279" s="56">
        <v>1181</v>
      </c>
      <c r="T279" s="15" t="str">
        <f t="shared" si="19"/>
        <v>無</v>
      </c>
      <c r="U279" s="15" t="str">
        <f t="shared" si="20"/>
        <v>有</v>
      </c>
      <c r="V279" s="67">
        <f t="shared" si="21"/>
        <v>1.0951979780960297E-2</v>
      </c>
      <c r="W279" s="17"/>
      <c r="X279" s="46"/>
      <c r="Y279" s="46"/>
    </row>
    <row r="280" spans="1:25" ht="15">
      <c r="A280" s="14" t="s">
        <v>18</v>
      </c>
      <c r="B280" s="14">
        <v>29</v>
      </c>
      <c r="C280" s="14">
        <v>3672</v>
      </c>
      <c r="D280" s="9" t="s">
        <v>129</v>
      </c>
      <c r="E280" s="14" t="s">
        <v>20</v>
      </c>
      <c r="F280" s="14" t="s">
        <v>121</v>
      </c>
      <c r="G280" s="51">
        <v>1150</v>
      </c>
      <c r="H280" s="51">
        <v>36</v>
      </c>
      <c r="I280" s="59">
        <v>3.2300000000000002E-2</v>
      </c>
      <c r="J280" s="51">
        <v>904500</v>
      </c>
      <c r="K280" s="51">
        <v>1163</v>
      </c>
      <c r="L280" s="51">
        <v>1091</v>
      </c>
      <c r="M280" s="64">
        <f t="shared" si="22"/>
        <v>0.18055555555555555</v>
      </c>
      <c r="N280" s="43" t="str">
        <f>IFERROR(VLOOKUP(C280, マスタ!$E$2:$G$33, 3, TRUE), "")</f>
        <v>36</v>
      </c>
      <c r="O280" s="14" t="str">
        <f>IF(F280 = "", "", TEXT( WORKDAY(TEXT(LEFT(F280, FIND("(", F280) - 1), "yyyy/mm/dd"), 1, マスタ!$A$2:$A$106), "yyyymmdd"))</f>
        <v>20170710</v>
      </c>
      <c r="P280" s="18">
        <v>42926</v>
      </c>
      <c r="Q280" s="57">
        <v>1255</v>
      </c>
      <c r="R280" s="57">
        <v>1295</v>
      </c>
      <c r="S280" s="57">
        <v>1203</v>
      </c>
      <c r="T280" s="14" t="str">
        <f t="shared" si="19"/>
        <v>有</v>
      </c>
      <c r="U280" s="14" t="str">
        <f t="shared" si="20"/>
        <v>有</v>
      </c>
      <c r="V280" s="68">
        <f t="shared" si="21"/>
        <v>9.1304347826086873E-2</v>
      </c>
      <c r="W280" s="19"/>
      <c r="X280" s="47"/>
      <c r="Y280" s="47"/>
    </row>
    <row r="281" spans="1:25" ht="15">
      <c r="A281" s="15" t="s">
        <v>18</v>
      </c>
      <c r="B281" s="15">
        <v>31</v>
      </c>
      <c r="C281" s="15">
        <v>5949</v>
      </c>
      <c r="D281" s="10" t="s">
        <v>130</v>
      </c>
      <c r="E281" s="15" t="s">
        <v>20</v>
      </c>
      <c r="F281" s="15" t="s">
        <v>121</v>
      </c>
      <c r="G281" s="50">
        <v>2628</v>
      </c>
      <c r="H281" s="50">
        <v>79</v>
      </c>
      <c r="I281" s="58">
        <v>3.1E-2</v>
      </c>
      <c r="J281" s="50">
        <v>466300</v>
      </c>
      <c r="K281" s="50">
        <v>2649</v>
      </c>
      <c r="L281" s="50">
        <v>2571</v>
      </c>
      <c r="M281" s="63">
        <f t="shared" si="22"/>
        <v>0.26923076923076922</v>
      </c>
      <c r="N281" s="42" t="str">
        <f>IFERROR(VLOOKUP(C281, マスタ!$E$2:$G$33, 3, TRUE), "")</f>
        <v>金属製品</v>
      </c>
      <c r="O281" s="15" t="str">
        <f>IF(F281 = "", "", TEXT( WORKDAY(TEXT(LEFT(F281, FIND("(", F281) - 1), "yyyy/mm/dd"), 1, マスタ!$A$2:$A$106), "yyyymmdd"))</f>
        <v>20170710</v>
      </c>
      <c r="P281" s="16">
        <v>42926</v>
      </c>
      <c r="Q281" s="56">
        <v>2659</v>
      </c>
      <c r="R281" s="56">
        <v>2695</v>
      </c>
      <c r="S281" s="56">
        <v>2653</v>
      </c>
      <c r="T281" s="15" t="str">
        <f t="shared" si="19"/>
        <v>有</v>
      </c>
      <c r="U281" s="15" t="str">
        <f t="shared" si="20"/>
        <v>無</v>
      </c>
      <c r="V281" s="67">
        <f t="shared" si="21"/>
        <v>1.1796042617960412E-2</v>
      </c>
      <c r="W281" s="17"/>
      <c r="X281" s="46"/>
      <c r="Y281" s="46"/>
    </row>
    <row r="282" spans="1:25" ht="15">
      <c r="A282" s="14" t="s">
        <v>18</v>
      </c>
      <c r="B282" s="14">
        <v>33</v>
      </c>
      <c r="C282" s="14">
        <v>6839</v>
      </c>
      <c r="D282" s="9" t="s">
        <v>81</v>
      </c>
      <c r="E282" s="14" t="s">
        <v>20</v>
      </c>
      <c r="F282" s="14" t="s">
        <v>121</v>
      </c>
      <c r="G282" s="51">
        <v>1053</v>
      </c>
      <c r="H282" s="51">
        <v>29</v>
      </c>
      <c r="I282" s="59">
        <v>2.8299999999999999E-2</v>
      </c>
      <c r="J282" s="51">
        <v>514500</v>
      </c>
      <c r="K282" s="51">
        <v>1066</v>
      </c>
      <c r="L282" s="51">
        <v>1015</v>
      </c>
      <c r="M282" s="64">
        <f t="shared" si="22"/>
        <v>0.25490196078431371</v>
      </c>
      <c r="N282" s="43" t="str">
        <f>IFERROR(VLOOKUP(C282, マスタ!$E$2:$G$33, 3, TRUE), "")</f>
        <v>電気</v>
      </c>
      <c r="O282" s="14" t="str">
        <f>IF(F282 = "", "", TEXT( WORKDAY(TEXT(LEFT(F282, FIND("(", F282) - 1), "yyyy/mm/dd"), 1, マスタ!$A$2:$A$106), "yyyymmdd"))</f>
        <v>20170710</v>
      </c>
      <c r="P282" s="18">
        <v>42926</v>
      </c>
      <c r="Q282" s="57">
        <v>1060</v>
      </c>
      <c r="R282" s="57">
        <v>1070</v>
      </c>
      <c r="S282" s="57">
        <v>1016</v>
      </c>
      <c r="T282" s="14" t="str">
        <f t="shared" ref="T282:T345" si="23">IF(Q282="", "", IF(R282-Q282&gt;=ROUNDDOWN(G282/100, 0), "有", "無"))</f>
        <v>有</v>
      </c>
      <c r="U282" s="14" t="str">
        <f t="shared" ref="U282:U345" si="24">IF(Q282="", "", IF(Q282-S282&gt;=ROUNDDOWN(G282/100, 0), "有", "無"))</f>
        <v>有</v>
      </c>
      <c r="V282" s="68">
        <f t="shared" ref="V282:V345" si="25">IF(Q282="", "", Q282/G282-1)</f>
        <v>6.647673314339908E-3</v>
      </c>
      <c r="W282" s="19"/>
      <c r="X282" s="47"/>
      <c r="Y282" s="47"/>
    </row>
    <row r="283" spans="1:25" ht="27">
      <c r="A283" s="15" t="s">
        <v>18</v>
      </c>
      <c r="B283" s="15">
        <v>34</v>
      </c>
      <c r="C283" s="15">
        <v>3688</v>
      </c>
      <c r="D283" s="10" t="s">
        <v>131</v>
      </c>
      <c r="E283" s="15" t="s">
        <v>20</v>
      </c>
      <c r="F283" s="15" t="s">
        <v>121</v>
      </c>
      <c r="G283" s="50">
        <v>2413</v>
      </c>
      <c r="H283" s="50">
        <v>66</v>
      </c>
      <c r="I283" s="58">
        <v>2.81E-2</v>
      </c>
      <c r="J283" s="50">
        <v>451600</v>
      </c>
      <c r="K283" s="50">
        <v>2428</v>
      </c>
      <c r="L283" s="50">
        <v>2337</v>
      </c>
      <c r="M283" s="63">
        <f t="shared" si="22"/>
        <v>0.16483516483516483</v>
      </c>
      <c r="N283" s="42" t="str">
        <f>IFERROR(VLOOKUP(C283, マスタ!$E$2:$G$33, 3, TRUE), "")</f>
        <v>36</v>
      </c>
      <c r="O283" s="15" t="str">
        <f>IF(F283 = "", "", TEXT( WORKDAY(TEXT(LEFT(F283, FIND("(", F283) - 1), "yyyy/mm/dd"), 1, マスタ!$A$2:$A$106), "yyyymmdd"))</f>
        <v>20170710</v>
      </c>
      <c r="P283" s="16">
        <v>42926</v>
      </c>
      <c r="Q283" s="56">
        <v>2420</v>
      </c>
      <c r="R283" s="56">
        <v>2472</v>
      </c>
      <c r="S283" s="56">
        <v>2401</v>
      </c>
      <c r="T283" s="15" t="str">
        <f t="shared" si="23"/>
        <v>有</v>
      </c>
      <c r="U283" s="15" t="str">
        <f t="shared" si="24"/>
        <v>無</v>
      </c>
      <c r="V283" s="67">
        <f t="shared" si="25"/>
        <v>2.9009531703274583E-3</v>
      </c>
      <c r="W283" s="17"/>
      <c r="X283" s="46"/>
      <c r="Y283" s="46"/>
    </row>
    <row r="284" spans="1:25" ht="15">
      <c r="A284" s="14" t="s">
        <v>18</v>
      </c>
      <c r="B284" s="14">
        <v>37</v>
      </c>
      <c r="C284" s="14">
        <v>6962</v>
      </c>
      <c r="D284" s="9" t="s">
        <v>132</v>
      </c>
      <c r="E284" s="14" t="s">
        <v>20</v>
      </c>
      <c r="F284" s="14" t="s">
        <v>121</v>
      </c>
      <c r="G284" s="51">
        <v>1772</v>
      </c>
      <c r="H284" s="51">
        <v>46</v>
      </c>
      <c r="I284" s="59">
        <v>2.6700000000000002E-2</v>
      </c>
      <c r="J284" s="51">
        <v>153700</v>
      </c>
      <c r="K284" s="51">
        <v>1795</v>
      </c>
      <c r="L284" s="51">
        <v>1698</v>
      </c>
      <c r="M284" s="64">
        <f t="shared" si="22"/>
        <v>0.23711340206185566</v>
      </c>
      <c r="N284" s="43" t="str">
        <f>IFERROR(VLOOKUP(C284, マスタ!$E$2:$G$33, 3, TRUE), "")</f>
        <v>電気</v>
      </c>
      <c r="O284" s="14" t="str">
        <f>IF(F284 = "", "", TEXT( WORKDAY(TEXT(LEFT(F284, FIND("(", F284) - 1), "yyyy/mm/dd"), 1, マスタ!$A$2:$A$106), "yyyymmdd"))</f>
        <v>20170710</v>
      </c>
      <c r="P284" s="18">
        <v>42926</v>
      </c>
      <c r="Q284" s="57">
        <v>1789</v>
      </c>
      <c r="R284" s="57">
        <v>1805</v>
      </c>
      <c r="S284" s="57">
        <v>1750</v>
      </c>
      <c r="T284" s="14" t="str">
        <f t="shared" si="23"/>
        <v>無</v>
      </c>
      <c r="U284" s="14" t="str">
        <f t="shared" si="24"/>
        <v>有</v>
      </c>
      <c r="V284" s="68">
        <f t="shared" si="25"/>
        <v>9.5936794582391904E-3</v>
      </c>
      <c r="W284" s="19"/>
      <c r="X284" s="47"/>
      <c r="Y284" s="47"/>
    </row>
    <row r="285" spans="1:25" ht="27">
      <c r="A285" s="15" t="s">
        <v>18</v>
      </c>
      <c r="B285" s="15">
        <v>38</v>
      </c>
      <c r="C285" s="15">
        <v>4410</v>
      </c>
      <c r="D285" s="10" t="s">
        <v>133</v>
      </c>
      <c r="E285" s="15" t="s">
        <v>20</v>
      </c>
      <c r="F285" s="15" t="s">
        <v>121</v>
      </c>
      <c r="G285" s="50">
        <v>1022</v>
      </c>
      <c r="H285" s="50">
        <v>26</v>
      </c>
      <c r="I285" s="58">
        <v>2.6100000000000002E-2</v>
      </c>
      <c r="J285" s="50">
        <v>125900</v>
      </c>
      <c r="K285" s="50">
        <v>1045</v>
      </c>
      <c r="L285" s="50">
        <v>1001</v>
      </c>
      <c r="M285" s="63">
        <f t="shared" si="22"/>
        <v>0.52272727272727271</v>
      </c>
      <c r="N285" s="42" t="str">
        <f>IFERROR(VLOOKUP(C285, マスタ!$E$2:$G$33, 3, TRUE), "")</f>
        <v>化学・医薬品</v>
      </c>
      <c r="O285" s="15" t="str">
        <f>IF(F285 = "", "", TEXT( WORKDAY(TEXT(LEFT(F285, FIND("(", F285) - 1), "yyyy/mm/dd"), 1, マスタ!$A$2:$A$106), "yyyymmdd"))</f>
        <v>20170710</v>
      </c>
      <c r="P285" s="16">
        <v>42926</v>
      </c>
      <c r="Q285" s="56">
        <v>1016</v>
      </c>
      <c r="R285" s="56">
        <v>1047</v>
      </c>
      <c r="S285" s="56">
        <v>1016</v>
      </c>
      <c r="T285" s="15" t="str">
        <f t="shared" si="23"/>
        <v>有</v>
      </c>
      <c r="U285" s="15" t="str">
        <f t="shared" si="24"/>
        <v>無</v>
      </c>
      <c r="V285" s="67">
        <f t="shared" si="25"/>
        <v>-5.8708414872798986E-3</v>
      </c>
      <c r="W285" s="17"/>
      <c r="X285" s="46"/>
      <c r="Y285" s="46"/>
    </row>
    <row r="286" spans="1:25" ht="15">
      <c r="A286" s="14" t="s">
        <v>18</v>
      </c>
      <c r="B286" s="14">
        <v>39</v>
      </c>
      <c r="C286" s="14">
        <v>2372</v>
      </c>
      <c r="D286" s="9" t="s">
        <v>94</v>
      </c>
      <c r="E286" s="14" t="s">
        <v>20</v>
      </c>
      <c r="F286" s="14" t="s">
        <v>121</v>
      </c>
      <c r="G286" s="51">
        <v>1545</v>
      </c>
      <c r="H286" s="51">
        <v>39</v>
      </c>
      <c r="I286" s="59">
        <v>2.5899999999999999E-2</v>
      </c>
      <c r="J286" s="51">
        <v>206700</v>
      </c>
      <c r="K286" s="51">
        <v>1578</v>
      </c>
      <c r="L286" s="51">
        <v>1505</v>
      </c>
      <c r="M286" s="64">
        <f t="shared" si="22"/>
        <v>0.45205479452054792</v>
      </c>
      <c r="N286" s="43" t="str">
        <f>IFERROR(VLOOKUP(C286, マスタ!$E$2:$G$33, 3, TRUE), "")</f>
        <v>食品</v>
      </c>
      <c r="O286" s="14" t="str">
        <f>IF(F286 = "", "", TEXT( WORKDAY(TEXT(LEFT(F286, FIND("(", F286) - 1), "yyyy/mm/dd"), 1, マスタ!$A$2:$A$106), "yyyymmdd"))</f>
        <v>20170710</v>
      </c>
      <c r="P286" s="18">
        <v>42926</v>
      </c>
      <c r="Q286" s="57">
        <v>1576</v>
      </c>
      <c r="R286" s="57">
        <v>1700</v>
      </c>
      <c r="S286" s="57">
        <v>1555</v>
      </c>
      <c r="T286" s="14" t="str">
        <f t="shared" si="23"/>
        <v>有</v>
      </c>
      <c r="U286" s="14" t="str">
        <f t="shared" si="24"/>
        <v>有</v>
      </c>
      <c r="V286" s="68">
        <f t="shared" si="25"/>
        <v>2.0064724919093946E-2</v>
      </c>
      <c r="W286" s="19"/>
      <c r="X286" s="47"/>
      <c r="Y286" s="47"/>
    </row>
    <row r="287" spans="1:25" ht="40.5">
      <c r="A287" s="15" t="s">
        <v>18</v>
      </c>
      <c r="B287" s="15">
        <v>40</v>
      </c>
      <c r="C287" s="15">
        <v>8729</v>
      </c>
      <c r="D287" s="10" t="s">
        <v>134</v>
      </c>
      <c r="E287" s="15" t="s">
        <v>20</v>
      </c>
      <c r="F287" s="15" t="s">
        <v>121</v>
      </c>
      <c r="G287" s="50">
        <v>2037</v>
      </c>
      <c r="H287" s="50">
        <v>51</v>
      </c>
      <c r="I287" s="58">
        <v>2.5700000000000001E-2</v>
      </c>
      <c r="J287" s="50">
        <v>3704900</v>
      </c>
      <c r="K287" s="50">
        <v>2058</v>
      </c>
      <c r="L287" s="50">
        <v>1970</v>
      </c>
      <c r="M287" s="63">
        <f t="shared" si="22"/>
        <v>0.23863636363636365</v>
      </c>
      <c r="N287" s="42" t="str">
        <f>IFERROR(VLOOKUP(C287, マスタ!$E$2:$G$33, 3, TRUE), "")</f>
        <v>保険</v>
      </c>
      <c r="O287" s="15" t="str">
        <f>IF(F287 = "", "", TEXT( WORKDAY(TEXT(LEFT(F287, FIND("(", F287) - 1), "yyyy/mm/dd"), 1, マスタ!$A$2:$A$106), "yyyymmdd"))</f>
        <v>20170710</v>
      </c>
      <c r="P287" s="16">
        <v>42926</v>
      </c>
      <c r="Q287" s="56">
        <v>2036</v>
      </c>
      <c r="R287" s="56">
        <v>2044</v>
      </c>
      <c r="S287" s="56">
        <v>2008</v>
      </c>
      <c r="T287" s="15" t="str">
        <f t="shared" si="23"/>
        <v>無</v>
      </c>
      <c r="U287" s="15" t="str">
        <f t="shared" si="24"/>
        <v>有</v>
      </c>
      <c r="V287" s="67">
        <f t="shared" si="25"/>
        <v>-4.9091801669121082E-4</v>
      </c>
      <c r="W287" s="17"/>
      <c r="X287" s="46"/>
      <c r="Y287" s="46"/>
    </row>
    <row r="288" spans="1:25" ht="27">
      <c r="A288" s="14" t="s">
        <v>18</v>
      </c>
      <c r="B288" s="14">
        <v>41</v>
      </c>
      <c r="C288" s="14">
        <v>6048</v>
      </c>
      <c r="D288" s="9" t="s">
        <v>135</v>
      </c>
      <c r="E288" s="14" t="s">
        <v>20</v>
      </c>
      <c r="F288" s="14" t="s">
        <v>121</v>
      </c>
      <c r="G288" s="51">
        <v>1575</v>
      </c>
      <c r="H288" s="51">
        <v>39</v>
      </c>
      <c r="I288" s="59">
        <v>2.5399999999999999E-2</v>
      </c>
      <c r="J288" s="51">
        <v>36800</v>
      </c>
      <c r="K288" s="51">
        <v>1575</v>
      </c>
      <c r="L288" s="51">
        <v>1522</v>
      </c>
      <c r="M288" s="64">
        <f t="shared" si="22"/>
        <v>0</v>
      </c>
      <c r="N288" s="43" t="str">
        <f>IFERROR(VLOOKUP(C288, マスタ!$E$2:$G$33, 3, TRUE), "")</f>
        <v>機械</v>
      </c>
      <c r="O288" s="14" t="str">
        <f>IF(F288 = "", "", TEXT( WORKDAY(TEXT(LEFT(F288, FIND("(", F288) - 1), "yyyy/mm/dd"), 1, マスタ!$A$2:$A$106), "yyyymmdd"))</f>
        <v>20170710</v>
      </c>
      <c r="P288" s="18">
        <v>42926</v>
      </c>
      <c r="Q288" s="57">
        <v>1577</v>
      </c>
      <c r="R288" s="57">
        <v>1580</v>
      </c>
      <c r="S288" s="57">
        <v>1481</v>
      </c>
      <c r="T288" s="14" t="str">
        <f t="shared" si="23"/>
        <v>無</v>
      </c>
      <c r="U288" s="14" t="str">
        <f t="shared" si="24"/>
        <v>有</v>
      </c>
      <c r="V288" s="68">
        <f t="shared" si="25"/>
        <v>1.2698412698413097E-3</v>
      </c>
      <c r="W288" s="19"/>
      <c r="X288" s="47"/>
      <c r="Y288" s="47"/>
    </row>
    <row r="289" spans="1:25" ht="15">
      <c r="A289" s="15" t="s">
        <v>18</v>
      </c>
      <c r="B289" s="15">
        <v>42</v>
      </c>
      <c r="C289" s="15">
        <v>8079</v>
      </c>
      <c r="D289" s="10" t="s">
        <v>136</v>
      </c>
      <c r="E289" s="15" t="s">
        <v>20</v>
      </c>
      <c r="F289" s="15" t="s">
        <v>121</v>
      </c>
      <c r="G289" s="50">
        <v>3460</v>
      </c>
      <c r="H289" s="50">
        <v>85</v>
      </c>
      <c r="I289" s="58">
        <v>2.52E-2</v>
      </c>
      <c r="J289" s="50">
        <v>23900</v>
      </c>
      <c r="K289" s="50">
        <v>3460</v>
      </c>
      <c r="L289" s="50">
        <v>3350</v>
      </c>
      <c r="M289" s="63">
        <f t="shared" si="22"/>
        <v>0</v>
      </c>
      <c r="N289" s="42" t="str">
        <f>IFERROR(VLOOKUP(C289, マスタ!$E$2:$G$33, 3, TRUE), "")</f>
        <v>商業</v>
      </c>
      <c r="O289" s="15" t="str">
        <f>IF(F289 = "", "", TEXT( WORKDAY(TEXT(LEFT(F289, FIND("(", F289) - 1), "yyyy/mm/dd"), 1, マスタ!$A$2:$A$106), "yyyymmdd"))</f>
        <v>20170710</v>
      </c>
      <c r="P289" s="16">
        <v>42926</v>
      </c>
      <c r="Q289" s="56">
        <v>3465</v>
      </c>
      <c r="R289" s="56">
        <v>3465</v>
      </c>
      <c r="S289" s="56">
        <v>3420</v>
      </c>
      <c r="T289" s="15" t="str">
        <f t="shared" si="23"/>
        <v>無</v>
      </c>
      <c r="U289" s="15" t="str">
        <f t="shared" si="24"/>
        <v>有</v>
      </c>
      <c r="V289" s="67">
        <f t="shared" si="25"/>
        <v>1.4450867052022698E-3</v>
      </c>
      <c r="W289" s="17"/>
      <c r="X289" s="46"/>
      <c r="Y289" s="46"/>
    </row>
    <row r="290" spans="1:25" ht="15">
      <c r="A290" s="14" t="s">
        <v>18</v>
      </c>
      <c r="B290" s="14">
        <v>45</v>
      </c>
      <c r="C290" s="14">
        <v>3134</v>
      </c>
      <c r="D290" s="9" t="s">
        <v>137</v>
      </c>
      <c r="E290" s="14" t="s">
        <v>20</v>
      </c>
      <c r="F290" s="14" t="s">
        <v>121</v>
      </c>
      <c r="G290" s="51">
        <v>1603</v>
      </c>
      <c r="H290" s="51">
        <v>38</v>
      </c>
      <c r="I290" s="59">
        <v>2.4299999999999999E-2</v>
      </c>
      <c r="J290" s="51">
        <v>203000</v>
      </c>
      <c r="K290" s="51">
        <v>1620</v>
      </c>
      <c r="L290" s="51">
        <v>1552</v>
      </c>
      <c r="M290" s="64">
        <f t="shared" si="22"/>
        <v>0.25</v>
      </c>
      <c r="N290" s="43" t="str">
        <f>IFERROR(VLOOKUP(C290, マスタ!$E$2:$G$33, 3, TRUE), "")</f>
        <v>繊維製品</v>
      </c>
      <c r="O290" s="14" t="str">
        <f>IF(F290 = "", "", TEXT( WORKDAY(TEXT(LEFT(F290, FIND("(", F290) - 1), "yyyy/mm/dd"), 1, マスタ!$A$2:$A$106), "yyyymmdd"))</f>
        <v>20170710</v>
      </c>
      <c r="P290" s="18">
        <v>42926</v>
      </c>
      <c r="Q290" s="57">
        <v>1626</v>
      </c>
      <c r="R290" s="57">
        <v>1656</v>
      </c>
      <c r="S290" s="57">
        <v>1604</v>
      </c>
      <c r="T290" s="14" t="str">
        <f t="shared" si="23"/>
        <v>有</v>
      </c>
      <c r="U290" s="14" t="str">
        <f t="shared" si="24"/>
        <v>有</v>
      </c>
      <c r="V290" s="68">
        <f t="shared" si="25"/>
        <v>1.4348097317529618E-2</v>
      </c>
      <c r="W290" s="19"/>
      <c r="X290" s="47"/>
      <c r="Y290" s="47"/>
    </row>
    <row r="291" spans="1:25" ht="15">
      <c r="A291" s="15" t="s">
        <v>18</v>
      </c>
      <c r="B291" s="15">
        <v>46</v>
      </c>
      <c r="C291" s="15">
        <v>3436</v>
      </c>
      <c r="D291" s="10" t="s">
        <v>89</v>
      </c>
      <c r="E291" s="15" t="s">
        <v>20</v>
      </c>
      <c r="F291" s="15" t="s">
        <v>121</v>
      </c>
      <c r="G291" s="50">
        <v>1730</v>
      </c>
      <c r="H291" s="50">
        <v>40</v>
      </c>
      <c r="I291" s="58">
        <v>2.3699999999999999E-2</v>
      </c>
      <c r="J291" s="50">
        <v>8316100</v>
      </c>
      <c r="K291" s="50">
        <v>1733</v>
      </c>
      <c r="L291" s="50">
        <v>1665</v>
      </c>
      <c r="M291" s="63">
        <f t="shared" si="22"/>
        <v>4.4117647058823532E-2</v>
      </c>
      <c r="N291" s="42" t="str">
        <f>IFERROR(VLOOKUP(C291, マスタ!$E$2:$G$33, 3, TRUE), "")</f>
        <v>繊維製品</v>
      </c>
      <c r="O291" s="15" t="str">
        <f>IF(F291 = "", "", TEXT( WORKDAY(TEXT(LEFT(F291, FIND("(", F291) - 1), "yyyy/mm/dd"), 1, マスタ!$A$2:$A$106), "yyyymmdd"))</f>
        <v>20170710</v>
      </c>
      <c r="P291" s="16">
        <v>42926</v>
      </c>
      <c r="Q291" s="56">
        <v>1740</v>
      </c>
      <c r="R291" s="56">
        <v>1768</v>
      </c>
      <c r="S291" s="56">
        <v>1716</v>
      </c>
      <c r="T291" s="15" t="str">
        <f t="shared" si="23"/>
        <v>有</v>
      </c>
      <c r="U291" s="15" t="str">
        <f t="shared" si="24"/>
        <v>有</v>
      </c>
      <c r="V291" s="67">
        <f t="shared" si="25"/>
        <v>5.7803468208093012E-3</v>
      </c>
      <c r="W291" s="17"/>
      <c r="X291" s="46"/>
      <c r="Y291" s="46"/>
    </row>
    <row r="292" spans="1:25" ht="27">
      <c r="A292" s="14" t="s">
        <v>18</v>
      </c>
      <c r="B292" s="14">
        <v>47</v>
      </c>
      <c r="C292" s="14">
        <v>2157</v>
      </c>
      <c r="D292" s="9" t="s">
        <v>109</v>
      </c>
      <c r="E292" s="14" t="s">
        <v>20</v>
      </c>
      <c r="F292" s="14" t="s">
        <v>121</v>
      </c>
      <c r="G292" s="51">
        <v>3085</v>
      </c>
      <c r="H292" s="51">
        <v>70</v>
      </c>
      <c r="I292" s="59">
        <v>2.3199999999999998E-2</v>
      </c>
      <c r="J292" s="51">
        <v>301400</v>
      </c>
      <c r="K292" s="51">
        <v>3130</v>
      </c>
      <c r="L292" s="51">
        <v>3005</v>
      </c>
      <c r="M292" s="64">
        <f t="shared" si="22"/>
        <v>0.36</v>
      </c>
      <c r="N292" s="43" t="str">
        <f>IFERROR(VLOOKUP(C292, マスタ!$E$2:$G$33, 3, TRUE), "")</f>
        <v>食品</v>
      </c>
      <c r="O292" s="14" t="str">
        <f>IF(F292 = "", "", TEXT( WORKDAY(TEXT(LEFT(F292, FIND("(", F292) - 1), "yyyy/mm/dd"), 1, マスタ!$A$2:$A$106), "yyyymmdd"))</f>
        <v>20170710</v>
      </c>
      <c r="P292" s="18">
        <v>42926</v>
      </c>
      <c r="Q292" s="57">
        <v>3075</v>
      </c>
      <c r="R292" s="57">
        <v>3080</v>
      </c>
      <c r="S292" s="57">
        <v>3035</v>
      </c>
      <c r="T292" s="14" t="str">
        <f t="shared" si="23"/>
        <v>無</v>
      </c>
      <c r="U292" s="14" t="str">
        <f t="shared" si="24"/>
        <v>有</v>
      </c>
      <c r="V292" s="68">
        <f t="shared" si="25"/>
        <v>-3.2414910858995505E-3</v>
      </c>
      <c r="W292" s="19"/>
      <c r="X292" s="47"/>
      <c r="Y292" s="47"/>
    </row>
    <row r="293" spans="1:25" ht="27">
      <c r="A293" s="15" t="s">
        <v>18</v>
      </c>
      <c r="B293" s="15">
        <v>2</v>
      </c>
      <c r="C293" s="15">
        <v>6093</v>
      </c>
      <c r="D293" s="10" t="s">
        <v>106</v>
      </c>
      <c r="E293" s="15" t="s">
        <v>20</v>
      </c>
      <c r="F293" s="15" t="s">
        <v>138</v>
      </c>
      <c r="G293" s="50">
        <v>2867</v>
      </c>
      <c r="H293" s="50">
        <v>500</v>
      </c>
      <c r="I293" s="58">
        <v>0.2112</v>
      </c>
      <c r="J293" s="50">
        <v>26000</v>
      </c>
      <c r="K293" s="50">
        <v>2867</v>
      </c>
      <c r="L293" s="50">
        <v>2867</v>
      </c>
      <c r="M293" s="63" t="str">
        <f t="shared" si="22"/>
        <v/>
      </c>
      <c r="N293" s="42" t="str">
        <f>IFERROR(VLOOKUP(C293, マスタ!$E$2:$G$33, 3, TRUE), "")</f>
        <v>機械</v>
      </c>
      <c r="O293" s="15" t="str">
        <f>IF(F293 = "", "", TEXT( WORKDAY(TEXT(LEFT(F293, FIND("(", F293) - 1), "yyyy/mm/dd"), 1, マスタ!$A$2:$A$106), "yyyymmdd"))</f>
        <v>20170711</v>
      </c>
      <c r="P293" s="16">
        <v>42927</v>
      </c>
      <c r="Q293" s="56">
        <v>3010</v>
      </c>
      <c r="R293" s="56">
        <v>3120</v>
      </c>
      <c r="S293" s="56">
        <v>2931</v>
      </c>
      <c r="T293" s="15" t="str">
        <f t="shared" si="23"/>
        <v>有</v>
      </c>
      <c r="U293" s="15" t="str">
        <f t="shared" si="24"/>
        <v>有</v>
      </c>
      <c r="V293" s="67">
        <f t="shared" si="25"/>
        <v>4.9877921171956663E-2</v>
      </c>
      <c r="W293" s="17"/>
      <c r="X293" s="46"/>
      <c r="Y293" s="46"/>
    </row>
    <row r="294" spans="1:25" ht="15">
      <c r="A294" s="14" t="s">
        <v>18</v>
      </c>
      <c r="B294" s="14">
        <v>5</v>
      </c>
      <c r="C294" s="14">
        <v>4345</v>
      </c>
      <c r="D294" s="9" t="s">
        <v>39</v>
      </c>
      <c r="E294" s="14" t="s">
        <v>20</v>
      </c>
      <c r="F294" s="14" t="s">
        <v>138</v>
      </c>
      <c r="G294" s="51">
        <v>1436</v>
      </c>
      <c r="H294" s="51">
        <v>179</v>
      </c>
      <c r="I294" s="59">
        <v>0.1424</v>
      </c>
      <c r="J294" s="51">
        <v>523200</v>
      </c>
      <c r="K294" s="51">
        <v>1465</v>
      </c>
      <c r="L294" s="51">
        <v>1334</v>
      </c>
      <c r="M294" s="64">
        <f t="shared" si="22"/>
        <v>0.22137404580152673</v>
      </c>
      <c r="N294" s="43" t="str">
        <f>IFERROR(VLOOKUP(C294, マスタ!$E$2:$G$33, 3, TRUE), "")</f>
        <v>化学・医薬品</v>
      </c>
      <c r="O294" s="14" t="str">
        <f>IF(F294 = "", "", TEXT( WORKDAY(TEXT(LEFT(F294, FIND("(", F294) - 1), "yyyy/mm/dd"), 1, マスタ!$A$2:$A$106), "yyyymmdd"))</f>
        <v>20170711</v>
      </c>
      <c r="P294" s="18">
        <v>42927</v>
      </c>
      <c r="Q294" s="57">
        <v>1469</v>
      </c>
      <c r="R294" s="57">
        <v>1523</v>
      </c>
      <c r="S294" s="57">
        <v>1455</v>
      </c>
      <c r="T294" s="14" t="str">
        <f t="shared" si="23"/>
        <v>有</v>
      </c>
      <c r="U294" s="14" t="str">
        <f t="shared" si="24"/>
        <v>有</v>
      </c>
      <c r="V294" s="68">
        <f t="shared" si="25"/>
        <v>2.2980501392757757E-2</v>
      </c>
      <c r="W294" s="19"/>
      <c r="X294" s="47"/>
      <c r="Y294" s="47"/>
    </row>
    <row r="295" spans="1:25" ht="27">
      <c r="A295" s="15" t="s">
        <v>18</v>
      </c>
      <c r="B295" s="15">
        <v>6</v>
      </c>
      <c r="C295" s="15">
        <v>4763</v>
      </c>
      <c r="D295" s="10" t="s">
        <v>101</v>
      </c>
      <c r="E295" s="15" t="s">
        <v>20</v>
      </c>
      <c r="F295" s="15" t="s">
        <v>138</v>
      </c>
      <c r="G295" s="50">
        <v>1400</v>
      </c>
      <c r="H295" s="50">
        <v>164</v>
      </c>
      <c r="I295" s="58">
        <v>0.13270000000000001</v>
      </c>
      <c r="J295" s="50">
        <v>2081200</v>
      </c>
      <c r="K295" s="50">
        <v>1483</v>
      </c>
      <c r="L295" s="50">
        <v>1261</v>
      </c>
      <c r="M295" s="63">
        <f t="shared" si="22"/>
        <v>0.37387387387387389</v>
      </c>
      <c r="N295" s="42" t="str">
        <f>IFERROR(VLOOKUP(C295, マスタ!$E$2:$G$33, 3, TRUE), "")</f>
        <v>化学・医薬品</v>
      </c>
      <c r="O295" s="15" t="str">
        <f>IF(F295 = "", "", TEXT( WORKDAY(TEXT(LEFT(F295, FIND("(", F295) - 1), "yyyy/mm/dd"), 1, マスタ!$A$2:$A$106), "yyyymmdd"))</f>
        <v>20170711</v>
      </c>
      <c r="P295" s="16">
        <v>42927</v>
      </c>
      <c r="Q295" s="56">
        <v>1397</v>
      </c>
      <c r="R295" s="56">
        <v>1474</v>
      </c>
      <c r="S295" s="56">
        <v>1364</v>
      </c>
      <c r="T295" s="15" t="str">
        <f t="shared" si="23"/>
        <v>有</v>
      </c>
      <c r="U295" s="15" t="str">
        <f t="shared" si="24"/>
        <v>有</v>
      </c>
      <c r="V295" s="67">
        <f t="shared" si="25"/>
        <v>-2.142857142857113E-3</v>
      </c>
      <c r="W295" s="17"/>
      <c r="X295" s="46"/>
      <c r="Y295" s="46"/>
    </row>
    <row r="296" spans="1:25" ht="27">
      <c r="A296" s="14" t="s">
        <v>18</v>
      </c>
      <c r="B296" s="14">
        <v>7</v>
      </c>
      <c r="C296" s="14">
        <v>3454</v>
      </c>
      <c r="D296" s="9" t="s">
        <v>139</v>
      </c>
      <c r="E296" s="14" t="s">
        <v>20</v>
      </c>
      <c r="F296" s="14" t="s">
        <v>138</v>
      </c>
      <c r="G296" s="51">
        <v>1687</v>
      </c>
      <c r="H296" s="51">
        <v>194</v>
      </c>
      <c r="I296" s="59">
        <v>0.12989999999999999</v>
      </c>
      <c r="J296" s="51">
        <v>243200</v>
      </c>
      <c r="K296" s="51">
        <v>1717</v>
      </c>
      <c r="L296" s="51">
        <v>1590</v>
      </c>
      <c r="M296" s="64">
        <f t="shared" si="22"/>
        <v>0.23622047244094488</v>
      </c>
      <c r="N296" s="43" t="str">
        <f>IFERROR(VLOOKUP(C296, マスタ!$E$2:$G$33, 3, TRUE), "")</f>
        <v>繊維製品</v>
      </c>
      <c r="O296" s="14" t="str">
        <f>IF(F296 = "", "", TEXT( WORKDAY(TEXT(LEFT(F296, FIND("(", F296) - 1), "yyyy/mm/dd"), 1, マスタ!$A$2:$A$106), "yyyymmdd"))</f>
        <v>20170711</v>
      </c>
      <c r="P296" s="18">
        <v>42927</v>
      </c>
      <c r="Q296" s="57">
        <v>1688</v>
      </c>
      <c r="R296" s="57">
        <v>1748</v>
      </c>
      <c r="S296" s="57">
        <v>1650</v>
      </c>
      <c r="T296" s="14" t="str">
        <f t="shared" si="23"/>
        <v>有</v>
      </c>
      <c r="U296" s="14" t="str">
        <f t="shared" si="24"/>
        <v>有</v>
      </c>
      <c r="V296" s="68">
        <f t="shared" si="25"/>
        <v>5.927682276229973E-4</v>
      </c>
      <c r="W296" s="19"/>
      <c r="X296" s="47"/>
      <c r="Y296" s="47"/>
    </row>
    <row r="297" spans="1:25" ht="15">
      <c r="A297" s="15" t="s">
        <v>18</v>
      </c>
      <c r="B297" s="15">
        <v>8</v>
      </c>
      <c r="C297" s="15">
        <v>3656</v>
      </c>
      <c r="D297" s="10" t="s">
        <v>124</v>
      </c>
      <c r="E297" s="15" t="s">
        <v>20</v>
      </c>
      <c r="F297" s="15" t="s">
        <v>138</v>
      </c>
      <c r="G297" s="50">
        <v>2129</v>
      </c>
      <c r="H297" s="50">
        <v>209</v>
      </c>
      <c r="I297" s="58">
        <v>0.1089</v>
      </c>
      <c r="J297" s="50">
        <v>15090400</v>
      </c>
      <c r="K297" s="50">
        <v>2183</v>
      </c>
      <c r="L297" s="50">
        <v>1968</v>
      </c>
      <c r="M297" s="63">
        <f t="shared" si="22"/>
        <v>0.25116279069767444</v>
      </c>
      <c r="N297" s="42" t="str">
        <f>IFERROR(VLOOKUP(C297, マスタ!$E$2:$G$33, 3, TRUE), "")</f>
        <v>36</v>
      </c>
      <c r="O297" s="15" t="str">
        <f>IF(F297 = "", "", TEXT( WORKDAY(TEXT(LEFT(F297, FIND("(", F297) - 1), "yyyy/mm/dd"), 1, マスタ!$A$2:$A$106), "yyyymmdd"))</f>
        <v>20170711</v>
      </c>
      <c r="P297" s="16">
        <v>42927</v>
      </c>
      <c r="Q297" s="56">
        <v>2101</v>
      </c>
      <c r="R297" s="56">
        <v>2199</v>
      </c>
      <c r="S297" s="56">
        <v>2088</v>
      </c>
      <c r="T297" s="15" t="str">
        <f t="shared" si="23"/>
        <v>有</v>
      </c>
      <c r="U297" s="15" t="str">
        <f t="shared" si="24"/>
        <v>無</v>
      </c>
      <c r="V297" s="67">
        <f t="shared" si="25"/>
        <v>-1.3151714419915472E-2</v>
      </c>
      <c r="W297" s="17"/>
      <c r="X297" s="46"/>
      <c r="Y297" s="46"/>
    </row>
    <row r="298" spans="1:25" ht="15">
      <c r="A298" s="14" t="s">
        <v>18</v>
      </c>
      <c r="B298" s="14">
        <v>9</v>
      </c>
      <c r="C298" s="14">
        <v>2372</v>
      </c>
      <c r="D298" s="9" t="s">
        <v>94</v>
      </c>
      <c r="E298" s="14" t="s">
        <v>20</v>
      </c>
      <c r="F298" s="14" t="s">
        <v>138</v>
      </c>
      <c r="G298" s="51">
        <v>1700</v>
      </c>
      <c r="H298" s="51">
        <v>155</v>
      </c>
      <c r="I298" s="59">
        <v>0.1003</v>
      </c>
      <c r="J298" s="51">
        <v>870700</v>
      </c>
      <c r="K298" s="51">
        <v>1700</v>
      </c>
      <c r="L298" s="51">
        <v>1555</v>
      </c>
      <c r="M298" s="64">
        <f t="shared" si="22"/>
        <v>0</v>
      </c>
      <c r="N298" s="43" t="str">
        <f>IFERROR(VLOOKUP(C298, マスタ!$E$2:$G$33, 3, TRUE), "")</f>
        <v>食品</v>
      </c>
      <c r="O298" s="14" t="str">
        <f>IF(F298 = "", "", TEXT( WORKDAY(TEXT(LEFT(F298, FIND("(", F298) - 1), "yyyy/mm/dd"), 1, マスタ!$A$2:$A$106), "yyyymmdd"))</f>
        <v>20170711</v>
      </c>
      <c r="P298" s="18">
        <v>42927</v>
      </c>
      <c r="Q298" s="57">
        <v>1690</v>
      </c>
      <c r="R298" s="57">
        <v>1725</v>
      </c>
      <c r="S298" s="57">
        <v>1632</v>
      </c>
      <c r="T298" s="14" t="str">
        <f t="shared" si="23"/>
        <v>有</v>
      </c>
      <c r="U298" s="14" t="str">
        <f t="shared" si="24"/>
        <v>有</v>
      </c>
      <c r="V298" s="68">
        <f t="shared" si="25"/>
        <v>-5.8823529411764497E-3</v>
      </c>
      <c r="W298" s="19"/>
      <c r="X298" s="47"/>
      <c r="Y298" s="47"/>
    </row>
    <row r="299" spans="1:25" ht="27">
      <c r="A299" s="15" t="s">
        <v>18</v>
      </c>
      <c r="B299" s="15">
        <v>11</v>
      </c>
      <c r="C299" s="15">
        <v>3445</v>
      </c>
      <c r="D299" s="10" t="s">
        <v>140</v>
      </c>
      <c r="E299" s="15" t="s">
        <v>20</v>
      </c>
      <c r="F299" s="15" t="s">
        <v>138</v>
      </c>
      <c r="G299" s="50">
        <v>4235</v>
      </c>
      <c r="H299" s="50">
        <v>350</v>
      </c>
      <c r="I299" s="58">
        <v>9.01E-2</v>
      </c>
      <c r="J299" s="50">
        <v>139200</v>
      </c>
      <c r="K299" s="50">
        <v>4250</v>
      </c>
      <c r="L299" s="50">
        <v>3950</v>
      </c>
      <c r="M299" s="63">
        <f t="shared" si="22"/>
        <v>0.05</v>
      </c>
      <c r="N299" s="42" t="str">
        <f>IFERROR(VLOOKUP(C299, マスタ!$E$2:$G$33, 3, TRUE), "")</f>
        <v>繊維製品</v>
      </c>
      <c r="O299" s="15" t="str">
        <f>IF(F299 = "", "", TEXT( WORKDAY(TEXT(LEFT(F299, FIND("(", F299) - 1), "yyyy/mm/dd"), 1, マスタ!$A$2:$A$106), "yyyymmdd"))</f>
        <v>20170711</v>
      </c>
      <c r="P299" s="16">
        <v>42927</v>
      </c>
      <c r="Q299" s="56">
        <v>4290</v>
      </c>
      <c r="R299" s="56">
        <v>4450</v>
      </c>
      <c r="S299" s="56">
        <v>4235</v>
      </c>
      <c r="T299" s="15" t="str">
        <f t="shared" si="23"/>
        <v>有</v>
      </c>
      <c r="U299" s="15" t="str">
        <f t="shared" si="24"/>
        <v>有</v>
      </c>
      <c r="V299" s="67">
        <f t="shared" si="25"/>
        <v>1.298701298701288E-2</v>
      </c>
      <c r="W299" s="17"/>
      <c r="X299" s="46"/>
      <c r="Y299" s="46"/>
    </row>
    <row r="300" spans="1:25" ht="27">
      <c r="A300" s="14" t="s">
        <v>18</v>
      </c>
      <c r="B300" s="14">
        <v>12</v>
      </c>
      <c r="C300" s="14">
        <v>4662</v>
      </c>
      <c r="D300" s="9" t="s">
        <v>79</v>
      </c>
      <c r="E300" s="14" t="s">
        <v>20</v>
      </c>
      <c r="F300" s="14" t="s">
        <v>138</v>
      </c>
      <c r="G300" s="51">
        <v>1333</v>
      </c>
      <c r="H300" s="51">
        <v>110</v>
      </c>
      <c r="I300" s="59">
        <v>8.9899999999999994E-2</v>
      </c>
      <c r="J300" s="51">
        <v>1914500</v>
      </c>
      <c r="K300" s="51">
        <v>1340</v>
      </c>
      <c r="L300" s="51">
        <v>1205</v>
      </c>
      <c r="M300" s="64">
        <f t="shared" si="22"/>
        <v>5.185185185185185E-2</v>
      </c>
      <c r="N300" s="43" t="str">
        <f>IFERROR(VLOOKUP(C300, マスタ!$E$2:$G$33, 3, TRUE), "")</f>
        <v>化学・医薬品</v>
      </c>
      <c r="O300" s="14" t="str">
        <f>IF(F300 = "", "", TEXT( WORKDAY(TEXT(LEFT(F300, FIND("(", F300) - 1), "yyyy/mm/dd"), 1, マスタ!$A$2:$A$106), "yyyymmdd"))</f>
        <v>20170711</v>
      </c>
      <c r="P300" s="18">
        <v>42927</v>
      </c>
      <c r="Q300" s="57">
        <v>1314</v>
      </c>
      <c r="R300" s="57">
        <v>1350</v>
      </c>
      <c r="S300" s="57">
        <v>1276</v>
      </c>
      <c r="T300" s="14" t="str">
        <f t="shared" si="23"/>
        <v>有</v>
      </c>
      <c r="U300" s="14" t="str">
        <f t="shared" si="24"/>
        <v>有</v>
      </c>
      <c r="V300" s="68">
        <f t="shared" si="25"/>
        <v>-1.4253563390847712E-2</v>
      </c>
      <c r="W300" s="19"/>
      <c r="X300" s="47"/>
      <c r="Y300" s="47"/>
    </row>
    <row r="301" spans="1:25" ht="15">
      <c r="A301" s="15" t="s">
        <v>18</v>
      </c>
      <c r="B301" s="15">
        <v>14</v>
      </c>
      <c r="C301" s="15">
        <v>4728</v>
      </c>
      <c r="D301" s="10" t="s">
        <v>19</v>
      </c>
      <c r="E301" s="15" t="s">
        <v>20</v>
      </c>
      <c r="F301" s="15" t="s">
        <v>138</v>
      </c>
      <c r="G301" s="50">
        <v>2622</v>
      </c>
      <c r="H301" s="50">
        <v>172</v>
      </c>
      <c r="I301" s="58">
        <v>7.0199999999999999E-2</v>
      </c>
      <c r="J301" s="50">
        <v>215700</v>
      </c>
      <c r="K301" s="50">
        <v>2630</v>
      </c>
      <c r="L301" s="50">
        <v>2426</v>
      </c>
      <c r="M301" s="63">
        <f t="shared" si="22"/>
        <v>3.9215686274509803E-2</v>
      </c>
      <c r="N301" s="42" t="str">
        <f>IFERROR(VLOOKUP(C301, マスタ!$E$2:$G$33, 3, TRUE), "")</f>
        <v>化学・医薬品</v>
      </c>
      <c r="O301" s="15" t="str">
        <f>IF(F301 = "", "", TEXT( WORKDAY(TEXT(LEFT(F301, FIND("(", F301) - 1), "yyyy/mm/dd"), 1, マスタ!$A$2:$A$106), "yyyymmdd"))</f>
        <v>20170711</v>
      </c>
      <c r="P301" s="16">
        <v>42927</v>
      </c>
      <c r="Q301" s="56">
        <v>2799</v>
      </c>
      <c r="R301" s="56">
        <v>3095</v>
      </c>
      <c r="S301" s="56">
        <v>2733</v>
      </c>
      <c r="T301" s="15" t="str">
        <f t="shared" si="23"/>
        <v>有</v>
      </c>
      <c r="U301" s="15" t="str">
        <f t="shared" si="24"/>
        <v>有</v>
      </c>
      <c r="V301" s="67">
        <f t="shared" si="25"/>
        <v>6.7505720823798576E-2</v>
      </c>
      <c r="W301" s="17"/>
      <c r="X301" s="46"/>
      <c r="Y301" s="46"/>
    </row>
    <row r="302" spans="1:25" ht="15">
      <c r="A302" s="14" t="s">
        <v>18</v>
      </c>
      <c r="B302" s="14">
        <v>15</v>
      </c>
      <c r="C302" s="14">
        <v>3687</v>
      </c>
      <c r="D302" s="9" t="s">
        <v>27</v>
      </c>
      <c r="E302" s="14" t="s">
        <v>20</v>
      </c>
      <c r="F302" s="14" t="s">
        <v>138</v>
      </c>
      <c r="G302" s="51">
        <v>4500</v>
      </c>
      <c r="H302" s="51">
        <v>295</v>
      </c>
      <c r="I302" s="59">
        <v>7.0199999999999999E-2</v>
      </c>
      <c r="J302" s="51">
        <v>558500</v>
      </c>
      <c r="K302" s="51">
        <v>4620</v>
      </c>
      <c r="L302" s="51">
        <v>4250</v>
      </c>
      <c r="M302" s="64">
        <f t="shared" si="22"/>
        <v>0.32432432432432434</v>
      </c>
      <c r="N302" s="43" t="str">
        <f>IFERROR(VLOOKUP(C302, マスタ!$E$2:$G$33, 3, TRUE), "")</f>
        <v>36</v>
      </c>
      <c r="O302" s="14" t="str">
        <f>IF(F302 = "", "", TEXT( WORKDAY(TEXT(LEFT(F302, FIND("(", F302) - 1), "yyyy/mm/dd"), 1, マスタ!$A$2:$A$106), "yyyymmdd"))</f>
        <v>20170711</v>
      </c>
      <c r="P302" s="18">
        <v>42927</v>
      </c>
      <c r="Q302" s="57">
        <v>4490</v>
      </c>
      <c r="R302" s="57">
        <v>4680</v>
      </c>
      <c r="S302" s="57">
        <v>4380</v>
      </c>
      <c r="T302" s="14" t="str">
        <f t="shared" si="23"/>
        <v>有</v>
      </c>
      <c r="U302" s="14" t="str">
        <f t="shared" si="24"/>
        <v>有</v>
      </c>
      <c r="V302" s="68">
        <f t="shared" si="25"/>
        <v>-2.2222222222222365E-3</v>
      </c>
      <c r="W302" s="19"/>
      <c r="X302" s="47"/>
      <c r="Y302" s="47"/>
    </row>
    <row r="303" spans="1:25" ht="27">
      <c r="A303" s="15" t="s">
        <v>18</v>
      </c>
      <c r="B303" s="15">
        <v>16</v>
      </c>
      <c r="C303" s="15">
        <v>9861</v>
      </c>
      <c r="D303" s="10" t="s">
        <v>141</v>
      </c>
      <c r="E303" s="15" t="s">
        <v>20</v>
      </c>
      <c r="F303" s="15" t="s">
        <v>138</v>
      </c>
      <c r="G303" s="50">
        <v>1964</v>
      </c>
      <c r="H303" s="50">
        <v>125</v>
      </c>
      <c r="I303" s="58">
        <v>6.8000000000000005E-2</v>
      </c>
      <c r="J303" s="50">
        <v>1429100</v>
      </c>
      <c r="K303" s="50">
        <v>1972</v>
      </c>
      <c r="L303" s="50">
        <v>1906</v>
      </c>
      <c r="M303" s="63">
        <f t="shared" si="22"/>
        <v>0.12121212121212122</v>
      </c>
      <c r="N303" s="42" t="str">
        <f>IFERROR(VLOOKUP(C303, マスタ!$E$2:$G$33, 3, TRUE), "")</f>
        <v>サービス</v>
      </c>
      <c r="O303" s="15" t="str">
        <f>IF(F303 = "", "", TEXT( WORKDAY(TEXT(LEFT(F303, FIND("(", F303) - 1), "yyyy/mm/dd"), 1, マスタ!$A$2:$A$106), "yyyymmdd"))</f>
        <v>20170711</v>
      </c>
      <c r="P303" s="16">
        <v>42927</v>
      </c>
      <c r="Q303" s="56">
        <v>1954</v>
      </c>
      <c r="R303" s="56">
        <v>1974</v>
      </c>
      <c r="S303" s="56">
        <v>1943</v>
      </c>
      <c r="T303" s="15" t="str">
        <f t="shared" si="23"/>
        <v>有</v>
      </c>
      <c r="U303" s="15" t="str">
        <f t="shared" si="24"/>
        <v>無</v>
      </c>
      <c r="V303" s="67">
        <f t="shared" si="25"/>
        <v>-5.0916496945010437E-3</v>
      </c>
      <c r="W303" s="17"/>
      <c r="X303" s="46"/>
      <c r="Y303" s="46"/>
    </row>
    <row r="304" spans="1:25" ht="27">
      <c r="A304" s="14" t="s">
        <v>18</v>
      </c>
      <c r="B304" s="14">
        <v>17</v>
      </c>
      <c r="C304" s="14">
        <v>3194</v>
      </c>
      <c r="D304" s="9" t="s">
        <v>142</v>
      </c>
      <c r="E304" s="14" t="s">
        <v>20</v>
      </c>
      <c r="F304" s="14" t="s">
        <v>138</v>
      </c>
      <c r="G304" s="51">
        <v>1057</v>
      </c>
      <c r="H304" s="51">
        <v>67</v>
      </c>
      <c r="I304" s="59">
        <v>6.7699999999999996E-2</v>
      </c>
      <c r="J304" s="51">
        <v>108700</v>
      </c>
      <c r="K304" s="51">
        <v>1071</v>
      </c>
      <c r="L304" s="51">
        <v>996</v>
      </c>
      <c r="M304" s="64">
        <f t="shared" si="22"/>
        <v>0.18666666666666668</v>
      </c>
      <c r="N304" s="43" t="str">
        <f>IFERROR(VLOOKUP(C304, マスタ!$E$2:$G$33, 3, TRUE), "")</f>
        <v>繊維製品</v>
      </c>
      <c r="O304" s="14" t="str">
        <f>IF(F304 = "", "", TEXT( WORKDAY(TEXT(LEFT(F304, FIND("(", F304) - 1), "yyyy/mm/dd"), 1, マスタ!$A$2:$A$106), "yyyymmdd"))</f>
        <v>20170711</v>
      </c>
      <c r="P304" s="18">
        <v>42927</v>
      </c>
      <c r="Q304" s="57">
        <v>1000</v>
      </c>
      <c r="R304" s="57">
        <v>1046</v>
      </c>
      <c r="S304" s="57">
        <v>993</v>
      </c>
      <c r="T304" s="14" t="str">
        <f t="shared" si="23"/>
        <v>有</v>
      </c>
      <c r="U304" s="14" t="str">
        <f t="shared" si="24"/>
        <v>無</v>
      </c>
      <c r="V304" s="68">
        <f t="shared" si="25"/>
        <v>-5.392620624408706E-2</v>
      </c>
      <c r="W304" s="19"/>
      <c r="X304" s="47"/>
      <c r="Y304" s="47"/>
    </row>
    <row r="305" spans="1:25" ht="15">
      <c r="A305" s="15" t="s">
        <v>18</v>
      </c>
      <c r="B305" s="15">
        <v>18</v>
      </c>
      <c r="C305" s="15">
        <v>3978</v>
      </c>
      <c r="D305" s="10" t="s">
        <v>51</v>
      </c>
      <c r="E305" s="15" t="s">
        <v>20</v>
      </c>
      <c r="F305" s="15" t="s">
        <v>138</v>
      </c>
      <c r="G305" s="50">
        <v>2718</v>
      </c>
      <c r="H305" s="50">
        <v>172</v>
      </c>
      <c r="I305" s="58">
        <v>6.7599999999999993E-2</v>
      </c>
      <c r="J305" s="50">
        <v>617600</v>
      </c>
      <c r="K305" s="50">
        <v>2731</v>
      </c>
      <c r="L305" s="50">
        <v>2567</v>
      </c>
      <c r="M305" s="63">
        <f t="shared" si="22"/>
        <v>7.926829268292683E-2</v>
      </c>
      <c r="N305" s="42" t="str">
        <f>IFERROR(VLOOKUP(C305, マスタ!$E$2:$G$33, 3, TRUE), "")</f>
        <v>パルプ・紙</v>
      </c>
      <c r="O305" s="15" t="str">
        <f>IF(F305 = "", "", TEXT( WORKDAY(TEXT(LEFT(F305, FIND("(", F305) - 1), "yyyy/mm/dd"), 1, マスタ!$A$2:$A$106), "yyyymmdd"))</f>
        <v>20170711</v>
      </c>
      <c r="P305" s="16">
        <v>42927</v>
      </c>
      <c r="Q305" s="56">
        <v>2697</v>
      </c>
      <c r="R305" s="56">
        <v>2697</v>
      </c>
      <c r="S305" s="56">
        <v>2600</v>
      </c>
      <c r="T305" s="15" t="str">
        <f t="shared" si="23"/>
        <v>無</v>
      </c>
      <c r="U305" s="15" t="str">
        <f t="shared" si="24"/>
        <v>有</v>
      </c>
      <c r="V305" s="67">
        <f t="shared" si="25"/>
        <v>-7.7262693156733286E-3</v>
      </c>
      <c r="W305" s="17"/>
      <c r="X305" s="46"/>
      <c r="Y305" s="46"/>
    </row>
    <row r="306" spans="1:25" ht="15">
      <c r="A306" s="14" t="s">
        <v>18</v>
      </c>
      <c r="B306" s="14">
        <v>19</v>
      </c>
      <c r="C306" s="14">
        <v>3903</v>
      </c>
      <c r="D306" s="9" t="s">
        <v>143</v>
      </c>
      <c r="E306" s="14" t="s">
        <v>20</v>
      </c>
      <c r="F306" s="14" t="s">
        <v>138</v>
      </c>
      <c r="G306" s="51">
        <v>1453</v>
      </c>
      <c r="H306" s="51">
        <v>88</v>
      </c>
      <c r="I306" s="59">
        <v>6.4500000000000002E-2</v>
      </c>
      <c r="J306" s="51">
        <v>1944200</v>
      </c>
      <c r="K306" s="51">
        <v>1456</v>
      </c>
      <c r="L306" s="51">
        <v>1381</v>
      </c>
      <c r="M306" s="64">
        <f t="shared" si="22"/>
        <v>0.04</v>
      </c>
      <c r="N306" s="43" t="str">
        <f>IFERROR(VLOOKUP(C306, マスタ!$E$2:$G$33, 3, TRUE), "")</f>
        <v>パルプ・紙</v>
      </c>
      <c r="O306" s="14" t="str">
        <f>IF(F306 = "", "", TEXT( WORKDAY(TEXT(LEFT(F306, FIND("(", F306) - 1), "yyyy/mm/dd"), 1, マスタ!$A$2:$A$106), "yyyymmdd"))</f>
        <v>20170711</v>
      </c>
      <c r="P306" s="18">
        <v>42927</v>
      </c>
      <c r="Q306" s="57">
        <v>1442</v>
      </c>
      <c r="R306" s="57">
        <v>1483</v>
      </c>
      <c r="S306" s="57">
        <v>1434</v>
      </c>
      <c r="T306" s="14" t="str">
        <f t="shared" si="23"/>
        <v>有</v>
      </c>
      <c r="U306" s="14" t="str">
        <f t="shared" si="24"/>
        <v>無</v>
      </c>
      <c r="V306" s="68">
        <f t="shared" si="25"/>
        <v>-7.5705437026840627E-3</v>
      </c>
      <c r="W306" s="19"/>
      <c r="X306" s="47"/>
      <c r="Y306" s="47"/>
    </row>
    <row r="307" spans="1:25" ht="15">
      <c r="A307" s="15" t="s">
        <v>18</v>
      </c>
      <c r="B307" s="15">
        <v>21</v>
      </c>
      <c r="C307" s="15">
        <v>3230</v>
      </c>
      <c r="D307" s="10" t="s">
        <v>144</v>
      </c>
      <c r="E307" s="15" t="s">
        <v>20</v>
      </c>
      <c r="F307" s="15" t="s">
        <v>138</v>
      </c>
      <c r="G307" s="50">
        <v>2800</v>
      </c>
      <c r="H307" s="50">
        <v>164</v>
      </c>
      <c r="I307" s="58">
        <v>6.2199999999999998E-2</v>
      </c>
      <c r="J307" s="50">
        <v>181100</v>
      </c>
      <c r="K307" s="50">
        <v>2900</v>
      </c>
      <c r="L307" s="50">
        <v>2768</v>
      </c>
      <c r="M307" s="63">
        <f t="shared" si="22"/>
        <v>0.75757575757575757</v>
      </c>
      <c r="N307" s="42" t="str">
        <f>IFERROR(VLOOKUP(C307, マスタ!$E$2:$G$33, 3, TRUE), "")</f>
        <v>繊維製品</v>
      </c>
      <c r="O307" s="15" t="str">
        <f>IF(F307 = "", "", TEXT( WORKDAY(TEXT(LEFT(F307, FIND("(", F307) - 1), "yyyy/mm/dd"), 1, マスタ!$A$2:$A$106), "yyyymmdd"))</f>
        <v>20170711</v>
      </c>
      <c r="P307" s="16">
        <v>42927</v>
      </c>
      <c r="Q307" s="56">
        <v>2780</v>
      </c>
      <c r="R307" s="56">
        <v>2799</v>
      </c>
      <c r="S307" s="56">
        <v>2727</v>
      </c>
      <c r="T307" s="15" t="str">
        <f t="shared" si="23"/>
        <v>無</v>
      </c>
      <c r="U307" s="15" t="str">
        <f t="shared" si="24"/>
        <v>有</v>
      </c>
      <c r="V307" s="67">
        <f t="shared" si="25"/>
        <v>-7.1428571428571175E-3</v>
      </c>
      <c r="W307" s="17"/>
      <c r="X307" s="46"/>
      <c r="Y307" s="46"/>
    </row>
    <row r="308" spans="1:25" ht="15">
      <c r="A308" s="14" t="s">
        <v>18</v>
      </c>
      <c r="B308" s="14">
        <v>22</v>
      </c>
      <c r="C308" s="14">
        <v>3244</v>
      </c>
      <c r="D308" s="9" t="s">
        <v>145</v>
      </c>
      <c r="E308" s="14" t="s">
        <v>20</v>
      </c>
      <c r="F308" s="14" t="s">
        <v>138</v>
      </c>
      <c r="G308" s="51">
        <v>1281</v>
      </c>
      <c r="H308" s="51">
        <v>73</v>
      </c>
      <c r="I308" s="59">
        <v>6.0400000000000002E-2</v>
      </c>
      <c r="J308" s="51">
        <v>627500</v>
      </c>
      <c r="K308" s="51">
        <v>1297</v>
      </c>
      <c r="L308" s="51">
        <v>1211</v>
      </c>
      <c r="M308" s="64">
        <f t="shared" si="22"/>
        <v>0.18604651162790697</v>
      </c>
      <c r="N308" s="43" t="str">
        <f>IFERROR(VLOOKUP(C308, マスタ!$E$2:$G$33, 3, TRUE), "")</f>
        <v>繊維製品</v>
      </c>
      <c r="O308" s="14" t="str">
        <f>IF(F308 = "", "", TEXT( WORKDAY(TEXT(LEFT(F308, FIND("(", F308) - 1), "yyyy/mm/dd"), 1, マスタ!$A$2:$A$106), "yyyymmdd"))</f>
        <v>20170711</v>
      </c>
      <c r="P308" s="18">
        <v>42927</v>
      </c>
      <c r="Q308" s="57">
        <v>1303</v>
      </c>
      <c r="R308" s="57">
        <v>1360</v>
      </c>
      <c r="S308" s="57">
        <v>1297</v>
      </c>
      <c r="T308" s="14" t="str">
        <f t="shared" si="23"/>
        <v>有</v>
      </c>
      <c r="U308" s="14" t="str">
        <f t="shared" si="24"/>
        <v>無</v>
      </c>
      <c r="V308" s="68">
        <f t="shared" si="25"/>
        <v>1.7174082747853259E-2</v>
      </c>
      <c r="W308" s="19"/>
      <c r="X308" s="47"/>
      <c r="Y308" s="47"/>
    </row>
    <row r="309" spans="1:25" ht="15">
      <c r="A309" s="15" t="s">
        <v>18</v>
      </c>
      <c r="B309" s="15">
        <v>26</v>
      </c>
      <c r="C309" s="15">
        <v>3694</v>
      </c>
      <c r="D309" s="10" t="s">
        <v>146</v>
      </c>
      <c r="E309" s="15" t="s">
        <v>20</v>
      </c>
      <c r="F309" s="15" t="s">
        <v>138</v>
      </c>
      <c r="G309" s="50">
        <v>3120</v>
      </c>
      <c r="H309" s="50">
        <v>172</v>
      </c>
      <c r="I309" s="58">
        <v>5.8299999999999998E-2</v>
      </c>
      <c r="J309" s="50">
        <v>67600</v>
      </c>
      <c r="K309" s="50">
        <v>3140</v>
      </c>
      <c r="L309" s="50">
        <v>2965</v>
      </c>
      <c r="M309" s="63">
        <f t="shared" si="22"/>
        <v>0.11428571428571428</v>
      </c>
      <c r="N309" s="42" t="str">
        <f>IFERROR(VLOOKUP(C309, マスタ!$E$2:$G$33, 3, TRUE), "")</f>
        <v>36</v>
      </c>
      <c r="O309" s="15" t="str">
        <f>IF(F309 = "", "", TEXT( WORKDAY(TEXT(LEFT(F309, FIND("(", F309) - 1), "yyyy/mm/dd"), 1, マスタ!$A$2:$A$106), "yyyymmdd"))</f>
        <v>20170711</v>
      </c>
      <c r="P309" s="16">
        <v>42927</v>
      </c>
      <c r="Q309" s="56">
        <v>3125</v>
      </c>
      <c r="R309" s="56">
        <v>3265</v>
      </c>
      <c r="S309" s="56">
        <v>3115</v>
      </c>
      <c r="T309" s="15" t="str">
        <f t="shared" si="23"/>
        <v>有</v>
      </c>
      <c r="U309" s="15" t="str">
        <f t="shared" si="24"/>
        <v>無</v>
      </c>
      <c r="V309" s="67">
        <f t="shared" si="25"/>
        <v>1.6025641025640969E-3</v>
      </c>
      <c r="W309" s="17"/>
      <c r="X309" s="46"/>
      <c r="Y309" s="46"/>
    </row>
    <row r="310" spans="1:25" ht="15">
      <c r="A310" s="14" t="s">
        <v>18</v>
      </c>
      <c r="B310" s="14">
        <v>28</v>
      </c>
      <c r="C310" s="14">
        <v>9702</v>
      </c>
      <c r="D310" s="9" t="s">
        <v>73</v>
      </c>
      <c r="E310" s="14" t="s">
        <v>20</v>
      </c>
      <c r="F310" s="14" t="s">
        <v>138</v>
      </c>
      <c r="G310" s="51">
        <v>1615</v>
      </c>
      <c r="H310" s="51">
        <v>87</v>
      </c>
      <c r="I310" s="59">
        <v>5.6899999999999999E-2</v>
      </c>
      <c r="J310" s="51">
        <v>284700</v>
      </c>
      <c r="K310" s="51">
        <v>1615</v>
      </c>
      <c r="L310" s="51">
        <v>1544</v>
      </c>
      <c r="M310" s="64">
        <f t="shared" si="22"/>
        <v>0</v>
      </c>
      <c r="N310" s="43" t="str">
        <f>IFERROR(VLOOKUP(C310, マスタ!$E$2:$G$33, 3, TRUE), "")</f>
        <v>サービス</v>
      </c>
      <c r="O310" s="14" t="str">
        <f>IF(F310 = "", "", TEXT( WORKDAY(TEXT(LEFT(F310, FIND("(", F310) - 1), "yyyy/mm/dd"), 1, マスタ!$A$2:$A$106), "yyyymmdd"))</f>
        <v>20170711</v>
      </c>
      <c r="P310" s="18">
        <v>42927</v>
      </c>
      <c r="Q310" s="57">
        <v>1650</v>
      </c>
      <c r="R310" s="57">
        <v>1708</v>
      </c>
      <c r="S310" s="57">
        <v>1594</v>
      </c>
      <c r="T310" s="14" t="str">
        <f t="shared" si="23"/>
        <v>有</v>
      </c>
      <c r="U310" s="14" t="str">
        <f t="shared" si="24"/>
        <v>有</v>
      </c>
      <c r="V310" s="68">
        <f t="shared" si="25"/>
        <v>2.1671826625387025E-2</v>
      </c>
      <c r="W310" s="19"/>
      <c r="X310" s="47"/>
      <c r="Y310" s="47"/>
    </row>
    <row r="311" spans="1:25" ht="15">
      <c r="A311" s="15" t="s">
        <v>18</v>
      </c>
      <c r="B311" s="15">
        <v>29</v>
      </c>
      <c r="C311" s="15">
        <v>3672</v>
      </c>
      <c r="D311" s="10" t="s">
        <v>129</v>
      </c>
      <c r="E311" s="15" t="s">
        <v>20</v>
      </c>
      <c r="F311" s="15" t="s">
        <v>138</v>
      </c>
      <c r="G311" s="50">
        <v>1215</v>
      </c>
      <c r="H311" s="50">
        <v>65</v>
      </c>
      <c r="I311" s="58">
        <v>5.6500000000000002E-2</v>
      </c>
      <c r="J311" s="50">
        <v>1876400</v>
      </c>
      <c r="K311" s="50">
        <v>1295</v>
      </c>
      <c r="L311" s="50">
        <v>1203</v>
      </c>
      <c r="M311" s="63">
        <f t="shared" si="22"/>
        <v>0.86956521739130432</v>
      </c>
      <c r="N311" s="42" t="str">
        <f>IFERROR(VLOOKUP(C311, マスタ!$E$2:$G$33, 3, TRUE), "")</f>
        <v>36</v>
      </c>
      <c r="O311" s="15" t="str">
        <f>IF(F311 = "", "", TEXT( WORKDAY(TEXT(LEFT(F311, FIND("(", F311) - 1), "yyyy/mm/dd"), 1, マスタ!$A$2:$A$106), "yyyymmdd"))</f>
        <v>20170711</v>
      </c>
      <c r="P311" s="16">
        <v>42927</v>
      </c>
      <c r="Q311" s="56">
        <v>1185</v>
      </c>
      <c r="R311" s="56">
        <v>1264</v>
      </c>
      <c r="S311" s="56">
        <v>1184</v>
      </c>
      <c r="T311" s="15" t="str">
        <f t="shared" si="23"/>
        <v>有</v>
      </c>
      <c r="U311" s="15" t="str">
        <f t="shared" si="24"/>
        <v>無</v>
      </c>
      <c r="V311" s="67">
        <f t="shared" si="25"/>
        <v>-2.4691358024691357E-2</v>
      </c>
      <c r="W311" s="17"/>
      <c r="X311" s="46"/>
      <c r="Y311" s="46"/>
    </row>
    <row r="312" spans="1:25" ht="15">
      <c r="A312" s="14" t="s">
        <v>18</v>
      </c>
      <c r="B312" s="14">
        <v>31</v>
      </c>
      <c r="C312" s="14">
        <v>7989</v>
      </c>
      <c r="D312" s="9" t="s">
        <v>119</v>
      </c>
      <c r="E312" s="14" t="s">
        <v>20</v>
      </c>
      <c r="F312" s="14" t="s">
        <v>138</v>
      </c>
      <c r="G312" s="51">
        <v>1293</v>
      </c>
      <c r="H312" s="51">
        <v>68</v>
      </c>
      <c r="I312" s="59">
        <v>5.5500000000000001E-2</v>
      </c>
      <c r="J312" s="51">
        <v>48100</v>
      </c>
      <c r="K312" s="51">
        <v>1298</v>
      </c>
      <c r="L312" s="51">
        <v>1238</v>
      </c>
      <c r="M312" s="64">
        <f t="shared" si="22"/>
        <v>8.3333333333333329E-2</v>
      </c>
      <c r="N312" s="43" t="str">
        <f>IFERROR(VLOOKUP(C312, マスタ!$E$2:$G$33, 3, TRUE), "")</f>
        <v>その他製品</v>
      </c>
      <c r="O312" s="14" t="str">
        <f>IF(F312 = "", "", TEXT( WORKDAY(TEXT(LEFT(F312, FIND("(", F312) - 1), "yyyy/mm/dd"), 1, マスタ!$A$2:$A$106), "yyyymmdd"))</f>
        <v>20170711</v>
      </c>
      <c r="P312" s="18">
        <v>42927</v>
      </c>
      <c r="Q312" s="57">
        <v>1276</v>
      </c>
      <c r="R312" s="57">
        <v>1322</v>
      </c>
      <c r="S312" s="57">
        <v>1276</v>
      </c>
      <c r="T312" s="14" t="str">
        <f t="shared" si="23"/>
        <v>有</v>
      </c>
      <c r="U312" s="14" t="str">
        <f t="shared" si="24"/>
        <v>無</v>
      </c>
      <c r="V312" s="68">
        <f t="shared" si="25"/>
        <v>-1.3147718484145421E-2</v>
      </c>
      <c r="W312" s="19"/>
      <c r="X312" s="47"/>
      <c r="Y312" s="47"/>
    </row>
    <row r="313" spans="1:25" ht="27">
      <c r="A313" s="15" t="s">
        <v>18</v>
      </c>
      <c r="B313" s="15">
        <v>32</v>
      </c>
      <c r="C313" s="15">
        <v>6789</v>
      </c>
      <c r="D313" s="10" t="s">
        <v>147</v>
      </c>
      <c r="E313" s="15" t="s">
        <v>20</v>
      </c>
      <c r="F313" s="15" t="s">
        <v>138</v>
      </c>
      <c r="G313" s="50">
        <v>2736</v>
      </c>
      <c r="H313" s="50">
        <v>137</v>
      </c>
      <c r="I313" s="58">
        <v>5.2699999999999997E-2</v>
      </c>
      <c r="J313" s="50">
        <v>383900</v>
      </c>
      <c r="K313" s="50">
        <v>2754</v>
      </c>
      <c r="L313" s="50">
        <v>2680</v>
      </c>
      <c r="M313" s="63">
        <f t="shared" si="22"/>
        <v>0.24324324324324326</v>
      </c>
      <c r="N313" s="42" t="str">
        <f>IFERROR(VLOOKUP(C313, マスタ!$E$2:$G$33, 3, TRUE), "")</f>
        <v>電気</v>
      </c>
      <c r="O313" s="15" t="str">
        <f>IF(F313 = "", "", TEXT( WORKDAY(TEXT(LEFT(F313, FIND("(", F313) - 1), "yyyy/mm/dd"), 1, マスタ!$A$2:$A$106), "yyyymmdd"))</f>
        <v>20170711</v>
      </c>
      <c r="P313" s="16">
        <v>42927</v>
      </c>
      <c r="Q313" s="56">
        <v>2736</v>
      </c>
      <c r="R313" s="56">
        <v>2765</v>
      </c>
      <c r="S313" s="56">
        <v>2707</v>
      </c>
      <c r="T313" s="15" t="str">
        <f t="shared" si="23"/>
        <v>有</v>
      </c>
      <c r="U313" s="15" t="str">
        <f t="shared" si="24"/>
        <v>有</v>
      </c>
      <c r="V313" s="67">
        <f t="shared" si="25"/>
        <v>0</v>
      </c>
      <c r="W313" s="17"/>
      <c r="X313" s="46"/>
      <c r="Y313" s="46"/>
    </row>
    <row r="314" spans="1:25" ht="15">
      <c r="A314" s="14" t="s">
        <v>18</v>
      </c>
      <c r="B314" s="14">
        <v>33</v>
      </c>
      <c r="C314" s="14">
        <v>6963</v>
      </c>
      <c r="D314" s="9" t="s">
        <v>148</v>
      </c>
      <c r="E314" s="14" t="s">
        <v>20</v>
      </c>
      <c r="F314" s="14" t="s">
        <v>138</v>
      </c>
      <c r="G314" s="51">
        <v>8910</v>
      </c>
      <c r="H314" s="51">
        <v>440</v>
      </c>
      <c r="I314" s="59">
        <v>5.1900000000000002E-2</v>
      </c>
      <c r="J314" s="51">
        <v>1065900</v>
      </c>
      <c r="K314" s="51">
        <v>8930</v>
      </c>
      <c r="L314" s="51">
        <v>8640</v>
      </c>
      <c r="M314" s="64">
        <f t="shared" si="22"/>
        <v>6.8965517241379309E-2</v>
      </c>
      <c r="N314" s="43" t="str">
        <f>IFERROR(VLOOKUP(C314, マスタ!$E$2:$G$33, 3, TRUE), "")</f>
        <v>電気</v>
      </c>
      <c r="O314" s="14" t="str">
        <f>IF(F314 = "", "", TEXT( WORKDAY(TEXT(LEFT(F314, FIND("(", F314) - 1), "yyyy/mm/dd"), 1, マスタ!$A$2:$A$106), "yyyymmdd"))</f>
        <v>20170711</v>
      </c>
      <c r="P314" s="18">
        <v>42927</v>
      </c>
      <c r="Q314" s="57">
        <v>9010</v>
      </c>
      <c r="R314" s="57">
        <v>9050</v>
      </c>
      <c r="S314" s="57">
        <v>8930</v>
      </c>
      <c r="T314" s="14" t="str">
        <f t="shared" si="23"/>
        <v>無</v>
      </c>
      <c r="U314" s="14" t="str">
        <f t="shared" si="24"/>
        <v>無</v>
      </c>
      <c r="V314" s="68">
        <f t="shared" si="25"/>
        <v>1.1223344556677839E-2</v>
      </c>
      <c r="W314" s="19"/>
      <c r="X314" s="47"/>
      <c r="Y314" s="47"/>
    </row>
    <row r="315" spans="1:25" ht="15">
      <c r="A315" s="15" t="s">
        <v>18</v>
      </c>
      <c r="B315" s="15">
        <v>34</v>
      </c>
      <c r="C315" s="15">
        <v>6932</v>
      </c>
      <c r="D315" s="10" t="s">
        <v>149</v>
      </c>
      <c r="E315" s="15" t="s">
        <v>20</v>
      </c>
      <c r="F315" s="15" t="s">
        <v>138</v>
      </c>
      <c r="G315" s="50">
        <v>1207</v>
      </c>
      <c r="H315" s="50">
        <v>59</v>
      </c>
      <c r="I315" s="58">
        <v>5.1400000000000001E-2</v>
      </c>
      <c r="J315" s="50">
        <v>178300</v>
      </c>
      <c r="K315" s="50">
        <v>1230</v>
      </c>
      <c r="L315" s="50">
        <v>1152</v>
      </c>
      <c r="M315" s="63">
        <f t="shared" si="22"/>
        <v>0.29487179487179488</v>
      </c>
      <c r="N315" s="42" t="str">
        <f>IFERROR(VLOOKUP(C315, マスタ!$E$2:$G$33, 3, TRUE), "")</f>
        <v>電気</v>
      </c>
      <c r="O315" s="15" t="str">
        <f>IF(F315 = "", "", TEXT( WORKDAY(TEXT(LEFT(F315, FIND("(", F315) - 1), "yyyy/mm/dd"), 1, マスタ!$A$2:$A$106), "yyyymmdd"))</f>
        <v>20170711</v>
      </c>
      <c r="P315" s="16">
        <v>42927</v>
      </c>
      <c r="Q315" s="56">
        <v>1216</v>
      </c>
      <c r="R315" s="56">
        <v>1229</v>
      </c>
      <c r="S315" s="56">
        <v>1180</v>
      </c>
      <c r="T315" s="15" t="str">
        <f t="shared" si="23"/>
        <v>有</v>
      </c>
      <c r="U315" s="15" t="str">
        <f t="shared" si="24"/>
        <v>有</v>
      </c>
      <c r="V315" s="67">
        <f t="shared" si="25"/>
        <v>7.4565037282519064E-3</v>
      </c>
      <c r="W315" s="17"/>
      <c r="X315" s="46"/>
      <c r="Y315" s="46"/>
    </row>
    <row r="316" spans="1:25" ht="15">
      <c r="A316" s="14" t="s">
        <v>18</v>
      </c>
      <c r="B316" s="14">
        <v>36</v>
      </c>
      <c r="C316" s="14">
        <v>6087</v>
      </c>
      <c r="D316" s="9" t="s">
        <v>150</v>
      </c>
      <c r="E316" s="14" t="s">
        <v>20</v>
      </c>
      <c r="F316" s="14" t="s">
        <v>138</v>
      </c>
      <c r="G316" s="51">
        <v>4300</v>
      </c>
      <c r="H316" s="51">
        <v>205</v>
      </c>
      <c r="I316" s="59">
        <v>5.0099999999999999E-2</v>
      </c>
      <c r="J316" s="51">
        <v>56000</v>
      </c>
      <c r="K316" s="51">
        <v>4330</v>
      </c>
      <c r="L316" s="51">
        <v>4090</v>
      </c>
      <c r="M316" s="64">
        <f t="shared" si="22"/>
        <v>0.125</v>
      </c>
      <c r="N316" s="43" t="str">
        <f>IFERROR(VLOOKUP(C316, マスタ!$E$2:$G$33, 3, TRUE), "")</f>
        <v>機械</v>
      </c>
      <c r="O316" s="14" t="str">
        <f>IF(F316 = "", "", TEXT( WORKDAY(TEXT(LEFT(F316, FIND("(", F316) - 1), "yyyy/mm/dd"), 1, マスタ!$A$2:$A$106), "yyyymmdd"))</f>
        <v>20170711</v>
      </c>
      <c r="P316" s="18">
        <v>42927</v>
      </c>
      <c r="Q316" s="57">
        <v>4345</v>
      </c>
      <c r="R316" s="57">
        <v>4580</v>
      </c>
      <c r="S316" s="57">
        <v>4305</v>
      </c>
      <c r="T316" s="14" t="str">
        <f t="shared" si="23"/>
        <v>有</v>
      </c>
      <c r="U316" s="14" t="str">
        <f t="shared" si="24"/>
        <v>無</v>
      </c>
      <c r="V316" s="68">
        <f t="shared" si="25"/>
        <v>1.0465116279069875E-2</v>
      </c>
      <c r="W316" s="19"/>
      <c r="X316" s="47"/>
      <c r="Y316" s="47"/>
    </row>
    <row r="317" spans="1:25" ht="15">
      <c r="A317" s="15" t="s">
        <v>18</v>
      </c>
      <c r="B317" s="15">
        <v>37</v>
      </c>
      <c r="C317" s="15">
        <v>4985</v>
      </c>
      <c r="D317" s="10" t="s">
        <v>95</v>
      </c>
      <c r="E317" s="15" t="s">
        <v>20</v>
      </c>
      <c r="F317" s="15" t="s">
        <v>138</v>
      </c>
      <c r="G317" s="50">
        <v>6370</v>
      </c>
      <c r="H317" s="50">
        <v>300</v>
      </c>
      <c r="I317" s="58">
        <v>4.9399999999999999E-2</v>
      </c>
      <c r="J317" s="50">
        <v>261500</v>
      </c>
      <c r="K317" s="50">
        <v>6400</v>
      </c>
      <c r="L317" s="50">
        <v>6120</v>
      </c>
      <c r="M317" s="63">
        <f t="shared" si="22"/>
        <v>0.10714285714285714</v>
      </c>
      <c r="N317" s="42" t="str">
        <f>IFERROR(VLOOKUP(C317, マスタ!$E$2:$G$33, 3, TRUE), "")</f>
        <v>化学・医薬品</v>
      </c>
      <c r="O317" s="15" t="str">
        <f>IF(F317 = "", "", TEXT( WORKDAY(TEXT(LEFT(F317, FIND("(", F317) - 1), "yyyy/mm/dd"), 1, マスタ!$A$2:$A$106), "yyyymmdd"))</f>
        <v>20170711</v>
      </c>
      <c r="P317" s="16">
        <v>42927</v>
      </c>
      <c r="Q317" s="56">
        <v>6450</v>
      </c>
      <c r="R317" s="56">
        <v>6520</v>
      </c>
      <c r="S317" s="56">
        <v>6200</v>
      </c>
      <c r="T317" s="15" t="str">
        <f t="shared" si="23"/>
        <v>有</v>
      </c>
      <c r="U317" s="15" t="str">
        <f t="shared" si="24"/>
        <v>有</v>
      </c>
      <c r="V317" s="67">
        <f t="shared" si="25"/>
        <v>1.2558869701726927E-2</v>
      </c>
      <c r="W317" s="17"/>
      <c r="X317" s="46"/>
      <c r="Y317" s="46"/>
    </row>
    <row r="318" spans="1:25" ht="27">
      <c r="A318" s="14" t="s">
        <v>18</v>
      </c>
      <c r="B318" s="14">
        <v>39</v>
      </c>
      <c r="C318" s="14">
        <v>7832</v>
      </c>
      <c r="D318" s="9" t="s">
        <v>151</v>
      </c>
      <c r="E318" s="14" t="s">
        <v>20</v>
      </c>
      <c r="F318" s="14" t="s">
        <v>138</v>
      </c>
      <c r="G318" s="51">
        <v>4080</v>
      </c>
      <c r="H318" s="51">
        <v>175</v>
      </c>
      <c r="I318" s="59">
        <v>4.48E-2</v>
      </c>
      <c r="J318" s="51">
        <v>1099100</v>
      </c>
      <c r="K318" s="51">
        <v>4080</v>
      </c>
      <c r="L318" s="51">
        <v>3985</v>
      </c>
      <c r="M318" s="64">
        <f t="shared" si="22"/>
        <v>0</v>
      </c>
      <c r="N318" s="43" t="str">
        <f>IFERROR(VLOOKUP(C318, マスタ!$E$2:$G$33, 3, TRUE), "")</f>
        <v>その他製品</v>
      </c>
      <c r="O318" s="14" t="str">
        <f>IF(F318 = "", "", TEXT( WORKDAY(TEXT(LEFT(F318, FIND("(", F318) - 1), "yyyy/mm/dd"), 1, マスタ!$A$2:$A$106), "yyyymmdd"))</f>
        <v>20170711</v>
      </c>
      <c r="P318" s="18">
        <v>42927</v>
      </c>
      <c r="Q318" s="57">
        <v>4065</v>
      </c>
      <c r="R318" s="57">
        <v>4100</v>
      </c>
      <c r="S318" s="57">
        <v>4030</v>
      </c>
      <c r="T318" s="14" t="str">
        <f t="shared" si="23"/>
        <v>無</v>
      </c>
      <c r="U318" s="14" t="str">
        <f t="shared" si="24"/>
        <v>無</v>
      </c>
      <c r="V318" s="68">
        <f t="shared" si="25"/>
        <v>-3.6764705882352811E-3</v>
      </c>
      <c r="W318" s="19"/>
      <c r="X318" s="47"/>
      <c r="Y318" s="47"/>
    </row>
    <row r="319" spans="1:25" ht="15">
      <c r="A319" s="15" t="s">
        <v>18</v>
      </c>
      <c r="B319" s="15">
        <v>41</v>
      </c>
      <c r="C319" s="15">
        <v>1975</v>
      </c>
      <c r="D319" s="10" t="s">
        <v>152</v>
      </c>
      <c r="E319" s="15" t="s">
        <v>20</v>
      </c>
      <c r="F319" s="15" t="s">
        <v>138</v>
      </c>
      <c r="G319" s="50">
        <v>3220</v>
      </c>
      <c r="H319" s="50">
        <v>135</v>
      </c>
      <c r="I319" s="58">
        <v>4.3799999999999999E-2</v>
      </c>
      <c r="J319" s="50">
        <v>32500</v>
      </c>
      <c r="K319" s="50">
        <v>3255</v>
      </c>
      <c r="L319" s="50">
        <v>3120</v>
      </c>
      <c r="M319" s="63">
        <f t="shared" si="22"/>
        <v>0.25925925925925924</v>
      </c>
      <c r="N319" s="42" t="str">
        <f>IFERROR(VLOOKUP(C319, マスタ!$E$2:$G$33, 3, TRUE), "")</f>
        <v>建設</v>
      </c>
      <c r="O319" s="15" t="str">
        <f>IF(F319 = "", "", TEXT( WORKDAY(TEXT(LEFT(F319, FIND("(", F319) - 1), "yyyy/mm/dd"), 1, マスタ!$A$2:$A$106), "yyyymmdd"))</f>
        <v>20170711</v>
      </c>
      <c r="P319" s="16">
        <v>42927</v>
      </c>
      <c r="Q319" s="56">
        <v>3215</v>
      </c>
      <c r="R319" s="56">
        <v>3295</v>
      </c>
      <c r="S319" s="56">
        <v>3215</v>
      </c>
      <c r="T319" s="15" t="str">
        <f t="shared" si="23"/>
        <v>有</v>
      </c>
      <c r="U319" s="15" t="str">
        <f t="shared" si="24"/>
        <v>無</v>
      </c>
      <c r="V319" s="67">
        <f t="shared" si="25"/>
        <v>-1.5527950310558758E-3</v>
      </c>
      <c r="W319" s="17"/>
      <c r="X319" s="46"/>
      <c r="Y319" s="46"/>
    </row>
    <row r="320" spans="1:25" ht="15">
      <c r="A320" s="14" t="s">
        <v>18</v>
      </c>
      <c r="B320" s="14">
        <v>42</v>
      </c>
      <c r="C320" s="14">
        <v>8185</v>
      </c>
      <c r="D320" s="9" t="s">
        <v>153</v>
      </c>
      <c r="E320" s="14" t="s">
        <v>20</v>
      </c>
      <c r="F320" s="14" t="s">
        <v>138</v>
      </c>
      <c r="G320" s="51">
        <v>2997</v>
      </c>
      <c r="H320" s="51">
        <v>123</v>
      </c>
      <c r="I320" s="59">
        <v>4.2799999999999998E-2</v>
      </c>
      <c r="J320" s="51">
        <v>69700</v>
      </c>
      <c r="K320" s="51">
        <v>3035</v>
      </c>
      <c r="L320" s="51">
        <v>2982</v>
      </c>
      <c r="M320" s="64">
        <f t="shared" si="22"/>
        <v>0.71698113207547165</v>
      </c>
      <c r="N320" s="43" t="str">
        <f>IFERROR(VLOOKUP(C320, マスタ!$E$2:$G$33, 3, TRUE), "")</f>
        <v>商業</v>
      </c>
      <c r="O320" s="14" t="str">
        <f>IF(F320 = "", "", TEXT( WORKDAY(TEXT(LEFT(F320, FIND("(", F320) - 1), "yyyy/mm/dd"), 1, マスタ!$A$2:$A$106), "yyyymmdd"))</f>
        <v>20170711</v>
      </c>
      <c r="P320" s="18">
        <v>42927</v>
      </c>
      <c r="Q320" s="57">
        <v>2997</v>
      </c>
      <c r="R320" s="57">
        <v>3030</v>
      </c>
      <c r="S320" s="57">
        <v>2982</v>
      </c>
      <c r="T320" s="14" t="str">
        <f t="shared" si="23"/>
        <v>有</v>
      </c>
      <c r="U320" s="14" t="str">
        <f t="shared" si="24"/>
        <v>無</v>
      </c>
      <c r="V320" s="68">
        <f t="shared" si="25"/>
        <v>0</v>
      </c>
      <c r="W320" s="19"/>
      <c r="X320" s="47"/>
      <c r="Y320" s="47"/>
    </row>
    <row r="321" spans="1:25" ht="15">
      <c r="A321" s="15" t="s">
        <v>18</v>
      </c>
      <c r="B321" s="15">
        <v>43</v>
      </c>
      <c r="C321" s="15">
        <v>6184</v>
      </c>
      <c r="D321" s="10" t="s">
        <v>154</v>
      </c>
      <c r="E321" s="15" t="s">
        <v>20</v>
      </c>
      <c r="F321" s="15" t="s">
        <v>138</v>
      </c>
      <c r="G321" s="50">
        <v>1850</v>
      </c>
      <c r="H321" s="50">
        <v>75</v>
      </c>
      <c r="I321" s="58">
        <v>4.2299999999999997E-2</v>
      </c>
      <c r="J321" s="50">
        <v>89600</v>
      </c>
      <c r="K321" s="50">
        <v>1853</v>
      </c>
      <c r="L321" s="50">
        <v>1796</v>
      </c>
      <c r="M321" s="63">
        <f t="shared" si="22"/>
        <v>5.2631578947368418E-2</v>
      </c>
      <c r="N321" s="42" t="str">
        <f>IFERROR(VLOOKUP(C321, マスタ!$E$2:$G$33, 3, TRUE), "")</f>
        <v>機械</v>
      </c>
      <c r="O321" s="15" t="str">
        <f>IF(F321 = "", "", TEXT( WORKDAY(TEXT(LEFT(F321, FIND("(", F321) - 1), "yyyy/mm/dd"), 1, マスタ!$A$2:$A$106), "yyyymmdd"))</f>
        <v>20170711</v>
      </c>
      <c r="P321" s="16">
        <v>42927</v>
      </c>
      <c r="Q321" s="56">
        <v>1868</v>
      </c>
      <c r="R321" s="56">
        <v>1918</v>
      </c>
      <c r="S321" s="56">
        <v>1801</v>
      </c>
      <c r="T321" s="15" t="str">
        <f t="shared" si="23"/>
        <v>有</v>
      </c>
      <c r="U321" s="15" t="str">
        <f t="shared" si="24"/>
        <v>有</v>
      </c>
      <c r="V321" s="67">
        <f t="shared" si="25"/>
        <v>9.7297297297296303E-3</v>
      </c>
      <c r="W321" s="17"/>
      <c r="X321" s="46"/>
      <c r="Y321" s="46"/>
    </row>
    <row r="322" spans="1:25" ht="15">
      <c r="A322" s="14" t="s">
        <v>18</v>
      </c>
      <c r="B322" s="14">
        <v>44</v>
      </c>
      <c r="C322" s="14">
        <v>5302</v>
      </c>
      <c r="D322" s="9" t="s">
        <v>155</v>
      </c>
      <c r="E322" s="14" t="s">
        <v>20</v>
      </c>
      <c r="F322" s="14" t="s">
        <v>138</v>
      </c>
      <c r="G322" s="51">
        <v>3385</v>
      </c>
      <c r="H322" s="51">
        <v>135</v>
      </c>
      <c r="I322" s="59">
        <v>4.1500000000000002E-2</v>
      </c>
      <c r="J322" s="51">
        <v>171500</v>
      </c>
      <c r="K322" s="51">
        <v>3390</v>
      </c>
      <c r="L322" s="51">
        <v>3280</v>
      </c>
      <c r="M322" s="64">
        <f t="shared" si="22"/>
        <v>4.5454545454545456E-2</v>
      </c>
      <c r="N322" s="43" t="str">
        <f>IFERROR(VLOOKUP(C322, マスタ!$E$2:$G$33, 3, TRUE), "")</f>
        <v>窯業</v>
      </c>
      <c r="O322" s="14" t="str">
        <f>IF(F322 = "", "", TEXT( WORKDAY(TEXT(LEFT(F322, FIND("(", F322) - 1), "yyyy/mm/dd"), 1, マスタ!$A$2:$A$106), "yyyymmdd"))</f>
        <v>20170711</v>
      </c>
      <c r="P322" s="18">
        <v>42927</v>
      </c>
      <c r="Q322" s="57">
        <v>3415</v>
      </c>
      <c r="R322" s="57">
        <v>3445</v>
      </c>
      <c r="S322" s="57">
        <v>3395</v>
      </c>
      <c r="T322" s="14" t="str">
        <f t="shared" si="23"/>
        <v>無</v>
      </c>
      <c r="U322" s="14" t="str">
        <f t="shared" si="24"/>
        <v>無</v>
      </c>
      <c r="V322" s="68">
        <f t="shared" si="25"/>
        <v>8.8626292466764678E-3</v>
      </c>
      <c r="W322" s="19"/>
      <c r="X322" s="47"/>
      <c r="Y322" s="47"/>
    </row>
    <row r="323" spans="1:25" ht="15">
      <c r="A323" s="15" t="s">
        <v>18</v>
      </c>
      <c r="B323" s="15">
        <v>45</v>
      </c>
      <c r="C323" s="15">
        <v>6976</v>
      </c>
      <c r="D323" s="10" t="s">
        <v>156</v>
      </c>
      <c r="E323" s="15" t="s">
        <v>20</v>
      </c>
      <c r="F323" s="15" t="s">
        <v>138</v>
      </c>
      <c r="G323" s="50">
        <v>1827</v>
      </c>
      <c r="H323" s="50">
        <v>72</v>
      </c>
      <c r="I323" s="58">
        <v>4.1000000000000002E-2</v>
      </c>
      <c r="J323" s="50">
        <v>2892200</v>
      </c>
      <c r="K323" s="50">
        <v>1832</v>
      </c>
      <c r="L323" s="50">
        <v>1778</v>
      </c>
      <c r="M323" s="63">
        <f t="shared" ref="M323:M386" si="26">IFERROR((K323-G323) / (K323-L323), "")</f>
        <v>9.2592592592592587E-2</v>
      </c>
      <c r="N323" s="42" t="str">
        <f>IFERROR(VLOOKUP(C323, マスタ!$E$2:$G$33, 3, TRUE), "")</f>
        <v>電気</v>
      </c>
      <c r="O323" s="15" t="str">
        <f>IF(F323 = "", "", TEXT( WORKDAY(TEXT(LEFT(F323, FIND("(", F323) - 1), "yyyy/mm/dd"), 1, マスタ!$A$2:$A$106), "yyyymmdd"))</f>
        <v>20170711</v>
      </c>
      <c r="P323" s="16">
        <v>42927</v>
      </c>
      <c r="Q323" s="56">
        <v>1832</v>
      </c>
      <c r="R323" s="56">
        <v>1846</v>
      </c>
      <c r="S323" s="56">
        <v>1824</v>
      </c>
      <c r="T323" s="15" t="str">
        <f t="shared" si="23"/>
        <v>無</v>
      </c>
      <c r="U323" s="15" t="str">
        <f t="shared" si="24"/>
        <v>無</v>
      </c>
      <c r="V323" s="67">
        <f t="shared" si="25"/>
        <v>2.7367268746578688E-3</v>
      </c>
      <c r="W323" s="17"/>
      <c r="X323" s="46"/>
      <c r="Y323" s="46"/>
    </row>
    <row r="324" spans="1:25" ht="15">
      <c r="A324" s="14" t="s">
        <v>18</v>
      </c>
      <c r="B324" s="14">
        <v>47</v>
      </c>
      <c r="C324" s="14">
        <v>6317</v>
      </c>
      <c r="D324" s="9" t="s">
        <v>157</v>
      </c>
      <c r="E324" s="14" t="s">
        <v>20</v>
      </c>
      <c r="F324" s="14" t="s">
        <v>138</v>
      </c>
      <c r="G324" s="51">
        <v>2516</v>
      </c>
      <c r="H324" s="51">
        <v>95</v>
      </c>
      <c r="I324" s="59">
        <v>3.9199999999999999E-2</v>
      </c>
      <c r="J324" s="51">
        <v>62200</v>
      </c>
      <c r="K324" s="51">
        <v>2527</v>
      </c>
      <c r="L324" s="51">
        <v>2439</v>
      </c>
      <c r="M324" s="64">
        <f t="shared" si="26"/>
        <v>0.125</v>
      </c>
      <c r="N324" s="43" t="str">
        <f>IFERROR(VLOOKUP(C324, マスタ!$E$2:$G$33, 3, TRUE), "")</f>
        <v>機械</v>
      </c>
      <c r="O324" s="14" t="str">
        <f>IF(F324 = "", "", TEXT( WORKDAY(TEXT(LEFT(F324, FIND("(", F324) - 1), "yyyy/mm/dd"), 1, マスタ!$A$2:$A$106), "yyyymmdd"))</f>
        <v>20170711</v>
      </c>
      <c r="P324" s="18">
        <v>42927</v>
      </c>
      <c r="Q324" s="57">
        <v>2500</v>
      </c>
      <c r="R324" s="57">
        <v>2518</v>
      </c>
      <c r="S324" s="57">
        <v>2484</v>
      </c>
      <c r="T324" s="14" t="str">
        <f t="shared" si="23"/>
        <v>無</v>
      </c>
      <c r="U324" s="14" t="str">
        <f t="shared" si="24"/>
        <v>無</v>
      </c>
      <c r="V324" s="68">
        <f t="shared" si="25"/>
        <v>-6.3593004769475492E-3</v>
      </c>
      <c r="W324" s="19"/>
      <c r="X324" s="47"/>
      <c r="Y324" s="47"/>
    </row>
    <row r="325" spans="1:25" ht="15">
      <c r="A325" s="15" t="s">
        <v>18</v>
      </c>
      <c r="B325" s="15">
        <v>48</v>
      </c>
      <c r="C325" s="15">
        <v>5491</v>
      </c>
      <c r="D325" s="10" t="s">
        <v>93</v>
      </c>
      <c r="E325" s="15" t="s">
        <v>20</v>
      </c>
      <c r="F325" s="15" t="s">
        <v>138</v>
      </c>
      <c r="G325" s="50">
        <v>1670</v>
      </c>
      <c r="H325" s="50">
        <v>62</v>
      </c>
      <c r="I325" s="58">
        <v>3.8600000000000002E-2</v>
      </c>
      <c r="J325" s="50">
        <v>40800</v>
      </c>
      <c r="K325" s="50">
        <v>1692</v>
      </c>
      <c r="L325" s="50">
        <v>1657</v>
      </c>
      <c r="M325" s="63">
        <f t="shared" si="26"/>
        <v>0.62857142857142856</v>
      </c>
      <c r="N325" s="42" t="str">
        <f>IFERROR(VLOOKUP(C325, マスタ!$E$2:$G$33, 3, TRUE), "")</f>
        <v>鉄鋼</v>
      </c>
      <c r="O325" s="15" t="str">
        <f>IF(F325 = "", "", TEXT( WORKDAY(TEXT(LEFT(F325, FIND("(", F325) - 1), "yyyy/mm/dd"), 1, マスタ!$A$2:$A$106), "yyyymmdd"))</f>
        <v>20170711</v>
      </c>
      <c r="P325" s="16">
        <v>42927</v>
      </c>
      <c r="Q325" s="56">
        <v>1669</v>
      </c>
      <c r="R325" s="56">
        <v>1669</v>
      </c>
      <c r="S325" s="56">
        <v>1660</v>
      </c>
      <c r="T325" s="15" t="str">
        <f t="shared" si="23"/>
        <v>無</v>
      </c>
      <c r="U325" s="15" t="str">
        <f t="shared" si="24"/>
        <v>無</v>
      </c>
      <c r="V325" s="67">
        <f t="shared" si="25"/>
        <v>-5.9880239520959666E-4</v>
      </c>
      <c r="W325" s="17"/>
      <c r="X325" s="46"/>
      <c r="Y325" s="46"/>
    </row>
    <row r="326" spans="1:25" ht="27">
      <c r="A326" s="14" t="s">
        <v>18</v>
      </c>
      <c r="B326" s="14">
        <v>49</v>
      </c>
      <c r="C326" s="14">
        <v>3912</v>
      </c>
      <c r="D326" s="9" t="s">
        <v>158</v>
      </c>
      <c r="E326" s="14" t="s">
        <v>20</v>
      </c>
      <c r="F326" s="14" t="s">
        <v>138</v>
      </c>
      <c r="G326" s="51">
        <v>1626</v>
      </c>
      <c r="H326" s="51">
        <v>60</v>
      </c>
      <c r="I326" s="59">
        <v>3.8300000000000001E-2</v>
      </c>
      <c r="J326" s="51">
        <v>96300</v>
      </c>
      <c r="K326" s="51">
        <v>1626</v>
      </c>
      <c r="L326" s="51">
        <v>1570</v>
      </c>
      <c r="M326" s="64">
        <f t="shared" si="26"/>
        <v>0</v>
      </c>
      <c r="N326" s="43" t="str">
        <f>IFERROR(VLOOKUP(C326, マスタ!$E$2:$G$33, 3, TRUE), "")</f>
        <v>パルプ・紙</v>
      </c>
      <c r="O326" s="14" t="str">
        <f>IF(F326 = "", "", TEXT( WORKDAY(TEXT(LEFT(F326, FIND("(", F326) - 1), "yyyy/mm/dd"), 1, マスタ!$A$2:$A$106), "yyyymmdd"))</f>
        <v>20170711</v>
      </c>
      <c r="P326" s="18">
        <v>42927</v>
      </c>
      <c r="Q326" s="57">
        <v>1653</v>
      </c>
      <c r="R326" s="57">
        <v>1693</v>
      </c>
      <c r="S326" s="57">
        <v>1629</v>
      </c>
      <c r="T326" s="14" t="str">
        <f t="shared" si="23"/>
        <v>有</v>
      </c>
      <c r="U326" s="14" t="str">
        <f t="shared" si="24"/>
        <v>有</v>
      </c>
      <c r="V326" s="68">
        <f t="shared" si="25"/>
        <v>1.6605166051660625E-2</v>
      </c>
      <c r="W326" s="19"/>
      <c r="X326" s="47"/>
      <c r="Y326" s="47"/>
    </row>
    <row r="327" spans="1:25" ht="27">
      <c r="A327" s="15" t="s">
        <v>18</v>
      </c>
      <c r="B327" s="15">
        <v>50</v>
      </c>
      <c r="C327" s="15">
        <v>6871</v>
      </c>
      <c r="D327" s="10" t="s">
        <v>159</v>
      </c>
      <c r="E327" s="15" t="s">
        <v>20</v>
      </c>
      <c r="F327" s="15" t="s">
        <v>138</v>
      </c>
      <c r="G327" s="50">
        <v>1152</v>
      </c>
      <c r="H327" s="50">
        <v>42</v>
      </c>
      <c r="I327" s="58">
        <v>3.78E-2</v>
      </c>
      <c r="J327" s="50">
        <v>651400</v>
      </c>
      <c r="K327" s="50">
        <v>1166</v>
      </c>
      <c r="L327" s="50">
        <v>1114</v>
      </c>
      <c r="M327" s="63">
        <f t="shared" si="26"/>
        <v>0.26923076923076922</v>
      </c>
      <c r="N327" s="42" t="str">
        <f>IFERROR(VLOOKUP(C327, マスタ!$E$2:$G$33, 3, TRUE), "")</f>
        <v>電気</v>
      </c>
      <c r="O327" s="15" t="str">
        <f>IF(F327 = "", "", TEXT( WORKDAY(TEXT(LEFT(F327, FIND("(", F327) - 1), "yyyy/mm/dd"), 1, マスタ!$A$2:$A$106), "yyyymmdd"))</f>
        <v>20170711</v>
      </c>
      <c r="P327" s="16">
        <v>42927</v>
      </c>
      <c r="Q327" s="56">
        <v>1153</v>
      </c>
      <c r="R327" s="56">
        <v>1168</v>
      </c>
      <c r="S327" s="56">
        <v>1140</v>
      </c>
      <c r="T327" s="15" t="str">
        <f t="shared" si="23"/>
        <v>有</v>
      </c>
      <c r="U327" s="15" t="str">
        <f t="shared" si="24"/>
        <v>有</v>
      </c>
      <c r="V327" s="67">
        <f t="shared" si="25"/>
        <v>8.6805555555558023E-4</v>
      </c>
      <c r="W327" s="17"/>
      <c r="X327" s="46"/>
      <c r="Y327" s="46"/>
    </row>
    <row r="328" spans="1:25" ht="15">
      <c r="A328" s="14" t="s">
        <v>18</v>
      </c>
      <c r="B328" s="14">
        <v>2</v>
      </c>
      <c r="C328" s="14">
        <v>7271</v>
      </c>
      <c r="D328" s="9" t="s">
        <v>160</v>
      </c>
      <c r="E328" s="14" t="s">
        <v>20</v>
      </c>
      <c r="F328" s="14" t="s">
        <v>161</v>
      </c>
      <c r="G328" s="51">
        <v>1477</v>
      </c>
      <c r="H328" s="51">
        <v>241</v>
      </c>
      <c r="I328" s="59">
        <v>0.19500000000000001</v>
      </c>
      <c r="J328" s="51">
        <v>1251000</v>
      </c>
      <c r="K328" s="51">
        <v>1536</v>
      </c>
      <c r="L328" s="51">
        <v>1242</v>
      </c>
      <c r="M328" s="64">
        <f t="shared" si="26"/>
        <v>0.20068027210884354</v>
      </c>
      <c r="N328" s="43" t="str">
        <f>IFERROR(VLOOKUP(C328, マスタ!$E$2:$G$33, 3, TRUE), "")</f>
        <v>輸送用機械</v>
      </c>
      <c r="O328" s="14" t="str">
        <f>IF(F328 = "", "", TEXT( WORKDAY(TEXT(LEFT(F328, FIND("(", F328) - 1), "yyyy/mm/dd"), 1, マスタ!$A$2:$A$106), "yyyymmdd"))</f>
        <v>20170712</v>
      </c>
      <c r="P328" s="18">
        <v>42928</v>
      </c>
      <c r="Q328" s="57">
        <v>1451</v>
      </c>
      <c r="R328" s="57">
        <v>1459</v>
      </c>
      <c r="S328" s="57">
        <v>1386</v>
      </c>
      <c r="T328" s="14" t="str">
        <f t="shared" si="23"/>
        <v>無</v>
      </c>
      <c r="U328" s="14" t="str">
        <f t="shared" si="24"/>
        <v>有</v>
      </c>
      <c r="V328" s="68">
        <f t="shared" si="25"/>
        <v>-1.7603249830738021E-2</v>
      </c>
      <c r="W328" s="19"/>
      <c r="X328" s="47"/>
      <c r="Y328" s="47"/>
    </row>
    <row r="329" spans="1:25" ht="15">
      <c r="A329" s="15" t="s">
        <v>18</v>
      </c>
      <c r="B329" s="15">
        <v>4</v>
      </c>
      <c r="C329" s="15">
        <v>9945</v>
      </c>
      <c r="D329" s="10" t="s">
        <v>162</v>
      </c>
      <c r="E329" s="15" t="s">
        <v>20</v>
      </c>
      <c r="F329" s="15" t="s">
        <v>161</v>
      </c>
      <c r="G329" s="50">
        <v>2621</v>
      </c>
      <c r="H329" s="50">
        <v>283</v>
      </c>
      <c r="I329" s="58">
        <v>0.121</v>
      </c>
      <c r="J329" s="50">
        <v>1291200</v>
      </c>
      <c r="K329" s="50">
        <v>2624</v>
      </c>
      <c r="L329" s="50">
        <v>2432</v>
      </c>
      <c r="M329" s="63">
        <f t="shared" si="26"/>
        <v>1.5625E-2</v>
      </c>
      <c r="N329" s="42" t="str">
        <f>IFERROR(VLOOKUP(C329, マスタ!$E$2:$G$33, 3, TRUE), "")</f>
        <v>サービス</v>
      </c>
      <c r="O329" s="15" t="str">
        <f>IF(F329 = "", "", TEXT( WORKDAY(TEXT(LEFT(F329, FIND("(", F329) - 1), "yyyy/mm/dd"), 1, マスタ!$A$2:$A$106), "yyyymmdd"))</f>
        <v>20170712</v>
      </c>
      <c r="P329" s="16">
        <v>42928</v>
      </c>
      <c r="Q329" s="56">
        <v>2610</v>
      </c>
      <c r="R329" s="56">
        <v>2646</v>
      </c>
      <c r="S329" s="56">
        <v>2595</v>
      </c>
      <c r="T329" s="15" t="str">
        <f t="shared" si="23"/>
        <v>有</v>
      </c>
      <c r="U329" s="15" t="str">
        <f t="shared" si="24"/>
        <v>無</v>
      </c>
      <c r="V329" s="67">
        <f t="shared" si="25"/>
        <v>-4.1968714231209736E-3</v>
      </c>
      <c r="W329" s="17"/>
      <c r="X329" s="46"/>
      <c r="Y329" s="46"/>
    </row>
    <row r="330" spans="1:25" ht="15">
      <c r="A330" s="14" t="s">
        <v>18</v>
      </c>
      <c r="B330" s="14">
        <v>5</v>
      </c>
      <c r="C330" s="14">
        <v>4728</v>
      </c>
      <c r="D330" s="9" t="s">
        <v>19</v>
      </c>
      <c r="E330" s="14" t="s">
        <v>20</v>
      </c>
      <c r="F330" s="14" t="s">
        <v>161</v>
      </c>
      <c r="G330" s="51">
        <v>2893</v>
      </c>
      <c r="H330" s="51">
        <v>271</v>
      </c>
      <c r="I330" s="59">
        <v>0.10340000000000001</v>
      </c>
      <c r="J330" s="51">
        <v>781900</v>
      </c>
      <c r="K330" s="51">
        <v>3095</v>
      </c>
      <c r="L330" s="51">
        <v>2733</v>
      </c>
      <c r="M330" s="64">
        <f t="shared" si="26"/>
        <v>0.55801104972375692</v>
      </c>
      <c r="N330" s="43" t="str">
        <f>IFERROR(VLOOKUP(C330, マスタ!$E$2:$G$33, 3, TRUE), "")</f>
        <v>化学・医薬品</v>
      </c>
      <c r="O330" s="14" t="str">
        <f>IF(F330 = "", "", TEXT( WORKDAY(TEXT(LEFT(F330, FIND("(", F330) - 1), "yyyy/mm/dd"), 1, マスタ!$A$2:$A$106), "yyyymmdd"))</f>
        <v>20170712</v>
      </c>
      <c r="P330" s="18">
        <v>42928</v>
      </c>
      <c r="Q330" s="57">
        <v>2893</v>
      </c>
      <c r="R330" s="57">
        <v>3210</v>
      </c>
      <c r="S330" s="57">
        <v>2811</v>
      </c>
      <c r="T330" s="14" t="str">
        <f t="shared" si="23"/>
        <v>有</v>
      </c>
      <c r="U330" s="14" t="str">
        <f t="shared" si="24"/>
        <v>有</v>
      </c>
      <c r="V330" s="68">
        <f t="shared" si="25"/>
        <v>0</v>
      </c>
      <c r="W330" s="19"/>
      <c r="X330" s="47"/>
      <c r="Y330" s="47"/>
    </row>
    <row r="331" spans="1:25" ht="27">
      <c r="A331" s="15" t="s">
        <v>18</v>
      </c>
      <c r="B331" s="15">
        <v>6</v>
      </c>
      <c r="C331" s="15">
        <v>3148</v>
      </c>
      <c r="D331" s="10" t="s">
        <v>163</v>
      </c>
      <c r="E331" s="15" t="s">
        <v>20</v>
      </c>
      <c r="F331" s="15" t="s">
        <v>161</v>
      </c>
      <c r="G331" s="50">
        <v>2760</v>
      </c>
      <c r="H331" s="50">
        <v>246</v>
      </c>
      <c r="I331" s="58">
        <v>9.7900000000000001E-2</v>
      </c>
      <c r="J331" s="50">
        <v>520200</v>
      </c>
      <c r="K331" s="50">
        <v>2760</v>
      </c>
      <c r="L331" s="50">
        <v>2572</v>
      </c>
      <c r="M331" s="63">
        <f t="shared" si="26"/>
        <v>0</v>
      </c>
      <c r="N331" s="42" t="str">
        <f>IFERROR(VLOOKUP(C331, マスタ!$E$2:$G$33, 3, TRUE), "")</f>
        <v>繊維製品</v>
      </c>
      <c r="O331" s="15" t="str">
        <f>IF(F331 = "", "", TEXT( WORKDAY(TEXT(LEFT(F331, FIND("(", F331) - 1), "yyyy/mm/dd"), 1, マスタ!$A$2:$A$106), "yyyymmdd"))</f>
        <v>20170712</v>
      </c>
      <c r="P331" s="16">
        <v>42928</v>
      </c>
      <c r="Q331" s="56">
        <v>2735</v>
      </c>
      <c r="R331" s="56">
        <v>2785</v>
      </c>
      <c r="S331" s="56">
        <v>2723</v>
      </c>
      <c r="T331" s="15" t="str">
        <f t="shared" si="23"/>
        <v>有</v>
      </c>
      <c r="U331" s="15" t="str">
        <f t="shared" si="24"/>
        <v>無</v>
      </c>
      <c r="V331" s="67">
        <f t="shared" si="25"/>
        <v>-9.0579710144927938E-3</v>
      </c>
      <c r="W331" s="17"/>
      <c r="X331" s="46"/>
      <c r="Y331" s="46"/>
    </row>
    <row r="332" spans="1:25" ht="15">
      <c r="A332" s="14" t="s">
        <v>18</v>
      </c>
      <c r="B332" s="14">
        <v>7</v>
      </c>
      <c r="C332" s="14">
        <v>6464</v>
      </c>
      <c r="D332" s="9" t="s">
        <v>164</v>
      </c>
      <c r="E332" s="14" t="s">
        <v>20</v>
      </c>
      <c r="F332" s="14" t="s">
        <v>161</v>
      </c>
      <c r="G332" s="51">
        <v>2314</v>
      </c>
      <c r="H332" s="51">
        <v>177</v>
      </c>
      <c r="I332" s="59">
        <v>8.2799999999999999E-2</v>
      </c>
      <c r="J332" s="51">
        <v>783900</v>
      </c>
      <c r="K332" s="51">
        <v>2409</v>
      </c>
      <c r="L332" s="51">
        <v>2227</v>
      </c>
      <c r="M332" s="64">
        <f t="shared" si="26"/>
        <v>0.52197802197802201</v>
      </c>
      <c r="N332" s="43" t="str">
        <f>IFERROR(VLOOKUP(C332, マスタ!$E$2:$G$33, 3, TRUE), "")</f>
        <v>機械</v>
      </c>
      <c r="O332" s="14" t="str">
        <f>IF(F332 = "", "", TEXT( WORKDAY(TEXT(LEFT(F332, FIND("(", F332) - 1), "yyyy/mm/dd"), 1, マスタ!$A$2:$A$106), "yyyymmdd"))</f>
        <v>20170712</v>
      </c>
      <c r="P332" s="18">
        <v>42928</v>
      </c>
      <c r="Q332" s="57">
        <v>2349</v>
      </c>
      <c r="R332" s="57">
        <v>2439</v>
      </c>
      <c r="S332" s="57">
        <v>2328</v>
      </c>
      <c r="T332" s="14" t="str">
        <f t="shared" si="23"/>
        <v>有</v>
      </c>
      <c r="U332" s="14" t="str">
        <f t="shared" si="24"/>
        <v>無</v>
      </c>
      <c r="V332" s="68">
        <f t="shared" si="25"/>
        <v>1.5125324114088068E-2</v>
      </c>
      <c r="W332" s="19"/>
      <c r="X332" s="47"/>
      <c r="Y332" s="47"/>
    </row>
    <row r="333" spans="1:25" ht="15">
      <c r="A333" s="15" t="s">
        <v>18</v>
      </c>
      <c r="B333" s="15">
        <v>8</v>
      </c>
      <c r="C333" s="15">
        <v>7575</v>
      </c>
      <c r="D333" s="10" t="s">
        <v>165</v>
      </c>
      <c r="E333" s="15" t="s">
        <v>20</v>
      </c>
      <c r="F333" s="15" t="s">
        <v>161</v>
      </c>
      <c r="G333" s="50">
        <v>4945</v>
      </c>
      <c r="H333" s="50">
        <v>370</v>
      </c>
      <c r="I333" s="58">
        <v>8.09E-2</v>
      </c>
      <c r="J333" s="50">
        <v>1087100</v>
      </c>
      <c r="K333" s="50">
        <v>4950</v>
      </c>
      <c r="L333" s="50">
        <v>4620</v>
      </c>
      <c r="M333" s="63">
        <f t="shared" si="26"/>
        <v>1.5151515151515152E-2</v>
      </c>
      <c r="N333" s="42" t="str">
        <f>IFERROR(VLOOKUP(C333, マスタ!$E$2:$G$33, 3, TRUE), "")</f>
        <v>75</v>
      </c>
      <c r="O333" s="15" t="str">
        <f>IF(F333 = "", "", TEXT( WORKDAY(TEXT(LEFT(F333, FIND("(", F333) - 1), "yyyy/mm/dd"), 1, マスタ!$A$2:$A$106), "yyyymmdd"))</f>
        <v>20170712</v>
      </c>
      <c r="P333" s="16">
        <v>42928</v>
      </c>
      <c r="Q333" s="56">
        <v>4950</v>
      </c>
      <c r="R333" s="56">
        <v>5030</v>
      </c>
      <c r="S333" s="56">
        <v>4750</v>
      </c>
      <c r="T333" s="15" t="str">
        <f t="shared" si="23"/>
        <v>有</v>
      </c>
      <c r="U333" s="15" t="str">
        <f t="shared" si="24"/>
        <v>有</v>
      </c>
      <c r="V333" s="67">
        <f t="shared" si="25"/>
        <v>1.0111223458038054E-3</v>
      </c>
      <c r="W333" s="17"/>
      <c r="X333" s="46"/>
      <c r="Y333" s="46"/>
    </row>
    <row r="334" spans="1:25" ht="27">
      <c r="A334" s="14" t="s">
        <v>18</v>
      </c>
      <c r="B334" s="14">
        <v>9</v>
      </c>
      <c r="C334" s="14">
        <v>6093</v>
      </c>
      <c r="D334" s="9" t="s">
        <v>106</v>
      </c>
      <c r="E334" s="14" t="s">
        <v>20</v>
      </c>
      <c r="F334" s="14" t="s">
        <v>161</v>
      </c>
      <c r="G334" s="51">
        <v>3090</v>
      </c>
      <c r="H334" s="51">
        <v>223</v>
      </c>
      <c r="I334" s="59">
        <v>7.7799999999999994E-2</v>
      </c>
      <c r="J334" s="51">
        <v>1241000</v>
      </c>
      <c r="K334" s="51">
        <v>3120</v>
      </c>
      <c r="L334" s="51">
        <v>2931</v>
      </c>
      <c r="M334" s="64">
        <f t="shared" si="26"/>
        <v>0.15873015873015872</v>
      </c>
      <c r="N334" s="43" t="str">
        <f>IFERROR(VLOOKUP(C334, マスタ!$E$2:$G$33, 3, TRUE), "")</f>
        <v>機械</v>
      </c>
      <c r="O334" s="14" t="str">
        <f>IF(F334 = "", "", TEXT( WORKDAY(TEXT(LEFT(F334, FIND("(", F334) - 1), "yyyy/mm/dd"), 1, マスタ!$A$2:$A$106), "yyyymmdd"))</f>
        <v>20170712</v>
      </c>
      <c r="P334" s="18">
        <v>42928</v>
      </c>
      <c r="Q334" s="57">
        <v>3045</v>
      </c>
      <c r="R334" s="57">
        <v>3235</v>
      </c>
      <c r="S334" s="57">
        <v>3010</v>
      </c>
      <c r="T334" s="14" t="str">
        <f t="shared" si="23"/>
        <v>有</v>
      </c>
      <c r="U334" s="14" t="str">
        <f t="shared" si="24"/>
        <v>有</v>
      </c>
      <c r="V334" s="68">
        <f t="shared" si="25"/>
        <v>-1.4563106796116498E-2</v>
      </c>
      <c r="W334" s="19"/>
      <c r="X334" s="47"/>
      <c r="Y334" s="47"/>
    </row>
    <row r="335" spans="1:25" ht="15">
      <c r="A335" s="15" t="s">
        <v>18</v>
      </c>
      <c r="B335" s="15">
        <v>10</v>
      </c>
      <c r="C335" s="15">
        <v>4362</v>
      </c>
      <c r="D335" s="10" t="s">
        <v>166</v>
      </c>
      <c r="E335" s="15" t="s">
        <v>20</v>
      </c>
      <c r="F335" s="15" t="s">
        <v>161</v>
      </c>
      <c r="G335" s="50">
        <v>1097</v>
      </c>
      <c r="H335" s="50">
        <v>79</v>
      </c>
      <c r="I335" s="58">
        <v>7.7600000000000002E-2</v>
      </c>
      <c r="J335" s="50">
        <v>64800</v>
      </c>
      <c r="K335" s="50">
        <v>1100</v>
      </c>
      <c r="L335" s="50">
        <v>1018</v>
      </c>
      <c r="M335" s="63">
        <f t="shared" si="26"/>
        <v>3.6585365853658534E-2</v>
      </c>
      <c r="N335" s="42" t="str">
        <f>IFERROR(VLOOKUP(C335, マスタ!$E$2:$G$33, 3, TRUE), "")</f>
        <v>化学・医薬品</v>
      </c>
      <c r="O335" s="15" t="str">
        <f>IF(F335 = "", "", TEXT( WORKDAY(TEXT(LEFT(F335, FIND("(", F335) - 1), "yyyy/mm/dd"), 1, マスタ!$A$2:$A$106), "yyyymmdd"))</f>
        <v>20170712</v>
      </c>
      <c r="P335" s="16">
        <v>42928</v>
      </c>
      <c r="Q335" s="56">
        <v>1084</v>
      </c>
      <c r="R335" s="56">
        <v>1094</v>
      </c>
      <c r="S335" s="56">
        <v>1067</v>
      </c>
      <c r="T335" s="15" t="str">
        <f t="shared" si="23"/>
        <v>有</v>
      </c>
      <c r="U335" s="15" t="str">
        <f t="shared" si="24"/>
        <v>有</v>
      </c>
      <c r="V335" s="67">
        <f t="shared" si="25"/>
        <v>-1.185050136736554E-2</v>
      </c>
      <c r="W335" s="17"/>
      <c r="X335" s="46"/>
      <c r="Y335" s="46"/>
    </row>
    <row r="336" spans="1:25" ht="15">
      <c r="A336" s="14" t="s">
        <v>18</v>
      </c>
      <c r="B336" s="14">
        <v>13</v>
      </c>
      <c r="C336" s="14">
        <v>4519</v>
      </c>
      <c r="D336" s="9" t="s">
        <v>167</v>
      </c>
      <c r="E336" s="14" t="s">
        <v>20</v>
      </c>
      <c r="F336" s="14" t="s">
        <v>161</v>
      </c>
      <c r="G336" s="51">
        <v>4350</v>
      </c>
      <c r="H336" s="51">
        <v>265</v>
      </c>
      <c r="I336" s="59">
        <v>6.4899999999999999E-2</v>
      </c>
      <c r="J336" s="51">
        <v>2129500</v>
      </c>
      <c r="K336" s="51">
        <v>4370</v>
      </c>
      <c r="L336" s="51">
        <v>4160</v>
      </c>
      <c r="M336" s="64">
        <f t="shared" si="26"/>
        <v>9.5238095238095233E-2</v>
      </c>
      <c r="N336" s="43" t="str">
        <f>IFERROR(VLOOKUP(C336, マスタ!$E$2:$G$33, 3, TRUE), "")</f>
        <v>化学・医薬品</v>
      </c>
      <c r="O336" s="14" t="str">
        <f>IF(F336 = "", "", TEXT( WORKDAY(TEXT(LEFT(F336, FIND("(", F336) - 1), "yyyy/mm/dd"), 1, マスタ!$A$2:$A$106), "yyyymmdd"))</f>
        <v>20170712</v>
      </c>
      <c r="P336" s="18">
        <v>42928</v>
      </c>
      <c r="Q336" s="57">
        <v>4440</v>
      </c>
      <c r="R336" s="57">
        <v>4595</v>
      </c>
      <c r="S336" s="57">
        <v>4430</v>
      </c>
      <c r="T336" s="14" t="str">
        <f t="shared" si="23"/>
        <v>有</v>
      </c>
      <c r="U336" s="14" t="str">
        <f t="shared" si="24"/>
        <v>無</v>
      </c>
      <c r="V336" s="68">
        <f t="shared" si="25"/>
        <v>2.0689655172413834E-2</v>
      </c>
      <c r="W336" s="19"/>
      <c r="X336" s="47"/>
      <c r="Y336" s="47"/>
    </row>
    <row r="337" spans="1:25" ht="27">
      <c r="A337" s="15" t="s">
        <v>18</v>
      </c>
      <c r="B337" s="15">
        <v>14</v>
      </c>
      <c r="C337" s="15">
        <v>4326</v>
      </c>
      <c r="D337" s="10" t="s">
        <v>168</v>
      </c>
      <c r="E337" s="15" t="s">
        <v>20</v>
      </c>
      <c r="F337" s="15" t="s">
        <v>161</v>
      </c>
      <c r="G337" s="50">
        <v>2397</v>
      </c>
      <c r="H337" s="50">
        <v>145</v>
      </c>
      <c r="I337" s="58">
        <v>6.4399999999999999E-2</v>
      </c>
      <c r="J337" s="50">
        <v>49600</v>
      </c>
      <c r="K337" s="50">
        <v>2411</v>
      </c>
      <c r="L337" s="50">
        <v>2278</v>
      </c>
      <c r="M337" s="63">
        <f t="shared" si="26"/>
        <v>0.10526315789473684</v>
      </c>
      <c r="N337" s="42" t="str">
        <f>IFERROR(VLOOKUP(C337, マスタ!$E$2:$G$33, 3, TRUE), "")</f>
        <v>化学・医薬品</v>
      </c>
      <c r="O337" s="15" t="str">
        <f>IF(F337 = "", "", TEXT( WORKDAY(TEXT(LEFT(F337, FIND("(", F337) - 1), "yyyy/mm/dd"), 1, マスタ!$A$2:$A$106), "yyyymmdd"))</f>
        <v>20170712</v>
      </c>
      <c r="P337" s="16">
        <v>42928</v>
      </c>
      <c r="Q337" s="56">
        <v>2413</v>
      </c>
      <c r="R337" s="56">
        <v>2433</v>
      </c>
      <c r="S337" s="56">
        <v>2374</v>
      </c>
      <c r="T337" s="15" t="str">
        <f t="shared" si="23"/>
        <v>無</v>
      </c>
      <c r="U337" s="15" t="str">
        <f t="shared" si="24"/>
        <v>有</v>
      </c>
      <c r="V337" s="67">
        <f t="shared" si="25"/>
        <v>6.6750104297037538E-3</v>
      </c>
      <c r="W337" s="17"/>
      <c r="X337" s="46"/>
      <c r="Y337" s="46"/>
    </row>
    <row r="338" spans="1:25" ht="15">
      <c r="A338" s="14" t="s">
        <v>18</v>
      </c>
      <c r="B338" s="14">
        <v>17</v>
      </c>
      <c r="C338" s="14">
        <v>2168</v>
      </c>
      <c r="D338" s="9" t="s">
        <v>169</v>
      </c>
      <c r="E338" s="14" t="s">
        <v>20</v>
      </c>
      <c r="F338" s="14" t="s">
        <v>161</v>
      </c>
      <c r="G338" s="51">
        <v>1096</v>
      </c>
      <c r="H338" s="51">
        <v>60</v>
      </c>
      <c r="I338" s="59">
        <v>5.79E-2</v>
      </c>
      <c r="J338" s="51">
        <v>288600</v>
      </c>
      <c r="K338" s="51">
        <v>1108</v>
      </c>
      <c r="L338" s="51">
        <v>1040</v>
      </c>
      <c r="M338" s="64">
        <f t="shared" si="26"/>
        <v>0.17647058823529413</v>
      </c>
      <c r="N338" s="43" t="str">
        <f>IFERROR(VLOOKUP(C338, マスタ!$E$2:$G$33, 3, TRUE), "")</f>
        <v>食品</v>
      </c>
      <c r="O338" s="14" t="str">
        <f>IF(F338 = "", "", TEXT( WORKDAY(TEXT(LEFT(F338, FIND("(", F338) - 1), "yyyy/mm/dd"), 1, マスタ!$A$2:$A$106), "yyyymmdd"))</f>
        <v>20170712</v>
      </c>
      <c r="P338" s="18">
        <v>42928</v>
      </c>
      <c r="Q338" s="57">
        <v>1092</v>
      </c>
      <c r="R338" s="57">
        <v>1092</v>
      </c>
      <c r="S338" s="57">
        <v>1062</v>
      </c>
      <c r="T338" s="14" t="str">
        <f t="shared" si="23"/>
        <v>無</v>
      </c>
      <c r="U338" s="14" t="str">
        <f t="shared" si="24"/>
        <v>有</v>
      </c>
      <c r="V338" s="68">
        <f t="shared" si="25"/>
        <v>-3.6496350364964014E-3</v>
      </c>
      <c r="W338" s="19"/>
      <c r="X338" s="47"/>
      <c r="Y338" s="47"/>
    </row>
    <row r="339" spans="1:25" ht="15">
      <c r="A339" s="15" t="s">
        <v>18</v>
      </c>
      <c r="B339" s="15">
        <v>18</v>
      </c>
      <c r="C339" s="15">
        <v>6222</v>
      </c>
      <c r="D339" s="10" t="s">
        <v>170</v>
      </c>
      <c r="E339" s="15" t="s">
        <v>20</v>
      </c>
      <c r="F339" s="15" t="s">
        <v>161</v>
      </c>
      <c r="G339" s="50">
        <v>5620</v>
      </c>
      <c r="H339" s="50">
        <v>300</v>
      </c>
      <c r="I339" s="58">
        <v>5.6399999999999999E-2</v>
      </c>
      <c r="J339" s="50">
        <v>347700</v>
      </c>
      <c r="K339" s="50">
        <v>5640</v>
      </c>
      <c r="L339" s="50">
        <v>5320</v>
      </c>
      <c r="M339" s="63">
        <f t="shared" si="26"/>
        <v>6.25E-2</v>
      </c>
      <c r="N339" s="42" t="str">
        <f>IFERROR(VLOOKUP(C339, マスタ!$E$2:$G$33, 3, TRUE), "")</f>
        <v>機械</v>
      </c>
      <c r="O339" s="15" t="str">
        <f>IF(F339 = "", "", TEXT( WORKDAY(TEXT(LEFT(F339, FIND("(", F339) - 1), "yyyy/mm/dd"), 1, マスタ!$A$2:$A$106), "yyyymmdd"))</f>
        <v>20170712</v>
      </c>
      <c r="P339" s="16">
        <v>42928</v>
      </c>
      <c r="Q339" s="56">
        <v>5630</v>
      </c>
      <c r="R339" s="56">
        <v>5640</v>
      </c>
      <c r="S339" s="56">
        <v>5520</v>
      </c>
      <c r="T339" s="15" t="str">
        <f t="shared" si="23"/>
        <v>無</v>
      </c>
      <c r="U339" s="15" t="str">
        <f t="shared" si="24"/>
        <v>有</v>
      </c>
      <c r="V339" s="67">
        <f t="shared" si="25"/>
        <v>1.779359430605032E-3</v>
      </c>
      <c r="W339" s="17"/>
      <c r="X339" s="46"/>
      <c r="Y339" s="46"/>
    </row>
    <row r="340" spans="1:25" ht="15">
      <c r="A340" s="14" t="s">
        <v>18</v>
      </c>
      <c r="B340" s="14">
        <v>19</v>
      </c>
      <c r="C340" s="14">
        <v>7962</v>
      </c>
      <c r="D340" s="9" t="s">
        <v>171</v>
      </c>
      <c r="E340" s="14" t="s">
        <v>20</v>
      </c>
      <c r="F340" s="14" t="s">
        <v>161</v>
      </c>
      <c r="G340" s="51">
        <v>1065</v>
      </c>
      <c r="H340" s="51">
        <v>56</v>
      </c>
      <c r="I340" s="59">
        <v>5.5500000000000001E-2</v>
      </c>
      <c r="J340" s="51">
        <v>138400</v>
      </c>
      <c r="K340" s="51">
        <v>1066</v>
      </c>
      <c r="L340" s="51">
        <v>1020</v>
      </c>
      <c r="M340" s="64">
        <f t="shared" si="26"/>
        <v>2.1739130434782608E-2</v>
      </c>
      <c r="N340" s="43" t="str">
        <f>IFERROR(VLOOKUP(C340, マスタ!$E$2:$G$33, 3, TRUE), "")</f>
        <v>その他製品</v>
      </c>
      <c r="O340" s="14" t="str">
        <f>IF(F340 = "", "", TEXT( WORKDAY(TEXT(LEFT(F340, FIND("(", F340) - 1), "yyyy/mm/dd"), 1, マスタ!$A$2:$A$106), "yyyymmdd"))</f>
        <v>20170712</v>
      </c>
      <c r="P340" s="18">
        <v>42928</v>
      </c>
      <c r="Q340" s="57">
        <v>1065</v>
      </c>
      <c r="R340" s="57">
        <v>1065</v>
      </c>
      <c r="S340" s="57">
        <v>1033</v>
      </c>
      <c r="T340" s="14" t="str">
        <f t="shared" si="23"/>
        <v>無</v>
      </c>
      <c r="U340" s="14" t="str">
        <f t="shared" si="24"/>
        <v>有</v>
      </c>
      <c r="V340" s="68">
        <f t="shared" si="25"/>
        <v>0</v>
      </c>
      <c r="W340" s="19"/>
      <c r="X340" s="47"/>
      <c r="Y340" s="47"/>
    </row>
    <row r="341" spans="1:25" ht="15">
      <c r="A341" s="15" t="s">
        <v>18</v>
      </c>
      <c r="B341" s="15">
        <v>20</v>
      </c>
      <c r="C341" s="15">
        <v>6849</v>
      </c>
      <c r="D341" s="10" t="s">
        <v>172</v>
      </c>
      <c r="E341" s="15" t="s">
        <v>20</v>
      </c>
      <c r="F341" s="15" t="s">
        <v>161</v>
      </c>
      <c r="G341" s="50">
        <v>2701</v>
      </c>
      <c r="H341" s="50">
        <v>135</v>
      </c>
      <c r="I341" s="58">
        <v>5.2600000000000001E-2</v>
      </c>
      <c r="J341" s="50">
        <v>636200</v>
      </c>
      <c r="K341" s="50">
        <v>2707</v>
      </c>
      <c r="L341" s="50">
        <v>2571</v>
      </c>
      <c r="M341" s="63">
        <f t="shared" si="26"/>
        <v>4.4117647058823532E-2</v>
      </c>
      <c r="N341" s="42" t="str">
        <f>IFERROR(VLOOKUP(C341, マスタ!$E$2:$G$33, 3, TRUE), "")</f>
        <v>電気</v>
      </c>
      <c r="O341" s="15" t="str">
        <f>IF(F341 = "", "", TEXT( WORKDAY(TEXT(LEFT(F341, FIND("(", F341) - 1), "yyyy/mm/dd"), 1, マスタ!$A$2:$A$106), "yyyymmdd"))</f>
        <v>20170712</v>
      </c>
      <c r="P341" s="16">
        <v>42928</v>
      </c>
      <c r="Q341" s="56">
        <v>2702</v>
      </c>
      <c r="R341" s="56">
        <v>2727</v>
      </c>
      <c r="S341" s="56">
        <v>2677</v>
      </c>
      <c r="T341" s="15" t="str">
        <f t="shared" si="23"/>
        <v>無</v>
      </c>
      <c r="U341" s="15" t="str">
        <f t="shared" si="24"/>
        <v>無</v>
      </c>
      <c r="V341" s="67">
        <f t="shared" si="25"/>
        <v>3.7023324694551718E-4</v>
      </c>
      <c r="W341" s="17"/>
      <c r="X341" s="46"/>
      <c r="Y341" s="46"/>
    </row>
    <row r="342" spans="1:25" ht="15">
      <c r="A342" s="14" t="s">
        <v>18</v>
      </c>
      <c r="B342" s="14">
        <v>21</v>
      </c>
      <c r="C342" s="14">
        <v>4112</v>
      </c>
      <c r="D342" s="9" t="s">
        <v>173</v>
      </c>
      <c r="E342" s="14" t="s">
        <v>20</v>
      </c>
      <c r="F342" s="14" t="s">
        <v>161</v>
      </c>
      <c r="G342" s="51">
        <v>4640</v>
      </c>
      <c r="H342" s="51">
        <v>230</v>
      </c>
      <c r="I342" s="59">
        <v>5.2200000000000003E-2</v>
      </c>
      <c r="J342" s="51">
        <v>125200</v>
      </c>
      <c r="K342" s="51">
        <v>4655</v>
      </c>
      <c r="L342" s="51">
        <v>4380</v>
      </c>
      <c r="M342" s="64">
        <f t="shared" si="26"/>
        <v>5.4545454545454543E-2</v>
      </c>
      <c r="N342" s="43" t="str">
        <f>IFERROR(VLOOKUP(C342, マスタ!$E$2:$G$33, 3, TRUE), "")</f>
        <v>化学・医薬品</v>
      </c>
      <c r="O342" s="14" t="str">
        <f>IF(F342 = "", "", TEXT( WORKDAY(TEXT(LEFT(F342, FIND("(", F342) - 1), "yyyy/mm/dd"), 1, マスタ!$A$2:$A$106), "yyyymmdd"))</f>
        <v>20170712</v>
      </c>
      <c r="P342" s="18">
        <v>42928</v>
      </c>
      <c r="Q342" s="57">
        <v>4700</v>
      </c>
      <c r="R342" s="57">
        <v>4715</v>
      </c>
      <c r="S342" s="57">
        <v>4650</v>
      </c>
      <c r="T342" s="14" t="str">
        <f t="shared" si="23"/>
        <v>無</v>
      </c>
      <c r="U342" s="14" t="str">
        <f t="shared" si="24"/>
        <v>有</v>
      </c>
      <c r="V342" s="68">
        <f t="shared" si="25"/>
        <v>1.2931034482758674E-2</v>
      </c>
      <c r="W342" s="19"/>
      <c r="X342" s="47"/>
      <c r="Y342" s="47"/>
    </row>
    <row r="343" spans="1:25" ht="15">
      <c r="A343" s="15" t="s">
        <v>18</v>
      </c>
      <c r="B343" s="15">
        <v>23</v>
      </c>
      <c r="C343" s="15">
        <v>4619</v>
      </c>
      <c r="D343" s="10" t="s">
        <v>26</v>
      </c>
      <c r="E343" s="15" t="s">
        <v>20</v>
      </c>
      <c r="F343" s="15" t="s">
        <v>161</v>
      </c>
      <c r="G343" s="50">
        <v>1975</v>
      </c>
      <c r="H343" s="50">
        <v>96</v>
      </c>
      <c r="I343" s="58">
        <v>5.11E-2</v>
      </c>
      <c r="J343" s="50">
        <v>150600</v>
      </c>
      <c r="K343" s="50">
        <v>1985</v>
      </c>
      <c r="L343" s="50">
        <v>1885</v>
      </c>
      <c r="M343" s="63">
        <f t="shared" si="26"/>
        <v>0.1</v>
      </c>
      <c r="N343" s="42" t="str">
        <f>IFERROR(VLOOKUP(C343, マスタ!$E$2:$G$33, 3, TRUE), "")</f>
        <v>化学・医薬品</v>
      </c>
      <c r="O343" s="15" t="str">
        <f>IF(F343 = "", "", TEXT( WORKDAY(TEXT(LEFT(F343, FIND("(", F343) - 1), "yyyy/mm/dd"), 1, マスタ!$A$2:$A$106), "yyyymmdd"))</f>
        <v>20170712</v>
      </c>
      <c r="P343" s="16">
        <v>42928</v>
      </c>
      <c r="Q343" s="56">
        <v>1941</v>
      </c>
      <c r="R343" s="56">
        <v>1966</v>
      </c>
      <c r="S343" s="56">
        <v>1886</v>
      </c>
      <c r="T343" s="15" t="str">
        <f t="shared" si="23"/>
        <v>有</v>
      </c>
      <c r="U343" s="15" t="str">
        <f t="shared" si="24"/>
        <v>有</v>
      </c>
      <c r="V343" s="67">
        <f t="shared" si="25"/>
        <v>-1.7215189873417747E-2</v>
      </c>
      <c r="W343" s="17"/>
      <c r="X343" s="46"/>
      <c r="Y343" s="46"/>
    </row>
    <row r="344" spans="1:25" ht="27">
      <c r="A344" s="14" t="s">
        <v>18</v>
      </c>
      <c r="B344" s="14">
        <v>25</v>
      </c>
      <c r="C344" s="14">
        <v>9790</v>
      </c>
      <c r="D344" s="9" t="s">
        <v>174</v>
      </c>
      <c r="E344" s="14" t="s">
        <v>20</v>
      </c>
      <c r="F344" s="14" t="s">
        <v>161</v>
      </c>
      <c r="G344" s="51">
        <v>3810</v>
      </c>
      <c r="H344" s="51">
        <v>175</v>
      </c>
      <c r="I344" s="59">
        <v>4.8099999999999997E-2</v>
      </c>
      <c r="J344" s="51">
        <v>119800</v>
      </c>
      <c r="K344" s="51">
        <v>3835</v>
      </c>
      <c r="L344" s="51">
        <v>3615</v>
      </c>
      <c r="M344" s="64">
        <f t="shared" si="26"/>
        <v>0.11363636363636363</v>
      </c>
      <c r="N344" s="43" t="str">
        <f>IFERROR(VLOOKUP(C344, マスタ!$E$2:$G$33, 3, TRUE), "")</f>
        <v>サービス</v>
      </c>
      <c r="O344" s="14" t="str">
        <f>IF(F344 = "", "", TEXT( WORKDAY(TEXT(LEFT(F344, FIND("(", F344) - 1), "yyyy/mm/dd"), 1, マスタ!$A$2:$A$106), "yyyymmdd"))</f>
        <v>20170712</v>
      </c>
      <c r="P344" s="18">
        <v>42928</v>
      </c>
      <c r="Q344" s="57">
        <v>3810</v>
      </c>
      <c r="R344" s="57">
        <v>3895</v>
      </c>
      <c r="S344" s="57">
        <v>3700</v>
      </c>
      <c r="T344" s="14" t="str">
        <f t="shared" si="23"/>
        <v>有</v>
      </c>
      <c r="U344" s="14" t="str">
        <f t="shared" si="24"/>
        <v>有</v>
      </c>
      <c r="V344" s="68">
        <f t="shared" si="25"/>
        <v>0</v>
      </c>
      <c r="W344" s="19"/>
      <c r="X344" s="47"/>
      <c r="Y344" s="47"/>
    </row>
    <row r="345" spans="1:25" ht="15">
      <c r="A345" s="15" t="s">
        <v>18</v>
      </c>
      <c r="B345" s="15">
        <v>26</v>
      </c>
      <c r="C345" s="15">
        <v>3349</v>
      </c>
      <c r="D345" s="10" t="s">
        <v>175</v>
      </c>
      <c r="E345" s="15" t="s">
        <v>20</v>
      </c>
      <c r="F345" s="15" t="s">
        <v>161</v>
      </c>
      <c r="G345" s="50">
        <v>23050</v>
      </c>
      <c r="H345" s="50">
        <v>1050</v>
      </c>
      <c r="I345" s="58">
        <v>4.7699999999999999E-2</v>
      </c>
      <c r="J345" s="50">
        <v>298600</v>
      </c>
      <c r="K345" s="50">
        <v>23250</v>
      </c>
      <c r="L345" s="50">
        <v>21900</v>
      </c>
      <c r="M345" s="63">
        <f t="shared" si="26"/>
        <v>0.14814814814814814</v>
      </c>
      <c r="N345" s="42" t="str">
        <f>IFERROR(VLOOKUP(C345, マスタ!$E$2:$G$33, 3, TRUE), "")</f>
        <v>繊維製品</v>
      </c>
      <c r="O345" s="15" t="str">
        <f>IF(F345 = "", "", TEXT( WORKDAY(TEXT(LEFT(F345, FIND("(", F345) - 1), "yyyy/mm/dd"), 1, マスタ!$A$2:$A$106), "yyyymmdd"))</f>
        <v>20170712</v>
      </c>
      <c r="P345" s="16">
        <v>42928</v>
      </c>
      <c r="Q345" s="56">
        <v>22900</v>
      </c>
      <c r="R345" s="56">
        <v>23200</v>
      </c>
      <c r="S345" s="56">
        <v>22900</v>
      </c>
      <c r="T345" s="15" t="str">
        <f t="shared" si="23"/>
        <v>有</v>
      </c>
      <c r="U345" s="15" t="str">
        <f t="shared" si="24"/>
        <v>無</v>
      </c>
      <c r="V345" s="67">
        <f t="shared" si="25"/>
        <v>-6.5075921908893664E-3</v>
      </c>
      <c r="W345" s="17"/>
      <c r="X345" s="46"/>
      <c r="Y345" s="46"/>
    </row>
    <row r="346" spans="1:25" ht="15">
      <c r="A346" s="14" t="s">
        <v>18</v>
      </c>
      <c r="B346" s="14">
        <v>27</v>
      </c>
      <c r="C346" s="14">
        <v>7874</v>
      </c>
      <c r="D346" s="9" t="s">
        <v>176</v>
      </c>
      <c r="E346" s="14" t="s">
        <v>20</v>
      </c>
      <c r="F346" s="14" t="s">
        <v>161</v>
      </c>
      <c r="G346" s="51">
        <v>2767</v>
      </c>
      <c r="H346" s="51">
        <v>126</v>
      </c>
      <c r="I346" s="59">
        <v>4.7699999999999999E-2</v>
      </c>
      <c r="J346" s="51">
        <v>78700</v>
      </c>
      <c r="K346" s="51">
        <v>2778</v>
      </c>
      <c r="L346" s="51">
        <v>2632</v>
      </c>
      <c r="M346" s="64">
        <f t="shared" si="26"/>
        <v>7.5342465753424653E-2</v>
      </c>
      <c r="N346" s="43" t="str">
        <f>IFERROR(VLOOKUP(C346, マスタ!$E$2:$G$33, 3, TRUE), "")</f>
        <v>その他製品</v>
      </c>
      <c r="O346" s="14" t="str">
        <f>IF(F346 = "", "", TEXT( WORKDAY(TEXT(LEFT(F346, FIND("(", F346) - 1), "yyyy/mm/dd"), 1, マスタ!$A$2:$A$106), "yyyymmdd"))</f>
        <v>20170712</v>
      </c>
      <c r="P346" s="18">
        <v>42928</v>
      </c>
      <c r="Q346" s="57">
        <v>2785</v>
      </c>
      <c r="R346" s="57">
        <v>2793</v>
      </c>
      <c r="S346" s="57">
        <v>2694</v>
      </c>
      <c r="T346" s="14" t="str">
        <f t="shared" ref="T346:T409" si="27">IF(Q346="", "", IF(R346-Q346&gt;=ROUNDDOWN(G346/100, 0), "有", "無"))</f>
        <v>無</v>
      </c>
      <c r="U346" s="14" t="str">
        <f t="shared" ref="U346:U409" si="28">IF(Q346="", "", IF(Q346-S346&gt;=ROUNDDOWN(G346/100, 0), "有", "無"))</f>
        <v>有</v>
      </c>
      <c r="V346" s="68">
        <f t="shared" ref="V346:V409" si="29">IF(Q346="", "", Q346/G346-1)</f>
        <v>6.5052403324901142E-3</v>
      </c>
      <c r="W346" s="19"/>
      <c r="X346" s="47"/>
      <c r="Y346" s="47"/>
    </row>
    <row r="347" spans="1:25" ht="15">
      <c r="A347" s="15" t="s">
        <v>18</v>
      </c>
      <c r="B347" s="15">
        <v>28</v>
      </c>
      <c r="C347" s="15">
        <v>4951</v>
      </c>
      <c r="D347" s="10" t="s">
        <v>177</v>
      </c>
      <c r="E347" s="15" t="s">
        <v>20</v>
      </c>
      <c r="F347" s="15" t="s">
        <v>161</v>
      </c>
      <c r="G347" s="50">
        <v>2658</v>
      </c>
      <c r="H347" s="50">
        <v>118</v>
      </c>
      <c r="I347" s="58">
        <v>4.65E-2</v>
      </c>
      <c r="J347" s="50">
        <v>90700</v>
      </c>
      <c r="K347" s="50">
        <v>2658</v>
      </c>
      <c r="L347" s="50">
        <v>2549</v>
      </c>
      <c r="M347" s="63">
        <f t="shared" si="26"/>
        <v>0</v>
      </c>
      <c r="N347" s="42" t="str">
        <f>IFERROR(VLOOKUP(C347, マスタ!$E$2:$G$33, 3, TRUE), "")</f>
        <v>化学・医薬品</v>
      </c>
      <c r="O347" s="15" t="str">
        <f>IF(F347 = "", "", TEXT( WORKDAY(TEXT(LEFT(F347, FIND("(", F347) - 1), "yyyy/mm/dd"), 1, マスタ!$A$2:$A$106), "yyyymmdd"))</f>
        <v>20170712</v>
      </c>
      <c r="P347" s="16">
        <v>42928</v>
      </c>
      <c r="Q347" s="56">
        <v>2685</v>
      </c>
      <c r="R347" s="56">
        <v>2685</v>
      </c>
      <c r="S347" s="56">
        <v>2620</v>
      </c>
      <c r="T347" s="15" t="str">
        <f t="shared" si="27"/>
        <v>無</v>
      </c>
      <c r="U347" s="15" t="str">
        <f t="shared" si="28"/>
        <v>有</v>
      </c>
      <c r="V347" s="67">
        <f t="shared" si="29"/>
        <v>1.0158013544018019E-2</v>
      </c>
      <c r="W347" s="17"/>
      <c r="X347" s="46"/>
      <c r="Y347" s="46"/>
    </row>
    <row r="348" spans="1:25" ht="15">
      <c r="A348" s="14" t="s">
        <v>18</v>
      </c>
      <c r="B348" s="14">
        <v>29</v>
      </c>
      <c r="C348" s="14">
        <v>8877</v>
      </c>
      <c r="D348" s="9" t="s">
        <v>178</v>
      </c>
      <c r="E348" s="14" t="s">
        <v>20</v>
      </c>
      <c r="F348" s="14" t="s">
        <v>161</v>
      </c>
      <c r="G348" s="51">
        <v>1860</v>
      </c>
      <c r="H348" s="51">
        <v>82</v>
      </c>
      <c r="I348" s="59">
        <v>4.6100000000000002E-2</v>
      </c>
      <c r="J348" s="51">
        <v>59900</v>
      </c>
      <c r="K348" s="51">
        <v>1878</v>
      </c>
      <c r="L348" s="51">
        <v>1781</v>
      </c>
      <c r="M348" s="64">
        <f t="shared" si="26"/>
        <v>0.18556701030927836</v>
      </c>
      <c r="N348" s="43" t="str">
        <f>IFERROR(VLOOKUP(C348, マスタ!$E$2:$G$33, 3, TRUE), "")</f>
        <v>不動産</v>
      </c>
      <c r="O348" s="14" t="str">
        <f>IF(F348 = "", "", TEXT( WORKDAY(TEXT(LEFT(F348, FIND("(", F348) - 1), "yyyy/mm/dd"), 1, マスタ!$A$2:$A$106), "yyyymmdd"))</f>
        <v>20170712</v>
      </c>
      <c r="P348" s="18">
        <v>42928</v>
      </c>
      <c r="Q348" s="57">
        <v>1860</v>
      </c>
      <c r="R348" s="57">
        <v>1919</v>
      </c>
      <c r="S348" s="57">
        <v>1860</v>
      </c>
      <c r="T348" s="14" t="str">
        <f t="shared" si="27"/>
        <v>有</v>
      </c>
      <c r="U348" s="14" t="str">
        <f t="shared" si="28"/>
        <v>無</v>
      </c>
      <c r="V348" s="68">
        <f t="shared" si="29"/>
        <v>0</v>
      </c>
      <c r="W348" s="19"/>
      <c r="X348" s="47"/>
      <c r="Y348" s="47"/>
    </row>
    <row r="349" spans="1:25" ht="15">
      <c r="A349" s="15" t="s">
        <v>18</v>
      </c>
      <c r="B349" s="15">
        <v>30</v>
      </c>
      <c r="C349" s="15">
        <v>4345</v>
      </c>
      <c r="D349" s="10" t="s">
        <v>39</v>
      </c>
      <c r="E349" s="15" t="s">
        <v>20</v>
      </c>
      <c r="F349" s="15" t="s">
        <v>161</v>
      </c>
      <c r="G349" s="50">
        <v>1499</v>
      </c>
      <c r="H349" s="50">
        <v>63</v>
      </c>
      <c r="I349" s="58">
        <v>4.3900000000000002E-2</v>
      </c>
      <c r="J349" s="50">
        <v>518900</v>
      </c>
      <c r="K349" s="50">
        <v>1523</v>
      </c>
      <c r="L349" s="50">
        <v>1455</v>
      </c>
      <c r="M349" s="63">
        <f t="shared" si="26"/>
        <v>0.35294117647058826</v>
      </c>
      <c r="N349" s="42" t="str">
        <f>IFERROR(VLOOKUP(C349, マスタ!$E$2:$G$33, 3, TRUE), "")</f>
        <v>化学・医薬品</v>
      </c>
      <c r="O349" s="15" t="str">
        <f>IF(F349 = "", "", TEXT( WORKDAY(TEXT(LEFT(F349, FIND("(", F349) - 1), "yyyy/mm/dd"), 1, マスタ!$A$2:$A$106), "yyyymmdd"))</f>
        <v>20170712</v>
      </c>
      <c r="P349" s="16">
        <v>42928</v>
      </c>
      <c r="Q349" s="56">
        <v>1510</v>
      </c>
      <c r="R349" s="56">
        <v>1531</v>
      </c>
      <c r="S349" s="56">
        <v>1477</v>
      </c>
      <c r="T349" s="15" t="str">
        <f t="shared" si="27"/>
        <v>有</v>
      </c>
      <c r="U349" s="15" t="str">
        <f t="shared" si="28"/>
        <v>有</v>
      </c>
      <c r="V349" s="67">
        <f t="shared" si="29"/>
        <v>7.3382254836558136E-3</v>
      </c>
      <c r="W349" s="17"/>
      <c r="X349" s="46"/>
      <c r="Y349" s="46"/>
    </row>
    <row r="350" spans="1:25" ht="15">
      <c r="A350" s="14" t="s">
        <v>18</v>
      </c>
      <c r="B350" s="14">
        <v>32</v>
      </c>
      <c r="C350" s="14">
        <v>1980</v>
      </c>
      <c r="D350" s="9" t="s">
        <v>105</v>
      </c>
      <c r="E350" s="14" t="s">
        <v>20</v>
      </c>
      <c r="F350" s="14" t="s">
        <v>161</v>
      </c>
      <c r="G350" s="51">
        <v>1560</v>
      </c>
      <c r="H350" s="51">
        <v>65</v>
      </c>
      <c r="I350" s="59">
        <v>4.3499999999999997E-2</v>
      </c>
      <c r="J350" s="51">
        <v>113000</v>
      </c>
      <c r="K350" s="51">
        <v>1569</v>
      </c>
      <c r="L350" s="51">
        <v>1476</v>
      </c>
      <c r="M350" s="64">
        <f t="shared" si="26"/>
        <v>9.6774193548387094E-2</v>
      </c>
      <c r="N350" s="43" t="str">
        <f>IFERROR(VLOOKUP(C350, マスタ!$E$2:$G$33, 3, TRUE), "")</f>
        <v>建設</v>
      </c>
      <c r="O350" s="14" t="str">
        <f>IF(F350 = "", "", TEXT( WORKDAY(TEXT(LEFT(F350, FIND("(", F350) - 1), "yyyy/mm/dd"), 1, マスタ!$A$2:$A$106), "yyyymmdd"))</f>
        <v>20170712</v>
      </c>
      <c r="P350" s="18">
        <v>42928</v>
      </c>
      <c r="Q350" s="57">
        <v>1557</v>
      </c>
      <c r="R350" s="57">
        <v>1577</v>
      </c>
      <c r="S350" s="57">
        <v>1550</v>
      </c>
      <c r="T350" s="14" t="str">
        <f t="shared" si="27"/>
        <v>有</v>
      </c>
      <c r="U350" s="14" t="str">
        <f t="shared" si="28"/>
        <v>無</v>
      </c>
      <c r="V350" s="68">
        <f t="shared" si="29"/>
        <v>-1.9230769230769162E-3</v>
      </c>
      <c r="W350" s="19"/>
      <c r="X350" s="47"/>
      <c r="Y350" s="47"/>
    </row>
    <row r="351" spans="1:25" ht="15">
      <c r="A351" s="15" t="s">
        <v>18</v>
      </c>
      <c r="B351" s="15">
        <v>37</v>
      </c>
      <c r="C351" s="15">
        <v>3244</v>
      </c>
      <c r="D351" s="10" t="s">
        <v>145</v>
      </c>
      <c r="E351" s="15" t="s">
        <v>20</v>
      </c>
      <c r="F351" s="15" t="s">
        <v>161</v>
      </c>
      <c r="G351" s="50">
        <v>1335</v>
      </c>
      <c r="H351" s="50">
        <v>54</v>
      </c>
      <c r="I351" s="58">
        <v>4.2200000000000001E-2</v>
      </c>
      <c r="J351" s="50">
        <v>1001300</v>
      </c>
      <c r="K351" s="50">
        <v>1360</v>
      </c>
      <c r="L351" s="50">
        <v>1297</v>
      </c>
      <c r="M351" s="63">
        <f t="shared" si="26"/>
        <v>0.3968253968253968</v>
      </c>
      <c r="N351" s="42" t="str">
        <f>IFERROR(VLOOKUP(C351, マスタ!$E$2:$G$33, 3, TRUE), "")</f>
        <v>繊維製品</v>
      </c>
      <c r="O351" s="15" t="str">
        <f>IF(F351 = "", "", TEXT( WORKDAY(TEXT(LEFT(F351, FIND("(", F351) - 1), "yyyy/mm/dd"), 1, マスタ!$A$2:$A$106), "yyyymmdd"))</f>
        <v>20170712</v>
      </c>
      <c r="P351" s="16">
        <v>42928</v>
      </c>
      <c r="Q351" s="56">
        <v>1338</v>
      </c>
      <c r="R351" s="56">
        <v>1403</v>
      </c>
      <c r="S351" s="56">
        <v>1330</v>
      </c>
      <c r="T351" s="15" t="str">
        <f t="shared" si="27"/>
        <v>有</v>
      </c>
      <c r="U351" s="15" t="str">
        <f t="shared" si="28"/>
        <v>無</v>
      </c>
      <c r="V351" s="67">
        <f t="shared" si="29"/>
        <v>2.2471910112360494E-3</v>
      </c>
      <c r="W351" s="17"/>
      <c r="X351" s="46"/>
      <c r="Y351" s="46"/>
    </row>
    <row r="352" spans="1:25" ht="15">
      <c r="A352" s="14" t="s">
        <v>18</v>
      </c>
      <c r="B352" s="14">
        <v>38</v>
      </c>
      <c r="C352" s="14">
        <v>2359</v>
      </c>
      <c r="D352" s="9" t="s">
        <v>179</v>
      </c>
      <c r="E352" s="14" t="s">
        <v>20</v>
      </c>
      <c r="F352" s="14" t="s">
        <v>161</v>
      </c>
      <c r="G352" s="51">
        <v>1562</v>
      </c>
      <c r="H352" s="51">
        <v>63</v>
      </c>
      <c r="I352" s="59">
        <v>4.2000000000000003E-2</v>
      </c>
      <c r="J352" s="51">
        <v>130100</v>
      </c>
      <c r="K352" s="51">
        <v>1582</v>
      </c>
      <c r="L352" s="51">
        <v>1506</v>
      </c>
      <c r="M352" s="64">
        <f t="shared" si="26"/>
        <v>0.26315789473684209</v>
      </c>
      <c r="N352" s="43" t="str">
        <f>IFERROR(VLOOKUP(C352, マスタ!$E$2:$G$33, 3, TRUE), "")</f>
        <v>食品</v>
      </c>
      <c r="O352" s="14" t="str">
        <f>IF(F352 = "", "", TEXT( WORKDAY(TEXT(LEFT(F352, FIND("(", F352) - 1), "yyyy/mm/dd"), 1, マスタ!$A$2:$A$106), "yyyymmdd"))</f>
        <v>20170712</v>
      </c>
      <c r="P352" s="18">
        <v>42928</v>
      </c>
      <c r="Q352" s="57">
        <v>1570</v>
      </c>
      <c r="R352" s="57">
        <v>1580</v>
      </c>
      <c r="S352" s="57">
        <v>1528</v>
      </c>
      <c r="T352" s="14" t="str">
        <f t="shared" si="27"/>
        <v>無</v>
      </c>
      <c r="U352" s="14" t="str">
        <f t="shared" si="28"/>
        <v>有</v>
      </c>
      <c r="V352" s="68">
        <f t="shared" si="29"/>
        <v>5.1216389244557181E-3</v>
      </c>
      <c r="W352" s="19"/>
      <c r="X352" s="47"/>
      <c r="Y352" s="47"/>
    </row>
    <row r="353" spans="1:25" ht="15">
      <c r="A353" s="15" t="s">
        <v>18</v>
      </c>
      <c r="B353" s="15">
        <v>39</v>
      </c>
      <c r="C353" s="15">
        <v>9722</v>
      </c>
      <c r="D353" s="10" t="s">
        <v>180</v>
      </c>
      <c r="E353" s="15" t="s">
        <v>20</v>
      </c>
      <c r="F353" s="15" t="s">
        <v>161</v>
      </c>
      <c r="G353" s="50">
        <v>3875</v>
      </c>
      <c r="H353" s="50">
        <v>155</v>
      </c>
      <c r="I353" s="58">
        <v>4.1700000000000001E-2</v>
      </c>
      <c r="J353" s="50">
        <v>174800</v>
      </c>
      <c r="K353" s="50">
        <v>3880</v>
      </c>
      <c r="L353" s="50">
        <v>3770</v>
      </c>
      <c r="M353" s="63">
        <f t="shared" si="26"/>
        <v>4.5454545454545456E-2</v>
      </c>
      <c r="N353" s="42" t="str">
        <f>IFERROR(VLOOKUP(C353, マスタ!$E$2:$G$33, 3, TRUE), "")</f>
        <v>サービス</v>
      </c>
      <c r="O353" s="15" t="str">
        <f>IF(F353 = "", "", TEXT( WORKDAY(TEXT(LEFT(F353, FIND("(", F353) - 1), "yyyy/mm/dd"), 1, マスタ!$A$2:$A$106), "yyyymmdd"))</f>
        <v>20170712</v>
      </c>
      <c r="P353" s="16">
        <v>42928</v>
      </c>
      <c r="Q353" s="56">
        <v>3920</v>
      </c>
      <c r="R353" s="56">
        <v>4050</v>
      </c>
      <c r="S353" s="56">
        <v>3905</v>
      </c>
      <c r="T353" s="15" t="str">
        <f t="shared" si="27"/>
        <v>有</v>
      </c>
      <c r="U353" s="15" t="str">
        <f t="shared" si="28"/>
        <v>無</v>
      </c>
      <c r="V353" s="67">
        <f t="shared" si="29"/>
        <v>1.1612903225806548E-2</v>
      </c>
      <c r="W353" s="17"/>
      <c r="X353" s="46"/>
      <c r="Y353" s="46"/>
    </row>
    <row r="354" spans="1:25" ht="15">
      <c r="A354" s="14" t="s">
        <v>18</v>
      </c>
      <c r="B354" s="14">
        <v>40</v>
      </c>
      <c r="C354" s="14">
        <v>4680</v>
      </c>
      <c r="D354" s="9" t="s">
        <v>127</v>
      </c>
      <c r="E354" s="14" t="s">
        <v>20</v>
      </c>
      <c r="F354" s="14" t="s">
        <v>161</v>
      </c>
      <c r="G354" s="51">
        <v>1144</v>
      </c>
      <c r="H354" s="51">
        <v>45</v>
      </c>
      <c r="I354" s="59">
        <v>4.0899999999999999E-2</v>
      </c>
      <c r="J354" s="51">
        <v>1560300</v>
      </c>
      <c r="K354" s="51">
        <v>1145</v>
      </c>
      <c r="L354" s="51">
        <v>1087</v>
      </c>
      <c r="M354" s="64">
        <f t="shared" si="26"/>
        <v>1.7241379310344827E-2</v>
      </c>
      <c r="N354" s="43" t="str">
        <f>IFERROR(VLOOKUP(C354, マスタ!$E$2:$G$33, 3, TRUE), "")</f>
        <v>化学・医薬品</v>
      </c>
      <c r="O354" s="14" t="str">
        <f>IF(F354 = "", "", TEXT( WORKDAY(TEXT(LEFT(F354, FIND("(", F354) - 1), "yyyy/mm/dd"), 1, マスタ!$A$2:$A$106), "yyyymmdd"))</f>
        <v>20170712</v>
      </c>
      <c r="P354" s="18">
        <v>42928</v>
      </c>
      <c r="Q354" s="57">
        <v>1149</v>
      </c>
      <c r="R354" s="57">
        <v>1167</v>
      </c>
      <c r="S354" s="57">
        <v>1135</v>
      </c>
      <c r="T354" s="14" t="str">
        <f t="shared" si="27"/>
        <v>有</v>
      </c>
      <c r="U354" s="14" t="str">
        <f t="shared" si="28"/>
        <v>有</v>
      </c>
      <c r="V354" s="68">
        <f t="shared" si="29"/>
        <v>4.3706293706293753E-3</v>
      </c>
      <c r="W354" s="19"/>
      <c r="X354" s="47"/>
      <c r="Y354" s="47"/>
    </row>
    <row r="355" spans="1:25" ht="15">
      <c r="A355" s="15" t="s">
        <v>18</v>
      </c>
      <c r="B355" s="15">
        <v>41</v>
      </c>
      <c r="C355" s="15">
        <v>5393</v>
      </c>
      <c r="D355" s="10" t="s">
        <v>181</v>
      </c>
      <c r="E355" s="15" t="s">
        <v>20</v>
      </c>
      <c r="F355" s="15" t="s">
        <v>161</v>
      </c>
      <c r="G355" s="50">
        <v>1403</v>
      </c>
      <c r="H355" s="50">
        <v>55</v>
      </c>
      <c r="I355" s="58">
        <v>4.0800000000000003E-2</v>
      </c>
      <c r="J355" s="50">
        <v>897000</v>
      </c>
      <c r="K355" s="50">
        <v>1408</v>
      </c>
      <c r="L355" s="50">
        <v>1347</v>
      </c>
      <c r="M355" s="63">
        <f t="shared" si="26"/>
        <v>8.1967213114754092E-2</v>
      </c>
      <c r="N355" s="42" t="str">
        <f>IFERROR(VLOOKUP(C355, マスタ!$E$2:$G$33, 3, TRUE), "")</f>
        <v>窯業</v>
      </c>
      <c r="O355" s="15" t="str">
        <f>IF(F355 = "", "", TEXT( WORKDAY(TEXT(LEFT(F355, FIND("(", F355) - 1), "yyyy/mm/dd"), 1, マスタ!$A$2:$A$106), "yyyymmdd"))</f>
        <v>20170712</v>
      </c>
      <c r="P355" s="16">
        <v>42928</v>
      </c>
      <c r="Q355" s="56">
        <v>1402</v>
      </c>
      <c r="R355" s="56">
        <v>1412</v>
      </c>
      <c r="S355" s="56">
        <v>1374</v>
      </c>
      <c r="T355" s="15" t="str">
        <f t="shared" si="27"/>
        <v>無</v>
      </c>
      <c r="U355" s="15" t="str">
        <f t="shared" si="28"/>
        <v>有</v>
      </c>
      <c r="V355" s="67">
        <f t="shared" si="29"/>
        <v>-7.1275837491091565E-4</v>
      </c>
      <c r="W355" s="17"/>
      <c r="X355" s="46"/>
      <c r="Y355" s="46"/>
    </row>
    <row r="356" spans="1:25" ht="27">
      <c r="A356" s="14" t="s">
        <v>18</v>
      </c>
      <c r="B356" s="14">
        <v>43</v>
      </c>
      <c r="C356" s="14">
        <v>4719</v>
      </c>
      <c r="D356" s="9" t="s">
        <v>182</v>
      </c>
      <c r="E356" s="14" t="s">
        <v>20</v>
      </c>
      <c r="F356" s="14" t="s">
        <v>161</v>
      </c>
      <c r="G356" s="51">
        <v>2182</v>
      </c>
      <c r="H356" s="51">
        <v>84</v>
      </c>
      <c r="I356" s="59">
        <v>0.04</v>
      </c>
      <c r="J356" s="51">
        <v>13600</v>
      </c>
      <c r="K356" s="51">
        <v>2185</v>
      </c>
      <c r="L356" s="51">
        <v>2111</v>
      </c>
      <c r="M356" s="64">
        <f t="shared" si="26"/>
        <v>4.0540540540540543E-2</v>
      </c>
      <c r="N356" s="43" t="str">
        <f>IFERROR(VLOOKUP(C356, マスタ!$E$2:$G$33, 3, TRUE), "")</f>
        <v>化学・医薬品</v>
      </c>
      <c r="O356" s="14" t="str">
        <f>IF(F356 = "", "", TEXT( WORKDAY(TEXT(LEFT(F356, FIND("(", F356) - 1), "yyyy/mm/dd"), 1, マスタ!$A$2:$A$106), "yyyymmdd"))</f>
        <v>20170712</v>
      </c>
      <c r="P356" s="18">
        <v>42928</v>
      </c>
      <c r="Q356" s="57">
        <v>2181</v>
      </c>
      <c r="R356" s="57">
        <v>2181</v>
      </c>
      <c r="S356" s="57">
        <v>2141</v>
      </c>
      <c r="T356" s="14" t="str">
        <f t="shared" si="27"/>
        <v>無</v>
      </c>
      <c r="U356" s="14" t="str">
        <f t="shared" si="28"/>
        <v>有</v>
      </c>
      <c r="V356" s="68">
        <f t="shared" si="29"/>
        <v>-4.5829514207151867E-4</v>
      </c>
      <c r="W356" s="19"/>
      <c r="X356" s="47"/>
      <c r="Y356" s="47"/>
    </row>
    <row r="357" spans="1:25" ht="15">
      <c r="A357" s="15" t="s">
        <v>18</v>
      </c>
      <c r="B357" s="15">
        <v>44</v>
      </c>
      <c r="C357" s="15">
        <v>2772</v>
      </c>
      <c r="D357" s="10" t="s">
        <v>183</v>
      </c>
      <c r="E357" s="15" t="s">
        <v>20</v>
      </c>
      <c r="F357" s="15" t="s">
        <v>161</v>
      </c>
      <c r="G357" s="50">
        <v>3250</v>
      </c>
      <c r="H357" s="50">
        <v>125</v>
      </c>
      <c r="I357" s="58">
        <v>0.04</v>
      </c>
      <c r="J357" s="50">
        <v>270700</v>
      </c>
      <c r="K357" s="50">
        <v>3265</v>
      </c>
      <c r="L357" s="50">
        <v>3110</v>
      </c>
      <c r="M357" s="63">
        <f t="shared" si="26"/>
        <v>9.6774193548387094E-2</v>
      </c>
      <c r="N357" s="42" t="str">
        <f>IFERROR(VLOOKUP(C357, マスタ!$E$2:$G$33, 3, TRUE), "")</f>
        <v>食品</v>
      </c>
      <c r="O357" s="15" t="str">
        <f>IF(F357 = "", "", TEXT( WORKDAY(TEXT(LEFT(F357, FIND("(", F357) - 1), "yyyy/mm/dd"), 1, マスタ!$A$2:$A$106), "yyyymmdd"))</f>
        <v>20170712</v>
      </c>
      <c r="P357" s="16">
        <v>42928</v>
      </c>
      <c r="Q357" s="56">
        <v>3240</v>
      </c>
      <c r="R357" s="56">
        <v>3250</v>
      </c>
      <c r="S357" s="56">
        <v>3170</v>
      </c>
      <c r="T357" s="15" t="str">
        <f t="shared" si="27"/>
        <v>無</v>
      </c>
      <c r="U357" s="15" t="str">
        <f t="shared" si="28"/>
        <v>有</v>
      </c>
      <c r="V357" s="67">
        <f t="shared" si="29"/>
        <v>-3.0769230769230882E-3</v>
      </c>
      <c r="W357" s="17"/>
      <c r="X357" s="46"/>
      <c r="Y357" s="46"/>
    </row>
    <row r="358" spans="1:25" ht="27">
      <c r="A358" s="14" t="s">
        <v>18</v>
      </c>
      <c r="B358" s="14">
        <v>45</v>
      </c>
      <c r="C358" s="14">
        <v>3774</v>
      </c>
      <c r="D358" s="9" t="s">
        <v>184</v>
      </c>
      <c r="E358" s="14" t="s">
        <v>20</v>
      </c>
      <c r="F358" s="14" t="s">
        <v>161</v>
      </c>
      <c r="G358" s="51">
        <v>2112</v>
      </c>
      <c r="H358" s="51">
        <v>79</v>
      </c>
      <c r="I358" s="59">
        <v>3.8899999999999997E-2</v>
      </c>
      <c r="J358" s="51">
        <v>244800</v>
      </c>
      <c r="K358" s="51">
        <v>2118</v>
      </c>
      <c r="L358" s="51">
        <v>2063</v>
      </c>
      <c r="M358" s="64">
        <f t="shared" si="26"/>
        <v>0.10909090909090909</v>
      </c>
      <c r="N358" s="43" t="str">
        <f>IFERROR(VLOOKUP(C358, マスタ!$E$2:$G$33, 3, TRUE), "")</f>
        <v>パルプ・紙</v>
      </c>
      <c r="O358" s="14" t="str">
        <f>IF(F358 = "", "", TEXT( WORKDAY(TEXT(LEFT(F358, FIND("(", F358) - 1), "yyyy/mm/dd"), 1, マスタ!$A$2:$A$106), "yyyymmdd"))</f>
        <v>20170712</v>
      </c>
      <c r="P358" s="18">
        <v>42928</v>
      </c>
      <c r="Q358" s="57">
        <v>2091</v>
      </c>
      <c r="R358" s="57">
        <v>2117</v>
      </c>
      <c r="S358" s="57">
        <v>2056</v>
      </c>
      <c r="T358" s="14" t="str">
        <f t="shared" si="27"/>
        <v>有</v>
      </c>
      <c r="U358" s="14" t="str">
        <f t="shared" si="28"/>
        <v>有</v>
      </c>
      <c r="V358" s="68">
        <f t="shared" si="29"/>
        <v>-9.9431818181817677E-3</v>
      </c>
      <c r="W358" s="19"/>
      <c r="X358" s="47"/>
      <c r="Y358" s="47"/>
    </row>
    <row r="359" spans="1:25" ht="27">
      <c r="A359" s="15" t="s">
        <v>18</v>
      </c>
      <c r="B359" s="15">
        <v>46</v>
      </c>
      <c r="C359" s="15">
        <v>6065</v>
      </c>
      <c r="D359" s="10" t="s">
        <v>40</v>
      </c>
      <c r="E359" s="15" t="s">
        <v>20</v>
      </c>
      <c r="F359" s="15" t="s">
        <v>161</v>
      </c>
      <c r="G359" s="50">
        <v>1690</v>
      </c>
      <c r="H359" s="50">
        <v>63</v>
      </c>
      <c r="I359" s="58">
        <v>3.8699999999999998E-2</v>
      </c>
      <c r="J359" s="50">
        <v>18500</v>
      </c>
      <c r="K359" s="50">
        <v>1700</v>
      </c>
      <c r="L359" s="50">
        <v>1644</v>
      </c>
      <c r="M359" s="63">
        <f t="shared" si="26"/>
        <v>0.17857142857142858</v>
      </c>
      <c r="N359" s="42" t="str">
        <f>IFERROR(VLOOKUP(C359, マスタ!$E$2:$G$33, 3, TRUE), "")</f>
        <v>機械</v>
      </c>
      <c r="O359" s="15" t="str">
        <f>IF(F359 = "", "", TEXT( WORKDAY(TEXT(LEFT(F359, FIND("(", F359) - 1), "yyyy/mm/dd"), 1, マスタ!$A$2:$A$106), "yyyymmdd"))</f>
        <v>20170712</v>
      </c>
      <c r="P359" s="16">
        <v>42928</v>
      </c>
      <c r="Q359" s="56">
        <v>1698</v>
      </c>
      <c r="R359" s="56">
        <v>1729</v>
      </c>
      <c r="S359" s="56">
        <v>1680</v>
      </c>
      <c r="T359" s="15" t="str">
        <f t="shared" si="27"/>
        <v>有</v>
      </c>
      <c r="U359" s="15" t="str">
        <f t="shared" si="28"/>
        <v>有</v>
      </c>
      <c r="V359" s="67">
        <f t="shared" si="29"/>
        <v>4.7337278106509562E-3</v>
      </c>
      <c r="W359" s="17"/>
      <c r="X359" s="46"/>
      <c r="Y359" s="46"/>
    </row>
    <row r="360" spans="1:25" ht="15">
      <c r="A360" s="14" t="s">
        <v>18</v>
      </c>
      <c r="B360" s="14">
        <v>48</v>
      </c>
      <c r="C360" s="14">
        <v>2154</v>
      </c>
      <c r="D360" s="9" t="s">
        <v>185</v>
      </c>
      <c r="E360" s="14" t="s">
        <v>20</v>
      </c>
      <c r="F360" s="14" t="s">
        <v>161</v>
      </c>
      <c r="G360" s="51">
        <v>2367</v>
      </c>
      <c r="H360" s="51">
        <v>88</v>
      </c>
      <c r="I360" s="59">
        <v>3.8600000000000002E-2</v>
      </c>
      <c r="J360" s="51">
        <v>125400</v>
      </c>
      <c r="K360" s="51">
        <v>2385</v>
      </c>
      <c r="L360" s="51">
        <v>2276</v>
      </c>
      <c r="M360" s="64">
        <f t="shared" si="26"/>
        <v>0.16513761467889909</v>
      </c>
      <c r="N360" s="43" t="str">
        <f>IFERROR(VLOOKUP(C360, マスタ!$E$2:$G$33, 3, TRUE), "")</f>
        <v>食品</v>
      </c>
      <c r="O360" s="14" t="str">
        <f>IF(F360 = "", "", TEXT( WORKDAY(TEXT(LEFT(F360, FIND("(", F360) - 1), "yyyy/mm/dd"), 1, マスタ!$A$2:$A$106), "yyyymmdd"))</f>
        <v>20170712</v>
      </c>
      <c r="P360" s="18">
        <v>42928</v>
      </c>
      <c r="Q360" s="57">
        <v>2375</v>
      </c>
      <c r="R360" s="57">
        <v>2417</v>
      </c>
      <c r="S360" s="57">
        <v>2335</v>
      </c>
      <c r="T360" s="14" t="str">
        <f t="shared" si="27"/>
        <v>有</v>
      </c>
      <c r="U360" s="14" t="str">
        <f t="shared" si="28"/>
        <v>有</v>
      </c>
      <c r="V360" s="68">
        <f t="shared" si="29"/>
        <v>3.379805661174462E-3</v>
      </c>
      <c r="W360" s="19"/>
      <c r="X360" s="47"/>
      <c r="Y360" s="47"/>
    </row>
    <row r="361" spans="1:25" ht="15">
      <c r="A361" s="15" t="s">
        <v>18</v>
      </c>
      <c r="B361" s="15">
        <v>49</v>
      </c>
      <c r="C361" s="15">
        <v>2427</v>
      </c>
      <c r="D361" s="10" t="s">
        <v>186</v>
      </c>
      <c r="E361" s="15" t="s">
        <v>20</v>
      </c>
      <c r="F361" s="15" t="s">
        <v>161</v>
      </c>
      <c r="G361" s="50">
        <v>5390</v>
      </c>
      <c r="H361" s="50">
        <v>200</v>
      </c>
      <c r="I361" s="58">
        <v>3.85E-2</v>
      </c>
      <c r="J361" s="50">
        <v>252000</v>
      </c>
      <c r="K361" s="50">
        <v>5400</v>
      </c>
      <c r="L361" s="50">
        <v>5140</v>
      </c>
      <c r="M361" s="63">
        <f t="shared" si="26"/>
        <v>3.8461538461538464E-2</v>
      </c>
      <c r="N361" s="42" t="str">
        <f>IFERROR(VLOOKUP(C361, マスタ!$E$2:$G$33, 3, TRUE), "")</f>
        <v>食品</v>
      </c>
      <c r="O361" s="15" t="str">
        <f>IF(F361 = "", "", TEXT( WORKDAY(TEXT(LEFT(F361, FIND("(", F361) - 1), "yyyy/mm/dd"), 1, マスタ!$A$2:$A$106), "yyyymmdd"))</f>
        <v>20170712</v>
      </c>
      <c r="P361" s="16">
        <v>42928</v>
      </c>
      <c r="Q361" s="56">
        <v>5350</v>
      </c>
      <c r="R361" s="56">
        <v>5410</v>
      </c>
      <c r="S361" s="56">
        <v>5300</v>
      </c>
      <c r="T361" s="15" t="str">
        <f t="shared" si="27"/>
        <v>有</v>
      </c>
      <c r="U361" s="15" t="str">
        <f t="shared" si="28"/>
        <v>無</v>
      </c>
      <c r="V361" s="67">
        <f t="shared" si="29"/>
        <v>-7.4211502782931538E-3</v>
      </c>
      <c r="W361" s="17"/>
      <c r="X361" s="46"/>
      <c r="Y361" s="46"/>
    </row>
    <row r="362" spans="1:25" ht="15">
      <c r="A362" s="14" t="s">
        <v>18</v>
      </c>
      <c r="B362" s="14">
        <v>3</v>
      </c>
      <c r="C362" s="14">
        <v>2379</v>
      </c>
      <c r="D362" s="9" t="s">
        <v>187</v>
      </c>
      <c r="E362" s="14" t="s">
        <v>20</v>
      </c>
      <c r="F362" s="14" t="s">
        <v>188</v>
      </c>
      <c r="G362" s="51">
        <v>2604</v>
      </c>
      <c r="H362" s="51">
        <v>268</v>
      </c>
      <c r="I362" s="59">
        <v>0.1147</v>
      </c>
      <c r="J362" s="51">
        <v>3124800</v>
      </c>
      <c r="K362" s="51">
        <v>2629</v>
      </c>
      <c r="L362" s="51">
        <v>2501</v>
      </c>
      <c r="M362" s="64">
        <f t="shared" si="26"/>
        <v>0.1953125</v>
      </c>
      <c r="N362" s="43" t="str">
        <f>IFERROR(VLOOKUP(C362, マスタ!$E$2:$G$33, 3, TRUE), "")</f>
        <v>食品</v>
      </c>
      <c r="O362" s="14" t="str">
        <f>IF(F362 = "", "", TEXT( WORKDAY(TEXT(LEFT(F362, FIND("(", F362) - 1), "yyyy/mm/dd"), 1, マスタ!$A$2:$A$106), "yyyymmdd"))</f>
        <v>20170713</v>
      </c>
      <c r="P362" s="18">
        <v>42929</v>
      </c>
      <c r="Q362" s="57">
        <v>2554</v>
      </c>
      <c r="R362" s="57">
        <v>2590</v>
      </c>
      <c r="S362" s="57">
        <v>2393</v>
      </c>
      <c r="T362" s="14" t="str">
        <f t="shared" si="27"/>
        <v>有</v>
      </c>
      <c r="U362" s="14" t="str">
        <f t="shared" si="28"/>
        <v>有</v>
      </c>
      <c r="V362" s="68">
        <f t="shared" si="29"/>
        <v>-1.920122887864828E-2</v>
      </c>
      <c r="W362" s="19"/>
      <c r="X362" s="47"/>
      <c r="Y362" s="47"/>
    </row>
    <row r="363" spans="1:25" ht="27">
      <c r="A363" s="15" t="s">
        <v>18</v>
      </c>
      <c r="B363" s="15">
        <v>5</v>
      </c>
      <c r="C363" s="15">
        <v>2726</v>
      </c>
      <c r="D363" s="10" t="s">
        <v>189</v>
      </c>
      <c r="E363" s="15" t="s">
        <v>20</v>
      </c>
      <c r="F363" s="15" t="s">
        <v>188</v>
      </c>
      <c r="G363" s="50">
        <v>3170</v>
      </c>
      <c r="H363" s="50">
        <v>297</v>
      </c>
      <c r="I363" s="58">
        <v>0.10340000000000001</v>
      </c>
      <c r="J363" s="50">
        <v>439900</v>
      </c>
      <c r="K363" s="50">
        <v>3275</v>
      </c>
      <c r="L363" s="50">
        <v>3150</v>
      </c>
      <c r="M363" s="63">
        <f t="shared" si="26"/>
        <v>0.84</v>
      </c>
      <c r="N363" s="42" t="str">
        <f>IFERROR(VLOOKUP(C363, マスタ!$E$2:$G$33, 3, TRUE), "")</f>
        <v>食品</v>
      </c>
      <c r="O363" s="15" t="str">
        <f>IF(F363 = "", "", TEXT( WORKDAY(TEXT(LEFT(F363, FIND("(", F363) - 1), "yyyy/mm/dd"), 1, マスタ!$A$2:$A$106), "yyyymmdd"))</f>
        <v>20170713</v>
      </c>
      <c r="P363" s="16">
        <v>42929</v>
      </c>
      <c r="Q363" s="56">
        <v>3230</v>
      </c>
      <c r="R363" s="56">
        <v>3230</v>
      </c>
      <c r="S363" s="56">
        <v>3120</v>
      </c>
      <c r="T363" s="15" t="str">
        <f t="shared" si="27"/>
        <v>無</v>
      </c>
      <c r="U363" s="15" t="str">
        <f t="shared" si="28"/>
        <v>有</v>
      </c>
      <c r="V363" s="67">
        <f t="shared" si="29"/>
        <v>1.8927444794952786E-2</v>
      </c>
      <c r="W363" s="17"/>
      <c r="X363" s="46"/>
      <c r="Y363" s="46"/>
    </row>
    <row r="364" spans="1:25" ht="15">
      <c r="A364" s="14" t="s">
        <v>18</v>
      </c>
      <c r="B364" s="14">
        <v>6</v>
      </c>
      <c r="C364" s="14">
        <v>4577</v>
      </c>
      <c r="D364" s="9" t="s">
        <v>190</v>
      </c>
      <c r="E364" s="14" t="s">
        <v>20</v>
      </c>
      <c r="F364" s="14" t="s">
        <v>188</v>
      </c>
      <c r="G364" s="51">
        <v>2712</v>
      </c>
      <c r="H364" s="51">
        <v>251</v>
      </c>
      <c r="I364" s="59">
        <v>0.10199999999999999</v>
      </c>
      <c r="J364" s="51">
        <v>349100</v>
      </c>
      <c r="K364" s="51">
        <v>2722</v>
      </c>
      <c r="L364" s="51">
        <v>2526</v>
      </c>
      <c r="M364" s="64">
        <f t="shared" si="26"/>
        <v>5.1020408163265307E-2</v>
      </c>
      <c r="N364" s="43" t="str">
        <f>IFERROR(VLOOKUP(C364, マスタ!$E$2:$G$33, 3, TRUE), "")</f>
        <v>化学・医薬品</v>
      </c>
      <c r="O364" s="14" t="str">
        <f>IF(F364 = "", "", TEXT( WORKDAY(TEXT(LEFT(F364, FIND("(", F364) - 1), "yyyy/mm/dd"), 1, マスタ!$A$2:$A$106), "yyyymmdd"))</f>
        <v>20170713</v>
      </c>
      <c r="P364" s="18">
        <v>42929</v>
      </c>
      <c r="Q364" s="57">
        <v>2731</v>
      </c>
      <c r="R364" s="57">
        <v>2810</v>
      </c>
      <c r="S364" s="57">
        <v>2729</v>
      </c>
      <c r="T364" s="14" t="str">
        <f t="shared" si="27"/>
        <v>有</v>
      </c>
      <c r="U364" s="14" t="str">
        <f t="shared" si="28"/>
        <v>無</v>
      </c>
      <c r="V364" s="68">
        <f t="shared" si="29"/>
        <v>7.0058997050146399E-3</v>
      </c>
      <c r="W364" s="19"/>
      <c r="X364" s="47"/>
      <c r="Y364" s="47"/>
    </row>
    <row r="365" spans="1:25" ht="27">
      <c r="A365" s="15" t="s">
        <v>18</v>
      </c>
      <c r="B365" s="15">
        <v>7</v>
      </c>
      <c r="C365" s="15">
        <v>2792</v>
      </c>
      <c r="D365" s="10" t="s">
        <v>191</v>
      </c>
      <c r="E365" s="15" t="s">
        <v>20</v>
      </c>
      <c r="F365" s="15" t="s">
        <v>188</v>
      </c>
      <c r="G365" s="50">
        <v>1306</v>
      </c>
      <c r="H365" s="50">
        <v>111</v>
      </c>
      <c r="I365" s="58">
        <v>9.2899999999999996E-2</v>
      </c>
      <c r="J365" s="50">
        <v>583300</v>
      </c>
      <c r="K365" s="50">
        <v>1325</v>
      </c>
      <c r="L365" s="50">
        <v>1241</v>
      </c>
      <c r="M365" s="63">
        <f t="shared" si="26"/>
        <v>0.22619047619047619</v>
      </c>
      <c r="N365" s="42" t="str">
        <f>IFERROR(VLOOKUP(C365, マスタ!$E$2:$G$33, 3, TRUE), "")</f>
        <v>食品</v>
      </c>
      <c r="O365" s="15" t="str">
        <f>IF(F365 = "", "", TEXT( WORKDAY(TEXT(LEFT(F365, FIND("(", F365) - 1), "yyyy/mm/dd"), 1, マスタ!$A$2:$A$106), "yyyymmdd"))</f>
        <v>20170713</v>
      </c>
      <c r="P365" s="16">
        <v>42929</v>
      </c>
      <c r="Q365" s="56">
        <v>1307</v>
      </c>
      <c r="R365" s="56">
        <v>1313</v>
      </c>
      <c r="S365" s="56">
        <v>1283</v>
      </c>
      <c r="T365" s="15" t="str">
        <f t="shared" si="27"/>
        <v>無</v>
      </c>
      <c r="U365" s="15" t="str">
        <f t="shared" si="28"/>
        <v>有</v>
      </c>
      <c r="V365" s="67">
        <f t="shared" si="29"/>
        <v>7.6569678407345521E-4</v>
      </c>
      <c r="W365" s="17"/>
      <c r="X365" s="46"/>
      <c r="Y365" s="46"/>
    </row>
    <row r="366" spans="1:25" ht="15">
      <c r="A366" s="14" t="s">
        <v>18</v>
      </c>
      <c r="B366" s="14">
        <v>11</v>
      </c>
      <c r="C366" s="14">
        <v>6432</v>
      </c>
      <c r="D366" s="9" t="s">
        <v>192</v>
      </c>
      <c r="E366" s="14" t="s">
        <v>20</v>
      </c>
      <c r="F366" s="14" t="s">
        <v>188</v>
      </c>
      <c r="G366" s="51">
        <v>2159</v>
      </c>
      <c r="H366" s="51">
        <v>126</v>
      </c>
      <c r="I366" s="59">
        <v>6.2E-2</v>
      </c>
      <c r="J366" s="51">
        <v>3489500</v>
      </c>
      <c r="K366" s="51">
        <v>2166</v>
      </c>
      <c r="L366" s="51">
        <v>1942</v>
      </c>
      <c r="M366" s="64">
        <f t="shared" si="26"/>
        <v>3.125E-2</v>
      </c>
      <c r="N366" s="43" t="str">
        <f>IFERROR(VLOOKUP(C366, マスタ!$E$2:$G$33, 3, TRUE), "")</f>
        <v>機械</v>
      </c>
      <c r="O366" s="14" t="str">
        <f>IF(F366 = "", "", TEXT( WORKDAY(TEXT(LEFT(F366, FIND("(", F366) - 1), "yyyy/mm/dd"), 1, マスタ!$A$2:$A$106), "yyyymmdd"))</f>
        <v>20170713</v>
      </c>
      <c r="P366" s="18">
        <v>42929</v>
      </c>
      <c r="Q366" s="57">
        <v>2168</v>
      </c>
      <c r="R366" s="57">
        <v>2203</v>
      </c>
      <c r="S366" s="57">
        <v>2106</v>
      </c>
      <c r="T366" s="14" t="str">
        <f t="shared" si="27"/>
        <v>有</v>
      </c>
      <c r="U366" s="14" t="str">
        <f t="shared" si="28"/>
        <v>有</v>
      </c>
      <c r="V366" s="68">
        <f t="shared" si="29"/>
        <v>4.1685965724873597E-3</v>
      </c>
      <c r="W366" s="19"/>
      <c r="X366" s="47"/>
      <c r="Y366" s="47"/>
    </row>
    <row r="367" spans="1:25" ht="15">
      <c r="A367" s="15" t="s">
        <v>18</v>
      </c>
      <c r="B367" s="15">
        <v>12</v>
      </c>
      <c r="C367" s="15">
        <v>3696</v>
      </c>
      <c r="D367" s="10" t="s">
        <v>193</v>
      </c>
      <c r="E367" s="15" t="s">
        <v>20</v>
      </c>
      <c r="F367" s="15" t="s">
        <v>188</v>
      </c>
      <c r="G367" s="50">
        <v>1641</v>
      </c>
      <c r="H367" s="50">
        <v>90</v>
      </c>
      <c r="I367" s="58">
        <v>5.8000000000000003E-2</v>
      </c>
      <c r="J367" s="50">
        <v>1547400</v>
      </c>
      <c r="K367" s="50">
        <v>1780</v>
      </c>
      <c r="L367" s="50">
        <v>1551</v>
      </c>
      <c r="M367" s="63">
        <f t="shared" si="26"/>
        <v>0.60698689956331875</v>
      </c>
      <c r="N367" s="42" t="str">
        <f>IFERROR(VLOOKUP(C367, マスタ!$E$2:$G$33, 3, TRUE), "")</f>
        <v>36</v>
      </c>
      <c r="O367" s="15" t="str">
        <f>IF(F367 = "", "", TEXT( WORKDAY(TEXT(LEFT(F367, FIND("(", F367) - 1), "yyyy/mm/dd"), 1, マスタ!$A$2:$A$106), "yyyymmdd"))</f>
        <v>20170713</v>
      </c>
      <c r="P367" s="16">
        <v>42929</v>
      </c>
      <c r="Q367" s="56">
        <v>1646</v>
      </c>
      <c r="R367" s="56">
        <v>1665</v>
      </c>
      <c r="S367" s="56">
        <v>1573</v>
      </c>
      <c r="T367" s="15" t="str">
        <f t="shared" si="27"/>
        <v>有</v>
      </c>
      <c r="U367" s="15" t="str">
        <f t="shared" si="28"/>
        <v>有</v>
      </c>
      <c r="V367" s="67">
        <f t="shared" si="29"/>
        <v>3.0469226081657474E-3</v>
      </c>
      <c r="W367" s="17"/>
      <c r="X367" s="46"/>
      <c r="Y367" s="46"/>
    </row>
    <row r="368" spans="1:25" ht="27">
      <c r="A368" s="14" t="s">
        <v>18</v>
      </c>
      <c r="B368" s="14">
        <v>16</v>
      </c>
      <c r="C368" s="14">
        <v>6082</v>
      </c>
      <c r="D368" s="9" t="s">
        <v>33</v>
      </c>
      <c r="E368" s="14" t="s">
        <v>20</v>
      </c>
      <c r="F368" s="14" t="s">
        <v>188</v>
      </c>
      <c r="G368" s="51">
        <v>1231</v>
      </c>
      <c r="H368" s="51">
        <v>59</v>
      </c>
      <c r="I368" s="59">
        <v>5.0299999999999997E-2</v>
      </c>
      <c r="J368" s="51">
        <v>191300</v>
      </c>
      <c r="K368" s="51">
        <v>1245</v>
      </c>
      <c r="L368" s="51">
        <v>1176</v>
      </c>
      <c r="M368" s="64">
        <f t="shared" si="26"/>
        <v>0.20289855072463769</v>
      </c>
      <c r="N368" s="43" t="str">
        <f>IFERROR(VLOOKUP(C368, マスタ!$E$2:$G$33, 3, TRUE), "")</f>
        <v>機械</v>
      </c>
      <c r="O368" s="14" t="str">
        <f>IF(F368 = "", "", TEXT( WORKDAY(TEXT(LEFT(F368, FIND("(", F368) - 1), "yyyy/mm/dd"), 1, マスタ!$A$2:$A$106), "yyyymmdd"))</f>
        <v>20170713</v>
      </c>
      <c r="P368" s="18">
        <v>42929</v>
      </c>
      <c r="Q368" s="57">
        <v>1231</v>
      </c>
      <c r="R368" s="57">
        <v>1247</v>
      </c>
      <c r="S368" s="57">
        <v>1135</v>
      </c>
      <c r="T368" s="14" t="str">
        <f t="shared" si="27"/>
        <v>有</v>
      </c>
      <c r="U368" s="14" t="str">
        <f t="shared" si="28"/>
        <v>有</v>
      </c>
      <c r="V368" s="68">
        <f t="shared" si="29"/>
        <v>0</v>
      </c>
      <c r="W368" s="19"/>
      <c r="X368" s="47"/>
      <c r="Y368" s="47"/>
    </row>
    <row r="369" spans="1:25" ht="15">
      <c r="A369" s="15" t="s">
        <v>18</v>
      </c>
      <c r="B369" s="15">
        <v>17</v>
      </c>
      <c r="C369" s="15">
        <v>3244</v>
      </c>
      <c r="D369" s="10" t="s">
        <v>145</v>
      </c>
      <c r="E369" s="15" t="s">
        <v>20</v>
      </c>
      <c r="F369" s="15" t="s">
        <v>188</v>
      </c>
      <c r="G369" s="50">
        <v>1402</v>
      </c>
      <c r="H369" s="50">
        <v>67</v>
      </c>
      <c r="I369" s="58">
        <v>5.0200000000000002E-2</v>
      </c>
      <c r="J369" s="50">
        <v>714500</v>
      </c>
      <c r="K369" s="50">
        <v>1403</v>
      </c>
      <c r="L369" s="50">
        <v>1330</v>
      </c>
      <c r="M369" s="63">
        <f t="shared" si="26"/>
        <v>1.3698630136986301E-2</v>
      </c>
      <c r="N369" s="42" t="str">
        <f>IFERROR(VLOOKUP(C369, マスタ!$E$2:$G$33, 3, TRUE), "")</f>
        <v>繊維製品</v>
      </c>
      <c r="O369" s="15" t="str">
        <f>IF(F369 = "", "", TEXT( WORKDAY(TEXT(LEFT(F369, FIND("(", F369) - 1), "yyyy/mm/dd"), 1, マスタ!$A$2:$A$106), "yyyymmdd"))</f>
        <v>20170713</v>
      </c>
      <c r="P369" s="16">
        <v>42929</v>
      </c>
      <c r="Q369" s="56">
        <v>1403</v>
      </c>
      <c r="R369" s="56">
        <v>1436</v>
      </c>
      <c r="S369" s="56">
        <v>1374</v>
      </c>
      <c r="T369" s="15" t="str">
        <f t="shared" si="27"/>
        <v>有</v>
      </c>
      <c r="U369" s="15" t="str">
        <f t="shared" si="28"/>
        <v>有</v>
      </c>
      <c r="V369" s="67">
        <f t="shared" si="29"/>
        <v>7.1326676176886039E-4</v>
      </c>
      <c r="W369" s="17"/>
      <c r="X369" s="46"/>
      <c r="Y369" s="46"/>
    </row>
    <row r="370" spans="1:25" ht="27">
      <c r="A370" s="14" t="s">
        <v>18</v>
      </c>
      <c r="B370" s="14">
        <v>19</v>
      </c>
      <c r="C370" s="14">
        <v>6093</v>
      </c>
      <c r="D370" s="9" t="s">
        <v>106</v>
      </c>
      <c r="E370" s="14" t="s">
        <v>20</v>
      </c>
      <c r="F370" s="14" t="s">
        <v>188</v>
      </c>
      <c r="G370" s="51">
        <v>3225</v>
      </c>
      <c r="H370" s="51">
        <v>135</v>
      </c>
      <c r="I370" s="59">
        <v>4.3700000000000003E-2</v>
      </c>
      <c r="J370" s="51">
        <v>558400</v>
      </c>
      <c r="K370" s="51">
        <v>3235</v>
      </c>
      <c r="L370" s="51">
        <v>3010</v>
      </c>
      <c r="M370" s="64">
        <f t="shared" si="26"/>
        <v>4.4444444444444446E-2</v>
      </c>
      <c r="N370" s="43" t="str">
        <f>IFERROR(VLOOKUP(C370, マスタ!$E$2:$G$33, 3, TRUE), "")</f>
        <v>機械</v>
      </c>
      <c r="O370" s="14" t="str">
        <f>IF(F370 = "", "", TEXT( WORKDAY(TEXT(LEFT(F370, FIND("(", F370) - 1), "yyyy/mm/dd"), 1, マスタ!$A$2:$A$106), "yyyymmdd"))</f>
        <v>20170713</v>
      </c>
      <c r="P370" s="18">
        <v>42929</v>
      </c>
      <c r="Q370" s="57">
        <v>3250</v>
      </c>
      <c r="R370" s="57">
        <v>3300</v>
      </c>
      <c r="S370" s="57">
        <v>3095</v>
      </c>
      <c r="T370" s="14" t="str">
        <f t="shared" si="27"/>
        <v>有</v>
      </c>
      <c r="U370" s="14" t="str">
        <f t="shared" si="28"/>
        <v>有</v>
      </c>
      <c r="V370" s="68">
        <f t="shared" si="29"/>
        <v>7.7519379844961378E-3</v>
      </c>
      <c r="W370" s="19"/>
      <c r="X370" s="47"/>
      <c r="Y370" s="47"/>
    </row>
    <row r="371" spans="1:25" ht="15">
      <c r="A371" s="15" t="s">
        <v>18</v>
      </c>
      <c r="B371" s="15">
        <v>21</v>
      </c>
      <c r="C371" s="15">
        <v>6050</v>
      </c>
      <c r="D371" s="10" t="s">
        <v>103</v>
      </c>
      <c r="E371" s="15" t="s">
        <v>20</v>
      </c>
      <c r="F371" s="15" t="s">
        <v>188</v>
      </c>
      <c r="G371" s="50">
        <v>2375</v>
      </c>
      <c r="H371" s="50">
        <v>95</v>
      </c>
      <c r="I371" s="58">
        <v>4.1700000000000001E-2</v>
      </c>
      <c r="J371" s="50">
        <v>912300</v>
      </c>
      <c r="K371" s="50">
        <v>2409</v>
      </c>
      <c r="L371" s="50">
        <v>2280</v>
      </c>
      <c r="M371" s="63">
        <f t="shared" si="26"/>
        <v>0.26356589147286824</v>
      </c>
      <c r="N371" s="42" t="str">
        <f>IFERROR(VLOOKUP(C371, マスタ!$E$2:$G$33, 3, TRUE), "")</f>
        <v>機械</v>
      </c>
      <c r="O371" s="15" t="str">
        <f>IF(F371 = "", "", TEXT( WORKDAY(TEXT(LEFT(F371, FIND("(", F371) - 1), "yyyy/mm/dd"), 1, マスタ!$A$2:$A$106), "yyyymmdd"))</f>
        <v>20170713</v>
      </c>
      <c r="P371" s="16">
        <v>42929</v>
      </c>
      <c r="Q371" s="56">
        <v>2400</v>
      </c>
      <c r="R371" s="56">
        <v>2430</v>
      </c>
      <c r="S371" s="56">
        <v>2330</v>
      </c>
      <c r="T371" s="15" t="str">
        <f t="shared" si="27"/>
        <v>有</v>
      </c>
      <c r="U371" s="15" t="str">
        <f t="shared" si="28"/>
        <v>有</v>
      </c>
      <c r="V371" s="67">
        <f t="shared" si="29"/>
        <v>1.0526315789473717E-2</v>
      </c>
      <c r="W371" s="17"/>
      <c r="X371" s="46"/>
      <c r="Y371" s="46"/>
    </row>
    <row r="372" spans="1:25" ht="15">
      <c r="A372" s="14" t="s">
        <v>18</v>
      </c>
      <c r="B372" s="14">
        <v>22</v>
      </c>
      <c r="C372" s="14">
        <v>9722</v>
      </c>
      <c r="D372" s="9" t="s">
        <v>180</v>
      </c>
      <c r="E372" s="14" t="s">
        <v>20</v>
      </c>
      <c r="F372" s="14" t="s">
        <v>188</v>
      </c>
      <c r="G372" s="51">
        <v>4035</v>
      </c>
      <c r="H372" s="51">
        <v>160</v>
      </c>
      <c r="I372" s="59">
        <v>4.1300000000000003E-2</v>
      </c>
      <c r="J372" s="51">
        <v>187800</v>
      </c>
      <c r="K372" s="51">
        <v>4050</v>
      </c>
      <c r="L372" s="51">
        <v>3905</v>
      </c>
      <c r="M372" s="64">
        <f t="shared" si="26"/>
        <v>0.10344827586206896</v>
      </c>
      <c r="N372" s="43" t="str">
        <f>IFERROR(VLOOKUP(C372, マスタ!$E$2:$G$33, 3, TRUE), "")</f>
        <v>サービス</v>
      </c>
      <c r="O372" s="14" t="str">
        <f>IF(F372 = "", "", TEXT( WORKDAY(TEXT(LEFT(F372, FIND("(", F372) - 1), "yyyy/mm/dd"), 1, マスタ!$A$2:$A$106), "yyyymmdd"))</f>
        <v>20170713</v>
      </c>
      <c r="P372" s="18">
        <v>42929</v>
      </c>
      <c r="Q372" s="57">
        <v>4055</v>
      </c>
      <c r="R372" s="57">
        <v>4130</v>
      </c>
      <c r="S372" s="57">
        <v>4055</v>
      </c>
      <c r="T372" s="14" t="str">
        <f t="shared" si="27"/>
        <v>有</v>
      </c>
      <c r="U372" s="14" t="str">
        <f t="shared" si="28"/>
        <v>無</v>
      </c>
      <c r="V372" s="68">
        <f t="shared" si="29"/>
        <v>4.956629491945419E-3</v>
      </c>
      <c r="W372" s="19"/>
      <c r="X372" s="47"/>
      <c r="Y372" s="47"/>
    </row>
    <row r="373" spans="1:25" ht="15">
      <c r="A373" s="15" t="s">
        <v>18</v>
      </c>
      <c r="B373" s="15">
        <v>23</v>
      </c>
      <c r="C373" s="15">
        <v>3415</v>
      </c>
      <c r="D373" s="10" t="s">
        <v>125</v>
      </c>
      <c r="E373" s="15" t="s">
        <v>20</v>
      </c>
      <c r="F373" s="15" t="s">
        <v>188</v>
      </c>
      <c r="G373" s="50">
        <v>4750</v>
      </c>
      <c r="H373" s="50">
        <v>185</v>
      </c>
      <c r="I373" s="58">
        <v>4.0500000000000001E-2</v>
      </c>
      <c r="J373" s="50">
        <v>230300</v>
      </c>
      <c r="K373" s="50">
        <v>4780</v>
      </c>
      <c r="L373" s="50">
        <v>4565</v>
      </c>
      <c r="M373" s="63">
        <f t="shared" si="26"/>
        <v>0.13953488372093023</v>
      </c>
      <c r="N373" s="42" t="str">
        <f>IFERROR(VLOOKUP(C373, マスタ!$E$2:$G$33, 3, TRUE), "")</f>
        <v>繊維製品</v>
      </c>
      <c r="O373" s="15" t="str">
        <f>IF(F373 = "", "", TEXT( WORKDAY(TEXT(LEFT(F373, FIND("(", F373) - 1), "yyyy/mm/dd"), 1, マスタ!$A$2:$A$106), "yyyymmdd"))</f>
        <v>20170713</v>
      </c>
      <c r="P373" s="16">
        <v>42929</v>
      </c>
      <c r="Q373" s="56">
        <v>4745</v>
      </c>
      <c r="R373" s="56">
        <v>4745</v>
      </c>
      <c r="S373" s="56">
        <v>4605</v>
      </c>
      <c r="T373" s="15" t="str">
        <f t="shared" si="27"/>
        <v>無</v>
      </c>
      <c r="U373" s="15" t="str">
        <f t="shared" si="28"/>
        <v>有</v>
      </c>
      <c r="V373" s="67">
        <f t="shared" si="29"/>
        <v>-1.0526315789474161E-3</v>
      </c>
      <c r="W373" s="17"/>
      <c r="X373" s="46"/>
      <c r="Y373" s="46"/>
    </row>
    <row r="374" spans="1:25" ht="15">
      <c r="A374" s="14" t="s">
        <v>18</v>
      </c>
      <c r="B374" s="14">
        <v>26</v>
      </c>
      <c r="C374" s="14">
        <v>3436</v>
      </c>
      <c r="D374" s="9" t="s">
        <v>89</v>
      </c>
      <c r="E374" s="14" t="s">
        <v>20</v>
      </c>
      <c r="F374" s="14" t="s">
        <v>188</v>
      </c>
      <c r="G374" s="51">
        <v>1820</v>
      </c>
      <c r="H374" s="51">
        <v>67</v>
      </c>
      <c r="I374" s="59">
        <v>3.8199999999999998E-2</v>
      </c>
      <c r="J374" s="51">
        <v>13767600</v>
      </c>
      <c r="K374" s="51">
        <v>1835</v>
      </c>
      <c r="L374" s="51">
        <v>1770</v>
      </c>
      <c r="M374" s="64">
        <f t="shared" si="26"/>
        <v>0.23076923076923078</v>
      </c>
      <c r="N374" s="43" t="str">
        <f>IFERROR(VLOOKUP(C374, マスタ!$E$2:$G$33, 3, TRUE), "")</f>
        <v>繊維製品</v>
      </c>
      <c r="O374" s="14" t="str">
        <f>IF(F374 = "", "", TEXT( WORKDAY(TEXT(LEFT(F374, FIND("(", F374) - 1), "yyyy/mm/dd"), 1, マスタ!$A$2:$A$106), "yyyymmdd"))</f>
        <v>20170713</v>
      </c>
      <c r="P374" s="18">
        <v>42929</v>
      </c>
      <c r="Q374" s="57">
        <v>1839</v>
      </c>
      <c r="R374" s="57">
        <v>1851</v>
      </c>
      <c r="S374" s="57">
        <v>1803</v>
      </c>
      <c r="T374" s="14" t="str">
        <f t="shared" si="27"/>
        <v>無</v>
      </c>
      <c r="U374" s="14" t="str">
        <f t="shared" si="28"/>
        <v>有</v>
      </c>
      <c r="V374" s="68">
        <f t="shared" si="29"/>
        <v>1.0439560439560402E-2</v>
      </c>
      <c r="W374" s="19"/>
      <c r="X374" s="47"/>
      <c r="Y374" s="47"/>
    </row>
    <row r="375" spans="1:25" ht="15">
      <c r="A375" s="15" t="s">
        <v>18</v>
      </c>
      <c r="B375" s="15">
        <v>27</v>
      </c>
      <c r="C375" s="15">
        <v>6240</v>
      </c>
      <c r="D375" s="10" t="s">
        <v>194</v>
      </c>
      <c r="E375" s="15" t="s">
        <v>20</v>
      </c>
      <c r="F375" s="15" t="s">
        <v>188</v>
      </c>
      <c r="G375" s="50">
        <v>2270</v>
      </c>
      <c r="H375" s="50">
        <v>83</v>
      </c>
      <c r="I375" s="58">
        <v>3.7999999999999999E-2</v>
      </c>
      <c r="J375" s="50">
        <v>184300</v>
      </c>
      <c r="K375" s="50">
        <v>2277</v>
      </c>
      <c r="L375" s="50">
        <v>2184</v>
      </c>
      <c r="M375" s="63">
        <f t="shared" si="26"/>
        <v>7.5268817204301078E-2</v>
      </c>
      <c r="N375" s="42" t="str">
        <f>IFERROR(VLOOKUP(C375, マスタ!$E$2:$G$33, 3, TRUE), "")</f>
        <v>機械</v>
      </c>
      <c r="O375" s="15" t="str">
        <f>IF(F375 = "", "", TEXT( WORKDAY(TEXT(LEFT(F375, FIND("(", F375) - 1), "yyyy/mm/dd"), 1, マスタ!$A$2:$A$106), "yyyymmdd"))</f>
        <v>20170713</v>
      </c>
      <c r="P375" s="16">
        <v>42929</v>
      </c>
      <c r="Q375" s="56">
        <v>2280</v>
      </c>
      <c r="R375" s="56">
        <v>2291</v>
      </c>
      <c r="S375" s="56">
        <v>2241</v>
      </c>
      <c r="T375" s="15" t="str">
        <f t="shared" si="27"/>
        <v>無</v>
      </c>
      <c r="U375" s="15" t="str">
        <f t="shared" si="28"/>
        <v>有</v>
      </c>
      <c r="V375" s="67">
        <f t="shared" si="29"/>
        <v>4.405286343612369E-3</v>
      </c>
      <c r="W375" s="17"/>
      <c r="X375" s="46"/>
      <c r="Y375" s="46"/>
    </row>
    <row r="376" spans="1:25" ht="27">
      <c r="A376" s="14" t="s">
        <v>18</v>
      </c>
      <c r="B376" s="14">
        <v>29</v>
      </c>
      <c r="C376" s="14">
        <v>3194</v>
      </c>
      <c r="D376" s="9" t="s">
        <v>142</v>
      </c>
      <c r="E376" s="14" t="s">
        <v>20</v>
      </c>
      <c r="F376" s="14" t="s">
        <v>188</v>
      </c>
      <c r="G376" s="51">
        <v>1080</v>
      </c>
      <c r="H376" s="51">
        <v>39</v>
      </c>
      <c r="I376" s="59">
        <v>3.7499999999999999E-2</v>
      </c>
      <c r="J376" s="51">
        <v>85600</v>
      </c>
      <c r="K376" s="51">
        <v>1083</v>
      </c>
      <c r="L376" s="51">
        <v>1049</v>
      </c>
      <c r="M376" s="64">
        <f t="shared" si="26"/>
        <v>8.8235294117647065E-2</v>
      </c>
      <c r="N376" s="43" t="str">
        <f>IFERROR(VLOOKUP(C376, マスタ!$E$2:$G$33, 3, TRUE), "")</f>
        <v>繊維製品</v>
      </c>
      <c r="O376" s="14" t="str">
        <f>IF(F376 = "", "", TEXT( WORKDAY(TEXT(LEFT(F376, FIND("(", F376) - 1), "yyyy/mm/dd"), 1, マスタ!$A$2:$A$106), "yyyymmdd"))</f>
        <v>20170713</v>
      </c>
      <c r="P376" s="18">
        <v>42929</v>
      </c>
      <c r="Q376" s="57">
        <v>1100</v>
      </c>
      <c r="R376" s="57">
        <v>1160</v>
      </c>
      <c r="S376" s="57">
        <v>1089</v>
      </c>
      <c r="T376" s="14" t="str">
        <f t="shared" si="27"/>
        <v>有</v>
      </c>
      <c r="U376" s="14" t="str">
        <f t="shared" si="28"/>
        <v>有</v>
      </c>
      <c r="V376" s="68">
        <f t="shared" si="29"/>
        <v>1.8518518518518601E-2</v>
      </c>
      <c r="W376" s="19"/>
      <c r="X376" s="47"/>
      <c r="Y376" s="47"/>
    </row>
    <row r="377" spans="1:25" ht="15">
      <c r="A377" s="15" t="s">
        <v>18</v>
      </c>
      <c r="B377" s="15">
        <v>30</v>
      </c>
      <c r="C377" s="15">
        <v>3656</v>
      </c>
      <c r="D377" s="10" t="s">
        <v>124</v>
      </c>
      <c r="E377" s="15" t="s">
        <v>20</v>
      </c>
      <c r="F377" s="15" t="s">
        <v>188</v>
      </c>
      <c r="G377" s="50">
        <v>2218</v>
      </c>
      <c r="H377" s="50">
        <v>79</v>
      </c>
      <c r="I377" s="58">
        <v>3.6900000000000002E-2</v>
      </c>
      <c r="J377" s="50">
        <v>10723600</v>
      </c>
      <c r="K377" s="50">
        <v>2280</v>
      </c>
      <c r="L377" s="50">
        <v>2128</v>
      </c>
      <c r="M377" s="63">
        <f t="shared" si="26"/>
        <v>0.40789473684210525</v>
      </c>
      <c r="N377" s="42" t="str">
        <f>IFERROR(VLOOKUP(C377, マスタ!$E$2:$G$33, 3, TRUE), "")</f>
        <v>36</v>
      </c>
      <c r="O377" s="15" t="str">
        <f>IF(F377 = "", "", TEXT( WORKDAY(TEXT(LEFT(F377, FIND("(", F377) - 1), "yyyy/mm/dd"), 1, マスタ!$A$2:$A$106), "yyyymmdd"))</f>
        <v>20170713</v>
      </c>
      <c r="P377" s="16">
        <v>42929</v>
      </c>
      <c r="Q377" s="56">
        <v>2260</v>
      </c>
      <c r="R377" s="56">
        <v>2364</v>
      </c>
      <c r="S377" s="56">
        <v>2246</v>
      </c>
      <c r="T377" s="15" t="str">
        <f t="shared" si="27"/>
        <v>有</v>
      </c>
      <c r="U377" s="15" t="str">
        <f t="shared" si="28"/>
        <v>無</v>
      </c>
      <c r="V377" s="67">
        <f t="shared" si="29"/>
        <v>1.8935978358881833E-2</v>
      </c>
      <c r="W377" s="17"/>
      <c r="X377" s="46"/>
      <c r="Y377" s="46"/>
    </row>
    <row r="378" spans="1:25" ht="15">
      <c r="A378" s="14" t="s">
        <v>18</v>
      </c>
      <c r="B378" s="14">
        <v>32</v>
      </c>
      <c r="C378" s="14">
        <v>3134</v>
      </c>
      <c r="D378" s="9" t="s">
        <v>137</v>
      </c>
      <c r="E378" s="14" t="s">
        <v>20</v>
      </c>
      <c r="F378" s="14" t="s">
        <v>188</v>
      </c>
      <c r="G378" s="51">
        <v>1690</v>
      </c>
      <c r="H378" s="51">
        <v>58</v>
      </c>
      <c r="I378" s="59">
        <v>3.5499999999999997E-2</v>
      </c>
      <c r="J378" s="51">
        <v>375500</v>
      </c>
      <c r="K378" s="51">
        <v>1709</v>
      </c>
      <c r="L378" s="51">
        <v>1626</v>
      </c>
      <c r="M378" s="64">
        <f t="shared" si="26"/>
        <v>0.2289156626506024</v>
      </c>
      <c r="N378" s="43" t="str">
        <f>IFERROR(VLOOKUP(C378, マスタ!$E$2:$G$33, 3, TRUE), "")</f>
        <v>繊維製品</v>
      </c>
      <c r="O378" s="14" t="str">
        <f>IF(F378 = "", "", TEXT( WORKDAY(TEXT(LEFT(F378, FIND("(", F378) - 1), "yyyy/mm/dd"), 1, マスタ!$A$2:$A$106), "yyyymmdd"))</f>
        <v>20170713</v>
      </c>
      <c r="P378" s="18">
        <v>42929</v>
      </c>
      <c r="Q378" s="57">
        <v>1705</v>
      </c>
      <c r="R378" s="57">
        <v>1750</v>
      </c>
      <c r="S378" s="57">
        <v>1666</v>
      </c>
      <c r="T378" s="14" t="str">
        <f t="shared" si="27"/>
        <v>有</v>
      </c>
      <c r="U378" s="14" t="str">
        <f t="shared" si="28"/>
        <v>有</v>
      </c>
      <c r="V378" s="68">
        <f t="shared" si="29"/>
        <v>8.8757396449703485E-3</v>
      </c>
      <c r="W378" s="19"/>
      <c r="X378" s="47"/>
      <c r="Y378" s="47"/>
    </row>
    <row r="379" spans="1:25" ht="15">
      <c r="A379" s="15" t="s">
        <v>18</v>
      </c>
      <c r="B379" s="15">
        <v>34</v>
      </c>
      <c r="C379" s="15">
        <v>6087</v>
      </c>
      <c r="D379" s="10" t="s">
        <v>150</v>
      </c>
      <c r="E379" s="15" t="s">
        <v>20</v>
      </c>
      <c r="F379" s="15" t="s">
        <v>188</v>
      </c>
      <c r="G379" s="50">
        <v>4470</v>
      </c>
      <c r="H379" s="50">
        <v>150</v>
      </c>
      <c r="I379" s="58">
        <v>3.4700000000000002E-2</v>
      </c>
      <c r="J379" s="50">
        <v>43300</v>
      </c>
      <c r="K379" s="50">
        <v>4525</v>
      </c>
      <c r="L379" s="50">
        <v>4355</v>
      </c>
      <c r="M379" s="63">
        <f t="shared" si="26"/>
        <v>0.3235294117647059</v>
      </c>
      <c r="N379" s="42" t="str">
        <f>IFERROR(VLOOKUP(C379, マスタ!$E$2:$G$33, 3, TRUE), "")</f>
        <v>機械</v>
      </c>
      <c r="O379" s="15" t="str">
        <f>IF(F379 = "", "", TEXT( WORKDAY(TEXT(LEFT(F379, FIND("(", F379) - 1), "yyyy/mm/dd"), 1, マスタ!$A$2:$A$106), "yyyymmdd"))</f>
        <v>20170713</v>
      </c>
      <c r="P379" s="16">
        <v>42929</v>
      </c>
      <c r="Q379" s="56">
        <v>4500</v>
      </c>
      <c r="R379" s="56">
        <v>4505</v>
      </c>
      <c r="S379" s="56">
        <v>4375</v>
      </c>
      <c r="T379" s="15" t="str">
        <f t="shared" si="27"/>
        <v>無</v>
      </c>
      <c r="U379" s="15" t="str">
        <f t="shared" si="28"/>
        <v>有</v>
      </c>
      <c r="V379" s="67">
        <f t="shared" si="29"/>
        <v>6.7114093959732557E-3</v>
      </c>
      <c r="W379" s="17"/>
      <c r="X379" s="46"/>
      <c r="Y379" s="46"/>
    </row>
    <row r="380" spans="1:25" ht="15">
      <c r="A380" s="14" t="s">
        <v>18</v>
      </c>
      <c r="B380" s="14">
        <v>35</v>
      </c>
      <c r="C380" s="14">
        <v>9882</v>
      </c>
      <c r="D380" s="9" t="s">
        <v>195</v>
      </c>
      <c r="E380" s="14" t="s">
        <v>20</v>
      </c>
      <c r="F380" s="14" t="s">
        <v>188</v>
      </c>
      <c r="G380" s="51">
        <v>2987</v>
      </c>
      <c r="H380" s="51">
        <v>100</v>
      </c>
      <c r="I380" s="59">
        <v>3.4599999999999999E-2</v>
      </c>
      <c r="J380" s="51">
        <v>100800</v>
      </c>
      <c r="K380" s="51">
        <v>2998</v>
      </c>
      <c r="L380" s="51">
        <v>2888</v>
      </c>
      <c r="M380" s="64">
        <f t="shared" si="26"/>
        <v>0.1</v>
      </c>
      <c r="N380" s="43" t="str">
        <f>IFERROR(VLOOKUP(C380, マスタ!$E$2:$G$33, 3, TRUE), "")</f>
        <v>サービス</v>
      </c>
      <c r="O380" s="14" t="str">
        <f>IF(F380 = "", "", TEXT( WORKDAY(TEXT(LEFT(F380, FIND("(", F380) - 1), "yyyy/mm/dd"), 1, マスタ!$A$2:$A$106), "yyyymmdd"))</f>
        <v>20170713</v>
      </c>
      <c r="P380" s="18">
        <v>42929</v>
      </c>
      <c r="Q380" s="57">
        <v>3000</v>
      </c>
      <c r="R380" s="57">
        <v>3015</v>
      </c>
      <c r="S380" s="57">
        <v>2950</v>
      </c>
      <c r="T380" s="14" t="str">
        <f t="shared" si="27"/>
        <v>無</v>
      </c>
      <c r="U380" s="14" t="str">
        <f t="shared" si="28"/>
        <v>有</v>
      </c>
      <c r="V380" s="68">
        <f t="shared" si="29"/>
        <v>4.3521928356209383E-3</v>
      </c>
      <c r="W380" s="19"/>
      <c r="X380" s="47"/>
      <c r="Y380" s="47"/>
    </row>
    <row r="381" spans="1:25" ht="15">
      <c r="A381" s="15" t="s">
        <v>18</v>
      </c>
      <c r="B381" s="15">
        <v>41</v>
      </c>
      <c r="C381" s="15">
        <v>5998</v>
      </c>
      <c r="D381" s="10" t="s">
        <v>196</v>
      </c>
      <c r="E381" s="15" t="s">
        <v>20</v>
      </c>
      <c r="F381" s="15" t="s">
        <v>188</v>
      </c>
      <c r="G381" s="50">
        <v>1710</v>
      </c>
      <c r="H381" s="50">
        <v>54</v>
      </c>
      <c r="I381" s="58">
        <v>3.2599999999999997E-2</v>
      </c>
      <c r="J381" s="50">
        <v>4100</v>
      </c>
      <c r="K381" s="50">
        <v>1728</v>
      </c>
      <c r="L381" s="50">
        <v>1662</v>
      </c>
      <c r="M381" s="63">
        <f t="shared" si="26"/>
        <v>0.27272727272727271</v>
      </c>
      <c r="N381" s="42" t="str">
        <f>IFERROR(VLOOKUP(C381, マスタ!$E$2:$G$33, 3, TRUE), "")</f>
        <v>金属製品</v>
      </c>
      <c r="O381" s="15" t="str">
        <f>IF(F381 = "", "", TEXT( WORKDAY(TEXT(LEFT(F381, FIND("(", F381) - 1), "yyyy/mm/dd"), 1, マスタ!$A$2:$A$106), "yyyymmdd"))</f>
        <v>20170713</v>
      </c>
      <c r="P381" s="16">
        <v>42929</v>
      </c>
      <c r="Q381" s="56">
        <v>1719</v>
      </c>
      <c r="R381" s="56">
        <v>1748</v>
      </c>
      <c r="S381" s="56">
        <v>1703</v>
      </c>
      <c r="T381" s="15" t="str">
        <f t="shared" si="27"/>
        <v>有</v>
      </c>
      <c r="U381" s="15" t="str">
        <f t="shared" si="28"/>
        <v>無</v>
      </c>
      <c r="V381" s="67">
        <f t="shared" si="29"/>
        <v>5.2631578947368585E-3</v>
      </c>
      <c r="W381" s="17"/>
      <c r="X381" s="46"/>
      <c r="Y381" s="46"/>
    </row>
    <row r="382" spans="1:25" ht="15">
      <c r="A382" s="14" t="s">
        <v>18</v>
      </c>
      <c r="B382" s="14">
        <v>42</v>
      </c>
      <c r="C382" s="14">
        <v>4728</v>
      </c>
      <c r="D382" s="9" t="s">
        <v>19</v>
      </c>
      <c r="E382" s="14" t="s">
        <v>20</v>
      </c>
      <c r="F382" s="14" t="s">
        <v>188</v>
      </c>
      <c r="G382" s="51">
        <v>2983</v>
      </c>
      <c r="H382" s="51">
        <v>90</v>
      </c>
      <c r="I382" s="59">
        <v>3.1099999999999999E-2</v>
      </c>
      <c r="J382" s="51">
        <v>424500</v>
      </c>
      <c r="K382" s="51">
        <v>3210</v>
      </c>
      <c r="L382" s="51">
        <v>2811</v>
      </c>
      <c r="M382" s="64">
        <f t="shared" si="26"/>
        <v>0.56892230576441105</v>
      </c>
      <c r="N382" s="43" t="str">
        <f>IFERROR(VLOOKUP(C382, マスタ!$E$2:$G$33, 3, TRUE), "")</f>
        <v>化学・医薬品</v>
      </c>
      <c r="O382" s="14" t="str">
        <f>IF(F382 = "", "", TEXT( WORKDAY(TEXT(LEFT(F382, FIND("(", F382) - 1), "yyyy/mm/dd"), 1, マスタ!$A$2:$A$106), "yyyymmdd"))</f>
        <v>20170713</v>
      </c>
      <c r="P382" s="18">
        <v>42929</v>
      </c>
      <c r="Q382" s="57">
        <v>3050</v>
      </c>
      <c r="R382" s="57">
        <v>3140</v>
      </c>
      <c r="S382" s="57">
        <v>2900</v>
      </c>
      <c r="T382" s="14" t="str">
        <f t="shared" si="27"/>
        <v>有</v>
      </c>
      <c r="U382" s="14" t="str">
        <f t="shared" si="28"/>
        <v>有</v>
      </c>
      <c r="V382" s="68">
        <f t="shared" si="29"/>
        <v>2.2460610124036107E-2</v>
      </c>
      <c r="W382" s="19"/>
      <c r="X382" s="47"/>
      <c r="Y382" s="47"/>
    </row>
    <row r="383" spans="1:25" ht="27">
      <c r="A383" s="15" t="s">
        <v>18</v>
      </c>
      <c r="B383" s="15">
        <v>43</v>
      </c>
      <c r="C383" s="15">
        <v>9401</v>
      </c>
      <c r="D383" s="10" t="s">
        <v>197</v>
      </c>
      <c r="E383" s="15" t="s">
        <v>20</v>
      </c>
      <c r="F383" s="15" t="s">
        <v>188</v>
      </c>
      <c r="G383" s="50">
        <v>1964</v>
      </c>
      <c r="H383" s="50">
        <v>59</v>
      </c>
      <c r="I383" s="58">
        <v>3.1E-2</v>
      </c>
      <c r="J383" s="50">
        <v>540800</v>
      </c>
      <c r="K383" s="50">
        <v>1977</v>
      </c>
      <c r="L383" s="50">
        <v>1914</v>
      </c>
      <c r="M383" s="63">
        <f t="shared" si="26"/>
        <v>0.20634920634920634</v>
      </c>
      <c r="N383" s="42" t="str">
        <f>IFERROR(VLOOKUP(C383, マスタ!$E$2:$G$33, 3, TRUE), "")</f>
        <v>情報通信</v>
      </c>
      <c r="O383" s="15" t="str">
        <f>IF(F383 = "", "", TEXT( WORKDAY(TEXT(LEFT(F383, FIND("(", F383) - 1), "yyyy/mm/dd"), 1, マスタ!$A$2:$A$106), "yyyymmdd"))</f>
        <v>20170713</v>
      </c>
      <c r="P383" s="16">
        <v>42929</v>
      </c>
      <c r="Q383" s="56">
        <v>1972</v>
      </c>
      <c r="R383" s="56">
        <v>1986</v>
      </c>
      <c r="S383" s="56">
        <v>1969</v>
      </c>
      <c r="T383" s="15" t="str">
        <f t="shared" si="27"/>
        <v>無</v>
      </c>
      <c r="U383" s="15" t="str">
        <f t="shared" si="28"/>
        <v>無</v>
      </c>
      <c r="V383" s="67">
        <f t="shared" si="29"/>
        <v>4.0733197556008793E-3</v>
      </c>
      <c r="W383" s="17"/>
      <c r="X383" s="46"/>
      <c r="Y383" s="46"/>
    </row>
    <row r="384" spans="1:25" ht="15">
      <c r="A384" s="14" t="s">
        <v>18</v>
      </c>
      <c r="B384" s="14">
        <v>45</v>
      </c>
      <c r="C384" s="14">
        <v>7581</v>
      </c>
      <c r="D384" s="9" t="s">
        <v>198</v>
      </c>
      <c r="E384" s="14" t="s">
        <v>20</v>
      </c>
      <c r="F384" s="14" t="s">
        <v>188</v>
      </c>
      <c r="G384" s="51">
        <v>3405</v>
      </c>
      <c r="H384" s="51">
        <v>100</v>
      </c>
      <c r="I384" s="59">
        <v>3.0300000000000001E-2</v>
      </c>
      <c r="J384" s="51">
        <v>918800</v>
      </c>
      <c r="K384" s="51">
        <v>3550</v>
      </c>
      <c r="L384" s="51">
        <v>3380</v>
      </c>
      <c r="M384" s="64">
        <f t="shared" si="26"/>
        <v>0.8529411764705882</v>
      </c>
      <c r="N384" s="43" t="str">
        <f>IFERROR(VLOOKUP(C384, マスタ!$E$2:$G$33, 3, TRUE), "")</f>
        <v>75</v>
      </c>
      <c r="O384" s="14" t="str">
        <f>IF(F384 = "", "", TEXT( WORKDAY(TEXT(LEFT(F384, FIND("(", F384) - 1), "yyyy/mm/dd"), 1, マスタ!$A$2:$A$106), "yyyymmdd"))</f>
        <v>20170713</v>
      </c>
      <c r="P384" s="18">
        <v>42929</v>
      </c>
      <c r="Q384" s="57">
        <v>3405</v>
      </c>
      <c r="R384" s="57">
        <v>3420</v>
      </c>
      <c r="S384" s="57">
        <v>3315</v>
      </c>
      <c r="T384" s="14" t="str">
        <f t="shared" si="27"/>
        <v>無</v>
      </c>
      <c r="U384" s="14" t="str">
        <f t="shared" si="28"/>
        <v>有</v>
      </c>
      <c r="V384" s="68">
        <f t="shared" si="29"/>
        <v>0</v>
      </c>
      <c r="W384" s="19"/>
      <c r="X384" s="47"/>
      <c r="Y384" s="47"/>
    </row>
    <row r="385" spans="1:25" ht="27">
      <c r="A385" s="15" t="s">
        <v>18</v>
      </c>
      <c r="B385" s="15">
        <v>48</v>
      </c>
      <c r="C385" s="15">
        <v>4187</v>
      </c>
      <c r="D385" s="10" t="s">
        <v>41</v>
      </c>
      <c r="E385" s="15" t="s">
        <v>20</v>
      </c>
      <c r="F385" s="15" t="s">
        <v>188</v>
      </c>
      <c r="G385" s="50">
        <v>1364</v>
      </c>
      <c r="H385" s="50">
        <v>39</v>
      </c>
      <c r="I385" s="58">
        <v>2.9399999999999999E-2</v>
      </c>
      <c r="J385" s="50">
        <v>239500</v>
      </c>
      <c r="K385" s="50">
        <v>1374</v>
      </c>
      <c r="L385" s="50">
        <v>1311</v>
      </c>
      <c r="M385" s="63">
        <f t="shared" si="26"/>
        <v>0.15873015873015872</v>
      </c>
      <c r="N385" s="42" t="str">
        <f>IFERROR(VLOOKUP(C385, マスタ!$E$2:$G$33, 3, TRUE), "")</f>
        <v>化学・医薬品</v>
      </c>
      <c r="O385" s="15" t="str">
        <f>IF(F385 = "", "", TEXT( WORKDAY(TEXT(LEFT(F385, FIND("(", F385) - 1), "yyyy/mm/dd"), 1, マスタ!$A$2:$A$106), "yyyymmdd"))</f>
        <v>20170713</v>
      </c>
      <c r="P385" s="16">
        <v>42929</v>
      </c>
      <c r="Q385" s="56">
        <v>1366</v>
      </c>
      <c r="R385" s="56">
        <v>1380</v>
      </c>
      <c r="S385" s="56">
        <v>1319</v>
      </c>
      <c r="T385" s="15" t="str">
        <f t="shared" si="27"/>
        <v>有</v>
      </c>
      <c r="U385" s="15" t="str">
        <f t="shared" si="28"/>
        <v>有</v>
      </c>
      <c r="V385" s="67">
        <f t="shared" si="29"/>
        <v>1.4662756598240456E-3</v>
      </c>
      <c r="W385" s="17"/>
      <c r="X385" s="46"/>
      <c r="Y385" s="46"/>
    </row>
    <row r="386" spans="1:25" ht="15">
      <c r="A386" s="14" t="s">
        <v>18</v>
      </c>
      <c r="B386" s="14">
        <v>50</v>
      </c>
      <c r="C386" s="14">
        <v>7989</v>
      </c>
      <c r="D386" s="9" t="s">
        <v>119</v>
      </c>
      <c r="E386" s="14" t="s">
        <v>20</v>
      </c>
      <c r="F386" s="14" t="s">
        <v>188</v>
      </c>
      <c r="G386" s="51">
        <v>1352</v>
      </c>
      <c r="H386" s="51">
        <v>38</v>
      </c>
      <c r="I386" s="59">
        <v>2.8899999999999999E-2</v>
      </c>
      <c r="J386" s="51">
        <v>64600</v>
      </c>
      <c r="K386" s="51">
        <v>1391</v>
      </c>
      <c r="L386" s="51">
        <v>1323</v>
      </c>
      <c r="M386" s="64">
        <f t="shared" si="26"/>
        <v>0.57352941176470584</v>
      </c>
      <c r="N386" s="43" t="str">
        <f>IFERROR(VLOOKUP(C386, マスタ!$E$2:$G$33, 3, TRUE), "")</f>
        <v>その他製品</v>
      </c>
      <c r="O386" s="14" t="str">
        <f>IF(F386 = "", "", TEXT( WORKDAY(TEXT(LEFT(F386, FIND("(", F386) - 1), "yyyy/mm/dd"), 1, マスタ!$A$2:$A$106), "yyyymmdd"))</f>
        <v>20170713</v>
      </c>
      <c r="P386" s="18">
        <v>42929</v>
      </c>
      <c r="Q386" s="57">
        <v>1384</v>
      </c>
      <c r="R386" s="57">
        <v>1384</v>
      </c>
      <c r="S386" s="57">
        <v>1352</v>
      </c>
      <c r="T386" s="14" t="str">
        <f t="shared" si="27"/>
        <v>無</v>
      </c>
      <c r="U386" s="14" t="str">
        <f t="shared" si="28"/>
        <v>有</v>
      </c>
      <c r="V386" s="68">
        <f t="shared" si="29"/>
        <v>2.3668639053254337E-2</v>
      </c>
      <c r="W386" s="19"/>
      <c r="X386" s="47"/>
      <c r="Y386" s="47"/>
    </row>
    <row r="387" spans="1:25" ht="27">
      <c r="A387" s="15" t="s">
        <v>18</v>
      </c>
      <c r="B387" s="15">
        <v>4</v>
      </c>
      <c r="C387" s="15">
        <v>2884</v>
      </c>
      <c r="D387" s="10" t="s">
        <v>199</v>
      </c>
      <c r="E387" s="15" t="s">
        <v>20</v>
      </c>
      <c r="F387" s="15" t="s">
        <v>200</v>
      </c>
      <c r="G387" s="50">
        <v>3130</v>
      </c>
      <c r="H387" s="50">
        <v>192</v>
      </c>
      <c r="I387" s="58">
        <v>6.54E-2</v>
      </c>
      <c r="J387" s="50">
        <v>241500</v>
      </c>
      <c r="K387" s="50">
        <v>3220</v>
      </c>
      <c r="L387" s="50">
        <v>2965</v>
      </c>
      <c r="M387" s="63">
        <f t="shared" ref="M387:M450" si="30">IFERROR((K387-G387) / (K387-L387), "")</f>
        <v>0.35294117647058826</v>
      </c>
      <c r="N387" s="42" t="str">
        <f>IFERROR(VLOOKUP(C387, マスタ!$E$2:$G$33, 3, TRUE), "")</f>
        <v>食品</v>
      </c>
      <c r="O387" s="15" t="str">
        <f>IF(F387 = "", "", TEXT( WORKDAY(TEXT(LEFT(F387, FIND("(", F387) - 1), "yyyy/mm/dd"), 1, マスタ!$A$2:$A$106), "yyyymmdd"))</f>
        <v>20170714</v>
      </c>
      <c r="P387" s="16">
        <v>42930</v>
      </c>
      <c r="Q387" s="56">
        <v>3060</v>
      </c>
      <c r="R387" s="56">
        <v>3130</v>
      </c>
      <c r="S387" s="56">
        <v>3060</v>
      </c>
      <c r="T387" s="15" t="str">
        <f t="shared" si="27"/>
        <v>有</v>
      </c>
      <c r="U387" s="15" t="str">
        <f t="shared" si="28"/>
        <v>無</v>
      </c>
      <c r="V387" s="67">
        <f t="shared" si="29"/>
        <v>-2.2364217252396124E-2</v>
      </c>
      <c r="W387" s="17"/>
      <c r="X387" s="46"/>
      <c r="Y387" s="46"/>
    </row>
    <row r="388" spans="1:25" ht="15">
      <c r="A388" s="14" t="s">
        <v>18</v>
      </c>
      <c r="B388" s="14">
        <v>5</v>
      </c>
      <c r="C388" s="14">
        <v>5214</v>
      </c>
      <c r="D388" s="9" t="s">
        <v>201</v>
      </c>
      <c r="E388" s="14" t="s">
        <v>20</v>
      </c>
      <c r="F388" s="14" t="s">
        <v>200</v>
      </c>
      <c r="G388" s="51">
        <v>4280</v>
      </c>
      <c r="H388" s="51">
        <v>250</v>
      </c>
      <c r="I388" s="59">
        <v>6.2E-2</v>
      </c>
      <c r="J388" s="51">
        <v>1479900</v>
      </c>
      <c r="K388" s="51">
        <v>4290</v>
      </c>
      <c r="L388" s="51">
        <v>4185</v>
      </c>
      <c r="M388" s="64">
        <f t="shared" si="30"/>
        <v>9.5238095238095233E-2</v>
      </c>
      <c r="N388" s="43" t="str">
        <f>IFERROR(VLOOKUP(C388, マスタ!$E$2:$G$33, 3, TRUE), "")</f>
        <v>窯業</v>
      </c>
      <c r="O388" s="14" t="str">
        <f>IF(F388 = "", "", TEXT( WORKDAY(TEXT(LEFT(F388, FIND("(", F388) - 1), "yyyy/mm/dd"), 1, マスタ!$A$2:$A$106), "yyyymmdd"))</f>
        <v>20170714</v>
      </c>
      <c r="P388" s="18">
        <v>42930</v>
      </c>
      <c r="Q388" s="57">
        <v>4275</v>
      </c>
      <c r="R388" s="57">
        <v>4280</v>
      </c>
      <c r="S388" s="57">
        <v>4190</v>
      </c>
      <c r="T388" s="14" t="str">
        <f t="shared" si="27"/>
        <v>無</v>
      </c>
      <c r="U388" s="14" t="str">
        <f t="shared" si="28"/>
        <v>有</v>
      </c>
      <c r="V388" s="68">
        <f t="shared" si="29"/>
        <v>-1.1682242990653791E-3</v>
      </c>
      <c r="W388" s="19"/>
      <c r="X388" s="47"/>
      <c r="Y388" s="47"/>
    </row>
    <row r="389" spans="1:25" ht="15">
      <c r="A389" s="15" t="s">
        <v>18</v>
      </c>
      <c r="B389" s="15">
        <v>7</v>
      </c>
      <c r="C389" s="15">
        <v>6505</v>
      </c>
      <c r="D389" s="10" t="s">
        <v>202</v>
      </c>
      <c r="E389" s="15" t="s">
        <v>20</v>
      </c>
      <c r="F389" s="15" t="s">
        <v>200</v>
      </c>
      <c r="G389" s="50">
        <v>1795</v>
      </c>
      <c r="H389" s="50">
        <v>97</v>
      </c>
      <c r="I389" s="58">
        <v>5.7099999999999998E-2</v>
      </c>
      <c r="J389" s="50">
        <v>212600</v>
      </c>
      <c r="K389" s="50">
        <v>1809</v>
      </c>
      <c r="L389" s="50">
        <v>1737</v>
      </c>
      <c r="M389" s="63">
        <f t="shared" si="30"/>
        <v>0.19444444444444445</v>
      </c>
      <c r="N389" s="42" t="str">
        <f>IFERROR(VLOOKUP(C389, マスタ!$E$2:$G$33, 3, TRUE), "")</f>
        <v>電気</v>
      </c>
      <c r="O389" s="15" t="str">
        <f>IF(F389 = "", "", TEXT( WORKDAY(TEXT(LEFT(F389, FIND("(", F389) - 1), "yyyy/mm/dd"), 1, マスタ!$A$2:$A$106), "yyyymmdd"))</f>
        <v>20170714</v>
      </c>
      <c r="P389" s="16">
        <v>42930</v>
      </c>
      <c r="Q389" s="56">
        <v>1810</v>
      </c>
      <c r="R389" s="56">
        <v>1815</v>
      </c>
      <c r="S389" s="56">
        <v>1788</v>
      </c>
      <c r="T389" s="15" t="str">
        <f t="shared" si="27"/>
        <v>無</v>
      </c>
      <c r="U389" s="15" t="str">
        <f t="shared" si="28"/>
        <v>有</v>
      </c>
      <c r="V389" s="67">
        <f t="shared" si="29"/>
        <v>8.3565459610028814E-3</v>
      </c>
      <c r="W389" s="17"/>
      <c r="X389" s="46"/>
      <c r="Y389" s="46"/>
    </row>
    <row r="390" spans="1:25" ht="27">
      <c r="A390" s="14" t="s">
        <v>18</v>
      </c>
      <c r="B390" s="14">
        <v>8</v>
      </c>
      <c r="C390" s="14">
        <v>3445</v>
      </c>
      <c r="D390" s="9" t="s">
        <v>140</v>
      </c>
      <c r="E390" s="14" t="s">
        <v>20</v>
      </c>
      <c r="F390" s="14" t="s">
        <v>200</v>
      </c>
      <c r="G390" s="51">
        <v>4735</v>
      </c>
      <c r="H390" s="51">
        <v>240</v>
      </c>
      <c r="I390" s="59">
        <v>5.3400000000000003E-2</v>
      </c>
      <c r="J390" s="51">
        <v>195900</v>
      </c>
      <c r="K390" s="51">
        <v>4745</v>
      </c>
      <c r="L390" s="51">
        <v>4505</v>
      </c>
      <c r="M390" s="64">
        <f t="shared" si="30"/>
        <v>4.1666666666666664E-2</v>
      </c>
      <c r="N390" s="43" t="str">
        <f>IFERROR(VLOOKUP(C390, マスタ!$E$2:$G$33, 3, TRUE), "")</f>
        <v>繊維製品</v>
      </c>
      <c r="O390" s="14" t="str">
        <f>IF(F390 = "", "", TEXT( WORKDAY(TEXT(LEFT(F390, FIND("(", F390) - 1), "yyyy/mm/dd"), 1, マスタ!$A$2:$A$106), "yyyymmdd"))</f>
        <v>20170714</v>
      </c>
      <c r="P390" s="18">
        <v>42930</v>
      </c>
      <c r="Q390" s="57">
        <v>4680</v>
      </c>
      <c r="R390" s="57">
        <v>4690</v>
      </c>
      <c r="S390" s="57">
        <v>4315</v>
      </c>
      <c r="T390" s="14" t="str">
        <f t="shared" si="27"/>
        <v>無</v>
      </c>
      <c r="U390" s="14" t="str">
        <f t="shared" si="28"/>
        <v>有</v>
      </c>
      <c r="V390" s="68">
        <f t="shared" si="29"/>
        <v>-1.1615628299894376E-2</v>
      </c>
      <c r="W390" s="19"/>
      <c r="X390" s="47"/>
      <c r="Y390" s="47"/>
    </row>
    <row r="391" spans="1:25" ht="27">
      <c r="A391" s="15" t="s">
        <v>18</v>
      </c>
      <c r="B391" s="15">
        <v>11</v>
      </c>
      <c r="C391" s="15">
        <v>6098</v>
      </c>
      <c r="D391" s="10" t="s">
        <v>203</v>
      </c>
      <c r="E391" s="15" t="s">
        <v>20</v>
      </c>
      <c r="F391" s="15" t="s">
        <v>200</v>
      </c>
      <c r="G391" s="50">
        <v>1945</v>
      </c>
      <c r="H391" s="50">
        <v>94</v>
      </c>
      <c r="I391" s="58">
        <v>5.0799999999999998E-2</v>
      </c>
      <c r="J391" s="50">
        <v>7015500</v>
      </c>
      <c r="K391" s="50">
        <v>1953</v>
      </c>
      <c r="L391" s="50">
        <v>1875</v>
      </c>
      <c r="M391" s="63">
        <f t="shared" si="30"/>
        <v>0.10256410256410256</v>
      </c>
      <c r="N391" s="42" t="str">
        <f>IFERROR(VLOOKUP(C391, マスタ!$E$2:$G$33, 3, TRUE), "")</f>
        <v>機械</v>
      </c>
      <c r="O391" s="15" t="str">
        <f>IF(F391 = "", "", TEXT( WORKDAY(TEXT(LEFT(F391, FIND("(", F391) - 1), "yyyy/mm/dd"), 1, マスタ!$A$2:$A$106), "yyyymmdd"))</f>
        <v>20170714</v>
      </c>
      <c r="P391" s="16">
        <v>42930</v>
      </c>
      <c r="Q391" s="56">
        <v>1954</v>
      </c>
      <c r="R391" s="56">
        <v>1954</v>
      </c>
      <c r="S391" s="56">
        <v>1916</v>
      </c>
      <c r="T391" s="15" t="str">
        <f t="shared" si="27"/>
        <v>無</v>
      </c>
      <c r="U391" s="15" t="str">
        <f t="shared" si="28"/>
        <v>有</v>
      </c>
      <c r="V391" s="67">
        <f t="shared" si="29"/>
        <v>4.6272493573265017E-3</v>
      </c>
      <c r="W391" s="17"/>
      <c r="X391" s="46"/>
      <c r="Y391" s="46"/>
    </row>
    <row r="392" spans="1:25" ht="27">
      <c r="A392" s="14" t="s">
        <v>18</v>
      </c>
      <c r="B392" s="14">
        <v>12</v>
      </c>
      <c r="C392" s="14">
        <v>3194</v>
      </c>
      <c r="D392" s="9" t="s">
        <v>142</v>
      </c>
      <c r="E392" s="14" t="s">
        <v>20</v>
      </c>
      <c r="F392" s="14" t="s">
        <v>200</v>
      </c>
      <c r="G392" s="51">
        <v>1133</v>
      </c>
      <c r="H392" s="51">
        <v>53</v>
      </c>
      <c r="I392" s="59">
        <v>4.9099999999999998E-2</v>
      </c>
      <c r="J392" s="51">
        <v>120300</v>
      </c>
      <c r="K392" s="51">
        <v>1160</v>
      </c>
      <c r="L392" s="51">
        <v>1089</v>
      </c>
      <c r="M392" s="64">
        <f t="shared" si="30"/>
        <v>0.38028169014084506</v>
      </c>
      <c r="N392" s="43" t="str">
        <f>IFERROR(VLOOKUP(C392, マスタ!$E$2:$G$33, 3, TRUE), "")</f>
        <v>繊維製品</v>
      </c>
      <c r="O392" s="14" t="str">
        <f>IF(F392 = "", "", TEXT( WORKDAY(TEXT(LEFT(F392, FIND("(", F392) - 1), "yyyy/mm/dd"), 1, マスタ!$A$2:$A$106), "yyyymmdd"))</f>
        <v>20170714</v>
      </c>
      <c r="P392" s="18">
        <v>42930</v>
      </c>
      <c r="Q392" s="57">
        <v>1130</v>
      </c>
      <c r="R392" s="57">
        <v>1130</v>
      </c>
      <c r="S392" s="57">
        <v>1101</v>
      </c>
      <c r="T392" s="14" t="str">
        <f t="shared" si="27"/>
        <v>無</v>
      </c>
      <c r="U392" s="14" t="str">
        <f t="shared" si="28"/>
        <v>有</v>
      </c>
      <c r="V392" s="68">
        <f t="shared" si="29"/>
        <v>-2.6478375992938785E-3</v>
      </c>
      <c r="W392" s="19"/>
      <c r="X392" s="47"/>
      <c r="Y392" s="47"/>
    </row>
    <row r="393" spans="1:25" ht="15">
      <c r="A393" s="15" t="s">
        <v>18</v>
      </c>
      <c r="B393" s="15">
        <v>13</v>
      </c>
      <c r="C393" s="15">
        <v>3656</v>
      </c>
      <c r="D393" s="10" t="s">
        <v>124</v>
      </c>
      <c r="E393" s="15" t="s">
        <v>20</v>
      </c>
      <c r="F393" s="15" t="s">
        <v>200</v>
      </c>
      <c r="G393" s="50">
        <v>2325</v>
      </c>
      <c r="H393" s="50">
        <v>107</v>
      </c>
      <c r="I393" s="58">
        <v>4.82E-2</v>
      </c>
      <c r="J393" s="50">
        <v>11311100</v>
      </c>
      <c r="K393" s="50">
        <v>2364</v>
      </c>
      <c r="L393" s="50">
        <v>2246</v>
      </c>
      <c r="M393" s="63">
        <f t="shared" si="30"/>
        <v>0.33050847457627119</v>
      </c>
      <c r="N393" s="42" t="str">
        <f>IFERROR(VLOOKUP(C393, マスタ!$E$2:$G$33, 3, TRUE), "")</f>
        <v>36</v>
      </c>
      <c r="O393" s="15" t="str">
        <f>IF(F393 = "", "", TEXT( WORKDAY(TEXT(LEFT(F393, FIND("(", F393) - 1), "yyyy/mm/dd"), 1, マスタ!$A$2:$A$106), "yyyymmdd"))</f>
        <v>20170714</v>
      </c>
      <c r="P393" s="16">
        <v>42930</v>
      </c>
      <c r="Q393" s="56">
        <v>2355</v>
      </c>
      <c r="R393" s="56">
        <v>2361</v>
      </c>
      <c r="S393" s="56">
        <v>2238</v>
      </c>
      <c r="T393" s="15" t="str">
        <f t="shared" si="27"/>
        <v>無</v>
      </c>
      <c r="U393" s="15" t="str">
        <f t="shared" si="28"/>
        <v>有</v>
      </c>
      <c r="V393" s="67">
        <f t="shared" si="29"/>
        <v>1.2903225806451646E-2</v>
      </c>
      <c r="W393" s="17"/>
      <c r="X393" s="46"/>
      <c r="Y393" s="46"/>
    </row>
    <row r="394" spans="1:25" ht="27">
      <c r="A394" s="14" t="s">
        <v>18</v>
      </c>
      <c r="B394" s="14">
        <v>14</v>
      </c>
      <c r="C394" s="14">
        <v>5331</v>
      </c>
      <c r="D394" s="9" t="s">
        <v>204</v>
      </c>
      <c r="E394" s="14" t="s">
        <v>20</v>
      </c>
      <c r="F394" s="14" t="s">
        <v>200</v>
      </c>
      <c r="G394" s="51">
        <v>4060</v>
      </c>
      <c r="H394" s="51">
        <v>185</v>
      </c>
      <c r="I394" s="59">
        <v>4.7699999999999999E-2</v>
      </c>
      <c r="J394" s="51">
        <v>96500</v>
      </c>
      <c r="K394" s="51">
        <v>4060</v>
      </c>
      <c r="L394" s="51">
        <v>3910</v>
      </c>
      <c r="M394" s="64">
        <f t="shared" si="30"/>
        <v>0</v>
      </c>
      <c r="N394" s="43" t="str">
        <f>IFERROR(VLOOKUP(C394, マスタ!$E$2:$G$33, 3, TRUE), "")</f>
        <v>窯業</v>
      </c>
      <c r="O394" s="14" t="str">
        <f>IF(F394 = "", "", TEXT( WORKDAY(TEXT(LEFT(F394, FIND("(", F394) - 1), "yyyy/mm/dd"), 1, マスタ!$A$2:$A$106), "yyyymmdd"))</f>
        <v>20170714</v>
      </c>
      <c r="P394" s="18">
        <v>42930</v>
      </c>
      <c r="Q394" s="57">
        <v>4085</v>
      </c>
      <c r="R394" s="57">
        <v>4195</v>
      </c>
      <c r="S394" s="57">
        <v>4080</v>
      </c>
      <c r="T394" s="14" t="str">
        <f t="shared" si="27"/>
        <v>有</v>
      </c>
      <c r="U394" s="14" t="str">
        <f t="shared" si="28"/>
        <v>無</v>
      </c>
      <c r="V394" s="68">
        <f t="shared" si="29"/>
        <v>6.1576354679802048E-3</v>
      </c>
      <c r="W394" s="19"/>
      <c r="X394" s="47"/>
      <c r="Y394" s="47"/>
    </row>
    <row r="395" spans="1:25" ht="15">
      <c r="A395" s="15" t="s">
        <v>18</v>
      </c>
      <c r="B395" s="15">
        <v>16</v>
      </c>
      <c r="C395" s="15">
        <v>9787</v>
      </c>
      <c r="D395" s="10" t="s">
        <v>205</v>
      </c>
      <c r="E395" s="15" t="s">
        <v>20</v>
      </c>
      <c r="F395" s="15" t="s">
        <v>200</v>
      </c>
      <c r="G395" s="50">
        <v>3820</v>
      </c>
      <c r="H395" s="50">
        <v>170</v>
      </c>
      <c r="I395" s="58">
        <v>4.6600000000000003E-2</v>
      </c>
      <c r="J395" s="50">
        <v>90600</v>
      </c>
      <c r="K395" s="50">
        <v>3825</v>
      </c>
      <c r="L395" s="50">
        <v>3760</v>
      </c>
      <c r="M395" s="63">
        <f t="shared" si="30"/>
        <v>7.6923076923076927E-2</v>
      </c>
      <c r="N395" s="42" t="str">
        <f>IFERROR(VLOOKUP(C395, マスタ!$E$2:$G$33, 3, TRUE), "")</f>
        <v>サービス</v>
      </c>
      <c r="O395" s="15" t="str">
        <f>IF(F395 = "", "", TEXT( WORKDAY(TEXT(LEFT(F395, FIND("(", F395) - 1), "yyyy/mm/dd"), 1, マスタ!$A$2:$A$106), "yyyymmdd"))</f>
        <v>20170714</v>
      </c>
      <c r="P395" s="16">
        <v>42930</v>
      </c>
      <c r="Q395" s="56">
        <v>3830</v>
      </c>
      <c r="R395" s="56">
        <v>3875</v>
      </c>
      <c r="S395" s="56">
        <v>3825</v>
      </c>
      <c r="T395" s="15" t="str">
        <f t="shared" si="27"/>
        <v>有</v>
      </c>
      <c r="U395" s="15" t="str">
        <f t="shared" si="28"/>
        <v>無</v>
      </c>
      <c r="V395" s="67">
        <f t="shared" si="29"/>
        <v>2.6178010471205049E-3</v>
      </c>
      <c r="W395" s="17"/>
      <c r="X395" s="46"/>
      <c r="Y395" s="46"/>
    </row>
    <row r="396" spans="1:25" ht="27">
      <c r="A396" s="14" t="s">
        <v>18</v>
      </c>
      <c r="B396" s="14">
        <v>18</v>
      </c>
      <c r="C396" s="14">
        <v>2433</v>
      </c>
      <c r="D396" s="9" t="s">
        <v>206</v>
      </c>
      <c r="E396" s="14" t="s">
        <v>20</v>
      </c>
      <c r="F396" s="14" t="s">
        <v>200</v>
      </c>
      <c r="G396" s="51">
        <v>1571</v>
      </c>
      <c r="H396" s="51">
        <v>69</v>
      </c>
      <c r="I396" s="59">
        <v>4.5900000000000003E-2</v>
      </c>
      <c r="J396" s="51">
        <v>1701300</v>
      </c>
      <c r="K396" s="51">
        <v>1575</v>
      </c>
      <c r="L396" s="51">
        <v>1510</v>
      </c>
      <c r="M396" s="64">
        <f t="shared" si="30"/>
        <v>6.1538461538461542E-2</v>
      </c>
      <c r="N396" s="43" t="str">
        <f>IFERROR(VLOOKUP(C396, マスタ!$E$2:$G$33, 3, TRUE), "")</f>
        <v>食品</v>
      </c>
      <c r="O396" s="14" t="str">
        <f>IF(F396 = "", "", TEXT( WORKDAY(TEXT(LEFT(F396, FIND("(", F396) - 1), "yyyy/mm/dd"), 1, マスタ!$A$2:$A$106), "yyyymmdd"))</f>
        <v>20170714</v>
      </c>
      <c r="P396" s="18">
        <v>42930</v>
      </c>
      <c r="Q396" s="57">
        <v>1575</v>
      </c>
      <c r="R396" s="57">
        <v>1591</v>
      </c>
      <c r="S396" s="57">
        <v>1572</v>
      </c>
      <c r="T396" s="14" t="str">
        <f t="shared" si="27"/>
        <v>有</v>
      </c>
      <c r="U396" s="14" t="str">
        <f t="shared" si="28"/>
        <v>無</v>
      </c>
      <c r="V396" s="68">
        <f t="shared" si="29"/>
        <v>2.5461489497136114E-3</v>
      </c>
      <c r="W396" s="19"/>
      <c r="X396" s="47"/>
      <c r="Y396" s="47"/>
    </row>
    <row r="397" spans="1:25" ht="15">
      <c r="A397" s="15" t="s">
        <v>18</v>
      </c>
      <c r="B397" s="15">
        <v>19</v>
      </c>
      <c r="C397" s="15">
        <v>8200</v>
      </c>
      <c r="D397" s="10" t="s">
        <v>207</v>
      </c>
      <c r="E397" s="15" t="s">
        <v>20</v>
      </c>
      <c r="F397" s="15" t="s">
        <v>200</v>
      </c>
      <c r="G397" s="50">
        <v>2579</v>
      </c>
      <c r="H397" s="50">
        <v>111</v>
      </c>
      <c r="I397" s="58">
        <v>4.4999999999999998E-2</v>
      </c>
      <c r="J397" s="50">
        <v>539200</v>
      </c>
      <c r="K397" s="50">
        <v>2595</v>
      </c>
      <c r="L397" s="50">
        <v>2501</v>
      </c>
      <c r="M397" s="63">
        <f t="shared" si="30"/>
        <v>0.1702127659574468</v>
      </c>
      <c r="N397" s="42" t="str">
        <f>IFERROR(VLOOKUP(C397, マスタ!$E$2:$G$33, 3, TRUE), "")</f>
        <v>商業</v>
      </c>
      <c r="O397" s="15" t="str">
        <f>IF(F397 = "", "", TEXT( WORKDAY(TEXT(LEFT(F397, FIND("(", F397) - 1), "yyyy/mm/dd"), 1, マスタ!$A$2:$A$106), "yyyymmdd"))</f>
        <v>20170714</v>
      </c>
      <c r="P397" s="16">
        <v>42930</v>
      </c>
      <c r="Q397" s="56">
        <v>2571</v>
      </c>
      <c r="R397" s="56">
        <v>2590</v>
      </c>
      <c r="S397" s="56">
        <v>2554</v>
      </c>
      <c r="T397" s="15" t="str">
        <f t="shared" si="27"/>
        <v>無</v>
      </c>
      <c r="U397" s="15" t="str">
        <f t="shared" si="28"/>
        <v>無</v>
      </c>
      <c r="V397" s="67">
        <f t="shared" si="29"/>
        <v>-3.1019775106631009E-3</v>
      </c>
      <c r="W397" s="17"/>
      <c r="X397" s="46"/>
      <c r="Y397" s="46"/>
    </row>
    <row r="398" spans="1:25" ht="15">
      <c r="A398" s="14" t="s">
        <v>18</v>
      </c>
      <c r="B398" s="14">
        <v>22</v>
      </c>
      <c r="C398" s="14">
        <v>5393</v>
      </c>
      <c r="D398" s="9" t="s">
        <v>181</v>
      </c>
      <c r="E398" s="14" t="s">
        <v>20</v>
      </c>
      <c r="F398" s="14" t="s">
        <v>200</v>
      </c>
      <c r="G398" s="51">
        <v>1433</v>
      </c>
      <c r="H398" s="51">
        <v>58</v>
      </c>
      <c r="I398" s="59">
        <v>4.2200000000000001E-2</v>
      </c>
      <c r="J398" s="51">
        <v>1165000</v>
      </c>
      <c r="K398" s="51">
        <v>1437</v>
      </c>
      <c r="L398" s="51">
        <v>1395</v>
      </c>
      <c r="M398" s="64">
        <f t="shared" si="30"/>
        <v>9.5238095238095233E-2</v>
      </c>
      <c r="N398" s="43" t="str">
        <f>IFERROR(VLOOKUP(C398, マスタ!$E$2:$G$33, 3, TRUE), "")</f>
        <v>窯業</v>
      </c>
      <c r="O398" s="14" t="str">
        <f>IF(F398 = "", "", TEXT( WORKDAY(TEXT(LEFT(F398, FIND("(", F398) - 1), "yyyy/mm/dd"), 1, マスタ!$A$2:$A$106), "yyyymmdd"))</f>
        <v>20170714</v>
      </c>
      <c r="P398" s="18">
        <v>42930</v>
      </c>
      <c r="Q398" s="57">
        <v>1423</v>
      </c>
      <c r="R398" s="57">
        <v>1431</v>
      </c>
      <c r="S398" s="57">
        <v>1405</v>
      </c>
      <c r="T398" s="14" t="str">
        <f t="shared" si="27"/>
        <v>無</v>
      </c>
      <c r="U398" s="14" t="str">
        <f t="shared" si="28"/>
        <v>有</v>
      </c>
      <c r="V398" s="68">
        <f t="shared" si="29"/>
        <v>-6.9783670621074156E-3</v>
      </c>
      <c r="W398" s="19"/>
      <c r="X398" s="47"/>
      <c r="Y398" s="47"/>
    </row>
    <row r="399" spans="1:25" ht="15">
      <c r="A399" s="15" t="s">
        <v>18</v>
      </c>
      <c r="B399" s="15">
        <v>23</v>
      </c>
      <c r="C399" s="15">
        <v>3593</v>
      </c>
      <c r="D399" s="10" t="s">
        <v>208</v>
      </c>
      <c r="E399" s="15" t="s">
        <v>20</v>
      </c>
      <c r="F399" s="15" t="s">
        <v>200</v>
      </c>
      <c r="G399" s="50">
        <v>7690</v>
      </c>
      <c r="H399" s="50">
        <v>300</v>
      </c>
      <c r="I399" s="58">
        <v>4.0599999999999997E-2</v>
      </c>
      <c r="J399" s="50">
        <v>233400</v>
      </c>
      <c r="K399" s="50">
        <v>7820</v>
      </c>
      <c r="L399" s="50">
        <v>7510</v>
      </c>
      <c r="M399" s="63">
        <f t="shared" si="30"/>
        <v>0.41935483870967744</v>
      </c>
      <c r="N399" s="42" t="str">
        <f>IFERROR(VLOOKUP(C399, マスタ!$E$2:$G$33, 3, TRUE), "")</f>
        <v>繊維製品</v>
      </c>
      <c r="O399" s="15" t="str">
        <f>IF(F399 = "", "", TEXT( WORKDAY(TEXT(LEFT(F399, FIND("(", F399) - 1), "yyyy/mm/dd"), 1, マスタ!$A$2:$A$106), "yyyymmdd"))</f>
        <v>20170714</v>
      </c>
      <c r="P399" s="16">
        <v>42930</v>
      </c>
      <c r="Q399" s="56">
        <v>7690</v>
      </c>
      <c r="R399" s="56">
        <v>7880</v>
      </c>
      <c r="S399" s="56">
        <v>7690</v>
      </c>
      <c r="T399" s="15" t="str">
        <f t="shared" si="27"/>
        <v>有</v>
      </c>
      <c r="U399" s="15" t="str">
        <f t="shared" si="28"/>
        <v>無</v>
      </c>
      <c r="V399" s="67">
        <f t="shared" si="29"/>
        <v>0</v>
      </c>
      <c r="W399" s="17"/>
      <c r="X399" s="46"/>
      <c r="Y399" s="46"/>
    </row>
    <row r="400" spans="1:25" ht="15">
      <c r="A400" s="14" t="s">
        <v>18</v>
      </c>
      <c r="B400" s="14">
        <v>24</v>
      </c>
      <c r="C400" s="14">
        <v>2222</v>
      </c>
      <c r="D400" s="9" t="s">
        <v>209</v>
      </c>
      <c r="E400" s="14" t="s">
        <v>20</v>
      </c>
      <c r="F400" s="14" t="s">
        <v>200</v>
      </c>
      <c r="G400" s="51">
        <v>3715</v>
      </c>
      <c r="H400" s="51">
        <v>140</v>
      </c>
      <c r="I400" s="59">
        <v>3.9199999999999999E-2</v>
      </c>
      <c r="J400" s="51">
        <v>184500</v>
      </c>
      <c r="K400" s="51">
        <v>3745</v>
      </c>
      <c r="L400" s="51">
        <v>3595</v>
      </c>
      <c r="M400" s="64">
        <f t="shared" si="30"/>
        <v>0.2</v>
      </c>
      <c r="N400" s="43" t="str">
        <f>IFERROR(VLOOKUP(C400, マスタ!$E$2:$G$33, 3, TRUE), "")</f>
        <v>食品</v>
      </c>
      <c r="O400" s="14" t="str">
        <f>IF(F400 = "", "", TEXT( WORKDAY(TEXT(LEFT(F400, FIND("(", F400) - 1), "yyyy/mm/dd"), 1, マスタ!$A$2:$A$106), "yyyymmdd"))</f>
        <v>20170714</v>
      </c>
      <c r="P400" s="18">
        <v>42930</v>
      </c>
      <c r="Q400" s="57">
        <v>3770</v>
      </c>
      <c r="R400" s="57">
        <v>3820</v>
      </c>
      <c r="S400" s="57">
        <v>3740</v>
      </c>
      <c r="T400" s="14" t="str">
        <f t="shared" si="27"/>
        <v>有</v>
      </c>
      <c r="U400" s="14" t="str">
        <f t="shared" si="28"/>
        <v>無</v>
      </c>
      <c r="V400" s="68">
        <f t="shared" si="29"/>
        <v>1.4804845222072593E-2</v>
      </c>
      <c r="W400" s="19"/>
      <c r="X400" s="47"/>
      <c r="Y400" s="47"/>
    </row>
    <row r="401" spans="1:25" ht="15">
      <c r="A401" s="15" t="s">
        <v>18</v>
      </c>
      <c r="B401" s="15">
        <v>25</v>
      </c>
      <c r="C401" s="15">
        <v>9603</v>
      </c>
      <c r="D401" s="10" t="s">
        <v>210</v>
      </c>
      <c r="E401" s="15" t="s">
        <v>20</v>
      </c>
      <c r="F401" s="15" t="s">
        <v>200</v>
      </c>
      <c r="G401" s="50">
        <v>3360</v>
      </c>
      <c r="H401" s="50">
        <v>115</v>
      </c>
      <c r="I401" s="58">
        <v>3.5400000000000001E-2</v>
      </c>
      <c r="J401" s="50">
        <v>982500</v>
      </c>
      <c r="K401" s="50">
        <v>3385</v>
      </c>
      <c r="L401" s="50">
        <v>3300</v>
      </c>
      <c r="M401" s="63">
        <f t="shared" si="30"/>
        <v>0.29411764705882354</v>
      </c>
      <c r="N401" s="42" t="str">
        <f>IFERROR(VLOOKUP(C401, マスタ!$E$2:$G$33, 3, TRUE), "")</f>
        <v>サービス</v>
      </c>
      <c r="O401" s="15" t="str">
        <f>IF(F401 = "", "", TEXT( WORKDAY(TEXT(LEFT(F401, FIND("(", F401) - 1), "yyyy/mm/dd"), 1, マスタ!$A$2:$A$106), "yyyymmdd"))</f>
        <v>20170714</v>
      </c>
      <c r="P401" s="16">
        <v>42930</v>
      </c>
      <c r="Q401" s="56">
        <v>3360</v>
      </c>
      <c r="R401" s="56">
        <v>3370</v>
      </c>
      <c r="S401" s="56">
        <v>3340</v>
      </c>
      <c r="T401" s="15" t="str">
        <f t="shared" si="27"/>
        <v>無</v>
      </c>
      <c r="U401" s="15" t="str">
        <f t="shared" si="28"/>
        <v>無</v>
      </c>
      <c r="V401" s="67">
        <f t="shared" si="29"/>
        <v>0</v>
      </c>
      <c r="W401" s="17"/>
      <c r="X401" s="46"/>
      <c r="Y401" s="46"/>
    </row>
    <row r="402" spans="1:25" ht="15">
      <c r="A402" s="14" t="s">
        <v>18</v>
      </c>
      <c r="B402" s="14">
        <v>26</v>
      </c>
      <c r="C402" s="14">
        <v>6750</v>
      </c>
      <c r="D402" s="9" t="s">
        <v>211</v>
      </c>
      <c r="E402" s="14" t="s">
        <v>20</v>
      </c>
      <c r="F402" s="14" t="s">
        <v>200</v>
      </c>
      <c r="G402" s="51">
        <v>2364</v>
      </c>
      <c r="H402" s="51">
        <v>78</v>
      </c>
      <c r="I402" s="59">
        <v>3.4099999999999998E-2</v>
      </c>
      <c r="J402" s="51">
        <v>128100</v>
      </c>
      <c r="K402" s="51">
        <v>2372</v>
      </c>
      <c r="L402" s="51">
        <v>2316</v>
      </c>
      <c r="M402" s="64">
        <f t="shared" si="30"/>
        <v>0.14285714285714285</v>
      </c>
      <c r="N402" s="43" t="str">
        <f>IFERROR(VLOOKUP(C402, マスタ!$E$2:$G$33, 3, TRUE), "")</f>
        <v>電気</v>
      </c>
      <c r="O402" s="14" t="str">
        <f>IF(F402 = "", "", TEXT( WORKDAY(TEXT(LEFT(F402, FIND("(", F402) - 1), "yyyy/mm/dd"), 1, マスタ!$A$2:$A$106), "yyyymmdd"))</f>
        <v>20170714</v>
      </c>
      <c r="P402" s="18">
        <v>42930</v>
      </c>
      <c r="Q402" s="57">
        <v>2380</v>
      </c>
      <c r="R402" s="57">
        <v>2398</v>
      </c>
      <c r="S402" s="57">
        <v>2367</v>
      </c>
      <c r="T402" s="14" t="str">
        <f t="shared" si="27"/>
        <v>無</v>
      </c>
      <c r="U402" s="14" t="str">
        <f t="shared" si="28"/>
        <v>無</v>
      </c>
      <c r="V402" s="68">
        <f t="shared" si="29"/>
        <v>6.7681895093063549E-3</v>
      </c>
      <c r="W402" s="19"/>
      <c r="X402" s="47"/>
      <c r="Y402" s="47"/>
    </row>
    <row r="403" spans="1:25" ht="15">
      <c r="A403" s="15" t="s">
        <v>18</v>
      </c>
      <c r="B403" s="15">
        <v>27</v>
      </c>
      <c r="C403" s="15">
        <v>7447</v>
      </c>
      <c r="D403" s="10" t="s">
        <v>212</v>
      </c>
      <c r="E403" s="15" t="s">
        <v>20</v>
      </c>
      <c r="F403" s="15" t="s">
        <v>200</v>
      </c>
      <c r="G403" s="50">
        <v>2646</v>
      </c>
      <c r="H403" s="50">
        <v>87</v>
      </c>
      <c r="I403" s="58">
        <v>3.4000000000000002E-2</v>
      </c>
      <c r="J403" s="50">
        <v>45100</v>
      </c>
      <c r="K403" s="50">
        <v>2669</v>
      </c>
      <c r="L403" s="50">
        <v>2598</v>
      </c>
      <c r="M403" s="63">
        <f t="shared" si="30"/>
        <v>0.323943661971831</v>
      </c>
      <c r="N403" s="42" t="str">
        <f>IFERROR(VLOOKUP(C403, マスタ!$E$2:$G$33, 3, TRUE), "")</f>
        <v>輸送用機械</v>
      </c>
      <c r="O403" s="15" t="str">
        <f>IF(F403 = "", "", TEXT( WORKDAY(TEXT(LEFT(F403, FIND("(", F403) - 1), "yyyy/mm/dd"), 1, マスタ!$A$2:$A$106), "yyyymmdd"))</f>
        <v>20170714</v>
      </c>
      <c r="P403" s="16">
        <v>42930</v>
      </c>
      <c r="Q403" s="56">
        <v>2647</v>
      </c>
      <c r="R403" s="56">
        <v>2717</v>
      </c>
      <c r="S403" s="56">
        <v>2647</v>
      </c>
      <c r="T403" s="15" t="str">
        <f t="shared" si="27"/>
        <v>有</v>
      </c>
      <c r="U403" s="15" t="str">
        <f t="shared" si="28"/>
        <v>無</v>
      </c>
      <c r="V403" s="67">
        <f t="shared" si="29"/>
        <v>3.7792894935750887E-4</v>
      </c>
      <c r="W403" s="17"/>
      <c r="X403" s="46"/>
      <c r="Y403" s="46"/>
    </row>
    <row r="404" spans="1:25" ht="15">
      <c r="A404" s="14" t="s">
        <v>18</v>
      </c>
      <c r="B404" s="14">
        <v>30</v>
      </c>
      <c r="C404" s="14">
        <v>9740</v>
      </c>
      <c r="D404" s="9" t="s">
        <v>213</v>
      </c>
      <c r="E404" s="14" t="s">
        <v>20</v>
      </c>
      <c r="F404" s="14" t="s">
        <v>200</v>
      </c>
      <c r="G404" s="51">
        <v>2067</v>
      </c>
      <c r="H404" s="51">
        <v>64</v>
      </c>
      <c r="I404" s="59">
        <v>3.2000000000000001E-2</v>
      </c>
      <c r="J404" s="51">
        <v>93300</v>
      </c>
      <c r="K404" s="51">
        <v>2100</v>
      </c>
      <c r="L404" s="51">
        <v>1984</v>
      </c>
      <c r="M404" s="64">
        <f t="shared" si="30"/>
        <v>0.28448275862068967</v>
      </c>
      <c r="N404" s="43" t="str">
        <f>IFERROR(VLOOKUP(C404, マスタ!$E$2:$G$33, 3, TRUE), "")</f>
        <v>サービス</v>
      </c>
      <c r="O404" s="14" t="str">
        <f>IF(F404 = "", "", TEXT( WORKDAY(TEXT(LEFT(F404, FIND("(", F404) - 1), "yyyy/mm/dd"), 1, マスタ!$A$2:$A$106), "yyyymmdd"))</f>
        <v>20170714</v>
      </c>
      <c r="P404" s="18">
        <v>42930</v>
      </c>
      <c r="Q404" s="57">
        <v>2089</v>
      </c>
      <c r="R404" s="57">
        <v>2089</v>
      </c>
      <c r="S404" s="57">
        <v>2020</v>
      </c>
      <c r="T404" s="14" t="str">
        <f t="shared" si="27"/>
        <v>無</v>
      </c>
      <c r="U404" s="14" t="str">
        <f t="shared" si="28"/>
        <v>有</v>
      </c>
      <c r="V404" s="68">
        <f t="shared" si="29"/>
        <v>1.0643444605708652E-2</v>
      </c>
      <c r="W404" s="19"/>
      <c r="X404" s="47"/>
      <c r="Y404" s="47"/>
    </row>
    <row r="405" spans="1:25" ht="15">
      <c r="A405" s="15" t="s">
        <v>18</v>
      </c>
      <c r="B405" s="15">
        <v>31</v>
      </c>
      <c r="C405" s="15">
        <v>6920</v>
      </c>
      <c r="D405" s="10" t="s">
        <v>214</v>
      </c>
      <c r="E405" s="15" t="s">
        <v>20</v>
      </c>
      <c r="F405" s="15" t="s">
        <v>200</v>
      </c>
      <c r="G405" s="50">
        <v>1631</v>
      </c>
      <c r="H405" s="50">
        <v>50</v>
      </c>
      <c r="I405" s="58">
        <v>3.1600000000000003E-2</v>
      </c>
      <c r="J405" s="50">
        <v>715000</v>
      </c>
      <c r="K405" s="50">
        <v>1632</v>
      </c>
      <c r="L405" s="50">
        <v>1596</v>
      </c>
      <c r="M405" s="63">
        <f t="shared" si="30"/>
        <v>2.7777777777777776E-2</v>
      </c>
      <c r="N405" s="42" t="str">
        <f>IFERROR(VLOOKUP(C405, マスタ!$E$2:$G$33, 3, TRUE), "")</f>
        <v>電気</v>
      </c>
      <c r="O405" s="15" t="str">
        <f>IF(F405 = "", "", TEXT( WORKDAY(TEXT(LEFT(F405, FIND("(", F405) - 1), "yyyy/mm/dd"), 1, マスタ!$A$2:$A$106), "yyyymmdd"))</f>
        <v>20170714</v>
      </c>
      <c r="P405" s="16">
        <v>42930</v>
      </c>
      <c r="Q405" s="56">
        <v>1635</v>
      </c>
      <c r="R405" s="56">
        <v>1648</v>
      </c>
      <c r="S405" s="56">
        <v>1616</v>
      </c>
      <c r="T405" s="15" t="str">
        <f t="shared" si="27"/>
        <v>無</v>
      </c>
      <c r="U405" s="15" t="str">
        <f t="shared" si="28"/>
        <v>有</v>
      </c>
      <c r="V405" s="67">
        <f t="shared" si="29"/>
        <v>2.4524831391783408E-3</v>
      </c>
      <c r="W405" s="17"/>
      <c r="X405" s="46"/>
      <c r="Y405" s="46"/>
    </row>
    <row r="406" spans="1:25" ht="15">
      <c r="A406" s="14" t="s">
        <v>18</v>
      </c>
      <c r="B406" s="14">
        <v>32</v>
      </c>
      <c r="C406" s="14">
        <v>3662</v>
      </c>
      <c r="D406" s="9" t="s">
        <v>215</v>
      </c>
      <c r="E406" s="14" t="s">
        <v>20</v>
      </c>
      <c r="F406" s="14" t="s">
        <v>200</v>
      </c>
      <c r="G406" s="51">
        <v>2989</v>
      </c>
      <c r="H406" s="51">
        <v>91</v>
      </c>
      <c r="I406" s="59">
        <v>3.1399999999999997E-2</v>
      </c>
      <c r="J406" s="51">
        <v>202500</v>
      </c>
      <c r="K406" s="51">
        <v>2990</v>
      </c>
      <c r="L406" s="51">
        <v>2925</v>
      </c>
      <c r="M406" s="64">
        <f t="shared" si="30"/>
        <v>1.5384615384615385E-2</v>
      </c>
      <c r="N406" s="43" t="str">
        <f>IFERROR(VLOOKUP(C406, マスタ!$E$2:$G$33, 3, TRUE), "")</f>
        <v>36</v>
      </c>
      <c r="O406" s="14" t="str">
        <f>IF(F406 = "", "", TEXT( WORKDAY(TEXT(LEFT(F406, FIND("(", F406) - 1), "yyyy/mm/dd"), 1, マスタ!$A$2:$A$106), "yyyymmdd"))</f>
        <v>20170714</v>
      </c>
      <c r="P406" s="18">
        <v>42930</v>
      </c>
      <c r="Q406" s="57">
        <v>3000</v>
      </c>
      <c r="R406" s="57">
        <v>3000</v>
      </c>
      <c r="S406" s="57">
        <v>2950</v>
      </c>
      <c r="T406" s="14" t="str">
        <f t="shared" si="27"/>
        <v>無</v>
      </c>
      <c r="U406" s="14" t="str">
        <f t="shared" si="28"/>
        <v>有</v>
      </c>
      <c r="V406" s="68">
        <f t="shared" si="29"/>
        <v>3.6801605888256983E-3</v>
      </c>
      <c r="W406" s="19"/>
      <c r="X406" s="47"/>
      <c r="Y406" s="47"/>
    </row>
    <row r="407" spans="1:25" ht="27">
      <c r="A407" s="15" t="s">
        <v>18</v>
      </c>
      <c r="B407" s="15">
        <v>33</v>
      </c>
      <c r="C407" s="15">
        <v>2181</v>
      </c>
      <c r="D407" s="10" t="s">
        <v>216</v>
      </c>
      <c r="E407" s="15" t="s">
        <v>20</v>
      </c>
      <c r="F407" s="15" t="s">
        <v>200</v>
      </c>
      <c r="G407" s="50">
        <v>2171</v>
      </c>
      <c r="H407" s="50">
        <v>66</v>
      </c>
      <c r="I407" s="58">
        <v>3.1399999999999997E-2</v>
      </c>
      <c r="J407" s="50">
        <v>1268600</v>
      </c>
      <c r="K407" s="50">
        <v>2181</v>
      </c>
      <c r="L407" s="50">
        <v>2119</v>
      </c>
      <c r="M407" s="63">
        <f t="shared" si="30"/>
        <v>0.16129032258064516</v>
      </c>
      <c r="N407" s="42" t="str">
        <f>IFERROR(VLOOKUP(C407, マスタ!$E$2:$G$33, 3, TRUE), "")</f>
        <v>食品</v>
      </c>
      <c r="O407" s="15" t="str">
        <f>IF(F407 = "", "", TEXT( WORKDAY(TEXT(LEFT(F407, FIND("(", F407) - 1), "yyyy/mm/dd"), 1, マスタ!$A$2:$A$106), "yyyymmdd"))</f>
        <v>20170714</v>
      </c>
      <c r="P407" s="16">
        <v>42930</v>
      </c>
      <c r="Q407" s="56">
        <v>2135</v>
      </c>
      <c r="R407" s="56">
        <v>2180</v>
      </c>
      <c r="S407" s="56">
        <v>2110</v>
      </c>
      <c r="T407" s="15" t="str">
        <f t="shared" si="27"/>
        <v>有</v>
      </c>
      <c r="U407" s="15" t="str">
        <f t="shared" si="28"/>
        <v>有</v>
      </c>
      <c r="V407" s="67">
        <f t="shared" si="29"/>
        <v>-1.6582220175034523E-2</v>
      </c>
      <c r="W407" s="17"/>
      <c r="X407" s="46"/>
      <c r="Y407" s="46"/>
    </row>
    <row r="408" spans="1:25" ht="15">
      <c r="A408" s="14" t="s">
        <v>18</v>
      </c>
      <c r="B408" s="14">
        <v>34</v>
      </c>
      <c r="C408" s="14">
        <v>4577</v>
      </c>
      <c r="D408" s="9" t="s">
        <v>190</v>
      </c>
      <c r="E408" s="14" t="s">
        <v>20</v>
      </c>
      <c r="F408" s="14" t="s">
        <v>200</v>
      </c>
      <c r="G408" s="51">
        <v>2797</v>
      </c>
      <c r="H408" s="51">
        <v>85</v>
      </c>
      <c r="I408" s="59">
        <v>3.1300000000000001E-2</v>
      </c>
      <c r="J408" s="51">
        <v>204100</v>
      </c>
      <c r="K408" s="51">
        <v>2810</v>
      </c>
      <c r="L408" s="51">
        <v>2729</v>
      </c>
      <c r="M408" s="64">
        <f t="shared" si="30"/>
        <v>0.16049382716049382</v>
      </c>
      <c r="N408" s="43" t="str">
        <f>IFERROR(VLOOKUP(C408, マスタ!$E$2:$G$33, 3, TRUE), "")</f>
        <v>化学・医薬品</v>
      </c>
      <c r="O408" s="14" t="str">
        <f>IF(F408 = "", "", TEXT( WORKDAY(TEXT(LEFT(F408, FIND("(", F408) - 1), "yyyy/mm/dd"), 1, マスタ!$A$2:$A$106), "yyyymmdd"))</f>
        <v>20170714</v>
      </c>
      <c r="P408" s="18">
        <v>42930</v>
      </c>
      <c r="Q408" s="57">
        <v>2788</v>
      </c>
      <c r="R408" s="57">
        <v>2824</v>
      </c>
      <c r="S408" s="57">
        <v>2772</v>
      </c>
      <c r="T408" s="14" t="str">
        <f t="shared" si="27"/>
        <v>有</v>
      </c>
      <c r="U408" s="14" t="str">
        <f t="shared" si="28"/>
        <v>無</v>
      </c>
      <c r="V408" s="68">
        <f t="shared" si="29"/>
        <v>-3.2177332856632157E-3</v>
      </c>
      <c r="W408" s="19"/>
      <c r="X408" s="47"/>
      <c r="Y408" s="47"/>
    </row>
    <row r="409" spans="1:25" ht="15">
      <c r="A409" s="15" t="s">
        <v>18</v>
      </c>
      <c r="B409" s="15">
        <v>35</v>
      </c>
      <c r="C409" s="15">
        <v>6222</v>
      </c>
      <c r="D409" s="10" t="s">
        <v>170</v>
      </c>
      <c r="E409" s="15" t="s">
        <v>20</v>
      </c>
      <c r="F409" s="15" t="s">
        <v>200</v>
      </c>
      <c r="G409" s="50">
        <v>5690</v>
      </c>
      <c r="H409" s="50">
        <v>170</v>
      </c>
      <c r="I409" s="58">
        <v>3.0800000000000001E-2</v>
      </c>
      <c r="J409" s="50">
        <v>157700</v>
      </c>
      <c r="K409" s="50">
        <v>5720</v>
      </c>
      <c r="L409" s="50">
        <v>5560</v>
      </c>
      <c r="M409" s="63">
        <f t="shared" si="30"/>
        <v>0.1875</v>
      </c>
      <c r="N409" s="42" t="str">
        <f>IFERROR(VLOOKUP(C409, マスタ!$E$2:$G$33, 3, TRUE), "")</f>
        <v>機械</v>
      </c>
      <c r="O409" s="15" t="str">
        <f>IF(F409 = "", "", TEXT( WORKDAY(TEXT(LEFT(F409, FIND("(", F409) - 1), "yyyy/mm/dd"), 1, マスタ!$A$2:$A$106), "yyyymmdd"))</f>
        <v>20170714</v>
      </c>
      <c r="P409" s="16">
        <v>42930</v>
      </c>
      <c r="Q409" s="56">
        <v>5700</v>
      </c>
      <c r="R409" s="56">
        <v>5870</v>
      </c>
      <c r="S409" s="56">
        <v>5690</v>
      </c>
      <c r="T409" s="15" t="str">
        <f t="shared" si="27"/>
        <v>有</v>
      </c>
      <c r="U409" s="15" t="str">
        <f t="shared" si="28"/>
        <v>無</v>
      </c>
      <c r="V409" s="67">
        <f t="shared" si="29"/>
        <v>1.7574692442883233E-3</v>
      </c>
      <c r="W409" s="17"/>
      <c r="X409" s="46"/>
      <c r="Y409" s="46"/>
    </row>
    <row r="410" spans="1:25" ht="15">
      <c r="A410" s="14" t="s">
        <v>18</v>
      </c>
      <c r="B410" s="14">
        <v>36</v>
      </c>
      <c r="C410" s="14">
        <v>8035</v>
      </c>
      <c r="D410" s="9" t="s">
        <v>217</v>
      </c>
      <c r="E410" s="14" t="s">
        <v>20</v>
      </c>
      <c r="F410" s="14" t="s">
        <v>200</v>
      </c>
      <c r="G410" s="51">
        <v>16100</v>
      </c>
      <c r="H410" s="51">
        <v>475</v>
      </c>
      <c r="I410" s="59">
        <v>3.04E-2</v>
      </c>
      <c r="J410" s="51">
        <v>1826700</v>
      </c>
      <c r="K410" s="51">
        <v>16140</v>
      </c>
      <c r="L410" s="51">
        <v>15740</v>
      </c>
      <c r="M410" s="64">
        <f t="shared" si="30"/>
        <v>0.1</v>
      </c>
      <c r="N410" s="43" t="str">
        <f>IFERROR(VLOOKUP(C410, マスタ!$E$2:$G$33, 3, TRUE), "")</f>
        <v>商業</v>
      </c>
      <c r="O410" s="14" t="str">
        <f>IF(F410 = "", "", TEXT( WORKDAY(TEXT(LEFT(F410, FIND("(", F410) - 1), "yyyy/mm/dd"), 1, マスタ!$A$2:$A$106), "yyyymmdd"))</f>
        <v>20170714</v>
      </c>
      <c r="P410" s="18">
        <v>42930</v>
      </c>
      <c r="Q410" s="57">
        <v>16105</v>
      </c>
      <c r="R410" s="57">
        <v>16150</v>
      </c>
      <c r="S410" s="57">
        <v>15855</v>
      </c>
      <c r="T410" s="14" t="str">
        <f t="shared" ref="T410:T473" si="31">IF(Q410="", "", IF(R410-Q410&gt;=ROUNDDOWN(G410/100, 0), "有", "無"))</f>
        <v>無</v>
      </c>
      <c r="U410" s="14" t="str">
        <f t="shared" ref="U410:U473" si="32">IF(Q410="", "", IF(Q410-S410&gt;=ROUNDDOWN(G410/100, 0), "有", "無"))</f>
        <v>有</v>
      </c>
      <c r="V410" s="68">
        <f t="shared" ref="V410:V473" si="33">IF(Q410="", "", Q410/G410-1)</f>
        <v>3.1055900621113075E-4</v>
      </c>
      <c r="W410" s="19"/>
      <c r="X410" s="47"/>
      <c r="Y410" s="47"/>
    </row>
    <row r="411" spans="1:25" ht="15">
      <c r="A411" s="15" t="s">
        <v>18</v>
      </c>
      <c r="B411" s="15">
        <v>37</v>
      </c>
      <c r="C411" s="15">
        <v>3098</v>
      </c>
      <c r="D411" s="10" t="s">
        <v>218</v>
      </c>
      <c r="E411" s="15" t="s">
        <v>20</v>
      </c>
      <c r="F411" s="15" t="s">
        <v>200</v>
      </c>
      <c r="G411" s="50">
        <v>5510</v>
      </c>
      <c r="H411" s="50">
        <v>160</v>
      </c>
      <c r="I411" s="58">
        <v>2.9899999999999999E-2</v>
      </c>
      <c r="J411" s="50">
        <v>68800</v>
      </c>
      <c r="K411" s="50">
        <v>5520</v>
      </c>
      <c r="L411" s="50">
        <v>5350</v>
      </c>
      <c r="M411" s="63">
        <f t="shared" si="30"/>
        <v>5.8823529411764705E-2</v>
      </c>
      <c r="N411" s="42" t="str">
        <f>IFERROR(VLOOKUP(C411, マスタ!$E$2:$G$33, 3, TRUE), "")</f>
        <v>繊維製品</v>
      </c>
      <c r="O411" s="15" t="str">
        <f>IF(F411 = "", "", TEXT( WORKDAY(TEXT(LEFT(F411, FIND("(", F411) - 1), "yyyy/mm/dd"), 1, マスタ!$A$2:$A$106), "yyyymmdd"))</f>
        <v>20170714</v>
      </c>
      <c r="P411" s="16">
        <v>42930</v>
      </c>
      <c r="Q411" s="56">
        <v>5500</v>
      </c>
      <c r="R411" s="56">
        <v>5580</v>
      </c>
      <c r="S411" s="56">
        <v>5470</v>
      </c>
      <c r="T411" s="15" t="str">
        <f t="shared" si="31"/>
        <v>有</v>
      </c>
      <c r="U411" s="15" t="str">
        <f t="shared" si="32"/>
        <v>無</v>
      </c>
      <c r="V411" s="67">
        <f t="shared" si="33"/>
        <v>-1.8148820326678861E-3</v>
      </c>
      <c r="W411" s="17"/>
      <c r="X411" s="46"/>
      <c r="Y411" s="46"/>
    </row>
    <row r="412" spans="1:25" ht="15">
      <c r="A412" s="14" t="s">
        <v>18</v>
      </c>
      <c r="B412" s="14">
        <v>38</v>
      </c>
      <c r="C412" s="14">
        <v>6963</v>
      </c>
      <c r="D412" s="9" t="s">
        <v>148</v>
      </c>
      <c r="E412" s="14" t="s">
        <v>20</v>
      </c>
      <c r="F412" s="14" t="s">
        <v>200</v>
      </c>
      <c r="G412" s="51">
        <v>9200</v>
      </c>
      <c r="H412" s="51">
        <v>260</v>
      </c>
      <c r="I412" s="59">
        <v>2.9100000000000001E-2</v>
      </c>
      <c r="J412" s="51">
        <v>909200</v>
      </c>
      <c r="K412" s="51">
        <v>9240</v>
      </c>
      <c r="L412" s="51">
        <v>9090</v>
      </c>
      <c r="M412" s="64">
        <f t="shared" si="30"/>
        <v>0.26666666666666666</v>
      </c>
      <c r="N412" s="43" t="str">
        <f>IFERROR(VLOOKUP(C412, マスタ!$E$2:$G$33, 3, TRUE), "")</f>
        <v>電気</v>
      </c>
      <c r="O412" s="14" t="str">
        <f>IF(F412 = "", "", TEXT( WORKDAY(TEXT(LEFT(F412, FIND("(", F412) - 1), "yyyy/mm/dd"), 1, マスタ!$A$2:$A$106), "yyyymmdd"))</f>
        <v>20170714</v>
      </c>
      <c r="P412" s="18">
        <v>42930</v>
      </c>
      <c r="Q412" s="57">
        <v>9250</v>
      </c>
      <c r="R412" s="57">
        <v>9350</v>
      </c>
      <c r="S412" s="57">
        <v>9220</v>
      </c>
      <c r="T412" s="14" t="str">
        <f t="shared" si="31"/>
        <v>有</v>
      </c>
      <c r="U412" s="14" t="str">
        <f t="shared" si="32"/>
        <v>無</v>
      </c>
      <c r="V412" s="68">
        <f t="shared" si="33"/>
        <v>5.4347826086955653E-3</v>
      </c>
      <c r="W412" s="19"/>
      <c r="X412" s="47"/>
      <c r="Y412" s="47"/>
    </row>
    <row r="413" spans="1:25" ht="15">
      <c r="A413" s="15" t="s">
        <v>18</v>
      </c>
      <c r="B413" s="15">
        <v>39</v>
      </c>
      <c r="C413" s="15">
        <v>6407</v>
      </c>
      <c r="D413" s="10" t="s">
        <v>88</v>
      </c>
      <c r="E413" s="15" t="s">
        <v>20</v>
      </c>
      <c r="F413" s="15" t="s">
        <v>200</v>
      </c>
      <c r="G413" s="50">
        <v>1977</v>
      </c>
      <c r="H413" s="50">
        <v>54</v>
      </c>
      <c r="I413" s="58">
        <v>2.81E-2</v>
      </c>
      <c r="J413" s="50">
        <v>481700</v>
      </c>
      <c r="K413" s="50">
        <v>1980</v>
      </c>
      <c r="L413" s="50">
        <v>1950</v>
      </c>
      <c r="M413" s="63">
        <f t="shared" si="30"/>
        <v>0.1</v>
      </c>
      <c r="N413" s="42" t="str">
        <f>IFERROR(VLOOKUP(C413, マスタ!$E$2:$G$33, 3, TRUE), "")</f>
        <v>機械</v>
      </c>
      <c r="O413" s="15" t="str">
        <f>IF(F413 = "", "", TEXT( WORKDAY(TEXT(LEFT(F413, FIND("(", F413) - 1), "yyyy/mm/dd"), 1, マスタ!$A$2:$A$106), "yyyymmdd"))</f>
        <v>20170714</v>
      </c>
      <c r="P413" s="16">
        <v>42930</v>
      </c>
      <c r="Q413" s="56">
        <v>1968</v>
      </c>
      <c r="R413" s="56">
        <v>2004</v>
      </c>
      <c r="S413" s="56">
        <v>1958</v>
      </c>
      <c r="T413" s="15" t="str">
        <f t="shared" si="31"/>
        <v>有</v>
      </c>
      <c r="U413" s="15" t="str">
        <f t="shared" si="32"/>
        <v>無</v>
      </c>
      <c r="V413" s="67">
        <f t="shared" si="33"/>
        <v>-4.5523520485584168E-3</v>
      </c>
      <c r="W413" s="17"/>
      <c r="X413" s="46"/>
      <c r="Y413" s="46"/>
    </row>
    <row r="414" spans="1:25" ht="27">
      <c r="A414" s="14" t="s">
        <v>18</v>
      </c>
      <c r="B414" s="14">
        <v>41</v>
      </c>
      <c r="C414" s="14">
        <v>3076</v>
      </c>
      <c r="D414" s="9" t="s">
        <v>219</v>
      </c>
      <c r="E414" s="14" t="s">
        <v>20</v>
      </c>
      <c r="F414" s="14" t="s">
        <v>200</v>
      </c>
      <c r="G414" s="51">
        <v>3050</v>
      </c>
      <c r="H414" s="51">
        <v>82</v>
      </c>
      <c r="I414" s="59">
        <v>2.76E-2</v>
      </c>
      <c r="J414" s="51">
        <v>270000</v>
      </c>
      <c r="K414" s="51">
        <v>3075</v>
      </c>
      <c r="L414" s="51">
        <v>2980</v>
      </c>
      <c r="M414" s="64">
        <f t="shared" si="30"/>
        <v>0.26315789473684209</v>
      </c>
      <c r="N414" s="43" t="str">
        <f>IFERROR(VLOOKUP(C414, マスタ!$E$2:$G$33, 3, TRUE), "")</f>
        <v>繊維製品</v>
      </c>
      <c r="O414" s="14" t="str">
        <f>IF(F414 = "", "", TEXT( WORKDAY(TEXT(LEFT(F414, FIND("(", F414) - 1), "yyyy/mm/dd"), 1, マスタ!$A$2:$A$106), "yyyymmdd"))</f>
        <v>20170714</v>
      </c>
      <c r="P414" s="18">
        <v>42930</v>
      </c>
      <c r="Q414" s="57">
        <v>3040</v>
      </c>
      <c r="R414" s="57">
        <v>3045</v>
      </c>
      <c r="S414" s="57">
        <v>3015</v>
      </c>
      <c r="T414" s="14" t="str">
        <f t="shared" si="31"/>
        <v>無</v>
      </c>
      <c r="U414" s="14" t="str">
        <f t="shared" si="32"/>
        <v>無</v>
      </c>
      <c r="V414" s="68">
        <f t="shared" si="33"/>
        <v>-3.2786885245901232E-3</v>
      </c>
      <c r="W414" s="19"/>
      <c r="X414" s="47"/>
      <c r="Y414" s="47"/>
    </row>
    <row r="415" spans="1:25" ht="15">
      <c r="A415" s="15" t="s">
        <v>18</v>
      </c>
      <c r="B415" s="15">
        <v>46</v>
      </c>
      <c r="C415" s="15">
        <v>6745</v>
      </c>
      <c r="D415" s="10" t="s">
        <v>49</v>
      </c>
      <c r="E415" s="15" t="s">
        <v>20</v>
      </c>
      <c r="F415" s="15" t="s">
        <v>200</v>
      </c>
      <c r="G415" s="50">
        <v>1890</v>
      </c>
      <c r="H415" s="50">
        <v>49</v>
      </c>
      <c r="I415" s="58">
        <v>2.6599999999999999E-2</v>
      </c>
      <c r="J415" s="50">
        <v>51600</v>
      </c>
      <c r="K415" s="50">
        <v>1896</v>
      </c>
      <c r="L415" s="50">
        <v>1854</v>
      </c>
      <c r="M415" s="63">
        <f t="shared" si="30"/>
        <v>0.14285714285714285</v>
      </c>
      <c r="N415" s="42" t="str">
        <f>IFERROR(VLOOKUP(C415, マスタ!$E$2:$G$33, 3, TRUE), "")</f>
        <v>電気</v>
      </c>
      <c r="O415" s="15" t="str">
        <f>IF(F415 = "", "", TEXT( WORKDAY(TEXT(LEFT(F415, FIND("(", F415) - 1), "yyyy/mm/dd"), 1, マスタ!$A$2:$A$106), "yyyymmdd"))</f>
        <v>20170714</v>
      </c>
      <c r="P415" s="16">
        <v>42930</v>
      </c>
      <c r="Q415" s="56">
        <v>1866</v>
      </c>
      <c r="R415" s="56">
        <v>1884</v>
      </c>
      <c r="S415" s="56">
        <v>1853</v>
      </c>
      <c r="T415" s="15" t="str">
        <f t="shared" si="31"/>
        <v>有</v>
      </c>
      <c r="U415" s="15" t="str">
        <f t="shared" si="32"/>
        <v>無</v>
      </c>
      <c r="V415" s="67">
        <f t="shared" si="33"/>
        <v>-1.2698412698412653E-2</v>
      </c>
      <c r="W415" s="17"/>
      <c r="X415" s="46"/>
      <c r="Y415" s="46"/>
    </row>
    <row r="416" spans="1:25" ht="15">
      <c r="A416" s="14" t="s">
        <v>18</v>
      </c>
      <c r="B416" s="14">
        <v>48</v>
      </c>
      <c r="C416" s="14">
        <v>4519</v>
      </c>
      <c r="D416" s="9" t="s">
        <v>167</v>
      </c>
      <c r="E416" s="14" t="s">
        <v>20</v>
      </c>
      <c r="F416" s="14" t="s">
        <v>200</v>
      </c>
      <c r="G416" s="51">
        <v>4590</v>
      </c>
      <c r="H416" s="51">
        <v>115</v>
      </c>
      <c r="I416" s="59">
        <v>2.5700000000000001E-2</v>
      </c>
      <c r="J416" s="51">
        <v>1773000</v>
      </c>
      <c r="K416" s="51">
        <v>4630</v>
      </c>
      <c r="L416" s="51">
        <v>4495</v>
      </c>
      <c r="M416" s="64">
        <f t="shared" si="30"/>
        <v>0.29629629629629628</v>
      </c>
      <c r="N416" s="43" t="str">
        <f>IFERROR(VLOOKUP(C416, マスタ!$E$2:$G$33, 3, TRUE), "")</f>
        <v>化学・医薬品</v>
      </c>
      <c r="O416" s="14" t="str">
        <f>IF(F416 = "", "", TEXT( WORKDAY(TEXT(LEFT(F416, FIND("(", F416) - 1), "yyyy/mm/dd"), 1, マスタ!$A$2:$A$106), "yyyymmdd"))</f>
        <v>20170714</v>
      </c>
      <c r="P416" s="18">
        <v>42930</v>
      </c>
      <c r="Q416" s="57">
        <v>4600</v>
      </c>
      <c r="R416" s="57">
        <v>4615</v>
      </c>
      <c r="S416" s="57">
        <v>4575</v>
      </c>
      <c r="T416" s="14" t="str">
        <f t="shared" si="31"/>
        <v>無</v>
      </c>
      <c r="U416" s="14" t="str">
        <f t="shared" si="32"/>
        <v>無</v>
      </c>
      <c r="V416" s="68">
        <f t="shared" si="33"/>
        <v>2.1786492374726851E-3</v>
      </c>
      <c r="W416" s="19"/>
      <c r="X416" s="47"/>
      <c r="Y416" s="47"/>
    </row>
    <row r="417" spans="1:25" ht="15">
      <c r="A417" s="15" t="s">
        <v>18</v>
      </c>
      <c r="B417" s="15">
        <v>49</v>
      </c>
      <c r="C417" s="15">
        <v>6908</v>
      </c>
      <c r="D417" s="10" t="s">
        <v>220</v>
      </c>
      <c r="E417" s="15" t="s">
        <v>20</v>
      </c>
      <c r="F417" s="15" t="s">
        <v>200</v>
      </c>
      <c r="G417" s="50">
        <v>9260</v>
      </c>
      <c r="H417" s="50">
        <v>230</v>
      </c>
      <c r="I417" s="58">
        <v>2.5499999999999998E-2</v>
      </c>
      <c r="J417" s="50">
        <v>82000</v>
      </c>
      <c r="K417" s="50">
        <v>9370</v>
      </c>
      <c r="L417" s="50">
        <v>9100</v>
      </c>
      <c r="M417" s="63">
        <f t="shared" si="30"/>
        <v>0.40740740740740738</v>
      </c>
      <c r="N417" s="42" t="str">
        <f>IFERROR(VLOOKUP(C417, マスタ!$E$2:$G$33, 3, TRUE), "")</f>
        <v>電気</v>
      </c>
      <c r="O417" s="15" t="str">
        <f>IF(F417 = "", "", TEXT( WORKDAY(TEXT(LEFT(F417, FIND("(", F417) - 1), "yyyy/mm/dd"), 1, マスタ!$A$2:$A$106), "yyyymmdd"))</f>
        <v>20170714</v>
      </c>
      <c r="P417" s="16">
        <v>42930</v>
      </c>
      <c r="Q417" s="56">
        <v>9210</v>
      </c>
      <c r="R417" s="56">
        <v>9300</v>
      </c>
      <c r="S417" s="56">
        <v>9140</v>
      </c>
      <c r="T417" s="15" t="str">
        <f t="shared" si="31"/>
        <v>無</v>
      </c>
      <c r="U417" s="15" t="str">
        <f t="shared" si="32"/>
        <v>無</v>
      </c>
      <c r="V417" s="67">
        <f t="shared" si="33"/>
        <v>-5.3995680345572117E-3</v>
      </c>
      <c r="W417" s="17"/>
      <c r="X417" s="46"/>
      <c r="Y417" s="46"/>
    </row>
    <row r="418" spans="1:25" ht="27">
      <c r="A418" s="14" t="s">
        <v>18</v>
      </c>
      <c r="B418" s="14">
        <v>50</v>
      </c>
      <c r="C418" s="14">
        <v>3397</v>
      </c>
      <c r="D418" s="9" t="s">
        <v>118</v>
      </c>
      <c r="E418" s="14" t="s">
        <v>20</v>
      </c>
      <c r="F418" s="14" t="s">
        <v>200</v>
      </c>
      <c r="G418" s="51">
        <v>2959</v>
      </c>
      <c r="H418" s="51">
        <v>73</v>
      </c>
      <c r="I418" s="59">
        <v>2.53E-2</v>
      </c>
      <c r="J418" s="51">
        <v>474000</v>
      </c>
      <c r="K418" s="51">
        <v>2962</v>
      </c>
      <c r="L418" s="51">
        <v>2910</v>
      </c>
      <c r="M418" s="64">
        <f t="shared" si="30"/>
        <v>5.7692307692307696E-2</v>
      </c>
      <c r="N418" s="43" t="str">
        <f>IFERROR(VLOOKUP(C418, マスタ!$E$2:$G$33, 3, TRUE), "")</f>
        <v>繊維製品</v>
      </c>
      <c r="O418" s="14" t="str">
        <f>IF(F418 = "", "", TEXT( WORKDAY(TEXT(LEFT(F418, FIND("(", F418) - 1), "yyyy/mm/dd"), 1, マスタ!$A$2:$A$106), "yyyymmdd"))</f>
        <v>20170714</v>
      </c>
      <c r="P418" s="18">
        <v>42930</v>
      </c>
      <c r="Q418" s="57">
        <v>2951</v>
      </c>
      <c r="R418" s="57">
        <v>2954</v>
      </c>
      <c r="S418" s="57">
        <v>2930</v>
      </c>
      <c r="T418" s="14" t="str">
        <f t="shared" si="31"/>
        <v>無</v>
      </c>
      <c r="U418" s="14" t="str">
        <f t="shared" si="32"/>
        <v>無</v>
      </c>
      <c r="V418" s="68">
        <f t="shared" si="33"/>
        <v>-2.7036160865157033E-3</v>
      </c>
      <c r="W418" s="19"/>
      <c r="X418" s="47"/>
      <c r="Y418" s="47"/>
    </row>
    <row r="419" spans="1:25" ht="15">
      <c r="A419" s="15" t="s">
        <v>18</v>
      </c>
      <c r="B419" s="15">
        <v>2</v>
      </c>
      <c r="C419" s="15">
        <v>7271</v>
      </c>
      <c r="D419" s="10" t="s">
        <v>160</v>
      </c>
      <c r="E419" s="15" t="s">
        <v>20</v>
      </c>
      <c r="F419" s="15" t="s">
        <v>221</v>
      </c>
      <c r="G419" s="50">
        <v>1529</v>
      </c>
      <c r="H419" s="50">
        <v>176</v>
      </c>
      <c r="I419" s="58">
        <v>0.13009999999999999</v>
      </c>
      <c r="J419" s="50">
        <v>1143700</v>
      </c>
      <c r="K419" s="50">
        <v>1590</v>
      </c>
      <c r="L419" s="50">
        <v>1333</v>
      </c>
      <c r="M419" s="63">
        <f t="shared" si="30"/>
        <v>0.23735408560311283</v>
      </c>
      <c r="N419" s="42" t="str">
        <f>IFERROR(VLOOKUP(C419, マスタ!$E$2:$G$33, 3, TRUE), "")</f>
        <v>輸送用機械</v>
      </c>
      <c r="O419" s="15" t="str">
        <f>IF(F419 = "", "", TEXT( WORKDAY(TEXT(LEFT(F419, FIND("(", F419) - 1), "yyyy/mm/dd"), 1, マスタ!$A$2:$A$106), "yyyymmdd"))</f>
        <v>20170718</v>
      </c>
      <c r="P419" s="16">
        <v>42934</v>
      </c>
      <c r="Q419" s="56">
        <v>1590</v>
      </c>
      <c r="R419" s="56">
        <v>1725</v>
      </c>
      <c r="S419" s="56">
        <v>1530</v>
      </c>
      <c r="T419" s="15" t="str">
        <f t="shared" si="31"/>
        <v>有</v>
      </c>
      <c r="U419" s="15" t="str">
        <f t="shared" si="32"/>
        <v>有</v>
      </c>
      <c r="V419" s="67">
        <f t="shared" si="33"/>
        <v>3.9895356442118945E-2</v>
      </c>
      <c r="W419" s="17"/>
      <c r="X419" s="46"/>
      <c r="Y419" s="46"/>
    </row>
    <row r="420" spans="1:25" ht="15">
      <c r="A420" s="14" t="s">
        <v>18</v>
      </c>
      <c r="B420" s="14">
        <v>3</v>
      </c>
      <c r="C420" s="14">
        <v>3228</v>
      </c>
      <c r="D420" s="9" t="s">
        <v>222</v>
      </c>
      <c r="E420" s="14" t="s">
        <v>20</v>
      </c>
      <c r="F420" s="14" t="s">
        <v>221</v>
      </c>
      <c r="G420" s="51">
        <v>1947</v>
      </c>
      <c r="H420" s="51">
        <v>173</v>
      </c>
      <c r="I420" s="59">
        <v>9.7500000000000003E-2</v>
      </c>
      <c r="J420" s="51">
        <v>279000</v>
      </c>
      <c r="K420" s="51">
        <v>1947</v>
      </c>
      <c r="L420" s="51">
        <v>1790</v>
      </c>
      <c r="M420" s="64">
        <f t="shared" si="30"/>
        <v>0</v>
      </c>
      <c r="N420" s="43" t="str">
        <f>IFERROR(VLOOKUP(C420, マスタ!$E$2:$G$33, 3, TRUE), "")</f>
        <v>繊維製品</v>
      </c>
      <c r="O420" s="14" t="str">
        <f>IF(F420 = "", "", TEXT( WORKDAY(TEXT(LEFT(F420, FIND("(", F420) - 1), "yyyy/mm/dd"), 1, マスタ!$A$2:$A$106), "yyyymmdd"))</f>
        <v>20170718</v>
      </c>
      <c r="P420" s="18">
        <v>42934</v>
      </c>
      <c r="Q420" s="57">
        <v>1960</v>
      </c>
      <c r="R420" s="57">
        <v>1988</v>
      </c>
      <c r="S420" s="57">
        <v>1915</v>
      </c>
      <c r="T420" s="14" t="str">
        <f t="shared" si="31"/>
        <v>有</v>
      </c>
      <c r="U420" s="14" t="str">
        <f t="shared" si="32"/>
        <v>有</v>
      </c>
      <c r="V420" s="68">
        <f t="shared" si="33"/>
        <v>6.67693888032872E-3</v>
      </c>
      <c r="W420" s="19"/>
      <c r="X420" s="47"/>
      <c r="Y420" s="47"/>
    </row>
    <row r="421" spans="1:25" ht="15">
      <c r="A421" s="15" t="s">
        <v>18</v>
      </c>
      <c r="B421" s="15">
        <v>4</v>
      </c>
      <c r="C421" s="15">
        <v>6619</v>
      </c>
      <c r="D421" s="10" t="s">
        <v>123</v>
      </c>
      <c r="E421" s="15" t="s">
        <v>20</v>
      </c>
      <c r="F421" s="15" t="s">
        <v>221</v>
      </c>
      <c r="G421" s="50">
        <v>2170</v>
      </c>
      <c r="H421" s="50">
        <v>161</v>
      </c>
      <c r="I421" s="58">
        <v>8.0100000000000005E-2</v>
      </c>
      <c r="J421" s="50">
        <v>3215300</v>
      </c>
      <c r="K421" s="50">
        <v>2196</v>
      </c>
      <c r="L421" s="50">
        <v>2020</v>
      </c>
      <c r="M421" s="63">
        <f t="shared" si="30"/>
        <v>0.14772727272727273</v>
      </c>
      <c r="N421" s="42" t="str">
        <f>IFERROR(VLOOKUP(C421, マスタ!$E$2:$G$33, 3, TRUE), "")</f>
        <v>電気</v>
      </c>
      <c r="O421" s="15" t="str">
        <f>IF(F421 = "", "", TEXT( WORKDAY(TEXT(LEFT(F421, FIND("(", F421) - 1), "yyyy/mm/dd"), 1, マスタ!$A$2:$A$106), "yyyymmdd"))</f>
        <v>20170718</v>
      </c>
      <c r="P421" s="16">
        <v>42934</v>
      </c>
      <c r="Q421" s="56">
        <v>2229</v>
      </c>
      <c r="R421" s="56">
        <v>2245</v>
      </c>
      <c r="S421" s="56">
        <v>2155</v>
      </c>
      <c r="T421" s="15" t="str">
        <f t="shared" si="31"/>
        <v>無</v>
      </c>
      <c r="U421" s="15" t="str">
        <f t="shared" si="32"/>
        <v>有</v>
      </c>
      <c r="V421" s="67">
        <f t="shared" si="33"/>
        <v>2.7188940092165881E-2</v>
      </c>
      <c r="W421" s="17"/>
      <c r="X421" s="46"/>
      <c r="Y421" s="46"/>
    </row>
    <row r="422" spans="1:25" ht="15">
      <c r="A422" s="14" t="s">
        <v>18</v>
      </c>
      <c r="B422" s="14">
        <v>5</v>
      </c>
      <c r="C422" s="14">
        <v>2292</v>
      </c>
      <c r="D422" s="9" t="s">
        <v>223</v>
      </c>
      <c r="E422" s="14" t="s">
        <v>20</v>
      </c>
      <c r="F422" s="14" t="s">
        <v>221</v>
      </c>
      <c r="G422" s="51">
        <v>4320</v>
      </c>
      <c r="H422" s="51">
        <v>285</v>
      </c>
      <c r="I422" s="59">
        <v>7.0599999999999996E-2</v>
      </c>
      <c r="J422" s="51">
        <v>324100</v>
      </c>
      <c r="K422" s="51">
        <v>4355</v>
      </c>
      <c r="L422" s="51">
        <v>4110</v>
      </c>
      <c r="M422" s="64">
        <f t="shared" si="30"/>
        <v>0.14285714285714285</v>
      </c>
      <c r="N422" s="43" t="str">
        <f>IFERROR(VLOOKUP(C422, マスタ!$E$2:$G$33, 3, TRUE), "")</f>
        <v>食品</v>
      </c>
      <c r="O422" s="14" t="str">
        <f>IF(F422 = "", "", TEXT( WORKDAY(TEXT(LEFT(F422, FIND("(", F422) - 1), "yyyy/mm/dd"), 1, マスタ!$A$2:$A$106), "yyyymmdd"))</f>
        <v>20170718</v>
      </c>
      <c r="P422" s="18">
        <v>42934</v>
      </c>
      <c r="Q422" s="57">
        <v>4315</v>
      </c>
      <c r="R422" s="57">
        <v>4315</v>
      </c>
      <c r="S422" s="57">
        <v>4210</v>
      </c>
      <c r="T422" s="14" t="str">
        <f t="shared" si="31"/>
        <v>無</v>
      </c>
      <c r="U422" s="14" t="str">
        <f t="shared" si="32"/>
        <v>有</v>
      </c>
      <c r="V422" s="68">
        <f t="shared" si="33"/>
        <v>-1.1574074074074403E-3</v>
      </c>
      <c r="W422" s="19"/>
      <c r="X422" s="47"/>
      <c r="Y422" s="47"/>
    </row>
    <row r="423" spans="1:25" ht="15">
      <c r="A423" s="15" t="s">
        <v>18</v>
      </c>
      <c r="B423" s="15">
        <v>6</v>
      </c>
      <c r="C423" s="15">
        <v>3672</v>
      </c>
      <c r="D423" s="10" t="s">
        <v>129</v>
      </c>
      <c r="E423" s="15" t="s">
        <v>20</v>
      </c>
      <c r="F423" s="15" t="s">
        <v>221</v>
      </c>
      <c r="G423" s="50">
        <v>1263</v>
      </c>
      <c r="H423" s="50">
        <v>83</v>
      </c>
      <c r="I423" s="58">
        <v>7.0300000000000001E-2</v>
      </c>
      <c r="J423" s="50">
        <v>2380500</v>
      </c>
      <c r="K423" s="50">
        <v>1295</v>
      </c>
      <c r="L423" s="50">
        <v>1163</v>
      </c>
      <c r="M423" s="63">
        <f t="shared" si="30"/>
        <v>0.24242424242424243</v>
      </c>
      <c r="N423" s="42" t="str">
        <f>IFERROR(VLOOKUP(C423, マスタ!$E$2:$G$33, 3, TRUE), "")</f>
        <v>36</v>
      </c>
      <c r="O423" s="15" t="str">
        <f>IF(F423 = "", "", TEXT( WORKDAY(TEXT(LEFT(F423, FIND("(", F423) - 1), "yyyy/mm/dd"), 1, マスタ!$A$2:$A$106), "yyyymmdd"))</f>
        <v>20170718</v>
      </c>
      <c r="P423" s="16">
        <v>42934</v>
      </c>
      <c r="Q423" s="56">
        <v>1241</v>
      </c>
      <c r="R423" s="56">
        <v>1255</v>
      </c>
      <c r="S423" s="56">
        <v>1203</v>
      </c>
      <c r="T423" s="15" t="str">
        <f t="shared" si="31"/>
        <v>有</v>
      </c>
      <c r="U423" s="15" t="str">
        <f t="shared" si="32"/>
        <v>有</v>
      </c>
      <c r="V423" s="67">
        <f t="shared" si="33"/>
        <v>-1.7418844022169422E-2</v>
      </c>
      <c r="W423" s="17"/>
      <c r="X423" s="46"/>
      <c r="Y423" s="46"/>
    </row>
    <row r="424" spans="1:25" ht="40.5">
      <c r="A424" s="14" t="s">
        <v>18</v>
      </c>
      <c r="B424" s="14">
        <v>9</v>
      </c>
      <c r="C424" s="14">
        <v>3387</v>
      </c>
      <c r="D424" s="9" t="s">
        <v>224</v>
      </c>
      <c r="E424" s="14" t="s">
        <v>20</v>
      </c>
      <c r="F424" s="14" t="s">
        <v>221</v>
      </c>
      <c r="G424" s="51">
        <v>1073</v>
      </c>
      <c r="H424" s="51">
        <v>60</v>
      </c>
      <c r="I424" s="59">
        <v>5.9200000000000003E-2</v>
      </c>
      <c r="J424" s="51">
        <v>1555200</v>
      </c>
      <c r="K424" s="51">
        <v>1079</v>
      </c>
      <c r="L424" s="51">
        <v>1033</v>
      </c>
      <c r="M424" s="64">
        <f t="shared" si="30"/>
        <v>0.13043478260869565</v>
      </c>
      <c r="N424" s="43" t="str">
        <f>IFERROR(VLOOKUP(C424, マスタ!$E$2:$G$33, 3, TRUE), "")</f>
        <v>繊維製品</v>
      </c>
      <c r="O424" s="14" t="str">
        <f>IF(F424 = "", "", TEXT( WORKDAY(TEXT(LEFT(F424, FIND("(", F424) - 1), "yyyy/mm/dd"), 1, マスタ!$A$2:$A$106), "yyyymmdd"))</f>
        <v>20170718</v>
      </c>
      <c r="P424" s="18">
        <v>42934</v>
      </c>
      <c r="Q424" s="57">
        <v>1100</v>
      </c>
      <c r="R424" s="57">
        <v>1175</v>
      </c>
      <c r="S424" s="57">
        <v>1099</v>
      </c>
      <c r="T424" s="14" t="str">
        <f t="shared" si="31"/>
        <v>有</v>
      </c>
      <c r="U424" s="14" t="str">
        <f t="shared" si="32"/>
        <v>無</v>
      </c>
      <c r="V424" s="68">
        <f t="shared" si="33"/>
        <v>2.5163094128611396E-2</v>
      </c>
      <c r="W424" s="19"/>
      <c r="X424" s="47"/>
      <c r="Y424" s="47"/>
    </row>
    <row r="425" spans="1:25" ht="27">
      <c r="A425" s="15" t="s">
        <v>18</v>
      </c>
      <c r="B425" s="15">
        <v>11</v>
      </c>
      <c r="C425" s="15">
        <v>6093</v>
      </c>
      <c r="D425" s="10" t="s">
        <v>106</v>
      </c>
      <c r="E425" s="15" t="s">
        <v>20</v>
      </c>
      <c r="F425" s="15" t="s">
        <v>221</v>
      </c>
      <c r="G425" s="50">
        <v>3380</v>
      </c>
      <c r="H425" s="50">
        <v>185</v>
      </c>
      <c r="I425" s="58">
        <v>5.79E-2</v>
      </c>
      <c r="J425" s="50">
        <v>555200</v>
      </c>
      <c r="K425" s="50">
        <v>3480</v>
      </c>
      <c r="L425" s="50">
        <v>3150</v>
      </c>
      <c r="M425" s="63">
        <f t="shared" si="30"/>
        <v>0.30303030303030304</v>
      </c>
      <c r="N425" s="42" t="str">
        <f>IFERROR(VLOOKUP(C425, マスタ!$E$2:$G$33, 3, TRUE), "")</f>
        <v>機械</v>
      </c>
      <c r="O425" s="15" t="str">
        <f>IF(F425 = "", "", TEXT( WORKDAY(TEXT(LEFT(F425, FIND("(", F425) - 1), "yyyy/mm/dd"), 1, マスタ!$A$2:$A$106), "yyyymmdd"))</f>
        <v>20170718</v>
      </c>
      <c r="P425" s="16">
        <v>42934</v>
      </c>
      <c r="Q425" s="56">
        <v>3410</v>
      </c>
      <c r="R425" s="56">
        <v>3540</v>
      </c>
      <c r="S425" s="56">
        <v>3305</v>
      </c>
      <c r="T425" s="15" t="str">
        <f t="shared" si="31"/>
        <v>有</v>
      </c>
      <c r="U425" s="15" t="str">
        <f t="shared" si="32"/>
        <v>有</v>
      </c>
      <c r="V425" s="67">
        <f t="shared" si="33"/>
        <v>8.8757396449703485E-3</v>
      </c>
      <c r="W425" s="17"/>
      <c r="X425" s="46"/>
      <c r="Y425" s="46"/>
    </row>
    <row r="426" spans="1:25" ht="15">
      <c r="A426" s="14" t="s">
        <v>18</v>
      </c>
      <c r="B426" s="14">
        <v>15</v>
      </c>
      <c r="C426" s="14">
        <v>3244</v>
      </c>
      <c r="D426" s="9" t="s">
        <v>145</v>
      </c>
      <c r="E426" s="14" t="s">
        <v>20</v>
      </c>
      <c r="F426" s="14" t="s">
        <v>221</v>
      </c>
      <c r="G426" s="51">
        <v>1500</v>
      </c>
      <c r="H426" s="51">
        <v>70</v>
      </c>
      <c r="I426" s="59">
        <v>4.9000000000000002E-2</v>
      </c>
      <c r="J426" s="51">
        <v>864700</v>
      </c>
      <c r="K426" s="51">
        <v>1514</v>
      </c>
      <c r="L426" s="51">
        <v>1444</v>
      </c>
      <c r="M426" s="64">
        <f t="shared" si="30"/>
        <v>0.2</v>
      </c>
      <c r="N426" s="43" t="str">
        <f>IFERROR(VLOOKUP(C426, マスタ!$E$2:$G$33, 3, TRUE), "")</f>
        <v>繊維製品</v>
      </c>
      <c r="O426" s="14" t="str">
        <f>IF(F426 = "", "", TEXT( WORKDAY(TEXT(LEFT(F426, FIND("(", F426) - 1), "yyyy/mm/dd"), 1, マスタ!$A$2:$A$106), "yyyymmdd"))</f>
        <v>20170718</v>
      </c>
      <c r="P426" s="18">
        <v>42934</v>
      </c>
      <c r="Q426" s="57">
        <v>1500</v>
      </c>
      <c r="R426" s="57">
        <v>1559</v>
      </c>
      <c r="S426" s="57">
        <v>1500</v>
      </c>
      <c r="T426" s="14" t="str">
        <f t="shared" si="31"/>
        <v>有</v>
      </c>
      <c r="U426" s="14" t="str">
        <f t="shared" si="32"/>
        <v>無</v>
      </c>
      <c r="V426" s="68">
        <f t="shared" si="33"/>
        <v>0</v>
      </c>
      <c r="W426" s="19"/>
      <c r="X426" s="47"/>
      <c r="Y426" s="47"/>
    </row>
    <row r="427" spans="1:25" ht="27">
      <c r="A427" s="15" t="s">
        <v>18</v>
      </c>
      <c r="B427" s="15">
        <v>16</v>
      </c>
      <c r="C427" s="15">
        <v>3688</v>
      </c>
      <c r="D427" s="10" t="s">
        <v>131</v>
      </c>
      <c r="E427" s="15" t="s">
        <v>20</v>
      </c>
      <c r="F427" s="15" t="s">
        <v>221</v>
      </c>
      <c r="G427" s="50">
        <v>2609</v>
      </c>
      <c r="H427" s="50">
        <v>118</v>
      </c>
      <c r="I427" s="58">
        <v>4.7399999999999998E-2</v>
      </c>
      <c r="J427" s="50">
        <v>748000</v>
      </c>
      <c r="K427" s="50">
        <v>2626</v>
      </c>
      <c r="L427" s="50">
        <v>2482</v>
      </c>
      <c r="M427" s="63">
        <f t="shared" si="30"/>
        <v>0.11805555555555555</v>
      </c>
      <c r="N427" s="42" t="str">
        <f>IFERROR(VLOOKUP(C427, マスタ!$E$2:$G$33, 3, TRUE), "")</f>
        <v>36</v>
      </c>
      <c r="O427" s="15" t="str">
        <f>IF(F427 = "", "", TEXT( WORKDAY(TEXT(LEFT(F427, FIND("(", F427) - 1), "yyyy/mm/dd"), 1, マスタ!$A$2:$A$106), "yyyymmdd"))</f>
        <v>20170718</v>
      </c>
      <c r="P427" s="16">
        <v>42934</v>
      </c>
      <c r="Q427" s="56">
        <v>2619</v>
      </c>
      <c r="R427" s="56">
        <v>2620</v>
      </c>
      <c r="S427" s="56">
        <v>2512</v>
      </c>
      <c r="T427" s="15" t="str">
        <f t="shared" si="31"/>
        <v>無</v>
      </c>
      <c r="U427" s="15" t="str">
        <f t="shared" si="32"/>
        <v>有</v>
      </c>
      <c r="V427" s="67">
        <f t="shared" si="33"/>
        <v>3.8328861632810352E-3</v>
      </c>
      <c r="W427" s="17"/>
      <c r="X427" s="46"/>
      <c r="Y427" s="46"/>
    </row>
    <row r="428" spans="1:25" ht="15">
      <c r="A428" s="14" t="s">
        <v>18</v>
      </c>
      <c r="B428" s="14">
        <v>18</v>
      </c>
      <c r="C428" s="14">
        <v>3230</v>
      </c>
      <c r="D428" s="9" t="s">
        <v>144</v>
      </c>
      <c r="E428" s="14" t="s">
        <v>20</v>
      </c>
      <c r="F428" s="14" t="s">
        <v>221</v>
      </c>
      <c r="G428" s="51">
        <v>2864</v>
      </c>
      <c r="H428" s="51">
        <v>124</v>
      </c>
      <c r="I428" s="59">
        <v>4.53E-2</v>
      </c>
      <c r="J428" s="51">
        <v>113600</v>
      </c>
      <c r="K428" s="51">
        <v>2888</v>
      </c>
      <c r="L428" s="51">
        <v>2735</v>
      </c>
      <c r="M428" s="64">
        <f t="shared" si="30"/>
        <v>0.15686274509803921</v>
      </c>
      <c r="N428" s="43" t="str">
        <f>IFERROR(VLOOKUP(C428, マスタ!$E$2:$G$33, 3, TRUE), "")</f>
        <v>繊維製品</v>
      </c>
      <c r="O428" s="14" t="str">
        <f>IF(F428 = "", "", TEXT( WORKDAY(TEXT(LEFT(F428, FIND("(", F428) - 1), "yyyy/mm/dd"), 1, マスタ!$A$2:$A$106), "yyyymmdd"))</f>
        <v>20170718</v>
      </c>
      <c r="P428" s="18">
        <v>42934</v>
      </c>
      <c r="Q428" s="57">
        <v>2841</v>
      </c>
      <c r="R428" s="57">
        <v>2979</v>
      </c>
      <c r="S428" s="57">
        <v>2839</v>
      </c>
      <c r="T428" s="14" t="str">
        <f t="shared" si="31"/>
        <v>有</v>
      </c>
      <c r="U428" s="14" t="str">
        <f t="shared" si="32"/>
        <v>無</v>
      </c>
      <c r="V428" s="68">
        <f t="shared" si="33"/>
        <v>-8.0307262569832005E-3</v>
      </c>
      <c r="W428" s="19"/>
      <c r="X428" s="47"/>
      <c r="Y428" s="47"/>
    </row>
    <row r="429" spans="1:25" ht="15">
      <c r="A429" s="15" t="s">
        <v>18</v>
      </c>
      <c r="B429" s="15">
        <v>20</v>
      </c>
      <c r="C429" s="15">
        <v>4004</v>
      </c>
      <c r="D429" s="10" t="s">
        <v>225</v>
      </c>
      <c r="E429" s="15" t="s">
        <v>20</v>
      </c>
      <c r="F429" s="15" t="s">
        <v>221</v>
      </c>
      <c r="G429" s="50">
        <v>2907</v>
      </c>
      <c r="H429" s="50">
        <v>121</v>
      </c>
      <c r="I429" s="58">
        <v>4.3400000000000001E-2</v>
      </c>
      <c r="J429" s="50">
        <v>3182800</v>
      </c>
      <c r="K429" s="50">
        <v>2909</v>
      </c>
      <c r="L429" s="50">
        <v>2813</v>
      </c>
      <c r="M429" s="63">
        <f t="shared" si="30"/>
        <v>2.0833333333333332E-2</v>
      </c>
      <c r="N429" s="42" t="str">
        <f>IFERROR(VLOOKUP(C429, マスタ!$E$2:$G$33, 3, TRUE), "")</f>
        <v>化学・医薬品</v>
      </c>
      <c r="O429" s="15" t="str">
        <f>IF(F429 = "", "", TEXT( WORKDAY(TEXT(LEFT(F429, FIND("(", F429) - 1), "yyyy/mm/dd"), 1, マスタ!$A$2:$A$106), "yyyymmdd"))</f>
        <v>20170718</v>
      </c>
      <c r="P429" s="16">
        <v>42934</v>
      </c>
      <c r="Q429" s="56">
        <v>2936</v>
      </c>
      <c r="R429" s="56">
        <v>2950</v>
      </c>
      <c r="S429" s="56">
        <v>2873</v>
      </c>
      <c r="T429" s="15" t="str">
        <f t="shared" si="31"/>
        <v>無</v>
      </c>
      <c r="U429" s="15" t="str">
        <f t="shared" si="32"/>
        <v>有</v>
      </c>
      <c r="V429" s="67">
        <f t="shared" si="33"/>
        <v>9.9759201926383767E-3</v>
      </c>
      <c r="W429" s="17"/>
      <c r="X429" s="46"/>
      <c r="Y429" s="46"/>
    </row>
    <row r="430" spans="1:25" ht="15">
      <c r="A430" s="14" t="s">
        <v>18</v>
      </c>
      <c r="B430" s="14">
        <v>21</v>
      </c>
      <c r="C430" s="14">
        <v>7274</v>
      </c>
      <c r="D430" s="9" t="s">
        <v>226</v>
      </c>
      <c r="E430" s="14" t="s">
        <v>20</v>
      </c>
      <c r="F430" s="14" t="s">
        <v>221</v>
      </c>
      <c r="G430" s="51">
        <v>1158</v>
      </c>
      <c r="H430" s="51">
        <v>47</v>
      </c>
      <c r="I430" s="59">
        <v>4.2299999999999997E-2</v>
      </c>
      <c r="J430" s="51">
        <v>506600</v>
      </c>
      <c r="K430" s="51">
        <v>1160</v>
      </c>
      <c r="L430" s="51">
        <v>1118</v>
      </c>
      <c r="M430" s="64">
        <f t="shared" si="30"/>
        <v>4.7619047619047616E-2</v>
      </c>
      <c r="N430" s="43" t="str">
        <f>IFERROR(VLOOKUP(C430, マスタ!$E$2:$G$33, 3, TRUE), "")</f>
        <v>輸送用機械</v>
      </c>
      <c r="O430" s="14" t="str">
        <f>IF(F430 = "", "", TEXT( WORKDAY(TEXT(LEFT(F430, FIND("(", F430) - 1), "yyyy/mm/dd"), 1, マスタ!$A$2:$A$106), "yyyymmdd"))</f>
        <v>20170718</v>
      </c>
      <c r="P430" s="18">
        <v>42934</v>
      </c>
      <c r="Q430" s="57">
        <v>1147</v>
      </c>
      <c r="R430" s="57">
        <v>1157</v>
      </c>
      <c r="S430" s="57">
        <v>1136</v>
      </c>
      <c r="T430" s="14" t="str">
        <f t="shared" si="31"/>
        <v>無</v>
      </c>
      <c r="U430" s="14" t="str">
        <f t="shared" si="32"/>
        <v>有</v>
      </c>
      <c r="V430" s="68">
        <f t="shared" si="33"/>
        <v>-9.4991364421416202E-3</v>
      </c>
      <c r="W430" s="19"/>
      <c r="X430" s="47"/>
      <c r="Y430" s="47"/>
    </row>
    <row r="431" spans="1:25" ht="15">
      <c r="A431" s="15" t="s">
        <v>18</v>
      </c>
      <c r="B431" s="15">
        <v>23</v>
      </c>
      <c r="C431" s="15">
        <v>6376</v>
      </c>
      <c r="D431" s="10" t="s">
        <v>227</v>
      </c>
      <c r="E431" s="15" t="s">
        <v>20</v>
      </c>
      <c r="F431" s="15" t="s">
        <v>221</v>
      </c>
      <c r="G431" s="50">
        <v>1168</v>
      </c>
      <c r="H431" s="50">
        <v>47</v>
      </c>
      <c r="I431" s="58">
        <v>4.19E-2</v>
      </c>
      <c r="J431" s="50">
        <v>531400</v>
      </c>
      <c r="K431" s="50">
        <v>1178</v>
      </c>
      <c r="L431" s="50">
        <v>1117</v>
      </c>
      <c r="M431" s="63">
        <f t="shared" si="30"/>
        <v>0.16393442622950818</v>
      </c>
      <c r="N431" s="42" t="str">
        <f>IFERROR(VLOOKUP(C431, マスタ!$E$2:$G$33, 3, TRUE), "")</f>
        <v>機械</v>
      </c>
      <c r="O431" s="15" t="str">
        <f>IF(F431 = "", "", TEXT( WORKDAY(TEXT(LEFT(F431, FIND("(", F431) - 1), "yyyy/mm/dd"), 1, マスタ!$A$2:$A$106), "yyyymmdd"))</f>
        <v>20170718</v>
      </c>
      <c r="P431" s="16">
        <v>42934</v>
      </c>
      <c r="Q431" s="56">
        <v>1158</v>
      </c>
      <c r="R431" s="56">
        <v>1183</v>
      </c>
      <c r="S431" s="56">
        <v>1154</v>
      </c>
      <c r="T431" s="15" t="str">
        <f t="shared" si="31"/>
        <v>有</v>
      </c>
      <c r="U431" s="15" t="str">
        <f t="shared" si="32"/>
        <v>無</v>
      </c>
      <c r="V431" s="67">
        <f t="shared" si="33"/>
        <v>-8.5616438356164171E-3</v>
      </c>
      <c r="W431" s="17"/>
      <c r="X431" s="46"/>
      <c r="Y431" s="46"/>
    </row>
    <row r="432" spans="1:25" ht="15">
      <c r="A432" s="14" t="s">
        <v>18</v>
      </c>
      <c r="B432" s="14">
        <v>25</v>
      </c>
      <c r="C432" s="14">
        <v>9322</v>
      </c>
      <c r="D432" s="9" t="s">
        <v>24</v>
      </c>
      <c r="E432" s="14" t="s">
        <v>20</v>
      </c>
      <c r="F432" s="14" t="s">
        <v>221</v>
      </c>
      <c r="G432" s="51">
        <v>2000</v>
      </c>
      <c r="H432" s="51">
        <v>74</v>
      </c>
      <c r="I432" s="59">
        <v>3.8399999999999997E-2</v>
      </c>
      <c r="J432" s="51">
        <v>18400</v>
      </c>
      <c r="K432" s="51">
        <v>2029</v>
      </c>
      <c r="L432" s="51">
        <v>1922</v>
      </c>
      <c r="M432" s="64">
        <f t="shared" si="30"/>
        <v>0.27102803738317754</v>
      </c>
      <c r="N432" s="43" t="str">
        <f>IFERROR(VLOOKUP(C432, マスタ!$E$2:$G$33, 3, TRUE), "")</f>
        <v>倉庫・運輸</v>
      </c>
      <c r="O432" s="14" t="str">
        <f>IF(F432 = "", "", TEXT( WORKDAY(TEXT(LEFT(F432, FIND("(", F432) - 1), "yyyy/mm/dd"), 1, マスタ!$A$2:$A$106), "yyyymmdd"))</f>
        <v>20170718</v>
      </c>
      <c r="P432" s="18">
        <v>42934</v>
      </c>
      <c r="Q432" s="57">
        <v>2029</v>
      </c>
      <c r="R432" s="57">
        <v>2079</v>
      </c>
      <c r="S432" s="57">
        <v>1981</v>
      </c>
      <c r="T432" s="14" t="str">
        <f t="shared" si="31"/>
        <v>有</v>
      </c>
      <c r="U432" s="14" t="str">
        <f t="shared" si="32"/>
        <v>有</v>
      </c>
      <c r="V432" s="68">
        <f t="shared" si="33"/>
        <v>1.4499999999999957E-2</v>
      </c>
      <c r="W432" s="19"/>
      <c r="X432" s="47"/>
      <c r="Y432" s="47"/>
    </row>
    <row r="433" spans="1:25" ht="15">
      <c r="A433" s="15" t="s">
        <v>18</v>
      </c>
      <c r="B433" s="15">
        <v>26</v>
      </c>
      <c r="C433" s="15">
        <v>5410</v>
      </c>
      <c r="D433" s="10" t="s">
        <v>32</v>
      </c>
      <c r="E433" s="15" t="s">
        <v>20</v>
      </c>
      <c r="F433" s="15" t="s">
        <v>221</v>
      </c>
      <c r="G433" s="50">
        <v>2248</v>
      </c>
      <c r="H433" s="50">
        <v>83</v>
      </c>
      <c r="I433" s="58">
        <v>3.8300000000000001E-2</v>
      </c>
      <c r="J433" s="50">
        <v>394500</v>
      </c>
      <c r="K433" s="50">
        <v>2288</v>
      </c>
      <c r="L433" s="50">
        <v>2174</v>
      </c>
      <c r="M433" s="63">
        <f t="shared" si="30"/>
        <v>0.35087719298245612</v>
      </c>
      <c r="N433" s="42" t="str">
        <f>IFERROR(VLOOKUP(C433, マスタ!$E$2:$G$33, 3, TRUE), "")</f>
        <v>鉄鋼</v>
      </c>
      <c r="O433" s="15" t="str">
        <f>IF(F433 = "", "", TEXT( WORKDAY(TEXT(LEFT(F433, FIND("(", F433) - 1), "yyyy/mm/dd"), 1, マスタ!$A$2:$A$106), "yyyymmdd"))</f>
        <v>20170718</v>
      </c>
      <c r="P433" s="16">
        <v>42934</v>
      </c>
      <c r="Q433" s="56">
        <v>2244</v>
      </c>
      <c r="R433" s="56">
        <v>2253</v>
      </c>
      <c r="S433" s="56">
        <v>2204</v>
      </c>
      <c r="T433" s="15" t="str">
        <f t="shared" si="31"/>
        <v>無</v>
      </c>
      <c r="U433" s="15" t="str">
        <f t="shared" si="32"/>
        <v>有</v>
      </c>
      <c r="V433" s="67">
        <f t="shared" si="33"/>
        <v>-1.779359430605032E-3</v>
      </c>
      <c r="W433" s="17"/>
      <c r="X433" s="46"/>
      <c r="Y433" s="46"/>
    </row>
    <row r="434" spans="1:25" ht="15">
      <c r="A434" s="14" t="s">
        <v>18</v>
      </c>
      <c r="B434" s="14">
        <v>27</v>
      </c>
      <c r="C434" s="14">
        <v>6141</v>
      </c>
      <c r="D434" s="9" t="s">
        <v>228</v>
      </c>
      <c r="E434" s="14" t="s">
        <v>20</v>
      </c>
      <c r="F434" s="14" t="s">
        <v>221</v>
      </c>
      <c r="G434" s="51">
        <v>1918</v>
      </c>
      <c r="H434" s="51">
        <v>70</v>
      </c>
      <c r="I434" s="59">
        <v>3.7900000000000003E-2</v>
      </c>
      <c r="J434" s="51">
        <v>3041600</v>
      </c>
      <c r="K434" s="51">
        <v>1927</v>
      </c>
      <c r="L434" s="51">
        <v>1855</v>
      </c>
      <c r="M434" s="64">
        <f t="shared" si="30"/>
        <v>0.125</v>
      </c>
      <c r="N434" s="43" t="str">
        <f>IFERROR(VLOOKUP(C434, マスタ!$E$2:$G$33, 3, TRUE), "")</f>
        <v>機械</v>
      </c>
      <c r="O434" s="14" t="str">
        <f>IF(F434 = "", "", TEXT( WORKDAY(TEXT(LEFT(F434, FIND("(", F434) - 1), "yyyy/mm/dd"), 1, マスタ!$A$2:$A$106), "yyyymmdd"))</f>
        <v>20170718</v>
      </c>
      <c r="P434" s="18">
        <v>42934</v>
      </c>
      <c r="Q434" s="57">
        <v>1918</v>
      </c>
      <c r="R434" s="57">
        <v>1925</v>
      </c>
      <c r="S434" s="57">
        <v>1881</v>
      </c>
      <c r="T434" s="14" t="str">
        <f t="shared" si="31"/>
        <v>無</v>
      </c>
      <c r="U434" s="14" t="str">
        <f t="shared" si="32"/>
        <v>有</v>
      </c>
      <c r="V434" s="68">
        <f t="shared" si="33"/>
        <v>0</v>
      </c>
      <c r="W434" s="19"/>
      <c r="X434" s="47"/>
      <c r="Y434" s="47"/>
    </row>
    <row r="435" spans="1:25" ht="15">
      <c r="A435" s="15" t="s">
        <v>18</v>
      </c>
      <c r="B435" s="15">
        <v>32</v>
      </c>
      <c r="C435" s="15">
        <v>2664</v>
      </c>
      <c r="D435" s="10" t="s">
        <v>229</v>
      </c>
      <c r="E435" s="15" t="s">
        <v>20</v>
      </c>
      <c r="F435" s="15" t="s">
        <v>221</v>
      </c>
      <c r="G435" s="50">
        <v>2780</v>
      </c>
      <c r="H435" s="50">
        <v>96</v>
      </c>
      <c r="I435" s="58">
        <v>3.5799999999999998E-2</v>
      </c>
      <c r="J435" s="50">
        <v>171100</v>
      </c>
      <c r="K435" s="50">
        <v>2805</v>
      </c>
      <c r="L435" s="50">
        <v>2693</v>
      </c>
      <c r="M435" s="63">
        <f t="shared" si="30"/>
        <v>0.22321428571428573</v>
      </c>
      <c r="N435" s="42" t="str">
        <f>IFERROR(VLOOKUP(C435, マスタ!$E$2:$G$33, 3, TRUE), "")</f>
        <v>食品</v>
      </c>
      <c r="O435" s="15" t="str">
        <f>IF(F435 = "", "", TEXT( WORKDAY(TEXT(LEFT(F435, FIND("(", F435) - 1), "yyyy/mm/dd"), 1, マスタ!$A$2:$A$106), "yyyymmdd"))</f>
        <v>20170718</v>
      </c>
      <c r="P435" s="16">
        <v>42934</v>
      </c>
      <c r="Q435" s="56">
        <v>2796</v>
      </c>
      <c r="R435" s="56">
        <v>2796</v>
      </c>
      <c r="S435" s="56">
        <v>2743</v>
      </c>
      <c r="T435" s="15" t="str">
        <f t="shared" si="31"/>
        <v>無</v>
      </c>
      <c r="U435" s="15" t="str">
        <f t="shared" si="32"/>
        <v>有</v>
      </c>
      <c r="V435" s="67">
        <f t="shared" si="33"/>
        <v>5.7553956834532904E-3</v>
      </c>
      <c r="W435" s="17"/>
      <c r="X435" s="46"/>
      <c r="Y435" s="46"/>
    </row>
    <row r="436" spans="1:25" ht="15">
      <c r="A436" s="14" t="s">
        <v>18</v>
      </c>
      <c r="B436" s="14">
        <v>34</v>
      </c>
      <c r="C436" s="14">
        <v>7839</v>
      </c>
      <c r="D436" s="9" t="s">
        <v>230</v>
      </c>
      <c r="E436" s="14" t="s">
        <v>20</v>
      </c>
      <c r="F436" s="14" t="s">
        <v>221</v>
      </c>
      <c r="G436" s="51">
        <v>3060</v>
      </c>
      <c r="H436" s="51">
        <v>99</v>
      </c>
      <c r="I436" s="59">
        <v>3.3399999999999999E-2</v>
      </c>
      <c r="J436" s="51">
        <v>57200</v>
      </c>
      <c r="K436" s="51">
        <v>3090</v>
      </c>
      <c r="L436" s="51">
        <v>2959</v>
      </c>
      <c r="M436" s="64">
        <f t="shared" si="30"/>
        <v>0.22900763358778625</v>
      </c>
      <c r="N436" s="43" t="str">
        <f>IFERROR(VLOOKUP(C436, マスタ!$E$2:$G$33, 3, TRUE), "")</f>
        <v>その他製品</v>
      </c>
      <c r="O436" s="14" t="str">
        <f>IF(F436 = "", "", TEXT( WORKDAY(TEXT(LEFT(F436, FIND("(", F436) - 1), "yyyy/mm/dd"), 1, マスタ!$A$2:$A$106), "yyyymmdd"))</f>
        <v>20170718</v>
      </c>
      <c r="P436" s="18">
        <v>42934</v>
      </c>
      <c r="Q436" s="57">
        <v>3050</v>
      </c>
      <c r="R436" s="57">
        <v>3145</v>
      </c>
      <c r="S436" s="57">
        <v>3035</v>
      </c>
      <c r="T436" s="14" t="str">
        <f t="shared" si="31"/>
        <v>有</v>
      </c>
      <c r="U436" s="14" t="str">
        <f t="shared" si="32"/>
        <v>無</v>
      </c>
      <c r="V436" s="68">
        <f t="shared" si="33"/>
        <v>-3.2679738562091387E-3</v>
      </c>
      <c r="W436" s="19"/>
      <c r="X436" s="47"/>
      <c r="Y436" s="47"/>
    </row>
    <row r="437" spans="1:25" ht="15">
      <c r="A437" s="15" t="s">
        <v>18</v>
      </c>
      <c r="B437" s="15">
        <v>35</v>
      </c>
      <c r="C437" s="15">
        <v>7915</v>
      </c>
      <c r="D437" s="10" t="s">
        <v>231</v>
      </c>
      <c r="E437" s="15" t="s">
        <v>20</v>
      </c>
      <c r="F437" s="15" t="s">
        <v>221</v>
      </c>
      <c r="G437" s="50">
        <v>3065</v>
      </c>
      <c r="H437" s="50">
        <v>99</v>
      </c>
      <c r="I437" s="58">
        <v>3.3399999999999999E-2</v>
      </c>
      <c r="J437" s="50">
        <v>283300</v>
      </c>
      <c r="K437" s="50">
        <v>3085</v>
      </c>
      <c r="L437" s="50">
        <v>2966</v>
      </c>
      <c r="M437" s="63">
        <f t="shared" si="30"/>
        <v>0.16806722689075632</v>
      </c>
      <c r="N437" s="42" t="str">
        <f>IFERROR(VLOOKUP(C437, マスタ!$E$2:$G$33, 3, TRUE), "")</f>
        <v>その他製品</v>
      </c>
      <c r="O437" s="15" t="str">
        <f>IF(F437 = "", "", TEXT( WORKDAY(TEXT(LEFT(F437, FIND("(", F437) - 1), "yyyy/mm/dd"), 1, マスタ!$A$2:$A$106), "yyyymmdd"))</f>
        <v>20170718</v>
      </c>
      <c r="P437" s="16">
        <v>42934</v>
      </c>
      <c r="Q437" s="56">
        <v>3030</v>
      </c>
      <c r="R437" s="56">
        <v>3040</v>
      </c>
      <c r="S437" s="56">
        <v>2976</v>
      </c>
      <c r="T437" s="15" t="str">
        <f t="shared" si="31"/>
        <v>無</v>
      </c>
      <c r="U437" s="15" t="str">
        <f t="shared" si="32"/>
        <v>有</v>
      </c>
      <c r="V437" s="67">
        <f t="shared" si="33"/>
        <v>-1.1419249592169667E-2</v>
      </c>
      <c r="W437" s="17"/>
      <c r="X437" s="46"/>
      <c r="Y437" s="46"/>
    </row>
    <row r="438" spans="1:25" ht="27">
      <c r="A438" s="14" t="s">
        <v>18</v>
      </c>
      <c r="B438" s="14">
        <v>36</v>
      </c>
      <c r="C438" s="14">
        <v>4745</v>
      </c>
      <c r="D438" s="9" t="s">
        <v>232</v>
      </c>
      <c r="E438" s="14" t="s">
        <v>20</v>
      </c>
      <c r="F438" s="14" t="s">
        <v>221</v>
      </c>
      <c r="G438" s="51">
        <v>1503</v>
      </c>
      <c r="H438" s="51">
        <v>48</v>
      </c>
      <c r="I438" s="59">
        <v>3.3000000000000002E-2</v>
      </c>
      <c r="J438" s="51">
        <v>92000</v>
      </c>
      <c r="K438" s="51">
        <v>1516</v>
      </c>
      <c r="L438" s="51">
        <v>1470</v>
      </c>
      <c r="M438" s="64">
        <f t="shared" si="30"/>
        <v>0.28260869565217389</v>
      </c>
      <c r="N438" s="43" t="str">
        <f>IFERROR(VLOOKUP(C438, マスタ!$E$2:$G$33, 3, TRUE), "")</f>
        <v>化学・医薬品</v>
      </c>
      <c r="O438" s="14" t="str">
        <f>IF(F438 = "", "", TEXT( WORKDAY(TEXT(LEFT(F438, FIND("(", F438) - 1), "yyyy/mm/dd"), 1, マスタ!$A$2:$A$106), "yyyymmdd"))</f>
        <v>20170718</v>
      </c>
      <c r="P438" s="18">
        <v>42934</v>
      </c>
      <c r="Q438" s="57">
        <v>1514</v>
      </c>
      <c r="R438" s="57">
        <v>1516</v>
      </c>
      <c r="S438" s="57">
        <v>1478</v>
      </c>
      <c r="T438" s="14" t="str">
        <f t="shared" si="31"/>
        <v>無</v>
      </c>
      <c r="U438" s="14" t="str">
        <f t="shared" si="32"/>
        <v>有</v>
      </c>
      <c r="V438" s="68">
        <f t="shared" si="33"/>
        <v>7.3186959414504038E-3</v>
      </c>
      <c r="W438" s="19"/>
      <c r="X438" s="47"/>
      <c r="Y438" s="47"/>
    </row>
    <row r="439" spans="1:25" ht="15">
      <c r="A439" s="15" t="s">
        <v>18</v>
      </c>
      <c r="B439" s="15">
        <v>37</v>
      </c>
      <c r="C439" s="15">
        <v>6278</v>
      </c>
      <c r="D439" s="10" t="s">
        <v>233</v>
      </c>
      <c r="E439" s="15" t="s">
        <v>20</v>
      </c>
      <c r="F439" s="15" t="s">
        <v>221</v>
      </c>
      <c r="G439" s="50">
        <v>3290</v>
      </c>
      <c r="H439" s="50">
        <v>105</v>
      </c>
      <c r="I439" s="58">
        <v>3.3000000000000002E-2</v>
      </c>
      <c r="J439" s="50">
        <v>42900</v>
      </c>
      <c r="K439" s="50">
        <v>3325</v>
      </c>
      <c r="L439" s="50">
        <v>3185</v>
      </c>
      <c r="M439" s="63">
        <f t="shared" si="30"/>
        <v>0.25</v>
      </c>
      <c r="N439" s="42" t="str">
        <f>IFERROR(VLOOKUP(C439, マスタ!$E$2:$G$33, 3, TRUE), "")</f>
        <v>機械</v>
      </c>
      <c r="O439" s="15" t="str">
        <f>IF(F439 = "", "", TEXT( WORKDAY(TEXT(LEFT(F439, FIND("(", F439) - 1), "yyyy/mm/dd"), 1, マスタ!$A$2:$A$106), "yyyymmdd"))</f>
        <v>20170718</v>
      </c>
      <c r="P439" s="16">
        <v>42934</v>
      </c>
      <c r="Q439" s="56">
        <v>3310</v>
      </c>
      <c r="R439" s="56">
        <v>3310</v>
      </c>
      <c r="S439" s="56">
        <v>3235</v>
      </c>
      <c r="T439" s="15" t="str">
        <f t="shared" si="31"/>
        <v>無</v>
      </c>
      <c r="U439" s="15" t="str">
        <f t="shared" si="32"/>
        <v>有</v>
      </c>
      <c r="V439" s="67">
        <f t="shared" si="33"/>
        <v>6.0790273556230456E-3</v>
      </c>
      <c r="W439" s="17"/>
      <c r="X439" s="46"/>
      <c r="Y439" s="46"/>
    </row>
    <row r="440" spans="1:25" ht="15">
      <c r="A440" s="14" t="s">
        <v>18</v>
      </c>
      <c r="B440" s="14">
        <v>38</v>
      </c>
      <c r="C440" s="14">
        <v>6770</v>
      </c>
      <c r="D440" s="9" t="s">
        <v>234</v>
      </c>
      <c r="E440" s="14" t="s">
        <v>20</v>
      </c>
      <c r="F440" s="14" t="s">
        <v>221</v>
      </c>
      <c r="G440" s="51">
        <v>3295</v>
      </c>
      <c r="H440" s="51">
        <v>105</v>
      </c>
      <c r="I440" s="59">
        <v>3.2899999999999999E-2</v>
      </c>
      <c r="J440" s="51">
        <v>2949900</v>
      </c>
      <c r="K440" s="51">
        <v>3305</v>
      </c>
      <c r="L440" s="51">
        <v>3220</v>
      </c>
      <c r="M440" s="64">
        <f t="shared" si="30"/>
        <v>0.11764705882352941</v>
      </c>
      <c r="N440" s="43" t="str">
        <f>IFERROR(VLOOKUP(C440, マスタ!$E$2:$G$33, 3, TRUE), "")</f>
        <v>電気</v>
      </c>
      <c r="O440" s="14" t="str">
        <f>IF(F440 = "", "", TEXT( WORKDAY(TEXT(LEFT(F440, FIND("(", F440) - 1), "yyyy/mm/dd"), 1, マスタ!$A$2:$A$106), "yyyymmdd"))</f>
        <v>20170718</v>
      </c>
      <c r="P440" s="18">
        <v>42934</v>
      </c>
      <c r="Q440" s="57">
        <v>3225</v>
      </c>
      <c r="R440" s="57">
        <v>3240</v>
      </c>
      <c r="S440" s="57">
        <v>3170</v>
      </c>
      <c r="T440" s="14" t="str">
        <f t="shared" si="31"/>
        <v>無</v>
      </c>
      <c r="U440" s="14" t="str">
        <f t="shared" si="32"/>
        <v>有</v>
      </c>
      <c r="V440" s="68">
        <f t="shared" si="33"/>
        <v>-2.1244309559939278E-2</v>
      </c>
      <c r="W440" s="19"/>
      <c r="X440" s="47"/>
      <c r="Y440" s="47"/>
    </row>
    <row r="441" spans="1:25" ht="15">
      <c r="A441" s="15" t="s">
        <v>18</v>
      </c>
      <c r="B441" s="15">
        <v>39</v>
      </c>
      <c r="C441" s="15">
        <v>7609</v>
      </c>
      <c r="D441" s="10" t="s">
        <v>53</v>
      </c>
      <c r="E441" s="15" t="s">
        <v>20</v>
      </c>
      <c r="F441" s="15" t="s">
        <v>221</v>
      </c>
      <c r="G441" s="50">
        <v>1523</v>
      </c>
      <c r="H441" s="50">
        <v>48</v>
      </c>
      <c r="I441" s="58">
        <v>3.2500000000000001E-2</v>
      </c>
      <c r="J441" s="50">
        <v>68700</v>
      </c>
      <c r="K441" s="50">
        <v>1560</v>
      </c>
      <c r="L441" s="50">
        <v>1480</v>
      </c>
      <c r="M441" s="63">
        <f t="shared" si="30"/>
        <v>0.46250000000000002</v>
      </c>
      <c r="N441" s="42" t="str">
        <f>IFERROR(VLOOKUP(C441, マスタ!$E$2:$G$33, 3, TRUE), "")</f>
        <v>75</v>
      </c>
      <c r="O441" s="15" t="str">
        <f>IF(F441 = "", "", TEXT( WORKDAY(TEXT(LEFT(F441, FIND("(", F441) - 1), "yyyy/mm/dd"), 1, マスタ!$A$2:$A$106), "yyyymmdd"))</f>
        <v>20170718</v>
      </c>
      <c r="P441" s="16">
        <v>42934</v>
      </c>
      <c r="Q441" s="56">
        <v>1539</v>
      </c>
      <c r="R441" s="56">
        <v>1548</v>
      </c>
      <c r="S441" s="56">
        <v>1507</v>
      </c>
      <c r="T441" s="15" t="str">
        <f t="shared" si="31"/>
        <v>無</v>
      </c>
      <c r="U441" s="15" t="str">
        <f t="shared" si="32"/>
        <v>有</v>
      </c>
      <c r="V441" s="67">
        <f t="shared" si="33"/>
        <v>1.0505581089954141E-2</v>
      </c>
      <c r="W441" s="17"/>
      <c r="X441" s="46"/>
      <c r="Y441" s="46"/>
    </row>
    <row r="442" spans="1:25" ht="15">
      <c r="A442" s="14" t="s">
        <v>18</v>
      </c>
      <c r="B442" s="14">
        <v>40</v>
      </c>
      <c r="C442" s="14">
        <v>7825</v>
      </c>
      <c r="D442" s="9" t="s">
        <v>235</v>
      </c>
      <c r="E442" s="14" t="s">
        <v>20</v>
      </c>
      <c r="F442" s="14" t="s">
        <v>221</v>
      </c>
      <c r="G442" s="51">
        <v>1178</v>
      </c>
      <c r="H442" s="51">
        <v>37</v>
      </c>
      <c r="I442" s="59">
        <v>3.2399999999999998E-2</v>
      </c>
      <c r="J442" s="51">
        <v>98700</v>
      </c>
      <c r="K442" s="51">
        <v>1184</v>
      </c>
      <c r="L442" s="51">
        <v>1144</v>
      </c>
      <c r="M442" s="64">
        <f t="shared" si="30"/>
        <v>0.15</v>
      </c>
      <c r="N442" s="43" t="str">
        <f>IFERROR(VLOOKUP(C442, マスタ!$E$2:$G$33, 3, TRUE), "")</f>
        <v>その他製品</v>
      </c>
      <c r="O442" s="14" t="str">
        <f>IF(F442 = "", "", TEXT( WORKDAY(TEXT(LEFT(F442, FIND("(", F442) - 1), "yyyy/mm/dd"), 1, マスタ!$A$2:$A$106), "yyyymmdd"))</f>
        <v>20170718</v>
      </c>
      <c r="P442" s="18">
        <v>42934</v>
      </c>
      <c r="Q442" s="57">
        <v>1165</v>
      </c>
      <c r="R442" s="57">
        <v>1177</v>
      </c>
      <c r="S442" s="57">
        <v>1157</v>
      </c>
      <c r="T442" s="14" t="str">
        <f t="shared" si="31"/>
        <v>有</v>
      </c>
      <c r="U442" s="14" t="str">
        <f t="shared" si="32"/>
        <v>無</v>
      </c>
      <c r="V442" s="68">
        <f t="shared" si="33"/>
        <v>-1.1035653650254718E-2</v>
      </c>
      <c r="W442" s="19"/>
      <c r="X442" s="47"/>
      <c r="Y442" s="47"/>
    </row>
    <row r="443" spans="1:25" ht="15">
      <c r="A443" s="15" t="s">
        <v>18</v>
      </c>
      <c r="B443" s="15">
        <v>41</v>
      </c>
      <c r="C443" s="15">
        <v>3903</v>
      </c>
      <c r="D443" s="10" t="s">
        <v>143</v>
      </c>
      <c r="E443" s="15" t="s">
        <v>20</v>
      </c>
      <c r="F443" s="15" t="s">
        <v>221</v>
      </c>
      <c r="G443" s="50">
        <v>1525</v>
      </c>
      <c r="H443" s="50">
        <v>46</v>
      </c>
      <c r="I443" s="58">
        <v>3.1099999999999999E-2</v>
      </c>
      <c r="J443" s="50">
        <v>2212000</v>
      </c>
      <c r="K443" s="50">
        <v>1552</v>
      </c>
      <c r="L443" s="50">
        <v>1488</v>
      </c>
      <c r="M443" s="63">
        <f t="shared" si="30"/>
        <v>0.421875</v>
      </c>
      <c r="N443" s="42" t="str">
        <f>IFERROR(VLOOKUP(C443, マスタ!$E$2:$G$33, 3, TRUE), "")</f>
        <v>パルプ・紙</v>
      </c>
      <c r="O443" s="15" t="str">
        <f>IF(F443 = "", "", TEXT( WORKDAY(TEXT(LEFT(F443, FIND("(", F443) - 1), "yyyy/mm/dd"), 1, マスタ!$A$2:$A$106), "yyyymmdd"))</f>
        <v>20170718</v>
      </c>
      <c r="P443" s="16">
        <v>42934</v>
      </c>
      <c r="Q443" s="56">
        <v>1539</v>
      </c>
      <c r="R443" s="56">
        <v>1600</v>
      </c>
      <c r="S443" s="56">
        <v>1506</v>
      </c>
      <c r="T443" s="15" t="str">
        <f t="shared" si="31"/>
        <v>有</v>
      </c>
      <c r="U443" s="15" t="str">
        <f t="shared" si="32"/>
        <v>有</v>
      </c>
      <c r="V443" s="67">
        <f t="shared" si="33"/>
        <v>9.1803278688524781E-3</v>
      </c>
      <c r="W443" s="17"/>
      <c r="X443" s="46"/>
      <c r="Y443" s="46"/>
    </row>
    <row r="444" spans="1:25" ht="15">
      <c r="A444" s="14" t="s">
        <v>18</v>
      </c>
      <c r="B444" s="14">
        <v>44</v>
      </c>
      <c r="C444" s="14">
        <v>6103</v>
      </c>
      <c r="D444" s="9" t="s">
        <v>236</v>
      </c>
      <c r="E444" s="14" t="s">
        <v>20</v>
      </c>
      <c r="F444" s="14" t="s">
        <v>221</v>
      </c>
      <c r="G444" s="51">
        <v>1092</v>
      </c>
      <c r="H444" s="51">
        <v>32</v>
      </c>
      <c r="I444" s="59">
        <v>3.0200000000000001E-2</v>
      </c>
      <c r="J444" s="51">
        <v>2143000</v>
      </c>
      <c r="K444" s="51">
        <v>1096</v>
      </c>
      <c r="L444" s="51">
        <v>1063</v>
      </c>
      <c r="M444" s="64">
        <f t="shared" si="30"/>
        <v>0.12121212121212122</v>
      </c>
      <c r="N444" s="43" t="str">
        <f>IFERROR(VLOOKUP(C444, マスタ!$E$2:$G$33, 3, TRUE), "")</f>
        <v>機械</v>
      </c>
      <c r="O444" s="14" t="str">
        <f>IF(F444 = "", "", TEXT( WORKDAY(TEXT(LEFT(F444, FIND("(", F444) - 1), "yyyy/mm/dd"), 1, マスタ!$A$2:$A$106), "yyyymmdd"))</f>
        <v>20170718</v>
      </c>
      <c r="P444" s="18">
        <v>42934</v>
      </c>
      <c r="Q444" s="57">
        <v>1085</v>
      </c>
      <c r="R444" s="57">
        <v>1090</v>
      </c>
      <c r="S444" s="57">
        <v>1072</v>
      </c>
      <c r="T444" s="14" t="str">
        <f t="shared" si="31"/>
        <v>無</v>
      </c>
      <c r="U444" s="14" t="str">
        <f t="shared" si="32"/>
        <v>有</v>
      </c>
      <c r="V444" s="68">
        <f t="shared" si="33"/>
        <v>-6.4102564102563875E-3</v>
      </c>
      <c r="W444" s="19"/>
      <c r="X444" s="47"/>
      <c r="Y444" s="47"/>
    </row>
    <row r="445" spans="1:25" ht="27">
      <c r="A445" s="15" t="s">
        <v>18</v>
      </c>
      <c r="B445" s="15">
        <v>47</v>
      </c>
      <c r="C445" s="15">
        <v>4410</v>
      </c>
      <c r="D445" s="10" t="s">
        <v>133</v>
      </c>
      <c r="E445" s="15" t="s">
        <v>20</v>
      </c>
      <c r="F445" s="15" t="s">
        <v>221</v>
      </c>
      <c r="G445" s="50">
        <v>1055</v>
      </c>
      <c r="H445" s="50">
        <v>30</v>
      </c>
      <c r="I445" s="58">
        <v>2.93E-2</v>
      </c>
      <c r="J445" s="50">
        <v>47300</v>
      </c>
      <c r="K445" s="50">
        <v>1057</v>
      </c>
      <c r="L445" s="50">
        <v>1016</v>
      </c>
      <c r="M445" s="63">
        <f t="shared" si="30"/>
        <v>4.878048780487805E-2</v>
      </c>
      <c r="N445" s="42" t="str">
        <f>IFERROR(VLOOKUP(C445, マスタ!$E$2:$G$33, 3, TRUE), "")</f>
        <v>化学・医薬品</v>
      </c>
      <c r="O445" s="15" t="str">
        <f>IF(F445 = "", "", TEXT( WORKDAY(TEXT(LEFT(F445, FIND("(", F445) - 1), "yyyy/mm/dd"), 1, マスタ!$A$2:$A$106), "yyyymmdd"))</f>
        <v>20170718</v>
      </c>
      <c r="P445" s="16">
        <v>42934</v>
      </c>
      <c r="Q445" s="56">
        <v>1062</v>
      </c>
      <c r="R445" s="56">
        <v>1065</v>
      </c>
      <c r="S445" s="56">
        <v>1047</v>
      </c>
      <c r="T445" s="15" t="str">
        <f t="shared" si="31"/>
        <v>無</v>
      </c>
      <c r="U445" s="15" t="str">
        <f t="shared" si="32"/>
        <v>有</v>
      </c>
      <c r="V445" s="67">
        <f t="shared" si="33"/>
        <v>6.6350710900473509E-3</v>
      </c>
      <c r="W445" s="17"/>
      <c r="X445" s="46"/>
      <c r="Y445" s="46"/>
    </row>
    <row r="446" spans="1:25" ht="15">
      <c r="A446" s="14" t="s">
        <v>18</v>
      </c>
      <c r="B446" s="14">
        <v>48</v>
      </c>
      <c r="C446" s="14">
        <v>3116</v>
      </c>
      <c r="D446" s="9" t="s">
        <v>91</v>
      </c>
      <c r="E446" s="14" t="s">
        <v>20</v>
      </c>
      <c r="F446" s="14" t="s">
        <v>221</v>
      </c>
      <c r="G446" s="51">
        <v>2335</v>
      </c>
      <c r="H446" s="51">
        <v>66</v>
      </c>
      <c r="I446" s="59">
        <v>2.9100000000000001E-2</v>
      </c>
      <c r="J446" s="51">
        <v>775300</v>
      </c>
      <c r="K446" s="51">
        <v>2337</v>
      </c>
      <c r="L446" s="51">
        <v>2272</v>
      </c>
      <c r="M446" s="64">
        <f t="shared" si="30"/>
        <v>3.0769230769230771E-2</v>
      </c>
      <c r="N446" s="43" t="str">
        <f>IFERROR(VLOOKUP(C446, マスタ!$E$2:$G$33, 3, TRUE), "")</f>
        <v>繊維製品</v>
      </c>
      <c r="O446" s="14" t="str">
        <f>IF(F446 = "", "", TEXT( WORKDAY(TEXT(LEFT(F446, FIND("(", F446) - 1), "yyyy/mm/dd"), 1, マスタ!$A$2:$A$106), "yyyymmdd"))</f>
        <v>20170718</v>
      </c>
      <c r="P446" s="18">
        <v>42934</v>
      </c>
      <c r="Q446" s="57">
        <v>2322</v>
      </c>
      <c r="R446" s="57">
        <v>2322</v>
      </c>
      <c r="S446" s="57">
        <v>2282</v>
      </c>
      <c r="T446" s="14" t="str">
        <f t="shared" si="31"/>
        <v>無</v>
      </c>
      <c r="U446" s="14" t="str">
        <f t="shared" si="32"/>
        <v>有</v>
      </c>
      <c r="V446" s="68">
        <f t="shared" si="33"/>
        <v>-5.5674518201285217E-3</v>
      </c>
      <c r="W446" s="19"/>
      <c r="X446" s="47"/>
      <c r="Y446" s="47"/>
    </row>
    <row r="447" spans="1:25" ht="15">
      <c r="A447" s="15" t="s">
        <v>18</v>
      </c>
      <c r="B447" s="15">
        <v>49</v>
      </c>
      <c r="C447" s="15">
        <v>4185</v>
      </c>
      <c r="D447" s="10" t="s">
        <v>237</v>
      </c>
      <c r="E447" s="15" t="s">
        <v>20</v>
      </c>
      <c r="F447" s="15" t="s">
        <v>221</v>
      </c>
      <c r="G447" s="50">
        <v>2030</v>
      </c>
      <c r="H447" s="50">
        <v>57</v>
      </c>
      <c r="I447" s="58">
        <v>2.8899999999999999E-2</v>
      </c>
      <c r="J447" s="50">
        <v>2886100</v>
      </c>
      <c r="K447" s="50">
        <v>2052</v>
      </c>
      <c r="L447" s="50">
        <v>2017</v>
      </c>
      <c r="M447" s="63">
        <f t="shared" si="30"/>
        <v>0.62857142857142856</v>
      </c>
      <c r="N447" s="42" t="str">
        <f>IFERROR(VLOOKUP(C447, マスタ!$E$2:$G$33, 3, TRUE), "")</f>
        <v>化学・医薬品</v>
      </c>
      <c r="O447" s="15" t="str">
        <f>IF(F447 = "", "", TEXT( WORKDAY(TEXT(LEFT(F447, FIND("(", F447) - 1), "yyyy/mm/dd"), 1, マスタ!$A$2:$A$106), "yyyymmdd"))</f>
        <v>20170718</v>
      </c>
      <c r="P447" s="16">
        <v>42934</v>
      </c>
      <c r="Q447" s="56">
        <v>2000</v>
      </c>
      <c r="R447" s="56">
        <v>2002</v>
      </c>
      <c r="S447" s="56">
        <v>1975</v>
      </c>
      <c r="T447" s="15" t="str">
        <f t="shared" si="31"/>
        <v>無</v>
      </c>
      <c r="U447" s="15" t="str">
        <f t="shared" si="32"/>
        <v>有</v>
      </c>
      <c r="V447" s="67">
        <f t="shared" si="33"/>
        <v>-1.4778325123152691E-2</v>
      </c>
      <c r="W447" s="17"/>
      <c r="X447" s="46"/>
      <c r="Y447" s="46"/>
    </row>
    <row r="448" spans="1:25" ht="27">
      <c r="A448" s="14" t="s">
        <v>18</v>
      </c>
      <c r="B448" s="14">
        <v>1</v>
      </c>
      <c r="C448" s="14">
        <v>2884</v>
      </c>
      <c r="D448" s="9" t="s">
        <v>199</v>
      </c>
      <c r="E448" s="14" t="s">
        <v>20</v>
      </c>
      <c r="F448" s="14" t="s">
        <v>238</v>
      </c>
      <c r="G448" s="51">
        <v>3790</v>
      </c>
      <c r="H448" s="51">
        <v>700</v>
      </c>
      <c r="I448" s="59">
        <v>0.22650000000000001</v>
      </c>
      <c r="J448" s="51">
        <v>514800</v>
      </c>
      <c r="K448" s="51">
        <v>3790</v>
      </c>
      <c r="L448" s="51">
        <v>3590</v>
      </c>
      <c r="M448" s="64">
        <f t="shared" si="30"/>
        <v>0</v>
      </c>
      <c r="N448" s="43" t="str">
        <f>IFERROR(VLOOKUP(C448, マスタ!$E$2:$G$33, 3, TRUE), "")</f>
        <v>食品</v>
      </c>
      <c r="O448" s="14" t="str">
        <f>IF(F448 = "", "", TEXT( WORKDAY(TEXT(LEFT(F448, FIND("(", F448) - 1), "yyyy/mm/dd"), 1, マスタ!$A$2:$A$106), "yyyymmdd"))</f>
        <v>20170719</v>
      </c>
      <c r="P448" s="18">
        <v>42935</v>
      </c>
      <c r="Q448" s="57">
        <v>3720</v>
      </c>
      <c r="R448" s="57">
        <v>4090</v>
      </c>
      <c r="S448" s="57">
        <v>3715</v>
      </c>
      <c r="T448" s="14" t="str">
        <f t="shared" si="31"/>
        <v>有</v>
      </c>
      <c r="U448" s="14" t="str">
        <f t="shared" si="32"/>
        <v>無</v>
      </c>
      <c r="V448" s="68">
        <f t="shared" si="33"/>
        <v>-1.8469656992084471E-2</v>
      </c>
      <c r="W448" s="19"/>
      <c r="X448" s="47"/>
      <c r="Y448" s="47"/>
    </row>
    <row r="449" spans="1:25" ht="27">
      <c r="A449" s="15" t="s">
        <v>18</v>
      </c>
      <c r="B449" s="15">
        <v>3</v>
      </c>
      <c r="C449" s="15">
        <v>2930</v>
      </c>
      <c r="D449" s="10" t="s">
        <v>239</v>
      </c>
      <c r="E449" s="15" t="s">
        <v>20</v>
      </c>
      <c r="F449" s="15" t="s">
        <v>238</v>
      </c>
      <c r="G449" s="50">
        <v>1050</v>
      </c>
      <c r="H449" s="50">
        <v>150</v>
      </c>
      <c r="I449" s="58">
        <v>0.16669999999999999</v>
      </c>
      <c r="J449" s="50">
        <v>1292200</v>
      </c>
      <c r="K449" s="50">
        <v>1050</v>
      </c>
      <c r="L449" s="50">
        <v>1018</v>
      </c>
      <c r="M449" s="63">
        <f t="shared" si="30"/>
        <v>0</v>
      </c>
      <c r="N449" s="42" t="str">
        <f>IFERROR(VLOOKUP(C449, マスタ!$E$2:$G$33, 3, TRUE), "")</f>
        <v>食品</v>
      </c>
      <c r="O449" s="15" t="str">
        <f>IF(F449 = "", "", TEXT( WORKDAY(TEXT(LEFT(F449, FIND("(", F449) - 1), "yyyy/mm/dd"), 1, マスタ!$A$2:$A$106), "yyyymmdd"))</f>
        <v>20170719</v>
      </c>
      <c r="P449" s="16">
        <v>42935</v>
      </c>
      <c r="Q449" s="56">
        <v>1170</v>
      </c>
      <c r="R449" s="56">
        <v>1217</v>
      </c>
      <c r="S449" s="56">
        <v>1063</v>
      </c>
      <c r="T449" s="15" t="str">
        <f t="shared" si="31"/>
        <v>有</v>
      </c>
      <c r="U449" s="15" t="str">
        <f t="shared" si="32"/>
        <v>有</v>
      </c>
      <c r="V449" s="67">
        <f t="shared" si="33"/>
        <v>0.11428571428571432</v>
      </c>
      <c r="W449" s="17"/>
      <c r="X449" s="46"/>
      <c r="Y449" s="46"/>
    </row>
    <row r="450" spans="1:25" ht="15">
      <c r="A450" s="14" t="s">
        <v>18</v>
      </c>
      <c r="B450" s="14">
        <v>5</v>
      </c>
      <c r="C450" s="14">
        <v>2168</v>
      </c>
      <c r="D450" s="9" t="s">
        <v>169</v>
      </c>
      <c r="E450" s="14" t="s">
        <v>20</v>
      </c>
      <c r="F450" s="14" t="s">
        <v>238</v>
      </c>
      <c r="G450" s="51">
        <v>1257</v>
      </c>
      <c r="H450" s="51">
        <v>161</v>
      </c>
      <c r="I450" s="59">
        <v>0.1469</v>
      </c>
      <c r="J450" s="51">
        <v>1438300</v>
      </c>
      <c r="K450" s="51">
        <v>1270</v>
      </c>
      <c r="L450" s="51">
        <v>1163</v>
      </c>
      <c r="M450" s="64">
        <f t="shared" si="30"/>
        <v>0.12149532710280374</v>
      </c>
      <c r="N450" s="43" t="str">
        <f>IFERROR(VLOOKUP(C450, マスタ!$E$2:$G$33, 3, TRUE), "")</f>
        <v>食品</v>
      </c>
      <c r="O450" s="14" t="str">
        <f>IF(F450 = "", "", TEXT( WORKDAY(TEXT(LEFT(F450, FIND("(", F450) - 1), "yyyy/mm/dd"), 1, マスタ!$A$2:$A$106), "yyyymmdd"))</f>
        <v>20170719</v>
      </c>
      <c r="P450" s="18">
        <v>42935</v>
      </c>
      <c r="Q450" s="57">
        <v>1250</v>
      </c>
      <c r="R450" s="57">
        <v>1288</v>
      </c>
      <c r="S450" s="57">
        <v>1220</v>
      </c>
      <c r="T450" s="14" t="str">
        <f t="shared" si="31"/>
        <v>有</v>
      </c>
      <c r="U450" s="14" t="str">
        <f t="shared" si="32"/>
        <v>有</v>
      </c>
      <c r="V450" s="68">
        <f t="shared" si="33"/>
        <v>-5.5688146380270531E-3</v>
      </c>
      <c r="W450" s="19"/>
      <c r="X450" s="47"/>
      <c r="Y450" s="47"/>
    </row>
    <row r="451" spans="1:25" ht="15">
      <c r="A451" s="15" t="s">
        <v>18</v>
      </c>
      <c r="B451" s="15">
        <v>6</v>
      </c>
      <c r="C451" s="15">
        <v>4345</v>
      </c>
      <c r="D451" s="10" t="s">
        <v>39</v>
      </c>
      <c r="E451" s="15" t="s">
        <v>20</v>
      </c>
      <c r="F451" s="15" t="s">
        <v>238</v>
      </c>
      <c r="G451" s="50">
        <v>1617</v>
      </c>
      <c r="H451" s="50">
        <v>187</v>
      </c>
      <c r="I451" s="58">
        <v>0.1308</v>
      </c>
      <c r="J451" s="50">
        <v>453100</v>
      </c>
      <c r="K451" s="50">
        <v>1627</v>
      </c>
      <c r="L451" s="50">
        <v>1546</v>
      </c>
      <c r="M451" s="63">
        <f t="shared" ref="M451:M514" si="34">IFERROR((K451-G451) / (K451-L451), "")</f>
        <v>0.12345679012345678</v>
      </c>
      <c r="N451" s="42" t="str">
        <f>IFERROR(VLOOKUP(C451, マスタ!$E$2:$G$33, 3, TRUE), "")</f>
        <v>化学・医薬品</v>
      </c>
      <c r="O451" s="15" t="str">
        <f>IF(F451 = "", "", TEXT( WORKDAY(TEXT(LEFT(F451, FIND("(", F451) - 1), "yyyy/mm/dd"), 1, マスタ!$A$2:$A$106), "yyyymmdd"))</f>
        <v>20170719</v>
      </c>
      <c r="P451" s="16">
        <v>42935</v>
      </c>
      <c r="Q451" s="56">
        <v>1606</v>
      </c>
      <c r="R451" s="56">
        <v>1612</v>
      </c>
      <c r="S451" s="56">
        <v>1574</v>
      </c>
      <c r="T451" s="15" t="str">
        <f t="shared" si="31"/>
        <v>無</v>
      </c>
      <c r="U451" s="15" t="str">
        <f t="shared" si="32"/>
        <v>有</v>
      </c>
      <c r="V451" s="67">
        <f t="shared" si="33"/>
        <v>-6.8027210884353817E-3</v>
      </c>
      <c r="W451" s="17"/>
      <c r="X451" s="46"/>
      <c r="Y451" s="46"/>
    </row>
    <row r="452" spans="1:25" ht="15">
      <c r="A452" s="14" t="s">
        <v>18</v>
      </c>
      <c r="B452" s="14">
        <v>8</v>
      </c>
      <c r="C452" s="14">
        <v>2462</v>
      </c>
      <c r="D452" s="9" t="s">
        <v>240</v>
      </c>
      <c r="E452" s="14" t="s">
        <v>20</v>
      </c>
      <c r="F452" s="14" t="s">
        <v>238</v>
      </c>
      <c r="G452" s="51">
        <v>3560</v>
      </c>
      <c r="H452" s="51">
        <v>340</v>
      </c>
      <c r="I452" s="59">
        <v>0.1056</v>
      </c>
      <c r="J452" s="51">
        <v>448200</v>
      </c>
      <c r="K452" s="51">
        <v>3735</v>
      </c>
      <c r="L452" s="51">
        <v>3395</v>
      </c>
      <c r="M452" s="64">
        <f t="shared" si="34"/>
        <v>0.51470588235294112</v>
      </c>
      <c r="N452" s="43" t="str">
        <f>IFERROR(VLOOKUP(C452, マスタ!$E$2:$G$33, 3, TRUE), "")</f>
        <v>食品</v>
      </c>
      <c r="O452" s="14" t="str">
        <f>IF(F452 = "", "", TEXT( WORKDAY(TEXT(LEFT(F452, FIND("(", F452) - 1), "yyyy/mm/dd"), 1, マスタ!$A$2:$A$106), "yyyymmdd"))</f>
        <v>20170719</v>
      </c>
      <c r="P452" s="18">
        <v>42935</v>
      </c>
      <c r="Q452" s="57">
        <v>3595</v>
      </c>
      <c r="R452" s="57">
        <v>3790</v>
      </c>
      <c r="S452" s="57">
        <v>3580</v>
      </c>
      <c r="T452" s="14" t="str">
        <f t="shared" si="31"/>
        <v>有</v>
      </c>
      <c r="U452" s="14" t="str">
        <f t="shared" si="32"/>
        <v>無</v>
      </c>
      <c r="V452" s="68">
        <f t="shared" si="33"/>
        <v>9.8314606741574107E-3</v>
      </c>
      <c r="W452" s="19"/>
      <c r="X452" s="47"/>
      <c r="Y452" s="47"/>
    </row>
    <row r="453" spans="1:25" ht="27">
      <c r="A453" s="15" t="s">
        <v>18</v>
      </c>
      <c r="B453" s="15">
        <v>9</v>
      </c>
      <c r="C453" s="15">
        <v>3073</v>
      </c>
      <c r="D453" s="10" t="s">
        <v>241</v>
      </c>
      <c r="E453" s="15" t="s">
        <v>20</v>
      </c>
      <c r="F453" s="15" t="s">
        <v>238</v>
      </c>
      <c r="G453" s="50">
        <v>2529</v>
      </c>
      <c r="H453" s="50">
        <v>239</v>
      </c>
      <c r="I453" s="58">
        <v>0.10440000000000001</v>
      </c>
      <c r="J453" s="50">
        <v>485900</v>
      </c>
      <c r="K453" s="50">
        <v>2575</v>
      </c>
      <c r="L453" s="50">
        <v>2345</v>
      </c>
      <c r="M453" s="63">
        <f t="shared" si="34"/>
        <v>0.2</v>
      </c>
      <c r="N453" s="42" t="str">
        <f>IFERROR(VLOOKUP(C453, マスタ!$E$2:$G$33, 3, TRUE), "")</f>
        <v>繊維製品</v>
      </c>
      <c r="O453" s="15" t="str">
        <f>IF(F453 = "", "", TEXT( WORKDAY(TEXT(LEFT(F453, FIND("(", F453) - 1), "yyyy/mm/dd"), 1, マスタ!$A$2:$A$106), "yyyymmdd"))</f>
        <v>20170719</v>
      </c>
      <c r="P453" s="16">
        <v>42935</v>
      </c>
      <c r="Q453" s="56">
        <v>2595</v>
      </c>
      <c r="R453" s="56">
        <v>2675</v>
      </c>
      <c r="S453" s="56">
        <v>2560</v>
      </c>
      <c r="T453" s="15" t="str">
        <f t="shared" si="31"/>
        <v>有</v>
      </c>
      <c r="U453" s="15" t="str">
        <f t="shared" si="32"/>
        <v>有</v>
      </c>
      <c r="V453" s="67">
        <f t="shared" si="33"/>
        <v>2.6097271648872988E-2</v>
      </c>
      <c r="W453" s="17"/>
      <c r="X453" s="46"/>
      <c r="Y453" s="46"/>
    </row>
    <row r="454" spans="1:25" ht="15">
      <c r="A454" s="14" t="s">
        <v>18</v>
      </c>
      <c r="B454" s="14">
        <v>11</v>
      </c>
      <c r="C454" s="14">
        <v>6640</v>
      </c>
      <c r="D454" s="9" t="s">
        <v>242</v>
      </c>
      <c r="E454" s="14" t="s">
        <v>20</v>
      </c>
      <c r="F454" s="14" t="s">
        <v>238</v>
      </c>
      <c r="G454" s="51">
        <v>2437</v>
      </c>
      <c r="H454" s="51">
        <v>218</v>
      </c>
      <c r="I454" s="59">
        <v>9.8199999999999996E-2</v>
      </c>
      <c r="J454" s="51">
        <v>605300</v>
      </c>
      <c r="K454" s="51">
        <v>2453</v>
      </c>
      <c r="L454" s="51">
        <v>2331</v>
      </c>
      <c r="M454" s="64">
        <f t="shared" si="34"/>
        <v>0.13114754098360656</v>
      </c>
      <c r="N454" s="43" t="str">
        <f>IFERROR(VLOOKUP(C454, マスタ!$E$2:$G$33, 3, TRUE), "")</f>
        <v>電気</v>
      </c>
      <c r="O454" s="14" t="str">
        <f>IF(F454 = "", "", TEXT( WORKDAY(TEXT(LEFT(F454, FIND("(", F454) - 1), "yyyy/mm/dd"), 1, マスタ!$A$2:$A$106), "yyyymmdd"))</f>
        <v>20170719</v>
      </c>
      <c r="P454" s="18">
        <v>42935</v>
      </c>
      <c r="Q454" s="57">
        <v>2438</v>
      </c>
      <c r="R454" s="57">
        <v>2474</v>
      </c>
      <c r="S454" s="57">
        <v>2389</v>
      </c>
      <c r="T454" s="14" t="str">
        <f t="shared" si="31"/>
        <v>有</v>
      </c>
      <c r="U454" s="14" t="str">
        <f t="shared" si="32"/>
        <v>有</v>
      </c>
      <c r="V454" s="68">
        <f t="shared" si="33"/>
        <v>4.103405826836326E-4</v>
      </c>
      <c r="W454" s="19"/>
      <c r="X454" s="47"/>
      <c r="Y454" s="47"/>
    </row>
    <row r="455" spans="1:25" ht="40.5">
      <c r="A455" s="15" t="s">
        <v>18</v>
      </c>
      <c r="B455" s="15">
        <v>12</v>
      </c>
      <c r="C455" s="15">
        <v>3387</v>
      </c>
      <c r="D455" s="10" t="s">
        <v>224</v>
      </c>
      <c r="E455" s="15" t="s">
        <v>20</v>
      </c>
      <c r="F455" s="15" t="s">
        <v>238</v>
      </c>
      <c r="G455" s="50">
        <v>1167</v>
      </c>
      <c r="H455" s="50">
        <v>94</v>
      </c>
      <c r="I455" s="58">
        <v>8.7599999999999997E-2</v>
      </c>
      <c r="J455" s="50">
        <v>1923100</v>
      </c>
      <c r="K455" s="50">
        <v>1175</v>
      </c>
      <c r="L455" s="50">
        <v>1099</v>
      </c>
      <c r="M455" s="63">
        <f t="shared" si="34"/>
        <v>0.10526315789473684</v>
      </c>
      <c r="N455" s="42" t="str">
        <f>IFERROR(VLOOKUP(C455, マスタ!$E$2:$G$33, 3, TRUE), "")</f>
        <v>繊維製品</v>
      </c>
      <c r="O455" s="15" t="str">
        <f>IF(F455 = "", "", TEXT( WORKDAY(TEXT(LEFT(F455, FIND("(", F455) - 1), "yyyy/mm/dd"), 1, マスタ!$A$2:$A$106), "yyyymmdd"))</f>
        <v>20170719</v>
      </c>
      <c r="P455" s="16">
        <v>42935</v>
      </c>
      <c r="Q455" s="56">
        <v>1164</v>
      </c>
      <c r="R455" s="56">
        <v>1165</v>
      </c>
      <c r="S455" s="56">
        <v>1140</v>
      </c>
      <c r="T455" s="15" t="str">
        <f t="shared" si="31"/>
        <v>無</v>
      </c>
      <c r="U455" s="15" t="str">
        <f t="shared" si="32"/>
        <v>有</v>
      </c>
      <c r="V455" s="67">
        <f t="shared" si="33"/>
        <v>-2.5706940874036244E-3</v>
      </c>
      <c r="W455" s="17"/>
      <c r="X455" s="46"/>
      <c r="Y455" s="46"/>
    </row>
    <row r="456" spans="1:25" ht="27">
      <c r="A456" s="14" t="s">
        <v>18</v>
      </c>
      <c r="B456" s="14">
        <v>16</v>
      </c>
      <c r="C456" s="14">
        <v>3454</v>
      </c>
      <c r="D456" s="9" t="s">
        <v>139</v>
      </c>
      <c r="E456" s="14" t="s">
        <v>20</v>
      </c>
      <c r="F456" s="14" t="s">
        <v>238</v>
      </c>
      <c r="G456" s="51">
        <v>1796</v>
      </c>
      <c r="H456" s="51">
        <v>125</v>
      </c>
      <c r="I456" s="59">
        <v>7.4800000000000005E-2</v>
      </c>
      <c r="J456" s="51">
        <v>142800</v>
      </c>
      <c r="K456" s="51">
        <v>1799</v>
      </c>
      <c r="L456" s="51">
        <v>1725</v>
      </c>
      <c r="M456" s="64">
        <f t="shared" si="34"/>
        <v>4.0540540540540543E-2</v>
      </c>
      <c r="N456" s="43" t="str">
        <f>IFERROR(VLOOKUP(C456, マスタ!$E$2:$G$33, 3, TRUE), "")</f>
        <v>繊維製品</v>
      </c>
      <c r="O456" s="14" t="str">
        <f>IF(F456 = "", "", TEXT( WORKDAY(TEXT(LEFT(F456, FIND("(", F456) - 1), "yyyy/mm/dd"), 1, マスタ!$A$2:$A$106), "yyyymmdd"))</f>
        <v>20170719</v>
      </c>
      <c r="P456" s="18">
        <v>42935</v>
      </c>
      <c r="Q456" s="57">
        <v>1799</v>
      </c>
      <c r="R456" s="57">
        <v>1828</v>
      </c>
      <c r="S456" s="57">
        <v>1772</v>
      </c>
      <c r="T456" s="14" t="str">
        <f t="shared" si="31"/>
        <v>有</v>
      </c>
      <c r="U456" s="14" t="str">
        <f t="shared" si="32"/>
        <v>有</v>
      </c>
      <c r="V456" s="68">
        <f t="shared" si="33"/>
        <v>1.6703786191536452E-3</v>
      </c>
      <c r="W456" s="19"/>
      <c r="X456" s="47"/>
      <c r="Y456" s="47"/>
    </row>
    <row r="457" spans="1:25" ht="15">
      <c r="A457" s="15" t="s">
        <v>18</v>
      </c>
      <c r="B457" s="15">
        <v>17</v>
      </c>
      <c r="C457" s="15">
        <v>7240</v>
      </c>
      <c r="D457" s="10" t="s">
        <v>243</v>
      </c>
      <c r="E457" s="15" t="s">
        <v>20</v>
      </c>
      <c r="F457" s="15" t="s">
        <v>238</v>
      </c>
      <c r="G457" s="50">
        <v>2669</v>
      </c>
      <c r="H457" s="50">
        <v>183</v>
      </c>
      <c r="I457" s="58">
        <v>7.3599999999999999E-2</v>
      </c>
      <c r="J457" s="50">
        <v>1758500</v>
      </c>
      <c r="K457" s="50">
        <v>2687</v>
      </c>
      <c r="L457" s="50">
        <v>2610</v>
      </c>
      <c r="M457" s="63">
        <f t="shared" si="34"/>
        <v>0.23376623376623376</v>
      </c>
      <c r="N457" s="42" t="str">
        <f>IFERROR(VLOOKUP(C457, マスタ!$E$2:$G$33, 3, TRUE), "")</f>
        <v>輸送用機械</v>
      </c>
      <c r="O457" s="15" t="str">
        <f>IF(F457 = "", "", TEXT( WORKDAY(TEXT(LEFT(F457, FIND("(", F457) - 1), "yyyy/mm/dd"), 1, マスタ!$A$2:$A$106), "yyyymmdd"))</f>
        <v>20170719</v>
      </c>
      <c r="P457" s="16">
        <v>42935</v>
      </c>
      <c r="Q457" s="56">
        <v>2671</v>
      </c>
      <c r="R457" s="56">
        <v>2671</v>
      </c>
      <c r="S457" s="56">
        <v>2605</v>
      </c>
      <c r="T457" s="15" t="str">
        <f t="shared" si="31"/>
        <v>無</v>
      </c>
      <c r="U457" s="15" t="str">
        <f t="shared" si="32"/>
        <v>有</v>
      </c>
      <c r="V457" s="67">
        <f t="shared" si="33"/>
        <v>7.4934432371676074E-4</v>
      </c>
      <c r="W457" s="17"/>
      <c r="X457" s="46"/>
      <c r="Y457" s="46"/>
    </row>
    <row r="458" spans="1:25" ht="15">
      <c r="A458" s="14" t="s">
        <v>18</v>
      </c>
      <c r="B458" s="14">
        <v>18</v>
      </c>
      <c r="C458" s="14">
        <v>4245</v>
      </c>
      <c r="D458" s="9" t="s">
        <v>244</v>
      </c>
      <c r="E458" s="14" t="s">
        <v>20</v>
      </c>
      <c r="F458" s="14" t="s">
        <v>238</v>
      </c>
      <c r="G458" s="51">
        <v>1053</v>
      </c>
      <c r="H458" s="51">
        <v>72</v>
      </c>
      <c r="I458" s="59">
        <v>7.3400000000000007E-2</v>
      </c>
      <c r="J458" s="51">
        <v>161800</v>
      </c>
      <c r="K458" s="51">
        <v>1077</v>
      </c>
      <c r="L458" s="51">
        <v>994</v>
      </c>
      <c r="M458" s="64">
        <f t="shared" si="34"/>
        <v>0.28915662650602408</v>
      </c>
      <c r="N458" s="43" t="str">
        <f>IFERROR(VLOOKUP(C458, マスタ!$E$2:$G$33, 3, TRUE), "")</f>
        <v>化学・医薬品</v>
      </c>
      <c r="O458" s="14" t="str">
        <f>IF(F458 = "", "", TEXT( WORKDAY(TEXT(LEFT(F458, FIND("(", F458) - 1), "yyyy/mm/dd"), 1, マスタ!$A$2:$A$106), "yyyymmdd"))</f>
        <v>20170719</v>
      </c>
      <c r="P458" s="18">
        <v>42935</v>
      </c>
      <c r="Q458" s="57">
        <v>1037</v>
      </c>
      <c r="R458" s="57">
        <v>1048</v>
      </c>
      <c r="S458" s="57">
        <v>1018</v>
      </c>
      <c r="T458" s="14" t="str">
        <f t="shared" si="31"/>
        <v>有</v>
      </c>
      <c r="U458" s="14" t="str">
        <f t="shared" si="32"/>
        <v>有</v>
      </c>
      <c r="V458" s="68">
        <f t="shared" si="33"/>
        <v>-1.5194681861348536E-2</v>
      </c>
      <c r="W458" s="19"/>
      <c r="X458" s="47"/>
      <c r="Y458" s="47"/>
    </row>
    <row r="459" spans="1:25" ht="15">
      <c r="A459" s="15" t="s">
        <v>18</v>
      </c>
      <c r="B459" s="15">
        <v>20</v>
      </c>
      <c r="C459" s="15">
        <v>2151</v>
      </c>
      <c r="D459" s="10" t="s">
        <v>245</v>
      </c>
      <c r="E459" s="15" t="s">
        <v>20</v>
      </c>
      <c r="F459" s="15" t="s">
        <v>238</v>
      </c>
      <c r="G459" s="50">
        <v>1116</v>
      </c>
      <c r="H459" s="50">
        <v>67</v>
      </c>
      <c r="I459" s="58">
        <v>6.3899999999999998E-2</v>
      </c>
      <c r="J459" s="50">
        <v>483600</v>
      </c>
      <c r="K459" s="50">
        <v>1116</v>
      </c>
      <c r="L459" s="50">
        <v>1075</v>
      </c>
      <c r="M459" s="63">
        <f t="shared" si="34"/>
        <v>0</v>
      </c>
      <c r="N459" s="42" t="str">
        <f>IFERROR(VLOOKUP(C459, マスタ!$E$2:$G$33, 3, TRUE), "")</f>
        <v>食品</v>
      </c>
      <c r="O459" s="15" t="str">
        <f>IF(F459 = "", "", TEXT( WORKDAY(TEXT(LEFT(F459, FIND("(", F459) - 1), "yyyy/mm/dd"), 1, マスタ!$A$2:$A$106), "yyyymmdd"))</f>
        <v>20170719</v>
      </c>
      <c r="P459" s="16">
        <v>42935</v>
      </c>
      <c r="Q459" s="56">
        <v>1114</v>
      </c>
      <c r="R459" s="56">
        <v>1125</v>
      </c>
      <c r="S459" s="56">
        <v>1104</v>
      </c>
      <c r="T459" s="15" t="str">
        <f t="shared" si="31"/>
        <v>有</v>
      </c>
      <c r="U459" s="15" t="str">
        <f t="shared" si="32"/>
        <v>無</v>
      </c>
      <c r="V459" s="67">
        <f t="shared" si="33"/>
        <v>-1.7921146953404632E-3</v>
      </c>
      <c r="W459" s="17"/>
      <c r="X459" s="46"/>
      <c r="Y459" s="46"/>
    </row>
    <row r="460" spans="1:25" ht="27">
      <c r="A460" s="14" t="s">
        <v>18</v>
      </c>
      <c r="B460" s="14">
        <v>22</v>
      </c>
      <c r="C460" s="14">
        <v>2726</v>
      </c>
      <c r="D460" s="9" t="s">
        <v>189</v>
      </c>
      <c r="E460" s="14" t="s">
        <v>20</v>
      </c>
      <c r="F460" s="14" t="s">
        <v>238</v>
      </c>
      <c r="G460" s="51">
        <v>3370</v>
      </c>
      <c r="H460" s="51">
        <v>200</v>
      </c>
      <c r="I460" s="59">
        <v>6.3100000000000003E-2</v>
      </c>
      <c r="J460" s="51">
        <v>186600</v>
      </c>
      <c r="K460" s="51">
        <v>3405</v>
      </c>
      <c r="L460" s="51">
        <v>3170</v>
      </c>
      <c r="M460" s="64">
        <f t="shared" si="34"/>
        <v>0.14893617021276595</v>
      </c>
      <c r="N460" s="43" t="str">
        <f>IFERROR(VLOOKUP(C460, マスタ!$E$2:$G$33, 3, TRUE), "")</f>
        <v>食品</v>
      </c>
      <c r="O460" s="14" t="str">
        <f>IF(F460 = "", "", TEXT( WORKDAY(TEXT(LEFT(F460, FIND("(", F460) - 1), "yyyy/mm/dd"), 1, マスタ!$A$2:$A$106), "yyyymmdd"))</f>
        <v>20170719</v>
      </c>
      <c r="P460" s="18">
        <v>42935</v>
      </c>
      <c r="Q460" s="57">
        <v>3475</v>
      </c>
      <c r="R460" s="57">
        <v>3490</v>
      </c>
      <c r="S460" s="57">
        <v>3375</v>
      </c>
      <c r="T460" s="14" t="str">
        <f t="shared" si="31"/>
        <v>無</v>
      </c>
      <c r="U460" s="14" t="str">
        <f t="shared" si="32"/>
        <v>有</v>
      </c>
      <c r="V460" s="68">
        <f t="shared" si="33"/>
        <v>3.1157270029673612E-2</v>
      </c>
      <c r="W460" s="19"/>
      <c r="X460" s="47"/>
      <c r="Y460" s="47"/>
    </row>
    <row r="461" spans="1:25" ht="15">
      <c r="A461" s="15" t="s">
        <v>18</v>
      </c>
      <c r="B461" s="15">
        <v>23</v>
      </c>
      <c r="C461" s="15">
        <v>6839</v>
      </c>
      <c r="D461" s="10" t="s">
        <v>81</v>
      </c>
      <c r="E461" s="15" t="s">
        <v>20</v>
      </c>
      <c r="F461" s="15" t="s">
        <v>238</v>
      </c>
      <c r="G461" s="50">
        <v>1113</v>
      </c>
      <c r="H461" s="50">
        <v>65</v>
      </c>
      <c r="I461" s="58">
        <v>6.2E-2</v>
      </c>
      <c r="J461" s="50">
        <v>615900</v>
      </c>
      <c r="K461" s="50">
        <v>1118</v>
      </c>
      <c r="L461" s="50">
        <v>1053</v>
      </c>
      <c r="M461" s="63">
        <f t="shared" si="34"/>
        <v>7.6923076923076927E-2</v>
      </c>
      <c r="N461" s="42" t="str">
        <f>IFERROR(VLOOKUP(C461, マスタ!$E$2:$G$33, 3, TRUE), "")</f>
        <v>電気</v>
      </c>
      <c r="O461" s="15" t="str">
        <f>IF(F461 = "", "", TEXT( WORKDAY(TEXT(LEFT(F461, FIND("(", F461) - 1), "yyyy/mm/dd"), 1, マスタ!$A$2:$A$106), "yyyymmdd"))</f>
        <v>20170719</v>
      </c>
      <c r="P461" s="16">
        <v>42935</v>
      </c>
      <c r="Q461" s="56">
        <v>1099</v>
      </c>
      <c r="R461" s="56">
        <v>1109</v>
      </c>
      <c r="S461" s="56">
        <v>1079</v>
      </c>
      <c r="T461" s="15" t="str">
        <f t="shared" si="31"/>
        <v>無</v>
      </c>
      <c r="U461" s="15" t="str">
        <f t="shared" si="32"/>
        <v>有</v>
      </c>
      <c r="V461" s="67">
        <f t="shared" si="33"/>
        <v>-1.2578616352201255E-2</v>
      </c>
      <c r="W461" s="17"/>
      <c r="X461" s="46"/>
      <c r="Y461" s="46"/>
    </row>
    <row r="462" spans="1:25" ht="15">
      <c r="A462" s="14" t="s">
        <v>18</v>
      </c>
      <c r="B462" s="14">
        <v>25</v>
      </c>
      <c r="C462" s="14">
        <v>2222</v>
      </c>
      <c r="D462" s="9" t="s">
        <v>209</v>
      </c>
      <c r="E462" s="14" t="s">
        <v>20</v>
      </c>
      <c r="F462" s="14" t="s">
        <v>238</v>
      </c>
      <c r="G462" s="51">
        <v>4000</v>
      </c>
      <c r="H462" s="51">
        <v>220</v>
      </c>
      <c r="I462" s="59">
        <v>5.8200000000000002E-2</v>
      </c>
      <c r="J462" s="51">
        <v>245300</v>
      </c>
      <c r="K462" s="51">
        <v>4000</v>
      </c>
      <c r="L462" s="51">
        <v>3775</v>
      </c>
      <c r="M462" s="64">
        <f t="shared" si="34"/>
        <v>0</v>
      </c>
      <c r="N462" s="43" t="str">
        <f>IFERROR(VLOOKUP(C462, マスタ!$E$2:$G$33, 3, TRUE), "")</f>
        <v>食品</v>
      </c>
      <c r="O462" s="14" t="str">
        <f>IF(F462 = "", "", TEXT( WORKDAY(TEXT(LEFT(F462, FIND("(", F462) - 1), "yyyy/mm/dd"), 1, マスタ!$A$2:$A$106), "yyyymmdd"))</f>
        <v>20170719</v>
      </c>
      <c r="P462" s="18">
        <v>42935</v>
      </c>
      <c r="Q462" s="57">
        <v>4000</v>
      </c>
      <c r="R462" s="57">
        <v>4220</v>
      </c>
      <c r="S462" s="57">
        <v>3990</v>
      </c>
      <c r="T462" s="14" t="str">
        <f t="shared" si="31"/>
        <v>有</v>
      </c>
      <c r="U462" s="14" t="str">
        <f t="shared" si="32"/>
        <v>無</v>
      </c>
      <c r="V462" s="68">
        <f t="shared" si="33"/>
        <v>0</v>
      </c>
      <c r="W462" s="19"/>
      <c r="X462" s="47"/>
      <c r="Y462" s="47"/>
    </row>
    <row r="463" spans="1:25" ht="27">
      <c r="A463" s="15" t="s">
        <v>18</v>
      </c>
      <c r="B463" s="15">
        <v>27</v>
      </c>
      <c r="C463" s="15">
        <v>7508</v>
      </c>
      <c r="D463" s="10" t="s">
        <v>246</v>
      </c>
      <c r="E463" s="15" t="s">
        <v>20</v>
      </c>
      <c r="F463" s="15" t="s">
        <v>238</v>
      </c>
      <c r="G463" s="50">
        <v>2278</v>
      </c>
      <c r="H463" s="50">
        <v>120</v>
      </c>
      <c r="I463" s="58">
        <v>5.5599999999999997E-2</v>
      </c>
      <c r="J463" s="50">
        <v>57300</v>
      </c>
      <c r="K463" s="50">
        <v>2278</v>
      </c>
      <c r="L463" s="50">
        <v>2157</v>
      </c>
      <c r="M463" s="63">
        <f t="shared" si="34"/>
        <v>0</v>
      </c>
      <c r="N463" s="42" t="str">
        <f>IFERROR(VLOOKUP(C463, マスタ!$E$2:$G$33, 3, TRUE), "")</f>
        <v>75</v>
      </c>
      <c r="O463" s="15" t="str">
        <f>IF(F463 = "", "", TEXT( WORKDAY(TEXT(LEFT(F463, FIND("(", F463) - 1), "yyyy/mm/dd"), 1, マスタ!$A$2:$A$106), "yyyymmdd"))</f>
        <v>20170719</v>
      </c>
      <c r="P463" s="16">
        <v>42935</v>
      </c>
      <c r="Q463" s="56">
        <v>2250</v>
      </c>
      <c r="R463" s="56">
        <v>2250</v>
      </c>
      <c r="S463" s="56">
        <v>2211</v>
      </c>
      <c r="T463" s="15" t="str">
        <f t="shared" si="31"/>
        <v>無</v>
      </c>
      <c r="U463" s="15" t="str">
        <f t="shared" si="32"/>
        <v>有</v>
      </c>
      <c r="V463" s="67">
        <f t="shared" si="33"/>
        <v>-1.2291483757682187E-2</v>
      </c>
      <c r="W463" s="17"/>
      <c r="X463" s="46"/>
      <c r="Y463" s="46"/>
    </row>
    <row r="464" spans="1:25" ht="15">
      <c r="A464" s="14" t="s">
        <v>18</v>
      </c>
      <c r="B464" s="14">
        <v>28</v>
      </c>
      <c r="C464" s="14">
        <v>3667</v>
      </c>
      <c r="D464" s="9" t="s">
        <v>28</v>
      </c>
      <c r="E464" s="14" t="s">
        <v>20</v>
      </c>
      <c r="F464" s="14" t="s">
        <v>238</v>
      </c>
      <c r="G464" s="51">
        <v>2974</v>
      </c>
      <c r="H464" s="51">
        <v>151</v>
      </c>
      <c r="I464" s="59">
        <v>5.3499999999999999E-2</v>
      </c>
      <c r="J464" s="51">
        <v>1054600</v>
      </c>
      <c r="K464" s="51">
        <v>2986</v>
      </c>
      <c r="L464" s="51">
        <v>2777</v>
      </c>
      <c r="M464" s="64">
        <f t="shared" si="34"/>
        <v>5.7416267942583733E-2</v>
      </c>
      <c r="N464" s="43" t="str">
        <f>IFERROR(VLOOKUP(C464, マスタ!$E$2:$G$33, 3, TRUE), "")</f>
        <v>36</v>
      </c>
      <c r="O464" s="14" t="str">
        <f>IF(F464 = "", "", TEXT( WORKDAY(TEXT(LEFT(F464, FIND("(", F464) - 1), "yyyy/mm/dd"), 1, マスタ!$A$2:$A$106), "yyyymmdd"))</f>
        <v>20170719</v>
      </c>
      <c r="P464" s="18">
        <v>42935</v>
      </c>
      <c r="Q464" s="57">
        <v>2974</v>
      </c>
      <c r="R464" s="57">
        <v>3475</v>
      </c>
      <c r="S464" s="57">
        <v>2937</v>
      </c>
      <c r="T464" s="14" t="str">
        <f t="shared" si="31"/>
        <v>有</v>
      </c>
      <c r="U464" s="14" t="str">
        <f t="shared" si="32"/>
        <v>有</v>
      </c>
      <c r="V464" s="68">
        <f t="shared" si="33"/>
        <v>0</v>
      </c>
      <c r="W464" s="19"/>
      <c r="X464" s="47"/>
      <c r="Y464" s="47"/>
    </row>
    <row r="465" spans="1:25" ht="15">
      <c r="A465" s="15" t="s">
        <v>18</v>
      </c>
      <c r="B465" s="15">
        <v>30</v>
      </c>
      <c r="C465" s="15">
        <v>3221</v>
      </c>
      <c r="D465" s="10" t="s">
        <v>247</v>
      </c>
      <c r="E465" s="15" t="s">
        <v>20</v>
      </c>
      <c r="F465" s="15" t="s">
        <v>238</v>
      </c>
      <c r="G465" s="50">
        <v>1759</v>
      </c>
      <c r="H465" s="50">
        <v>86</v>
      </c>
      <c r="I465" s="58">
        <v>5.1400000000000001E-2</v>
      </c>
      <c r="J465" s="50">
        <v>92100</v>
      </c>
      <c r="K465" s="50">
        <v>1768</v>
      </c>
      <c r="L465" s="50">
        <v>1681</v>
      </c>
      <c r="M465" s="63">
        <f t="shared" si="34"/>
        <v>0.10344827586206896</v>
      </c>
      <c r="N465" s="42" t="str">
        <f>IFERROR(VLOOKUP(C465, マスタ!$E$2:$G$33, 3, TRUE), "")</f>
        <v>繊維製品</v>
      </c>
      <c r="O465" s="15" t="str">
        <f>IF(F465 = "", "", TEXT( WORKDAY(TEXT(LEFT(F465, FIND("(", F465) - 1), "yyyy/mm/dd"), 1, マスタ!$A$2:$A$106), "yyyymmdd"))</f>
        <v>20170719</v>
      </c>
      <c r="P465" s="16">
        <v>42935</v>
      </c>
      <c r="Q465" s="56">
        <v>1748</v>
      </c>
      <c r="R465" s="56">
        <v>1757</v>
      </c>
      <c r="S465" s="56">
        <v>1732</v>
      </c>
      <c r="T465" s="15" t="str">
        <f t="shared" si="31"/>
        <v>無</v>
      </c>
      <c r="U465" s="15" t="str">
        <f t="shared" si="32"/>
        <v>無</v>
      </c>
      <c r="V465" s="67">
        <f t="shared" si="33"/>
        <v>-6.2535531552018186E-3</v>
      </c>
      <c r="W465" s="17"/>
      <c r="X465" s="46"/>
      <c r="Y465" s="46"/>
    </row>
    <row r="466" spans="1:25" ht="15">
      <c r="A466" s="14" t="s">
        <v>18</v>
      </c>
      <c r="B466" s="14">
        <v>31</v>
      </c>
      <c r="C466" s="14">
        <v>3098</v>
      </c>
      <c r="D466" s="9" t="s">
        <v>218</v>
      </c>
      <c r="E466" s="14" t="s">
        <v>20</v>
      </c>
      <c r="F466" s="14" t="s">
        <v>238</v>
      </c>
      <c r="G466" s="51">
        <v>5740</v>
      </c>
      <c r="H466" s="51">
        <v>260</v>
      </c>
      <c r="I466" s="59">
        <v>4.7399999999999998E-2</v>
      </c>
      <c r="J466" s="51">
        <v>120200</v>
      </c>
      <c r="K466" s="51">
        <v>5790</v>
      </c>
      <c r="L466" s="51">
        <v>5510</v>
      </c>
      <c r="M466" s="64">
        <f t="shared" si="34"/>
        <v>0.17857142857142858</v>
      </c>
      <c r="N466" s="43" t="str">
        <f>IFERROR(VLOOKUP(C466, マスタ!$E$2:$G$33, 3, TRUE), "")</f>
        <v>繊維製品</v>
      </c>
      <c r="O466" s="14" t="str">
        <f>IF(F466 = "", "", TEXT( WORKDAY(TEXT(LEFT(F466, FIND("(", F466) - 1), "yyyy/mm/dd"), 1, マスタ!$A$2:$A$106), "yyyymmdd"))</f>
        <v>20170719</v>
      </c>
      <c r="P466" s="18">
        <v>42935</v>
      </c>
      <c r="Q466" s="57">
        <v>5710</v>
      </c>
      <c r="R466" s="57">
        <v>5770</v>
      </c>
      <c r="S466" s="57">
        <v>5670</v>
      </c>
      <c r="T466" s="14" t="str">
        <f t="shared" si="31"/>
        <v>有</v>
      </c>
      <c r="U466" s="14" t="str">
        <f t="shared" si="32"/>
        <v>無</v>
      </c>
      <c r="V466" s="68">
        <f t="shared" si="33"/>
        <v>-5.2264808362368909E-3</v>
      </c>
      <c r="W466" s="19"/>
      <c r="X466" s="47"/>
      <c r="Y466" s="47"/>
    </row>
    <row r="467" spans="1:25" ht="15">
      <c r="A467" s="15" t="s">
        <v>18</v>
      </c>
      <c r="B467" s="15">
        <v>32</v>
      </c>
      <c r="C467" s="15">
        <v>3046</v>
      </c>
      <c r="D467" s="10" t="s">
        <v>248</v>
      </c>
      <c r="E467" s="15" t="s">
        <v>20</v>
      </c>
      <c r="F467" s="15" t="s">
        <v>238</v>
      </c>
      <c r="G467" s="50">
        <v>6450</v>
      </c>
      <c r="H467" s="50">
        <v>290</v>
      </c>
      <c r="I467" s="58">
        <v>4.7100000000000003E-2</v>
      </c>
      <c r="J467" s="50">
        <v>253900</v>
      </c>
      <c r="K467" s="50">
        <v>6560</v>
      </c>
      <c r="L467" s="50">
        <v>6400</v>
      </c>
      <c r="M467" s="63">
        <f t="shared" si="34"/>
        <v>0.6875</v>
      </c>
      <c r="N467" s="42" t="str">
        <f>IFERROR(VLOOKUP(C467, マスタ!$E$2:$G$33, 3, TRUE), "")</f>
        <v>繊維製品</v>
      </c>
      <c r="O467" s="15" t="str">
        <f>IF(F467 = "", "", TEXT( WORKDAY(TEXT(LEFT(F467, FIND("(", F467) - 1), "yyyy/mm/dd"), 1, マスタ!$A$2:$A$106), "yyyymmdd"))</f>
        <v>20170719</v>
      </c>
      <c r="P467" s="16">
        <v>42935</v>
      </c>
      <c r="Q467" s="56">
        <v>6450</v>
      </c>
      <c r="R467" s="56">
        <v>6480</v>
      </c>
      <c r="S467" s="56">
        <v>6280</v>
      </c>
      <c r="T467" s="15" t="str">
        <f t="shared" si="31"/>
        <v>無</v>
      </c>
      <c r="U467" s="15" t="str">
        <f t="shared" si="32"/>
        <v>有</v>
      </c>
      <c r="V467" s="67">
        <f t="shared" si="33"/>
        <v>0</v>
      </c>
      <c r="W467" s="17"/>
      <c r="X467" s="46"/>
      <c r="Y467" s="46"/>
    </row>
    <row r="468" spans="1:25" ht="15">
      <c r="A468" s="14" t="s">
        <v>18</v>
      </c>
      <c r="B468" s="14">
        <v>33</v>
      </c>
      <c r="C468" s="14">
        <v>4577</v>
      </c>
      <c r="D468" s="9" t="s">
        <v>190</v>
      </c>
      <c r="E468" s="14" t="s">
        <v>20</v>
      </c>
      <c r="F468" s="14" t="s">
        <v>238</v>
      </c>
      <c r="G468" s="51">
        <v>2919</v>
      </c>
      <c r="H468" s="51">
        <v>127</v>
      </c>
      <c r="I468" s="59">
        <v>4.5499999999999999E-2</v>
      </c>
      <c r="J468" s="51">
        <v>135400</v>
      </c>
      <c r="K468" s="51">
        <v>2925</v>
      </c>
      <c r="L468" s="51">
        <v>2807</v>
      </c>
      <c r="M468" s="64">
        <f t="shared" si="34"/>
        <v>5.0847457627118647E-2</v>
      </c>
      <c r="N468" s="43" t="str">
        <f>IFERROR(VLOOKUP(C468, マスタ!$E$2:$G$33, 3, TRUE), "")</f>
        <v>化学・医薬品</v>
      </c>
      <c r="O468" s="14" t="str">
        <f>IF(F468 = "", "", TEXT( WORKDAY(TEXT(LEFT(F468, FIND("(", F468) - 1), "yyyy/mm/dd"), 1, マスタ!$A$2:$A$106), "yyyymmdd"))</f>
        <v>20170719</v>
      </c>
      <c r="P468" s="18">
        <v>42935</v>
      </c>
      <c r="Q468" s="57">
        <v>2896</v>
      </c>
      <c r="R468" s="57">
        <v>2993</v>
      </c>
      <c r="S468" s="57">
        <v>2888</v>
      </c>
      <c r="T468" s="14" t="str">
        <f t="shared" si="31"/>
        <v>有</v>
      </c>
      <c r="U468" s="14" t="str">
        <f t="shared" si="32"/>
        <v>無</v>
      </c>
      <c r="V468" s="68">
        <f t="shared" si="33"/>
        <v>-7.8794107571086291E-3</v>
      </c>
      <c r="W468" s="19"/>
      <c r="X468" s="47"/>
      <c r="Y468" s="47"/>
    </row>
    <row r="469" spans="1:25" ht="15">
      <c r="A469" s="15" t="s">
        <v>18</v>
      </c>
      <c r="B469" s="15">
        <v>34</v>
      </c>
      <c r="C469" s="15">
        <v>3179</v>
      </c>
      <c r="D469" s="10" t="s">
        <v>249</v>
      </c>
      <c r="E469" s="15" t="s">
        <v>20</v>
      </c>
      <c r="F469" s="15" t="s">
        <v>238</v>
      </c>
      <c r="G469" s="50">
        <v>2142</v>
      </c>
      <c r="H469" s="50">
        <v>92</v>
      </c>
      <c r="I469" s="58">
        <v>4.4900000000000002E-2</v>
      </c>
      <c r="J469" s="50">
        <v>143200</v>
      </c>
      <c r="K469" s="50">
        <v>2173</v>
      </c>
      <c r="L469" s="50">
        <v>2027</v>
      </c>
      <c r="M469" s="63">
        <f t="shared" si="34"/>
        <v>0.21232876712328766</v>
      </c>
      <c r="N469" s="42" t="str">
        <f>IFERROR(VLOOKUP(C469, マスタ!$E$2:$G$33, 3, TRUE), "")</f>
        <v>繊維製品</v>
      </c>
      <c r="O469" s="15" t="str">
        <f>IF(F469 = "", "", TEXT( WORKDAY(TEXT(LEFT(F469, FIND("(", F469) - 1), "yyyy/mm/dd"), 1, マスタ!$A$2:$A$106), "yyyymmdd"))</f>
        <v>20170719</v>
      </c>
      <c r="P469" s="16">
        <v>42935</v>
      </c>
      <c r="Q469" s="56">
        <v>2128</v>
      </c>
      <c r="R469" s="56">
        <v>2217</v>
      </c>
      <c r="S469" s="56">
        <v>2123</v>
      </c>
      <c r="T469" s="15" t="str">
        <f t="shared" si="31"/>
        <v>有</v>
      </c>
      <c r="U469" s="15" t="str">
        <f t="shared" si="32"/>
        <v>無</v>
      </c>
      <c r="V469" s="67">
        <f t="shared" si="33"/>
        <v>-6.5359477124182774E-3</v>
      </c>
      <c r="W469" s="17"/>
      <c r="X469" s="46"/>
      <c r="Y469" s="46"/>
    </row>
    <row r="470" spans="1:25" ht="15">
      <c r="A470" s="14" t="s">
        <v>18</v>
      </c>
      <c r="B470" s="14">
        <v>35</v>
      </c>
      <c r="C470" s="14">
        <v>1377</v>
      </c>
      <c r="D470" s="9" t="s">
        <v>110</v>
      </c>
      <c r="E470" s="14" t="s">
        <v>20</v>
      </c>
      <c r="F470" s="14" t="s">
        <v>238</v>
      </c>
      <c r="G470" s="51">
        <v>3655</v>
      </c>
      <c r="H470" s="51">
        <v>155</v>
      </c>
      <c r="I470" s="59">
        <v>4.4299999999999999E-2</v>
      </c>
      <c r="J470" s="51">
        <v>616100</v>
      </c>
      <c r="K470" s="51">
        <v>3665</v>
      </c>
      <c r="L470" s="51">
        <v>3515</v>
      </c>
      <c r="M470" s="64">
        <f t="shared" si="34"/>
        <v>6.6666666666666666E-2</v>
      </c>
      <c r="N470" s="43" t="str">
        <f>IFERROR(VLOOKUP(C470, マスタ!$E$2:$G$33, 3, TRUE), "")</f>
        <v>農林水産</v>
      </c>
      <c r="O470" s="14" t="str">
        <f>IF(F470 = "", "", TEXT( WORKDAY(TEXT(LEFT(F470, FIND("(", F470) - 1), "yyyy/mm/dd"), 1, マスタ!$A$2:$A$106), "yyyymmdd"))</f>
        <v>20170719</v>
      </c>
      <c r="P470" s="18">
        <v>42935</v>
      </c>
      <c r="Q470" s="57">
        <v>3645</v>
      </c>
      <c r="R470" s="57">
        <v>3730</v>
      </c>
      <c r="S470" s="57">
        <v>3570</v>
      </c>
      <c r="T470" s="14" t="str">
        <f t="shared" si="31"/>
        <v>有</v>
      </c>
      <c r="U470" s="14" t="str">
        <f t="shared" si="32"/>
        <v>有</v>
      </c>
      <c r="V470" s="68">
        <f t="shared" si="33"/>
        <v>-2.7359781121750748E-3</v>
      </c>
      <c r="W470" s="19"/>
      <c r="X470" s="47"/>
      <c r="Y470" s="47"/>
    </row>
    <row r="471" spans="1:25" ht="15">
      <c r="A471" s="15" t="s">
        <v>18</v>
      </c>
      <c r="B471" s="15">
        <v>37</v>
      </c>
      <c r="C471" s="15">
        <v>5002</v>
      </c>
      <c r="D471" s="10" t="s">
        <v>57</v>
      </c>
      <c r="E471" s="15" t="s">
        <v>20</v>
      </c>
      <c r="F471" s="15" t="s">
        <v>238</v>
      </c>
      <c r="G471" s="50">
        <v>1175</v>
      </c>
      <c r="H471" s="50">
        <v>49</v>
      </c>
      <c r="I471" s="58">
        <v>4.3499999999999997E-2</v>
      </c>
      <c r="J471" s="50">
        <v>5290000</v>
      </c>
      <c r="K471" s="50">
        <v>1175</v>
      </c>
      <c r="L471" s="50">
        <v>1117</v>
      </c>
      <c r="M471" s="63">
        <f t="shared" si="34"/>
        <v>0</v>
      </c>
      <c r="N471" s="42" t="str">
        <f>IFERROR(VLOOKUP(C471, マスタ!$E$2:$G$33, 3, TRUE), "")</f>
        <v>石油・石炭</v>
      </c>
      <c r="O471" s="15" t="str">
        <f>IF(F471 = "", "", TEXT( WORKDAY(TEXT(LEFT(F471, FIND("(", F471) - 1), "yyyy/mm/dd"), 1, マスタ!$A$2:$A$106), "yyyymmdd"))</f>
        <v>20170719</v>
      </c>
      <c r="P471" s="16">
        <v>42935</v>
      </c>
      <c r="Q471" s="56">
        <v>1173</v>
      </c>
      <c r="R471" s="56">
        <v>1206</v>
      </c>
      <c r="S471" s="56">
        <v>1161</v>
      </c>
      <c r="T471" s="15" t="str">
        <f t="shared" si="31"/>
        <v>有</v>
      </c>
      <c r="U471" s="15" t="str">
        <f t="shared" si="32"/>
        <v>有</v>
      </c>
      <c r="V471" s="67">
        <f t="shared" si="33"/>
        <v>-1.7021276595744483E-3</v>
      </c>
      <c r="W471" s="17"/>
      <c r="X471" s="46"/>
      <c r="Y471" s="46"/>
    </row>
    <row r="472" spans="1:25" ht="15">
      <c r="A472" s="14" t="s">
        <v>18</v>
      </c>
      <c r="B472" s="14">
        <v>38</v>
      </c>
      <c r="C472" s="14">
        <v>4112</v>
      </c>
      <c r="D472" s="9" t="s">
        <v>173</v>
      </c>
      <c r="E472" s="14" t="s">
        <v>20</v>
      </c>
      <c r="F472" s="14" t="s">
        <v>238</v>
      </c>
      <c r="G472" s="51">
        <v>4845</v>
      </c>
      <c r="H472" s="51">
        <v>200</v>
      </c>
      <c r="I472" s="59">
        <v>4.3099999999999999E-2</v>
      </c>
      <c r="J472" s="51">
        <v>121400</v>
      </c>
      <c r="K472" s="51">
        <v>4865</v>
      </c>
      <c r="L472" s="51">
        <v>4705</v>
      </c>
      <c r="M472" s="64">
        <f t="shared" si="34"/>
        <v>0.125</v>
      </c>
      <c r="N472" s="43" t="str">
        <f>IFERROR(VLOOKUP(C472, マスタ!$E$2:$G$33, 3, TRUE), "")</f>
        <v>化学・医薬品</v>
      </c>
      <c r="O472" s="14" t="str">
        <f>IF(F472 = "", "", TEXT( WORKDAY(TEXT(LEFT(F472, FIND("(", F472) - 1), "yyyy/mm/dd"), 1, マスタ!$A$2:$A$106), "yyyymmdd"))</f>
        <v>20170719</v>
      </c>
      <c r="P472" s="18">
        <v>42935</v>
      </c>
      <c r="Q472" s="57">
        <v>4845</v>
      </c>
      <c r="R472" s="57">
        <v>4935</v>
      </c>
      <c r="S472" s="57">
        <v>4845</v>
      </c>
      <c r="T472" s="14" t="str">
        <f t="shared" si="31"/>
        <v>有</v>
      </c>
      <c r="U472" s="14" t="str">
        <f t="shared" si="32"/>
        <v>無</v>
      </c>
      <c r="V472" s="68">
        <f t="shared" si="33"/>
        <v>0</v>
      </c>
      <c r="W472" s="19"/>
      <c r="X472" s="47"/>
      <c r="Y472" s="47"/>
    </row>
    <row r="473" spans="1:25" ht="15">
      <c r="A473" s="15" t="s">
        <v>18</v>
      </c>
      <c r="B473" s="15">
        <v>41</v>
      </c>
      <c r="C473" s="15">
        <v>9416</v>
      </c>
      <c r="D473" s="10" t="s">
        <v>250</v>
      </c>
      <c r="E473" s="15" t="s">
        <v>20</v>
      </c>
      <c r="F473" s="15" t="s">
        <v>238</v>
      </c>
      <c r="G473" s="50">
        <v>2612</v>
      </c>
      <c r="H473" s="50">
        <v>103</v>
      </c>
      <c r="I473" s="58">
        <v>4.1099999999999998E-2</v>
      </c>
      <c r="J473" s="50">
        <v>202500</v>
      </c>
      <c r="K473" s="50">
        <v>2625</v>
      </c>
      <c r="L473" s="50">
        <v>2497</v>
      </c>
      <c r="M473" s="63">
        <f t="shared" si="34"/>
        <v>0.1015625</v>
      </c>
      <c r="N473" s="42" t="str">
        <f>IFERROR(VLOOKUP(C473, マスタ!$E$2:$G$33, 3, TRUE), "")</f>
        <v>情報通信</v>
      </c>
      <c r="O473" s="15" t="str">
        <f>IF(F473 = "", "", TEXT( WORKDAY(TEXT(LEFT(F473, FIND("(", F473) - 1), "yyyy/mm/dd"), 1, マスタ!$A$2:$A$106), "yyyymmdd"))</f>
        <v>20170719</v>
      </c>
      <c r="P473" s="16">
        <v>42935</v>
      </c>
      <c r="Q473" s="56">
        <v>2635</v>
      </c>
      <c r="R473" s="56">
        <v>2720</v>
      </c>
      <c r="S473" s="56">
        <v>2632</v>
      </c>
      <c r="T473" s="15" t="str">
        <f t="shared" si="31"/>
        <v>有</v>
      </c>
      <c r="U473" s="15" t="str">
        <f t="shared" si="32"/>
        <v>無</v>
      </c>
      <c r="V473" s="67">
        <f t="shared" si="33"/>
        <v>8.805513016845401E-3</v>
      </c>
      <c r="W473" s="17"/>
      <c r="X473" s="46"/>
      <c r="Y473" s="46"/>
    </row>
    <row r="474" spans="1:25" ht="15">
      <c r="A474" s="14" t="s">
        <v>18</v>
      </c>
      <c r="B474" s="14">
        <v>42</v>
      </c>
      <c r="C474" s="14">
        <v>6258</v>
      </c>
      <c r="D474" s="9" t="s">
        <v>126</v>
      </c>
      <c r="E474" s="14" t="s">
        <v>20</v>
      </c>
      <c r="F474" s="14" t="s">
        <v>238</v>
      </c>
      <c r="G474" s="51">
        <v>12600</v>
      </c>
      <c r="H474" s="51">
        <v>490</v>
      </c>
      <c r="I474" s="59">
        <v>4.0500000000000001E-2</v>
      </c>
      <c r="J474" s="51">
        <v>464800</v>
      </c>
      <c r="K474" s="51">
        <v>12700</v>
      </c>
      <c r="L474" s="51">
        <v>12150</v>
      </c>
      <c r="M474" s="64">
        <f t="shared" si="34"/>
        <v>0.18181818181818182</v>
      </c>
      <c r="N474" s="43" t="str">
        <f>IFERROR(VLOOKUP(C474, マスタ!$E$2:$G$33, 3, TRUE), "")</f>
        <v>機械</v>
      </c>
      <c r="O474" s="14" t="str">
        <f>IF(F474 = "", "", TEXT( WORKDAY(TEXT(LEFT(F474, FIND("(", F474) - 1), "yyyy/mm/dd"), 1, マスタ!$A$2:$A$106), "yyyymmdd"))</f>
        <v>20170719</v>
      </c>
      <c r="P474" s="18">
        <v>42935</v>
      </c>
      <c r="Q474" s="57">
        <v>12580</v>
      </c>
      <c r="R474" s="57">
        <v>12700</v>
      </c>
      <c r="S474" s="57">
        <v>12440</v>
      </c>
      <c r="T474" s="14" t="str">
        <f t="shared" ref="T474:T537" si="35">IF(Q474="", "", IF(R474-Q474&gt;=ROUNDDOWN(G474/100, 0), "有", "無"))</f>
        <v>無</v>
      </c>
      <c r="U474" s="14" t="str">
        <f t="shared" ref="U474:U537" si="36">IF(Q474="", "", IF(Q474-S474&gt;=ROUNDDOWN(G474/100, 0), "有", "無"))</f>
        <v>有</v>
      </c>
      <c r="V474" s="68">
        <f t="shared" ref="V474:V537" si="37">IF(Q474="", "", Q474/G474-1)</f>
        <v>-1.5873015873015817E-3</v>
      </c>
      <c r="W474" s="19"/>
      <c r="X474" s="47"/>
      <c r="Y474" s="47"/>
    </row>
    <row r="475" spans="1:25" ht="15">
      <c r="A475" s="15" t="s">
        <v>18</v>
      </c>
      <c r="B475" s="15">
        <v>43</v>
      </c>
      <c r="C475" s="15">
        <v>5218</v>
      </c>
      <c r="D475" s="10" t="s">
        <v>251</v>
      </c>
      <c r="E475" s="15" t="s">
        <v>20</v>
      </c>
      <c r="F475" s="15" t="s">
        <v>238</v>
      </c>
      <c r="G475" s="50">
        <v>1332</v>
      </c>
      <c r="H475" s="50">
        <v>51</v>
      </c>
      <c r="I475" s="58">
        <v>3.9800000000000002E-2</v>
      </c>
      <c r="J475" s="50">
        <v>390400</v>
      </c>
      <c r="K475" s="50">
        <v>1336</v>
      </c>
      <c r="L475" s="50">
        <v>1290</v>
      </c>
      <c r="M475" s="63">
        <f t="shared" si="34"/>
        <v>8.6956521739130432E-2</v>
      </c>
      <c r="N475" s="42" t="str">
        <f>IFERROR(VLOOKUP(C475, マスタ!$E$2:$G$33, 3, TRUE), "")</f>
        <v>窯業</v>
      </c>
      <c r="O475" s="15" t="str">
        <f>IF(F475 = "", "", TEXT( WORKDAY(TEXT(LEFT(F475, FIND("(", F475) - 1), "yyyy/mm/dd"), 1, マスタ!$A$2:$A$106), "yyyymmdd"))</f>
        <v>20170719</v>
      </c>
      <c r="P475" s="16">
        <v>42935</v>
      </c>
      <c r="Q475" s="56">
        <v>1330</v>
      </c>
      <c r="R475" s="56">
        <v>1387</v>
      </c>
      <c r="S475" s="56">
        <v>1311</v>
      </c>
      <c r="T475" s="15" t="str">
        <f t="shared" si="35"/>
        <v>有</v>
      </c>
      <c r="U475" s="15" t="str">
        <f t="shared" si="36"/>
        <v>有</v>
      </c>
      <c r="V475" s="67">
        <f t="shared" si="37"/>
        <v>-1.5015015015015232E-3</v>
      </c>
      <c r="W475" s="17"/>
      <c r="X475" s="46"/>
      <c r="Y475" s="46"/>
    </row>
    <row r="476" spans="1:25" ht="15">
      <c r="A476" s="14" t="s">
        <v>18</v>
      </c>
      <c r="B476" s="14">
        <v>44</v>
      </c>
      <c r="C476" s="14">
        <v>6505</v>
      </c>
      <c r="D476" s="9" t="s">
        <v>202</v>
      </c>
      <c r="E476" s="14" t="s">
        <v>20</v>
      </c>
      <c r="F476" s="14" t="s">
        <v>238</v>
      </c>
      <c r="G476" s="51">
        <v>1866</v>
      </c>
      <c r="H476" s="51">
        <v>70</v>
      </c>
      <c r="I476" s="59">
        <v>3.9E-2</v>
      </c>
      <c r="J476" s="51">
        <v>109400</v>
      </c>
      <c r="K476" s="51">
        <v>1900</v>
      </c>
      <c r="L476" s="51">
        <v>1767</v>
      </c>
      <c r="M476" s="64">
        <f t="shared" si="34"/>
        <v>0.25563909774436089</v>
      </c>
      <c r="N476" s="43" t="str">
        <f>IFERROR(VLOOKUP(C476, マスタ!$E$2:$G$33, 3, TRUE), "")</f>
        <v>電気</v>
      </c>
      <c r="O476" s="14" t="str">
        <f>IF(F476 = "", "", TEXT( WORKDAY(TEXT(LEFT(F476, FIND("(", F476) - 1), "yyyy/mm/dd"), 1, マスタ!$A$2:$A$106), "yyyymmdd"))</f>
        <v>20170719</v>
      </c>
      <c r="P476" s="18">
        <v>42935</v>
      </c>
      <c r="Q476" s="57">
        <v>1851</v>
      </c>
      <c r="R476" s="57">
        <v>1865</v>
      </c>
      <c r="S476" s="57">
        <v>1827</v>
      </c>
      <c r="T476" s="14" t="str">
        <f t="shared" si="35"/>
        <v>無</v>
      </c>
      <c r="U476" s="14" t="str">
        <f t="shared" si="36"/>
        <v>有</v>
      </c>
      <c r="V476" s="68">
        <f t="shared" si="37"/>
        <v>-8.0385852090032461E-3</v>
      </c>
      <c r="W476" s="19"/>
      <c r="X476" s="47"/>
      <c r="Y476" s="47"/>
    </row>
    <row r="477" spans="1:25" ht="15">
      <c r="A477" s="15" t="s">
        <v>18</v>
      </c>
      <c r="B477" s="15">
        <v>45</v>
      </c>
      <c r="C477" s="15">
        <v>1384</v>
      </c>
      <c r="D477" s="10" t="s">
        <v>252</v>
      </c>
      <c r="E477" s="15" t="s">
        <v>20</v>
      </c>
      <c r="F477" s="15" t="s">
        <v>238</v>
      </c>
      <c r="G477" s="50">
        <v>1041</v>
      </c>
      <c r="H477" s="50">
        <v>39</v>
      </c>
      <c r="I477" s="58">
        <v>3.8899999999999997E-2</v>
      </c>
      <c r="J477" s="50">
        <v>119100</v>
      </c>
      <c r="K477" s="50">
        <v>1071</v>
      </c>
      <c r="L477" s="50">
        <v>1010</v>
      </c>
      <c r="M477" s="63">
        <f t="shared" si="34"/>
        <v>0.49180327868852458</v>
      </c>
      <c r="N477" s="42" t="str">
        <f>IFERROR(VLOOKUP(C477, マスタ!$E$2:$G$33, 3, TRUE), "")</f>
        <v>農林水産</v>
      </c>
      <c r="O477" s="15" t="str">
        <f>IF(F477 = "", "", TEXT( WORKDAY(TEXT(LEFT(F477, FIND("(", F477) - 1), "yyyy/mm/dd"), 1, マスタ!$A$2:$A$106), "yyyymmdd"))</f>
        <v>20170719</v>
      </c>
      <c r="P477" s="16">
        <v>42935</v>
      </c>
      <c r="Q477" s="56">
        <v>1048</v>
      </c>
      <c r="R477" s="56">
        <v>1048</v>
      </c>
      <c r="S477" s="56">
        <v>1032</v>
      </c>
      <c r="T477" s="15" t="str">
        <f t="shared" si="35"/>
        <v>無</v>
      </c>
      <c r="U477" s="15" t="str">
        <f t="shared" si="36"/>
        <v>有</v>
      </c>
      <c r="V477" s="67">
        <f t="shared" si="37"/>
        <v>6.7243035542747798E-3</v>
      </c>
      <c r="W477" s="17"/>
      <c r="X477" s="46"/>
      <c r="Y477" s="46"/>
    </row>
    <row r="478" spans="1:25" ht="15">
      <c r="A478" s="14" t="s">
        <v>18</v>
      </c>
      <c r="B478" s="14">
        <v>47</v>
      </c>
      <c r="C478" s="14">
        <v>3230</v>
      </c>
      <c r="D478" s="9" t="s">
        <v>144</v>
      </c>
      <c r="E478" s="14" t="s">
        <v>20</v>
      </c>
      <c r="F478" s="14" t="s">
        <v>238</v>
      </c>
      <c r="G478" s="51">
        <v>2971</v>
      </c>
      <c r="H478" s="51">
        <v>107</v>
      </c>
      <c r="I478" s="59">
        <v>3.7400000000000003E-2</v>
      </c>
      <c r="J478" s="51">
        <v>130600</v>
      </c>
      <c r="K478" s="51">
        <v>2979</v>
      </c>
      <c r="L478" s="51">
        <v>2839</v>
      </c>
      <c r="M478" s="64">
        <f t="shared" si="34"/>
        <v>5.7142857142857141E-2</v>
      </c>
      <c r="N478" s="43" t="str">
        <f>IFERROR(VLOOKUP(C478, マスタ!$E$2:$G$33, 3, TRUE), "")</f>
        <v>繊維製品</v>
      </c>
      <c r="O478" s="14" t="str">
        <f>IF(F478 = "", "", TEXT( WORKDAY(TEXT(LEFT(F478, FIND("(", F478) - 1), "yyyy/mm/dd"), 1, マスタ!$A$2:$A$106), "yyyymmdd"))</f>
        <v>20170719</v>
      </c>
      <c r="P478" s="18">
        <v>42935</v>
      </c>
      <c r="Q478" s="57">
        <v>2980</v>
      </c>
      <c r="R478" s="57">
        <v>3080</v>
      </c>
      <c r="S478" s="57">
        <v>2964</v>
      </c>
      <c r="T478" s="14" t="str">
        <f t="shared" si="35"/>
        <v>有</v>
      </c>
      <c r="U478" s="14" t="str">
        <f t="shared" si="36"/>
        <v>無</v>
      </c>
      <c r="V478" s="68">
        <f t="shared" si="37"/>
        <v>3.0292830696734274E-3</v>
      </c>
      <c r="W478" s="19"/>
      <c r="X478" s="47"/>
      <c r="Y478" s="47"/>
    </row>
    <row r="479" spans="1:25" ht="15">
      <c r="A479" s="15" t="s">
        <v>18</v>
      </c>
      <c r="B479" s="15">
        <v>48</v>
      </c>
      <c r="C479" s="15">
        <v>3048</v>
      </c>
      <c r="D479" s="10" t="s">
        <v>253</v>
      </c>
      <c r="E479" s="15" t="s">
        <v>20</v>
      </c>
      <c r="F479" s="15" t="s">
        <v>238</v>
      </c>
      <c r="G479" s="50">
        <v>1194</v>
      </c>
      <c r="H479" s="50">
        <v>43</v>
      </c>
      <c r="I479" s="58">
        <v>3.7400000000000003E-2</v>
      </c>
      <c r="J479" s="50">
        <v>1641200</v>
      </c>
      <c r="K479" s="50">
        <v>1200</v>
      </c>
      <c r="L479" s="50">
        <v>1155</v>
      </c>
      <c r="M479" s="63">
        <f t="shared" si="34"/>
        <v>0.13333333333333333</v>
      </c>
      <c r="N479" s="42" t="str">
        <f>IFERROR(VLOOKUP(C479, マスタ!$E$2:$G$33, 3, TRUE), "")</f>
        <v>繊維製品</v>
      </c>
      <c r="O479" s="15" t="str">
        <f>IF(F479 = "", "", TEXT( WORKDAY(TEXT(LEFT(F479, FIND("(", F479) - 1), "yyyy/mm/dd"), 1, マスタ!$A$2:$A$106), "yyyymmdd"))</f>
        <v>20170719</v>
      </c>
      <c r="P479" s="16">
        <v>42935</v>
      </c>
      <c r="Q479" s="56">
        <v>1195</v>
      </c>
      <c r="R479" s="56">
        <v>1254</v>
      </c>
      <c r="S479" s="56">
        <v>1194</v>
      </c>
      <c r="T479" s="15" t="str">
        <f t="shared" si="35"/>
        <v>有</v>
      </c>
      <c r="U479" s="15" t="str">
        <f t="shared" si="36"/>
        <v>無</v>
      </c>
      <c r="V479" s="67">
        <f t="shared" si="37"/>
        <v>8.3752093802336169E-4</v>
      </c>
      <c r="W479" s="17"/>
      <c r="X479" s="46"/>
      <c r="Y479" s="46"/>
    </row>
    <row r="480" spans="1:25" ht="15">
      <c r="A480" s="14" t="s">
        <v>18</v>
      </c>
      <c r="B480" s="14">
        <v>49</v>
      </c>
      <c r="C480" s="14">
        <v>3186</v>
      </c>
      <c r="D480" s="9" t="s">
        <v>25</v>
      </c>
      <c r="E480" s="14" t="s">
        <v>20</v>
      </c>
      <c r="F480" s="14" t="s">
        <v>238</v>
      </c>
      <c r="G480" s="51">
        <v>1920</v>
      </c>
      <c r="H480" s="51">
        <v>69</v>
      </c>
      <c r="I480" s="59">
        <v>3.73E-2</v>
      </c>
      <c r="J480" s="51">
        <v>173500</v>
      </c>
      <c r="K480" s="51">
        <v>1926</v>
      </c>
      <c r="L480" s="51">
        <v>1831</v>
      </c>
      <c r="M480" s="64">
        <f t="shared" si="34"/>
        <v>6.3157894736842107E-2</v>
      </c>
      <c r="N480" s="43" t="str">
        <f>IFERROR(VLOOKUP(C480, マスタ!$E$2:$G$33, 3, TRUE), "")</f>
        <v>繊維製品</v>
      </c>
      <c r="O480" s="14" t="str">
        <f>IF(F480 = "", "", TEXT( WORKDAY(TEXT(LEFT(F480, FIND("(", F480) - 1), "yyyy/mm/dd"), 1, マスタ!$A$2:$A$106), "yyyymmdd"))</f>
        <v>20170719</v>
      </c>
      <c r="P480" s="18">
        <v>42935</v>
      </c>
      <c r="Q480" s="57">
        <v>1919</v>
      </c>
      <c r="R480" s="57">
        <v>1939</v>
      </c>
      <c r="S480" s="57">
        <v>1878</v>
      </c>
      <c r="T480" s="14" t="str">
        <f t="shared" si="35"/>
        <v>有</v>
      </c>
      <c r="U480" s="14" t="str">
        <f t="shared" si="36"/>
        <v>有</v>
      </c>
      <c r="V480" s="68">
        <f t="shared" si="37"/>
        <v>-5.2083333333330373E-4</v>
      </c>
      <c r="W480" s="19"/>
      <c r="X480" s="47"/>
      <c r="Y480" s="47"/>
    </row>
    <row r="481" spans="1:25" ht="27">
      <c r="A481" s="15" t="s">
        <v>18</v>
      </c>
      <c r="B481" s="15">
        <v>50</v>
      </c>
      <c r="C481" s="15">
        <v>6615</v>
      </c>
      <c r="D481" s="10" t="s">
        <v>122</v>
      </c>
      <c r="E481" s="15" t="s">
        <v>20</v>
      </c>
      <c r="F481" s="15" t="s">
        <v>238</v>
      </c>
      <c r="G481" s="50">
        <v>1837</v>
      </c>
      <c r="H481" s="50">
        <v>64</v>
      </c>
      <c r="I481" s="58">
        <v>3.61E-2</v>
      </c>
      <c r="J481" s="50">
        <v>88400</v>
      </c>
      <c r="K481" s="50">
        <v>1838</v>
      </c>
      <c r="L481" s="50">
        <v>1797</v>
      </c>
      <c r="M481" s="63">
        <f t="shared" si="34"/>
        <v>2.4390243902439025E-2</v>
      </c>
      <c r="N481" s="42" t="str">
        <f>IFERROR(VLOOKUP(C481, マスタ!$E$2:$G$33, 3, TRUE), "")</f>
        <v>電気</v>
      </c>
      <c r="O481" s="15" t="str">
        <f>IF(F481 = "", "", TEXT( WORKDAY(TEXT(LEFT(F481, FIND("(", F481) - 1), "yyyy/mm/dd"), 1, マスタ!$A$2:$A$106), "yyyymmdd"))</f>
        <v>20170719</v>
      </c>
      <c r="P481" s="16">
        <v>42935</v>
      </c>
      <c r="Q481" s="56">
        <v>1837</v>
      </c>
      <c r="R481" s="56">
        <v>1907</v>
      </c>
      <c r="S481" s="56">
        <v>1821</v>
      </c>
      <c r="T481" s="15" t="str">
        <f t="shared" si="35"/>
        <v>有</v>
      </c>
      <c r="U481" s="15" t="str">
        <f t="shared" si="36"/>
        <v>無</v>
      </c>
      <c r="V481" s="67">
        <f t="shared" si="37"/>
        <v>0</v>
      </c>
      <c r="W481" s="17"/>
      <c r="X481" s="46"/>
      <c r="Y481" s="46"/>
    </row>
    <row r="482" spans="1:25" ht="15">
      <c r="A482" s="14" t="s">
        <v>18</v>
      </c>
      <c r="B482" s="14">
        <v>1</v>
      </c>
      <c r="C482" s="14">
        <v>3667</v>
      </c>
      <c r="D482" s="9" t="s">
        <v>28</v>
      </c>
      <c r="E482" s="14" t="s">
        <v>20</v>
      </c>
      <c r="F482" s="14" t="s">
        <v>254</v>
      </c>
      <c r="G482" s="51">
        <v>3475</v>
      </c>
      <c r="H482" s="51">
        <v>501</v>
      </c>
      <c r="I482" s="59">
        <v>0.16850000000000001</v>
      </c>
      <c r="J482" s="51">
        <v>2614100</v>
      </c>
      <c r="K482" s="51">
        <v>3475</v>
      </c>
      <c r="L482" s="51">
        <v>2937</v>
      </c>
      <c r="M482" s="64">
        <f t="shared" si="34"/>
        <v>0</v>
      </c>
      <c r="N482" s="43" t="str">
        <f>IFERROR(VLOOKUP(C482, マスタ!$E$2:$G$33, 3, TRUE), "")</f>
        <v>36</v>
      </c>
      <c r="O482" s="14" t="str">
        <f>IF(F482 = "", "", TEXT( WORKDAY(TEXT(LEFT(F482, FIND("(", F482) - 1), "yyyy/mm/dd"), 1, マスタ!$A$2:$A$106), "yyyymmdd"))</f>
        <v>20170720</v>
      </c>
      <c r="P482" s="18">
        <v>42936</v>
      </c>
      <c r="Q482" s="57">
        <v>3600</v>
      </c>
      <c r="R482" s="57">
        <v>3760</v>
      </c>
      <c r="S482" s="57">
        <v>3065</v>
      </c>
      <c r="T482" s="14" t="str">
        <f t="shared" si="35"/>
        <v>有</v>
      </c>
      <c r="U482" s="14" t="str">
        <f t="shared" si="36"/>
        <v>有</v>
      </c>
      <c r="V482" s="68">
        <f t="shared" si="37"/>
        <v>3.5971223021582732E-2</v>
      </c>
      <c r="W482" s="19"/>
      <c r="X482" s="47"/>
      <c r="Y482" s="47"/>
    </row>
    <row r="483" spans="1:25" ht="27">
      <c r="A483" s="15" t="s">
        <v>18</v>
      </c>
      <c r="B483" s="15">
        <v>3</v>
      </c>
      <c r="C483" s="15">
        <v>6048</v>
      </c>
      <c r="D483" s="10" t="s">
        <v>135</v>
      </c>
      <c r="E483" s="15" t="s">
        <v>20</v>
      </c>
      <c r="F483" s="15" t="s">
        <v>254</v>
      </c>
      <c r="G483" s="50">
        <v>1516</v>
      </c>
      <c r="H483" s="50">
        <v>137</v>
      </c>
      <c r="I483" s="58">
        <v>9.9299999999999999E-2</v>
      </c>
      <c r="J483" s="50">
        <v>168400</v>
      </c>
      <c r="K483" s="50">
        <v>1516</v>
      </c>
      <c r="L483" s="50">
        <v>1386</v>
      </c>
      <c r="M483" s="63">
        <f t="shared" si="34"/>
        <v>0</v>
      </c>
      <c r="N483" s="42" t="str">
        <f>IFERROR(VLOOKUP(C483, マスタ!$E$2:$G$33, 3, TRUE), "")</f>
        <v>機械</v>
      </c>
      <c r="O483" s="15" t="str">
        <f>IF(F483 = "", "", TEXT( WORKDAY(TEXT(LEFT(F483, FIND("(", F483) - 1), "yyyy/mm/dd"), 1, マスタ!$A$2:$A$106), "yyyymmdd"))</f>
        <v>20170720</v>
      </c>
      <c r="P483" s="16">
        <v>42936</v>
      </c>
      <c r="Q483" s="56">
        <v>1525</v>
      </c>
      <c r="R483" s="56">
        <v>1549</v>
      </c>
      <c r="S483" s="56">
        <v>1441</v>
      </c>
      <c r="T483" s="15" t="str">
        <f t="shared" si="35"/>
        <v>有</v>
      </c>
      <c r="U483" s="15" t="str">
        <f t="shared" si="36"/>
        <v>有</v>
      </c>
      <c r="V483" s="67">
        <f t="shared" si="37"/>
        <v>5.9366754617413697E-3</v>
      </c>
      <c r="W483" s="17"/>
      <c r="X483" s="46"/>
      <c r="Y483" s="46"/>
    </row>
    <row r="484" spans="1:25" ht="15">
      <c r="A484" s="14" t="s">
        <v>18</v>
      </c>
      <c r="B484" s="14">
        <v>5</v>
      </c>
      <c r="C484" s="14">
        <v>3415</v>
      </c>
      <c r="D484" s="9" t="s">
        <v>125</v>
      </c>
      <c r="E484" s="14" t="s">
        <v>20</v>
      </c>
      <c r="F484" s="14" t="s">
        <v>254</v>
      </c>
      <c r="G484" s="51">
        <v>5200</v>
      </c>
      <c r="H484" s="51">
        <v>375</v>
      </c>
      <c r="I484" s="59">
        <v>7.7700000000000005E-2</v>
      </c>
      <c r="J484" s="51">
        <v>644400</v>
      </c>
      <c r="K484" s="51">
        <v>5200</v>
      </c>
      <c r="L484" s="51">
        <v>4880</v>
      </c>
      <c r="M484" s="64">
        <f t="shared" si="34"/>
        <v>0</v>
      </c>
      <c r="N484" s="43" t="str">
        <f>IFERROR(VLOOKUP(C484, マスタ!$E$2:$G$33, 3, TRUE), "")</f>
        <v>繊維製品</v>
      </c>
      <c r="O484" s="14" t="str">
        <f>IF(F484 = "", "", TEXT( WORKDAY(TEXT(LEFT(F484, FIND("(", F484) - 1), "yyyy/mm/dd"), 1, マスタ!$A$2:$A$106), "yyyymmdd"))</f>
        <v>20170720</v>
      </c>
      <c r="P484" s="18">
        <v>42936</v>
      </c>
      <c r="Q484" s="57">
        <v>5250</v>
      </c>
      <c r="R484" s="57">
        <v>5320</v>
      </c>
      <c r="S484" s="57">
        <v>5060</v>
      </c>
      <c r="T484" s="14" t="str">
        <f t="shared" si="35"/>
        <v>有</v>
      </c>
      <c r="U484" s="14" t="str">
        <f t="shared" si="36"/>
        <v>有</v>
      </c>
      <c r="V484" s="68">
        <f t="shared" si="37"/>
        <v>9.6153846153845812E-3</v>
      </c>
      <c r="W484" s="19"/>
      <c r="X484" s="47"/>
      <c r="Y484" s="47"/>
    </row>
    <row r="485" spans="1:25" ht="15">
      <c r="A485" s="15" t="s">
        <v>18</v>
      </c>
      <c r="B485" s="15">
        <v>7</v>
      </c>
      <c r="C485" s="15">
        <v>9602</v>
      </c>
      <c r="D485" s="10" t="s">
        <v>255</v>
      </c>
      <c r="E485" s="15" t="s">
        <v>20</v>
      </c>
      <c r="F485" s="15" t="s">
        <v>254</v>
      </c>
      <c r="G485" s="50">
        <v>3650</v>
      </c>
      <c r="H485" s="50">
        <v>250</v>
      </c>
      <c r="I485" s="58">
        <v>7.3499999999999996E-2</v>
      </c>
      <c r="J485" s="50">
        <v>2006000</v>
      </c>
      <c r="K485" s="50">
        <v>3735</v>
      </c>
      <c r="L485" s="50">
        <v>3535</v>
      </c>
      <c r="M485" s="63">
        <f t="shared" si="34"/>
        <v>0.42499999999999999</v>
      </c>
      <c r="N485" s="42" t="str">
        <f>IFERROR(VLOOKUP(C485, マスタ!$E$2:$G$33, 3, TRUE), "")</f>
        <v>サービス</v>
      </c>
      <c r="O485" s="15" t="str">
        <f>IF(F485 = "", "", TEXT( WORKDAY(TEXT(LEFT(F485, FIND("(", F485) - 1), "yyyy/mm/dd"), 1, マスタ!$A$2:$A$106), "yyyymmdd"))</f>
        <v>20170720</v>
      </c>
      <c r="P485" s="16">
        <v>42936</v>
      </c>
      <c r="Q485" s="56">
        <v>3670</v>
      </c>
      <c r="R485" s="56">
        <v>3715</v>
      </c>
      <c r="S485" s="56">
        <v>3655</v>
      </c>
      <c r="T485" s="15" t="str">
        <f t="shared" si="35"/>
        <v>有</v>
      </c>
      <c r="U485" s="15" t="str">
        <f t="shared" si="36"/>
        <v>無</v>
      </c>
      <c r="V485" s="67">
        <f t="shared" si="37"/>
        <v>5.479452054794498E-3</v>
      </c>
      <c r="W485" s="17"/>
      <c r="X485" s="46"/>
      <c r="Y485" s="46"/>
    </row>
    <row r="486" spans="1:25" ht="27">
      <c r="A486" s="14" t="s">
        <v>18</v>
      </c>
      <c r="B486" s="14">
        <v>8</v>
      </c>
      <c r="C486" s="14">
        <v>3194</v>
      </c>
      <c r="D486" s="9" t="s">
        <v>142</v>
      </c>
      <c r="E486" s="14" t="s">
        <v>20</v>
      </c>
      <c r="F486" s="14" t="s">
        <v>254</v>
      </c>
      <c r="G486" s="51">
        <v>1171</v>
      </c>
      <c r="H486" s="51">
        <v>78</v>
      </c>
      <c r="I486" s="59">
        <v>7.1400000000000005E-2</v>
      </c>
      <c r="J486" s="51">
        <v>83200</v>
      </c>
      <c r="K486" s="51">
        <v>1177</v>
      </c>
      <c r="L486" s="51">
        <v>1093</v>
      </c>
      <c r="M486" s="64">
        <f t="shared" si="34"/>
        <v>7.1428571428571425E-2</v>
      </c>
      <c r="N486" s="43" t="str">
        <f>IFERROR(VLOOKUP(C486, マスタ!$E$2:$G$33, 3, TRUE), "")</f>
        <v>繊維製品</v>
      </c>
      <c r="O486" s="14" t="str">
        <f>IF(F486 = "", "", TEXT( WORKDAY(TEXT(LEFT(F486, FIND("(", F486) - 1), "yyyy/mm/dd"), 1, マスタ!$A$2:$A$106), "yyyymmdd"))</f>
        <v>20170720</v>
      </c>
      <c r="P486" s="18">
        <v>42936</v>
      </c>
      <c r="Q486" s="57">
        <v>1182</v>
      </c>
      <c r="R486" s="57">
        <v>1198</v>
      </c>
      <c r="S486" s="57">
        <v>1150</v>
      </c>
      <c r="T486" s="14" t="str">
        <f t="shared" si="35"/>
        <v>有</v>
      </c>
      <c r="U486" s="14" t="str">
        <f t="shared" si="36"/>
        <v>有</v>
      </c>
      <c r="V486" s="68">
        <f t="shared" si="37"/>
        <v>9.3936806148591234E-3</v>
      </c>
      <c r="W486" s="19"/>
      <c r="X486" s="47"/>
      <c r="Y486" s="47"/>
    </row>
    <row r="487" spans="1:25" ht="27">
      <c r="A487" s="15" t="s">
        <v>18</v>
      </c>
      <c r="B487" s="15">
        <v>9</v>
      </c>
      <c r="C487" s="15">
        <v>4763</v>
      </c>
      <c r="D487" s="10" t="s">
        <v>101</v>
      </c>
      <c r="E487" s="15" t="s">
        <v>20</v>
      </c>
      <c r="F487" s="15" t="s">
        <v>254</v>
      </c>
      <c r="G487" s="50">
        <v>1458</v>
      </c>
      <c r="H487" s="50">
        <v>94</v>
      </c>
      <c r="I487" s="58">
        <v>6.8900000000000003E-2</v>
      </c>
      <c r="J487" s="50">
        <v>690100</v>
      </c>
      <c r="K487" s="50">
        <v>1478</v>
      </c>
      <c r="L487" s="50">
        <v>1360</v>
      </c>
      <c r="M487" s="63">
        <f t="shared" si="34"/>
        <v>0.16949152542372881</v>
      </c>
      <c r="N487" s="42" t="str">
        <f>IFERROR(VLOOKUP(C487, マスタ!$E$2:$G$33, 3, TRUE), "")</f>
        <v>化学・医薬品</v>
      </c>
      <c r="O487" s="15" t="str">
        <f>IF(F487 = "", "", TEXT( WORKDAY(TEXT(LEFT(F487, FIND("(", F487) - 1), "yyyy/mm/dd"), 1, マスタ!$A$2:$A$106), "yyyymmdd"))</f>
        <v>20170720</v>
      </c>
      <c r="P487" s="16">
        <v>42936</v>
      </c>
      <c r="Q487" s="56">
        <v>1448</v>
      </c>
      <c r="R487" s="56">
        <v>1538</v>
      </c>
      <c r="S487" s="56">
        <v>1402</v>
      </c>
      <c r="T487" s="15" t="str">
        <f t="shared" si="35"/>
        <v>有</v>
      </c>
      <c r="U487" s="15" t="str">
        <f t="shared" si="36"/>
        <v>有</v>
      </c>
      <c r="V487" s="67">
        <f t="shared" si="37"/>
        <v>-6.8587105624142719E-3</v>
      </c>
      <c r="W487" s="17"/>
      <c r="X487" s="46"/>
      <c r="Y487" s="46"/>
    </row>
    <row r="488" spans="1:25" ht="15">
      <c r="A488" s="14" t="s">
        <v>18</v>
      </c>
      <c r="B488" s="14">
        <v>10</v>
      </c>
      <c r="C488" s="14">
        <v>3678</v>
      </c>
      <c r="D488" s="9" t="s">
        <v>256</v>
      </c>
      <c r="E488" s="14" t="s">
        <v>20</v>
      </c>
      <c r="F488" s="14" t="s">
        <v>254</v>
      </c>
      <c r="G488" s="51">
        <v>2484</v>
      </c>
      <c r="H488" s="51">
        <v>157</v>
      </c>
      <c r="I488" s="59">
        <v>6.7500000000000004E-2</v>
      </c>
      <c r="J488" s="51">
        <v>732400</v>
      </c>
      <c r="K488" s="51">
        <v>2520</v>
      </c>
      <c r="L488" s="51">
        <v>2324</v>
      </c>
      <c r="M488" s="64">
        <f t="shared" si="34"/>
        <v>0.18367346938775511</v>
      </c>
      <c r="N488" s="43" t="str">
        <f>IFERROR(VLOOKUP(C488, マスタ!$E$2:$G$33, 3, TRUE), "")</f>
        <v>36</v>
      </c>
      <c r="O488" s="14" t="str">
        <f>IF(F488 = "", "", TEXT( WORKDAY(TEXT(LEFT(F488, FIND("(", F488) - 1), "yyyy/mm/dd"), 1, マスタ!$A$2:$A$106), "yyyymmdd"))</f>
        <v>20170720</v>
      </c>
      <c r="P488" s="18">
        <v>42936</v>
      </c>
      <c r="Q488" s="57">
        <v>2499</v>
      </c>
      <c r="R488" s="57">
        <v>2528</v>
      </c>
      <c r="S488" s="57">
        <v>2436</v>
      </c>
      <c r="T488" s="14" t="str">
        <f t="shared" si="35"/>
        <v>有</v>
      </c>
      <c r="U488" s="14" t="str">
        <f t="shared" si="36"/>
        <v>有</v>
      </c>
      <c r="V488" s="68">
        <f t="shared" si="37"/>
        <v>6.0386473429951959E-3</v>
      </c>
      <c r="W488" s="19"/>
      <c r="X488" s="47"/>
      <c r="Y488" s="47"/>
    </row>
    <row r="489" spans="1:25" ht="15">
      <c r="A489" s="15" t="s">
        <v>18</v>
      </c>
      <c r="B489" s="15">
        <v>12</v>
      </c>
      <c r="C489" s="15">
        <v>6037</v>
      </c>
      <c r="D489" s="10" t="s">
        <v>257</v>
      </c>
      <c r="E489" s="15" t="s">
        <v>20</v>
      </c>
      <c r="F489" s="15" t="s">
        <v>254</v>
      </c>
      <c r="G489" s="50">
        <v>2863</v>
      </c>
      <c r="H489" s="50">
        <v>170</v>
      </c>
      <c r="I489" s="58">
        <v>6.3100000000000003E-2</v>
      </c>
      <c r="J489" s="50">
        <v>88800</v>
      </c>
      <c r="K489" s="50">
        <v>2863</v>
      </c>
      <c r="L489" s="50">
        <v>2706</v>
      </c>
      <c r="M489" s="63">
        <f t="shared" si="34"/>
        <v>0</v>
      </c>
      <c r="N489" s="42" t="str">
        <f>IFERROR(VLOOKUP(C489, マスタ!$E$2:$G$33, 3, TRUE), "")</f>
        <v>機械</v>
      </c>
      <c r="O489" s="15" t="str">
        <f>IF(F489 = "", "", TEXT( WORKDAY(TEXT(LEFT(F489, FIND("(", F489) - 1), "yyyy/mm/dd"), 1, マスタ!$A$2:$A$106), "yyyymmdd"))</f>
        <v>20170720</v>
      </c>
      <c r="P489" s="16">
        <v>42936</v>
      </c>
      <c r="Q489" s="56">
        <v>2844</v>
      </c>
      <c r="R489" s="56">
        <v>2871</v>
      </c>
      <c r="S489" s="56">
        <v>2776</v>
      </c>
      <c r="T489" s="15" t="str">
        <f t="shared" si="35"/>
        <v>無</v>
      </c>
      <c r="U489" s="15" t="str">
        <f t="shared" si="36"/>
        <v>有</v>
      </c>
      <c r="V489" s="67">
        <f t="shared" si="37"/>
        <v>-6.6363953894515992E-3</v>
      </c>
      <c r="W489" s="17"/>
      <c r="X489" s="46"/>
      <c r="Y489" s="46"/>
    </row>
    <row r="490" spans="1:25" ht="15">
      <c r="A490" s="14" t="s">
        <v>18</v>
      </c>
      <c r="B490" s="14">
        <v>15</v>
      </c>
      <c r="C490" s="14">
        <v>4552</v>
      </c>
      <c r="D490" s="9" t="s">
        <v>258</v>
      </c>
      <c r="E490" s="14" t="s">
        <v>20</v>
      </c>
      <c r="F490" s="14" t="s">
        <v>254</v>
      </c>
      <c r="G490" s="51">
        <v>2993</v>
      </c>
      <c r="H490" s="51">
        <v>169</v>
      </c>
      <c r="I490" s="59">
        <v>5.9799999999999999E-2</v>
      </c>
      <c r="J490" s="51">
        <v>334900</v>
      </c>
      <c r="K490" s="51">
        <v>3030</v>
      </c>
      <c r="L490" s="51">
        <v>2894</v>
      </c>
      <c r="M490" s="64">
        <f t="shared" si="34"/>
        <v>0.27205882352941174</v>
      </c>
      <c r="N490" s="43" t="str">
        <f>IFERROR(VLOOKUP(C490, マスタ!$E$2:$G$33, 3, TRUE), "")</f>
        <v>化学・医薬品</v>
      </c>
      <c r="O490" s="14" t="str">
        <f>IF(F490 = "", "", TEXT( WORKDAY(TEXT(LEFT(F490, FIND("(", F490) - 1), "yyyy/mm/dd"), 1, マスタ!$A$2:$A$106), "yyyymmdd"))</f>
        <v>20170720</v>
      </c>
      <c r="P490" s="18">
        <v>42936</v>
      </c>
      <c r="Q490" s="57">
        <v>3000</v>
      </c>
      <c r="R490" s="57">
        <v>3025</v>
      </c>
      <c r="S490" s="57">
        <v>2976</v>
      </c>
      <c r="T490" s="14" t="str">
        <f t="shared" si="35"/>
        <v>無</v>
      </c>
      <c r="U490" s="14" t="str">
        <f t="shared" si="36"/>
        <v>無</v>
      </c>
      <c r="V490" s="68">
        <f t="shared" si="37"/>
        <v>2.3387905111926788E-3</v>
      </c>
      <c r="W490" s="19"/>
      <c r="X490" s="47"/>
      <c r="Y490" s="47"/>
    </row>
    <row r="491" spans="1:25" ht="15">
      <c r="A491" s="15" t="s">
        <v>18</v>
      </c>
      <c r="B491" s="15">
        <v>20</v>
      </c>
      <c r="C491" s="15">
        <v>9681</v>
      </c>
      <c r="D491" s="10" t="s">
        <v>259</v>
      </c>
      <c r="E491" s="15" t="s">
        <v>20</v>
      </c>
      <c r="F491" s="15" t="s">
        <v>254</v>
      </c>
      <c r="G491" s="50">
        <v>1062</v>
      </c>
      <c r="H491" s="50">
        <v>52</v>
      </c>
      <c r="I491" s="58">
        <v>5.1499999999999997E-2</v>
      </c>
      <c r="J491" s="50">
        <v>587400</v>
      </c>
      <c r="K491" s="50">
        <v>1063</v>
      </c>
      <c r="L491" s="50">
        <v>1017</v>
      </c>
      <c r="M491" s="63">
        <f t="shared" si="34"/>
        <v>2.1739130434782608E-2</v>
      </c>
      <c r="N491" s="42" t="str">
        <f>IFERROR(VLOOKUP(C491, マスタ!$E$2:$G$33, 3, TRUE), "")</f>
        <v>サービス</v>
      </c>
      <c r="O491" s="15" t="str">
        <f>IF(F491 = "", "", TEXT( WORKDAY(TEXT(LEFT(F491, FIND("(", F491) - 1), "yyyy/mm/dd"), 1, マスタ!$A$2:$A$106), "yyyymmdd"))</f>
        <v>20170720</v>
      </c>
      <c r="P491" s="16">
        <v>42936</v>
      </c>
      <c r="Q491" s="56">
        <v>1065</v>
      </c>
      <c r="R491" s="56">
        <v>1072</v>
      </c>
      <c r="S491" s="56">
        <v>1059</v>
      </c>
      <c r="T491" s="15" t="str">
        <f t="shared" si="35"/>
        <v>無</v>
      </c>
      <c r="U491" s="15" t="str">
        <f t="shared" si="36"/>
        <v>無</v>
      </c>
      <c r="V491" s="67">
        <f t="shared" si="37"/>
        <v>2.8248587570620654E-3</v>
      </c>
      <c r="W491" s="17"/>
      <c r="X491" s="46"/>
      <c r="Y491" s="46"/>
    </row>
    <row r="492" spans="1:25" ht="15">
      <c r="A492" s="14" t="s">
        <v>18</v>
      </c>
      <c r="B492" s="14">
        <v>21</v>
      </c>
      <c r="C492" s="14">
        <v>5302</v>
      </c>
      <c r="D492" s="9" t="s">
        <v>155</v>
      </c>
      <c r="E492" s="14" t="s">
        <v>20</v>
      </c>
      <c r="F492" s="14" t="s">
        <v>254</v>
      </c>
      <c r="G492" s="51">
        <v>3680</v>
      </c>
      <c r="H492" s="51">
        <v>180</v>
      </c>
      <c r="I492" s="59">
        <v>5.1400000000000001E-2</v>
      </c>
      <c r="J492" s="51">
        <v>315200</v>
      </c>
      <c r="K492" s="51">
        <v>3680</v>
      </c>
      <c r="L492" s="51">
        <v>3470</v>
      </c>
      <c r="M492" s="64">
        <f t="shared" si="34"/>
        <v>0</v>
      </c>
      <c r="N492" s="43" t="str">
        <f>IFERROR(VLOOKUP(C492, マスタ!$E$2:$G$33, 3, TRUE), "")</f>
        <v>窯業</v>
      </c>
      <c r="O492" s="14" t="str">
        <f>IF(F492 = "", "", TEXT( WORKDAY(TEXT(LEFT(F492, FIND("(", F492) - 1), "yyyy/mm/dd"), 1, マスタ!$A$2:$A$106), "yyyymmdd"))</f>
        <v>20170720</v>
      </c>
      <c r="P492" s="18">
        <v>42936</v>
      </c>
      <c r="Q492" s="57">
        <v>3680</v>
      </c>
      <c r="R492" s="57">
        <v>3825</v>
      </c>
      <c r="S492" s="57">
        <v>3675</v>
      </c>
      <c r="T492" s="14" t="str">
        <f t="shared" si="35"/>
        <v>有</v>
      </c>
      <c r="U492" s="14" t="str">
        <f t="shared" si="36"/>
        <v>無</v>
      </c>
      <c r="V492" s="68">
        <f t="shared" si="37"/>
        <v>0</v>
      </c>
      <c r="W492" s="19"/>
      <c r="X492" s="47"/>
      <c r="Y492" s="47"/>
    </row>
    <row r="493" spans="1:25" ht="27">
      <c r="A493" s="15" t="s">
        <v>18</v>
      </c>
      <c r="B493" s="15">
        <v>22</v>
      </c>
      <c r="C493" s="15">
        <v>4326</v>
      </c>
      <c r="D493" s="10" t="s">
        <v>168</v>
      </c>
      <c r="E493" s="15" t="s">
        <v>20</v>
      </c>
      <c r="F493" s="15" t="s">
        <v>254</v>
      </c>
      <c r="G493" s="50">
        <v>2459</v>
      </c>
      <c r="H493" s="50">
        <v>117</v>
      </c>
      <c r="I493" s="58">
        <v>0.05</v>
      </c>
      <c r="J493" s="50">
        <v>31800</v>
      </c>
      <c r="K493" s="50">
        <v>2470</v>
      </c>
      <c r="L493" s="50">
        <v>2340</v>
      </c>
      <c r="M493" s="63">
        <f t="shared" si="34"/>
        <v>8.461538461538462E-2</v>
      </c>
      <c r="N493" s="42" t="str">
        <f>IFERROR(VLOOKUP(C493, マスタ!$E$2:$G$33, 3, TRUE), "")</f>
        <v>化学・医薬品</v>
      </c>
      <c r="O493" s="15" t="str">
        <f>IF(F493 = "", "", TEXT( WORKDAY(TEXT(LEFT(F493, FIND("(", F493) - 1), "yyyy/mm/dd"), 1, マスタ!$A$2:$A$106), "yyyymmdd"))</f>
        <v>20170720</v>
      </c>
      <c r="P493" s="16">
        <v>42936</v>
      </c>
      <c r="Q493" s="56">
        <v>2470</v>
      </c>
      <c r="R493" s="56">
        <v>2524</v>
      </c>
      <c r="S493" s="56">
        <v>2460</v>
      </c>
      <c r="T493" s="15" t="str">
        <f t="shared" si="35"/>
        <v>有</v>
      </c>
      <c r="U493" s="15" t="str">
        <f t="shared" si="36"/>
        <v>無</v>
      </c>
      <c r="V493" s="67">
        <f t="shared" si="37"/>
        <v>4.4733631557543063E-3</v>
      </c>
      <c r="W493" s="17"/>
      <c r="X493" s="46"/>
      <c r="Y493" s="46"/>
    </row>
    <row r="494" spans="1:25" ht="15">
      <c r="A494" s="14" t="s">
        <v>18</v>
      </c>
      <c r="B494" s="14">
        <v>24</v>
      </c>
      <c r="C494" s="14">
        <v>4004</v>
      </c>
      <c r="D494" s="9" t="s">
        <v>225</v>
      </c>
      <c r="E494" s="14" t="s">
        <v>20</v>
      </c>
      <c r="F494" s="14" t="s">
        <v>254</v>
      </c>
      <c r="G494" s="51">
        <v>3035</v>
      </c>
      <c r="H494" s="51">
        <v>142</v>
      </c>
      <c r="I494" s="59">
        <v>4.9099999999999998E-2</v>
      </c>
      <c r="J494" s="51">
        <v>2867200</v>
      </c>
      <c r="K494" s="51">
        <v>3070</v>
      </c>
      <c r="L494" s="51">
        <v>2984</v>
      </c>
      <c r="M494" s="64">
        <f t="shared" si="34"/>
        <v>0.40697674418604651</v>
      </c>
      <c r="N494" s="43" t="str">
        <f>IFERROR(VLOOKUP(C494, マスタ!$E$2:$G$33, 3, TRUE), "")</f>
        <v>化学・医薬品</v>
      </c>
      <c r="O494" s="14" t="str">
        <f>IF(F494 = "", "", TEXT( WORKDAY(TEXT(LEFT(F494, FIND("(", F494) - 1), "yyyy/mm/dd"), 1, マスタ!$A$2:$A$106), "yyyymmdd"))</f>
        <v>20170720</v>
      </c>
      <c r="P494" s="18">
        <v>42936</v>
      </c>
      <c r="Q494" s="57">
        <v>3060</v>
      </c>
      <c r="R494" s="57">
        <v>3175</v>
      </c>
      <c r="S494" s="57">
        <v>3060</v>
      </c>
      <c r="T494" s="14" t="str">
        <f t="shared" si="35"/>
        <v>有</v>
      </c>
      <c r="U494" s="14" t="str">
        <f t="shared" si="36"/>
        <v>無</v>
      </c>
      <c r="V494" s="68">
        <f t="shared" si="37"/>
        <v>8.2372322899506578E-3</v>
      </c>
      <c r="W494" s="19"/>
      <c r="X494" s="47"/>
      <c r="Y494" s="47"/>
    </row>
    <row r="495" spans="1:25" ht="15">
      <c r="A495" s="15" t="s">
        <v>18</v>
      </c>
      <c r="B495" s="15">
        <v>25</v>
      </c>
      <c r="C495" s="15">
        <v>4403</v>
      </c>
      <c r="D495" s="10" t="s">
        <v>260</v>
      </c>
      <c r="E495" s="15" t="s">
        <v>20</v>
      </c>
      <c r="F495" s="15" t="s">
        <v>254</v>
      </c>
      <c r="G495" s="50">
        <v>1575</v>
      </c>
      <c r="H495" s="50">
        <v>73</v>
      </c>
      <c r="I495" s="58">
        <v>4.8599999999999997E-2</v>
      </c>
      <c r="J495" s="50">
        <v>1954000</v>
      </c>
      <c r="K495" s="50">
        <v>1608</v>
      </c>
      <c r="L495" s="50">
        <v>1561</v>
      </c>
      <c r="M495" s="63">
        <f t="shared" si="34"/>
        <v>0.7021276595744681</v>
      </c>
      <c r="N495" s="42" t="str">
        <f>IFERROR(VLOOKUP(C495, マスタ!$E$2:$G$33, 3, TRUE), "")</f>
        <v>化学・医薬品</v>
      </c>
      <c r="O495" s="15" t="str">
        <f>IF(F495 = "", "", TEXT( WORKDAY(TEXT(LEFT(F495, FIND("(", F495) - 1), "yyyy/mm/dd"), 1, マスタ!$A$2:$A$106), "yyyymmdd"))</f>
        <v>20170720</v>
      </c>
      <c r="P495" s="16">
        <v>42936</v>
      </c>
      <c r="Q495" s="56">
        <v>1579</v>
      </c>
      <c r="R495" s="56">
        <v>1581</v>
      </c>
      <c r="S495" s="56">
        <v>1562</v>
      </c>
      <c r="T495" s="15" t="str">
        <f t="shared" si="35"/>
        <v>無</v>
      </c>
      <c r="U495" s="15" t="str">
        <f t="shared" si="36"/>
        <v>有</v>
      </c>
      <c r="V495" s="67">
        <f t="shared" si="37"/>
        <v>2.5396825396826195E-3</v>
      </c>
      <c r="W495" s="17"/>
      <c r="X495" s="46"/>
      <c r="Y495" s="46"/>
    </row>
    <row r="496" spans="1:25" ht="15">
      <c r="A496" s="14" t="s">
        <v>18</v>
      </c>
      <c r="B496" s="14">
        <v>26</v>
      </c>
      <c r="C496" s="14">
        <v>3661</v>
      </c>
      <c r="D496" s="9" t="s">
        <v>261</v>
      </c>
      <c r="E496" s="14" t="s">
        <v>20</v>
      </c>
      <c r="F496" s="14" t="s">
        <v>254</v>
      </c>
      <c r="G496" s="51">
        <v>1884</v>
      </c>
      <c r="H496" s="51">
        <v>84</v>
      </c>
      <c r="I496" s="59">
        <v>4.6699999999999998E-2</v>
      </c>
      <c r="J496" s="51">
        <v>3857700</v>
      </c>
      <c r="K496" s="51">
        <v>2049</v>
      </c>
      <c r="L496" s="51">
        <v>1801</v>
      </c>
      <c r="M496" s="64">
        <f t="shared" si="34"/>
        <v>0.66532258064516125</v>
      </c>
      <c r="N496" s="43" t="str">
        <f>IFERROR(VLOOKUP(C496, マスタ!$E$2:$G$33, 3, TRUE), "")</f>
        <v>36</v>
      </c>
      <c r="O496" s="14" t="str">
        <f>IF(F496 = "", "", TEXT( WORKDAY(TEXT(LEFT(F496, FIND("(", F496) - 1), "yyyy/mm/dd"), 1, マスタ!$A$2:$A$106), "yyyymmdd"))</f>
        <v>20170720</v>
      </c>
      <c r="P496" s="18">
        <v>42936</v>
      </c>
      <c r="Q496" s="57">
        <v>1884</v>
      </c>
      <c r="R496" s="57">
        <v>1884</v>
      </c>
      <c r="S496" s="57">
        <v>1722</v>
      </c>
      <c r="T496" s="14" t="str">
        <f t="shared" si="35"/>
        <v>無</v>
      </c>
      <c r="U496" s="14" t="str">
        <f t="shared" si="36"/>
        <v>有</v>
      </c>
      <c r="V496" s="68">
        <f t="shared" si="37"/>
        <v>0</v>
      </c>
      <c r="W496" s="19"/>
      <c r="X496" s="47"/>
      <c r="Y496" s="47"/>
    </row>
    <row r="497" spans="1:25" ht="15">
      <c r="A497" s="15" t="s">
        <v>18</v>
      </c>
      <c r="B497" s="15">
        <v>28</v>
      </c>
      <c r="C497" s="15">
        <v>7466</v>
      </c>
      <c r="D497" s="10" t="s">
        <v>262</v>
      </c>
      <c r="E497" s="15" t="s">
        <v>20</v>
      </c>
      <c r="F497" s="15" t="s">
        <v>254</v>
      </c>
      <c r="G497" s="50">
        <v>2834</v>
      </c>
      <c r="H497" s="50">
        <v>123</v>
      </c>
      <c r="I497" s="58">
        <v>4.5400000000000003E-2</v>
      </c>
      <c r="J497" s="50">
        <v>29300</v>
      </c>
      <c r="K497" s="50">
        <v>2900</v>
      </c>
      <c r="L497" s="50">
        <v>2750</v>
      </c>
      <c r="M497" s="63">
        <f t="shared" si="34"/>
        <v>0.44</v>
      </c>
      <c r="N497" s="42" t="str">
        <f>IFERROR(VLOOKUP(C497, マスタ!$E$2:$G$33, 3, TRUE), "")</f>
        <v>輸送用機械</v>
      </c>
      <c r="O497" s="15" t="str">
        <f>IF(F497 = "", "", TEXT( WORKDAY(TEXT(LEFT(F497, FIND("(", F497) - 1), "yyyy/mm/dd"), 1, マスタ!$A$2:$A$106), "yyyymmdd"))</f>
        <v>20170720</v>
      </c>
      <c r="P497" s="16">
        <v>42936</v>
      </c>
      <c r="Q497" s="56">
        <v>2884</v>
      </c>
      <c r="R497" s="56">
        <v>2895</v>
      </c>
      <c r="S497" s="56">
        <v>2808</v>
      </c>
      <c r="T497" s="15" t="str">
        <f t="shared" si="35"/>
        <v>無</v>
      </c>
      <c r="U497" s="15" t="str">
        <f t="shared" si="36"/>
        <v>有</v>
      </c>
      <c r="V497" s="67">
        <f t="shared" si="37"/>
        <v>1.7642907551164377E-2</v>
      </c>
      <c r="W497" s="17"/>
      <c r="X497" s="46"/>
      <c r="Y497" s="46"/>
    </row>
    <row r="498" spans="1:25" ht="15">
      <c r="A498" s="14" t="s">
        <v>18</v>
      </c>
      <c r="B498" s="14">
        <v>29</v>
      </c>
      <c r="C498" s="14">
        <v>6630</v>
      </c>
      <c r="D498" s="9" t="s">
        <v>263</v>
      </c>
      <c r="E498" s="14" t="s">
        <v>20</v>
      </c>
      <c r="F498" s="14" t="s">
        <v>254</v>
      </c>
      <c r="G498" s="51">
        <v>8800</v>
      </c>
      <c r="H498" s="51">
        <v>380</v>
      </c>
      <c r="I498" s="59">
        <v>4.5100000000000001E-2</v>
      </c>
      <c r="J498" s="51">
        <v>114700</v>
      </c>
      <c r="K498" s="51">
        <v>8810</v>
      </c>
      <c r="L498" s="51">
        <v>8400</v>
      </c>
      <c r="M498" s="64">
        <f t="shared" si="34"/>
        <v>2.4390243902439025E-2</v>
      </c>
      <c r="N498" s="43" t="str">
        <f>IFERROR(VLOOKUP(C498, マスタ!$E$2:$G$33, 3, TRUE), "")</f>
        <v>電気</v>
      </c>
      <c r="O498" s="14" t="str">
        <f>IF(F498 = "", "", TEXT( WORKDAY(TEXT(LEFT(F498, FIND("(", F498) - 1), "yyyy/mm/dd"), 1, マスタ!$A$2:$A$106), "yyyymmdd"))</f>
        <v>20170720</v>
      </c>
      <c r="P498" s="18">
        <v>42936</v>
      </c>
      <c r="Q498" s="57">
        <v>8780</v>
      </c>
      <c r="R498" s="57">
        <v>9090</v>
      </c>
      <c r="S498" s="57">
        <v>8490</v>
      </c>
      <c r="T498" s="14" t="str">
        <f t="shared" si="35"/>
        <v>有</v>
      </c>
      <c r="U498" s="14" t="str">
        <f t="shared" si="36"/>
        <v>有</v>
      </c>
      <c r="V498" s="68">
        <f t="shared" si="37"/>
        <v>-2.2727272727273151E-3</v>
      </c>
      <c r="W498" s="19"/>
      <c r="X498" s="47"/>
      <c r="Y498" s="47"/>
    </row>
    <row r="499" spans="1:25" ht="27">
      <c r="A499" s="15" t="s">
        <v>18</v>
      </c>
      <c r="B499" s="15">
        <v>30</v>
      </c>
      <c r="C499" s="15">
        <v>3902</v>
      </c>
      <c r="D499" s="10" t="s">
        <v>264</v>
      </c>
      <c r="E499" s="15" t="s">
        <v>20</v>
      </c>
      <c r="F499" s="15" t="s">
        <v>254</v>
      </c>
      <c r="G499" s="50">
        <v>2690</v>
      </c>
      <c r="H499" s="50">
        <v>113</v>
      </c>
      <c r="I499" s="58">
        <v>4.3799999999999999E-2</v>
      </c>
      <c r="J499" s="50">
        <v>170600</v>
      </c>
      <c r="K499" s="50">
        <v>2700</v>
      </c>
      <c r="L499" s="50">
        <v>2568</v>
      </c>
      <c r="M499" s="63">
        <f t="shared" si="34"/>
        <v>7.575757575757576E-2</v>
      </c>
      <c r="N499" s="42" t="str">
        <f>IFERROR(VLOOKUP(C499, マスタ!$E$2:$G$33, 3, TRUE), "")</f>
        <v>パルプ・紙</v>
      </c>
      <c r="O499" s="15" t="str">
        <f>IF(F499 = "", "", TEXT( WORKDAY(TEXT(LEFT(F499, FIND("(", F499) - 1), "yyyy/mm/dd"), 1, マスタ!$A$2:$A$106), "yyyymmdd"))</f>
        <v>20170720</v>
      </c>
      <c r="P499" s="16">
        <v>42936</v>
      </c>
      <c r="Q499" s="56">
        <v>2711</v>
      </c>
      <c r="R499" s="56">
        <v>2725</v>
      </c>
      <c r="S499" s="56">
        <v>2606</v>
      </c>
      <c r="T499" s="15" t="str">
        <f t="shared" si="35"/>
        <v>無</v>
      </c>
      <c r="U499" s="15" t="str">
        <f t="shared" si="36"/>
        <v>有</v>
      </c>
      <c r="V499" s="67">
        <f t="shared" si="37"/>
        <v>7.8066914498140516E-3</v>
      </c>
      <c r="W499" s="17"/>
      <c r="X499" s="46"/>
      <c r="Y499" s="46"/>
    </row>
    <row r="500" spans="1:25" ht="15">
      <c r="A500" s="14" t="s">
        <v>18</v>
      </c>
      <c r="B500" s="14">
        <v>31</v>
      </c>
      <c r="C500" s="14">
        <v>6941</v>
      </c>
      <c r="D500" s="9" t="s">
        <v>265</v>
      </c>
      <c r="E500" s="14" t="s">
        <v>20</v>
      </c>
      <c r="F500" s="14" t="s">
        <v>254</v>
      </c>
      <c r="G500" s="51">
        <v>1917</v>
      </c>
      <c r="H500" s="51">
        <v>80</v>
      </c>
      <c r="I500" s="59">
        <v>4.3499999999999997E-2</v>
      </c>
      <c r="J500" s="51">
        <v>589700</v>
      </c>
      <c r="K500" s="51">
        <v>1923</v>
      </c>
      <c r="L500" s="51">
        <v>1846</v>
      </c>
      <c r="M500" s="64">
        <f t="shared" si="34"/>
        <v>7.792207792207792E-2</v>
      </c>
      <c r="N500" s="43" t="str">
        <f>IFERROR(VLOOKUP(C500, マスタ!$E$2:$G$33, 3, TRUE), "")</f>
        <v>電気</v>
      </c>
      <c r="O500" s="14" t="str">
        <f>IF(F500 = "", "", TEXT( WORKDAY(TEXT(LEFT(F500, FIND("(", F500) - 1), "yyyy/mm/dd"), 1, マスタ!$A$2:$A$106), "yyyymmdd"))</f>
        <v>20170720</v>
      </c>
      <c r="P500" s="18">
        <v>42936</v>
      </c>
      <c r="Q500" s="57">
        <v>1935</v>
      </c>
      <c r="R500" s="57">
        <v>1981</v>
      </c>
      <c r="S500" s="57">
        <v>1932</v>
      </c>
      <c r="T500" s="14" t="str">
        <f t="shared" si="35"/>
        <v>有</v>
      </c>
      <c r="U500" s="14" t="str">
        <f t="shared" si="36"/>
        <v>無</v>
      </c>
      <c r="V500" s="68">
        <f t="shared" si="37"/>
        <v>9.3896713615022609E-3</v>
      </c>
      <c r="W500" s="19"/>
      <c r="X500" s="47"/>
      <c r="Y500" s="47"/>
    </row>
    <row r="501" spans="1:25" ht="15">
      <c r="A501" s="15" t="s">
        <v>18</v>
      </c>
      <c r="B501" s="15">
        <v>32</v>
      </c>
      <c r="C501" s="15">
        <v>4768</v>
      </c>
      <c r="D501" s="10" t="s">
        <v>266</v>
      </c>
      <c r="E501" s="15" t="s">
        <v>20</v>
      </c>
      <c r="F501" s="15" t="s">
        <v>254</v>
      </c>
      <c r="G501" s="50">
        <v>7300</v>
      </c>
      <c r="H501" s="50">
        <v>300</v>
      </c>
      <c r="I501" s="58">
        <v>4.2900000000000001E-2</v>
      </c>
      <c r="J501" s="50">
        <v>514700</v>
      </c>
      <c r="K501" s="50">
        <v>7320</v>
      </c>
      <c r="L501" s="50">
        <v>7150</v>
      </c>
      <c r="M501" s="63">
        <f t="shared" si="34"/>
        <v>0.11764705882352941</v>
      </c>
      <c r="N501" s="42" t="str">
        <f>IFERROR(VLOOKUP(C501, マスタ!$E$2:$G$33, 3, TRUE), "")</f>
        <v>化学・医薬品</v>
      </c>
      <c r="O501" s="15" t="str">
        <f>IF(F501 = "", "", TEXT( WORKDAY(TEXT(LEFT(F501, FIND("(", F501) - 1), "yyyy/mm/dd"), 1, マスタ!$A$2:$A$106), "yyyymmdd"))</f>
        <v>20170720</v>
      </c>
      <c r="P501" s="16">
        <v>42936</v>
      </c>
      <c r="Q501" s="56">
        <v>7300</v>
      </c>
      <c r="R501" s="56">
        <v>7380</v>
      </c>
      <c r="S501" s="56">
        <v>7260</v>
      </c>
      <c r="T501" s="15" t="str">
        <f t="shared" si="35"/>
        <v>有</v>
      </c>
      <c r="U501" s="15" t="str">
        <f t="shared" si="36"/>
        <v>無</v>
      </c>
      <c r="V501" s="67">
        <f t="shared" si="37"/>
        <v>0</v>
      </c>
      <c r="W501" s="17"/>
      <c r="X501" s="46"/>
      <c r="Y501" s="46"/>
    </row>
    <row r="502" spans="1:25" ht="27">
      <c r="A502" s="14" t="s">
        <v>18</v>
      </c>
      <c r="B502" s="14">
        <v>34</v>
      </c>
      <c r="C502" s="14">
        <v>3912</v>
      </c>
      <c r="D502" s="9" t="s">
        <v>158</v>
      </c>
      <c r="E502" s="14" t="s">
        <v>20</v>
      </c>
      <c r="F502" s="14" t="s">
        <v>254</v>
      </c>
      <c r="G502" s="51">
        <v>1789</v>
      </c>
      <c r="H502" s="51">
        <v>71</v>
      </c>
      <c r="I502" s="59">
        <v>4.1300000000000003E-2</v>
      </c>
      <c r="J502" s="51">
        <v>250400</v>
      </c>
      <c r="K502" s="51">
        <v>1789</v>
      </c>
      <c r="L502" s="51">
        <v>1723</v>
      </c>
      <c r="M502" s="64">
        <f t="shared" si="34"/>
        <v>0</v>
      </c>
      <c r="N502" s="43" t="str">
        <f>IFERROR(VLOOKUP(C502, マスタ!$E$2:$G$33, 3, TRUE), "")</f>
        <v>パルプ・紙</v>
      </c>
      <c r="O502" s="14" t="str">
        <f>IF(F502 = "", "", TEXT( WORKDAY(TEXT(LEFT(F502, FIND("(", F502) - 1), "yyyy/mm/dd"), 1, マスタ!$A$2:$A$106), "yyyymmdd"))</f>
        <v>20170720</v>
      </c>
      <c r="P502" s="18">
        <v>42936</v>
      </c>
      <c r="Q502" s="57">
        <v>1799</v>
      </c>
      <c r="R502" s="57">
        <v>1804</v>
      </c>
      <c r="S502" s="57">
        <v>1754</v>
      </c>
      <c r="T502" s="14" t="str">
        <f t="shared" si="35"/>
        <v>無</v>
      </c>
      <c r="U502" s="14" t="str">
        <f t="shared" si="36"/>
        <v>有</v>
      </c>
      <c r="V502" s="68">
        <f t="shared" si="37"/>
        <v>5.5897149245387467E-3</v>
      </c>
      <c r="W502" s="19"/>
      <c r="X502" s="47"/>
      <c r="Y502" s="47"/>
    </row>
    <row r="503" spans="1:25" ht="15">
      <c r="A503" s="15" t="s">
        <v>18</v>
      </c>
      <c r="B503" s="15">
        <v>36</v>
      </c>
      <c r="C503" s="15">
        <v>4318</v>
      </c>
      <c r="D503" s="10" t="s">
        <v>267</v>
      </c>
      <c r="E503" s="15" t="s">
        <v>20</v>
      </c>
      <c r="F503" s="15" t="s">
        <v>254</v>
      </c>
      <c r="G503" s="50">
        <v>1538</v>
      </c>
      <c r="H503" s="50">
        <v>58</v>
      </c>
      <c r="I503" s="58">
        <v>3.9199999999999999E-2</v>
      </c>
      <c r="J503" s="50">
        <v>108400</v>
      </c>
      <c r="K503" s="50">
        <v>1541</v>
      </c>
      <c r="L503" s="50">
        <v>1480</v>
      </c>
      <c r="M503" s="63">
        <f t="shared" si="34"/>
        <v>4.9180327868852458E-2</v>
      </c>
      <c r="N503" s="42" t="str">
        <f>IFERROR(VLOOKUP(C503, マスタ!$E$2:$G$33, 3, TRUE), "")</f>
        <v>化学・医薬品</v>
      </c>
      <c r="O503" s="15" t="str">
        <f>IF(F503 = "", "", TEXT( WORKDAY(TEXT(LEFT(F503, FIND("(", F503) - 1), "yyyy/mm/dd"), 1, マスタ!$A$2:$A$106), "yyyymmdd"))</f>
        <v>20170720</v>
      </c>
      <c r="P503" s="16">
        <v>42936</v>
      </c>
      <c r="Q503" s="56">
        <v>1561</v>
      </c>
      <c r="R503" s="56">
        <v>1623</v>
      </c>
      <c r="S503" s="56">
        <v>1560</v>
      </c>
      <c r="T503" s="15" t="str">
        <f t="shared" si="35"/>
        <v>有</v>
      </c>
      <c r="U503" s="15" t="str">
        <f t="shared" si="36"/>
        <v>無</v>
      </c>
      <c r="V503" s="67">
        <f t="shared" si="37"/>
        <v>1.4954486345903684E-2</v>
      </c>
      <c r="W503" s="17"/>
      <c r="X503" s="46"/>
      <c r="Y503" s="46"/>
    </row>
    <row r="504" spans="1:25" ht="15">
      <c r="A504" s="14" t="s">
        <v>18</v>
      </c>
      <c r="B504" s="14">
        <v>37</v>
      </c>
      <c r="C504" s="14">
        <v>8079</v>
      </c>
      <c r="D504" s="9" t="s">
        <v>136</v>
      </c>
      <c r="E504" s="14" t="s">
        <v>20</v>
      </c>
      <c r="F504" s="14" t="s">
        <v>254</v>
      </c>
      <c r="G504" s="51">
        <v>3460</v>
      </c>
      <c r="H504" s="51">
        <v>130</v>
      </c>
      <c r="I504" s="59">
        <v>3.9E-2</v>
      </c>
      <c r="J504" s="51">
        <v>25200</v>
      </c>
      <c r="K504" s="51">
        <v>3490</v>
      </c>
      <c r="L504" s="51">
        <v>3330</v>
      </c>
      <c r="M504" s="64">
        <f t="shared" si="34"/>
        <v>0.1875</v>
      </c>
      <c r="N504" s="43" t="str">
        <f>IFERROR(VLOOKUP(C504, マスタ!$E$2:$G$33, 3, TRUE), "")</f>
        <v>商業</v>
      </c>
      <c r="O504" s="14" t="str">
        <f>IF(F504 = "", "", TEXT( WORKDAY(TEXT(LEFT(F504, FIND("(", F504) - 1), "yyyy/mm/dd"), 1, マスタ!$A$2:$A$106), "yyyymmdd"))</f>
        <v>20170720</v>
      </c>
      <c r="P504" s="18">
        <v>42936</v>
      </c>
      <c r="Q504" s="57">
        <v>3685</v>
      </c>
      <c r="R504" s="57">
        <v>3905</v>
      </c>
      <c r="S504" s="57">
        <v>3565</v>
      </c>
      <c r="T504" s="14" t="str">
        <f t="shared" si="35"/>
        <v>有</v>
      </c>
      <c r="U504" s="14" t="str">
        <f t="shared" si="36"/>
        <v>有</v>
      </c>
      <c r="V504" s="68">
        <f t="shared" si="37"/>
        <v>6.5028901734104139E-2</v>
      </c>
      <c r="W504" s="19"/>
      <c r="X504" s="47"/>
      <c r="Y504" s="47"/>
    </row>
    <row r="505" spans="1:25" ht="15">
      <c r="A505" s="15" t="s">
        <v>18</v>
      </c>
      <c r="B505" s="15">
        <v>38</v>
      </c>
      <c r="C505" s="15">
        <v>2772</v>
      </c>
      <c r="D505" s="10" t="s">
        <v>183</v>
      </c>
      <c r="E505" s="15" t="s">
        <v>20</v>
      </c>
      <c r="F505" s="15" t="s">
        <v>254</v>
      </c>
      <c r="G505" s="50">
        <v>3345</v>
      </c>
      <c r="H505" s="50">
        <v>125</v>
      </c>
      <c r="I505" s="58">
        <v>3.8800000000000001E-2</v>
      </c>
      <c r="J505" s="50">
        <v>214100</v>
      </c>
      <c r="K505" s="50">
        <v>3360</v>
      </c>
      <c r="L505" s="50">
        <v>3200</v>
      </c>
      <c r="M505" s="63">
        <f t="shared" si="34"/>
        <v>9.375E-2</v>
      </c>
      <c r="N505" s="42" t="str">
        <f>IFERROR(VLOOKUP(C505, マスタ!$E$2:$G$33, 3, TRUE), "")</f>
        <v>食品</v>
      </c>
      <c r="O505" s="15" t="str">
        <f>IF(F505 = "", "", TEXT( WORKDAY(TEXT(LEFT(F505, FIND("(", F505) - 1), "yyyy/mm/dd"), 1, マスタ!$A$2:$A$106), "yyyymmdd"))</f>
        <v>20170720</v>
      </c>
      <c r="P505" s="16">
        <v>42936</v>
      </c>
      <c r="Q505" s="56">
        <v>3330</v>
      </c>
      <c r="R505" s="56">
        <v>3355</v>
      </c>
      <c r="S505" s="56">
        <v>3295</v>
      </c>
      <c r="T505" s="15" t="str">
        <f t="shared" si="35"/>
        <v>無</v>
      </c>
      <c r="U505" s="15" t="str">
        <f t="shared" si="36"/>
        <v>有</v>
      </c>
      <c r="V505" s="67">
        <f t="shared" si="37"/>
        <v>-4.484304932735439E-3</v>
      </c>
      <c r="W505" s="17"/>
      <c r="X505" s="46"/>
      <c r="Y505" s="46"/>
    </row>
    <row r="506" spans="1:25" ht="15">
      <c r="A506" s="14" t="s">
        <v>18</v>
      </c>
      <c r="B506" s="14">
        <v>39</v>
      </c>
      <c r="C506" s="14">
        <v>8920</v>
      </c>
      <c r="D506" s="9" t="s">
        <v>268</v>
      </c>
      <c r="E506" s="14" t="s">
        <v>20</v>
      </c>
      <c r="F506" s="14" t="s">
        <v>254</v>
      </c>
      <c r="G506" s="51">
        <v>5390</v>
      </c>
      <c r="H506" s="51">
        <v>200</v>
      </c>
      <c r="I506" s="59">
        <v>3.85E-2</v>
      </c>
      <c r="J506" s="51">
        <v>57100</v>
      </c>
      <c r="K506" s="51">
        <v>5410</v>
      </c>
      <c r="L506" s="51">
        <v>5190</v>
      </c>
      <c r="M506" s="64">
        <f t="shared" si="34"/>
        <v>9.0909090909090912E-2</v>
      </c>
      <c r="N506" s="43" t="str">
        <f>IFERROR(VLOOKUP(C506, マスタ!$E$2:$G$33, 3, TRUE), "")</f>
        <v>不動産</v>
      </c>
      <c r="O506" s="14" t="str">
        <f>IF(F506 = "", "", TEXT( WORKDAY(TEXT(LEFT(F506, FIND("(", F506) - 1), "yyyy/mm/dd"), 1, マスタ!$A$2:$A$106), "yyyymmdd"))</f>
        <v>20170720</v>
      </c>
      <c r="P506" s="18">
        <v>42936</v>
      </c>
      <c r="Q506" s="57">
        <v>5430</v>
      </c>
      <c r="R506" s="57">
        <v>5450</v>
      </c>
      <c r="S506" s="57">
        <v>5370</v>
      </c>
      <c r="T506" s="14" t="str">
        <f t="shared" si="35"/>
        <v>無</v>
      </c>
      <c r="U506" s="14" t="str">
        <f t="shared" si="36"/>
        <v>有</v>
      </c>
      <c r="V506" s="68">
        <f t="shared" si="37"/>
        <v>7.4211502782930427E-3</v>
      </c>
      <c r="W506" s="19"/>
      <c r="X506" s="47"/>
      <c r="Y506" s="47"/>
    </row>
    <row r="507" spans="1:25" ht="15">
      <c r="A507" s="15" t="s">
        <v>18</v>
      </c>
      <c r="B507" s="15">
        <v>40</v>
      </c>
      <c r="C507" s="15">
        <v>3788</v>
      </c>
      <c r="D507" s="10" t="s">
        <v>269</v>
      </c>
      <c r="E507" s="15" t="s">
        <v>20</v>
      </c>
      <c r="F507" s="15" t="s">
        <v>254</v>
      </c>
      <c r="G507" s="50">
        <v>3910</v>
      </c>
      <c r="H507" s="50">
        <v>145</v>
      </c>
      <c r="I507" s="58">
        <v>3.85E-2</v>
      </c>
      <c r="J507" s="50">
        <v>142900</v>
      </c>
      <c r="K507" s="50">
        <v>3920</v>
      </c>
      <c r="L507" s="50">
        <v>3770</v>
      </c>
      <c r="M507" s="63">
        <f t="shared" si="34"/>
        <v>6.6666666666666666E-2</v>
      </c>
      <c r="N507" s="42" t="str">
        <f>IFERROR(VLOOKUP(C507, マスタ!$E$2:$G$33, 3, TRUE), "")</f>
        <v>パルプ・紙</v>
      </c>
      <c r="O507" s="15" t="str">
        <f>IF(F507 = "", "", TEXT( WORKDAY(TEXT(LEFT(F507, FIND("(", F507) - 1), "yyyy/mm/dd"), 1, マスタ!$A$2:$A$106), "yyyymmdd"))</f>
        <v>20170720</v>
      </c>
      <c r="P507" s="16">
        <v>42936</v>
      </c>
      <c r="Q507" s="56">
        <v>3930</v>
      </c>
      <c r="R507" s="56">
        <v>3960</v>
      </c>
      <c r="S507" s="56">
        <v>3835</v>
      </c>
      <c r="T507" s="15" t="str">
        <f t="shared" si="35"/>
        <v>無</v>
      </c>
      <c r="U507" s="15" t="str">
        <f t="shared" si="36"/>
        <v>有</v>
      </c>
      <c r="V507" s="67">
        <f t="shared" si="37"/>
        <v>5.1150895140665842E-3</v>
      </c>
      <c r="W507" s="17"/>
      <c r="X507" s="46"/>
      <c r="Y507" s="46"/>
    </row>
    <row r="508" spans="1:25" ht="15">
      <c r="A508" s="14" t="s">
        <v>18</v>
      </c>
      <c r="B508" s="14">
        <v>41</v>
      </c>
      <c r="C508" s="14">
        <v>9416</v>
      </c>
      <c r="D508" s="9" t="s">
        <v>250</v>
      </c>
      <c r="E508" s="14" t="s">
        <v>20</v>
      </c>
      <c r="F508" s="14" t="s">
        <v>254</v>
      </c>
      <c r="G508" s="51">
        <v>2710</v>
      </c>
      <c r="H508" s="51">
        <v>98</v>
      </c>
      <c r="I508" s="59">
        <v>3.7499999999999999E-2</v>
      </c>
      <c r="J508" s="51">
        <v>307800</v>
      </c>
      <c r="K508" s="51">
        <v>2720</v>
      </c>
      <c r="L508" s="51">
        <v>2632</v>
      </c>
      <c r="M508" s="64">
        <f t="shared" si="34"/>
        <v>0.11363636363636363</v>
      </c>
      <c r="N508" s="43" t="str">
        <f>IFERROR(VLOOKUP(C508, マスタ!$E$2:$G$33, 3, TRUE), "")</f>
        <v>情報通信</v>
      </c>
      <c r="O508" s="14" t="str">
        <f>IF(F508 = "", "", TEXT( WORKDAY(TEXT(LEFT(F508, FIND("(", F508) - 1), "yyyy/mm/dd"), 1, マスタ!$A$2:$A$106), "yyyymmdd"))</f>
        <v>20170720</v>
      </c>
      <c r="P508" s="18">
        <v>42936</v>
      </c>
      <c r="Q508" s="57">
        <v>2737</v>
      </c>
      <c r="R508" s="57">
        <v>2769</v>
      </c>
      <c r="S508" s="57">
        <v>2700</v>
      </c>
      <c r="T508" s="14" t="str">
        <f t="shared" si="35"/>
        <v>有</v>
      </c>
      <c r="U508" s="14" t="str">
        <f t="shared" si="36"/>
        <v>有</v>
      </c>
      <c r="V508" s="68">
        <f t="shared" si="37"/>
        <v>9.963099630996286E-3</v>
      </c>
      <c r="W508" s="19"/>
      <c r="X508" s="47"/>
      <c r="Y508" s="47"/>
    </row>
    <row r="509" spans="1:25" ht="15">
      <c r="A509" s="15" t="s">
        <v>18</v>
      </c>
      <c r="B509" s="15">
        <v>43</v>
      </c>
      <c r="C509" s="15">
        <v>9601</v>
      </c>
      <c r="D509" s="10" t="s">
        <v>270</v>
      </c>
      <c r="E509" s="15" t="s">
        <v>20</v>
      </c>
      <c r="F509" s="15" t="s">
        <v>254</v>
      </c>
      <c r="G509" s="50">
        <v>1461</v>
      </c>
      <c r="H509" s="50">
        <v>52</v>
      </c>
      <c r="I509" s="58">
        <v>3.6900000000000002E-2</v>
      </c>
      <c r="J509" s="50">
        <v>846000</v>
      </c>
      <c r="K509" s="50">
        <v>1472</v>
      </c>
      <c r="L509" s="50">
        <v>1421</v>
      </c>
      <c r="M509" s="63">
        <f t="shared" si="34"/>
        <v>0.21568627450980393</v>
      </c>
      <c r="N509" s="42" t="str">
        <f>IFERROR(VLOOKUP(C509, マスタ!$E$2:$G$33, 3, TRUE), "")</f>
        <v>サービス</v>
      </c>
      <c r="O509" s="15" t="str">
        <f>IF(F509 = "", "", TEXT( WORKDAY(TEXT(LEFT(F509, FIND("(", F509) - 1), "yyyy/mm/dd"), 1, マスタ!$A$2:$A$106), "yyyymmdd"))</f>
        <v>20170720</v>
      </c>
      <c r="P509" s="16">
        <v>42936</v>
      </c>
      <c r="Q509" s="56">
        <v>1472</v>
      </c>
      <c r="R509" s="56">
        <v>1490</v>
      </c>
      <c r="S509" s="56">
        <v>1468</v>
      </c>
      <c r="T509" s="15" t="str">
        <f t="shared" si="35"/>
        <v>有</v>
      </c>
      <c r="U509" s="15" t="str">
        <f t="shared" si="36"/>
        <v>無</v>
      </c>
      <c r="V509" s="67">
        <f t="shared" si="37"/>
        <v>7.5290896646131866E-3</v>
      </c>
      <c r="W509" s="17"/>
      <c r="X509" s="46"/>
      <c r="Y509" s="46"/>
    </row>
    <row r="510" spans="1:25" ht="15">
      <c r="A510" s="14" t="s">
        <v>18</v>
      </c>
      <c r="B510" s="14">
        <v>45</v>
      </c>
      <c r="C510" s="14">
        <v>2462</v>
      </c>
      <c r="D510" s="9" t="s">
        <v>240</v>
      </c>
      <c r="E510" s="14" t="s">
        <v>20</v>
      </c>
      <c r="F510" s="14" t="s">
        <v>254</v>
      </c>
      <c r="G510" s="51">
        <v>3690</v>
      </c>
      <c r="H510" s="51">
        <v>130</v>
      </c>
      <c r="I510" s="59">
        <v>3.6499999999999998E-2</v>
      </c>
      <c r="J510" s="51">
        <v>237900</v>
      </c>
      <c r="K510" s="51">
        <v>3790</v>
      </c>
      <c r="L510" s="51">
        <v>3580</v>
      </c>
      <c r="M510" s="64">
        <f t="shared" si="34"/>
        <v>0.47619047619047616</v>
      </c>
      <c r="N510" s="43" t="str">
        <f>IFERROR(VLOOKUP(C510, マスタ!$E$2:$G$33, 3, TRUE), "")</f>
        <v>食品</v>
      </c>
      <c r="O510" s="14" t="str">
        <f>IF(F510 = "", "", TEXT( WORKDAY(TEXT(LEFT(F510, FIND("(", F510) - 1), "yyyy/mm/dd"), 1, マスタ!$A$2:$A$106), "yyyymmdd"))</f>
        <v>20170720</v>
      </c>
      <c r="P510" s="18">
        <v>42936</v>
      </c>
      <c r="Q510" s="57">
        <v>3695</v>
      </c>
      <c r="R510" s="57">
        <v>3805</v>
      </c>
      <c r="S510" s="57">
        <v>3695</v>
      </c>
      <c r="T510" s="14" t="str">
        <f t="shared" si="35"/>
        <v>有</v>
      </c>
      <c r="U510" s="14" t="str">
        <f t="shared" si="36"/>
        <v>無</v>
      </c>
      <c r="V510" s="68">
        <f t="shared" si="37"/>
        <v>1.3550135501354532E-3</v>
      </c>
      <c r="W510" s="19"/>
      <c r="X510" s="47"/>
      <c r="Y510" s="47"/>
    </row>
    <row r="511" spans="1:25" ht="15">
      <c r="A511" s="15" t="s">
        <v>18</v>
      </c>
      <c r="B511" s="15">
        <v>47</v>
      </c>
      <c r="C511" s="15">
        <v>3385</v>
      </c>
      <c r="D511" s="10" t="s">
        <v>271</v>
      </c>
      <c r="E511" s="15" t="s">
        <v>20</v>
      </c>
      <c r="F511" s="15" t="s">
        <v>254</v>
      </c>
      <c r="G511" s="50">
        <v>3065</v>
      </c>
      <c r="H511" s="50">
        <v>106</v>
      </c>
      <c r="I511" s="58">
        <v>3.5799999999999998E-2</v>
      </c>
      <c r="J511" s="50">
        <v>317900</v>
      </c>
      <c r="K511" s="50">
        <v>3070</v>
      </c>
      <c r="L511" s="50">
        <v>2951</v>
      </c>
      <c r="M511" s="63">
        <f t="shared" si="34"/>
        <v>4.2016806722689079E-2</v>
      </c>
      <c r="N511" s="42" t="str">
        <f>IFERROR(VLOOKUP(C511, マスタ!$E$2:$G$33, 3, TRUE), "")</f>
        <v>繊維製品</v>
      </c>
      <c r="O511" s="15" t="str">
        <f>IF(F511 = "", "", TEXT( WORKDAY(TEXT(LEFT(F511, FIND("(", F511) - 1), "yyyy/mm/dd"), 1, マスタ!$A$2:$A$106), "yyyymmdd"))</f>
        <v>20170720</v>
      </c>
      <c r="P511" s="16">
        <v>42936</v>
      </c>
      <c r="Q511" s="56">
        <v>3095</v>
      </c>
      <c r="R511" s="56">
        <v>3095</v>
      </c>
      <c r="S511" s="56">
        <v>3010</v>
      </c>
      <c r="T511" s="15" t="str">
        <f t="shared" si="35"/>
        <v>無</v>
      </c>
      <c r="U511" s="15" t="str">
        <f t="shared" si="36"/>
        <v>有</v>
      </c>
      <c r="V511" s="67">
        <f t="shared" si="37"/>
        <v>9.7879282218598096E-3</v>
      </c>
      <c r="W511" s="17"/>
      <c r="X511" s="46"/>
      <c r="Y511" s="46"/>
    </row>
    <row r="512" spans="1:25" ht="27">
      <c r="A512" s="14" t="s">
        <v>18</v>
      </c>
      <c r="B512" s="14">
        <v>50</v>
      </c>
      <c r="C512" s="14">
        <v>9628</v>
      </c>
      <c r="D512" s="9" t="s">
        <v>272</v>
      </c>
      <c r="E512" s="14" t="s">
        <v>20</v>
      </c>
      <c r="F512" s="14" t="s">
        <v>254</v>
      </c>
      <c r="G512" s="51">
        <v>2156</v>
      </c>
      <c r="H512" s="51">
        <v>71</v>
      </c>
      <c r="I512" s="59">
        <v>3.4099999999999998E-2</v>
      </c>
      <c r="J512" s="51">
        <v>13800</v>
      </c>
      <c r="K512" s="51">
        <v>2160</v>
      </c>
      <c r="L512" s="51">
        <v>2083</v>
      </c>
      <c r="M512" s="64">
        <f t="shared" si="34"/>
        <v>5.1948051948051951E-2</v>
      </c>
      <c r="N512" s="43" t="str">
        <f>IFERROR(VLOOKUP(C512, マスタ!$E$2:$G$33, 3, TRUE), "")</f>
        <v>サービス</v>
      </c>
      <c r="O512" s="14" t="str">
        <f>IF(F512 = "", "", TEXT( WORKDAY(TEXT(LEFT(F512, FIND("(", F512) - 1), "yyyy/mm/dd"), 1, マスタ!$A$2:$A$106), "yyyymmdd"))</f>
        <v>20170720</v>
      </c>
      <c r="P512" s="18">
        <v>42936</v>
      </c>
      <c r="Q512" s="57">
        <v>2170</v>
      </c>
      <c r="R512" s="57">
        <v>2200</v>
      </c>
      <c r="S512" s="57">
        <v>2156</v>
      </c>
      <c r="T512" s="14" t="str">
        <f t="shared" si="35"/>
        <v>有</v>
      </c>
      <c r="U512" s="14" t="str">
        <f t="shared" si="36"/>
        <v>無</v>
      </c>
      <c r="V512" s="68">
        <f t="shared" si="37"/>
        <v>6.4935064935065512E-3</v>
      </c>
      <c r="W512" s="19"/>
      <c r="X512" s="47"/>
      <c r="Y512" s="47"/>
    </row>
    <row r="513" spans="1:25" ht="15">
      <c r="A513" s="15" t="s">
        <v>18</v>
      </c>
      <c r="B513" s="15">
        <v>2</v>
      </c>
      <c r="C513" s="15">
        <v>7271</v>
      </c>
      <c r="D513" s="10" t="s">
        <v>160</v>
      </c>
      <c r="E513" s="15" t="s">
        <v>20</v>
      </c>
      <c r="F513" s="15" t="s">
        <v>273</v>
      </c>
      <c r="G513" s="50">
        <v>1783</v>
      </c>
      <c r="H513" s="50">
        <v>300</v>
      </c>
      <c r="I513" s="58">
        <v>0.20230000000000001</v>
      </c>
      <c r="J513" s="50">
        <v>2094600</v>
      </c>
      <c r="K513" s="50">
        <v>1783</v>
      </c>
      <c r="L513" s="50">
        <v>1689</v>
      </c>
      <c r="M513" s="63">
        <f t="shared" si="34"/>
        <v>0</v>
      </c>
      <c r="N513" s="42" t="str">
        <f>IFERROR(VLOOKUP(C513, マスタ!$E$2:$G$33, 3, TRUE), "")</f>
        <v>輸送用機械</v>
      </c>
      <c r="O513" s="15" t="str">
        <f>IF(F513 = "", "", TEXT( WORKDAY(TEXT(LEFT(F513, FIND("(", F513) - 1), "yyyy/mm/dd"), 1, マスタ!$A$2:$A$106), "yyyymmdd"))</f>
        <v>20170721</v>
      </c>
      <c r="P513" s="16">
        <v>42937</v>
      </c>
      <c r="Q513" s="56">
        <v>1800</v>
      </c>
      <c r="R513" s="56">
        <v>1800</v>
      </c>
      <c r="S513" s="56">
        <v>1716</v>
      </c>
      <c r="T513" s="15" t="str">
        <f t="shared" si="35"/>
        <v>無</v>
      </c>
      <c r="U513" s="15" t="str">
        <f t="shared" si="36"/>
        <v>有</v>
      </c>
      <c r="V513" s="67">
        <f t="shared" si="37"/>
        <v>9.534492428491248E-3</v>
      </c>
      <c r="W513" s="17"/>
      <c r="X513" s="46"/>
      <c r="Y513" s="46"/>
    </row>
    <row r="514" spans="1:25" ht="15">
      <c r="A514" s="14" t="s">
        <v>18</v>
      </c>
      <c r="B514" s="14">
        <v>4</v>
      </c>
      <c r="C514" s="14">
        <v>1968</v>
      </c>
      <c r="D514" s="9" t="s">
        <v>274</v>
      </c>
      <c r="E514" s="14" t="s">
        <v>20</v>
      </c>
      <c r="F514" s="14" t="s">
        <v>273</v>
      </c>
      <c r="G514" s="51">
        <v>1553</v>
      </c>
      <c r="H514" s="51">
        <v>158</v>
      </c>
      <c r="I514" s="59">
        <v>0.1133</v>
      </c>
      <c r="J514" s="51">
        <v>735000</v>
      </c>
      <c r="K514" s="51">
        <v>1576</v>
      </c>
      <c r="L514" s="51">
        <v>1484</v>
      </c>
      <c r="M514" s="64">
        <f t="shared" si="34"/>
        <v>0.25</v>
      </c>
      <c r="N514" s="43" t="str">
        <f>IFERROR(VLOOKUP(C514, マスタ!$E$2:$G$33, 3, TRUE), "")</f>
        <v>建設</v>
      </c>
      <c r="O514" s="14" t="str">
        <f>IF(F514 = "", "", TEXT( WORKDAY(TEXT(LEFT(F514, FIND("(", F514) - 1), "yyyy/mm/dd"), 1, マスタ!$A$2:$A$106), "yyyymmdd"))</f>
        <v>20170721</v>
      </c>
      <c r="P514" s="18">
        <v>42937</v>
      </c>
      <c r="Q514" s="57">
        <v>1553</v>
      </c>
      <c r="R514" s="57">
        <v>1576</v>
      </c>
      <c r="S514" s="57">
        <v>1532</v>
      </c>
      <c r="T514" s="14" t="str">
        <f t="shared" si="35"/>
        <v>有</v>
      </c>
      <c r="U514" s="14" t="str">
        <f t="shared" si="36"/>
        <v>有</v>
      </c>
      <c r="V514" s="68">
        <f t="shared" si="37"/>
        <v>0</v>
      </c>
      <c r="W514" s="19"/>
      <c r="X514" s="47"/>
      <c r="Y514" s="47"/>
    </row>
    <row r="515" spans="1:25" ht="15">
      <c r="A515" s="15" t="s">
        <v>18</v>
      </c>
      <c r="B515" s="15">
        <v>5</v>
      </c>
      <c r="C515" s="15">
        <v>3458</v>
      </c>
      <c r="D515" s="10" t="s">
        <v>275</v>
      </c>
      <c r="E515" s="15" t="s">
        <v>20</v>
      </c>
      <c r="F515" s="15" t="s">
        <v>273</v>
      </c>
      <c r="G515" s="50">
        <v>1653</v>
      </c>
      <c r="H515" s="50">
        <v>128</v>
      </c>
      <c r="I515" s="58">
        <v>8.3900000000000002E-2</v>
      </c>
      <c r="J515" s="50">
        <v>246400</v>
      </c>
      <c r="K515" s="50">
        <v>1686</v>
      </c>
      <c r="L515" s="50">
        <v>1631</v>
      </c>
      <c r="M515" s="63">
        <f t="shared" ref="M515:M578" si="38">IFERROR((K515-G515) / (K515-L515), "")</f>
        <v>0.6</v>
      </c>
      <c r="N515" s="42" t="str">
        <f>IFERROR(VLOOKUP(C515, マスタ!$E$2:$G$33, 3, TRUE), "")</f>
        <v>繊維製品</v>
      </c>
      <c r="O515" s="15" t="str">
        <f>IF(F515 = "", "", TEXT( WORKDAY(TEXT(LEFT(F515, FIND("(", F515) - 1), "yyyy/mm/dd"), 1, マスタ!$A$2:$A$106), "yyyymmdd"))</f>
        <v>20170721</v>
      </c>
      <c r="P515" s="16">
        <v>42937</v>
      </c>
      <c r="Q515" s="56">
        <v>1646</v>
      </c>
      <c r="R515" s="56">
        <v>1646</v>
      </c>
      <c r="S515" s="56">
        <v>1600</v>
      </c>
      <c r="T515" s="15" t="str">
        <f t="shared" si="35"/>
        <v>無</v>
      </c>
      <c r="U515" s="15" t="str">
        <f t="shared" si="36"/>
        <v>有</v>
      </c>
      <c r="V515" s="67">
        <f t="shared" si="37"/>
        <v>-4.2347247428916601E-3</v>
      </c>
      <c r="W515" s="17"/>
      <c r="X515" s="46"/>
      <c r="Y515" s="46"/>
    </row>
    <row r="516" spans="1:25" ht="15">
      <c r="A516" s="14" t="s">
        <v>18</v>
      </c>
      <c r="B516" s="14">
        <v>6</v>
      </c>
      <c r="C516" s="14">
        <v>3978</v>
      </c>
      <c r="D516" s="9" t="s">
        <v>51</v>
      </c>
      <c r="E516" s="14" t="s">
        <v>20</v>
      </c>
      <c r="F516" s="14" t="s">
        <v>273</v>
      </c>
      <c r="G516" s="51">
        <v>2797</v>
      </c>
      <c r="H516" s="51">
        <v>214</v>
      </c>
      <c r="I516" s="59">
        <v>8.2799999999999999E-2</v>
      </c>
      <c r="J516" s="51">
        <v>1361700</v>
      </c>
      <c r="K516" s="51">
        <v>3085</v>
      </c>
      <c r="L516" s="51">
        <v>2637</v>
      </c>
      <c r="M516" s="64">
        <f t="shared" si="38"/>
        <v>0.6428571428571429</v>
      </c>
      <c r="N516" s="43" t="str">
        <f>IFERROR(VLOOKUP(C516, マスタ!$E$2:$G$33, 3, TRUE), "")</f>
        <v>パルプ・紙</v>
      </c>
      <c r="O516" s="14" t="str">
        <f>IF(F516 = "", "", TEXT( WORKDAY(TEXT(LEFT(F516, FIND("(", F516) - 1), "yyyy/mm/dd"), 1, マスタ!$A$2:$A$106), "yyyymmdd"))</f>
        <v>20170721</v>
      </c>
      <c r="P516" s="18">
        <v>42937</v>
      </c>
      <c r="Q516" s="57">
        <v>2731</v>
      </c>
      <c r="R516" s="57">
        <v>2750</v>
      </c>
      <c r="S516" s="57">
        <v>2674</v>
      </c>
      <c r="T516" s="14" t="str">
        <f t="shared" si="35"/>
        <v>無</v>
      </c>
      <c r="U516" s="14" t="str">
        <f t="shared" si="36"/>
        <v>有</v>
      </c>
      <c r="V516" s="68">
        <f t="shared" si="37"/>
        <v>-2.3596710761530248E-2</v>
      </c>
      <c r="W516" s="19"/>
      <c r="X516" s="47"/>
      <c r="Y516" s="47"/>
    </row>
    <row r="517" spans="1:25" ht="15">
      <c r="A517" s="15" t="s">
        <v>18</v>
      </c>
      <c r="B517" s="15">
        <v>7</v>
      </c>
      <c r="C517" s="15">
        <v>1333</v>
      </c>
      <c r="D517" s="10" t="s">
        <v>276</v>
      </c>
      <c r="E517" s="15" t="s">
        <v>20</v>
      </c>
      <c r="F517" s="15" t="s">
        <v>273</v>
      </c>
      <c r="G517" s="50">
        <v>3160</v>
      </c>
      <c r="H517" s="50">
        <v>239</v>
      </c>
      <c r="I517" s="58">
        <v>8.1799999999999998E-2</v>
      </c>
      <c r="J517" s="50">
        <v>1288400</v>
      </c>
      <c r="K517" s="50">
        <v>3175</v>
      </c>
      <c r="L517" s="50">
        <v>3095</v>
      </c>
      <c r="M517" s="63">
        <f t="shared" si="38"/>
        <v>0.1875</v>
      </c>
      <c r="N517" s="42" t="str">
        <f>IFERROR(VLOOKUP(C517, マスタ!$E$2:$G$33, 3, TRUE), "")</f>
        <v>農林水産</v>
      </c>
      <c r="O517" s="15" t="str">
        <f>IF(F517 = "", "", TEXT( WORKDAY(TEXT(LEFT(F517, FIND("(", F517) - 1), "yyyy/mm/dd"), 1, マスタ!$A$2:$A$106), "yyyymmdd"))</f>
        <v>20170721</v>
      </c>
      <c r="P517" s="16">
        <v>42937</v>
      </c>
      <c r="Q517" s="56">
        <v>3125</v>
      </c>
      <c r="R517" s="56">
        <v>3135</v>
      </c>
      <c r="S517" s="56">
        <v>3105</v>
      </c>
      <c r="T517" s="15" t="str">
        <f t="shared" si="35"/>
        <v>無</v>
      </c>
      <c r="U517" s="15" t="str">
        <f t="shared" si="36"/>
        <v>無</v>
      </c>
      <c r="V517" s="67">
        <f t="shared" si="37"/>
        <v>-1.1075949367088556E-2</v>
      </c>
      <c r="W517" s="17"/>
      <c r="X517" s="46"/>
      <c r="Y517" s="46"/>
    </row>
    <row r="518" spans="1:25" ht="27">
      <c r="A518" s="14" t="s">
        <v>18</v>
      </c>
      <c r="B518" s="14">
        <v>8</v>
      </c>
      <c r="C518" s="14">
        <v>3284</v>
      </c>
      <c r="D518" s="9" t="s">
        <v>277</v>
      </c>
      <c r="E518" s="14" t="s">
        <v>20</v>
      </c>
      <c r="F518" s="14" t="s">
        <v>273</v>
      </c>
      <c r="G518" s="51">
        <v>1090</v>
      </c>
      <c r="H518" s="51">
        <v>81</v>
      </c>
      <c r="I518" s="59">
        <v>8.0299999999999996E-2</v>
      </c>
      <c r="J518" s="51">
        <v>1161400</v>
      </c>
      <c r="K518" s="51">
        <v>1093</v>
      </c>
      <c r="L518" s="51">
        <v>1045</v>
      </c>
      <c r="M518" s="64">
        <f t="shared" si="38"/>
        <v>6.25E-2</v>
      </c>
      <c r="N518" s="43" t="str">
        <f>IFERROR(VLOOKUP(C518, マスタ!$E$2:$G$33, 3, TRUE), "")</f>
        <v>繊維製品</v>
      </c>
      <c r="O518" s="14" t="str">
        <f>IF(F518 = "", "", TEXT( WORKDAY(TEXT(LEFT(F518, FIND("(", F518) - 1), "yyyy/mm/dd"), 1, マスタ!$A$2:$A$106), "yyyymmdd"))</f>
        <v>20170721</v>
      </c>
      <c r="P518" s="18">
        <v>42937</v>
      </c>
      <c r="Q518" s="57">
        <v>1086</v>
      </c>
      <c r="R518" s="57">
        <v>1126</v>
      </c>
      <c r="S518" s="57">
        <v>1068</v>
      </c>
      <c r="T518" s="14" t="str">
        <f t="shared" si="35"/>
        <v>有</v>
      </c>
      <c r="U518" s="14" t="str">
        <f t="shared" si="36"/>
        <v>有</v>
      </c>
      <c r="V518" s="68">
        <f t="shared" si="37"/>
        <v>-3.669724770642202E-3</v>
      </c>
      <c r="W518" s="19"/>
      <c r="X518" s="47"/>
      <c r="Y518" s="47"/>
    </row>
    <row r="519" spans="1:25" ht="15">
      <c r="A519" s="15" t="s">
        <v>18</v>
      </c>
      <c r="B519" s="15">
        <v>13</v>
      </c>
      <c r="C519" s="15">
        <v>9729</v>
      </c>
      <c r="D519" s="10" t="s">
        <v>113</v>
      </c>
      <c r="E519" s="15" t="s">
        <v>20</v>
      </c>
      <c r="F519" s="15" t="s">
        <v>273</v>
      </c>
      <c r="G519" s="50">
        <v>4880</v>
      </c>
      <c r="H519" s="50">
        <v>325</v>
      </c>
      <c r="I519" s="58">
        <v>7.1400000000000005E-2</v>
      </c>
      <c r="J519" s="50">
        <v>40000</v>
      </c>
      <c r="K519" s="50">
        <v>4950</v>
      </c>
      <c r="L519" s="50">
        <v>4670</v>
      </c>
      <c r="M519" s="63">
        <f t="shared" si="38"/>
        <v>0.25</v>
      </c>
      <c r="N519" s="42" t="str">
        <f>IFERROR(VLOOKUP(C519, マスタ!$E$2:$G$33, 3, TRUE), "")</f>
        <v>サービス</v>
      </c>
      <c r="O519" s="15" t="str">
        <f>IF(F519 = "", "", TEXT( WORKDAY(TEXT(LEFT(F519, FIND("(", F519) - 1), "yyyy/mm/dd"), 1, マスタ!$A$2:$A$106), "yyyymmdd"))</f>
        <v>20170721</v>
      </c>
      <c r="P519" s="16">
        <v>42937</v>
      </c>
      <c r="Q519" s="56">
        <v>4870</v>
      </c>
      <c r="R519" s="56">
        <v>5040</v>
      </c>
      <c r="S519" s="56">
        <v>4820</v>
      </c>
      <c r="T519" s="15" t="str">
        <f t="shared" si="35"/>
        <v>有</v>
      </c>
      <c r="U519" s="15" t="str">
        <f t="shared" si="36"/>
        <v>有</v>
      </c>
      <c r="V519" s="67">
        <f t="shared" si="37"/>
        <v>-2.049180327868827E-3</v>
      </c>
      <c r="W519" s="17"/>
      <c r="X519" s="46"/>
      <c r="Y519" s="46"/>
    </row>
    <row r="520" spans="1:25" ht="15">
      <c r="A520" s="14" t="s">
        <v>18</v>
      </c>
      <c r="B520" s="14">
        <v>14</v>
      </c>
      <c r="C520" s="14">
        <v>6619</v>
      </c>
      <c r="D520" s="9" t="s">
        <v>123</v>
      </c>
      <c r="E520" s="14" t="s">
        <v>20</v>
      </c>
      <c r="F520" s="14" t="s">
        <v>273</v>
      </c>
      <c r="G520" s="51">
        <v>2403</v>
      </c>
      <c r="H520" s="51">
        <v>146</v>
      </c>
      <c r="I520" s="59">
        <v>6.4699999999999994E-2</v>
      </c>
      <c r="J520" s="51">
        <v>2619300</v>
      </c>
      <c r="K520" s="51">
        <v>2407</v>
      </c>
      <c r="L520" s="51">
        <v>2300</v>
      </c>
      <c r="M520" s="64">
        <f t="shared" si="38"/>
        <v>3.7383177570093455E-2</v>
      </c>
      <c r="N520" s="43" t="str">
        <f>IFERROR(VLOOKUP(C520, マスタ!$E$2:$G$33, 3, TRUE), "")</f>
        <v>電気</v>
      </c>
      <c r="O520" s="14" t="str">
        <f>IF(F520 = "", "", TEXT( WORKDAY(TEXT(LEFT(F520, FIND("(", F520) - 1), "yyyy/mm/dd"), 1, マスタ!$A$2:$A$106), "yyyymmdd"))</f>
        <v>20170721</v>
      </c>
      <c r="P520" s="18">
        <v>42937</v>
      </c>
      <c r="Q520" s="57">
        <v>2379</v>
      </c>
      <c r="R520" s="57">
        <v>2440</v>
      </c>
      <c r="S520" s="57">
        <v>2353</v>
      </c>
      <c r="T520" s="14" t="str">
        <f t="shared" si="35"/>
        <v>有</v>
      </c>
      <c r="U520" s="14" t="str">
        <f t="shared" si="36"/>
        <v>有</v>
      </c>
      <c r="V520" s="68">
        <f t="shared" si="37"/>
        <v>-9.987515605493158E-3</v>
      </c>
      <c r="W520" s="19"/>
      <c r="X520" s="47"/>
      <c r="Y520" s="47"/>
    </row>
    <row r="521" spans="1:25" ht="15">
      <c r="A521" s="15" t="s">
        <v>18</v>
      </c>
      <c r="B521" s="15">
        <v>16</v>
      </c>
      <c r="C521" s="15">
        <v>4839</v>
      </c>
      <c r="D521" s="10" t="s">
        <v>71</v>
      </c>
      <c r="E521" s="15" t="s">
        <v>20</v>
      </c>
      <c r="F521" s="15" t="s">
        <v>273</v>
      </c>
      <c r="G521" s="50">
        <v>3250</v>
      </c>
      <c r="H521" s="50">
        <v>190</v>
      </c>
      <c r="I521" s="58">
        <v>6.2100000000000002E-2</v>
      </c>
      <c r="J521" s="50">
        <v>146500</v>
      </c>
      <c r="K521" s="50">
        <v>3275</v>
      </c>
      <c r="L521" s="50">
        <v>3065</v>
      </c>
      <c r="M521" s="63">
        <f t="shared" si="38"/>
        <v>0.11904761904761904</v>
      </c>
      <c r="N521" s="42" t="str">
        <f>IFERROR(VLOOKUP(C521, マスタ!$E$2:$G$33, 3, TRUE), "")</f>
        <v>化学・医薬品</v>
      </c>
      <c r="O521" s="15" t="str">
        <f>IF(F521 = "", "", TEXT( WORKDAY(TEXT(LEFT(F521, FIND("(", F521) - 1), "yyyy/mm/dd"), 1, マスタ!$A$2:$A$106), "yyyymmdd"))</f>
        <v>20170721</v>
      </c>
      <c r="P521" s="16">
        <v>42937</v>
      </c>
      <c r="Q521" s="56">
        <v>3245</v>
      </c>
      <c r="R521" s="56">
        <v>3250</v>
      </c>
      <c r="S521" s="56">
        <v>3160</v>
      </c>
      <c r="T521" s="15" t="str">
        <f t="shared" si="35"/>
        <v>無</v>
      </c>
      <c r="U521" s="15" t="str">
        <f t="shared" si="36"/>
        <v>有</v>
      </c>
      <c r="V521" s="67">
        <f t="shared" si="37"/>
        <v>-1.5384615384614886E-3</v>
      </c>
      <c r="W521" s="17"/>
      <c r="X521" s="46"/>
      <c r="Y521" s="46"/>
    </row>
    <row r="522" spans="1:25" ht="15">
      <c r="A522" s="14" t="s">
        <v>18</v>
      </c>
      <c r="B522" s="14">
        <v>17</v>
      </c>
      <c r="C522" s="14">
        <v>4812</v>
      </c>
      <c r="D522" s="9" t="s">
        <v>278</v>
      </c>
      <c r="E522" s="14" t="s">
        <v>20</v>
      </c>
      <c r="F522" s="14" t="s">
        <v>273</v>
      </c>
      <c r="G522" s="51">
        <v>2751</v>
      </c>
      <c r="H522" s="51">
        <v>160</v>
      </c>
      <c r="I522" s="59">
        <v>6.1800000000000001E-2</v>
      </c>
      <c r="J522" s="51">
        <v>261900</v>
      </c>
      <c r="K522" s="51">
        <v>2782</v>
      </c>
      <c r="L522" s="51">
        <v>2641</v>
      </c>
      <c r="M522" s="64">
        <f t="shared" si="38"/>
        <v>0.21985815602836881</v>
      </c>
      <c r="N522" s="43" t="str">
        <f>IFERROR(VLOOKUP(C522, マスタ!$E$2:$G$33, 3, TRUE), "")</f>
        <v>化学・医薬品</v>
      </c>
      <c r="O522" s="14" t="str">
        <f>IF(F522 = "", "", TEXT( WORKDAY(TEXT(LEFT(F522, FIND("(", F522) - 1), "yyyy/mm/dd"), 1, マスタ!$A$2:$A$106), "yyyymmdd"))</f>
        <v>20170721</v>
      </c>
      <c r="P522" s="18">
        <v>42937</v>
      </c>
      <c r="Q522" s="57">
        <v>2750</v>
      </c>
      <c r="R522" s="57">
        <v>2818</v>
      </c>
      <c r="S522" s="57">
        <v>2728</v>
      </c>
      <c r="T522" s="14" t="str">
        <f t="shared" si="35"/>
        <v>有</v>
      </c>
      <c r="U522" s="14" t="str">
        <f t="shared" si="36"/>
        <v>無</v>
      </c>
      <c r="V522" s="68">
        <f t="shared" si="37"/>
        <v>-3.6350418029806875E-4</v>
      </c>
      <c r="W522" s="19"/>
      <c r="X522" s="47"/>
      <c r="Y522" s="47"/>
    </row>
    <row r="523" spans="1:25" ht="27">
      <c r="A523" s="15" t="s">
        <v>18</v>
      </c>
      <c r="B523" s="15">
        <v>18</v>
      </c>
      <c r="C523" s="15">
        <v>3688</v>
      </c>
      <c r="D523" s="10" t="s">
        <v>131</v>
      </c>
      <c r="E523" s="15" t="s">
        <v>20</v>
      </c>
      <c r="F523" s="15" t="s">
        <v>273</v>
      </c>
      <c r="G523" s="50">
        <v>2738</v>
      </c>
      <c r="H523" s="50">
        <v>155</v>
      </c>
      <c r="I523" s="58">
        <v>0.06</v>
      </c>
      <c r="J523" s="50">
        <v>893600</v>
      </c>
      <c r="K523" s="50">
        <v>2802</v>
      </c>
      <c r="L523" s="50">
        <v>2667</v>
      </c>
      <c r="M523" s="63">
        <f t="shared" si="38"/>
        <v>0.47407407407407409</v>
      </c>
      <c r="N523" s="42" t="str">
        <f>IFERROR(VLOOKUP(C523, マスタ!$E$2:$G$33, 3, TRUE), "")</f>
        <v>36</v>
      </c>
      <c r="O523" s="15" t="str">
        <f>IF(F523 = "", "", TEXT( WORKDAY(TEXT(LEFT(F523, FIND("(", F523) - 1), "yyyy/mm/dd"), 1, マスタ!$A$2:$A$106), "yyyymmdd"))</f>
        <v>20170721</v>
      </c>
      <c r="P523" s="16">
        <v>42937</v>
      </c>
      <c r="Q523" s="56">
        <v>2769</v>
      </c>
      <c r="R523" s="56">
        <v>2845</v>
      </c>
      <c r="S523" s="56">
        <v>2735</v>
      </c>
      <c r="T523" s="15" t="str">
        <f t="shared" si="35"/>
        <v>有</v>
      </c>
      <c r="U523" s="15" t="str">
        <f t="shared" si="36"/>
        <v>有</v>
      </c>
      <c r="V523" s="67">
        <f t="shared" si="37"/>
        <v>1.1322132943754504E-2</v>
      </c>
      <c r="W523" s="17"/>
      <c r="X523" s="46"/>
      <c r="Y523" s="46"/>
    </row>
    <row r="524" spans="1:25" ht="15">
      <c r="A524" s="14" t="s">
        <v>18</v>
      </c>
      <c r="B524" s="14">
        <v>20</v>
      </c>
      <c r="C524" s="14">
        <v>7212</v>
      </c>
      <c r="D524" s="9" t="s">
        <v>279</v>
      </c>
      <c r="E524" s="14" t="s">
        <v>20</v>
      </c>
      <c r="F524" s="14" t="s">
        <v>273</v>
      </c>
      <c r="G524" s="51">
        <v>1527</v>
      </c>
      <c r="H524" s="51">
        <v>84</v>
      </c>
      <c r="I524" s="59">
        <v>5.8200000000000002E-2</v>
      </c>
      <c r="J524" s="51">
        <v>317300</v>
      </c>
      <c r="K524" s="51">
        <v>1533</v>
      </c>
      <c r="L524" s="51">
        <v>1469</v>
      </c>
      <c r="M524" s="64">
        <f t="shared" si="38"/>
        <v>9.375E-2</v>
      </c>
      <c r="N524" s="43" t="str">
        <f>IFERROR(VLOOKUP(C524, マスタ!$E$2:$G$33, 3, TRUE), "")</f>
        <v>輸送用機械</v>
      </c>
      <c r="O524" s="14" t="str">
        <f>IF(F524 = "", "", TEXT( WORKDAY(TEXT(LEFT(F524, FIND("(", F524) - 1), "yyyy/mm/dd"), 1, マスタ!$A$2:$A$106), "yyyymmdd"))</f>
        <v>20170721</v>
      </c>
      <c r="P524" s="18">
        <v>42937</v>
      </c>
      <c r="Q524" s="57">
        <v>1530</v>
      </c>
      <c r="R524" s="57">
        <v>1530</v>
      </c>
      <c r="S524" s="57">
        <v>1491</v>
      </c>
      <c r="T524" s="14" t="str">
        <f t="shared" si="35"/>
        <v>無</v>
      </c>
      <c r="U524" s="14" t="str">
        <f t="shared" si="36"/>
        <v>有</v>
      </c>
      <c r="V524" s="68">
        <f t="shared" si="37"/>
        <v>1.9646365422396617E-3</v>
      </c>
      <c r="W524" s="19"/>
      <c r="X524" s="47"/>
      <c r="Y524" s="47"/>
    </row>
    <row r="525" spans="1:25" ht="15">
      <c r="A525" s="15" t="s">
        <v>18</v>
      </c>
      <c r="B525" s="15">
        <v>21</v>
      </c>
      <c r="C525" s="15">
        <v>6745</v>
      </c>
      <c r="D525" s="10" t="s">
        <v>49</v>
      </c>
      <c r="E525" s="15" t="s">
        <v>20</v>
      </c>
      <c r="F525" s="15" t="s">
        <v>273</v>
      </c>
      <c r="G525" s="50">
        <v>1989</v>
      </c>
      <c r="H525" s="50">
        <v>107</v>
      </c>
      <c r="I525" s="58">
        <v>5.6899999999999999E-2</v>
      </c>
      <c r="J525" s="50">
        <v>70400</v>
      </c>
      <c r="K525" s="50">
        <v>1990</v>
      </c>
      <c r="L525" s="50">
        <v>1889</v>
      </c>
      <c r="M525" s="63">
        <f t="shared" si="38"/>
        <v>9.9009900990099011E-3</v>
      </c>
      <c r="N525" s="42" t="str">
        <f>IFERROR(VLOOKUP(C525, マスタ!$E$2:$G$33, 3, TRUE), "")</f>
        <v>電気</v>
      </c>
      <c r="O525" s="15" t="str">
        <f>IF(F525 = "", "", TEXT( WORKDAY(TEXT(LEFT(F525, FIND("(", F525) - 1), "yyyy/mm/dd"), 1, マスタ!$A$2:$A$106), "yyyymmdd"))</f>
        <v>20170721</v>
      </c>
      <c r="P525" s="16">
        <v>42937</v>
      </c>
      <c r="Q525" s="56">
        <v>1951</v>
      </c>
      <c r="R525" s="56">
        <v>1975</v>
      </c>
      <c r="S525" s="56">
        <v>1902</v>
      </c>
      <c r="T525" s="15" t="str">
        <f t="shared" si="35"/>
        <v>有</v>
      </c>
      <c r="U525" s="15" t="str">
        <f t="shared" si="36"/>
        <v>有</v>
      </c>
      <c r="V525" s="67">
        <f t="shared" si="37"/>
        <v>-1.9105077928607384E-2</v>
      </c>
      <c r="W525" s="17"/>
      <c r="X525" s="46"/>
      <c r="Y525" s="46"/>
    </row>
    <row r="526" spans="1:25" ht="15">
      <c r="A526" s="14" t="s">
        <v>18</v>
      </c>
      <c r="B526" s="14">
        <v>22</v>
      </c>
      <c r="C526" s="14">
        <v>4519</v>
      </c>
      <c r="D526" s="9" t="s">
        <v>167</v>
      </c>
      <c r="E526" s="14" t="s">
        <v>20</v>
      </c>
      <c r="F526" s="14" t="s">
        <v>273</v>
      </c>
      <c r="G526" s="51">
        <v>4715</v>
      </c>
      <c r="H526" s="51">
        <v>220</v>
      </c>
      <c r="I526" s="59">
        <v>4.8899999999999999E-2</v>
      </c>
      <c r="J526" s="51">
        <v>1797100</v>
      </c>
      <c r="K526" s="51">
        <v>4730</v>
      </c>
      <c r="L526" s="51">
        <v>4595</v>
      </c>
      <c r="M526" s="64">
        <f t="shared" si="38"/>
        <v>0.1111111111111111</v>
      </c>
      <c r="N526" s="43" t="str">
        <f>IFERROR(VLOOKUP(C526, マスタ!$E$2:$G$33, 3, TRUE), "")</f>
        <v>化学・医薬品</v>
      </c>
      <c r="O526" s="14" t="str">
        <f>IF(F526 = "", "", TEXT( WORKDAY(TEXT(LEFT(F526, FIND("(", F526) - 1), "yyyy/mm/dd"), 1, マスタ!$A$2:$A$106), "yyyymmdd"))</f>
        <v>20170721</v>
      </c>
      <c r="P526" s="18">
        <v>42937</v>
      </c>
      <c r="Q526" s="57">
        <v>4685</v>
      </c>
      <c r="R526" s="57">
        <v>4710</v>
      </c>
      <c r="S526" s="57">
        <v>4650</v>
      </c>
      <c r="T526" s="14" t="str">
        <f t="shared" si="35"/>
        <v>無</v>
      </c>
      <c r="U526" s="14" t="str">
        <f t="shared" si="36"/>
        <v>無</v>
      </c>
      <c r="V526" s="68">
        <f t="shared" si="37"/>
        <v>-6.3626723223754178E-3</v>
      </c>
      <c r="W526" s="19"/>
      <c r="X526" s="47"/>
      <c r="Y526" s="47"/>
    </row>
    <row r="527" spans="1:25" ht="15">
      <c r="A527" s="15" t="s">
        <v>18</v>
      </c>
      <c r="B527" s="15">
        <v>23</v>
      </c>
      <c r="C527" s="15">
        <v>6087</v>
      </c>
      <c r="D527" s="10" t="s">
        <v>150</v>
      </c>
      <c r="E527" s="15" t="s">
        <v>20</v>
      </c>
      <c r="F527" s="15" t="s">
        <v>273</v>
      </c>
      <c r="G527" s="50">
        <v>4505</v>
      </c>
      <c r="H527" s="50">
        <v>210</v>
      </c>
      <c r="I527" s="58">
        <v>4.8899999999999999E-2</v>
      </c>
      <c r="J527" s="50">
        <v>45000</v>
      </c>
      <c r="K527" s="50">
        <v>4540</v>
      </c>
      <c r="L527" s="50">
        <v>4310</v>
      </c>
      <c r="M527" s="63">
        <f t="shared" si="38"/>
        <v>0.15217391304347827</v>
      </c>
      <c r="N527" s="42" t="str">
        <f>IFERROR(VLOOKUP(C527, マスタ!$E$2:$G$33, 3, TRUE), "")</f>
        <v>機械</v>
      </c>
      <c r="O527" s="15" t="str">
        <f>IF(F527 = "", "", TEXT( WORKDAY(TEXT(LEFT(F527, FIND("(", F527) - 1), "yyyy/mm/dd"), 1, マスタ!$A$2:$A$106), "yyyymmdd"))</f>
        <v>20170721</v>
      </c>
      <c r="P527" s="16">
        <v>42937</v>
      </c>
      <c r="Q527" s="56">
        <v>4525</v>
      </c>
      <c r="R527" s="56">
        <v>4560</v>
      </c>
      <c r="S527" s="56">
        <v>4425</v>
      </c>
      <c r="T527" s="15" t="str">
        <f t="shared" si="35"/>
        <v>無</v>
      </c>
      <c r="U527" s="15" t="str">
        <f t="shared" si="36"/>
        <v>有</v>
      </c>
      <c r="V527" s="67">
        <f t="shared" si="37"/>
        <v>4.4395116537181423E-3</v>
      </c>
      <c r="W527" s="17"/>
      <c r="X527" s="46"/>
      <c r="Y527" s="46"/>
    </row>
    <row r="528" spans="1:25" ht="15">
      <c r="A528" s="14" t="s">
        <v>18</v>
      </c>
      <c r="B528" s="14">
        <v>24</v>
      </c>
      <c r="C528" s="14">
        <v>2175</v>
      </c>
      <c r="D528" s="9" t="s">
        <v>280</v>
      </c>
      <c r="E528" s="14" t="s">
        <v>20</v>
      </c>
      <c r="F528" s="14" t="s">
        <v>273</v>
      </c>
      <c r="G528" s="51">
        <v>3550</v>
      </c>
      <c r="H528" s="51">
        <v>165</v>
      </c>
      <c r="I528" s="59">
        <v>4.87E-2</v>
      </c>
      <c r="J528" s="51">
        <v>712400</v>
      </c>
      <c r="K528" s="51">
        <v>3700</v>
      </c>
      <c r="L528" s="51">
        <v>3500</v>
      </c>
      <c r="M528" s="64">
        <f t="shared" si="38"/>
        <v>0.75</v>
      </c>
      <c r="N528" s="43" t="str">
        <f>IFERROR(VLOOKUP(C528, マスタ!$E$2:$G$33, 3, TRUE), "")</f>
        <v>食品</v>
      </c>
      <c r="O528" s="14" t="str">
        <f>IF(F528 = "", "", TEXT( WORKDAY(TEXT(LEFT(F528, FIND("(", F528) - 1), "yyyy/mm/dd"), 1, マスタ!$A$2:$A$106), "yyyymmdd"))</f>
        <v>20170721</v>
      </c>
      <c r="P528" s="18">
        <v>42937</v>
      </c>
      <c r="Q528" s="57">
        <v>3600</v>
      </c>
      <c r="R528" s="57">
        <v>3630</v>
      </c>
      <c r="S528" s="57">
        <v>3565</v>
      </c>
      <c r="T528" s="14" t="str">
        <f t="shared" si="35"/>
        <v>無</v>
      </c>
      <c r="U528" s="14" t="str">
        <f t="shared" si="36"/>
        <v>有</v>
      </c>
      <c r="V528" s="68">
        <f t="shared" si="37"/>
        <v>1.4084507042253502E-2</v>
      </c>
      <c r="W528" s="19"/>
      <c r="X528" s="47"/>
      <c r="Y528" s="47"/>
    </row>
    <row r="529" spans="1:25" ht="15">
      <c r="A529" s="15" t="s">
        <v>18</v>
      </c>
      <c r="B529" s="15">
        <v>26</v>
      </c>
      <c r="C529" s="15">
        <v>6762</v>
      </c>
      <c r="D529" s="10" t="s">
        <v>281</v>
      </c>
      <c r="E529" s="15" t="s">
        <v>20</v>
      </c>
      <c r="F529" s="15" t="s">
        <v>273</v>
      </c>
      <c r="G529" s="50">
        <v>7990</v>
      </c>
      <c r="H529" s="50">
        <v>360</v>
      </c>
      <c r="I529" s="58">
        <v>4.7199999999999999E-2</v>
      </c>
      <c r="J529" s="50">
        <v>3069900</v>
      </c>
      <c r="K529" s="50">
        <v>8070</v>
      </c>
      <c r="L529" s="50">
        <v>7780</v>
      </c>
      <c r="M529" s="63">
        <f t="shared" si="38"/>
        <v>0.27586206896551724</v>
      </c>
      <c r="N529" s="42" t="str">
        <f>IFERROR(VLOOKUP(C529, マスタ!$E$2:$G$33, 3, TRUE), "")</f>
        <v>電気</v>
      </c>
      <c r="O529" s="15" t="str">
        <f>IF(F529 = "", "", TEXT( WORKDAY(TEXT(LEFT(F529, FIND("(", F529) - 1), "yyyy/mm/dd"), 1, マスタ!$A$2:$A$106), "yyyymmdd"))</f>
        <v>20170721</v>
      </c>
      <c r="P529" s="16">
        <v>42937</v>
      </c>
      <c r="Q529" s="56">
        <v>7780</v>
      </c>
      <c r="R529" s="56">
        <v>7810</v>
      </c>
      <c r="S529" s="56">
        <v>7620</v>
      </c>
      <c r="T529" s="15" t="str">
        <f t="shared" si="35"/>
        <v>無</v>
      </c>
      <c r="U529" s="15" t="str">
        <f t="shared" si="36"/>
        <v>有</v>
      </c>
      <c r="V529" s="67">
        <f t="shared" si="37"/>
        <v>-2.6282853566958697E-2</v>
      </c>
      <c r="W529" s="17"/>
      <c r="X529" s="46"/>
      <c r="Y529" s="46"/>
    </row>
    <row r="530" spans="1:25" ht="15">
      <c r="A530" s="14" t="s">
        <v>18</v>
      </c>
      <c r="B530" s="14">
        <v>28</v>
      </c>
      <c r="C530" s="14">
        <v>9678</v>
      </c>
      <c r="D530" s="9" t="s">
        <v>282</v>
      </c>
      <c r="E530" s="14" t="s">
        <v>20</v>
      </c>
      <c r="F530" s="14" t="s">
        <v>273</v>
      </c>
      <c r="G530" s="51">
        <v>3970</v>
      </c>
      <c r="H530" s="51">
        <v>175</v>
      </c>
      <c r="I530" s="59">
        <v>4.6100000000000002E-2</v>
      </c>
      <c r="J530" s="51">
        <v>275800</v>
      </c>
      <c r="K530" s="51">
        <v>4025</v>
      </c>
      <c r="L530" s="51">
        <v>3895</v>
      </c>
      <c r="M530" s="64">
        <f t="shared" si="38"/>
        <v>0.42307692307692307</v>
      </c>
      <c r="N530" s="43" t="str">
        <f>IFERROR(VLOOKUP(C530, マスタ!$E$2:$G$33, 3, TRUE), "")</f>
        <v>サービス</v>
      </c>
      <c r="O530" s="14" t="str">
        <f>IF(F530 = "", "", TEXT( WORKDAY(TEXT(LEFT(F530, FIND("(", F530) - 1), "yyyy/mm/dd"), 1, マスタ!$A$2:$A$106), "yyyymmdd"))</f>
        <v>20170721</v>
      </c>
      <c r="P530" s="18">
        <v>42937</v>
      </c>
      <c r="Q530" s="57">
        <v>4080</v>
      </c>
      <c r="R530" s="57">
        <v>4090</v>
      </c>
      <c r="S530" s="57">
        <v>4015</v>
      </c>
      <c r="T530" s="14" t="str">
        <f t="shared" si="35"/>
        <v>無</v>
      </c>
      <c r="U530" s="14" t="str">
        <f t="shared" si="36"/>
        <v>有</v>
      </c>
      <c r="V530" s="68">
        <f t="shared" si="37"/>
        <v>2.7707808564231717E-2</v>
      </c>
      <c r="W530" s="19"/>
      <c r="X530" s="47"/>
      <c r="Y530" s="47"/>
    </row>
    <row r="531" spans="1:25" ht="27">
      <c r="A531" s="15" t="s">
        <v>18</v>
      </c>
      <c r="B531" s="15">
        <v>29</v>
      </c>
      <c r="C531" s="15">
        <v>6171</v>
      </c>
      <c r="D531" s="10" t="s">
        <v>22</v>
      </c>
      <c r="E531" s="15" t="s">
        <v>20</v>
      </c>
      <c r="F531" s="15" t="s">
        <v>273</v>
      </c>
      <c r="G531" s="50">
        <v>1621</v>
      </c>
      <c r="H531" s="50">
        <v>71</v>
      </c>
      <c r="I531" s="58">
        <v>4.58E-2</v>
      </c>
      <c r="J531" s="50">
        <v>130800</v>
      </c>
      <c r="K531" s="50">
        <v>1632</v>
      </c>
      <c r="L531" s="50">
        <v>1542</v>
      </c>
      <c r="M531" s="63">
        <f t="shared" si="38"/>
        <v>0.12222222222222222</v>
      </c>
      <c r="N531" s="42" t="str">
        <f>IFERROR(VLOOKUP(C531, マスタ!$E$2:$G$33, 3, TRUE), "")</f>
        <v>機械</v>
      </c>
      <c r="O531" s="15" t="str">
        <f>IF(F531 = "", "", TEXT( WORKDAY(TEXT(LEFT(F531, FIND("(", F531) - 1), "yyyy/mm/dd"), 1, マスタ!$A$2:$A$106), "yyyymmdd"))</f>
        <v>20170721</v>
      </c>
      <c r="P531" s="16">
        <v>42937</v>
      </c>
      <c r="Q531" s="56">
        <v>1603</v>
      </c>
      <c r="R531" s="56">
        <v>1729</v>
      </c>
      <c r="S531" s="56">
        <v>1600</v>
      </c>
      <c r="T531" s="15" t="str">
        <f t="shared" si="35"/>
        <v>有</v>
      </c>
      <c r="U531" s="15" t="str">
        <f t="shared" si="36"/>
        <v>無</v>
      </c>
      <c r="V531" s="67">
        <f t="shared" si="37"/>
        <v>-1.1104256631708775E-2</v>
      </c>
      <c r="W531" s="17"/>
      <c r="X531" s="46"/>
      <c r="Y531" s="46"/>
    </row>
    <row r="532" spans="1:25" ht="15">
      <c r="A532" s="14" t="s">
        <v>18</v>
      </c>
      <c r="B532" s="14">
        <v>30</v>
      </c>
      <c r="C532" s="14">
        <v>7818</v>
      </c>
      <c r="D532" s="9" t="s">
        <v>283</v>
      </c>
      <c r="E532" s="14" t="s">
        <v>20</v>
      </c>
      <c r="F532" s="14" t="s">
        <v>273</v>
      </c>
      <c r="G532" s="51">
        <v>1170</v>
      </c>
      <c r="H532" s="51">
        <v>51</v>
      </c>
      <c r="I532" s="59">
        <v>4.5600000000000002E-2</v>
      </c>
      <c r="J532" s="51">
        <v>616000</v>
      </c>
      <c r="K532" s="51">
        <v>1184</v>
      </c>
      <c r="L532" s="51">
        <v>1115</v>
      </c>
      <c r="M532" s="64">
        <f t="shared" si="38"/>
        <v>0.20289855072463769</v>
      </c>
      <c r="N532" s="43" t="str">
        <f>IFERROR(VLOOKUP(C532, マスタ!$E$2:$G$33, 3, TRUE), "")</f>
        <v>その他製品</v>
      </c>
      <c r="O532" s="14" t="str">
        <f>IF(F532 = "", "", TEXT( WORKDAY(TEXT(LEFT(F532, FIND("(", F532) - 1), "yyyy/mm/dd"), 1, マスタ!$A$2:$A$106), "yyyymmdd"))</f>
        <v>20170721</v>
      </c>
      <c r="P532" s="18">
        <v>42937</v>
      </c>
      <c r="Q532" s="57">
        <v>1165</v>
      </c>
      <c r="R532" s="57">
        <v>1179</v>
      </c>
      <c r="S532" s="57">
        <v>1151</v>
      </c>
      <c r="T532" s="14" t="str">
        <f t="shared" si="35"/>
        <v>有</v>
      </c>
      <c r="U532" s="14" t="str">
        <f t="shared" si="36"/>
        <v>有</v>
      </c>
      <c r="V532" s="68">
        <f t="shared" si="37"/>
        <v>-4.2735042735042583E-3</v>
      </c>
      <c r="W532" s="19"/>
      <c r="X532" s="47"/>
      <c r="Y532" s="47"/>
    </row>
    <row r="533" spans="1:25" ht="15">
      <c r="A533" s="15" t="s">
        <v>18</v>
      </c>
      <c r="B533" s="15">
        <v>33</v>
      </c>
      <c r="C533" s="15">
        <v>1980</v>
      </c>
      <c r="D533" s="10" t="s">
        <v>105</v>
      </c>
      <c r="E533" s="15" t="s">
        <v>20</v>
      </c>
      <c r="F533" s="15" t="s">
        <v>273</v>
      </c>
      <c r="G533" s="50">
        <v>1577</v>
      </c>
      <c r="H533" s="50">
        <v>67</v>
      </c>
      <c r="I533" s="58">
        <v>4.4400000000000002E-2</v>
      </c>
      <c r="J533" s="50">
        <v>92000</v>
      </c>
      <c r="K533" s="50">
        <v>1577</v>
      </c>
      <c r="L533" s="50">
        <v>1520</v>
      </c>
      <c r="M533" s="63">
        <f t="shared" si="38"/>
        <v>0</v>
      </c>
      <c r="N533" s="42" t="str">
        <f>IFERROR(VLOOKUP(C533, マスタ!$E$2:$G$33, 3, TRUE), "")</f>
        <v>建設</v>
      </c>
      <c r="O533" s="15" t="str">
        <f>IF(F533 = "", "", TEXT( WORKDAY(TEXT(LEFT(F533, FIND("(", F533) - 1), "yyyy/mm/dd"), 1, マスタ!$A$2:$A$106), "yyyymmdd"))</f>
        <v>20170721</v>
      </c>
      <c r="P533" s="16">
        <v>42937</v>
      </c>
      <c r="Q533" s="56">
        <v>1549</v>
      </c>
      <c r="R533" s="56">
        <v>1549</v>
      </c>
      <c r="S533" s="56">
        <v>1506</v>
      </c>
      <c r="T533" s="15" t="str">
        <f t="shared" si="35"/>
        <v>無</v>
      </c>
      <c r="U533" s="15" t="str">
        <f t="shared" si="36"/>
        <v>有</v>
      </c>
      <c r="V533" s="67">
        <f t="shared" si="37"/>
        <v>-1.775523145212432E-2</v>
      </c>
      <c r="W533" s="17"/>
      <c r="X533" s="46"/>
      <c r="Y533" s="46"/>
    </row>
    <row r="534" spans="1:25" ht="15">
      <c r="A534" s="14" t="s">
        <v>18</v>
      </c>
      <c r="B534" s="14">
        <v>35</v>
      </c>
      <c r="C534" s="14">
        <v>2168</v>
      </c>
      <c r="D534" s="9" t="s">
        <v>169</v>
      </c>
      <c r="E534" s="14" t="s">
        <v>20</v>
      </c>
      <c r="F534" s="14" t="s">
        <v>273</v>
      </c>
      <c r="G534" s="51">
        <v>1314</v>
      </c>
      <c r="H534" s="51">
        <v>55</v>
      </c>
      <c r="I534" s="59">
        <v>4.3700000000000003E-2</v>
      </c>
      <c r="J534" s="51">
        <v>444700</v>
      </c>
      <c r="K534" s="51">
        <v>1314</v>
      </c>
      <c r="L534" s="51">
        <v>1260</v>
      </c>
      <c r="M534" s="64">
        <f t="shared" si="38"/>
        <v>0</v>
      </c>
      <c r="N534" s="43" t="str">
        <f>IFERROR(VLOOKUP(C534, マスタ!$E$2:$G$33, 3, TRUE), "")</f>
        <v>食品</v>
      </c>
      <c r="O534" s="14" t="str">
        <f>IF(F534 = "", "", TEXT( WORKDAY(TEXT(LEFT(F534, FIND("(", F534) - 1), "yyyy/mm/dd"), 1, マスタ!$A$2:$A$106), "yyyymmdd"))</f>
        <v>20170721</v>
      </c>
      <c r="P534" s="18">
        <v>42937</v>
      </c>
      <c r="Q534" s="57">
        <v>1320</v>
      </c>
      <c r="R534" s="57">
        <v>1378</v>
      </c>
      <c r="S534" s="57">
        <v>1320</v>
      </c>
      <c r="T534" s="14" t="str">
        <f t="shared" si="35"/>
        <v>有</v>
      </c>
      <c r="U534" s="14" t="str">
        <f t="shared" si="36"/>
        <v>無</v>
      </c>
      <c r="V534" s="68">
        <f t="shared" si="37"/>
        <v>4.5662100456620447E-3</v>
      </c>
      <c r="W534" s="19"/>
      <c r="X534" s="47"/>
      <c r="Y534" s="47"/>
    </row>
    <row r="535" spans="1:25" ht="15">
      <c r="A535" s="15" t="s">
        <v>18</v>
      </c>
      <c r="B535" s="15">
        <v>40</v>
      </c>
      <c r="C535" s="15">
        <v>4004</v>
      </c>
      <c r="D535" s="10" t="s">
        <v>225</v>
      </c>
      <c r="E535" s="15" t="s">
        <v>20</v>
      </c>
      <c r="F535" s="15" t="s">
        <v>273</v>
      </c>
      <c r="G535" s="50">
        <v>3165</v>
      </c>
      <c r="H535" s="50">
        <v>130</v>
      </c>
      <c r="I535" s="58">
        <v>4.2799999999999998E-2</v>
      </c>
      <c r="J535" s="50">
        <v>2560600</v>
      </c>
      <c r="K535" s="50">
        <v>3175</v>
      </c>
      <c r="L535" s="50">
        <v>3060</v>
      </c>
      <c r="M535" s="63">
        <f t="shared" si="38"/>
        <v>8.6956521739130432E-2</v>
      </c>
      <c r="N535" s="42" t="str">
        <f>IFERROR(VLOOKUP(C535, マスタ!$E$2:$G$33, 3, TRUE), "")</f>
        <v>化学・医薬品</v>
      </c>
      <c r="O535" s="15" t="str">
        <f>IF(F535 = "", "", TEXT( WORKDAY(TEXT(LEFT(F535, FIND("(", F535) - 1), "yyyy/mm/dd"), 1, マスタ!$A$2:$A$106), "yyyymmdd"))</f>
        <v>20170721</v>
      </c>
      <c r="P535" s="16">
        <v>42937</v>
      </c>
      <c r="Q535" s="56">
        <v>3165</v>
      </c>
      <c r="R535" s="56">
        <v>3185</v>
      </c>
      <c r="S535" s="56">
        <v>3055</v>
      </c>
      <c r="T535" s="15" t="str">
        <f t="shared" si="35"/>
        <v>無</v>
      </c>
      <c r="U535" s="15" t="str">
        <f t="shared" si="36"/>
        <v>有</v>
      </c>
      <c r="V535" s="67">
        <f t="shared" si="37"/>
        <v>0</v>
      </c>
      <c r="W535" s="17"/>
      <c r="X535" s="46"/>
      <c r="Y535" s="46"/>
    </row>
    <row r="536" spans="1:25" ht="15">
      <c r="A536" s="14" t="s">
        <v>18</v>
      </c>
      <c r="B536" s="14">
        <v>41</v>
      </c>
      <c r="C536" s="14">
        <v>7408</v>
      </c>
      <c r="D536" s="9" t="s">
        <v>284</v>
      </c>
      <c r="E536" s="14" t="s">
        <v>20</v>
      </c>
      <c r="F536" s="14" t="s">
        <v>273</v>
      </c>
      <c r="G536" s="51">
        <v>2782</v>
      </c>
      <c r="H536" s="51">
        <v>114</v>
      </c>
      <c r="I536" s="59">
        <v>4.2700000000000002E-2</v>
      </c>
      <c r="J536" s="51">
        <v>107500</v>
      </c>
      <c r="K536" s="51">
        <v>2824</v>
      </c>
      <c r="L536" s="51">
        <v>2753</v>
      </c>
      <c r="M536" s="64">
        <f t="shared" si="38"/>
        <v>0.59154929577464788</v>
      </c>
      <c r="N536" s="43" t="str">
        <f>IFERROR(VLOOKUP(C536, マスタ!$E$2:$G$33, 3, TRUE), "")</f>
        <v>輸送用機械</v>
      </c>
      <c r="O536" s="14" t="str">
        <f>IF(F536 = "", "", TEXT( WORKDAY(TEXT(LEFT(F536, FIND("(", F536) - 1), "yyyy/mm/dd"), 1, マスタ!$A$2:$A$106), "yyyymmdd"))</f>
        <v>20170721</v>
      </c>
      <c r="P536" s="18">
        <v>42937</v>
      </c>
      <c r="Q536" s="57">
        <v>2768</v>
      </c>
      <c r="R536" s="57">
        <v>2820</v>
      </c>
      <c r="S536" s="57">
        <v>2755</v>
      </c>
      <c r="T536" s="14" t="str">
        <f t="shared" si="35"/>
        <v>有</v>
      </c>
      <c r="U536" s="14" t="str">
        <f t="shared" si="36"/>
        <v>無</v>
      </c>
      <c r="V536" s="68">
        <f t="shared" si="37"/>
        <v>-5.0323508267433592E-3</v>
      </c>
      <c r="W536" s="19"/>
      <c r="X536" s="47"/>
      <c r="Y536" s="47"/>
    </row>
    <row r="537" spans="1:25" ht="27">
      <c r="A537" s="15" t="s">
        <v>18</v>
      </c>
      <c r="B537" s="15">
        <v>43</v>
      </c>
      <c r="C537" s="15">
        <v>6723</v>
      </c>
      <c r="D537" s="10" t="s">
        <v>285</v>
      </c>
      <c r="E537" s="15" t="s">
        <v>20</v>
      </c>
      <c r="F537" s="15" t="s">
        <v>273</v>
      </c>
      <c r="G537" s="50">
        <v>1087</v>
      </c>
      <c r="H537" s="50">
        <v>44</v>
      </c>
      <c r="I537" s="58">
        <v>4.2200000000000001E-2</v>
      </c>
      <c r="J537" s="50">
        <v>13172000</v>
      </c>
      <c r="K537" s="50">
        <v>1088</v>
      </c>
      <c r="L537" s="50">
        <v>1049</v>
      </c>
      <c r="M537" s="63">
        <f t="shared" si="38"/>
        <v>2.564102564102564E-2</v>
      </c>
      <c r="N537" s="42" t="str">
        <f>IFERROR(VLOOKUP(C537, マスタ!$E$2:$G$33, 3, TRUE), "")</f>
        <v>電気</v>
      </c>
      <c r="O537" s="15" t="str">
        <f>IF(F537 = "", "", TEXT( WORKDAY(TEXT(LEFT(F537, FIND("(", F537) - 1), "yyyy/mm/dd"), 1, マスタ!$A$2:$A$106), "yyyymmdd"))</f>
        <v>20170721</v>
      </c>
      <c r="P537" s="16">
        <v>42937</v>
      </c>
      <c r="Q537" s="56">
        <v>1085</v>
      </c>
      <c r="R537" s="56">
        <v>1104</v>
      </c>
      <c r="S537" s="56">
        <v>1073</v>
      </c>
      <c r="T537" s="15" t="str">
        <f t="shared" si="35"/>
        <v>有</v>
      </c>
      <c r="U537" s="15" t="str">
        <f t="shared" si="36"/>
        <v>有</v>
      </c>
      <c r="V537" s="67">
        <f t="shared" si="37"/>
        <v>-1.8399264029438367E-3</v>
      </c>
      <c r="W537" s="17"/>
      <c r="X537" s="46"/>
      <c r="Y537" s="46"/>
    </row>
    <row r="538" spans="1:25" ht="15">
      <c r="A538" s="14" t="s">
        <v>18</v>
      </c>
      <c r="B538" s="14">
        <v>44</v>
      </c>
      <c r="C538" s="14">
        <v>6293</v>
      </c>
      <c r="D538" s="9" t="s">
        <v>286</v>
      </c>
      <c r="E538" s="14" t="s">
        <v>20</v>
      </c>
      <c r="F538" s="14" t="s">
        <v>273</v>
      </c>
      <c r="G538" s="51">
        <v>1187</v>
      </c>
      <c r="H538" s="51">
        <v>48</v>
      </c>
      <c r="I538" s="59">
        <v>4.2099999999999999E-2</v>
      </c>
      <c r="J538" s="51">
        <v>71900</v>
      </c>
      <c r="K538" s="51">
        <v>1189</v>
      </c>
      <c r="L538" s="51">
        <v>1137</v>
      </c>
      <c r="M538" s="64">
        <f t="shared" si="38"/>
        <v>3.8461538461538464E-2</v>
      </c>
      <c r="N538" s="43" t="str">
        <f>IFERROR(VLOOKUP(C538, マスタ!$E$2:$G$33, 3, TRUE), "")</f>
        <v>機械</v>
      </c>
      <c r="O538" s="14" t="str">
        <f>IF(F538 = "", "", TEXT( WORKDAY(TEXT(LEFT(F538, FIND("(", F538) - 1), "yyyy/mm/dd"), 1, マスタ!$A$2:$A$106), "yyyymmdd"))</f>
        <v>20170721</v>
      </c>
      <c r="P538" s="18">
        <v>42937</v>
      </c>
      <c r="Q538" s="57">
        <v>1185</v>
      </c>
      <c r="R538" s="57">
        <v>1210</v>
      </c>
      <c r="S538" s="57">
        <v>1178</v>
      </c>
      <c r="T538" s="14" t="str">
        <f t="shared" ref="T538:T601" si="39">IF(Q538="", "", IF(R538-Q538&gt;=ROUNDDOWN(G538/100, 0), "有", "無"))</f>
        <v>有</v>
      </c>
      <c r="U538" s="14" t="str">
        <f t="shared" ref="U538:U601" si="40">IF(Q538="", "", IF(Q538-S538&gt;=ROUNDDOWN(G538/100, 0), "有", "無"))</f>
        <v>無</v>
      </c>
      <c r="V538" s="68">
        <f t="shared" ref="V538:V601" si="41">IF(Q538="", "", Q538/G538-1)</f>
        <v>-1.6849199663016012E-3</v>
      </c>
      <c r="W538" s="19"/>
      <c r="X538" s="47"/>
      <c r="Y538" s="47"/>
    </row>
    <row r="539" spans="1:25" ht="15">
      <c r="A539" s="15" t="s">
        <v>18</v>
      </c>
      <c r="B539" s="15">
        <v>47</v>
      </c>
      <c r="C539" s="15">
        <v>5011</v>
      </c>
      <c r="D539" s="10" t="s">
        <v>287</v>
      </c>
      <c r="E539" s="15" t="s">
        <v>20</v>
      </c>
      <c r="F539" s="15" t="s">
        <v>273</v>
      </c>
      <c r="G539" s="50">
        <v>1349</v>
      </c>
      <c r="H539" s="50">
        <v>52</v>
      </c>
      <c r="I539" s="58">
        <v>4.0099999999999997E-2</v>
      </c>
      <c r="J539" s="50">
        <v>118600</v>
      </c>
      <c r="K539" s="50">
        <v>1359</v>
      </c>
      <c r="L539" s="50">
        <v>1298</v>
      </c>
      <c r="M539" s="63">
        <f t="shared" si="38"/>
        <v>0.16393442622950818</v>
      </c>
      <c r="N539" s="42" t="str">
        <f>IFERROR(VLOOKUP(C539, マスタ!$E$2:$G$33, 3, TRUE), "")</f>
        <v>石油・石炭</v>
      </c>
      <c r="O539" s="15" t="str">
        <f>IF(F539 = "", "", TEXT( WORKDAY(TEXT(LEFT(F539, FIND("(", F539) - 1), "yyyy/mm/dd"), 1, マスタ!$A$2:$A$106), "yyyymmdd"))</f>
        <v>20170721</v>
      </c>
      <c r="P539" s="16">
        <v>42937</v>
      </c>
      <c r="Q539" s="56">
        <v>1344</v>
      </c>
      <c r="R539" s="56">
        <v>1375</v>
      </c>
      <c r="S539" s="56">
        <v>1343</v>
      </c>
      <c r="T539" s="15" t="str">
        <f t="shared" si="39"/>
        <v>有</v>
      </c>
      <c r="U539" s="15" t="str">
        <f t="shared" si="40"/>
        <v>無</v>
      </c>
      <c r="V539" s="67">
        <f t="shared" si="41"/>
        <v>-3.7064492216456468E-3</v>
      </c>
      <c r="W539" s="17"/>
      <c r="X539" s="46"/>
      <c r="Y539" s="46"/>
    </row>
    <row r="540" spans="1:25" ht="15">
      <c r="A540" s="14" t="s">
        <v>18</v>
      </c>
      <c r="B540" s="14">
        <v>50</v>
      </c>
      <c r="C540" s="14">
        <v>6409</v>
      </c>
      <c r="D540" s="9" t="s">
        <v>99</v>
      </c>
      <c r="E540" s="14" t="s">
        <v>20</v>
      </c>
      <c r="F540" s="14" t="s">
        <v>273</v>
      </c>
      <c r="G540" s="51">
        <v>1264</v>
      </c>
      <c r="H540" s="51">
        <v>48</v>
      </c>
      <c r="I540" s="59">
        <v>3.95E-2</v>
      </c>
      <c r="J540" s="51">
        <v>174200</v>
      </c>
      <c r="K540" s="51">
        <v>1264</v>
      </c>
      <c r="L540" s="51">
        <v>1200</v>
      </c>
      <c r="M540" s="64">
        <f t="shared" si="38"/>
        <v>0</v>
      </c>
      <c r="N540" s="43" t="str">
        <f>IFERROR(VLOOKUP(C540, マスタ!$E$2:$G$33, 3, TRUE), "")</f>
        <v>機械</v>
      </c>
      <c r="O540" s="14" t="str">
        <f>IF(F540 = "", "", TEXT( WORKDAY(TEXT(LEFT(F540, FIND("(", F540) - 1), "yyyy/mm/dd"), 1, マスタ!$A$2:$A$106), "yyyymmdd"))</f>
        <v>20170721</v>
      </c>
      <c r="P540" s="18">
        <v>42937</v>
      </c>
      <c r="Q540" s="57">
        <v>1250</v>
      </c>
      <c r="R540" s="57">
        <v>1304</v>
      </c>
      <c r="S540" s="57">
        <v>1250</v>
      </c>
      <c r="T540" s="14" t="str">
        <f t="shared" si="39"/>
        <v>有</v>
      </c>
      <c r="U540" s="14" t="str">
        <f t="shared" si="40"/>
        <v>無</v>
      </c>
      <c r="V540" s="68">
        <f t="shared" si="41"/>
        <v>-1.1075949367088556E-2</v>
      </c>
      <c r="W540" s="19"/>
      <c r="X540" s="47"/>
      <c r="Y540" s="47"/>
    </row>
    <row r="541" spans="1:25" ht="15">
      <c r="A541" s="15" t="s">
        <v>18</v>
      </c>
      <c r="B541" s="15">
        <v>1</v>
      </c>
      <c r="C541" s="15">
        <v>2772</v>
      </c>
      <c r="D541" s="10" t="s">
        <v>183</v>
      </c>
      <c r="E541" s="15" t="s">
        <v>20</v>
      </c>
      <c r="F541" s="15" t="s">
        <v>288</v>
      </c>
      <c r="G541" s="50">
        <v>3950</v>
      </c>
      <c r="H541" s="50">
        <v>610</v>
      </c>
      <c r="I541" s="58">
        <v>0.18260000000000001</v>
      </c>
      <c r="J541" s="50">
        <v>1707500</v>
      </c>
      <c r="K541" s="50">
        <v>4040</v>
      </c>
      <c r="L541" s="50">
        <v>3300</v>
      </c>
      <c r="M541" s="63">
        <f t="shared" si="38"/>
        <v>0.12162162162162163</v>
      </c>
      <c r="N541" s="42" t="str">
        <f>IFERROR(VLOOKUP(C541, マスタ!$E$2:$G$33, 3, TRUE), "")</f>
        <v>食品</v>
      </c>
      <c r="O541" s="15" t="str">
        <f>IF(F541 = "", "", TEXT( WORKDAY(TEXT(LEFT(F541, FIND("(", F541) - 1), "yyyy/mm/dd"), 1, マスタ!$A$2:$A$106), "yyyymmdd"))</f>
        <v>20170724</v>
      </c>
      <c r="P541" s="16">
        <v>42940</v>
      </c>
      <c r="Q541" s="56">
        <v>3900</v>
      </c>
      <c r="R541" s="56">
        <v>4220</v>
      </c>
      <c r="S541" s="56">
        <v>3895</v>
      </c>
      <c r="T541" s="15" t="str">
        <f t="shared" si="39"/>
        <v>有</v>
      </c>
      <c r="U541" s="15" t="str">
        <f t="shared" si="40"/>
        <v>無</v>
      </c>
      <c r="V541" s="67">
        <f t="shared" si="41"/>
        <v>-1.2658227848101222E-2</v>
      </c>
      <c r="W541" s="17"/>
      <c r="X541" s="46"/>
      <c r="Y541" s="46"/>
    </row>
    <row r="542" spans="1:25" ht="15">
      <c r="A542" s="14" t="s">
        <v>18</v>
      </c>
      <c r="B542" s="14">
        <v>2</v>
      </c>
      <c r="C542" s="14">
        <v>6961</v>
      </c>
      <c r="D542" s="9" t="s">
        <v>289</v>
      </c>
      <c r="E542" s="14" t="s">
        <v>20</v>
      </c>
      <c r="F542" s="14" t="s">
        <v>288</v>
      </c>
      <c r="G542" s="51">
        <v>4010</v>
      </c>
      <c r="H542" s="51">
        <v>390</v>
      </c>
      <c r="I542" s="59">
        <v>0.1077</v>
      </c>
      <c r="J542" s="51">
        <v>550100</v>
      </c>
      <c r="K542" s="51">
        <v>4320</v>
      </c>
      <c r="L542" s="51">
        <v>4010</v>
      </c>
      <c r="M542" s="64">
        <f t="shared" si="38"/>
        <v>1</v>
      </c>
      <c r="N542" s="43" t="str">
        <f>IFERROR(VLOOKUP(C542, マスタ!$E$2:$G$33, 3, TRUE), "")</f>
        <v>電気</v>
      </c>
      <c r="O542" s="14" t="str">
        <f>IF(F542 = "", "", TEXT( WORKDAY(TEXT(LEFT(F542, FIND("(", F542) - 1), "yyyy/mm/dd"), 1, マスタ!$A$2:$A$106), "yyyymmdd"))</f>
        <v>20170724</v>
      </c>
      <c r="P542" s="18">
        <v>42940</v>
      </c>
      <c r="Q542" s="57">
        <v>4155</v>
      </c>
      <c r="R542" s="57">
        <v>4590</v>
      </c>
      <c r="S542" s="57">
        <v>4125</v>
      </c>
      <c r="T542" s="14" t="str">
        <f t="shared" si="39"/>
        <v>有</v>
      </c>
      <c r="U542" s="14" t="str">
        <f t="shared" si="40"/>
        <v>無</v>
      </c>
      <c r="V542" s="68">
        <f t="shared" si="41"/>
        <v>3.6159600997506258E-2</v>
      </c>
      <c r="W542" s="19"/>
      <c r="X542" s="47"/>
      <c r="Y542" s="47"/>
    </row>
    <row r="543" spans="1:25" ht="15">
      <c r="A543" s="15" t="s">
        <v>18</v>
      </c>
      <c r="B543" s="15">
        <v>3</v>
      </c>
      <c r="C543" s="15">
        <v>6941</v>
      </c>
      <c r="D543" s="10" t="s">
        <v>265</v>
      </c>
      <c r="E543" s="15" t="s">
        <v>20</v>
      </c>
      <c r="F543" s="15" t="s">
        <v>288</v>
      </c>
      <c r="G543" s="50">
        <v>2152</v>
      </c>
      <c r="H543" s="50">
        <v>202</v>
      </c>
      <c r="I543" s="58">
        <v>0.1036</v>
      </c>
      <c r="J543" s="50">
        <v>1350200</v>
      </c>
      <c r="K543" s="50">
        <v>2166</v>
      </c>
      <c r="L543" s="50">
        <v>2026</v>
      </c>
      <c r="M543" s="63">
        <f t="shared" si="38"/>
        <v>0.1</v>
      </c>
      <c r="N543" s="42" t="str">
        <f>IFERROR(VLOOKUP(C543, マスタ!$E$2:$G$33, 3, TRUE), "")</f>
        <v>電気</v>
      </c>
      <c r="O543" s="15" t="str">
        <f>IF(F543 = "", "", TEXT( WORKDAY(TEXT(LEFT(F543, FIND("(", F543) - 1), "yyyy/mm/dd"), 1, マスタ!$A$2:$A$106), "yyyymmdd"))</f>
        <v>20170724</v>
      </c>
      <c r="P543" s="16">
        <v>42940</v>
      </c>
      <c r="Q543" s="56">
        <v>2136</v>
      </c>
      <c r="R543" s="56">
        <v>2203</v>
      </c>
      <c r="S543" s="56">
        <v>2136</v>
      </c>
      <c r="T543" s="15" t="str">
        <f t="shared" si="39"/>
        <v>有</v>
      </c>
      <c r="U543" s="15" t="str">
        <f t="shared" si="40"/>
        <v>無</v>
      </c>
      <c r="V543" s="67">
        <f t="shared" si="41"/>
        <v>-7.4349442379182396E-3</v>
      </c>
      <c r="W543" s="17"/>
      <c r="X543" s="46"/>
      <c r="Y543" s="46"/>
    </row>
    <row r="544" spans="1:25" ht="15">
      <c r="A544" s="14" t="s">
        <v>18</v>
      </c>
      <c r="B544" s="14">
        <v>4</v>
      </c>
      <c r="C544" s="14">
        <v>8137</v>
      </c>
      <c r="D544" s="9" t="s">
        <v>290</v>
      </c>
      <c r="E544" s="14" t="s">
        <v>20</v>
      </c>
      <c r="F544" s="14" t="s">
        <v>288</v>
      </c>
      <c r="G544" s="51">
        <v>1702</v>
      </c>
      <c r="H544" s="51">
        <v>156</v>
      </c>
      <c r="I544" s="59">
        <v>0.1009</v>
      </c>
      <c r="J544" s="51">
        <v>352300</v>
      </c>
      <c r="K544" s="51">
        <v>1708</v>
      </c>
      <c r="L544" s="51">
        <v>1636</v>
      </c>
      <c r="M544" s="64">
        <f t="shared" si="38"/>
        <v>8.3333333333333329E-2</v>
      </c>
      <c r="N544" s="43" t="str">
        <f>IFERROR(VLOOKUP(C544, マスタ!$E$2:$G$33, 3, TRUE), "")</f>
        <v>商業</v>
      </c>
      <c r="O544" s="14" t="str">
        <f>IF(F544 = "", "", TEXT( WORKDAY(TEXT(LEFT(F544, FIND("(", F544) - 1), "yyyy/mm/dd"), 1, マスタ!$A$2:$A$106), "yyyymmdd"))</f>
        <v>20170724</v>
      </c>
      <c r="P544" s="18">
        <v>42940</v>
      </c>
      <c r="Q544" s="57">
        <v>1725</v>
      </c>
      <c r="R544" s="57">
        <v>1782</v>
      </c>
      <c r="S544" s="57">
        <v>1691</v>
      </c>
      <c r="T544" s="14" t="str">
        <f t="shared" si="39"/>
        <v>有</v>
      </c>
      <c r="U544" s="14" t="str">
        <f t="shared" si="40"/>
        <v>有</v>
      </c>
      <c r="V544" s="68">
        <f t="shared" si="41"/>
        <v>1.3513513513513598E-2</v>
      </c>
      <c r="W544" s="19"/>
      <c r="X544" s="47"/>
      <c r="Y544" s="47"/>
    </row>
    <row r="545" spans="1:25" ht="15">
      <c r="A545" s="15" t="s">
        <v>18</v>
      </c>
      <c r="B545" s="15">
        <v>5</v>
      </c>
      <c r="C545" s="15">
        <v>6506</v>
      </c>
      <c r="D545" s="10" t="s">
        <v>291</v>
      </c>
      <c r="E545" s="15" t="s">
        <v>20</v>
      </c>
      <c r="F545" s="15" t="s">
        <v>288</v>
      </c>
      <c r="G545" s="50">
        <v>2806</v>
      </c>
      <c r="H545" s="50">
        <v>256</v>
      </c>
      <c r="I545" s="58">
        <v>0.1004</v>
      </c>
      <c r="J545" s="50">
        <v>12835600</v>
      </c>
      <c r="K545" s="50">
        <v>2938</v>
      </c>
      <c r="L545" s="50">
        <v>2767</v>
      </c>
      <c r="M545" s="63">
        <f t="shared" si="38"/>
        <v>0.77192982456140347</v>
      </c>
      <c r="N545" s="42" t="str">
        <f>IFERROR(VLOOKUP(C545, マスタ!$E$2:$G$33, 3, TRUE), "")</f>
        <v>電気</v>
      </c>
      <c r="O545" s="15" t="str">
        <f>IF(F545 = "", "", TEXT( WORKDAY(TEXT(LEFT(F545, FIND("(", F545) - 1), "yyyy/mm/dd"), 1, マスタ!$A$2:$A$106), "yyyymmdd"))</f>
        <v>20170724</v>
      </c>
      <c r="P545" s="16">
        <v>42940</v>
      </c>
      <c r="Q545" s="56">
        <v>2809</v>
      </c>
      <c r="R545" s="56">
        <v>2850</v>
      </c>
      <c r="S545" s="56">
        <v>2795</v>
      </c>
      <c r="T545" s="15" t="str">
        <f t="shared" si="39"/>
        <v>有</v>
      </c>
      <c r="U545" s="15" t="str">
        <f t="shared" si="40"/>
        <v>無</v>
      </c>
      <c r="V545" s="67">
        <f t="shared" si="41"/>
        <v>1.0691375623663735E-3</v>
      </c>
      <c r="W545" s="17"/>
      <c r="X545" s="46"/>
      <c r="Y545" s="46"/>
    </row>
    <row r="546" spans="1:25" ht="15">
      <c r="A546" s="14" t="s">
        <v>18</v>
      </c>
      <c r="B546" s="14">
        <v>6</v>
      </c>
      <c r="C546" s="14">
        <v>4633</v>
      </c>
      <c r="D546" s="9" t="s">
        <v>292</v>
      </c>
      <c r="E546" s="14" t="s">
        <v>20</v>
      </c>
      <c r="F546" s="14" t="s">
        <v>288</v>
      </c>
      <c r="G546" s="51">
        <v>2083</v>
      </c>
      <c r="H546" s="51">
        <v>172</v>
      </c>
      <c r="I546" s="59">
        <v>0.09</v>
      </c>
      <c r="J546" s="51">
        <v>390500</v>
      </c>
      <c r="K546" s="51">
        <v>2088</v>
      </c>
      <c r="L546" s="51">
        <v>1958</v>
      </c>
      <c r="M546" s="64">
        <f t="shared" si="38"/>
        <v>3.8461538461538464E-2</v>
      </c>
      <c r="N546" s="43" t="str">
        <f>IFERROR(VLOOKUP(C546, マスタ!$E$2:$G$33, 3, TRUE), "")</f>
        <v>化学・医薬品</v>
      </c>
      <c r="O546" s="14" t="str">
        <f>IF(F546 = "", "", TEXT( WORKDAY(TEXT(LEFT(F546, FIND("(", F546) - 1), "yyyy/mm/dd"), 1, マスタ!$A$2:$A$106), "yyyymmdd"))</f>
        <v>20170724</v>
      </c>
      <c r="P546" s="18">
        <v>42940</v>
      </c>
      <c r="Q546" s="57">
        <v>2083</v>
      </c>
      <c r="R546" s="57">
        <v>2114</v>
      </c>
      <c r="S546" s="57">
        <v>2052</v>
      </c>
      <c r="T546" s="14" t="str">
        <f t="shared" si="39"/>
        <v>有</v>
      </c>
      <c r="U546" s="14" t="str">
        <f t="shared" si="40"/>
        <v>有</v>
      </c>
      <c r="V546" s="68">
        <f t="shared" si="41"/>
        <v>0</v>
      </c>
      <c r="W546" s="19"/>
      <c r="X546" s="47"/>
      <c r="Y546" s="47"/>
    </row>
    <row r="547" spans="1:25" ht="27">
      <c r="A547" s="15" t="s">
        <v>18</v>
      </c>
      <c r="B547" s="15">
        <v>7</v>
      </c>
      <c r="C547" s="15">
        <v>2884</v>
      </c>
      <c r="D547" s="10" t="s">
        <v>199</v>
      </c>
      <c r="E547" s="15" t="s">
        <v>20</v>
      </c>
      <c r="F547" s="15" t="s">
        <v>288</v>
      </c>
      <c r="G547" s="50">
        <v>4180</v>
      </c>
      <c r="H547" s="50">
        <v>340</v>
      </c>
      <c r="I547" s="58">
        <v>8.8499999999999995E-2</v>
      </c>
      <c r="J547" s="50">
        <v>207100</v>
      </c>
      <c r="K547" s="50">
        <v>4270</v>
      </c>
      <c r="L547" s="50">
        <v>3810</v>
      </c>
      <c r="M547" s="63">
        <f t="shared" si="38"/>
        <v>0.19565217391304349</v>
      </c>
      <c r="N547" s="42" t="str">
        <f>IFERROR(VLOOKUP(C547, マスタ!$E$2:$G$33, 3, TRUE), "")</f>
        <v>食品</v>
      </c>
      <c r="O547" s="15" t="str">
        <f>IF(F547 = "", "", TEXT( WORKDAY(TEXT(LEFT(F547, FIND("(", F547) - 1), "yyyy/mm/dd"), 1, マスタ!$A$2:$A$106), "yyyymmdd"))</f>
        <v>20170724</v>
      </c>
      <c r="P547" s="16">
        <v>42940</v>
      </c>
      <c r="Q547" s="56">
        <v>4140</v>
      </c>
      <c r="R547" s="56">
        <v>4320</v>
      </c>
      <c r="S547" s="56">
        <v>3950</v>
      </c>
      <c r="T547" s="15" t="str">
        <f t="shared" si="39"/>
        <v>有</v>
      </c>
      <c r="U547" s="15" t="str">
        <f t="shared" si="40"/>
        <v>有</v>
      </c>
      <c r="V547" s="67">
        <f t="shared" si="41"/>
        <v>-9.5693779904306719E-3</v>
      </c>
      <c r="W547" s="17"/>
      <c r="X547" s="46"/>
      <c r="Y547" s="46"/>
    </row>
    <row r="548" spans="1:25" ht="15">
      <c r="A548" s="14" t="s">
        <v>18</v>
      </c>
      <c r="B548" s="14">
        <v>9</v>
      </c>
      <c r="C548" s="14">
        <v>9672</v>
      </c>
      <c r="D548" s="9" t="s">
        <v>59</v>
      </c>
      <c r="E548" s="14" t="s">
        <v>20</v>
      </c>
      <c r="F548" s="14" t="s">
        <v>288</v>
      </c>
      <c r="G548" s="51">
        <v>3450</v>
      </c>
      <c r="H548" s="51">
        <v>265</v>
      </c>
      <c r="I548" s="59">
        <v>8.3199999999999996E-2</v>
      </c>
      <c r="J548" s="51">
        <v>347900</v>
      </c>
      <c r="K548" s="51">
        <v>3475</v>
      </c>
      <c r="L548" s="51">
        <v>3340</v>
      </c>
      <c r="M548" s="64">
        <f t="shared" si="38"/>
        <v>0.18518518518518517</v>
      </c>
      <c r="N548" s="43" t="str">
        <f>IFERROR(VLOOKUP(C548, マスタ!$E$2:$G$33, 3, TRUE), "")</f>
        <v>サービス</v>
      </c>
      <c r="O548" s="14" t="str">
        <f>IF(F548 = "", "", TEXT( WORKDAY(TEXT(LEFT(F548, FIND("(", F548) - 1), "yyyy/mm/dd"), 1, マスタ!$A$2:$A$106), "yyyymmdd"))</f>
        <v>20170724</v>
      </c>
      <c r="P548" s="18">
        <v>42940</v>
      </c>
      <c r="Q548" s="57">
        <v>3420</v>
      </c>
      <c r="R548" s="57">
        <v>3450</v>
      </c>
      <c r="S548" s="57">
        <v>3335</v>
      </c>
      <c r="T548" s="14" t="str">
        <f t="shared" si="39"/>
        <v>無</v>
      </c>
      <c r="U548" s="14" t="str">
        <f t="shared" si="40"/>
        <v>有</v>
      </c>
      <c r="V548" s="68">
        <f t="shared" si="41"/>
        <v>-8.6956521739129933E-3</v>
      </c>
      <c r="W548" s="19"/>
      <c r="X548" s="47"/>
      <c r="Y548" s="47"/>
    </row>
    <row r="549" spans="1:25" ht="15">
      <c r="A549" s="15" t="s">
        <v>18</v>
      </c>
      <c r="B549" s="15">
        <v>11</v>
      </c>
      <c r="C549" s="15">
        <v>6516</v>
      </c>
      <c r="D549" s="10" t="s">
        <v>293</v>
      </c>
      <c r="E549" s="15" t="s">
        <v>20</v>
      </c>
      <c r="F549" s="15" t="s">
        <v>288</v>
      </c>
      <c r="G549" s="50">
        <v>1244</v>
      </c>
      <c r="H549" s="50">
        <v>90</v>
      </c>
      <c r="I549" s="58">
        <v>7.8E-2</v>
      </c>
      <c r="J549" s="50">
        <v>917000</v>
      </c>
      <c r="K549" s="50">
        <v>1256</v>
      </c>
      <c r="L549" s="50">
        <v>1175</v>
      </c>
      <c r="M549" s="63">
        <f t="shared" si="38"/>
        <v>0.14814814814814814</v>
      </c>
      <c r="N549" s="42" t="str">
        <f>IFERROR(VLOOKUP(C549, マスタ!$E$2:$G$33, 3, TRUE), "")</f>
        <v>電気</v>
      </c>
      <c r="O549" s="15" t="str">
        <f>IF(F549 = "", "", TEXT( WORKDAY(TEXT(LEFT(F549, FIND("(", F549) - 1), "yyyy/mm/dd"), 1, マスタ!$A$2:$A$106), "yyyymmdd"))</f>
        <v>20170724</v>
      </c>
      <c r="P549" s="16">
        <v>42940</v>
      </c>
      <c r="Q549" s="56">
        <v>1244</v>
      </c>
      <c r="R549" s="56">
        <v>1255</v>
      </c>
      <c r="S549" s="56">
        <v>1230</v>
      </c>
      <c r="T549" s="15" t="str">
        <f t="shared" si="39"/>
        <v>無</v>
      </c>
      <c r="U549" s="15" t="str">
        <f t="shared" si="40"/>
        <v>有</v>
      </c>
      <c r="V549" s="67">
        <f t="shared" si="41"/>
        <v>0</v>
      </c>
      <c r="W549" s="17"/>
      <c r="X549" s="46"/>
      <c r="Y549" s="46"/>
    </row>
    <row r="550" spans="1:25" ht="15">
      <c r="A550" s="14" t="s">
        <v>18</v>
      </c>
      <c r="B550" s="14">
        <v>14</v>
      </c>
      <c r="C550" s="14">
        <v>3667</v>
      </c>
      <c r="D550" s="9" t="s">
        <v>28</v>
      </c>
      <c r="E550" s="14" t="s">
        <v>20</v>
      </c>
      <c r="F550" s="14" t="s">
        <v>288</v>
      </c>
      <c r="G550" s="51">
        <v>3325</v>
      </c>
      <c r="H550" s="51">
        <v>205</v>
      </c>
      <c r="I550" s="59">
        <v>6.5699999999999995E-2</v>
      </c>
      <c r="J550" s="51">
        <v>1666000</v>
      </c>
      <c r="K550" s="51">
        <v>3445</v>
      </c>
      <c r="L550" s="51">
        <v>3155</v>
      </c>
      <c r="M550" s="64">
        <f t="shared" si="38"/>
        <v>0.41379310344827586</v>
      </c>
      <c r="N550" s="43" t="str">
        <f>IFERROR(VLOOKUP(C550, マスタ!$E$2:$G$33, 3, TRUE), "")</f>
        <v>36</v>
      </c>
      <c r="O550" s="14" t="str">
        <f>IF(F550 = "", "", TEXT( WORKDAY(TEXT(LEFT(F550, FIND("(", F550) - 1), "yyyy/mm/dd"), 1, マスタ!$A$2:$A$106), "yyyymmdd"))</f>
        <v>20170724</v>
      </c>
      <c r="P550" s="18">
        <v>42940</v>
      </c>
      <c r="Q550" s="57">
        <v>3300</v>
      </c>
      <c r="R550" s="57">
        <v>3360</v>
      </c>
      <c r="S550" s="57">
        <v>3180</v>
      </c>
      <c r="T550" s="14" t="str">
        <f t="shared" si="39"/>
        <v>有</v>
      </c>
      <c r="U550" s="14" t="str">
        <f t="shared" si="40"/>
        <v>有</v>
      </c>
      <c r="V550" s="68">
        <f t="shared" si="41"/>
        <v>-7.5187969924812581E-3</v>
      </c>
      <c r="W550" s="19"/>
      <c r="X550" s="47"/>
      <c r="Y550" s="47"/>
    </row>
    <row r="551" spans="1:25" ht="27">
      <c r="A551" s="15" t="s">
        <v>18</v>
      </c>
      <c r="B551" s="15">
        <v>15</v>
      </c>
      <c r="C551" s="15">
        <v>6171</v>
      </c>
      <c r="D551" s="10" t="s">
        <v>22</v>
      </c>
      <c r="E551" s="15" t="s">
        <v>20</v>
      </c>
      <c r="F551" s="15" t="s">
        <v>288</v>
      </c>
      <c r="G551" s="50">
        <v>1717</v>
      </c>
      <c r="H551" s="50">
        <v>96</v>
      </c>
      <c r="I551" s="58">
        <v>5.9200000000000003E-2</v>
      </c>
      <c r="J551" s="50">
        <v>362500</v>
      </c>
      <c r="K551" s="50">
        <v>1729</v>
      </c>
      <c r="L551" s="50">
        <v>1600</v>
      </c>
      <c r="M551" s="63">
        <f t="shared" si="38"/>
        <v>9.3023255813953487E-2</v>
      </c>
      <c r="N551" s="42" t="str">
        <f>IFERROR(VLOOKUP(C551, マスタ!$E$2:$G$33, 3, TRUE), "")</f>
        <v>機械</v>
      </c>
      <c r="O551" s="15" t="str">
        <f>IF(F551 = "", "", TEXT( WORKDAY(TEXT(LEFT(F551, FIND("(", F551) - 1), "yyyy/mm/dd"), 1, マスタ!$A$2:$A$106), "yyyymmdd"))</f>
        <v>20170724</v>
      </c>
      <c r="P551" s="16">
        <v>42940</v>
      </c>
      <c r="Q551" s="56">
        <v>1730</v>
      </c>
      <c r="R551" s="56">
        <v>1800</v>
      </c>
      <c r="S551" s="56">
        <v>1696</v>
      </c>
      <c r="T551" s="15" t="str">
        <f t="shared" si="39"/>
        <v>有</v>
      </c>
      <c r="U551" s="15" t="str">
        <f t="shared" si="40"/>
        <v>有</v>
      </c>
      <c r="V551" s="67">
        <f t="shared" si="41"/>
        <v>7.5713453698311728E-3</v>
      </c>
      <c r="W551" s="17"/>
      <c r="X551" s="46"/>
      <c r="Y551" s="46"/>
    </row>
    <row r="552" spans="1:25" ht="15">
      <c r="A552" s="14" t="s">
        <v>18</v>
      </c>
      <c r="B552" s="14">
        <v>16</v>
      </c>
      <c r="C552" s="14">
        <v>8079</v>
      </c>
      <c r="D552" s="9" t="s">
        <v>136</v>
      </c>
      <c r="E552" s="14" t="s">
        <v>20</v>
      </c>
      <c r="F552" s="14" t="s">
        <v>288</v>
      </c>
      <c r="G552" s="51">
        <v>3800</v>
      </c>
      <c r="H552" s="51">
        <v>210</v>
      </c>
      <c r="I552" s="59">
        <v>5.8500000000000003E-2</v>
      </c>
      <c r="J552" s="51">
        <v>55300</v>
      </c>
      <c r="K552" s="51">
        <v>3825</v>
      </c>
      <c r="L552" s="51">
        <v>3625</v>
      </c>
      <c r="M552" s="64">
        <f t="shared" si="38"/>
        <v>0.125</v>
      </c>
      <c r="N552" s="43" t="str">
        <f>IFERROR(VLOOKUP(C552, マスタ!$E$2:$G$33, 3, TRUE), "")</f>
        <v>商業</v>
      </c>
      <c r="O552" s="14" t="str">
        <f>IF(F552 = "", "", TEXT( WORKDAY(TEXT(LEFT(F552, FIND("(", F552) - 1), "yyyy/mm/dd"), 1, マスタ!$A$2:$A$106), "yyyymmdd"))</f>
        <v>20170724</v>
      </c>
      <c r="P552" s="18">
        <v>42940</v>
      </c>
      <c r="Q552" s="57">
        <v>4230</v>
      </c>
      <c r="R552" s="57">
        <v>4370</v>
      </c>
      <c r="S552" s="57">
        <v>4205</v>
      </c>
      <c r="T552" s="14" t="str">
        <f t="shared" si="39"/>
        <v>有</v>
      </c>
      <c r="U552" s="14" t="str">
        <f t="shared" si="40"/>
        <v>無</v>
      </c>
      <c r="V552" s="68">
        <f t="shared" si="41"/>
        <v>0.11315789473684212</v>
      </c>
      <c r="W552" s="19"/>
      <c r="X552" s="47"/>
      <c r="Y552" s="47"/>
    </row>
    <row r="553" spans="1:25" ht="15">
      <c r="A553" s="15" t="s">
        <v>18</v>
      </c>
      <c r="B553" s="15">
        <v>18</v>
      </c>
      <c r="C553" s="15">
        <v>7874</v>
      </c>
      <c r="D553" s="10" t="s">
        <v>176</v>
      </c>
      <c r="E553" s="15" t="s">
        <v>20</v>
      </c>
      <c r="F553" s="15" t="s">
        <v>288</v>
      </c>
      <c r="G553" s="50">
        <v>2844</v>
      </c>
      <c r="H553" s="50">
        <v>153</v>
      </c>
      <c r="I553" s="58">
        <v>5.6899999999999999E-2</v>
      </c>
      <c r="J553" s="50">
        <v>129300</v>
      </c>
      <c r="K553" s="50">
        <v>2844</v>
      </c>
      <c r="L553" s="50">
        <v>2696</v>
      </c>
      <c r="M553" s="63">
        <f t="shared" si="38"/>
        <v>0</v>
      </c>
      <c r="N553" s="42" t="str">
        <f>IFERROR(VLOOKUP(C553, マスタ!$E$2:$G$33, 3, TRUE), "")</f>
        <v>その他製品</v>
      </c>
      <c r="O553" s="15" t="str">
        <f>IF(F553 = "", "", TEXT( WORKDAY(TEXT(LEFT(F553, FIND("(", F553) - 1), "yyyy/mm/dd"), 1, マスタ!$A$2:$A$106), "yyyymmdd"))</f>
        <v>20170724</v>
      </c>
      <c r="P553" s="16">
        <v>42940</v>
      </c>
      <c r="Q553" s="56">
        <v>2859</v>
      </c>
      <c r="R553" s="56">
        <v>2894</v>
      </c>
      <c r="S553" s="56">
        <v>2783</v>
      </c>
      <c r="T553" s="15" t="str">
        <f t="shared" si="39"/>
        <v>有</v>
      </c>
      <c r="U553" s="15" t="str">
        <f t="shared" si="40"/>
        <v>有</v>
      </c>
      <c r="V553" s="67">
        <f t="shared" si="41"/>
        <v>5.2742616033756295E-3</v>
      </c>
      <c r="W553" s="17"/>
      <c r="X553" s="46"/>
      <c r="Y553" s="46"/>
    </row>
    <row r="554" spans="1:25" ht="27">
      <c r="A554" s="14" t="s">
        <v>18</v>
      </c>
      <c r="B554" s="14">
        <v>22</v>
      </c>
      <c r="C554" s="14">
        <v>3658</v>
      </c>
      <c r="D554" s="9" t="s">
        <v>294</v>
      </c>
      <c r="E554" s="14" t="s">
        <v>20</v>
      </c>
      <c r="F554" s="14" t="s">
        <v>288</v>
      </c>
      <c r="G554" s="51">
        <v>1167</v>
      </c>
      <c r="H554" s="51">
        <v>54</v>
      </c>
      <c r="I554" s="59">
        <v>4.8500000000000001E-2</v>
      </c>
      <c r="J554" s="51">
        <v>32500</v>
      </c>
      <c r="K554" s="51">
        <v>1167</v>
      </c>
      <c r="L554" s="51">
        <v>1115</v>
      </c>
      <c r="M554" s="64">
        <f t="shared" si="38"/>
        <v>0</v>
      </c>
      <c r="N554" s="43" t="str">
        <f>IFERROR(VLOOKUP(C554, マスタ!$E$2:$G$33, 3, TRUE), "")</f>
        <v>36</v>
      </c>
      <c r="O554" s="14" t="str">
        <f>IF(F554 = "", "", TEXT( WORKDAY(TEXT(LEFT(F554, FIND("(", F554) - 1), "yyyy/mm/dd"), 1, マスタ!$A$2:$A$106), "yyyymmdd"))</f>
        <v>20170724</v>
      </c>
      <c r="P554" s="18">
        <v>42940</v>
      </c>
      <c r="Q554" s="57">
        <v>1191</v>
      </c>
      <c r="R554" s="57">
        <v>1260</v>
      </c>
      <c r="S554" s="57">
        <v>1169</v>
      </c>
      <c r="T554" s="14" t="str">
        <f t="shared" si="39"/>
        <v>有</v>
      </c>
      <c r="U554" s="14" t="str">
        <f t="shared" si="40"/>
        <v>有</v>
      </c>
      <c r="V554" s="68">
        <f t="shared" si="41"/>
        <v>2.0565552699228773E-2</v>
      </c>
      <c r="W554" s="19"/>
      <c r="X554" s="47"/>
      <c r="Y554" s="47"/>
    </row>
    <row r="555" spans="1:25" ht="27">
      <c r="A555" s="15" t="s">
        <v>18</v>
      </c>
      <c r="B555" s="15">
        <v>23</v>
      </c>
      <c r="C555" s="15">
        <v>6298</v>
      </c>
      <c r="D555" s="10" t="s">
        <v>295</v>
      </c>
      <c r="E555" s="15" t="s">
        <v>20</v>
      </c>
      <c r="F555" s="15" t="s">
        <v>288</v>
      </c>
      <c r="G555" s="50">
        <v>1419</v>
      </c>
      <c r="H555" s="50">
        <v>65</v>
      </c>
      <c r="I555" s="58">
        <v>4.8000000000000001E-2</v>
      </c>
      <c r="J555" s="50">
        <v>425900</v>
      </c>
      <c r="K555" s="50">
        <v>1429</v>
      </c>
      <c r="L555" s="50">
        <v>1363</v>
      </c>
      <c r="M555" s="63">
        <f t="shared" si="38"/>
        <v>0.15151515151515152</v>
      </c>
      <c r="N555" s="42" t="str">
        <f>IFERROR(VLOOKUP(C555, マスタ!$E$2:$G$33, 3, TRUE), "")</f>
        <v>機械</v>
      </c>
      <c r="O555" s="15" t="str">
        <f>IF(F555 = "", "", TEXT( WORKDAY(TEXT(LEFT(F555, FIND("(", F555) - 1), "yyyy/mm/dd"), 1, マスタ!$A$2:$A$106), "yyyymmdd"))</f>
        <v>20170724</v>
      </c>
      <c r="P555" s="16">
        <v>42940</v>
      </c>
      <c r="Q555" s="56">
        <v>1426</v>
      </c>
      <c r="R555" s="56">
        <v>1426</v>
      </c>
      <c r="S555" s="56">
        <v>1384</v>
      </c>
      <c r="T555" s="15" t="str">
        <f t="shared" si="39"/>
        <v>無</v>
      </c>
      <c r="U555" s="15" t="str">
        <f t="shared" si="40"/>
        <v>有</v>
      </c>
      <c r="V555" s="67">
        <f t="shared" si="41"/>
        <v>4.9330514446792595E-3</v>
      </c>
      <c r="W555" s="17"/>
      <c r="X555" s="46"/>
      <c r="Y555" s="46"/>
    </row>
    <row r="556" spans="1:25" ht="15">
      <c r="A556" s="14" t="s">
        <v>18</v>
      </c>
      <c r="B556" s="14">
        <v>24</v>
      </c>
      <c r="C556" s="14">
        <v>6481</v>
      </c>
      <c r="D556" s="9" t="s">
        <v>296</v>
      </c>
      <c r="E556" s="14" t="s">
        <v>20</v>
      </c>
      <c r="F556" s="14" t="s">
        <v>288</v>
      </c>
      <c r="G556" s="51">
        <v>3495</v>
      </c>
      <c r="H556" s="51">
        <v>160</v>
      </c>
      <c r="I556" s="59">
        <v>4.8000000000000001E-2</v>
      </c>
      <c r="J556" s="51">
        <v>2368800</v>
      </c>
      <c r="K556" s="51">
        <v>3590</v>
      </c>
      <c r="L556" s="51">
        <v>3470</v>
      </c>
      <c r="M556" s="64">
        <f t="shared" si="38"/>
        <v>0.79166666666666663</v>
      </c>
      <c r="N556" s="43" t="str">
        <f>IFERROR(VLOOKUP(C556, マスタ!$E$2:$G$33, 3, TRUE), "")</f>
        <v>機械</v>
      </c>
      <c r="O556" s="14" t="str">
        <f>IF(F556 = "", "", TEXT( WORKDAY(TEXT(LEFT(F556, FIND("(", F556) - 1), "yyyy/mm/dd"), 1, マスタ!$A$2:$A$106), "yyyymmdd"))</f>
        <v>20170724</v>
      </c>
      <c r="P556" s="18">
        <v>42940</v>
      </c>
      <c r="Q556" s="57">
        <v>3460</v>
      </c>
      <c r="R556" s="57">
        <v>3530</v>
      </c>
      <c r="S556" s="57">
        <v>3445</v>
      </c>
      <c r="T556" s="14" t="str">
        <f t="shared" si="39"/>
        <v>有</v>
      </c>
      <c r="U556" s="14" t="str">
        <f t="shared" si="40"/>
        <v>無</v>
      </c>
      <c r="V556" s="68">
        <f t="shared" si="41"/>
        <v>-1.0014306151645225E-2</v>
      </c>
      <c r="W556" s="19"/>
      <c r="X556" s="47"/>
      <c r="Y556" s="47"/>
    </row>
    <row r="557" spans="1:25" ht="15">
      <c r="A557" s="15" t="s">
        <v>18</v>
      </c>
      <c r="B557" s="15">
        <v>28</v>
      </c>
      <c r="C557" s="15">
        <v>6958</v>
      </c>
      <c r="D557" s="10" t="s">
        <v>297</v>
      </c>
      <c r="E557" s="15" t="s">
        <v>20</v>
      </c>
      <c r="F557" s="15" t="s">
        <v>288</v>
      </c>
      <c r="G557" s="50">
        <v>1056</v>
      </c>
      <c r="H557" s="50">
        <v>47</v>
      </c>
      <c r="I557" s="58">
        <v>4.6600000000000003E-2</v>
      </c>
      <c r="J557" s="50">
        <v>1377400</v>
      </c>
      <c r="K557" s="50">
        <v>1069</v>
      </c>
      <c r="L557" s="50">
        <v>1000</v>
      </c>
      <c r="M557" s="63">
        <f t="shared" si="38"/>
        <v>0.18840579710144928</v>
      </c>
      <c r="N557" s="42" t="str">
        <f>IFERROR(VLOOKUP(C557, マスタ!$E$2:$G$33, 3, TRUE), "")</f>
        <v>電気</v>
      </c>
      <c r="O557" s="15" t="str">
        <f>IF(F557 = "", "", TEXT( WORKDAY(TEXT(LEFT(F557, FIND("(", F557) - 1), "yyyy/mm/dd"), 1, マスタ!$A$2:$A$106), "yyyymmdd"))</f>
        <v>20170724</v>
      </c>
      <c r="P557" s="16">
        <v>42940</v>
      </c>
      <c r="Q557" s="56">
        <v>1056</v>
      </c>
      <c r="R557" s="56">
        <v>1077</v>
      </c>
      <c r="S557" s="56">
        <v>1050</v>
      </c>
      <c r="T557" s="15" t="str">
        <f t="shared" si="39"/>
        <v>有</v>
      </c>
      <c r="U557" s="15" t="str">
        <f t="shared" si="40"/>
        <v>無</v>
      </c>
      <c r="V557" s="67">
        <f t="shared" si="41"/>
        <v>0</v>
      </c>
      <c r="W557" s="17"/>
      <c r="X557" s="46"/>
      <c r="Y557" s="46"/>
    </row>
    <row r="558" spans="1:25" ht="15">
      <c r="A558" s="14" t="s">
        <v>18</v>
      </c>
      <c r="B558" s="14">
        <v>29</v>
      </c>
      <c r="C558" s="14">
        <v>6240</v>
      </c>
      <c r="D558" s="9" t="s">
        <v>194</v>
      </c>
      <c r="E558" s="14" t="s">
        <v>20</v>
      </c>
      <c r="F558" s="14" t="s">
        <v>288</v>
      </c>
      <c r="G558" s="51">
        <v>2360</v>
      </c>
      <c r="H558" s="51">
        <v>104</v>
      </c>
      <c r="I558" s="59">
        <v>4.6100000000000002E-2</v>
      </c>
      <c r="J558" s="51">
        <v>480900</v>
      </c>
      <c r="K558" s="51">
        <v>2363</v>
      </c>
      <c r="L558" s="51">
        <v>2314</v>
      </c>
      <c r="M558" s="64">
        <f t="shared" si="38"/>
        <v>6.1224489795918366E-2</v>
      </c>
      <c r="N558" s="43" t="str">
        <f>IFERROR(VLOOKUP(C558, マスタ!$E$2:$G$33, 3, TRUE), "")</f>
        <v>機械</v>
      </c>
      <c r="O558" s="14" t="str">
        <f>IF(F558 = "", "", TEXT( WORKDAY(TEXT(LEFT(F558, FIND("(", F558) - 1), "yyyy/mm/dd"), 1, マスタ!$A$2:$A$106), "yyyymmdd"))</f>
        <v>20170724</v>
      </c>
      <c r="P558" s="18">
        <v>42940</v>
      </c>
      <c r="Q558" s="57">
        <v>2398</v>
      </c>
      <c r="R558" s="57">
        <v>2400</v>
      </c>
      <c r="S558" s="57">
        <v>2342</v>
      </c>
      <c r="T558" s="14" t="str">
        <f t="shared" si="39"/>
        <v>無</v>
      </c>
      <c r="U558" s="14" t="str">
        <f t="shared" si="40"/>
        <v>有</v>
      </c>
      <c r="V558" s="68">
        <f t="shared" si="41"/>
        <v>1.610169491525415E-2</v>
      </c>
      <c r="W558" s="19"/>
      <c r="X558" s="47"/>
      <c r="Y558" s="47"/>
    </row>
    <row r="559" spans="1:25" ht="15">
      <c r="A559" s="15" t="s">
        <v>18</v>
      </c>
      <c r="B559" s="15">
        <v>30</v>
      </c>
      <c r="C559" s="15">
        <v>6503</v>
      </c>
      <c r="D559" s="10" t="s">
        <v>298</v>
      </c>
      <c r="E559" s="15" t="s">
        <v>20</v>
      </c>
      <c r="F559" s="15" t="s">
        <v>288</v>
      </c>
      <c r="G559" s="50">
        <v>1720</v>
      </c>
      <c r="H559" s="50">
        <v>75.5</v>
      </c>
      <c r="I559" s="58">
        <v>4.5900000000000003E-2</v>
      </c>
      <c r="J559" s="50">
        <v>13380300</v>
      </c>
      <c r="K559" s="50">
        <v>1728</v>
      </c>
      <c r="L559" s="50">
        <v>1699</v>
      </c>
      <c r="M559" s="63">
        <f t="shared" si="38"/>
        <v>0.27586206896551724</v>
      </c>
      <c r="N559" s="42" t="str">
        <f>IFERROR(VLOOKUP(C559, マスタ!$E$2:$G$33, 3, TRUE), "")</f>
        <v>電気</v>
      </c>
      <c r="O559" s="15" t="str">
        <f>IF(F559 = "", "", TEXT( WORKDAY(TEXT(LEFT(F559, FIND("(", F559) - 1), "yyyy/mm/dd"), 1, マスタ!$A$2:$A$106), "yyyymmdd"))</f>
        <v>20170724</v>
      </c>
      <c r="P559" s="16">
        <v>42940</v>
      </c>
      <c r="Q559" s="56">
        <v>1708.5</v>
      </c>
      <c r="R559" s="56">
        <v>1709</v>
      </c>
      <c r="S559" s="56">
        <v>1685.5</v>
      </c>
      <c r="T559" s="15" t="str">
        <f t="shared" si="39"/>
        <v>無</v>
      </c>
      <c r="U559" s="15" t="str">
        <f t="shared" si="40"/>
        <v>有</v>
      </c>
      <c r="V559" s="67">
        <f t="shared" si="41"/>
        <v>-6.6860465116278522E-3</v>
      </c>
      <c r="W559" s="17"/>
      <c r="X559" s="46"/>
      <c r="Y559" s="46"/>
    </row>
    <row r="560" spans="1:25" ht="15">
      <c r="A560" s="14" t="s">
        <v>18</v>
      </c>
      <c r="B560" s="14">
        <v>31</v>
      </c>
      <c r="C560" s="14">
        <v>4337</v>
      </c>
      <c r="D560" s="9" t="s">
        <v>299</v>
      </c>
      <c r="E560" s="14" t="s">
        <v>20</v>
      </c>
      <c r="F560" s="14" t="s">
        <v>288</v>
      </c>
      <c r="G560" s="51">
        <v>4000</v>
      </c>
      <c r="H560" s="51">
        <v>175</v>
      </c>
      <c r="I560" s="59">
        <v>4.58E-2</v>
      </c>
      <c r="J560" s="51">
        <v>35900</v>
      </c>
      <c r="K560" s="51">
        <v>4090</v>
      </c>
      <c r="L560" s="51">
        <v>3910</v>
      </c>
      <c r="M560" s="64">
        <f t="shared" si="38"/>
        <v>0.5</v>
      </c>
      <c r="N560" s="43" t="str">
        <f>IFERROR(VLOOKUP(C560, マスタ!$E$2:$G$33, 3, TRUE), "")</f>
        <v>化学・医薬品</v>
      </c>
      <c r="O560" s="14" t="str">
        <f>IF(F560 = "", "", TEXT( WORKDAY(TEXT(LEFT(F560, FIND("(", F560) - 1), "yyyy/mm/dd"), 1, マスタ!$A$2:$A$106), "yyyymmdd"))</f>
        <v>20170724</v>
      </c>
      <c r="P560" s="18">
        <v>42940</v>
      </c>
      <c r="Q560" s="57">
        <v>3935</v>
      </c>
      <c r="R560" s="57">
        <v>3990</v>
      </c>
      <c r="S560" s="57">
        <v>3930</v>
      </c>
      <c r="T560" s="14" t="str">
        <f t="shared" si="39"/>
        <v>有</v>
      </c>
      <c r="U560" s="14" t="str">
        <f t="shared" si="40"/>
        <v>無</v>
      </c>
      <c r="V560" s="68">
        <f t="shared" si="41"/>
        <v>-1.6249999999999987E-2</v>
      </c>
      <c r="W560" s="19"/>
      <c r="X560" s="47"/>
      <c r="Y560" s="47"/>
    </row>
    <row r="561" spans="1:25" ht="15">
      <c r="A561" s="15" t="s">
        <v>18</v>
      </c>
      <c r="B561" s="15">
        <v>32</v>
      </c>
      <c r="C561" s="15">
        <v>6050</v>
      </c>
      <c r="D561" s="10" t="s">
        <v>103</v>
      </c>
      <c r="E561" s="15" t="s">
        <v>20</v>
      </c>
      <c r="F561" s="15" t="s">
        <v>288</v>
      </c>
      <c r="G561" s="50">
        <v>2554</v>
      </c>
      <c r="H561" s="50">
        <v>110</v>
      </c>
      <c r="I561" s="58">
        <v>4.4999999999999998E-2</v>
      </c>
      <c r="J561" s="50">
        <v>896300</v>
      </c>
      <c r="K561" s="50">
        <v>2571</v>
      </c>
      <c r="L561" s="50">
        <v>2450</v>
      </c>
      <c r="M561" s="63">
        <f t="shared" si="38"/>
        <v>0.14049586776859505</v>
      </c>
      <c r="N561" s="42" t="str">
        <f>IFERROR(VLOOKUP(C561, マスタ!$E$2:$G$33, 3, TRUE), "")</f>
        <v>機械</v>
      </c>
      <c r="O561" s="15" t="str">
        <f>IF(F561 = "", "", TEXT( WORKDAY(TEXT(LEFT(F561, FIND("(", F561) - 1), "yyyy/mm/dd"), 1, マスタ!$A$2:$A$106), "yyyymmdd"))</f>
        <v>20170724</v>
      </c>
      <c r="P561" s="16">
        <v>42940</v>
      </c>
      <c r="Q561" s="56">
        <v>2554</v>
      </c>
      <c r="R561" s="56">
        <v>2582</v>
      </c>
      <c r="S561" s="56">
        <v>2493</v>
      </c>
      <c r="T561" s="15" t="str">
        <f t="shared" si="39"/>
        <v>有</v>
      </c>
      <c r="U561" s="15" t="str">
        <f t="shared" si="40"/>
        <v>有</v>
      </c>
      <c r="V561" s="67">
        <f t="shared" si="41"/>
        <v>0</v>
      </c>
      <c r="W561" s="17"/>
      <c r="X561" s="46"/>
      <c r="Y561" s="46"/>
    </row>
    <row r="562" spans="1:25" ht="15">
      <c r="A562" s="14" t="s">
        <v>18</v>
      </c>
      <c r="B562" s="14">
        <v>35</v>
      </c>
      <c r="C562" s="14">
        <v>6407</v>
      </c>
      <c r="D562" s="9" t="s">
        <v>88</v>
      </c>
      <c r="E562" s="14" t="s">
        <v>20</v>
      </c>
      <c r="F562" s="14" t="s">
        <v>288</v>
      </c>
      <c r="G562" s="51">
        <v>2047</v>
      </c>
      <c r="H562" s="51">
        <v>83</v>
      </c>
      <c r="I562" s="59">
        <v>4.2299999999999997E-2</v>
      </c>
      <c r="J562" s="51">
        <v>572100</v>
      </c>
      <c r="K562" s="51">
        <v>2075</v>
      </c>
      <c r="L562" s="51">
        <v>2000</v>
      </c>
      <c r="M562" s="64">
        <f t="shared" si="38"/>
        <v>0.37333333333333335</v>
      </c>
      <c r="N562" s="43" t="str">
        <f>IFERROR(VLOOKUP(C562, マスタ!$E$2:$G$33, 3, TRUE), "")</f>
        <v>機械</v>
      </c>
      <c r="O562" s="14" t="str">
        <f>IF(F562 = "", "", TEXT( WORKDAY(TEXT(LEFT(F562, FIND("(", F562) - 1), "yyyy/mm/dd"), 1, マスタ!$A$2:$A$106), "yyyymmdd"))</f>
        <v>20170724</v>
      </c>
      <c r="P562" s="18">
        <v>42940</v>
      </c>
      <c r="Q562" s="57">
        <v>2036</v>
      </c>
      <c r="R562" s="57">
        <v>2044</v>
      </c>
      <c r="S562" s="57">
        <v>1997</v>
      </c>
      <c r="T562" s="14" t="str">
        <f t="shared" si="39"/>
        <v>無</v>
      </c>
      <c r="U562" s="14" t="str">
        <f t="shared" si="40"/>
        <v>有</v>
      </c>
      <c r="V562" s="68">
        <f t="shared" si="41"/>
        <v>-5.373717635564268E-3</v>
      </c>
      <c r="W562" s="19"/>
      <c r="X562" s="47"/>
      <c r="Y562" s="47"/>
    </row>
    <row r="563" spans="1:25" ht="15">
      <c r="A563" s="15" t="s">
        <v>18</v>
      </c>
      <c r="B563" s="15">
        <v>36</v>
      </c>
      <c r="C563" s="15">
        <v>3656</v>
      </c>
      <c r="D563" s="10" t="s">
        <v>124</v>
      </c>
      <c r="E563" s="15" t="s">
        <v>20</v>
      </c>
      <c r="F563" s="15" t="s">
        <v>288</v>
      </c>
      <c r="G563" s="50">
        <v>2075</v>
      </c>
      <c r="H563" s="50">
        <v>84</v>
      </c>
      <c r="I563" s="58">
        <v>4.2200000000000001E-2</v>
      </c>
      <c r="J563" s="50">
        <v>7774100</v>
      </c>
      <c r="K563" s="50">
        <v>2110</v>
      </c>
      <c r="L563" s="50">
        <v>1964</v>
      </c>
      <c r="M563" s="63">
        <f t="shared" si="38"/>
        <v>0.23972602739726026</v>
      </c>
      <c r="N563" s="42" t="str">
        <f>IFERROR(VLOOKUP(C563, マスタ!$E$2:$G$33, 3, TRUE), "")</f>
        <v>36</v>
      </c>
      <c r="O563" s="15" t="str">
        <f>IF(F563 = "", "", TEXT( WORKDAY(TEXT(LEFT(F563, FIND("(", F563) - 1), "yyyy/mm/dd"), 1, マスタ!$A$2:$A$106), "yyyymmdd"))</f>
        <v>20170724</v>
      </c>
      <c r="P563" s="16">
        <v>42940</v>
      </c>
      <c r="Q563" s="56">
        <v>2149</v>
      </c>
      <c r="R563" s="56">
        <v>2225</v>
      </c>
      <c r="S563" s="56">
        <v>2115</v>
      </c>
      <c r="T563" s="15" t="str">
        <f t="shared" si="39"/>
        <v>有</v>
      </c>
      <c r="U563" s="15" t="str">
        <f t="shared" si="40"/>
        <v>有</v>
      </c>
      <c r="V563" s="67">
        <f t="shared" si="41"/>
        <v>3.5662650602409585E-2</v>
      </c>
      <c r="W563" s="17"/>
      <c r="X563" s="46"/>
      <c r="Y563" s="46"/>
    </row>
    <row r="564" spans="1:25" ht="27">
      <c r="A564" s="14" t="s">
        <v>18</v>
      </c>
      <c r="B564" s="14">
        <v>37</v>
      </c>
      <c r="C564" s="14">
        <v>6914</v>
      </c>
      <c r="D564" s="9" t="s">
        <v>300</v>
      </c>
      <c r="E564" s="14" t="s">
        <v>20</v>
      </c>
      <c r="F564" s="14" t="s">
        <v>288</v>
      </c>
      <c r="G564" s="51">
        <v>3900</v>
      </c>
      <c r="H564" s="51">
        <v>155</v>
      </c>
      <c r="I564" s="59">
        <v>4.1399999999999999E-2</v>
      </c>
      <c r="J564" s="51">
        <v>177500</v>
      </c>
      <c r="K564" s="51">
        <v>3910</v>
      </c>
      <c r="L564" s="51">
        <v>3735</v>
      </c>
      <c r="M564" s="64">
        <f t="shared" si="38"/>
        <v>5.7142857142857141E-2</v>
      </c>
      <c r="N564" s="43" t="str">
        <f>IFERROR(VLOOKUP(C564, マスタ!$E$2:$G$33, 3, TRUE), "")</f>
        <v>電気</v>
      </c>
      <c r="O564" s="14" t="str">
        <f>IF(F564 = "", "", TEXT( WORKDAY(TEXT(LEFT(F564, FIND("(", F564) - 1), "yyyy/mm/dd"), 1, マスタ!$A$2:$A$106), "yyyymmdd"))</f>
        <v>20170724</v>
      </c>
      <c r="P564" s="18">
        <v>42940</v>
      </c>
      <c r="Q564" s="57">
        <v>3910</v>
      </c>
      <c r="R564" s="57">
        <v>3920</v>
      </c>
      <c r="S564" s="57">
        <v>3790</v>
      </c>
      <c r="T564" s="14" t="str">
        <f t="shared" si="39"/>
        <v>無</v>
      </c>
      <c r="U564" s="14" t="str">
        <f t="shared" si="40"/>
        <v>有</v>
      </c>
      <c r="V564" s="68">
        <f t="shared" si="41"/>
        <v>2.564102564102555E-3</v>
      </c>
      <c r="W564" s="19"/>
      <c r="X564" s="47"/>
      <c r="Y564" s="47"/>
    </row>
    <row r="565" spans="1:25" ht="15">
      <c r="A565" s="15" t="s">
        <v>18</v>
      </c>
      <c r="B565" s="15">
        <v>39</v>
      </c>
      <c r="C565" s="15">
        <v>4318</v>
      </c>
      <c r="D565" s="10" t="s">
        <v>267</v>
      </c>
      <c r="E565" s="15" t="s">
        <v>20</v>
      </c>
      <c r="F565" s="15" t="s">
        <v>288</v>
      </c>
      <c r="G565" s="50">
        <v>1626</v>
      </c>
      <c r="H565" s="50">
        <v>63</v>
      </c>
      <c r="I565" s="58">
        <v>4.0300000000000002E-2</v>
      </c>
      <c r="J565" s="50">
        <v>112000</v>
      </c>
      <c r="K565" s="50">
        <v>1627</v>
      </c>
      <c r="L565" s="50">
        <v>1584</v>
      </c>
      <c r="M565" s="63">
        <f t="shared" si="38"/>
        <v>2.3255813953488372E-2</v>
      </c>
      <c r="N565" s="42" t="str">
        <f>IFERROR(VLOOKUP(C565, マスタ!$E$2:$G$33, 3, TRUE), "")</f>
        <v>化学・医薬品</v>
      </c>
      <c r="O565" s="15" t="str">
        <f>IF(F565 = "", "", TEXT( WORKDAY(TEXT(LEFT(F565, FIND("(", F565) - 1), "yyyy/mm/dd"), 1, マスタ!$A$2:$A$106), "yyyymmdd"))</f>
        <v>20170724</v>
      </c>
      <c r="P565" s="16">
        <v>42940</v>
      </c>
      <c r="Q565" s="56">
        <v>1650</v>
      </c>
      <c r="R565" s="56">
        <v>1670</v>
      </c>
      <c r="S565" s="56">
        <v>1626</v>
      </c>
      <c r="T565" s="15" t="str">
        <f t="shared" si="39"/>
        <v>有</v>
      </c>
      <c r="U565" s="15" t="str">
        <f t="shared" si="40"/>
        <v>有</v>
      </c>
      <c r="V565" s="67">
        <f t="shared" si="41"/>
        <v>1.4760147601476037E-2</v>
      </c>
      <c r="W565" s="17"/>
      <c r="X565" s="46"/>
      <c r="Y565" s="46"/>
    </row>
    <row r="566" spans="1:25" ht="27">
      <c r="A566" s="14" t="s">
        <v>18</v>
      </c>
      <c r="B566" s="14">
        <v>41</v>
      </c>
      <c r="C566" s="14">
        <v>4410</v>
      </c>
      <c r="D566" s="9" t="s">
        <v>133</v>
      </c>
      <c r="E566" s="14" t="s">
        <v>20</v>
      </c>
      <c r="F566" s="14" t="s">
        <v>288</v>
      </c>
      <c r="G566" s="51">
        <v>1085</v>
      </c>
      <c r="H566" s="51">
        <v>41</v>
      </c>
      <c r="I566" s="59">
        <v>3.9300000000000002E-2</v>
      </c>
      <c r="J566" s="51">
        <v>80600</v>
      </c>
      <c r="K566" s="51">
        <v>1094</v>
      </c>
      <c r="L566" s="51">
        <v>1050</v>
      </c>
      <c r="M566" s="64">
        <f t="shared" si="38"/>
        <v>0.20454545454545456</v>
      </c>
      <c r="N566" s="43" t="str">
        <f>IFERROR(VLOOKUP(C566, マスタ!$E$2:$G$33, 3, TRUE), "")</f>
        <v>化学・医薬品</v>
      </c>
      <c r="O566" s="14" t="str">
        <f>IF(F566 = "", "", TEXT( WORKDAY(TEXT(LEFT(F566, FIND("(", F566) - 1), "yyyy/mm/dd"), 1, マスタ!$A$2:$A$106), "yyyymmdd"))</f>
        <v>20170724</v>
      </c>
      <c r="P566" s="18">
        <v>42940</v>
      </c>
      <c r="Q566" s="57">
        <v>1095</v>
      </c>
      <c r="R566" s="57">
        <v>1095</v>
      </c>
      <c r="S566" s="57">
        <v>1063</v>
      </c>
      <c r="T566" s="14" t="str">
        <f t="shared" si="39"/>
        <v>無</v>
      </c>
      <c r="U566" s="14" t="str">
        <f t="shared" si="40"/>
        <v>有</v>
      </c>
      <c r="V566" s="68">
        <f t="shared" si="41"/>
        <v>9.2165898617511122E-3</v>
      </c>
      <c r="W566" s="19"/>
      <c r="X566" s="47"/>
      <c r="Y566" s="47"/>
    </row>
    <row r="567" spans="1:25" ht="27">
      <c r="A567" s="15" t="s">
        <v>18</v>
      </c>
      <c r="B567" s="15">
        <v>42</v>
      </c>
      <c r="C567" s="15">
        <v>3688</v>
      </c>
      <c r="D567" s="10" t="s">
        <v>131</v>
      </c>
      <c r="E567" s="15" t="s">
        <v>20</v>
      </c>
      <c r="F567" s="15" t="s">
        <v>288</v>
      </c>
      <c r="G567" s="50">
        <v>2845</v>
      </c>
      <c r="H567" s="50">
        <v>107</v>
      </c>
      <c r="I567" s="58">
        <v>3.9100000000000003E-2</v>
      </c>
      <c r="J567" s="50">
        <v>659400</v>
      </c>
      <c r="K567" s="50">
        <v>2845</v>
      </c>
      <c r="L567" s="50">
        <v>2735</v>
      </c>
      <c r="M567" s="63">
        <f t="shared" si="38"/>
        <v>0</v>
      </c>
      <c r="N567" s="42" t="str">
        <f>IFERROR(VLOOKUP(C567, マスタ!$E$2:$G$33, 3, TRUE), "")</f>
        <v>36</v>
      </c>
      <c r="O567" s="15" t="str">
        <f>IF(F567 = "", "", TEXT( WORKDAY(TEXT(LEFT(F567, FIND("(", F567) - 1), "yyyy/mm/dd"), 1, マスタ!$A$2:$A$106), "yyyymmdd"))</f>
        <v>20170724</v>
      </c>
      <c r="P567" s="16">
        <v>42940</v>
      </c>
      <c r="Q567" s="56">
        <v>2811</v>
      </c>
      <c r="R567" s="56">
        <v>2854</v>
      </c>
      <c r="S567" s="56">
        <v>2771</v>
      </c>
      <c r="T567" s="15" t="str">
        <f t="shared" si="39"/>
        <v>有</v>
      </c>
      <c r="U567" s="15" t="str">
        <f t="shared" si="40"/>
        <v>有</v>
      </c>
      <c r="V567" s="67">
        <f t="shared" si="41"/>
        <v>-1.195079086115991E-2</v>
      </c>
      <c r="W567" s="17"/>
      <c r="X567" s="46"/>
      <c r="Y567" s="46"/>
    </row>
    <row r="568" spans="1:25" ht="15">
      <c r="A568" s="14" t="s">
        <v>18</v>
      </c>
      <c r="B568" s="14">
        <v>43</v>
      </c>
      <c r="C568" s="14">
        <v>2462</v>
      </c>
      <c r="D568" s="9" t="s">
        <v>240</v>
      </c>
      <c r="E568" s="14" t="s">
        <v>20</v>
      </c>
      <c r="F568" s="14" t="s">
        <v>288</v>
      </c>
      <c r="G568" s="51">
        <v>3870</v>
      </c>
      <c r="H568" s="51">
        <v>140</v>
      </c>
      <c r="I568" s="59">
        <v>3.7499999999999999E-2</v>
      </c>
      <c r="J568" s="51">
        <v>131900</v>
      </c>
      <c r="K568" s="51">
        <v>3870</v>
      </c>
      <c r="L568" s="51">
        <v>3660</v>
      </c>
      <c r="M568" s="64">
        <f t="shared" si="38"/>
        <v>0</v>
      </c>
      <c r="N568" s="43" t="str">
        <f>IFERROR(VLOOKUP(C568, マスタ!$E$2:$G$33, 3, TRUE), "")</f>
        <v>食品</v>
      </c>
      <c r="O568" s="14" t="str">
        <f>IF(F568 = "", "", TEXT( WORKDAY(TEXT(LEFT(F568, FIND("(", F568) - 1), "yyyy/mm/dd"), 1, マスタ!$A$2:$A$106), "yyyymmdd"))</f>
        <v>20170724</v>
      </c>
      <c r="P568" s="18">
        <v>42940</v>
      </c>
      <c r="Q568" s="57">
        <v>3830</v>
      </c>
      <c r="R568" s="57">
        <v>3965</v>
      </c>
      <c r="S568" s="57">
        <v>3805</v>
      </c>
      <c r="T568" s="14" t="str">
        <f t="shared" si="39"/>
        <v>有</v>
      </c>
      <c r="U568" s="14" t="str">
        <f t="shared" si="40"/>
        <v>無</v>
      </c>
      <c r="V568" s="68">
        <f t="shared" si="41"/>
        <v>-1.033591731266148E-2</v>
      </c>
      <c r="W568" s="19"/>
      <c r="X568" s="47"/>
      <c r="Y568" s="47"/>
    </row>
    <row r="569" spans="1:25" ht="15">
      <c r="A569" s="15" t="s">
        <v>18</v>
      </c>
      <c r="B569" s="15">
        <v>44</v>
      </c>
      <c r="C569" s="15">
        <v>6630</v>
      </c>
      <c r="D569" s="10" t="s">
        <v>263</v>
      </c>
      <c r="E569" s="15" t="s">
        <v>20</v>
      </c>
      <c r="F569" s="15" t="s">
        <v>288</v>
      </c>
      <c r="G569" s="50">
        <v>8850</v>
      </c>
      <c r="H569" s="50">
        <v>320</v>
      </c>
      <c r="I569" s="58">
        <v>3.7499999999999999E-2</v>
      </c>
      <c r="J569" s="50">
        <v>79500</v>
      </c>
      <c r="K569" s="50">
        <v>8860</v>
      </c>
      <c r="L569" s="50">
        <v>8600</v>
      </c>
      <c r="M569" s="63">
        <f t="shared" si="38"/>
        <v>3.8461538461538464E-2</v>
      </c>
      <c r="N569" s="42" t="str">
        <f>IFERROR(VLOOKUP(C569, マスタ!$E$2:$G$33, 3, TRUE), "")</f>
        <v>電気</v>
      </c>
      <c r="O569" s="15" t="str">
        <f>IF(F569 = "", "", TEXT( WORKDAY(TEXT(LEFT(F569, FIND("(", F569) - 1), "yyyy/mm/dd"), 1, マスタ!$A$2:$A$106), "yyyymmdd"))</f>
        <v>20170724</v>
      </c>
      <c r="P569" s="16">
        <v>42940</v>
      </c>
      <c r="Q569" s="56">
        <v>8800</v>
      </c>
      <c r="R569" s="56">
        <v>8830</v>
      </c>
      <c r="S569" s="56">
        <v>8570</v>
      </c>
      <c r="T569" s="15" t="str">
        <f t="shared" si="39"/>
        <v>無</v>
      </c>
      <c r="U569" s="15" t="str">
        <f t="shared" si="40"/>
        <v>有</v>
      </c>
      <c r="V569" s="67">
        <f t="shared" si="41"/>
        <v>-5.6497175141242417E-3</v>
      </c>
      <c r="W569" s="17"/>
      <c r="X569" s="46"/>
      <c r="Y569" s="46"/>
    </row>
    <row r="570" spans="1:25" ht="15">
      <c r="A570" s="14" t="s">
        <v>18</v>
      </c>
      <c r="B570" s="14">
        <v>46</v>
      </c>
      <c r="C570" s="14">
        <v>5933</v>
      </c>
      <c r="D570" s="9" t="s">
        <v>301</v>
      </c>
      <c r="E570" s="14" t="s">
        <v>20</v>
      </c>
      <c r="F570" s="14" t="s">
        <v>288</v>
      </c>
      <c r="G570" s="51">
        <v>1207</v>
      </c>
      <c r="H570" s="51">
        <v>42</v>
      </c>
      <c r="I570" s="59">
        <v>3.61E-2</v>
      </c>
      <c r="J570" s="51">
        <v>194300</v>
      </c>
      <c r="K570" s="51">
        <v>1209</v>
      </c>
      <c r="L570" s="51">
        <v>1175</v>
      </c>
      <c r="M570" s="64">
        <f t="shared" si="38"/>
        <v>5.8823529411764705E-2</v>
      </c>
      <c r="N570" s="43" t="str">
        <f>IFERROR(VLOOKUP(C570, マスタ!$E$2:$G$33, 3, TRUE), "")</f>
        <v>金属製品</v>
      </c>
      <c r="O570" s="14" t="str">
        <f>IF(F570 = "", "", TEXT( WORKDAY(TEXT(LEFT(F570, FIND("(", F570) - 1), "yyyy/mm/dd"), 1, マスタ!$A$2:$A$106), "yyyymmdd"))</f>
        <v>20170724</v>
      </c>
      <c r="P570" s="18">
        <v>42940</v>
      </c>
      <c r="Q570" s="57">
        <v>1225</v>
      </c>
      <c r="R570" s="57">
        <v>1226</v>
      </c>
      <c r="S570" s="57">
        <v>1192</v>
      </c>
      <c r="T570" s="14" t="str">
        <f t="shared" si="39"/>
        <v>無</v>
      </c>
      <c r="U570" s="14" t="str">
        <f t="shared" si="40"/>
        <v>有</v>
      </c>
      <c r="V570" s="68">
        <f t="shared" si="41"/>
        <v>1.4913007456503813E-2</v>
      </c>
      <c r="W570" s="19"/>
      <c r="X570" s="47"/>
      <c r="Y570" s="47"/>
    </row>
    <row r="571" spans="1:25" ht="15">
      <c r="A571" s="15" t="s">
        <v>18</v>
      </c>
      <c r="B571" s="15">
        <v>47</v>
      </c>
      <c r="C571" s="15">
        <v>6143</v>
      </c>
      <c r="D571" s="10" t="s">
        <v>302</v>
      </c>
      <c r="E571" s="15" t="s">
        <v>20</v>
      </c>
      <c r="F571" s="15" t="s">
        <v>288</v>
      </c>
      <c r="G571" s="50">
        <v>1409</v>
      </c>
      <c r="H571" s="50">
        <v>49</v>
      </c>
      <c r="I571" s="58">
        <v>3.5999999999999997E-2</v>
      </c>
      <c r="J571" s="50">
        <v>1006200</v>
      </c>
      <c r="K571" s="50">
        <v>1421</v>
      </c>
      <c r="L571" s="50">
        <v>1375</v>
      </c>
      <c r="M571" s="63">
        <f t="shared" si="38"/>
        <v>0.2608695652173913</v>
      </c>
      <c r="N571" s="42" t="str">
        <f>IFERROR(VLOOKUP(C571, マスタ!$E$2:$G$33, 3, TRUE), "")</f>
        <v>機械</v>
      </c>
      <c r="O571" s="15" t="str">
        <f>IF(F571 = "", "", TEXT( WORKDAY(TEXT(LEFT(F571, FIND("(", F571) - 1), "yyyy/mm/dd"), 1, マスタ!$A$2:$A$106), "yyyymmdd"))</f>
        <v>20170724</v>
      </c>
      <c r="P571" s="16">
        <v>42940</v>
      </c>
      <c r="Q571" s="56">
        <v>1401</v>
      </c>
      <c r="R571" s="56">
        <v>1411</v>
      </c>
      <c r="S571" s="56">
        <v>1392</v>
      </c>
      <c r="T571" s="15" t="str">
        <f t="shared" si="39"/>
        <v>無</v>
      </c>
      <c r="U571" s="15" t="str">
        <f t="shared" si="40"/>
        <v>無</v>
      </c>
      <c r="V571" s="67">
        <f t="shared" si="41"/>
        <v>-5.6777856635912283E-3</v>
      </c>
      <c r="W571" s="17"/>
      <c r="X571" s="46"/>
      <c r="Y571" s="46"/>
    </row>
    <row r="572" spans="1:25" ht="27">
      <c r="A572" s="14" t="s">
        <v>18</v>
      </c>
      <c r="B572" s="14">
        <v>48</v>
      </c>
      <c r="C572" s="14">
        <v>4187</v>
      </c>
      <c r="D572" s="9" t="s">
        <v>41</v>
      </c>
      <c r="E572" s="14" t="s">
        <v>20</v>
      </c>
      <c r="F572" s="14" t="s">
        <v>288</v>
      </c>
      <c r="G572" s="51">
        <v>1419</v>
      </c>
      <c r="H572" s="51">
        <v>49</v>
      </c>
      <c r="I572" s="59">
        <v>3.5799999999999998E-2</v>
      </c>
      <c r="J572" s="51">
        <v>209300</v>
      </c>
      <c r="K572" s="51">
        <v>1427</v>
      </c>
      <c r="L572" s="51">
        <v>1371</v>
      </c>
      <c r="M572" s="64">
        <f t="shared" si="38"/>
        <v>0.14285714285714285</v>
      </c>
      <c r="N572" s="43" t="str">
        <f>IFERROR(VLOOKUP(C572, マスタ!$E$2:$G$33, 3, TRUE), "")</f>
        <v>化学・医薬品</v>
      </c>
      <c r="O572" s="14" t="str">
        <f>IF(F572 = "", "", TEXT( WORKDAY(TEXT(LEFT(F572, FIND("(", F572) - 1), "yyyy/mm/dd"), 1, マスタ!$A$2:$A$106), "yyyymmdd"))</f>
        <v>20170724</v>
      </c>
      <c r="P572" s="18">
        <v>42940</v>
      </c>
      <c r="Q572" s="57">
        <v>1430</v>
      </c>
      <c r="R572" s="57">
        <v>1437</v>
      </c>
      <c r="S572" s="57">
        <v>1387</v>
      </c>
      <c r="T572" s="14" t="str">
        <f t="shared" si="39"/>
        <v>無</v>
      </c>
      <c r="U572" s="14" t="str">
        <f t="shared" si="40"/>
        <v>有</v>
      </c>
      <c r="V572" s="68">
        <f t="shared" si="41"/>
        <v>7.7519379844961378E-3</v>
      </c>
      <c r="W572" s="19"/>
      <c r="X572" s="47"/>
      <c r="Y572" s="47"/>
    </row>
    <row r="573" spans="1:25" ht="15">
      <c r="A573" s="15" t="s">
        <v>18</v>
      </c>
      <c r="B573" s="15">
        <v>50</v>
      </c>
      <c r="C573" s="15">
        <v>6490</v>
      </c>
      <c r="D573" s="10" t="s">
        <v>84</v>
      </c>
      <c r="E573" s="15" t="s">
        <v>20</v>
      </c>
      <c r="F573" s="15" t="s">
        <v>288</v>
      </c>
      <c r="G573" s="50">
        <v>1816</v>
      </c>
      <c r="H573" s="50">
        <v>62</v>
      </c>
      <c r="I573" s="58">
        <v>3.5299999999999998E-2</v>
      </c>
      <c r="J573" s="50">
        <v>157500</v>
      </c>
      <c r="K573" s="50">
        <v>1822</v>
      </c>
      <c r="L573" s="50">
        <v>1755</v>
      </c>
      <c r="M573" s="63">
        <f t="shared" si="38"/>
        <v>8.9552238805970144E-2</v>
      </c>
      <c r="N573" s="42" t="str">
        <f>IFERROR(VLOOKUP(C573, マスタ!$E$2:$G$33, 3, TRUE), "")</f>
        <v>機械</v>
      </c>
      <c r="O573" s="15" t="str">
        <f>IF(F573 = "", "", TEXT( WORKDAY(TEXT(LEFT(F573, FIND("(", F573) - 1), "yyyy/mm/dd"), 1, マスタ!$A$2:$A$106), "yyyymmdd"))</f>
        <v>20170724</v>
      </c>
      <c r="P573" s="16">
        <v>42940</v>
      </c>
      <c r="Q573" s="56">
        <v>1816</v>
      </c>
      <c r="R573" s="56">
        <v>1828</v>
      </c>
      <c r="S573" s="56">
        <v>1794</v>
      </c>
      <c r="T573" s="15" t="str">
        <f t="shared" si="39"/>
        <v>無</v>
      </c>
      <c r="U573" s="15" t="str">
        <f t="shared" si="40"/>
        <v>有</v>
      </c>
      <c r="V573" s="67">
        <f t="shared" si="41"/>
        <v>0</v>
      </c>
      <c r="W573" s="17"/>
      <c r="X573" s="46"/>
      <c r="Y573" s="46"/>
    </row>
    <row r="574" spans="1:25" ht="15">
      <c r="A574" s="14" t="s">
        <v>18</v>
      </c>
      <c r="B574" s="14">
        <v>1</v>
      </c>
      <c r="C574" s="14">
        <v>8079</v>
      </c>
      <c r="D574" s="9" t="s">
        <v>136</v>
      </c>
      <c r="E574" s="14" t="s">
        <v>20</v>
      </c>
      <c r="F574" s="14" t="s">
        <v>303</v>
      </c>
      <c r="G574" s="51">
        <v>4340</v>
      </c>
      <c r="H574" s="51">
        <v>540</v>
      </c>
      <c r="I574" s="59">
        <v>0.1421</v>
      </c>
      <c r="J574" s="51">
        <v>197800</v>
      </c>
      <c r="K574" s="51">
        <v>4370</v>
      </c>
      <c r="L574" s="51">
        <v>4205</v>
      </c>
      <c r="M574" s="64">
        <f t="shared" si="38"/>
        <v>0.18181818181818182</v>
      </c>
      <c r="N574" s="43" t="str">
        <f>IFERROR(VLOOKUP(C574, マスタ!$E$2:$G$33, 3, TRUE), "")</f>
        <v>商業</v>
      </c>
      <c r="O574" s="14" t="str">
        <f>IF(F574 = "", "", TEXT( WORKDAY(TEXT(LEFT(F574, FIND("(", F574) - 1), "yyyy/mm/dd"), 1, マスタ!$A$2:$A$106), "yyyymmdd"))</f>
        <v>20170725</v>
      </c>
      <c r="P574" s="18">
        <v>42941</v>
      </c>
      <c r="Q574" s="57">
        <v>4275</v>
      </c>
      <c r="R574" s="57">
        <v>4615</v>
      </c>
      <c r="S574" s="57">
        <v>4265</v>
      </c>
      <c r="T574" s="14" t="str">
        <f t="shared" si="39"/>
        <v>有</v>
      </c>
      <c r="U574" s="14" t="str">
        <f t="shared" si="40"/>
        <v>無</v>
      </c>
      <c r="V574" s="68">
        <f t="shared" si="41"/>
        <v>-1.4976958525345641E-2</v>
      </c>
      <c r="W574" s="19"/>
      <c r="X574" s="47"/>
      <c r="Y574" s="47"/>
    </row>
    <row r="575" spans="1:25" ht="27">
      <c r="A575" s="15" t="s">
        <v>18</v>
      </c>
      <c r="B575" s="15">
        <v>2</v>
      </c>
      <c r="C575" s="15">
        <v>2930</v>
      </c>
      <c r="D575" s="10" t="s">
        <v>239</v>
      </c>
      <c r="E575" s="15" t="s">
        <v>20</v>
      </c>
      <c r="F575" s="15" t="s">
        <v>303</v>
      </c>
      <c r="G575" s="50">
        <v>1280</v>
      </c>
      <c r="H575" s="50">
        <v>155</v>
      </c>
      <c r="I575" s="58">
        <v>0.13780000000000001</v>
      </c>
      <c r="J575" s="50">
        <v>4002100</v>
      </c>
      <c r="K575" s="50">
        <v>1370</v>
      </c>
      <c r="L575" s="50">
        <v>1120</v>
      </c>
      <c r="M575" s="63">
        <f t="shared" si="38"/>
        <v>0.36</v>
      </c>
      <c r="N575" s="42" t="str">
        <f>IFERROR(VLOOKUP(C575, マスタ!$E$2:$G$33, 3, TRUE), "")</f>
        <v>食品</v>
      </c>
      <c r="O575" s="15" t="str">
        <f>IF(F575 = "", "", TEXT( WORKDAY(TEXT(LEFT(F575, FIND("(", F575) - 1), "yyyy/mm/dd"), 1, マスタ!$A$2:$A$106), "yyyymmdd"))</f>
        <v>20170725</v>
      </c>
      <c r="P575" s="16">
        <v>42941</v>
      </c>
      <c r="Q575" s="56">
        <v>1240</v>
      </c>
      <c r="R575" s="56">
        <v>1325</v>
      </c>
      <c r="S575" s="56">
        <v>1223</v>
      </c>
      <c r="T575" s="15" t="str">
        <f t="shared" si="39"/>
        <v>有</v>
      </c>
      <c r="U575" s="15" t="str">
        <f t="shared" si="40"/>
        <v>有</v>
      </c>
      <c r="V575" s="67">
        <f t="shared" si="41"/>
        <v>-3.125E-2</v>
      </c>
      <c r="W575" s="17"/>
      <c r="X575" s="46"/>
      <c r="Y575" s="46"/>
    </row>
    <row r="576" spans="1:25" ht="15">
      <c r="A576" s="14" t="s">
        <v>18</v>
      </c>
      <c r="B576" s="14">
        <v>3</v>
      </c>
      <c r="C576" s="14">
        <v>6961</v>
      </c>
      <c r="D576" s="9" t="s">
        <v>289</v>
      </c>
      <c r="E576" s="14" t="s">
        <v>20</v>
      </c>
      <c r="F576" s="14" t="s">
        <v>303</v>
      </c>
      <c r="G576" s="51">
        <v>4550</v>
      </c>
      <c r="H576" s="51">
        <v>540</v>
      </c>
      <c r="I576" s="59">
        <v>0.13469999999999999</v>
      </c>
      <c r="J576" s="51">
        <v>821100</v>
      </c>
      <c r="K576" s="51">
        <v>4590</v>
      </c>
      <c r="L576" s="51">
        <v>4125</v>
      </c>
      <c r="M576" s="64">
        <f t="shared" si="38"/>
        <v>8.6021505376344093E-2</v>
      </c>
      <c r="N576" s="43" t="str">
        <f>IFERROR(VLOOKUP(C576, マスタ!$E$2:$G$33, 3, TRUE), "")</f>
        <v>電気</v>
      </c>
      <c r="O576" s="14" t="str">
        <f>IF(F576 = "", "", TEXT( WORKDAY(TEXT(LEFT(F576, FIND("(", F576) - 1), "yyyy/mm/dd"), 1, マスタ!$A$2:$A$106), "yyyymmdd"))</f>
        <v>20170725</v>
      </c>
      <c r="P576" s="18">
        <v>42941</v>
      </c>
      <c r="Q576" s="57">
        <v>4560</v>
      </c>
      <c r="R576" s="57">
        <v>4805</v>
      </c>
      <c r="S576" s="57">
        <v>4510</v>
      </c>
      <c r="T576" s="14" t="str">
        <f t="shared" si="39"/>
        <v>有</v>
      </c>
      <c r="U576" s="14" t="str">
        <f t="shared" si="40"/>
        <v>有</v>
      </c>
      <c r="V576" s="68">
        <f t="shared" si="41"/>
        <v>2.19780219780219E-3</v>
      </c>
      <c r="W576" s="19"/>
      <c r="X576" s="47"/>
      <c r="Y576" s="47"/>
    </row>
    <row r="577" spans="1:25" ht="27">
      <c r="A577" s="15" t="s">
        <v>18</v>
      </c>
      <c r="B577" s="15">
        <v>6</v>
      </c>
      <c r="C577" s="15">
        <v>3658</v>
      </c>
      <c r="D577" s="10" t="s">
        <v>294</v>
      </c>
      <c r="E577" s="15" t="s">
        <v>20</v>
      </c>
      <c r="F577" s="15" t="s">
        <v>303</v>
      </c>
      <c r="G577" s="50">
        <v>1260</v>
      </c>
      <c r="H577" s="50">
        <v>93</v>
      </c>
      <c r="I577" s="58">
        <v>7.9699999999999993E-2</v>
      </c>
      <c r="J577" s="50">
        <v>107300</v>
      </c>
      <c r="K577" s="50">
        <v>1260</v>
      </c>
      <c r="L577" s="50">
        <v>1169</v>
      </c>
      <c r="M577" s="63">
        <f t="shared" si="38"/>
        <v>0</v>
      </c>
      <c r="N577" s="42" t="str">
        <f>IFERROR(VLOOKUP(C577, マスタ!$E$2:$G$33, 3, TRUE), "")</f>
        <v>36</v>
      </c>
      <c r="O577" s="15" t="str">
        <f>IF(F577 = "", "", TEXT( WORKDAY(TEXT(LEFT(F577, FIND("(", F577) - 1), "yyyy/mm/dd"), 1, マスタ!$A$2:$A$106), "yyyymmdd"))</f>
        <v>20170725</v>
      </c>
      <c r="P577" s="16">
        <v>42941</v>
      </c>
      <c r="Q577" s="56">
        <v>1170</v>
      </c>
      <c r="R577" s="56">
        <v>1170</v>
      </c>
      <c r="S577" s="56">
        <v>1110</v>
      </c>
      <c r="T577" s="15" t="str">
        <f t="shared" si="39"/>
        <v>無</v>
      </c>
      <c r="U577" s="15" t="str">
        <f t="shared" si="40"/>
        <v>有</v>
      </c>
      <c r="V577" s="67">
        <f t="shared" si="41"/>
        <v>-7.1428571428571397E-2</v>
      </c>
      <c r="W577" s="17"/>
      <c r="X577" s="46"/>
      <c r="Y577" s="46"/>
    </row>
    <row r="578" spans="1:25" ht="15">
      <c r="A578" s="14" t="s">
        <v>18</v>
      </c>
      <c r="B578" s="14">
        <v>8</v>
      </c>
      <c r="C578" s="14">
        <v>4718</v>
      </c>
      <c r="D578" s="9" t="s">
        <v>304</v>
      </c>
      <c r="E578" s="14" t="s">
        <v>20</v>
      </c>
      <c r="F578" s="14" t="s">
        <v>303</v>
      </c>
      <c r="G578" s="51">
        <v>1707</v>
      </c>
      <c r="H578" s="51">
        <v>113</v>
      </c>
      <c r="I578" s="59">
        <v>7.0900000000000005E-2</v>
      </c>
      <c r="J578" s="51">
        <v>37700</v>
      </c>
      <c r="K578" s="51">
        <v>1753</v>
      </c>
      <c r="L578" s="51">
        <v>1575</v>
      </c>
      <c r="M578" s="64">
        <f t="shared" si="38"/>
        <v>0.25842696629213485</v>
      </c>
      <c r="N578" s="43" t="str">
        <f>IFERROR(VLOOKUP(C578, マスタ!$E$2:$G$33, 3, TRUE), "")</f>
        <v>化学・医薬品</v>
      </c>
      <c r="O578" s="14" t="str">
        <f>IF(F578 = "", "", TEXT( WORKDAY(TEXT(LEFT(F578, FIND("(", F578) - 1), "yyyy/mm/dd"), 1, マスタ!$A$2:$A$106), "yyyymmdd"))</f>
        <v>20170725</v>
      </c>
      <c r="P578" s="18">
        <v>42941</v>
      </c>
      <c r="Q578" s="57">
        <v>1705</v>
      </c>
      <c r="R578" s="57">
        <v>1744</v>
      </c>
      <c r="S578" s="57">
        <v>1650</v>
      </c>
      <c r="T578" s="14" t="str">
        <f t="shared" si="39"/>
        <v>有</v>
      </c>
      <c r="U578" s="14" t="str">
        <f t="shared" si="40"/>
        <v>有</v>
      </c>
      <c r="V578" s="68">
        <f t="shared" si="41"/>
        <v>-1.1716461628588082E-3</v>
      </c>
      <c r="W578" s="19"/>
      <c r="X578" s="47"/>
      <c r="Y578" s="47"/>
    </row>
    <row r="579" spans="1:25" ht="27">
      <c r="A579" s="15" t="s">
        <v>18</v>
      </c>
      <c r="B579" s="15">
        <v>10</v>
      </c>
      <c r="C579" s="15">
        <v>3097</v>
      </c>
      <c r="D579" s="10" t="s">
        <v>305</v>
      </c>
      <c r="E579" s="15" t="s">
        <v>20</v>
      </c>
      <c r="F579" s="15" t="s">
        <v>303</v>
      </c>
      <c r="G579" s="50">
        <v>5840</v>
      </c>
      <c r="H579" s="50">
        <v>350</v>
      </c>
      <c r="I579" s="58">
        <v>6.3799999999999996E-2</v>
      </c>
      <c r="J579" s="50">
        <v>74600</v>
      </c>
      <c r="K579" s="50">
        <v>5850</v>
      </c>
      <c r="L579" s="50">
        <v>5480</v>
      </c>
      <c r="M579" s="63">
        <f t="shared" ref="M579:M642" si="42">IFERROR((K579-G579) / (K579-L579), "")</f>
        <v>2.7027027027027029E-2</v>
      </c>
      <c r="N579" s="42" t="str">
        <f>IFERROR(VLOOKUP(C579, マスタ!$E$2:$G$33, 3, TRUE), "")</f>
        <v>繊維製品</v>
      </c>
      <c r="O579" s="15" t="str">
        <f>IF(F579 = "", "", TEXT( WORKDAY(TEXT(LEFT(F579, FIND("(", F579) - 1), "yyyy/mm/dd"), 1, マスタ!$A$2:$A$106), "yyyymmdd"))</f>
        <v>20170725</v>
      </c>
      <c r="P579" s="16">
        <v>42941</v>
      </c>
      <c r="Q579" s="56">
        <v>5800</v>
      </c>
      <c r="R579" s="56">
        <v>5800</v>
      </c>
      <c r="S579" s="56">
        <v>5640</v>
      </c>
      <c r="T579" s="15" t="str">
        <f t="shared" si="39"/>
        <v>無</v>
      </c>
      <c r="U579" s="15" t="str">
        <f t="shared" si="40"/>
        <v>有</v>
      </c>
      <c r="V579" s="67">
        <f t="shared" si="41"/>
        <v>-6.8493150684931781E-3</v>
      </c>
      <c r="W579" s="17"/>
      <c r="X579" s="46"/>
      <c r="Y579" s="46"/>
    </row>
    <row r="580" spans="1:25" ht="27">
      <c r="A580" s="14" t="s">
        <v>18</v>
      </c>
      <c r="B580" s="14">
        <v>11</v>
      </c>
      <c r="C580" s="14">
        <v>1712</v>
      </c>
      <c r="D580" s="9" t="s">
        <v>306</v>
      </c>
      <c r="E580" s="14" t="s">
        <v>20</v>
      </c>
      <c r="F580" s="14" t="s">
        <v>303</v>
      </c>
      <c r="G580" s="51">
        <v>1398</v>
      </c>
      <c r="H580" s="51">
        <v>81</v>
      </c>
      <c r="I580" s="59">
        <v>6.1499999999999999E-2</v>
      </c>
      <c r="J580" s="51">
        <v>193200</v>
      </c>
      <c r="K580" s="51">
        <v>1415</v>
      </c>
      <c r="L580" s="51">
        <v>1380</v>
      </c>
      <c r="M580" s="64">
        <f t="shared" si="42"/>
        <v>0.48571428571428571</v>
      </c>
      <c r="N580" s="43" t="str">
        <f>IFERROR(VLOOKUP(C580, マスタ!$E$2:$G$33, 3, TRUE), "")</f>
        <v>建設</v>
      </c>
      <c r="O580" s="14" t="str">
        <f>IF(F580 = "", "", TEXT( WORKDAY(TEXT(LEFT(F580, FIND("(", F580) - 1), "yyyy/mm/dd"), 1, マスタ!$A$2:$A$106), "yyyymmdd"))</f>
        <v>20170725</v>
      </c>
      <c r="P580" s="18">
        <v>42941</v>
      </c>
      <c r="Q580" s="57">
        <v>1414</v>
      </c>
      <c r="R580" s="57">
        <v>1440</v>
      </c>
      <c r="S580" s="57">
        <v>1401</v>
      </c>
      <c r="T580" s="14" t="str">
        <f t="shared" si="39"/>
        <v>有</v>
      </c>
      <c r="U580" s="14" t="str">
        <f t="shared" si="40"/>
        <v>有</v>
      </c>
      <c r="V580" s="68">
        <f t="shared" si="41"/>
        <v>1.1444921316166035E-2</v>
      </c>
      <c r="W580" s="19"/>
      <c r="X580" s="47"/>
      <c r="Y580" s="47"/>
    </row>
    <row r="581" spans="1:25" ht="15">
      <c r="A581" s="15" t="s">
        <v>18</v>
      </c>
      <c r="B581" s="15">
        <v>12</v>
      </c>
      <c r="C581" s="15">
        <v>2772</v>
      </c>
      <c r="D581" s="10" t="s">
        <v>183</v>
      </c>
      <c r="E581" s="15" t="s">
        <v>20</v>
      </c>
      <c r="F581" s="15" t="s">
        <v>303</v>
      </c>
      <c r="G581" s="50">
        <v>4190</v>
      </c>
      <c r="H581" s="50">
        <v>240</v>
      </c>
      <c r="I581" s="58">
        <v>6.08E-2</v>
      </c>
      <c r="J581" s="50">
        <v>761300</v>
      </c>
      <c r="K581" s="50">
        <v>4220</v>
      </c>
      <c r="L581" s="50">
        <v>3895</v>
      </c>
      <c r="M581" s="63">
        <f t="shared" si="42"/>
        <v>9.2307692307692313E-2</v>
      </c>
      <c r="N581" s="42" t="str">
        <f>IFERROR(VLOOKUP(C581, マスタ!$E$2:$G$33, 3, TRUE), "")</f>
        <v>食品</v>
      </c>
      <c r="O581" s="15" t="str">
        <f>IF(F581 = "", "", TEXT( WORKDAY(TEXT(LEFT(F581, FIND("(", F581) - 1), "yyyy/mm/dd"), 1, マスタ!$A$2:$A$106), "yyyymmdd"))</f>
        <v>20170725</v>
      </c>
      <c r="P581" s="16">
        <v>42941</v>
      </c>
      <c r="Q581" s="56">
        <v>4125</v>
      </c>
      <c r="R581" s="56">
        <v>4150</v>
      </c>
      <c r="S581" s="56">
        <v>3935</v>
      </c>
      <c r="T581" s="15" t="str">
        <f t="shared" si="39"/>
        <v>無</v>
      </c>
      <c r="U581" s="15" t="str">
        <f t="shared" si="40"/>
        <v>有</v>
      </c>
      <c r="V581" s="67">
        <f t="shared" si="41"/>
        <v>-1.5513126491646823E-2</v>
      </c>
      <c r="W581" s="17"/>
      <c r="X581" s="46"/>
      <c r="Y581" s="46"/>
    </row>
    <row r="582" spans="1:25" ht="15">
      <c r="A582" s="14" t="s">
        <v>18</v>
      </c>
      <c r="B582" s="14">
        <v>13</v>
      </c>
      <c r="C582" s="14">
        <v>3903</v>
      </c>
      <c r="D582" s="9" t="s">
        <v>143</v>
      </c>
      <c r="E582" s="14" t="s">
        <v>20</v>
      </c>
      <c r="F582" s="14" t="s">
        <v>303</v>
      </c>
      <c r="G582" s="51">
        <v>1502</v>
      </c>
      <c r="H582" s="51">
        <v>82</v>
      </c>
      <c r="I582" s="59">
        <v>5.7700000000000001E-2</v>
      </c>
      <c r="J582" s="51">
        <v>3178800</v>
      </c>
      <c r="K582" s="51">
        <v>1529</v>
      </c>
      <c r="L582" s="51">
        <v>1454</v>
      </c>
      <c r="M582" s="64">
        <f t="shared" si="42"/>
        <v>0.36</v>
      </c>
      <c r="N582" s="43" t="str">
        <f>IFERROR(VLOOKUP(C582, マスタ!$E$2:$G$33, 3, TRUE), "")</f>
        <v>パルプ・紙</v>
      </c>
      <c r="O582" s="14" t="str">
        <f>IF(F582 = "", "", TEXT( WORKDAY(TEXT(LEFT(F582, FIND("(", F582) - 1), "yyyy/mm/dd"), 1, マスタ!$A$2:$A$106), "yyyymmdd"))</f>
        <v>20170725</v>
      </c>
      <c r="P582" s="18">
        <v>42941</v>
      </c>
      <c r="Q582" s="57">
        <v>1503</v>
      </c>
      <c r="R582" s="57">
        <v>1588</v>
      </c>
      <c r="S582" s="57">
        <v>1485</v>
      </c>
      <c r="T582" s="14" t="str">
        <f t="shared" si="39"/>
        <v>有</v>
      </c>
      <c r="U582" s="14" t="str">
        <f t="shared" si="40"/>
        <v>有</v>
      </c>
      <c r="V582" s="68">
        <f t="shared" si="41"/>
        <v>6.6577896138486636E-4</v>
      </c>
      <c r="W582" s="19"/>
      <c r="X582" s="47"/>
      <c r="Y582" s="47"/>
    </row>
    <row r="583" spans="1:25" ht="15">
      <c r="A583" s="15" t="s">
        <v>18</v>
      </c>
      <c r="B583" s="15">
        <v>15</v>
      </c>
      <c r="C583" s="15">
        <v>3656</v>
      </c>
      <c r="D583" s="10" t="s">
        <v>124</v>
      </c>
      <c r="E583" s="15" t="s">
        <v>20</v>
      </c>
      <c r="F583" s="15" t="s">
        <v>303</v>
      </c>
      <c r="G583" s="50">
        <v>2189</v>
      </c>
      <c r="H583" s="50">
        <v>114</v>
      </c>
      <c r="I583" s="58">
        <v>5.4899999999999997E-2</v>
      </c>
      <c r="J583" s="50">
        <v>6922500</v>
      </c>
      <c r="K583" s="50">
        <v>2225</v>
      </c>
      <c r="L583" s="50">
        <v>2115</v>
      </c>
      <c r="M583" s="63">
        <f t="shared" si="42"/>
        <v>0.32727272727272727</v>
      </c>
      <c r="N583" s="42" t="str">
        <f>IFERROR(VLOOKUP(C583, マスタ!$E$2:$G$33, 3, TRUE), "")</f>
        <v>36</v>
      </c>
      <c r="O583" s="15" t="str">
        <f>IF(F583 = "", "", TEXT( WORKDAY(TEXT(LEFT(F583, FIND("(", F583) - 1), "yyyy/mm/dd"), 1, マスタ!$A$2:$A$106), "yyyymmdd"))</f>
        <v>20170725</v>
      </c>
      <c r="P583" s="16">
        <v>42941</v>
      </c>
      <c r="Q583" s="56">
        <v>2180</v>
      </c>
      <c r="R583" s="56">
        <v>2206</v>
      </c>
      <c r="S583" s="56">
        <v>2134</v>
      </c>
      <c r="T583" s="15" t="str">
        <f t="shared" si="39"/>
        <v>有</v>
      </c>
      <c r="U583" s="15" t="str">
        <f t="shared" si="40"/>
        <v>有</v>
      </c>
      <c r="V583" s="67">
        <f t="shared" si="41"/>
        <v>-4.1114664230241793E-3</v>
      </c>
      <c r="W583" s="17"/>
      <c r="X583" s="46"/>
      <c r="Y583" s="46"/>
    </row>
    <row r="584" spans="1:25" ht="15">
      <c r="A584" s="14" t="s">
        <v>18</v>
      </c>
      <c r="B584" s="14">
        <v>18</v>
      </c>
      <c r="C584" s="14">
        <v>2183</v>
      </c>
      <c r="D584" s="9" t="s">
        <v>307</v>
      </c>
      <c r="E584" s="14" t="s">
        <v>20</v>
      </c>
      <c r="F584" s="14" t="s">
        <v>303</v>
      </c>
      <c r="G584" s="51">
        <v>1944</v>
      </c>
      <c r="H584" s="51">
        <v>98</v>
      </c>
      <c r="I584" s="59">
        <v>5.3100000000000001E-2</v>
      </c>
      <c r="J584" s="51">
        <v>171000</v>
      </c>
      <c r="K584" s="51">
        <v>1959</v>
      </c>
      <c r="L584" s="51">
        <v>1840</v>
      </c>
      <c r="M584" s="64">
        <f t="shared" si="42"/>
        <v>0.12605042016806722</v>
      </c>
      <c r="N584" s="43" t="str">
        <f>IFERROR(VLOOKUP(C584, マスタ!$E$2:$G$33, 3, TRUE), "")</f>
        <v>食品</v>
      </c>
      <c r="O584" s="14" t="str">
        <f>IF(F584 = "", "", TEXT( WORKDAY(TEXT(LEFT(F584, FIND("(", F584) - 1), "yyyy/mm/dd"), 1, マスタ!$A$2:$A$106), "yyyymmdd"))</f>
        <v>20170725</v>
      </c>
      <c r="P584" s="18">
        <v>42941</v>
      </c>
      <c r="Q584" s="57">
        <v>1944</v>
      </c>
      <c r="R584" s="57">
        <v>1957</v>
      </c>
      <c r="S584" s="57">
        <v>1900</v>
      </c>
      <c r="T584" s="14" t="str">
        <f t="shared" si="39"/>
        <v>無</v>
      </c>
      <c r="U584" s="14" t="str">
        <f t="shared" si="40"/>
        <v>有</v>
      </c>
      <c r="V584" s="68">
        <f t="shared" si="41"/>
        <v>0</v>
      </c>
      <c r="W584" s="19"/>
      <c r="X584" s="47"/>
      <c r="Y584" s="47"/>
    </row>
    <row r="585" spans="1:25" ht="27">
      <c r="A585" s="15" t="s">
        <v>18</v>
      </c>
      <c r="B585" s="15">
        <v>19</v>
      </c>
      <c r="C585" s="15">
        <v>4662</v>
      </c>
      <c r="D585" s="10" t="s">
        <v>79</v>
      </c>
      <c r="E585" s="15" t="s">
        <v>20</v>
      </c>
      <c r="F585" s="15" t="s">
        <v>303</v>
      </c>
      <c r="G585" s="50">
        <v>1159</v>
      </c>
      <c r="H585" s="50">
        <v>58</v>
      </c>
      <c r="I585" s="58">
        <v>5.2699999999999997E-2</v>
      </c>
      <c r="J585" s="50">
        <v>437300</v>
      </c>
      <c r="K585" s="50">
        <v>1180</v>
      </c>
      <c r="L585" s="50">
        <v>1097</v>
      </c>
      <c r="M585" s="63">
        <f t="shared" si="42"/>
        <v>0.25301204819277107</v>
      </c>
      <c r="N585" s="42" t="str">
        <f>IFERROR(VLOOKUP(C585, マスタ!$E$2:$G$33, 3, TRUE), "")</f>
        <v>化学・医薬品</v>
      </c>
      <c r="O585" s="15" t="str">
        <f>IF(F585 = "", "", TEXT( WORKDAY(TEXT(LEFT(F585, FIND("(", F585) - 1), "yyyy/mm/dd"), 1, マスタ!$A$2:$A$106), "yyyymmdd"))</f>
        <v>20170725</v>
      </c>
      <c r="P585" s="16">
        <v>42941</v>
      </c>
      <c r="Q585" s="56">
        <v>1141</v>
      </c>
      <c r="R585" s="56">
        <v>1151</v>
      </c>
      <c r="S585" s="56">
        <v>1090</v>
      </c>
      <c r="T585" s="15" t="str">
        <f t="shared" si="39"/>
        <v>無</v>
      </c>
      <c r="U585" s="15" t="str">
        <f t="shared" si="40"/>
        <v>有</v>
      </c>
      <c r="V585" s="67">
        <f t="shared" si="41"/>
        <v>-1.5530629853321876E-2</v>
      </c>
      <c r="W585" s="17"/>
      <c r="X585" s="46"/>
      <c r="Y585" s="46"/>
    </row>
    <row r="586" spans="1:25" ht="15">
      <c r="A586" s="14" t="s">
        <v>18</v>
      </c>
      <c r="B586" s="14">
        <v>20</v>
      </c>
      <c r="C586" s="14">
        <v>4674</v>
      </c>
      <c r="D586" s="9" t="s">
        <v>308</v>
      </c>
      <c r="E586" s="14" t="s">
        <v>20</v>
      </c>
      <c r="F586" s="14" t="s">
        <v>303</v>
      </c>
      <c r="G586" s="51">
        <v>3645</v>
      </c>
      <c r="H586" s="51">
        <v>180</v>
      </c>
      <c r="I586" s="59">
        <v>5.1900000000000002E-2</v>
      </c>
      <c r="J586" s="51">
        <v>74100</v>
      </c>
      <c r="K586" s="51">
        <v>3655</v>
      </c>
      <c r="L586" s="51">
        <v>3470</v>
      </c>
      <c r="M586" s="64">
        <f t="shared" si="42"/>
        <v>5.4054054054054057E-2</v>
      </c>
      <c r="N586" s="43" t="str">
        <f>IFERROR(VLOOKUP(C586, マスタ!$E$2:$G$33, 3, TRUE), "")</f>
        <v>化学・医薬品</v>
      </c>
      <c r="O586" s="14" t="str">
        <f>IF(F586 = "", "", TEXT( WORKDAY(TEXT(LEFT(F586, FIND("(", F586) - 1), "yyyy/mm/dd"), 1, マスタ!$A$2:$A$106), "yyyymmdd"))</f>
        <v>20170725</v>
      </c>
      <c r="P586" s="18">
        <v>42941</v>
      </c>
      <c r="Q586" s="57">
        <v>3645</v>
      </c>
      <c r="R586" s="57">
        <v>3660</v>
      </c>
      <c r="S586" s="57">
        <v>3555</v>
      </c>
      <c r="T586" s="14" t="str">
        <f t="shared" si="39"/>
        <v>無</v>
      </c>
      <c r="U586" s="14" t="str">
        <f t="shared" si="40"/>
        <v>有</v>
      </c>
      <c r="V586" s="68">
        <f t="shared" si="41"/>
        <v>0</v>
      </c>
      <c r="W586" s="19"/>
      <c r="X586" s="47"/>
      <c r="Y586" s="47"/>
    </row>
    <row r="587" spans="1:25" ht="15">
      <c r="A587" s="15" t="s">
        <v>18</v>
      </c>
      <c r="B587" s="15">
        <v>21</v>
      </c>
      <c r="C587" s="15">
        <v>9731</v>
      </c>
      <c r="D587" s="10" t="s">
        <v>309</v>
      </c>
      <c r="E587" s="15" t="s">
        <v>20</v>
      </c>
      <c r="F587" s="15" t="s">
        <v>303</v>
      </c>
      <c r="G587" s="50">
        <v>3165</v>
      </c>
      <c r="H587" s="50">
        <v>155</v>
      </c>
      <c r="I587" s="58">
        <v>5.1499999999999997E-2</v>
      </c>
      <c r="J587" s="50">
        <v>21800</v>
      </c>
      <c r="K587" s="50">
        <v>3290</v>
      </c>
      <c r="L587" s="50">
        <v>3145</v>
      </c>
      <c r="M587" s="63">
        <f t="shared" si="42"/>
        <v>0.86206896551724133</v>
      </c>
      <c r="N587" s="42" t="str">
        <f>IFERROR(VLOOKUP(C587, マスタ!$E$2:$G$33, 3, TRUE), "")</f>
        <v>サービス</v>
      </c>
      <c r="O587" s="15" t="str">
        <f>IF(F587 = "", "", TEXT( WORKDAY(TEXT(LEFT(F587, FIND("(", F587) - 1), "yyyy/mm/dd"), 1, マスタ!$A$2:$A$106), "yyyymmdd"))</f>
        <v>20170725</v>
      </c>
      <c r="P587" s="16">
        <v>42941</v>
      </c>
      <c r="Q587" s="56">
        <v>3130</v>
      </c>
      <c r="R587" s="56">
        <v>3225</v>
      </c>
      <c r="S587" s="56">
        <v>3130</v>
      </c>
      <c r="T587" s="15" t="str">
        <f t="shared" si="39"/>
        <v>有</v>
      </c>
      <c r="U587" s="15" t="str">
        <f t="shared" si="40"/>
        <v>無</v>
      </c>
      <c r="V587" s="67">
        <f t="shared" si="41"/>
        <v>-1.1058451816745696E-2</v>
      </c>
      <c r="W587" s="17"/>
      <c r="X587" s="46"/>
      <c r="Y587" s="46"/>
    </row>
    <row r="588" spans="1:25" ht="27">
      <c r="A588" s="14" t="s">
        <v>18</v>
      </c>
      <c r="B588" s="14">
        <v>22</v>
      </c>
      <c r="C588" s="14">
        <v>7508</v>
      </c>
      <c r="D588" s="9" t="s">
        <v>246</v>
      </c>
      <c r="E588" s="14" t="s">
        <v>20</v>
      </c>
      <c r="F588" s="14" t="s">
        <v>303</v>
      </c>
      <c r="G588" s="51">
        <v>2335</v>
      </c>
      <c r="H588" s="51">
        <v>113</v>
      </c>
      <c r="I588" s="59">
        <v>5.0900000000000001E-2</v>
      </c>
      <c r="J588" s="51">
        <v>53500</v>
      </c>
      <c r="K588" s="51">
        <v>2335</v>
      </c>
      <c r="L588" s="51">
        <v>2229</v>
      </c>
      <c r="M588" s="64">
        <f t="shared" si="42"/>
        <v>0</v>
      </c>
      <c r="N588" s="43" t="str">
        <f>IFERROR(VLOOKUP(C588, マスタ!$E$2:$G$33, 3, TRUE), "")</f>
        <v>75</v>
      </c>
      <c r="O588" s="14" t="str">
        <f>IF(F588 = "", "", TEXT( WORKDAY(TEXT(LEFT(F588, FIND("(", F588) - 1), "yyyy/mm/dd"), 1, マスタ!$A$2:$A$106), "yyyymmdd"))</f>
        <v>20170725</v>
      </c>
      <c r="P588" s="18">
        <v>42941</v>
      </c>
      <c r="Q588" s="57">
        <v>2348</v>
      </c>
      <c r="R588" s="57">
        <v>2352</v>
      </c>
      <c r="S588" s="57">
        <v>2297</v>
      </c>
      <c r="T588" s="14" t="str">
        <f t="shared" si="39"/>
        <v>無</v>
      </c>
      <c r="U588" s="14" t="str">
        <f t="shared" si="40"/>
        <v>有</v>
      </c>
      <c r="V588" s="68">
        <f t="shared" si="41"/>
        <v>5.5674518201285217E-3</v>
      </c>
      <c r="W588" s="19"/>
      <c r="X588" s="47"/>
      <c r="Y588" s="47"/>
    </row>
    <row r="589" spans="1:25" ht="27">
      <c r="A589" s="15" t="s">
        <v>18</v>
      </c>
      <c r="B589" s="15">
        <v>24</v>
      </c>
      <c r="C589" s="15">
        <v>3073</v>
      </c>
      <c r="D589" s="10" t="s">
        <v>241</v>
      </c>
      <c r="E589" s="15" t="s">
        <v>20</v>
      </c>
      <c r="F589" s="15" t="s">
        <v>303</v>
      </c>
      <c r="G589" s="50">
        <v>2718</v>
      </c>
      <c r="H589" s="50">
        <v>128</v>
      </c>
      <c r="I589" s="58">
        <v>4.9399999999999999E-2</v>
      </c>
      <c r="J589" s="50">
        <v>138300</v>
      </c>
      <c r="K589" s="50">
        <v>2740</v>
      </c>
      <c r="L589" s="50">
        <v>2551</v>
      </c>
      <c r="M589" s="63">
        <f t="shared" si="42"/>
        <v>0.1164021164021164</v>
      </c>
      <c r="N589" s="42" t="str">
        <f>IFERROR(VLOOKUP(C589, マスタ!$E$2:$G$33, 3, TRUE), "")</f>
        <v>繊維製品</v>
      </c>
      <c r="O589" s="15" t="str">
        <f>IF(F589 = "", "", TEXT( WORKDAY(TEXT(LEFT(F589, FIND("(", F589) - 1), "yyyy/mm/dd"), 1, マスタ!$A$2:$A$106), "yyyymmdd"))</f>
        <v>20170725</v>
      </c>
      <c r="P589" s="16">
        <v>42941</v>
      </c>
      <c r="Q589" s="56">
        <v>2681</v>
      </c>
      <c r="R589" s="56">
        <v>2695</v>
      </c>
      <c r="S589" s="56">
        <v>2594</v>
      </c>
      <c r="T589" s="15" t="str">
        <f t="shared" si="39"/>
        <v>無</v>
      </c>
      <c r="U589" s="15" t="str">
        <f t="shared" si="40"/>
        <v>有</v>
      </c>
      <c r="V589" s="67">
        <f t="shared" si="41"/>
        <v>-1.3612950699043447E-2</v>
      </c>
      <c r="W589" s="17"/>
      <c r="X589" s="46"/>
      <c r="Y589" s="46"/>
    </row>
    <row r="590" spans="1:25" ht="15">
      <c r="A590" s="14" t="s">
        <v>18</v>
      </c>
      <c r="B590" s="14">
        <v>25</v>
      </c>
      <c r="C590" s="14">
        <v>3668</v>
      </c>
      <c r="D590" s="9" t="s">
        <v>310</v>
      </c>
      <c r="E590" s="14" t="s">
        <v>20</v>
      </c>
      <c r="F590" s="14" t="s">
        <v>303</v>
      </c>
      <c r="G590" s="51">
        <v>1194</v>
      </c>
      <c r="H590" s="51">
        <v>55</v>
      </c>
      <c r="I590" s="59">
        <v>4.8300000000000003E-2</v>
      </c>
      <c r="J590" s="51">
        <v>2646800</v>
      </c>
      <c r="K590" s="51">
        <v>1210</v>
      </c>
      <c r="L590" s="51">
        <v>1136</v>
      </c>
      <c r="M590" s="64">
        <f t="shared" si="42"/>
        <v>0.21621621621621623</v>
      </c>
      <c r="N590" s="43" t="str">
        <f>IFERROR(VLOOKUP(C590, マスタ!$E$2:$G$33, 3, TRUE), "")</f>
        <v>36</v>
      </c>
      <c r="O590" s="14" t="str">
        <f>IF(F590 = "", "", TEXT( WORKDAY(TEXT(LEFT(F590, FIND("(", F590) - 1), "yyyy/mm/dd"), 1, マスタ!$A$2:$A$106), "yyyymmdd"))</f>
        <v>20170725</v>
      </c>
      <c r="P590" s="18">
        <v>42941</v>
      </c>
      <c r="Q590" s="57">
        <v>1207</v>
      </c>
      <c r="R590" s="57">
        <v>1242</v>
      </c>
      <c r="S590" s="57">
        <v>1205</v>
      </c>
      <c r="T590" s="14" t="str">
        <f t="shared" si="39"/>
        <v>有</v>
      </c>
      <c r="U590" s="14" t="str">
        <f t="shared" si="40"/>
        <v>無</v>
      </c>
      <c r="V590" s="68">
        <f t="shared" si="41"/>
        <v>1.0887772194304812E-2</v>
      </c>
      <c r="W590" s="19"/>
      <c r="X590" s="47"/>
      <c r="Y590" s="47"/>
    </row>
    <row r="591" spans="1:25" ht="15">
      <c r="A591" s="15" t="s">
        <v>18</v>
      </c>
      <c r="B591" s="15">
        <v>26</v>
      </c>
      <c r="C591" s="15">
        <v>3038</v>
      </c>
      <c r="D591" s="10" t="s">
        <v>311</v>
      </c>
      <c r="E591" s="15" t="s">
        <v>20</v>
      </c>
      <c r="F591" s="15" t="s">
        <v>303</v>
      </c>
      <c r="G591" s="50">
        <v>5650</v>
      </c>
      <c r="H591" s="50">
        <v>260</v>
      </c>
      <c r="I591" s="58">
        <v>4.82E-2</v>
      </c>
      <c r="J591" s="50">
        <v>224800</v>
      </c>
      <c r="K591" s="50">
        <v>5660</v>
      </c>
      <c r="L591" s="50">
        <v>5370</v>
      </c>
      <c r="M591" s="63">
        <f t="shared" si="42"/>
        <v>3.4482758620689655E-2</v>
      </c>
      <c r="N591" s="42" t="str">
        <f>IFERROR(VLOOKUP(C591, マスタ!$E$2:$G$33, 3, TRUE), "")</f>
        <v>繊維製品</v>
      </c>
      <c r="O591" s="15" t="str">
        <f>IF(F591 = "", "", TEXT( WORKDAY(TEXT(LEFT(F591, FIND("(", F591) - 1), "yyyy/mm/dd"), 1, マスタ!$A$2:$A$106), "yyyymmdd"))</f>
        <v>20170725</v>
      </c>
      <c r="P591" s="16">
        <v>42941</v>
      </c>
      <c r="Q591" s="56">
        <v>5650</v>
      </c>
      <c r="R591" s="56">
        <v>5700</v>
      </c>
      <c r="S591" s="56">
        <v>5540</v>
      </c>
      <c r="T591" s="15" t="str">
        <f t="shared" si="39"/>
        <v>無</v>
      </c>
      <c r="U591" s="15" t="str">
        <f t="shared" si="40"/>
        <v>有</v>
      </c>
      <c r="V591" s="67">
        <f t="shared" si="41"/>
        <v>0</v>
      </c>
      <c r="W591" s="17"/>
      <c r="X591" s="46"/>
      <c r="Y591" s="46"/>
    </row>
    <row r="592" spans="1:25" ht="27">
      <c r="A592" s="14" t="s">
        <v>18</v>
      </c>
      <c r="B592" s="14">
        <v>28</v>
      </c>
      <c r="C592" s="14">
        <v>6183</v>
      </c>
      <c r="D592" s="9" t="s">
        <v>312</v>
      </c>
      <c r="E592" s="14" t="s">
        <v>20</v>
      </c>
      <c r="F592" s="14" t="s">
        <v>303</v>
      </c>
      <c r="G592" s="51">
        <v>1232</v>
      </c>
      <c r="H592" s="51">
        <v>53</v>
      </c>
      <c r="I592" s="59">
        <v>4.4999999999999998E-2</v>
      </c>
      <c r="J592" s="51">
        <v>575800</v>
      </c>
      <c r="K592" s="51">
        <v>1237</v>
      </c>
      <c r="L592" s="51">
        <v>1192</v>
      </c>
      <c r="M592" s="64">
        <f t="shared" si="42"/>
        <v>0.1111111111111111</v>
      </c>
      <c r="N592" s="43" t="str">
        <f>IFERROR(VLOOKUP(C592, マスタ!$E$2:$G$33, 3, TRUE), "")</f>
        <v>機械</v>
      </c>
      <c r="O592" s="14" t="str">
        <f>IF(F592 = "", "", TEXT( WORKDAY(TEXT(LEFT(F592, FIND("(", F592) - 1), "yyyy/mm/dd"), 1, マスタ!$A$2:$A$106), "yyyymmdd"))</f>
        <v>20170725</v>
      </c>
      <c r="P592" s="18">
        <v>42941</v>
      </c>
      <c r="Q592" s="57">
        <v>1241</v>
      </c>
      <c r="R592" s="57">
        <v>1246</v>
      </c>
      <c r="S592" s="57">
        <v>1226</v>
      </c>
      <c r="T592" s="14" t="str">
        <f t="shared" si="39"/>
        <v>無</v>
      </c>
      <c r="U592" s="14" t="str">
        <f t="shared" si="40"/>
        <v>有</v>
      </c>
      <c r="V592" s="68">
        <f t="shared" si="41"/>
        <v>7.3051948051947591E-3</v>
      </c>
      <c r="W592" s="19"/>
      <c r="X592" s="47"/>
      <c r="Y592" s="47"/>
    </row>
    <row r="593" spans="1:25" ht="15">
      <c r="A593" s="15" t="s">
        <v>18</v>
      </c>
      <c r="B593" s="15">
        <v>29</v>
      </c>
      <c r="C593" s="15">
        <v>3046</v>
      </c>
      <c r="D593" s="10" t="s">
        <v>248</v>
      </c>
      <c r="E593" s="15" t="s">
        <v>20</v>
      </c>
      <c r="F593" s="15" t="s">
        <v>303</v>
      </c>
      <c r="G593" s="50">
        <v>6680</v>
      </c>
      <c r="H593" s="50">
        <v>280</v>
      </c>
      <c r="I593" s="58">
        <v>4.3799999999999999E-2</v>
      </c>
      <c r="J593" s="50">
        <v>138000</v>
      </c>
      <c r="K593" s="50">
        <v>6690</v>
      </c>
      <c r="L593" s="50">
        <v>6400</v>
      </c>
      <c r="M593" s="63">
        <f t="shared" si="42"/>
        <v>3.4482758620689655E-2</v>
      </c>
      <c r="N593" s="42" t="str">
        <f>IFERROR(VLOOKUP(C593, マスタ!$E$2:$G$33, 3, TRUE), "")</f>
        <v>繊維製品</v>
      </c>
      <c r="O593" s="15" t="str">
        <f>IF(F593 = "", "", TEXT( WORKDAY(TEXT(LEFT(F593, FIND("(", F593) - 1), "yyyy/mm/dd"), 1, マスタ!$A$2:$A$106), "yyyymmdd"))</f>
        <v>20170725</v>
      </c>
      <c r="P593" s="16">
        <v>42941</v>
      </c>
      <c r="Q593" s="56">
        <v>6700</v>
      </c>
      <c r="R593" s="56">
        <v>6700</v>
      </c>
      <c r="S593" s="56">
        <v>6570</v>
      </c>
      <c r="T593" s="15" t="str">
        <f t="shared" si="39"/>
        <v>無</v>
      </c>
      <c r="U593" s="15" t="str">
        <f t="shared" si="40"/>
        <v>有</v>
      </c>
      <c r="V593" s="67">
        <f t="shared" si="41"/>
        <v>2.9940119760478723E-3</v>
      </c>
      <c r="W593" s="17"/>
      <c r="X593" s="46"/>
      <c r="Y593" s="46"/>
    </row>
    <row r="594" spans="1:25" ht="15">
      <c r="A594" s="14" t="s">
        <v>18</v>
      </c>
      <c r="B594" s="14">
        <v>30</v>
      </c>
      <c r="C594" s="14">
        <v>6036</v>
      </c>
      <c r="D594" s="9" t="s">
        <v>313</v>
      </c>
      <c r="E594" s="14" t="s">
        <v>20</v>
      </c>
      <c r="F594" s="14" t="s">
        <v>303</v>
      </c>
      <c r="G594" s="51">
        <v>1373</v>
      </c>
      <c r="H594" s="51">
        <v>57</v>
      </c>
      <c r="I594" s="59">
        <v>4.3299999999999998E-2</v>
      </c>
      <c r="J594" s="51">
        <v>55800</v>
      </c>
      <c r="K594" s="51">
        <v>1373</v>
      </c>
      <c r="L594" s="51">
        <v>1317</v>
      </c>
      <c r="M594" s="64">
        <f t="shared" si="42"/>
        <v>0</v>
      </c>
      <c r="N594" s="43" t="str">
        <f>IFERROR(VLOOKUP(C594, マスタ!$E$2:$G$33, 3, TRUE), "")</f>
        <v>機械</v>
      </c>
      <c r="O594" s="14" t="str">
        <f>IF(F594 = "", "", TEXT( WORKDAY(TEXT(LEFT(F594, FIND("(", F594) - 1), "yyyy/mm/dd"), 1, マスタ!$A$2:$A$106), "yyyymmdd"))</f>
        <v>20170725</v>
      </c>
      <c r="P594" s="18">
        <v>42941</v>
      </c>
      <c r="Q594" s="57">
        <v>1379</v>
      </c>
      <c r="R594" s="57">
        <v>1380</v>
      </c>
      <c r="S594" s="57">
        <v>1345</v>
      </c>
      <c r="T594" s="14" t="str">
        <f t="shared" si="39"/>
        <v>無</v>
      </c>
      <c r="U594" s="14" t="str">
        <f t="shared" si="40"/>
        <v>有</v>
      </c>
      <c r="V594" s="68">
        <f t="shared" si="41"/>
        <v>4.3699927166787056E-3</v>
      </c>
      <c r="W594" s="19"/>
      <c r="X594" s="47"/>
      <c r="Y594" s="47"/>
    </row>
    <row r="595" spans="1:25" ht="15">
      <c r="A595" s="15" t="s">
        <v>18</v>
      </c>
      <c r="B595" s="15">
        <v>32</v>
      </c>
      <c r="C595" s="15">
        <v>6364</v>
      </c>
      <c r="D595" s="10" t="s">
        <v>314</v>
      </c>
      <c r="E595" s="15" t="s">
        <v>20</v>
      </c>
      <c r="F595" s="15" t="s">
        <v>303</v>
      </c>
      <c r="G595" s="50">
        <v>1193</v>
      </c>
      <c r="H595" s="50">
        <v>48</v>
      </c>
      <c r="I595" s="58">
        <v>4.19E-2</v>
      </c>
      <c r="J595" s="50">
        <v>182400</v>
      </c>
      <c r="K595" s="50">
        <v>1195</v>
      </c>
      <c r="L595" s="50">
        <v>1156</v>
      </c>
      <c r="M595" s="63">
        <f t="shared" si="42"/>
        <v>5.128205128205128E-2</v>
      </c>
      <c r="N595" s="42" t="str">
        <f>IFERROR(VLOOKUP(C595, マスタ!$E$2:$G$33, 3, TRUE), "")</f>
        <v>機械</v>
      </c>
      <c r="O595" s="15" t="str">
        <f>IF(F595 = "", "", TEXT( WORKDAY(TEXT(LEFT(F595, FIND("(", F595) - 1), "yyyy/mm/dd"), 1, マスタ!$A$2:$A$106), "yyyymmdd"))</f>
        <v>20170725</v>
      </c>
      <c r="P595" s="16">
        <v>42941</v>
      </c>
      <c r="Q595" s="56">
        <v>1198</v>
      </c>
      <c r="R595" s="56">
        <v>1199</v>
      </c>
      <c r="S595" s="56">
        <v>1172</v>
      </c>
      <c r="T595" s="15" t="str">
        <f t="shared" si="39"/>
        <v>無</v>
      </c>
      <c r="U595" s="15" t="str">
        <f t="shared" si="40"/>
        <v>有</v>
      </c>
      <c r="V595" s="67">
        <f t="shared" si="41"/>
        <v>4.19111483654655E-3</v>
      </c>
      <c r="W595" s="17"/>
      <c r="X595" s="46"/>
      <c r="Y595" s="46"/>
    </row>
    <row r="596" spans="1:25" ht="15">
      <c r="A596" s="14" t="s">
        <v>18</v>
      </c>
      <c r="B596" s="14">
        <v>33</v>
      </c>
      <c r="C596" s="14">
        <v>7984</v>
      </c>
      <c r="D596" s="9" t="s">
        <v>315</v>
      </c>
      <c r="E596" s="14" t="s">
        <v>20</v>
      </c>
      <c r="F596" s="14" t="s">
        <v>303</v>
      </c>
      <c r="G596" s="51">
        <v>1555</v>
      </c>
      <c r="H596" s="51">
        <v>61</v>
      </c>
      <c r="I596" s="59">
        <v>4.0800000000000003E-2</v>
      </c>
      <c r="J596" s="51">
        <v>1208100</v>
      </c>
      <c r="K596" s="51">
        <v>1578</v>
      </c>
      <c r="L596" s="51">
        <v>1493</v>
      </c>
      <c r="M596" s="64">
        <f t="shared" si="42"/>
        <v>0.27058823529411763</v>
      </c>
      <c r="N596" s="43" t="str">
        <f>IFERROR(VLOOKUP(C596, マスタ!$E$2:$G$33, 3, TRUE), "")</f>
        <v>その他製品</v>
      </c>
      <c r="O596" s="14" t="str">
        <f>IF(F596 = "", "", TEXT( WORKDAY(TEXT(LEFT(F596, FIND("(", F596) - 1), "yyyy/mm/dd"), 1, マスタ!$A$2:$A$106), "yyyymmdd"))</f>
        <v>20170725</v>
      </c>
      <c r="P596" s="18">
        <v>42941</v>
      </c>
      <c r="Q596" s="57">
        <v>1594</v>
      </c>
      <c r="R596" s="57">
        <v>1676</v>
      </c>
      <c r="S596" s="57">
        <v>1571</v>
      </c>
      <c r="T596" s="14" t="str">
        <f t="shared" si="39"/>
        <v>有</v>
      </c>
      <c r="U596" s="14" t="str">
        <f t="shared" si="40"/>
        <v>有</v>
      </c>
      <c r="V596" s="68">
        <f t="shared" si="41"/>
        <v>2.5080385852090048E-2</v>
      </c>
      <c r="W596" s="19"/>
      <c r="X596" s="47"/>
      <c r="Y596" s="47"/>
    </row>
    <row r="597" spans="1:25" ht="15">
      <c r="A597" s="15" t="s">
        <v>18</v>
      </c>
      <c r="B597" s="15">
        <v>34</v>
      </c>
      <c r="C597" s="15">
        <v>3230</v>
      </c>
      <c r="D597" s="10" t="s">
        <v>144</v>
      </c>
      <c r="E597" s="15" t="s">
        <v>20</v>
      </c>
      <c r="F597" s="15" t="s">
        <v>303</v>
      </c>
      <c r="G597" s="50">
        <v>3050</v>
      </c>
      <c r="H597" s="50">
        <v>115</v>
      </c>
      <c r="I597" s="58">
        <v>3.9199999999999999E-2</v>
      </c>
      <c r="J597" s="50">
        <v>51900</v>
      </c>
      <c r="K597" s="50">
        <v>3050</v>
      </c>
      <c r="L597" s="50">
        <v>2935</v>
      </c>
      <c r="M597" s="63">
        <f t="shared" si="42"/>
        <v>0</v>
      </c>
      <c r="N597" s="42" t="str">
        <f>IFERROR(VLOOKUP(C597, マスタ!$E$2:$G$33, 3, TRUE), "")</f>
        <v>繊維製品</v>
      </c>
      <c r="O597" s="15" t="str">
        <f>IF(F597 = "", "", TEXT( WORKDAY(TEXT(LEFT(F597, FIND("(", F597) - 1), "yyyy/mm/dd"), 1, マスタ!$A$2:$A$106), "yyyymmdd"))</f>
        <v>20170725</v>
      </c>
      <c r="P597" s="16">
        <v>42941</v>
      </c>
      <c r="Q597" s="56">
        <v>3050</v>
      </c>
      <c r="R597" s="56">
        <v>3065</v>
      </c>
      <c r="S597" s="56">
        <v>2994</v>
      </c>
      <c r="T597" s="15" t="str">
        <f t="shared" si="39"/>
        <v>無</v>
      </c>
      <c r="U597" s="15" t="str">
        <f t="shared" si="40"/>
        <v>有</v>
      </c>
      <c r="V597" s="67">
        <f t="shared" si="41"/>
        <v>0</v>
      </c>
      <c r="W597" s="17"/>
      <c r="X597" s="46"/>
      <c r="Y597" s="46"/>
    </row>
    <row r="598" spans="1:25" ht="15">
      <c r="A598" s="14" t="s">
        <v>18</v>
      </c>
      <c r="B598" s="14">
        <v>39</v>
      </c>
      <c r="C598" s="14">
        <v>9692</v>
      </c>
      <c r="D598" s="9" t="s">
        <v>316</v>
      </c>
      <c r="E598" s="14" t="s">
        <v>20</v>
      </c>
      <c r="F598" s="14" t="s">
        <v>303</v>
      </c>
      <c r="G598" s="51">
        <v>2218</v>
      </c>
      <c r="H598" s="51">
        <v>80</v>
      </c>
      <c r="I598" s="59">
        <v>3.7400000000000003E-2</v>
      </c>
      <c r="J598" s="51">
        <v>187700</v>
      </c>
      <c r="K598" s="51">
        <v>2218</v>
      </c>
      <c r="L598" s="51">
        <v>2150</v>
      </c>
      <c r="M598" s="64">
        <f t="shared" si="42"/>
        <v>0</v>
      </c>
      <c r="N598" s="43" t="str">
        <f>IFERROR(VLOOKUP(C598, マスタ!$E$2:$G$33, 3, TRUE), "")</f>
        <v>サービス</v>
      </c>
      <c r="O598" s="14" t="str">
        <f>IF(F598 = "", "", TEXT( WORKDAY(TEXT(LEFT(F598, FIND("(", F598) - 1), "yyyy/mm/dd"), 1, マスタ!$A$2:$A$106), "yyyymmdd"))</f>
        <v>20170725</v>
      </c>
      <c r="P598" s="18">
        <v>42941</v>
      </c>
      <c r="Q598" s="57">
        <v>2219</v>
      </c>
      <c r="R598" s="57">
        <v>2243</v>
      </c>
      <c r="S598" s="57">
        <v>2186</v>
      </c>
      <c r="T598" s="14" t="str">
        <f t="shared" si="39"/>
        <v>有</v>
      </c>
      <c r="U598" s="14" t="str">
        <f t="shared" si="40"/>
        <v>有</v>
      </c>
      <c r="V598" s="68">
        <f t="shared" si="41"/>
        <v>4.5085662759247747E-4</v>
      </c>
      <c r="W598" s="19"/>
      <c r="X598" s="47"/>
      <c r="Y598" s="47"/>
    </row>
    <row r="599" spans="1:25" ht="15">
      <c r="A599" s="15" t="s">
        <v>18</v>
      </c>
      <c r="B599" s="15">
        <v>41</v>
      </c>
      <c r="C599" s="15">
        <v>9474</v>
      </c>
      <c r="D599" s="10" t="s">
        <v>317</v>
      </c>
      <c r="E599" s="15" t="s">
        <v>20</v>
      </c>
      <c r="F599" s="15" t="s">
        <v>303</v>
      </c>
      <c r="G599" s="50">
        <v>3370</v>
      </c>
      <c r="H599" s="50">
        <v>120</v>
      </c>
      <c r="I599" s="58">
        <v>3.6900000000000002E-2</v>
      </c>
      <c r="J599" s="50">
        <v>214700</v>
      </c>
      <c r="K599" s="50">
        <v>3380</v>
      </c>
      <c r="L599" s="50">
        <v>3225</v>
      </c>
      <c r="M599" s="63">
        <f t="shared" si="42"/>
        <v>6.4516129032258063E-2</v>
      </c>
      <c r="N599" s="42" t="str">
        <f>IFERROR(VLOOKUP(C599, マスタ!$E$2:$G$33, 3, TRUE), "")</f>
        <v>情報通信</v>
      </c>
      <c r="O599" s="15" t="str">
        <f>IF(F599 = "", "", TEXT( WORKDAY(TEXT(LEFT(F599, FIND("(", F599) - 1), "yyyy/mm/dd"), 1, マスタ!$A$2:$A$106), "yyyymmdd"))</f>
        <v>20170725</v>
      </c>
      <c r="P599" s="16">
        <v>42941</v>
      </c>
      <c r="Q599" s="56">
        <v>3410</v>
      </c>
      <c r="R599" s="56">
        <v>3420</v>
      </c>
      <c r="S599" s="56">
        <v>3335</v>
      </c>
      <c r="T599" s="15" t="str">
        <f t="shared" si="39"/>
        <v>無</v>
      </c>
      <c r="U599" s="15" t="str">
        <f t="shared" si="40"/>
        <v>有</v>
      </c>
      <c r="V599" s="67">
        <f t="shared" si="41"/>
        <v>1.1869436201780381E-2</v>
      </c>
      <c r="W599" s="17"/>
      <c r="X599" s="46"/>
      <c r="Y599" s="46"/>
    </row>
    <row r="600" spans="1:25" ht="15">
      <c r="A600" s="14" t="s">
        <v>18</v>
      </c>
      <c r="B600" s="14">
        <v>42</v>
      </c>
      <c r="C600" s="14">
        <v>3196</v>
      </c>
      <c r="D600" s="9" t="s">
        <v>318</v>
      </c>
      <c r="E600" s="14" t="s">
        <v>20</v>
      </c>
      <c r="F600" s="14" t="s">
        <v>303</v>
      </c>
      <c r="G600" s="51">
        <v>1498</v>
      </c>
      <c r="H600" s="51">
        <v>53</v>
      </c>
      <c r="I600" s="59">
        <v>3.6700000000000003E-2</v>
      </c>
      <c r="J600" s="51">
        <v>186000</v>
      </c>
      <c r="K600" s="51">
        <v>1499</v>
      </c>
      <c r="L600" s="51">
        <v>1451</v>
      </c>
      <c r="M600" s="64">
        <f t="shared" si="42"/>
        <v>2.0833333333333332E-2</v>
      </c>
      <c r="N600" s="43" t="str">
        <f>IFERROR(VLOOKUP(C600, マスタ!$E$2:$G$33, 3, TRUE), "")</f>
        <v>繊維製品</v>
      </c>
      <c r="O600" s="14" t="str">
        <f>IF(F600 = "", "", TEXT( WORKDAY(TEXT(LEFT(F600, FIND("(", F600) - 1), "yyyy/mm/dd"), 1, マスタ!$A$2:$A$106), "yyyymmdd"))</f>
        <v>20170725</v>
      </c>
      <c r="P600" s="18">
        <v>42941</v>
      </c>
      <c r="Q600" s="57">
        <v>1491</v>
      </c>
      <c r="R600" s="57">
        <v>1505</v>
      </c>
      <c r="S600" s="57">
        <v>1468</v>
      </c>
      <c r="T600" s="14" t="str">
        <f t="shared" si="39"/>
        <v>有</v>
      </c>
      <c r="U600" s="14" t="str">
        <f t="shared" si="40"/>
        <v>有</v>
      </c>
      <c r="V600" s="68">
        <f t="shared" si="41"/>
        <v>-4.6728971962616273E-3</v>
      </c>
      <c r="W600" s="19"/>
      <c r="X600" s="47"/>
      <c r="Y600" s="47"/>
    </row>
    <row r="601" spans="1:25" ht="15">
      <c r="A601" s="15" t="s">
        <v>18</v>
      </c>
      <c r="B601" s="15">
        <v>44</v>
      </c>
      <c r="C601" s="15">
        <v>6197</v>
      </c>
      <c r="D601" s="10" t="s">
        <v>319</v>
      </c>
      <c r="E601" s="15" t="s">
        <v>20</v>
      </c>
      <c r="F601" s="15" t="s">
        <v>303</v>
      </c>
      <c r="G601" s="50">
        <v>1592</v>
      </c>
      <c r="H601" s="50">
        <v>54</v>
      </c>
      <c r="I601" s="58">
        <v>3.5099999999999999E-2</v>
      </c>
      <c r="J601" s="50">
        <v>726600</v>
      </c>
      <c r="K601" s="50">
        <v>1610</v>
      </c>
      <c r="L601" s="50">
        <v>1546</v>
      </c>
      <c r="M601" s="63">
        <f t="shared" si="42"/>
        <v>0.28125</v>
      </c>
      <c r="N601" s="42" t="str">
        <f>IFERROR(VLOOKUP(C601, マスタ!$E$2:$G$33, 3, TRUE), "")</f>
        <v>機械</v>
      </c>
      <c r="O601" s="15" t="str">
        <f>IF(F601 = "", "", TEXT( WORKDAY(TEXT(LEFT(F601, FIND("(", F601) - 1), "yyyy/mm/dd"), 1, マスタ!$A$2:$A$106), "yyyymmdd"))</f>
        <v>20170725</v>
      </c>
      <c r="P601" s="16">
        <v>42941</v>
      </c>
      <c r="Q601" s="56">
        <v>1592</v>
      </c>
      <c r="R601" s="56">
        <v>1603</v>
      </c>
      <c r="S601" s="56">
        <v>1570</v>
      </c>
      <c r="T601" s="15" t="str">
        <f t="shared" si="39"/>
        <v>無</v>
      </c>
      <c r="U601" s="15" t="str">
        <f t="shared" si="40"/>
        <v>有</v>
      </c>
      <c r="V601" s="67">
        <f t="shared" si="41"/>
        <v>0</v>
      </c>
      <c r="W601" s="17"/>
      <c r="X601" s="46"/>
      <c r="Y601" s="46"/>
    </row>
    <row r="602" spans="1:25" ht="27">
      <c r="A602" s="14" t="s">
        <v>18</v>
      </c>
      <c r="B602" s="14">
        <v>45</v>
      </c>
      <c r="C602" s="14">
        <v>3397</v>
      </c>
      <c r="D602" s="9" t="s">
        <v>118</v>
      </c>
      <c r="E602" s="14" t="s">
        <v>20</v>
      </c>
      <c r="F602" s="14" t="s">
        <v>303</v>
      </c>
      <c r="G602" s="51">
        <v>3020</v>
      </c>
      <c r="H602" s="51">
        <v>102</v>
      </c>
      <c r="I602" s="59">
        <v>3.5000000000000003E-2</v>
      </c>
      <c r="J602" s="51">
        <v>941900</v>
      </c>
      <c r="K602" s="51">
        <v>3020</v>
      </c>
      <c r="L602" s="51">
        <v>2918</v>
      </c>
      <c r="M602" s="64">
        <f t="shared" si="42"/>
        <v>0</v>
      </c>
      <c r="N602" s="43" t="str">
        <f>IFERROR(VLOOKUP(C602, マスタ!$E$2:$G$33, 3, TRUE), "")</f>
        <v>繊維製品</v>
      </c>
      <c r="O602" s="14" t="str">
        <f>IF(F602 = "", "", TEXT( WORKDAY(TEXT(LEFT(F602, FIND("(", F602) - 1), "yyyy/mm/dd"), 1, マスタ!$A$2:$A$106), "yyyymmdd"))</f>
        <v>20170725</v>
      </c>
      <c r="P602" s="18">
        <v>42941</v>
      </c>
      <c r="Q602" s="57">
        <v>3005</v>
      </c>
      <c r="R602" s="57">
        <v>3075</v>
      </c>
      <c r="S602" s="57">
        <v>3000</v>
      </c>
      <c r="T602" s="14" t="str">
        <f t="shared" ref="T602:T665" si="43">IF(Q602="", "", IF(R602-Q602&gt;=ROUNDDOWN(G602/100, 0), "有", "無"))</f>
        <v>有</v>
      </c>
      <c r="U602" s="14" t="str">
        <f t="shared" ref="U602:U665" si="44">IF(Q602="", "", IF(Q602-S602&gt;=ROUNDDOWN(G602/100, 0), "有", "無"))</f>
        <v>無</v>
      </c>
      <c r="V602" s="68">
        <f t="shared" ref="V602:V665" si="45">IF(Q602="", "", Q602/G602-1)</f>
        <v>-4.9668874172185129E-3</v>
      </c>
      <c r="W602" s="19"/>
      <c r="X602" s="47"/>
      <c r="Y602" s="47"/>
    </row>
    <row r="603" spans="1:25" ht="15">
      <c r="A603" s="15" t="s">
        <v>18</v>
      </c>
      <c r="B603" s="15">
        <v>46</v>
      </c>
      <c r="C603" s="15">
        <v>9702</v>
      </c>
      <c r="D603" s="10" t="s">
        <v>73</v>
      </c>
      <c r="E603" s="15" t="s">
        <v>20</v>
      </c>
      <c r="F603" s="15" t="s">
        <v>303</v>
      </c>
      <c r="G603" s="50">
        <v>1649</v>
      </c>
      <c r="H603" s="50">
        <v>55</v>
      </c>
      <c r="I603" s="58">
        <v>3.4500000000000003E-2</v>
      </c>
      <c r="J603" s="50">
        <v>131200</v>
      </c>
      <c r="K603" s="50">
        <v>1649</v>
      </c>
      <c r="L603" s="50">
        <v>1590</v>
      </c>
      <c r="M603" s="63">
        <f t="shared" si="42"/>
        <v>0</v>
      </c>
      <c r="N603" s="42" t="str">
        <f>IFERROR(VLOOKUP(C603, マスタ!$E$2:$G$33, 3, TRUE), "")</f>
        <v>サービス</v>
      </c>
      <c r="O603" s="15" t="str">
        <f>IF(F603 = "", "", TEXT( WORKDAY(TEXT(LEFT(F603, FIND("(", F603) - 1), "yyyy/mm/dd"), 1, マスタ!$A$2:$A$106), "yyyymmdd"))</f>
        <v>20170725</v>
      </c>
      <c r="P603" s="16">
        <v>42941</v>
      </c>
      <c r="Q603" s="56">
        <v>1655</v>
      </c>
      <c r="R603" s="56">
        <v>1726</v>
      </c>
      <c r="S603" s="56">
        <v>1635</v>
      </c>
      <c r="T603" s="15" t="str">
        <f t="shared" si="43"/>
        <v>有</v>
      </c>
      <c r="U603" s="15" t="str">
        <f t="shared" si="44"/>
        <v>有</v>
      </c>
      <c r="V603" s="67">
        <f t="shared" si="45"/>
        <v>3.6385688295936802E-3</v>
      </c>
      <c r="W603" s="17"/>
      <c r="X603" s="46"/>
      <c r="Y603" s="46"/>
    </row>
    <row r="604" spans="1:25" ht="15">
      <c r="A604" s="14" t="s">
        <v>18</v>
      </c>
      <c r="B604" s="14">
        <v>48</v>
      </c>
      <c r="C604" s="14">
        <v>6339</v>
      </c>
      <c r="D604" s="9" t="s">
        <v>320</v>
      </c>
      <c r="E604" s="14" t="s">
        <v>20</v>
      </c>
      <c r="F604" s="14" t="s">
        <v>303</v>
      </c>
      <c r="G604" s="51">
        <v>1217</v>
      </c>
      <c r="H604" s="51">
        <v>40</v>
      </c>
      <c r="I604" s="59">
        <v>3.4000000000000002E-2</v>
      </c>
      <c r="J604" s="51">
        <v>103300</v>
      </c>
      <c r="K604" s="51">
        <v>1219</v>
      </c>
      <c r="L604" s="51">
        <v>1164</v>
      </c>
      <c r="M604" s="64">
        <f t="shared" si="42"/>
        <v>3.6363636363636362E-2</v>
      </c>
      <c r="N604" s="43" t="str">
        <f>IFERROR(VLOOKUP(C604, マスタ!$E$2:$G$33, 3, TRUE), "")</f>
        <v>機械</v>
      </c>
      <c r="O604" s="14" t="str">
        <f>IF(F604 = "", "", TEXT( WORKDAY(TEXT(LEFT(F604, FIND("(", F604) - 1), "yyyy/mm/dd"), 1, マスタ!$A$2:$A$106), "yyyymmdd"))</f>
        <v>20170725</v>
      </c>
      <c r="P604" s="18">
        <v>42941</v>
      </c>
      <c r="Q604" s="57">
        <v>1220</v>
      </c>
      <c r="R604" s="57">
        <v>1227</v>
      </c>
      <c r="S604" s="57">
        <v>1190</v>
      </c>
      <c r="T604" s="14" t="str">
        <f t="shared" si="43"/>
        <v>無</v>
      </c>
      <c r="U604" s="14" t="str">
        <f t="shared" si="44"/>
        <v>有</v>
      </c>
      <c r="V604" s="68">
        <f t="shared" si="45"/>
        <v>2.4650780608053147E-3</v>
      </c>
      <c r="W604" s="19"/>
      <c r="X604" s="47"/>
      <c r="Y604" s="47"/>
    </row>
    <row r="605" spans="1:25" ht="15">
      <c r="A605" s="15" t="s">
        <v>18</v>
      </c>
      <c r="B605" s="15">
        <v>4</v>
      </c>
      <c r="C605" s="15">
        <v>3788</v>
      </c>
      <c r="D605" s="10" t="s">
        <v>269</v>
      </c>
      <c r="E605" s="15" t="s">
        <v>20</v>
      </c>
      <c r="F605" s="15" t="s">
        <v>321</v>
      </c>
      <c r="G605" s="50">
        <v>4355</v>
      </c>
      <c r="H605" s="50">
        <v>415</v>
      </c>
      <c r="I605" s="58">
        <v>0.1053</v>
      </c>
      <c r="J605" s="50">
        <v>366800</v>
      </c>
      <c r="K605" s="50">
        <v>4380</v>
      </c>
      <c r="L605" s="50">
        <v>4000</v>
      </c>
      <c r="M605" s="63">
        <f t="shared" si="42"/>
        <v>6.5789473684210523E-2</v>
      </c>
      <c r="N605" s="42" t="str">
        <f>IFERROR(VLOOKUP(C605, マスタ!$E$2:$G$33, 3, TRUE), "")</f>
        <v>パルプ・紙</v>
      </c>
      <c r="O605" s="15" t="str">
        <f>IF(F605 = "", "", TEXT( WORKDAY(TEXT(LEFT(F605, FIND("(", F605) - 1), "yyyy/mm/dd"), 1, マスタ!$A$2:$A$106), "yyyymmdd"))</f>
        <v>20170726</v>
      </c>
      <c r="P605" s="16">
        <v>42942</v>
      </c>
      <c r="Q605" s="56">
        <v>4275</v>
      </c>
      <c r="R605" s="56">
        <v>4330</v>
      </c>
      <c r="S605" s="56">
        <v>4135</v>
      </c>
      <c r="T605" s="15" t="str">
        <f t="shared" si="43"/>
        <v>有</v>
      </c>
      <c r="U605" s="15" t="str">
        <f t="shared" si="44"/>
        <v>有</v>
      </c>
      <c r="V605" s="67">
        <f t="shared" si="45"/>
        <v>-1.8369690011481032E-2</v>
      </c>
      <c r="W605" s="17"/>
      <c r="X605" s="46"/>
      <c r="Y605" s="46"/>
    </row>
    <row r="606" spans="1:25" ht="27">
      <c r="A606" s="14" t="s">
        <v>18</v>
      </c>
      <c r="B606" s="14">
        <v>5</v>
      </c>
      <c r="C606" s="14">
        <v>2374</v>
      </c>
      <c r="D606" s="9" t="s">
        <v>322</v>
      </c>
      <c r="E606" s="14" t="s">
        <v>20</v>
      </c>
      <c r="F606" s="14" t="s">
        <v>321</v>
      </c>
      <c r="G606" s="51">
        <v>1813</v>
      </c>
      <c r="H606" s="51">
        <v>154</v>
      </c>
      <c r="I606" s="59">
        <v>9.2799999999999994E-2</v>
      </c>
      <c r="J606" s="51">
        <v>132200</v>
      </c>
      <c r="K606" s="51">
        <v>1940</v>
      </c>
      <c r="L606" s="51">
        <v>1705</v>
      </c>
      <c r="M606" s="64">
        <f t="shared" si="42"/>
        <v>0.54042553191489362</v>
      </c>
      <c r="N606" s="43" t="str">
        <f>IFERROR(VLOOKUP(C606, マスタ!$E$2:$G$33, 3, TRUE), "")</f>
        <v>食品</v>
      </c>
      <c r="O606" s="14" t="str">
        <f>IF(F606 = "", "", TEXT( WORKDAY(TEXT(LEFT(F606, FIND("(", F606) - 1), "yyyy/mm/dd"), 1, マスタ!$A$2:$A$106), "yyyymmdd"))</f>
        <v>20170726</v>
      </c>
      <c r="P606" s="18">
        <v>42942</v>
      </c>
      <c r="Q606" s="57">
        <v>1840</v>
      </c>
      <c r="R606" s="57">
        <v>1843</v>
      </c>
      <c r="S606" s="57">
        <v>1757</v>
      </c>
      <c r="T606" s="14" t="str">
        <f t="shared" si="43"/>
        <v>無</v>
      </c>
      <c r="U606" s="14" t="str">
        <f t="shared" si="44"/>
        <v>有</v>
      </c>
      <c r="V606" s="68">
        <f t="shared" si="45"/>
        <v>1.4892443463871974E-2</v>
      </c>
      <c r="W606" s="19"/>
      <c r="X606" s="47"/>
      <c r="Y606" s="47"/>
    </row>
    <row r="607" spans="1:25" ht="15">
      <c r="A607" s="15" t="s">
        <v>18</v>
      </c>
      <c r="B607" s="15">
        <v>6</v>
      </c>
      <c r="C607" s="15">
        <v>4973</v>
      </c>
      <c r="D607" s="10" t="s">
        <v>323</v>
      </c>
      <c r="E607" s="15" t="s">
        <v>20</v>
      </c>
      <c r="F607" s="15" t="s">
        <v>321</v>
      </c>
      <c r="G607" s="50">
        <v>2796</v>
      </c>
      <c r="H607" s="50">
        <v>220</v>
      </c>
      <c r="I607" s="58">
        <v>8.5400000000000004E-2</v>
      </c>
      <c r="J607" s="50">
        <v>76700</v>
      </c>
      <c r="K607" s="50">
        <v>2845</v>
      </c>
      <c r="L607" s="50">
        <v>2751</v>
      </c>
      <c r="M607" s="63">
        <f t="shared" si="42"/>
        <v>0.52127659574468088</v>
      </c>
      <c r="N607" s="42" t="str">
        <f>IFERROR(VLOOKUP(C607, マスタ!$E$2:$G$33, 3, TRUE), "")</f>
        <v>化学・医薬品</v>
      </c>
      <c r="O607" s="15" t="str">
        <f>IF(F607 = "", "", TEXT( WORKDAY(TEXT(LEFT(F607, FIND("(", F607) - 1), "yyyy/mm/dd"), 1, マスタ!$A$2:$A$106), "yyyymmdd"))</f>
        <v>20170726</v>
      </c>
      <c r="P607" s="16">
        <v>42942</v>
      </c>
      <c r="Q607" s="56">
        <v>2796</v>
      </c>
      <c r="R607" s="56">
        <v>2796</v>
      </c>
      <c r="S607" s="56">
        <v>2746</v>
      </c>
      <c r="T607" s="15" t="str">
        <f t="shared" si="43"/>
        <v>無</v>
      </c>
      <c r="U607" s="15" t="str">
        <f t="shared" si="44"/>
        <v>有</v>
      </c>
      <c r="V607" s="67">
        <f t="shared" si="45"/>
        <v>0</v>
      </c>
      <c r="W607" s="17"/>
      <c r="X607" s="46"/>
      <c r="Y607" s="46"/>
    </row>
    <row r="608" spans="1:25" ht="15">
      <c r="A608" s="14" t="s">
        <v>18</v>
      </c>
      <c r="B608" s="14">
        <v>7</v>
      </c>
      <c r="C608" s="14">
        <v>5218</v>
      </c>
      <c r="D608" s="9" t="s">
        <v>251</v>
      </c>
      <c r="E608" s="14" t="s">
        <v>20</v>
      </c>
      <c r="F608" s="14" t="s">
        <v>321</v>
      </c>
      <c r="G608" s="51">
        <v>1452</v>
      </c>
      <c r="H608" s="51">
        <v>114</v>
      </c>
      <c r="I608" s="59">
        <v>8.5199999999999998E-2</v>
      </c>
      <c r="J608" s="51">
        <v>1360500</v>
      </c>
      <c r="K608" s="51">
        <v>1475</v>
      </c>
      <c r="L608" s="51">
        <v>1344</v>
      </c>
      <c r="M608" s="64">
        <f t="shared" si="42"/>
        <v>0.17557251908396945</v>
      </c>
      <c r="N608" s="43" t="str">
        <f>IFERROR(VLOOKUP(C608, マスタ!$E$2:$G$33, 3, TRUE), "")</f>
        <v>窯業</v>
      </c>
      <c r="O608" s="14" t="str">
        <f>IF(F608 = "", "", TEXT( WORKDAY(TEXT(LEFT(F608, FIND("(", F608) - 1), "yyyy/mm/dd"), 1, マスタ!$A$2:$A$106), "yyyymmdd"))</f>
        <v>20170726</v>
      </c>
      <c r="P608" s="18">
        <v>42942</v>
      </c>
      <c r="Q608" s="57">
        <v>1480</v>
      </c>
      <c r="R608" s="57">
        <v>1596</v>
      </c>
      <c r="S608" s="57">
        <v>1480</v>
      </c>
      <c r="T608" s="14" t="str">
        <f t="shared" si="43"/>
        <v>有</v>
      </c>
      <c r="U608" s="14" t="str">
        <f t="shared" si="44"/>
        <v>無</v>
      </c>
      <c r="V608" s="68">
        <f t="shared" si="45"/>
        <v>1.9283746556473913E-2</v>
      </c>
      <c r="W608" s="19"/>
      <c r="X608" s="47"/>
      <c r="Y608" s="47"/>
    </row>
    <row r="609" spans="1:25" ht="15">
      <c r="A609" s="15" t="s">
        <v>18</v>
      </c>
      <c r="B609" s="15">
        <v>10</v>
      </c>
      <c r="C609" s="15">
        <v>7984</v>
      </c>
      <c r="D609" s="10" t="s">
        <v>315</v>
      </c>
      <c r="E609" s="15" t="s">
        <v>20</v>
      </c>
      <c r="F609" s="15" t="s">
        <v>321</v>
      </c>
      <c r="G609" s="50">
        <v>1664</v>
      </c>
      <c r="H609" s="50">
        <v>109</v>
      </c>
      <c r="I609" s="58">
        <v>7.0099999999999996E-2</v>
      </c>
      <c r="J609" s="50">
        <v>1692600</v>
      </c>
      <c r="K609" s="50">
        <v>1676</v>
      </c>
      <c r="L609" s="50">
        <v>1571</v>
      </c>
      <c r="M609" s="63">
        <f t="shared" si="42"/>
        <v>0.11428571428571428</v>
      </c>
      <c r="N609" s="42" t="str">
        <f>IFERROR(VLOOKUP(C609, マスタ!$E$2:$G$33, 3, TRUE), "")</f>
        <v>その他製品</v>
      </c>
      <c r="O609" s="15" t="str">
        <f>IF(F609 = "", "", TEXT( WORKDAY(TEXT(LEFT(F609, FIND("(", F609) - 1), "yyyy/mm/dd"), 1, マスタ!$A$2:$A$106), "yyyymmdd"))</f>
        <v>20170726</v>
      </c>
      <c r="P609" s="16">
        <v>42942</v>
      </c>
      <c r="Q609" s="56">
        <v>1678</v>
      </c>
      <c r="R609" s="56">
        <v>1716</v>
      </c>
      <c r="S609" s="56">
        <v>1673</v>
      </c>
      <c r="T609" s="15" t="str">
        <f t="shared" si="43"/>
        <v>有</v>
      </c>
      <c r="U609" s="15" t="str">
        <f t="shared" si="44"/>
        <v>無</v>
      </c>
      <c r="V609" s="67">
        <f t="shared" si="45"/>
        <v>8.4134615384614531E-3</v>
      </c>
      <c r="W609" s="17"/>
      <c r="X609" s="46"/>
      <c r="Y609" s="46"/>
    </row>
    <row r="610" spans="1:25" ht="15">
      <c r="A610" s="14" t="s">
        <v>18</v>
      </c>
      <c r="B610" s="14">
        <v>11</v>
      </c>
      <c r="C610" s="14">
        <v>7970</v>
      </c>
      <c r="D610" s="9" t="s">
        <v>324</v>
      </c>
      <c r="E610" s="14" t="s">
        <v>20</v>
      </c>
      <c r="F610" s="14" t="s">
        <v>321</v>
      </c>
      <c r="G610" s="51">
        <v>1021</v>
      </c>
      <c r="H610" s="51">
        <v>66</v>
      </c>
      <c r="I610" s="59">
        <v>6.9099999999999995E-2</v>
      </c>
      <c r="J610" s="51">
        <v>1274200</v>
      </c>
      <c r="K610" s="51">
        <v>1025</v>
      </c>
      <c r="L610" s="51">
        <v>956</v>
      </c>
      <c r="M610" s="64">
        <f t="shared" si="42"/>
        <v>5.7971014492753624E-2</v>
      </c>
      <c r="N610" s="43" t="str">
        <f>IFERROR(VLOOKUP(C610, マスタ!$E$2:$G$33, 3, TRUE), "")</f>
        <v>その他製品</v>
      </c>
      <c r="O610" s="14" t="str">
        <f>IF(F610 = "", "", TEXT( WORKDAY(TEXT(LEFT(F610, FIND("(", F610) - 1), "yyyy/mm/dd"), 1, マスタ!$A$2:$A$106), "yyyymmdd"))</f>
        <v>20170726</v>
      </c>
      <c r="P610" s="18">
        <v>42942</v>
      </c>
      <c r="Q610" s="57">
        <v>1020</v>
      </c>
      <c r="R610" s="57">
        <v>1044</v>
      </c>
      <c r="S610" s="57">
        <v>1004</v>
      </c>
      <c r="T610" s="14" t="str">
        <f t="shared" si="43"/>
        <v>有</v>
      </c>
      <c r="U610" s="14" t="str">
        <f t="shared" si="44"/>
        <v>有</v>
      </c>
      <c r="V610" s="68">
        <f t="shared" si="45"/>
        <v>-9.7943192948091173E-4</v>
      </c>
      <c r="W610" s="19"/>
      <c r="X610" s="47"/>
      <c r="Y610" s="47"/>
    </row>
    <row r="611" spans="1:25" ht="15">
      <c r="A611" s="15" t="s">
        <v>18</v>
      </c>
      <c r="B611" s="15">
        <v>13</v>
      </c>
      <c r="C611" s="15">
        <v>6208</v>
      </c>
      <c r="D611" s="10" t="s">
        <v>55</v>
      </c>
      <c r="E611" s="15" t="s">
        <v>20</v>
      </c>
      <c r="F611" s="15" t="s">
        <v>321</v>
      </c>
      <c r="G611" s="50">
        <v>1270</v>
      </c>
      <c r="H611" s="50">
        <v>70</v>
      </c>
      <c r="I611" s="58">
        <v>5.8299999999999998E-2</v>
      </c>
      <c r="J611" s="50">
        <v>505500</v>
      </c>
      <c r="K611" s="50">
        <v>1277</v>
      </c>
      <c r="L611" s="50">
        <v>1180</v>
      </c>
      <c r="M611" s="63">
        <f t="shared" si="42"/>
        <v>7.2164948453608241E-2</v>
      </c>
      <c r="N611" s="42" t="str">
        <f>IFERROR(VLOOKUP(C611, マスタ!$E$2:$G$33, 3, TRUE), "")</f>
        <v>機械</v>
      </c>
      <c r="O611" s="15" t="str">
        <f>IF(F611 = "", "", TEXT( WORKDAY(TEXT(LEFT(F611, FIND("(", F611) - 1), "yyyy/mm/dd"), 1, マスタ!$A$2:$A$106), "yyyymmdd"))</f>
        <v>20170726</v>
      </c>
      <c r="P611" s="16">
        <v>42942</v>
      </c>
      <c r="Q611" s="56">
        <v>1276</v>
      </c>
      <c r="R611" s="56">
        <v>1346</v>
      </c>
      <c r="S611" s="56">
        <v>1238</v>
      </c>
      <c r="T611" s="15" t="str">
        <f t="shared" si="43"/>
        <v>有</v>
      </c>
      <c r="U611" s="15" t="str">
        <f t="shared" si="44"/>
        <v>有</v>
      </c>
      <c r="V611" s="67">
        <f t="shared" si="45"/>
        <v>4.7244094488188004E-3</v>
      </c>
      <c r="W611" s="17"/>
      <c r="X611" s="46"/>
      <c r="Y611" s="46"/>
    </row>
    <row r="612" spans="1:25" ht="15">
      <c r="A612" s="14" t="s">
        <v>18</v>
      </c>
      <c r="B612" s="14">
        <v>14</v>
      </c>
      <c r="C612" s="14">
        <v>8079</v>
      </c>
      <c r="D612" s="9" t="s">
        <v>136</v>
      </c>
      <c r="E612" s="14" t="s">
        <v>20</v>
      </c>
      <c r="F612" s="14" t="s">
        <v>321</v>
      </c>
      <c r="G612" s="51">
        <v>4585</v>
      </c>
      <c r="H612" s="51">
        <v>245</v>
      </c>
      <c r="I612" s="59">
        <v>5.6500000000000002E-2</v>
      </c>
      <c r="J612" s="51">
        <v>182500</v>
      </c>
      <c r="K612" s="51">
        <v>4615</v>
      </c>
      <c r="L612" s="51">
        <v>4265</v>
      </c>
      <c r="M612" s="64">
        <f t="shared" si="42"/>
        <v>8.5714285714285715E-2</v>
      </c>
      <c r="N612" s="43" t="str">
        <f>IFERROR(VLOOKUP(C612, マスタ!$E$2:$G$33, 3, TRUE), "")</f>
        <v>商業</v>
      </c>
      <c r="O612" s="14" t="str">
        <f>IF(F612 = "", "", TEXT( WORKDAY(TEXT(LEFT(F612, FIND("(", F612) - 1), "yyyy/mm/dd"), 1, マスタ!$A$2:$A$106), "yyyymmdd"))</f>
        <v>20170726</v>
      </c>
      <c r="P612" s="18">
        <v>42942</v>
      </c>
      <c r="Q612" s="57">
        <v>4565</v>
      </c>
      <c r="R612" s="57">
        <v>4795</v>
      </c>
      <c r="S612" s="57">
        <v>4540</v>
      </c>
      <c r="T612" s="14" t="str">
        <f t="shared" si="43"/>
        <v>有</v>
      </c>
      <c r="U612" s="14" t="str">
        <f t="shared" si="44"/>
        <v>無</v>
      </c>
      <c r="V612" s="68">
        <f t="shared" si="45"/>
        <v>-4.362050163576936E-3</v>
      </c>
      <c r="W612" s="19"/>
      <c r="X612" s="47"/>
      <c r="Y612" s="47"/>
    </row>
    <row r="613" spans="1:25" ht="27">
      <c r="A613" s="15" t="s">
        <v>18</v>
      </c>
      <c r="B613" s="15">
        <v>15</v>
      </c>
      <c r="C613" s="15">
        <v>6171</v>
      </c>
      <c r="D613" s="10" t="s">
        <v>22</v>
      </c>
      <c r="E613" s="15" t="s">
        <v>20</v>
      </c>
      <c r="F613" s="15" t="s">
        <v>321</v>
      </c>
      <c r="G613" s="50">
        <v>1815</v>
      </c>
      <c r="H613" s="50">
        <v>91</v>
      </c>
      <c r="I613" s="58">
        <v>5.28E-2</v>
      </c>
      <c r="J613" s="50">
        <v>490400</v>
      </c>
      <c r="K613" s="50">
        <v>1880</v>
      </c>
      <c r="L613" s="50">
        <v>1752</v>
      </c>
      <c r="M613" s="63">
        <f t="shared" si="42"/>
        <v>0.5078125</v>
      </c>
      <c r="N613" s="42" t="str">
        <f>IFERROR(VLOOKUP(C613, マスタ!$E$2:$G$33, 3, TRUE), "")</f>
        <v>機械</v>
      </c>
      <c r="O613" s="15" t="str">
        <f>IF(F613 = "", "", TEXT( WORKDAY(TEXT(LEFT(F613, FIND("(", F613) - 1), "yyyy/mm/dd"), 1, マスタ!$A$2:$A$106), "yyyymmdd"))</f>
        <v>20170726</v>
      </c>
      <c r="P613" s="16">
        <v>42942</v>
      </c>
      <c r="Q613" s="56">
        <v>1807</v>
      </c>
      <c r="R613" s="56">
        <v>1847</v>
      </c>
      <c r="S613" s="56">
        <v>1763</v>
      </c>
      <c r="T613" s="15" t="str">
        <f t="shared" si="43"/>
        <v>有</v>
      </c>
      <c r="U613" s="15" t="str">
        <f t="shared" si="44"/>
        <v>有</v>
      </c>
      <c r="V613" s="67">
        <f t="shared" si="45"/>
        <v>-4.4077134986225674E-3</v>
      </c>
      <c r="W613" s="17"/>
      <c r="X613" s="46"/>
      <c r="Y613" s="46"/>
    </row>
    <row r="614" spans="1:25" ht="15">
      <c r="A614" s="14" t="s">
        <v>18</v>
      </c>
      <c r="B614" s="14">
        <v>17</v>
      </c>
      <c r="C614" s="14">
        <v>3392</v>
      </c>
      <c r="D614" s="9" t="s">
        <v>325</v>
      </c>
      <c r="E614" s="14" t="s">
        <v>20</v>
      </c>
      <c r="F614" s="14" t="s">
        <v>321</v>
      </c>
      <c r="G614" s="51">
        <v>1764</v>
      </c>
      <c r="H614" s="51">
        <v>84</v>
      </c>
      <c r="I614" s="59">
        <v>0.05</v>
      </c>
      <c r="J614" s="51">
        <v>23600</v>
      </c>
      <c r="K614" s="51">
        <v>1765</v>
      </c>
      <c r="L614" s="51">
        <v>1660</v>
      </c>
      <c r="M614" s="64">
        <f t="shared" si="42"/>
        <v>9.5238095238095247E-3</v>
      </c>
      <c r="N614" s="43" t="str">
        <f>IFERROR(VLOOKUP(C614, マスタ!$E$2:$G$33, 3, TRUE), "")</f>
        <v>繊維製品</v>
      </c>
      <c r="O614" s="14" t="str">
        <f>IF(F614 = "", "", TEXT( WORKDAY(TEXT(LEFT(F614, FIND("(", F614) - 1), "yyyy/mm/dd"), 1, マスタ!$A$2:$A$106), "yyyymmdd"))</f>
        <v>20170726</v>
      </c>
      <c r="P614" s="18">
        <v>42942</v>
      </c>
      <c r="Q614" s="57">
        <v>1770</v>
      </c>
      <c r="R614" s="57">
        <v>1788</v>
      </c>
      <c r="S614" s="57">
        <v>1690</v>
      </c>
      <c r="T614" s="14" t="str">
        <f t="shared" si="43"/>
        <v>有</v>
      </c>
      <c r="U614" s="14" t="str">
        <f t="shared" si="44"/>
        <v>有</v>
      </c>
      <c r="V614" s="68">
        <f t="shared" si="45"/>
        <v>3.4013605442175798E-3</v>
      </c>
      <c r="W614" s="19"/>
      <c r="X614" s="47"/>
      <c r="Y614" s="47"/>
    </row>
    <row r="615" spans="1:25" ht="15">
      <c r="A615" s="15" t="s">
        <v>18</v>
      </c>
      <c r="B615" s="15">
        <v>18</v>
      </c>
      <c r="C615" s="15">
        <v>8137</v>
      </c>
      <c r="D615" s="10" t="s">
        <v>290</v>
      </c>
      <c r="E615" s="15" t="s">
        <v>20</v>
      </c>
      <c r="F615" s="15" t="s">
        <v>321</v>
      </c>
      <c r="G615" s="50">
        <v>1796</v>
      </c>
      <c r="H615" s="50">
        <v>83</v>
      </c>
      <c r="I615" s="58">
        <v>4.8500000000000001E-2</v>
      </c>
      <c r="J615" s="50">
        <v>151500</v>
      </c>
      <c r="K615" s="50">
        <v>1804</v>
      </c>
      <c r="L615" s="50">
        <v>1723</v>
      </c>
      <c r="M615" s="63">
        <f t="shared" si="42"/>
        <v>9.8765432098765427E-2</v>
      </c>
      <c r="N615" s="42" t="str">
        <f>IFERROR(VLOOKUP(C615, マスタ!$E$2:$G$33, 3, TRUE), "")</f>
        <v>商業</v>
      </c>
      <c r="O615" s="15" t="str">
        <f>IF(F615 = "", "", TEXT( WORKDAY(TEXT(LEFT(F615, FIND("(", F615) - 1), "yyyy/mm/dd"), 1, マスタ!$A$2:$A$106), "yyyymmdd"))</f>
        <v>20170726</v>
      </c>
      <c r="P615" s="16">
        <v>42942</v>
      </c>
      <c r="Q615" s="56">
        <v>1820</v>
      </c>
      <c r="R615" s="56">
        <v>1850</v>
      </c>
      <c r="S615" s="56">
        <v>1781</v>
      </c>
      <c r="T615" s="15" t="str">
        <f t="shared" si="43"/>
        <v>有</v>
      </c>
      <c r="U615" s="15" t="str">
        <f t="shared" si="44"/>
        <v>有</v>
      </c>
      <c r="V615" s="67">
        <f t="shared" si="45"/>
        <v>1.3363028953229383E-2</v>
      </c>
      <c r="W615" s="17"/>
      <c r="X615" s="46"/>
      <c r="Y615" s="46"/>
    </row>
    <row r="616" spans="1:25" ht="15">
      <c r="A616" s="14" t="s">
        <v>18</v>
      </c>
      <c r="B616" s="14">
        <v>19</v>
      </c>
      <c r="C616" s="14">
        <v>3221</v>
      </c>
      <c r="D616" s="9" t="s">
        <v>247</v>
      </c>
      <c r="E616" s="14" t="s">
        <v>20</v>
      </c>
      <c r="F616" s="14" t="s">
        <v>321</v>
      </c>
      <c r="G616" s="51">
        <v>1839</v>
      </c>
      <c r="H616" s="51">
        <v>83</v>
      </c>
      <c r="I616" s="59">
        <v>4.7300000000000002E-2</v>
      </c>
      <c r="J616" s="51">
        <v>74400</v>
      </c>
      <c r="K616" s="51">
        <v>1849</v>
      </c>
      <c r="L616" s="51">
        <v>1760</v>
      </c>
      <c r="M616" s="64">
        <f t="shared" si="42"/>
        <v>0.11235955056179775</v>
      </c>
      <c r="N616" s="43" t="str">
        <f>IFERROR(VLOOKUP(C616, マスタ!$E$2:$G$33, 3, TRUE), "")</f>
        <v>繊維製品</v>
      </c>
      <c r="O616" s="14" t="str">
        <f>IF(F616 = "", "", TEXT( WORKDAY(TEXT(LEFT(F616, FIND("(", F616) - 1), "yyyy/mm/dd"), 1, マスタ!$A$2:$A$106), "yyyymmdd"))</f>
        <v>20170726</v>
      </c>
      <c r="P616" s="18">
        <v>42942</v>
      </c>
      <c r="Q616" s="57">
        <v>1841</v>
      </c>
      <c r="R616" s="57">
        <v>1841</v>
      </c>
      <c r="S616" s="57">
        <v>1800</v>
      </c>
      <c r="T616" s="14" t="str">
        <f t="shared" si="43"/>
        <v>無</v>
      </c>
      <c r="U616" s="14" t="str">
        <f t="shared" si="44"/>
        <v>有</v>
      </c>
      <c r="V616" s="68">
        <f t="shared" si="45"/>
        <v>1.0875475802065715E-3</v>
      </c>
      <c r="W616" s="19"/>
      <c r="X616" s="47"/>
      <c r="Y616" s="47"/>
    </row>
    <row r="617" spans="1:25" ht="15">
      <c r="A617" s="15" t="s">
        <v>18</v>
      </c>
      <c r="B617" s="15">
        <v>20</v>
      </c>
      <c r="C617" s="15">
        <v>6961</v>
      </c>
      <c r="D617" s="10" t="s">
        <v>289</v>
      </c>
      <c r="E617" s="15" t="s">
        <v>20</v>
      </c>
      <c r="F617" s="15" t="s">
        <v>321</v>
      </c>
      <c r="G617" s="50">
        <v>4765</v>
      </c>
      <c r="H617" s="50">
        <v>215</v>
      </c>
      <c r="I617" s="58">
        <v>4.7300000000000002E-2</v>
      </c>
      <c r="J617" s="50">
        <v>487000</v>
      </c>
      <c r="K617" s="50">
        <v>4805</v>
      </c>
      <c r="L617" s="50">
        <v>4510</v>
      </c>
      <c r="M617" s="63">
        <f t="shared" si="42"/>
        <v>0.13559322033898305</v>
      </c>
      <c r="N617" s="42" t="str">
        <f>IFERROR(VLOOKUP(C617, マスタ!$E$2:$G$33, 3, TRUE), "")</f>
        <v>電気</v>
      </c>
      <c r="O617" s="15" t="str">
        <f>IF(F617 = "", "", TEXT( WORKDAY(TEXT(LEFT(F617, FIND("(", F617) - 1), "yyyy/mm/dd"), 1, マスタ!$A$2:$A$106), "yyyymmdd"))</f>
        <v>20170726</v>
      </c>
      <c r="P617" s="16">
        <v>42942</v>
      </c>
      <c r="Q617" s="56">
        <v>4760</v>
      </c>
      <c r="R617" s="56">
        <v>4775</v>
      </c>
      <c r="S617" s="56">
        <v>4670</v>
      </c>
      <c r="T617" s="15" t="str">
        <f t="shared" si="43"/>
        <v>無</v>
      </c>
      <c r="U617" s="15" t="str">
        <f t="shared" si="44"/>
        <v>有</v>
      </c>
      <c r="V617" s="67">
        <f t="shared" si="45"/>
        <v>-1.0493179433368471E-3</v>
      </c>
      <c r="W617" s="17"/>
      <c r="X617" s="46"/>
      <c r="Y617" s="46"/>
    </row>
    <row r="618" spans="1:25" ht="15">
      <c r="A618" s="14" t="s">
        <v>18</v>
      </c>
      <c r="B618" s="14">
        <v>21</v>
      </c>
      <c r="C618" s="14">
        <v>3672</v>
      </c>
      <c r="D618" s="9" t="s">
        <v>129</v>
      </c>
      <c r="E618" s="14" t="s">
        <v>20</v>
      </c>
      <c r="F618" s="14" t="s">
        <v>321</v>
      </c>
      <c r="G618" s="51">
        <v>1304</v>
      </c>
      <c r="H618" s="51">
        <v>58</v>
      </c>
      <c r="I618" s="59">
        <v>4.65E-2</v>
      </c>
      <c r="J618" s="51">
        <v>1925100</v>
      </c>
      <c r="K618" s="51">
        <v>1316</v>
      </c>
      <c r="L618" s="51">
        <v>1247</v>
      </c>
      <c r="M618" s="64">
        <f t="shared" si="42"/>
        <v>0.17391304347826086</v>
      </c>
      <c r="N618" s="43" t="str">
        <f>IFERROR(VLOOKUP(C618, マスタ!$E$2:$G$33, 3, TRUE), "")</f>
        <v>36</v>
      </c>
      <c r="O618" s="14" t="str">
        <f>IF(F618 = "", "", TEXT( WORKDAY(TEXT(LEFT(F618, FIND("(", F618) - 1), "yyyy/mm/dd"), 1, マスタ!$A$2:$A$106), "yyyymmdd"))</f>
        <v>20170726</v>
      </c>
      <c r="P618" s="18">
        <v>42942</v>
      </c>
      <c r="Q618" s="57">
        <v>1280</v>
      </c>
      <c r="R618" s="57">
        <v>1290</v>
      </c>
      <c r="S618" s="57">
        <v>1213</v>
      </c>
      <c r="T618" s="14" t="str">
        <f t="shared" si="43"/>
        <v>無</v>
      </c>
      <c r="U618" s="14" t="str">
        <f t="shared" si="44"/>
        <v>有</v>
      </c>
      <c r="V618" s="68">
        <f t="shared" si="45"/>
        <v>-1.8404907975460127E-2</v>
      </c>
      <c r="W618" s="19"/>
      <c r="X618" s="47"/>
      <c r="Y618" s="47"/>
    </row>
    <row r="619" spans="1:25" ht="15">
      <c r="A619" s="15" t="s">
        <v>18</v>
      </c>
      <c r="B619" s="15">
        <v>22</v>
      </c>
      <c r="C619" s="15">
        <v>6506</v>
      </c>
      <c r="D619" s="10" t="s">
        <v>291</v>
      </c>
      <c r="E619" s="15" t="s">
        <v>20</v>
      </c>
      <c r="F619" s="15" t="s">
        <v>321</v>
      </c>
      <c r="G619" s="50">
        <v>2968</v>
      </c>
      <c r="H619" s="50">
        <v>124</v>
      </c>
      <c r="I619" s="58">
        <v>4.36E-2</v>
      </c>
      <c r="J619" s="50">
        <v>6047000</v>
      </c>
      <c r="K619" s="50">
        <v>2970</v>
      </c>
      <c r="L619" s="50">
        <v>2885</v>
      </c>
      <c r="M619" s="63">
        <f t="shared" si="42"/>
        <v>2.3529411764705882E-2</v>
      </c>
      <c r="N619" s="42" t="str">
        <f>IFERROR(VLOOKUP(C619, マスタ!$E$2:$G$33, 3, TRUE), "")</f>
        <v>電気</v>
      </c>
      <c r="O619" s="15" t="str">
        <f>IF(F619 = "", "", TEXT( WORKDAY(TEXT(LEFT(F619, FIND("(", F619) - 1), "yyyy/mm/dd"), 1, マスタ!$A$2:$A$106), "yyyymmdd"))</f>
        <v>20170726</v>
      </c>
      <c r="P619" s="16">
        <v>42942</v>
      </c>
      <c r="Q619" s="56">
        <v>2943</v>
      </c>
      <c r="R619" s="56">
        <v>3015</v>
      </c>
      <c r="S619" s="56">
        <v>2905</v>
      </c>
      <c r="T619" s="15" t="str">
        <f t="shared" si="43"/>
        <v>有</v>
      </c>
      <c r="U619" s="15" t="str">
        <f t="shared" si="44"/>
        <v>有</v>
      </c>
      <c r="V619" s="67">
        <f t="shared" si="45"/>
        <v>-8.4231805929919634E-3</v>
      </c>
      <c r="W619" s="17"/>
      <c r="X619" s="46"/>
      <c r="Y619" s="46"/>
    </row>
    <row r="620" spans="1:25" ht="15">
      <c r="A620" s="14" t="s">
        <v>18</v>
      </c>
      <c r="B620" s="14">
        <v>26</v>
      </c>
      <c r="C620" s="14">
        <v>2735</v>
      </c>
      <c r="D620" s="9" t="s">
        <v>326</v>
      </c>
      <c r="E620" s="14" t="s">
        <v>20</v>
      </c>
      <c r="F620" s="14" t="s">
        <v>321</v>
      </c>
      <c r="G620" s="51">
        <v>1429</v>
      </c>
      <c r="H620" s="51">
        <v>54</v>
      </c>
      <c r="I620" s="59">
        <v>3.9300000000000002E-2</v>
      </c>
      <c r="J620" s="51">
        <v>37100</v>
      </c>
      <c r="K620" s="51">
        <v>1430</v>
      </c>
      <c r="L620" s="51">
        <v>1371</v>
      </c>
      <c r="M620" s="64">
        <f t="shared" si="42"/>
        <v>1.6949152542372881E-2</v>
      </c>
      <c r="N620" s="43" t="str">
        <f>IFERROR(VLOOKUP(C620, マスタ!$E$2:$G$33, 3, TRUE), "")</f>
        <v>食品</v>
      </c>
      <c r="O620" s="14" t="str">
        <f>IF(F620 = "", "", TEXT( WORKDAY(TEXT(LEFT(F620, FIND("(", F620) - 1), "yyyy/mm/dd"), 1, マスタ!$A$2:$A$106), "yyyymmdd"))</f>
        <v>20170726</v>
      </c>
      <c r="P620" s="18">
        <v>42942</v>
      </c>
      <c r="Q620" s="57">
        <v>1450</v>
      </c>
      <c r="R620" s="57">
        <v>1465</v>
      </c>
      <c r="S620" s="57">
        <v>1413</v>
      </c>
      <c r="T620" s="14" t="str">
        <f t="shared" si="43"/>
        <v>有</v>
      </c>
      <c r="U620" s="14" t="str">
        <f t="shared" si="44"/>
        <v>有</v>
      </c>
      <c r="V620" s="68">
        <f t="shared" si="45"/>
        <v>1.469559132260323E-2</v>
      </c>
      <c r="W620" s="19"/>
      <c r="X620" s="47"/>
      <c r="Y620" s="47"/>
    </row>
    <row r="621" spans="1:25" ht="27">
      <c r="A621" s="15" t="s">
        <v>18</v>
      </c>
      <c r="B621" s="15">
        <v>27</v>
      </c>
      <c r="C621" s="15">
        <v>8570</v>
      </c>
      <c r="D621" s="10" t="s">
        <v>327</v>
      </c>
      <c r="E621" s="15" t="s">
        <v>20</v>
      </c>
      <c r="F621" s="15" t="s">
        <v>321</v>
      </c>
      <c r="G621" s="50">
        <v>2372</v>
      </c>
      <c r="H621" s="50">
        <v>85</v>
      </c>
      <c r="I621" s="58">
        <v>3.7199999999999997E-2</v>
      </c>
      <c r="J621" s="50">
        <v>1041500</v>
      </c>
      <c r="K621" s="50">
        <v>2398</v>
      </c>
      <c r="L621" s="50">
        <v>2328</v>
      </c>
      <c r="M621" s="63">
        <f t="shared" si="42"/>
        <v>0.37142857142857144</v>
      </c>
      <c r="N621" s="42" t="str">
        <f>IFERROR(VLOOKUP(C621, マスタ!$E$2:$G$33, 3, TRUE), "")</f>
        <v>銀行・ノンバンク</v>
      </c>
      <c r="O621" s="15" t="str">
        <f>IF(F621 = "", "", TEXT( WORKDAY(TEXT(LEFT(F621, FIND("(", F621) - 1), "yyyy/mm/dd"), 1, マスタ!$A$2:$A$106), "yyyymmdd"))</f>
        <v>20170726</v>
      </c>
      <c r="P621" s="16">
        <v>42942</v>
      </c>
      <c r="Q621" s="56">
        <v>2380</v>
      </c>
      <c r="R621" s="56">
        <v>2388</v>
      </c>
      <c r="S621" s="56">
        <v>2372</v>
      </c>
      <c r="T621" s="15" t="str">
        <f t="shared" si="43"/>
        <v>無</v>
      </c>
      <c r="U621" s="15" t="str">
        <f t="shared" si="44"/>
        <v>無</v>
      </c>
      <c r="V621" s="67">
        <f t="shared" si="45"/>
        <v>3.3726812816188279E-3</v>
      </c>
      <c r="W621" s="17"/>
      <c r="X621" s="46"/>
      <c r="Y621" s="46"/>
    </row>
    <row r="622" spans="1:25" ht="27">
      <c r="A622" s="14" t="s">
        <v>18</v>
      </c>
      <c r="B622" s="14">
        <v>28</v>
      </c>
      <c r="C622" s="14">
        <v>9843</v>
      </c>
      <c r="D622" s="9" t="s">
        <v>328</v>
      </c>
      <c r="E622" s="14" t="s">
        <v>20</v>
      </c>
      <c r="F622" s="14" t="s">
        <v>321</v>
      </c>
      <c r="G622" s="51">
        <v>15510</v>
      </c>
      <c r="H622" s="51">
        <v>550</v>
      </c>
      <c r="I622" s="59">
        <v>3.6799999999999999E-2</v>
      </c>
      <c r="J622" s="51">
        <v>886900</v>
      </c>
      <c r="K622" s="51">
        <v>15510</v>
      </c>
      <c r="L622" s="51">
        <v>15150</v>
      </c>
      <c r="M622" s="64">
        <f t="shared" si="42"/>
        <v>0</v>
      </c>
      <c r="N622" s="43" t="str">
        <f>IFERROR(VLOOKUP(C622, マスタ!$E$2:$G$33, 3, TRUE), "")</f>
        <v>サービス</v>
      </c>
      <c r="O622" s="14" t="str">
        <f>IF(F622 = "", "", TEXT( WORKDAY(TEXT(LEFT(F622, FIND("(", F622) - 1), "yyyy/mm/dd"), 1, マスタ!$A$2:$A$106), "yyyymmdd"))</f>
        <v>20170726</v>
      </c>
      <c r="P622" s="18">
        <v>42942</v>
      </c>
      <c r="Q622" s="57">
        <v>15530</v>
      </c>
      <c r="R622" s="57">
        <v>15550</v>
      </c>
      <c r="S622" s="57">
        <v>15180</v>
      </c>
      <c r="T622" s="14" t="str">
        <f t="shared" si="43"/>
        <v>無</v>
      </c>
      <c r="U622" s="14" t="str">
        <f t="shared" si="44"/>
        <v>有</v>
      </c>
      <c r="V622" s="68">
        <f t="shared" si="45"/>
        <v>1.2894906511928816E-3</v>
      </c>
      <c r="W622" s="19"/>
      <c r="X622" s="47"/>
      <c r="Y622" s="47"/>
    </row>
    <row r="623" spans="1:25" ht="15">
      <c r="A623" s="15" t="s">
        <v>18</v>
      </c>
      <c r="B623" s="15">
        <v>30</v>
      </c>
      <c r="C623" s="15">
        <v>3328</v>
      </c>
      <c r="D623" s="10" t="s">
        <v>329</v>
      </c>
      <c r="E623" s="15" t="s">
        <v>20</v>
      </c>
      <c r="F623" s="15" t="s">
        <v>321</v>
      </c>
      <c r="G623" s="50">
        <v>1447</v>
      </c>
      <c r="H623" s="50">
        <v>50</v>
      </c>
      <c r="I623" s="58">
        <v>3.5799999999999998E-2</v>
      </c>
      <c r="J623" s="50">
        <v>104900</v>
      </c>
      <c r="K623" s="50">
        <v>1450</v>
      </c>
      <c r="L623" s="50">
        <v>1395</v>
      </c>
      <c r="M623" s="63">
        <f t="shared" si="42"/>
        <v>5.4545454545454543E-2</v>
      </c>
      <c r="N623" s="42" t="str">
        <f>IFERROR(VLOOKUP(C623, マスタ!$E$2:$G$33, 3, TRUE), "")</f>
        <v>繊維製品</v>
      </c>
      <c r="O623" s="15" t="str">
        <f>IF(F623 = "", "", TEXT( WORKDAY(TEXT(LEFT(F623, FIND("(", F623) - 1), "yyyy/mm/dd"), 1, マスタ!$A$2:$A$106), "yyyymmdd"))</f>
        <v>20170726</v>
      </c>
      <c r="P623" s="16">
        <v>42942</v>
      </c>
      <c r="Q623" s="56">
        <v>1460</v>
      </c>
      <c r="R623" s="56">
        <v>1513</v>
      </c>
      <c r="S623" s="56">
        <v>1450</v>
      </c>
      <c r="T623" s="15" t="str">
        <f t="shared" si="43"/>
        <v>有</v>
      </c>
      <c r="U623" s="15" t="str">
        <f t="shared" si="44"/>
        <v>無</v>
      </c>
      <c r="V623" s="67">
        <f t="shared" si="45"/>
        <v>8.9841050449204207E-3</v>
      </c>
      <c r="W623" s="17"/>
      <c r="X623" s="46"/>
      <c r="Y623" s="46"/>
    </row>
    <row r="624" spans="1:25" ht="15">
      <c r="A624" s="14" t="s">
        <v>18</v>
      </c>
      <c r="B624" s="14">
        <v>31</v>
      </c>
      <c r="C624" s="14">
        <v>3160</v>
      </c>
      <c r="D624" s="9" t="s">
        <v>330</v>
      </c>
      <c r="E624" s="14" t="s">
        <v>20</v>
      </c>
      <c r="F624" s="14" t="s">
        <v>321</v>
      </c>
      <c r="G624" s="51">
        <v>1056</v>
      </c>
      <c r="H624" s="51">
        <v>35</v>
      </c>
      <c r="I624" s="59">
        <v>3.4299999999999997E-2</v>
      </c>
      <c r="J624" s="51">
        <v>30100</v>
      </c>
      <c r="K624" s="51">
        <v>1060</v>
      </c>
      <c r="L624" s="51">
        <v>1016</v>
      </c>
      <c r="M624" s="64">
        <f t="shared" si="42"/>
        <v>9.0909090909090912E-2</v>
      </c>
      <c r="N624" s="43" t="str">
        <f>IFERROR(VLOOKUP(C624, マスタ!$E$2:$G$33, 3, TRUE), "")</f>
        <v>繊維製品</v>
      </c>
      <c r="O624" s="14" t="str">
        <f>IF(F624 = "", "", TEXT( WORKDAY(TEXT(LEFT(F624, FIND("(", F624) - 1), "yyyy/mm/dd"), 1, マスタ!$A$2:$A$106), "yyyymmdd"))</f>
        <v>20170726</v>
      </c>
      <c r="P624" s="18">
        <v>42942</v>
      </c>
      <c r="Q624" s="57">
        <v>1033</v>
      </c>
      <c r="R624" s="57">
        <v>1041</v>
      </c>
      <c r="S624" s="57">
        <v>1030</v>
      </c>
      <c r="T624" s="14" t="str">
        <f t="shared" si="43"/>
        <v>無</v>
      </c>
      <c r="U624" s="14" t="str">
        <f t="shared" si="44"/>
        <v>無</v>
      </c>
      <c r="V624" s="68">
        <f t="shared" si="45"/>
        <v>-2.1780303030302983E-2</v>
      </c>
      <c r="W624" s="19"/>
      <c r="X624" s="47"/>
      <c r="Y624" s="47"/>
    </row>
    <row r="625" spans="1:25" ht="15">
      <c r="A625" s="15" t="s">
        <v>18</v>
      </c>
      <c r="B625" s="15">
        <v>33</v>
      </c>
      <c r="C625" s="15">
        <v>7575</v>
      </c>
      <c r="D625" s="10" t="s">
        <v>165</v>
      </c>
      <c r="E625" s="15" t="s">
        <v>20</v>
      </c>
      <c r="F625" s="15" t="s">
        <v>321</v>
      </c>
      <c r="G625" s="50">
        <v>4755</v>
      </c>
      <c r="H625" s="50">
        <v>145</v>
      </c>
      <c r="I625" s="58">
        <v>3.15E-2</v>
      </c>
      <c r="J625" s="50">
        <v>566700</v>
      </c>
      <c r="K625" s="50">
        <v>4775</v>
      </c>
      <c r="L625" s="50">
        <v>4625</v>
      </c>
      <c r="M625" s="63">
        <f t="shared" si="42"/>
        <v>0.13333333333333333</v>
      </c>
      <c r="N625" s="42" t="str">
        <f>IFERROR(VLOOKUP(C625, マスタ!$E$2:$G$33, 3, TRUE), "")</f>
        <v>75</v>
      </c>
      <c r="O625" s="15" t="str">
        <f>IF(F625 = "", "", TEXT( WORKDAY(TEXT(LEFT(F625, FIND("(", F625) - 1), "yyyy/mm/dd"), 1, マスタ!$A$2:$A$106), "yyyymmdd"))</f>
        <v>20170726</v>
      </c>
      <c r="P625" s="16">
        <v>42942</v>
      </c>
      <c r="Q625" s="56">
        <v>4800</v>
      </c>
      <c r="R625" s="56">
        <v>4885</v>
      </c>
      <c r="S625" s="56">
        <v>4795</v>
      </c>
      <c r="T625" s="15" t="str">
        <f t="shared" si="43"/>
        <v>有</v>
      </c>
      <c r="U625" s="15" t="str">
        <f t="shared" si="44"/>
        <v>無</v>
      </c>
      <c r="V625" s="67">
        <f t="shared" si="45"/>
        <v>9.4637223974762819E-3</v>
      </c>
      <c r="W625" s="17"/>
      <c r="X625" s="46"/>
      <c r="Y625" s="46"/>
    </row>
    <row r="626" spans="1:25" ht="15">
      <c r="A626" s="14" t="s">
        <v>18</v>
      </c>
      <c r="B626" s="14">
        <v>36</v>
      </c>
      <c r="C626" s="14">
        <v>3668</v>
      </c>
      <c r="D626" s="9" t="s">
        <v>310</v>
      </c>
      <c r="E626" s="14" t="s">
        <v>20</v>
      </c>
      <c r="F626" s="14" t="s">
        <v>321</v>
      </c>
      <c r="G626" s="51">
        <v>1230</v>
      </c>
      <c r="H626" s="51">
        <v>36</v>
      </c>
      <c r="I626" s="59">
        <v>3.0200000000000001E-2</v>
      </c>
      <c r="J626" s="51">
        <v>2812100</v>
      </c>
      <c r="K626" s="51">
        <v>1242</v>
      </c>
      <c r="L626" s="51">
        <v>1205</v>
      </c>
      <c r="M626" s="64">
        <f t="shared" si="42"/>
        <v>0.32432432432432434</v>
      </c>
      <c r="N626" s="43" t="str">
        <f>IFERROR(VLOOKUP(C626, マスタ!$E$2:$G$33, 3, TRUE), "")</f>
        <v>36</v>
      </c>
      <c r="O626" s="14" t="str">
        <f>IF(F626 = "", "", TEXT( WORKDAY(TEXT(LEFT(F626, FIND("(", F626) - 1), "yyyy/mm/dd"), 1, マスタ!$A$2:$A$106), "yyyymmdd"))</f>
        <v>20170726</v>
      </c>
      <c r="P626" s="18">
        <v>42942</v>
      </c>
      <c r="Q626" s="57">
        <v>1222</v>
      </c>
      <c r="R626" s="57">
        <v>1231</v>
      </c>
      <c r="S626" s="57">
        <v>1201</v>
      </c>
      <c r="T626" s="14" t="str">
        <f t="shared" si="43"/>
        <v>無</v>
      </c>
      <c r="U626" s="14" t="str">
        <f t="shared" si="44"/>
        <v>有</v>
      </c>
      <c r="V626" s="68">
        <f t="shared" si="45"/>
        <v>-6.5040650406503753E-3</v>
      </c>
      <c r="W626" s="19"/>
      <c r="X626" s="47"/>
      <c r="Y626" s="47"/>
    </row>
    <row r="627" spans="1:25" ht="15">
      <c r="A627" s="15" t="s">
        <v>18</v>
      </c>
      <c r="B627" s="15">
        <v>38</v>
      </c>
      <c r="C627" s="15">
        <v>3903</v>
      </c>
      <c r="D627" s="10" t="s">
        <v>143</v>
      </c>
      <c r="E627" s="15" t="s">
        <v>20</v>
      </c>
      <c r="F627" s="15" t="s">
        <v>321</v>
      </c>
      <c r="G627" s="50">
        <v>1547</v>
      </c>
      <c r="H627" s="50">
        <v>45</v>
      </c>
      <c r="I627" s="58">
        <v>0.03</v>
      </c>
      <c r="J627" s="50">
        <v>3352300</v>
      </c>
      <c r="K627" s="50">
        <v>1588</v>
      </c>
      <c r="L627" s="50">
        <v>1485</v>
      </c>
      <c r="M627" s="63">
        <f t="shared" si="42"/>
        <v>0.39805825242718446</v>
      </c>
      <c r="N627" s="42" t="str">
        <f>IFERROR(VLOOKUP(C627, マスタ!$E$2:$G$33, 3, TRUE), "")</f>
        <v>パルプ・紙</v>
      </c>
      <c r="O627" s="15" t="str">
        <f>IF(F627 = "", "", TEXT( WORKDAY(TEXT(LEFT(F627, FIND("(", F627) - 1), "yyyy/mm/dd"), 1, マスタ!$A$2:$A$106), "yyyymmdd"))</f>
        <v>20170726</v>
      </c>
      <c r="P627" s="16">
        <v>42942</v>
      </c>
      <c r="Q627" s="56">
        <v>1541</v>
      </c>
      <c r="R627" s="56">
        <v>1545</v>
      </c>
      <c r="S627" s="56">
        <v>1466</v>
      </c>
      <c r="T627" s="15" t="str">
        <f t="shared" si="43"/>
        <v>無</v>
      </c>
      <c r="U627" s="15" t="str">
        <f t="shared" si="44"/>
        <v>有</v>
      </c>
      <c r="V627" s="67">
        <f t="shared" si="45"/>
        <v>-3.878474466709747E-3</v>
      </c>
      <c r="W627" s="17"/>
      <c r="X627" s="46"/>
      <c r="Y627" s="46"/>
    </row>
    <row r="628" spans="1:25" ht="27">
      <c r="A628" s="14" t="s">
        <v>18</v>
      </c>
      <c r="B628" s="14">
        <v>39</v>
      </c>
      <c r="C628" s="14">
        <v>3199</v>
      </c>
      <c r="D628" s="9" t="s">
        <v>61</v>
      </c>
      <c r="E628" s="14" t="s">
        <v>20</v>
      </c>
      <c r="F628" s="14" t="s">
        <v>321</v>
      </c>
      <c r="G628" s="51">
        <v>2580</v>
      </c>
      <c r="H628" s="51">
        <v>74</v>
      </c>
      <c r="I628" s="59">
        <v>2.9499999999999998E-2</v>
      </c>
      <c r="J628" s="51">
        <v>43900</v>
      </c>
      <c r="K628" s="51">
        <v>2585</v>
      </c>
      <c r="L628" s="51">
        <v>2496</v>
      </c>
      <c r="M628" s="64">
        <f t="shared" si="42"/>
        <v>5.6179775280898875E-2</v>
      </c>
      <c r="N628" s="43" t="str">
        <f>IFERROR(VLOOKUP(C628, マスタ!$E$2:$G$33, 3, TRUE), "")</f>
        <v>繊維製品</v>
      </c>
      <c r="O628" s="14" t="str">
        <f>IF(F628 = "", "", TEXT( WORKDAY(TEXT(LEFT(F628, FIND("(", F628) - 1), "yyyy/mm/dd"), 1, マスタ!$A$2:$A$106), "yyyymmdd"))</f>
        <v>20170726</v>
      </c>
      <c r="P628" s="18">
        <v>42942</v>
      </c>
      <c r="Q628" s="57">
        <v>2610</v>
      </c>
      <c r="R628" s="57">
        <v>2615</v>
      </c>
      <c r="S628" s="57">
        <v>2466</v>
      </c>
      <c r="T628" s="14" t="str">
        <f t="shared" si="43"/>
        <v>無</v>
      </c>
      <c r="U628" s="14" t="str">
        <f t="shared" si="44"/>
        <v>有</v>
      </c>
      <c r="V628" s="68">
        <f t="shared" si="45"/>
        <v>1.1627906976744207E-2</v>
      </c>
      <c r="W628" s="19"/>
      <c r="X628" s="47"/>
      <c r="Y628" s="47"/>
    </row>
    <row r="629" spans="1:25" ht="15">
      <c r="A629" s="15" t="s">
        <v>18</v>
      </c>
      <c r="B629" s="15">
        <v>42</v>
      </c>
      <c r="C629" s="15">
        <v>6165</v>
      </c>
      <c r="D629" s="10" t="s">
        <v>43</v>
      </c>
      <c r="E629" s="15" t="s">
        <v>20</v>
      </c>
      <c r="F629" s="15" t="s">
        <v>321</v>
      </c>
      <c r="G629" s="50">
        <v>1342</v>
      </c>
      <c r="H629" s="50">
        <v>37</v>
      </c>
      <c r="I629" s="58">
        <v>2.8400000000000002E-2</v>
      </c>
      <c r="J629" s="50">
        <v>107400</v>
      </c>
      <c r="K629" s="50">
        <v>1348</v>
      </c>
      <c r="L629" s="50">
        <v>1318</v>
      </c>
      <c r="M629" s="63">
        <f t="shared" si="42"/>
        <v>0.2</v>
      </c>
      <c r="N629" s="42" t="str">
        <f>IFERROR(VLOOKUP(C629, マスタ!$E$2:$G$33, 3, TRUE), "")</f>
        <v>機械</v>
      </c>
      <c r="O629" s="15" t="str">
        <f>IF(F629 = "", "", TEXT( WORKDAY(TEXT(LEFT(F629, FIND("(", F629) - 1), "yyyy/mm/dd"), 1, マスタ!$A$2:$A$106), "yyyymmdd"))</f>
        <v>20170726</v>
      </c>
      <c r="P629" s="16">
        <v>42942</v>
      </c>
      <c r="Q629" s="56">
        <v>1348</v>
      </c>
      <c r="R629" s="56">
        <v>1354</v>
      </c>
      <c r="S629" s="56">
        <v>1335</v>
      </c>
      <c r="T629" s="15" t="str">
        <f t="shared" si="43"/>
        <v>無</v>
      </c>
      <c r="U629" s="15" t="str">
        <f t="shared" si="44"/>
        <v>有</v>
      </c>
      <c r="V629" s="67">
        <f t="shared" si="45"/>
        <v>4.4709388971684305E-3</v>
      </c>
      <c r="W629" s="17"/>
      <c r="X629" s="46"/>
      <c r="Y629" s="46"/>
    </row>
    <row r="630" spans="1:25" ht="15">
      <c r="A630" s="14" t="s">
        <v>18</v>
      </c>
      <c r="B630" s="14">
        <v>44</v>
      </c>
      <c r="C630" s="14">
        <v>6013</v>
      </c>
      <c r="D630" s="9" t="s">
        <v>331</v>
      </c>
      <c r="E630" s="14" t="s">
        <v>20</v>
      </c>
      <c r="F630" s="14" t="s">
        <v>321</v>
      </c>
      <c r="G630" s="51">
        <v>1144</v>
      </c>
      <c r="H630" s="51">
        <v>30</v>
      </c>
      <c r="I630" s="59">
        <v>2.69E-2</v>
      </c>
      <c r="J630" s="51">
        <v>401000</v>
      </c>
      <c r="K630" s="51">
        <v>1151</v>
      </c>
      <c r="L630" s="51">
        <v>1129</v>
      </c>
      <c r="M630" s="64">
        <f t="shared" si="42"/>
        <v>0.31818181818181818</v>
      </c>
      <c r="N630" s="43" t="str">
        <f>IFERROR(VLOOKUP(C630, マスタ!$E$2:$G$33, 3, TRUE), "")</f>
        <v>機械</v>
      </c>
      <c r="O630" s="14" t="str">
        <f>IF(F630 = "", "", TEXT( WORKDAY(TEXT(LEFT(F630, FIND("(", F630) - 1), "yyyy/mm/dd"), 1, マスタ!$A$2:$A$106), "yyyymmdd"))</f>
        <v>20170726</v>
      </c>
      <c r="P630" s="18">
        <v>42942</v>
      </c>
      <c r="Q630" s="57">
        <v>1147</v>
      </c>
      <c r="R630" s="57">
        <v>1150</v>
      </c>
      <c r="S630" s="57">
        <v>1123</v>
      </c>
      <c r="T630" s="14" t="str">
        <f t="shared" si="43"/>
        <v>無</v>
      </c>
      <c r="U630" s="14" t="str">
        <f t="shared" si="44"/>
        <v>有</v>
      </c>
      <c r="V630" s="68">
        <f t="shared" si="45"/>
        <v>2.622377622377714E-3</v>
      </c>
      <c r="W630" s="19"/>
      <c r="X630" s="47"/>
      <c r="Y630" s="47"/>
    </row>
    <row r="631" spans="1:25" ht="15">
      <c r="A631" s="15" t="s">
        <v>18</v>
      </c>
      <c r="B631" s="15">
        <v>45</v>
      </c>
      <c r="C631" s="15">
        <v>7994</v>
      </c>
      <c r="D631" s="10" t="s">
        <v>332</v>
      </c>
      <c r="E631" s="15" t="s">
        <v>20</v>
      </c>
      <c r="F631" s="15" t="s">
        <v>321</v>
      </c>
      <c r="G631" s="50">
        <v>1125</v>
      </c>
      <c r="H631" s="50">
        <v>29</v>
      </c>
      <c r="I631" s="58">
        <v>2.6499999999999999E-2</v>
      </c>
      <c r="J631" s="50">
        <v>677000</v>
      </c>
      <c r="K631" s="50">
        <v>1132</v>
      </c>
      <c r="L631" s="50">
        <v>1098</v>
      </c>
      <c r="M631" s="63">
        <f t="shared" si="42"/>
        <v>0.20588235294117646</v>
      </c>
      <c r="N631" s="42" t="str">
        <f>IFERROR(VLOOKUP(C631, マスタ!$E$2:$G$33, 3, TRUE), "")</f>
        <v>その他製品</v>
      </c>
      <c r="O631" s="15" t="str">
        <f>IF(F631 = "", "", TEXT( WORKDAY(TEXT(LEFT(F631, FIND("(", F631) - 1), "yyyy/mm/dd"), 1, マスタ!$A$2:$A$106), "yyyymmdd"))</f>
        <v>20170726</v>
      </c>
      <c r="P631" s="16">
        <v>42942</v>
      </c>
      <c r="Q631" s="56">
        <v>1122</v>
      </c>
      <c r="R631" s="56">
        <v>1129</v>
      </c>
      <c r="S631" s="56">
        <v>1107</v>
      </c>
      <c r="T631" s="15" t="str">
        <f t="shared" si="43"/>
        <v>無</v>
      </c>
      <c r="U631" s="15" t="str">
        <f t="shared" si="44"/>
        <v>有</v>
      </c>
      <c r="V631" s="67">
        <f t="shared" si="45"/>
        <v>-2.666666666666706E-3</v>
      </c>
      <c r="W631" s="17"/>
      <c r="X631" s="46"/>
      <c r="Y631" s="46"/>
    </row>
    <row r="632" spans="1:25" ht="15">
      <c r="A632" s="14" t="s">
        <v>18</v>
      </c>
      <c r="B632" s="14">
        <v>46</v>
      </c>
      <c r="C632" s="14">
        <v>3678</v>
      </c>
      <c r="D632" s="9" t="s">
        <v>256</v>
      </c>
      <c r="E632" s="14" t="s">
        <v>20</v>
      </c>
      <c r="F632" s="14" t="s">
        <v>321</v>
      </c>
      <c r="G632" s="51">
        <v>2540</v>
      </c>
      <c r="H632" s="51">
        <v>65</v>
      </c>
      <c r="I632" s="59">
        <v>2.63E-2</v>
      </c>
      <c r="J632" s="51">
        <v>211700</v>
      </c>
      <c r="K632" s="51">
        <v>2556</v>
      </c>
      <c r="L632" s="51">
        <v>2476</v>
      </c>
      <c r="M632" s="64">
        <f t="shared" si="42"/>
        <v>0.2</v>
      </c>
      <c r="N632" s="43" t="str">
        <f>IFERROR(VLOOKUP(C632, マスタ!$E$2:$G$33, 3, TRUE), "")</f>
        <v>36</v>
      </c>
      <c r="O632" s="14" t="str">
        <f>IF(F632 = "", "", TEXT( WORKDAY(TEXT(LEFT(F632, FIND("(", F632) - 1), "yyyy/mm/dd"), 1, マスタ!$A$2:$A$106), "yyyymmdd"))</f>
        <v>20170726</v>
      </c>
      <c r="P632" s="18">
        <v>42942</v>
      </c>
      <c r="Q632" s="57">
        <v>2581</v>
      </c>
      <c r="R632" s="57">
        <v>2658</v>
      </c>
      <c r="S632" s="57">
        <v>2544</v>
      </c>
      <c r="T632" s="14" t="str">
        <f t="shared" si="43"/>
        <v>有</v>
      </c>
      <c r="U632" s="14" t="str">
        <f t="shared" si="44"/>
        <v>有</v>
      </c>
      <c r="V632" s="68">
        <f t="shared" si="45"/>
        <v>1.6141732283464494E-2</v>
      </c>
      <c r="W632" s="19"/>
      <c r="X632" s="47"/>
      <c r="Y632" s="47"/>
    </row>
    <row r="633" spans="1:25" ht="15">
      <c r="A633" s="15" t="s">
        <v>18</v>
      </c>
      <c r="B633" s="15">
        <v>47</v>
      </c>
      <c r="C633" s="15">
        <v>9702</v>
      </c>
      <c r="D633" s="10" t="s">
        <v>73</v>
      </c>
      <c r="E633" s="15" t="s">
        <v>20</v>
      </c>
      <c r="F633" s="15" t="s">
        <v>321</v>
      </c>
      <c r="G633" s="50">
        <v>1692</v>
      </c>
      <c r="H633" s="50">
        <v>43</v>
      </c>
      <c r="I633" s="58">
        <v>2.6100000000000002E-2</v>
      </c>
      <c r="J633" s="50">
        <v>333400</v>
      </c>
      <c r="K633" s="50">
        <v>1726</v>
      </c>
      <c r="L633" s="50">
        <v>1635</v>
      </c>
      <c r="M633" s="63">
        <f t="shared" si="42"/>
        <v>0.37362637362637363</v>
      </c>
      <c r="N633" s="42" t="str">
        <f>IFERROR(VLOOKUP(C633, マスタ!$E$2:$G$33, 3, TRUE), "")</f>
        <v>サービス</v>
      </c>
      <c r="O633" s="15" t="str">
        <f>IF(F633 = "", "", TEXT( WORKDAY(TEXT(LEFT(F633, FIND("(", F633) - 1), "yyyy/mm/dd"), 1, マスタ!$A$2:$A$106), "yyyymmdd"))</f>
        <v>20170726</v>
      </c>
      <c r="P633" s="16">
        <v>42942</v>
      </c>
      <c r="Q633" s="56">
        <v>1700</v>
      </c>
      <c r="R633" s="56">
        <v>1700</v>
      </c>
      <c r="S633" s="56">
        <v>1635</v>
      </c>
      <c r="T633" s="15" t="str">
        <f t="shared" si="43"/>
        <v>無</v>
      </c>
      <c r="U633" s="15" t="str">
        <f t="shared" si="44"/>
        <v>有</v>
      </c>
      <c r="V633" s="67">
        <f t="shared" si="45"/>
        <v>4.7281323877068626E-3</v>
      </c>
      <c r="W633" s="17"/>
      <c r="X633" s="46"/>
      <c r="Y633" s="46"/>
    </row>
    <row r="634" spans="1:25" ht="15">
      <c r="A634" s="14" t="s">
        <v>18</v>
      </c>
      <c r="B634" s="14">
        <v>50</v>
      </c>
      <c r="C634" s="14">
        <v>3436</v>
      </c>
      <c r="D634" s="9" t="s">
        <v>89</v>
      </c>
      <c r="E634" s="14" t="s">
        <v>20</v>
      </c>
      <c r="F634" s="14" t="s">
        <v>321</v>
      </c>
      <c r="G634" s="51">
        <v>1856</v>
      </c>
      <c r="H634" s="51">
        <v>47</v>
      </c>
      <c r="I634" s="59">
        <v>2.5999999999999999E-2</v>
      </c>
      <c r="J634" s="51">
        <v>5980300</v>
      </c>
      <c r="K634" s="51">
        <v>1865</v>
      </c>
      <c r="L634" s="51">
        <v>1817</v>
      </c>
      <c r="M634" s="64">
        <f t="shared" si="42"/>
        <v>0.1875</v>
      </c>
      <c r="N634" s="43" t="str">
        <f>IFERROR(VLOOKUP(C634, マスタ!$E$2:$G$33, 3, TRUE), "")</f>
        <v>繊維製品</v>
      </c>
      <c r="O634" s="14" t="str">
        <f>IF(F634 = "", "", TEXT( WORKDAY(TEXT(LEFT(F634, FIND("(", F634) - 1), "yyyy/mm/dd"), 1, マスタ!$A$2:$A$106), "yyyymmdd"))</f>
        <v>20170726</v>
      </c>
      <c r="P634" s="18">
        <v>42942</v>
      </c>
      <c r="Q634" s="57">
        <v>1893</v>
      </c>
      <c r="R634" s="57">
        <v>1903</v>
      </c>
      <c r="S634" s="57">
        <v>1824</v>
      </c>
      <c r="T634" s="14" t="str">
        <f t="shared" si="43"/>
        <v>無</v>
      </c>
      <c r="U634" s="14" t="str">
        <f t="shared" si="44"/>
        <v>有</v>
      </c>
      <c r="V634" s="68">
        <f t="shared" si="45"/>
        <v>1.9935344827586299E-2</v>
      </c>
      <c r="W634" s="19"/>
      <c r="X634" s="47"/>
      <c r="Y634" s="47"/>
    </row>
    <row r="635" spans="1:25" ht="15">
      <c r="A635" s="15" t="s">
        <v>18</v>
      </c>
      <c r="B635" s="15">
        <v>4</v>
      </c>
      <c r="C635" s="15">
        <v>5344</v>
      </c>
      <c r="D635" s="10" t="s">
        <v>333</v>
      </c>
      <c r="E635" s="15" t="s">
        <v>20</v>
      </c>
      <c r="F635" s="15" t="s">
        <v>334</v>
      </c>
      <c r="G635" s="50">
        <v>5470</v>
      </c>
      <c r="H635" s="50">
        <v>705</v>
      </c>
      <c r="I635" s="58">
        <v>0.14799999999999999</v>
      </c>
      <c r="J635" s="50">
        <v>29500</v>
      </c>
      <c r="K635" s="50">
        <v>5470</v>
      </c>
      <c r="L635" s="50">
        <v>5470</v>
      </c>
      <c r="M635" s="63" t="str">
        <f t="shared" si="42"/>
        <v/>
      </c>
      <c r="N635" s="42" t="str">
        <f>IFERROR(VLOOKUP(C635, マスタ!$E$2:$G$33, 3, TRUE), "")</f>
        <v>窯業</v>
      </c>
      <c r="O635" s="15" t="str">
        <f>IF(F635 = "", "", TEXT( WORKDAY(TEXT(LEFT(F635, FIND("(", F635) - 1), "yyyy/mm/dd"), 1, マスタ!$A$2:$A$106), "yyyymmdd"))</f>
        <v>20170727</v>
      </c>
      <c r="P635" s="16">
        <v>42943</v>
      </c>
      <c r="Q635" s="56">
        <v>5670</v>
      </c>
      <c r="R635" s="56">
        <v>5840</v>
      </c>
      <c r="S635" s="56">
        <v>5530</v>
      </c>
      <c r="T635" s="15" t="str">
        <f t="shared" si="43"/>
        <v>有</v>
      </c>
      <c r="U635" s="15" t="str">
        <f t="shared" si="44"/>
        <v>有</v>
      </c>
      <c r="V635" s="67">
        <f t="shared" si="45"/>
        <v>3.6563071297988969E-2</v>
      </c>
      <c r="W635" s="17"/>
      <c r="X635" s="46"/>
      <c r="Y635" s="46"/>
    </row>
    <row r="636" spans="1:25" ht="15">
      <c r="A636" s="14" t="s">
        <v>18</v>
      </c>
      <c r="B636" s="14">
        <v>5</v>
      </c>
      <c r="C636" s="14">
        <v>5218</v>
      </c>
      <c r="D636" s="9" t="s">
        <v>251</v>
      </c>
      <c r="E636" s="14" t="s">
        <v>20</v>
      </c>
      <c r="F636" s="14" t="s">
        <v>334</v>
      </c>
      <c r="G636" s="51">
        <v>1568</v>
      </c>
      <c r="H636" s="51">
        <v>116</v>
      </c>
      <c r="I636" s="59">
        <v>7.9899999999999999E-2</v>
      </c>
      <c r="J636" s="51">
        <v>1832100</v>
      </c>
      <c r="K636" s="51">
        <v>1596</v>
      </c>
      <c r="L636" s="51">
        <v>1480</v>
      </c>
      <c r="M636" s="64">
        <f t="shared" si="42"/>
        <v>0.2413793103448276</v>
      </c>
      <c r="N636" s="43" t="str">
        <f>IFERROR(VLOOKUP(C636, マスタ!$E$2:$G$33, 3, TRUE), "")</f>
        <v>窯業</v>
      </c>
      <c r="O636" s="14" t="str">
        <f>IF(F636 = "", "", TEXT( WORKDAY(TEXT(LEFT(F636, FIND("(", F636) - 1), "yyyy/mm/dd"), 1, マスタ!$A$2:$A$106), "yyyymmdd"))</f>
        <v>20170727</v>
      </c>
      <c r="P636" s="18">
        <v>42943</v>
      </c>
      <c r="Q636" s="57">
        <v>1575</v>
      </c>
      <c r="R636" s="57">
        <v>1641</v>
      </c>
      <c r="S636" s="57">
        <v>1492</v>
      </c>
      <c r="T636" s="14" t="str">
        <f t="shared" si="43"/>
        <v>有</v>
      </c>
      <c r="U636" s="14" t="str">
        <f t="shared" si="44"/>
        <v>有</v>
      </c>
      <c r="V636" s="68">
        <f t="shared" si="45"/>
        <v>4.4642857142858094E-3</v>
      </c>
      <c r="W636" s="19"/>
      <c r="X636" s="47"/>
      <c r="Y636" s="47"/>
    </row>
    <row r="637" spans="1:25" ht="15">
      <c r="A637" s="15" t="s">
        <v>18</v>
      </c>
      <c r="B637" s="15">
        <v>6</v>
      </c>
      <c r="C637" s="15">
        <v>8218</v>
      </c>
      <c r="D637" s="10" t="s">
        <v>335</v>
      </c>
      <c r="E637" s="15" t="s">
        <v>20</v>
      </c>
      <c r="F637" s="15" t="s">
        <v>334</v>
      </c>
      <c r="G637" s="50">
        <v>3060</v>
      </c>
      <c r="H637" s="50">
        <v>226</v>
      </c>
      <c r="I637" s="58">
        <v>7.9699999999999993E-2</v>
      </c>
      <c r="J637" s="50">
        <v>808900</v>
      </c>
      <c r="K637" s="50">
        <v>3175</v>
      </c>
      <c r="L637" s="50">
        <v>2918</v>
      </c>
      <c r="M637" s="63">
        <f t="shared" si="42"/>
        <v>0.44747081712062259</v>
      </c>
      <c r="N637" s="42" t="str">
        <f>IFERROR(VLOOKUP(C637, マスタ!$E$2:$G$33, 3, TRUE), "")</f>
        <v>商業</v>
      </c>
      <c r="O637" s="15" t="str">
        <f>IF(F637 = "", "", TEXT( WORKDAY(TEXT(LEFT(F637, FIND("(", F637) - 1), "yyyy/mm/dd"), 1, マスタ!$A$2:$A$106), "yyyymmdd"))</f>
        <v>20170727</v>
      </c>
      <c r="P637" s="16">
        <v>42943</v>
      </c>
      <c r="Q637" s="56">
        <v>3060</v>
      </c>
      <c r="R637" s="56">
        <v>3165</v>
      </c>
      <c r="S637" s="56">
        <v>3055</v>
      </c>
      <c r="T637" s="15" t="str">
        <f t="shared" si="43"/>
        <v>有</v>
      </c>
      <c r="U637" s="15" t="str">
        <f t="shared" si="44"/>
        <v>無</v>
      </c>
      <c r="V637" s="67">
        <f t="shared" si="45"/>
        <v>0</v>
      </c>
      <c r="W637" s="17"/>
      <c r="X637" s="46"/>
      <c r="Y637" s="46"/>
    </row>
    <row r="638" spans="1:25" ht="15">
      <c r="A638" s="14" t="s">
        <v>18</v>
      </c>
      <c r="B638" s="14">
        <v>7</v>
      </c>
      <c r="C638" s="14">
        <v>4323</v>
      </c>
      <c r="D638" s="9" t="s">
        <v>42</v>
      </c>
      <c r="E638" s="14" t="s">
        <v>20</v>
      </c>
      <c r="F638" s="14" t="s">
        <v>334</v>
      </c>
      <c r="G638" s="51">
        <v>1567</v>
      </c>
      <c r="H638" s="51">
        <v>107</v>
      </c>
      <c r="I638" s="59">
        <v>7.3300000000000004E-2</v>
      </c>
      <c r="J638" s="51">
        <v>145000</v>
      </c>
      <c r="K638" s="51">
        <v>1567</v>
      </c>
      <c r="L638" s="51">
        <v>1467</v>
      </c>
      <c r="M638" s="64">
        <f t="shared" si="42"/>
        <v>0</v>
      </c>
      <c r="N638" s="43" t="str">
        <f>IFERROR(VLOOKUP(C638, マスタ!$E$2:$G$33, 3, TRUE), "")</f>
        <v>化学・医薬品</v>
      </c>
      <c r="O638" s="14" t="str">
        <f>IF(F638 = "", "", TEXT( WORKDAY(TEXT(LEFT(F638, FIND("(", F638) - 1), "yyyy/mm/dd"), 1, マスタ!$A$2:$A$106), "yyyymmdd"))</f>
        <v>20170727</v>
      </c>
      <c r="P638" s="18">
        <v>42943</v>
      </c>
      <c r="Q638" s="57">
        <v>1573</v>
      </c>
      <c r="R638" s="57">
        <v>1600</v>
      </c>
      <c r="S638" s="57">
        <v>1523</v>
      </c>
      <c r="T638" s="14" t="str">
        <f t="shared" si="43"/>
        <v>有</v>
      </c>
      <c r="U638" s="14" t="str">
        <f t="shared" si="44"/>
        <v>有</v>
      </c>
      <c r="V638" s="68">
        <f t="shared" si="45"/>
        <v>3.8289725590299195E-3</v>
      </c>
      <c r="W638" s="19"/>
      <c r="X638" s="47"/>
      <c r="Y638" s="47"/>
    </row>
    <row r="639" spans="1:25" ht="27">
      <c r="A639" s="15" t="s">
        <v>18</v>
      </c>
      <c r="B639" s="15">
        <v>8</v>
      </c>
      <c r="C639" s="15">
        <v>3909</v>
      </c>
      <c r="D639" s="10" t="s">
        <v>128</v>
      </c>
      <c r="E639" s="15" t="s">
        <v>20</v>
      </c>
      <c r="F639" s="15" t="s">
        <v>334</v>
      </c>
      <c r="G639" s="50">
        <v>1220</v>
      </c>
      <c r="H639" s="50">
        <v>82</v>
      </c>
      <c r="I639" s="58">
        <v>7.2099999999999997E-2</v>
      </c>
      <c r="J639" s="50">
        <v>288800</v>
      </c>
      <c r="K639" s="50">
        <v>1251</v>
      </c>
      <c r="L639" s="50">
        <v>1135</v>
      </c>
      <c r="M639" s="63">
        <f t="shared" si="42"/>
        <v>0.26724137931034481</v>
      </c>
      <c r="N639" s="42" t="str">
        <f>IFERROR(VLOOKUP(C639, マスタ!$E$2:$G$33, 3, TRUE), "")</f>
        <v>パルプ・紙</v>
      </c>
      <c r="O639" s="15" t="str">
        <f>IF(F639 = "", "", TEXT( WORKDAY(TEXT(LEFT(F639, FIND("(", F639) - 1), "yyyy/mm/dd"), 1, マスタ!$A$2:$A$106), "yyyymmdd"))</f>
        <v>20170727</v>
      </c>
      <c r="P639" s="16">
        <v>42943</v>
      </c>
      <c r="Q639" s="56">
        <v>1190</v>
      </c>
      <c r="R639" s="56">
        <v>1195</v>
      </c>
      <c r="S639" s="56">
        <v>1144</v>
      </c>
      <c r="T639" s="15" t="str">
        <f t="shared" si="43"/>
        <v>無</v>
      </c>
      <c r="U639" s="15" t="str">
        <f t="shared" si="44"/>
        <v>有</v>
      </c>
      <c r="V639" s="67">
        <f t="shared" si="45"/>
        <v>-2.4590163934426257E-2</v>
      </c>
      <c r="W639" s="17"/>
      <c r="X639" s="46"/>
      <c r="Y639" s="46"/>
    </row>
    <row r="640" spans="1:25" ht="15">
      <c r="A640" s="14" t="s">
        <v>18</v>
      </c>
      <c r="B640" s="14">
        <v>11</v>
      </c>
      <c r="C640" s="14">
        <v>6240</v>
      </c>
      <c r="D640" s="9" t="s">
        <v>194</v>
      </c>
      <c r="E640" s="14" t="s">
        <v>20</v>
      </c>
      <c r="F640" s="14" t="s">
        <v>334</v>
      </c>
      <c r="G640" s="51">
        <v>2535</v>
      </c>
      <c r="H640" s="51">
        <v>160</v>
      </c>
      <c r="I640" s="59">
        <v>6.7400000000000002E-2</v>
      </c>
      <c r="J640" s="51">
        <v>772400</v>
      </c>
      <c r="K640" s="51">
        <v>2535</v>
      </c>
      <c r="L640" s="51">
        <v>2395</v>
      </c>
      <c r="M640" s="64">
        <f t="shared" si="42"/>
        <v>0</v>
      </c>
      <c r="N640" s="43" t="str">
        <f>IFERROR(VLOOKUP(C640, マスタ!$E$2:$G$33, 3, TRUE), "")</f>
        <v>機械</v>
      </c>
      <c r="O640" s="14" t="str">
        <f>IF(F640 = "", "", TEXT( WORKDAY(TEXT(LEFT(F640, FIND("(", F640) - 1), "yyyy/mm/dd"), 1, マスタ!$A$2:$A$106), "yyyymmdd"))</f>
        <v>20170727</v>
      </c>
      <c r="P640" s="18">
        <v>42943</v>
      </c>
      <c r="Q640" s="57">
        <v>2581</v>
      </c>
      <c r="R640" s="57">
        <v>2617</v>
      </c>
      <c r="S640" s="57">
        <v>2490</v>
      </c>
      <c r="T640" s="14" t="str">
        <f t="shared" si="43"/>
        <v>有</v>
      </c>
      <c r="U640" s="14" t="str">
        <f t="shared" si="44"/>
        <v>有</v>
      </c>
      <c r="V640" s="68">
        <f t="shared" si="45"/>
        <v>1.8145956607495073E-2</v>
      </c>
      <c r="W640" s="19"/>
      <c r="X640" s="47"/>
      <c r="Y640" s="47"/>
    </row>
    <row r="641" spans="1:25" ht="15">
      <c r="A641" s="15" t="s">
        <v>18</v>
      </c>
      <c r="B641" s="15">
        <v>12</v>
      </c>
      <c r="C641" s="15">
        <v>4775</v>
      </c>
      <c r="D641" s="10" t="s">
        <v>336</v>
      </c>
      <c r="E641" s="15" t="s">
        <v>20</v>
      </c>
      <c r="F641" s="15" t="s">
        <v>334</v>
      </c>
      <c r="G641" s="50">
        <v>5270</v>
      </c>
      <c r="H641" s="50">
        <v>325</v>
      </c>
      <c r="I641" s="58">
        <v>6.5699999999999995E-2</v>
      </c>
      <c r="J641" s="50">
        <v>113100</v>
      </c>
      <c r="K641" s="50">
        <v>5450</v>
      </c>
      <c r="L641" s="50">
        <v>5140</v>
      </c>
      <c r="M641" s="63">
        <f t="shared" si="42"/>
        <v>0.58064516129032262</v>
      </c>
      <c r="N641" s="42" t="str">
        <f>IFERROR(VLOOKUP(C641, マスタ!$E$2:$G$33, 3, TRUE), "")</f>
        <v>化学・医薬品</v>
      </c>
      <c r="O641" s="15" t="str">
        <f>IF(F641 = "", "", TEXT( WORKDAY(TEXT(LEFT(F641, FIND("(", F641) - 1), "yyyy/mm/dd"), 1, マスタ!$A$2:$A$106), "yyyymmdd"))</f>
        <v>20170727</v>
      </c>
      <c r="P641" s="16">
        <v>42943</v>
      </c>
      <c r="Q641" s="56">
        <v>5270</v>
      </c>
      <c r="R641" s="56">
        <v>5270</v>
      </c>
      <c r="S641" s="56">
        <v>5110</v>
      </c>
      <c r="T641" s="15" t="str">
        <f t="shared" si="43"/>
        <v>無</v>
      </c>
      <c r="U641" s="15" t="str">
        <f t="shared" si="44"/>
        <v>有</v>
      </c>
      <c r="V641" s="67">
        <f t="shared" si="45"/>
        <v>0</v>
      </c>
      <c r="W641" s="17"/>
      <c r="X641" s="46"/>
      <c r="Y641" s="46"/>
    </row>
    <row r="642" spans="1:25" ht="15">
      <c r="A642" s="14" t="s">
        <v>18</v>
      </c>
      <c r="B642" s="14">
        <v>14</v>
      </c>
      <c r="C642" s="14">
        <v>6641</v>
      </c>
      <c r="D642" s="9" t="s">
        <v>337</v>
      </c>
      <c r="E642" s="14" t="s">
        <v>20</v>
      </c>
      <c r="F642" s="14" t="s">
        <v>334</v>
      </c>
      <c r="G642" s="51">
        <v>1345</v>
      </c>
      <c r="H642" s="51">
        <v>75</v>
      </c>
      <c r="I642" s="59">
        <v>5.91E-2</v>
      </c>
      <c r="J642" s="51">
        <v>3002800</v>
      </c>
      <c r="K642" s="51">
        <v>1404</v>
      </c>
      <c r="L642" s="51">
        <v>1329</v>
      </c>
      <c r="M642" s="64">
        <f t="shared" si="42"/>
        <v>0.78666666666666663</v>
      </c>
      <c r="N642" s="43" t="str">
        <f>IFERROR(VLOOKUP(C642, マスタ!$E$2:$G$33, 3, TRUE), "")</f>
        <v>電気</v>
      </c>
      <c r="O642" s="14" t="str">
        <f>IF(F642 = "", "", TEXT( WORKDAY(TEXT(LEFT(F642, FIND("(", F642) - 1), "yyyy/mm/dd"), 1, マスタ!$A$2:$A$106), "yyyymmdd"))</f>
        <v>20170727</v>
      </c>
      <c r="P642" s="18">
        <v>42943</v>
      </c>
      <c r="Q642" s="57">
        <v>1334</v>
      </c>
      <c r="R642" s="57">
        <v>1370</v>
      </c>
      <c r="S642" s="57">
        <v>1334</v>
      </c>
      <c r="T642" s="14" t="str">
        <f t="shared" si="43"/>
        <v>有</v>
      </c>
      <c r="U642" s="14" t="str">
        <f t="shared" si="44"/>
        <v>無</v>
      </c>
      <c r="V642" s="68">
        <f t="shared" si="45"/>
        <v>-8.1784386617100857E-3</v>
      </c>
      <c r="W642" s="19"/>
      <c r="X642" s="47"/>
      <c r="Y642" s="47"/>
    </row>
    <row r="643" spans="1:25" ht="27">
      <c r="A643" s="15" t="s">
        <v>18</v>
      </c>
      <c r="B643" s="15">
        <v>15</v>
      </c>
      <c r="C643" s="15">
        <v>6807</v>
      </c>
      <c r="D643" s="10" t="s">
        <v>338</v>
      </c>
      <c r="E643" s="15" t="s">
        <v>20</v>
      </c>
      <c r="F643" s="15" t="s">
        <v>334</v>
      </c>
      <c r="G643" s="50">
        <v>1720</v>
      </c>
      <c r="H643" s="50">
        <v>91</v>
      </c>
      <c r="I643" s="58">
        <v>5.5899999999999998E-2</v>
      </c>
      <c r="J643" s="50">
        <v>1740000</v>
      </c>
      <c r="K643" s="50">
        <v>1733</v>
      </c>
      <c r="L643" s="50">
        <v>1645</v>
      </c>
      <c r="M643" s="63">
        <f t="shared" ref="M643:M706" si="46">IFERROR((K643-G643) / (K643-L643), "")</f>
        <v>0.14772727272727273</v>
      </c>
      <c r="N643" s="42" t="str">
        <f>IFERROR(VLOOKUP(C643, マスタ!$E$2:$G$33, 3, TRUE), "")</f>
        <v>電気</v>
      </c>
      <c r="O643" s="15" t="str">
        <f>IF(F643 = "", "", TEXT( WORKDAY(TEXT(LEFT(F643, FIND("(", F643) - 1), "yyyy/mm/dd"), 1, マスタ!$A$2:$A$106), "yyyymmdd"))</f>
        <v>20170727</v>
      </c>
      <c r="P643" s="16">
        <v>42943</v>
      </c>
      <c r="Q643" s="56">
        <v>1780</v>
      </c>
      <c r="R643" s="56">
        <v>1840</v>
      </c>
      <c r="S643" s="56">
        <v>1776</v>
      </c>
      <c r="T643" s="15" t="str">
        <f t="shared" si="43"/>
        <v>有</v>
      </c>
      <c r="U643" s="15" t="str">
        <f t="shared" si="44"/>
        <v>無</v>
      </c>
      <c r="V643" s="67">
        <f t="shared" si="45"/>
        <v>3.488372093023262E-2</v>
      </c>
      <c r="W643" s="17"/>
      <c r="X643" s="46"/>
      <c r="Y643" s="46"/>
    </row>
    <row r="644" spans="1:25" ht="15">
      <c r="A644" s="14" t="s">
        <v>18</v>
      </c>
      <c r="B644" s="14">
        <v>18</v>
      </c>
      <c r="C644" s="14">
        <v>7609</v>
      </c>
      <c r="D644" s="9" t="s">
        <v>53</v>
      </c>
      <c r="E644" s="14" t="s">
        <v>20</v>
      </c>
      <c r="F644" s="14" t="s">
        <v>334</v>
      </c>
      <c r="G644" s="51">
        <v>1584</v>
      </c>
      <c r="H644" s="51">
        <v>81</v>
      </c>
      <c r="I644" s="59">
        <v>5.3900000000000003E-2</v>
      </c>
      <c r="J644" s="51">
        <v>66000</v>
      </c>
      <c r="K644" s="51">
        <v>1584</v>
      </c>
      <c r="L644" s="51">
        <v>1515</v>
      </c>
      <c r="M644" s="64">
        <f t="shared" si="46"/>
        <v>0</v>
      </c>
      <c r="N644" s="43" t="str">
        <f>IFERROR(VLOOKUP(C644, マスタ!$E$2:$G$33, 3, TRUE), "")</f>
        <v>75</v>
      </c>
      <c r="O644" s="14" t="str">
        <f>IF(F644 = "", "", TEXT( WORKDAY(TEXT(LEFT(F644, FIND("(", F644) - 1), "yyyy/mm/dd"), 1, マスタ!$A$2:$A$106), "yyyymmdd"))</f>
        <v>20170727</v>
      </c>
      <c r="P644" s="18">
        <v>42943</v>
      </c>
      <c r="Q644" s="57">
        <v>1576</v>
      </c>
      <c r="R644" s="57">
        <v>1647</v>
      </c>
      <c r="S644" s="57">
        <v>1563</v>
      </c>
      <c r="T644" s="14" t="str">
        <f t="shared" si="43"/>
        <v>有</v>
      </c>
      <c r="U644" s="14" t="str">
        <f t="shared" si="44"/>
        <v>無</v>
      </c>
      <c r="V644" s="68">
        <f t="shared" si="45"/>
        <v>-5.050505050505083E-3</v>
      </c>
      <c r="W644" s="19"/>
      <c r="X644" s="47"/>
      <c r="Y644" s="47"/>
    </row>
    <row r="645" spans="1:25" ht="15">
      <c r="A645" s="15" t="s">
        <v>18</v>
      </c>
      <c r="B645" s="15">
        <v>19</v>
      </c>
      <c r="C645" s="15">
        <v>7261</v>
      </c>
      <c r="D645" s="10" t="s">
        <v>78</v>
      </c>
      <c r="E645" s="15" t="s">
        <v>20</v>
      </c>
      <c r="F645" s="15" t="s">
        <v>334</v>
      </c>
      <c r="G645" s="50">
        <v>1672</v>
      </c>
      <c r="H645" s="50">
        <v>84</v>
      </c>
      <c r="I645" s="58">
        <v>5.2900000000000003E-2</v>
      </c>
      <c r="J645" s="50">
        <v>15624900</v>
      </c>
      <c r="K645" s="50">
        <v>1681.5</v>
      </c>
      <c r="L645" s="50">
        <v>1636.5</v>
      </c>
      <c r="M645" s="63">
        <f t="shared" si="46"/>
        <v>0.21111111111111111</v>
      </c>
      <c r="N645" s="42" t="str">
        <f>IFERROR(VLOOKUP(C645, マスタ!$E$2:$G$33, 3, TRUE), "")</f>
        <v>輸送用機械</v>
      </c>
      <c r="O645" s="15" t="str">
        <f>IF(F645 = "", "", TEXT( WORKDAY(TEXT(LEFT(F645, FIND("(", F645) - 1), "yyyy/mm/dd"), 1, マスタ!$A$2:$A$106), "yyyymmdd"))</f>
        <v>20170727</v>
      </c>
      <c r="P645" s="16">
        <v>42943</v>
      </c>
      <c r="Q645" s="56">
        <v>1665</v>
      </c>
      <c r="R645" s="56">
        <v>1671.5</v>
      </c>
      <c r="S645" s="56">
        <v>1654</v>
      </c>
      <c r="T645" s="15" t="str">
        <f t="shared" si="43"/>
        <v>無</v>
      </c>
      <c r="U645" s="15" t="str">
        <f t="shared" si="44"/>
        <v>無</v>
      </c>
      <c r="V645" s="67">
        <f t="shared" si="45"/>
        <v>-4.1866028708134051E-3</v>
      </c>
      <c r="W645" s="17"/>
      <c r="X645" s="46"/>
      <c r="Y645" s="46"/>
    </row>
    <row r="646" spans="1:25" ht="15">
      <c r="A646" s="14" t="s">
        <v>18</v>
      </c>
      <c r="B646" s="14">
        <v>23</v>
      </c>
      <c r="C646" s="14">
        <v>3244</v>
      </c>
      <c r="D646" s="9" t="s">
        <v>145</v>
      </c>
      <c r="E646" s="14" t="s">
        <v>20</v>
      </c>
      <c r="F646" s="14" t="s">
        <v>334</v>
      </c>
      <c r="G646" s="51">
        <v>1634</v>
      </c>
      <c r="H646" s="51">
        <v>72</v>
      </c>
      <c r="I646" s="59">
        <v>4.6100000000000002E-2</v>
      </c>
      <c r="J646" s="51">
        <v>586100</v>
      </c>
      <c r="K646" s="51">
        <v>1645</v>
      </c>
      <c r="L646" s="51">
        <v>1573</v>
      </c>
      <c r="M646" s="64">
        <f t="shared" si="46"/>
        <v>0.15277777777777779</v>
      </c>
      <c r="N646" s="43" t="str">
        <f>IFERROR(VLOOKUP(C646, マスタ!$E$2:$G$33, 3, TRUE), "")</f>
        <v>繊維製品</v>
      </c>
      <c r="O646" s="14" t="str">
        <f>IF(F646 = "", "", TEXT( WORKDAY(TEXT(LEFT(F646, FIND("(", F646) - 1), "yyyy/mm/dd"), 1, マスタ!$A$2:$A$106), "yyyymmdd"))</f>
        <v>20170727</v>
      </c>
      <c r="P646" s="18">
        <v>42943</v>
      </c>
      <c r="Q646" s="57">
        <v>1648</v>
      </c>
      <c r="R646" s="57">
        <v>1664</v>
      </c>
      <c r="S646" s="57">
        <v>1593</v>
      </c>
      <c r="T646" s="14" t="str">
        <f t="shared" si="43"/>
        <v>有</v>
      </c>
      <c r="U646" s="14" t="str">
        <f t="shared" si="44"/>
        <v>有</v>
      </c>
      <c r="V646" s="68">
        <f t="shared" si="45"/>
        <v>8.5679314565483278E-3</v>
      </c>
      <c r="W646" s="19"/>
      <c r="X646" s="47"/>
      <c r="Y646" s="47"/>
    </row>
    <row r="647" spans="1:25" ht="15">
      <c r="A647" s="15" t="s">
        <v>18</v>
      </c>
      <c r="B647" s="15">
        <v>26</v>
      </c>
      <c r="C647" s="15">
        <v>3678</v>
      </c>
      <c r="D647" s="10" t="s">
        <v>256</v>
      </c>
      <c r="E647" s="15" t="s">
        <v>20</v>
      </c>
      <c r="F647" s="15" t="s">
        <v>334</v>
      </c>
      <c r="G647" s="50">
        <v>2651</v>
      </c>
      <c r="H647" s="50">
        <v>111</v>
      </c>
      <c r="I647" s="58">
        <v>4.3700000000000003E-2</v>
      </c>
      <c r="J647" s="50">
        <v>229400</v>
      </c>
      <c r="K647" s="50">
        <v>2658</v>
      </c>
      <c r="L647" s="50">
        <v>2544</v>
      </c>
      <c r="M647" s="63">
        <f t="shared" si="46"/>
        <v>6.1403508771929821E-2</v>
      </c>
      <c r="N647" s="42" t="str">
        <f>IFERROR(VLOOKUP(C647, マスタ!$E$2:$G$33, 3, TRUE), "")</f>
        <v>36</v>
      </c>
      <c r="O647" s="15" t="str">
        <f>IF(F647 = "", "", TEXT( WORKDAY(TEXT(LEFT(F647, FIND("(", F647) - 1), "yyyy/mm/dd"), 1, マスタ!$A$2:$A$106), "yyyymmdd"))</f>
        <v>20170727</v>
      </c>
      <c r="P647" s="16">
        <v>42943</v>
      </c>
      <c r="Q647" s="56">
        <v>2640</v>
      </c>
      <c r="R647" s="56">
        <v>2747</v>
      </c>
      <c r="S647" s="56">
        <v>2640</v>
      </c>
      <c r="T647" s="15" t="str">
        <f t="shared" si="43"/>
        <v>有</v>
      </c>
      <c r="U647" s="15" t="str">
        <f t="shared" si="44"/>
        <v>無</v>
      </c>
      <c r="V647" s="67">
        <f t="shared" si="45"/>
        <v>-4.1493775933609811E-3</v>
      </c>
      <c r="W647" s="17"/>
      <c r="X647" s="46"/>
      <c r="Y647" s="46"/>
    </row>
    <row r="648" spans="1:25" ht="15">
      <c r="A648" s="14" t="s">
        <v>18</v>
      </c>
      <c r="B648" s="14">
        <v>27</v>
      </c>
      <c r="C648" s="14">
        <v>3048</v>
      </c>
      <c r="D648" s="9" t="s">
        <v>253</v>
      </c>
      <c r="E648" s="14" t="s">
        <v>20</v>
      </c>
      <c r="F648" s="14" t="s">
        <v>334</v>
      </c>
      <c r="G648" s="51">
        <v>1299</v>
      </c>
      <c r="H648" s="51">
        <v>52</v>
      </c>
      <c r="I648" s="59">
        <v>4.1700000000000001E-2</v>
      </c>
      <c r="J648" s="51">
        <v>2686100</v>
      </c>
      <c r="K648" s="51">
        <v>1318</v>
      </c>
      <c r="L648" s="51">
        <v>1263</v>
      </c>
      <c r="M648" s="64">
        <f t="shared" si="46"/>
        <v>0.34545454545454546</v>
      </c>
      <c r="N648" s="43" t="str">
        <f>IFERROR(VLOOKUP(C648, マスタ!$E$2:$G$33, 3, TRUE), "")</f>
        <v>繊維製品</v>
      </c>
      <c r="O648" s="14" t="str">
        <f>IF(F648 = "", "", TEXT( WORKDAY(TEXT(LEFT(F648, FIND("(", F648) - 1), "yyyy/mm/dd"), 1, マスタ!$A$2:$A$106), "yyyymmdd"))</f>
        <v>20170727</v>
      </c>
      <c r="P648" s="18">
        <v>42943</v>
      </c>
      <c r="Q648" s="57">
        <v>1298</v>
      </c>
      <c r="R648" s="57">
        <v>1314</v>
      </c>
      <c r="S648" s="57">
        <v>1297</v>
      </c>
      <c r="T648" s="14" t="str">
        <f t="shared" si="43"/>
        <v>有</v>
      </c>
      <c r="U648" s="14" t="str">
        <f t="shared" si="44"/>
        <v>無</v>
      </c>
      <c r="V648" s="68">
        <f t="shared" si="45"/>
        <v>-7.698229407235857E-4</v>
      </c>
      <c r="W648" s="19"/>
      <c r="X648" s="47"/>
      <c r="Y648" s="47"/>
    </row>
    <row r="649" spans="1:25" ht="15">
      <c r="A649" s="15" t="s">
        <v>18</v>
      </c>
      <c r="B649" s="15">
        <v>29</v>
      </c>
      <c r="C649" s="15">
        <v>9418</v>
      </c>
      <c r="D649" s="10" t="s">
        <v>339</v>
      </c>
      <c r="E649" s="15" t="s">
        <v>20</v>
      </c>
      <c r="F649" s="15" t="s">
        <v>334</v>
      </c>
      <c r="G649" s="50">
        <v>1091</v>
      </c>
      <c r="H649" s="50">
        <v>43</v>
      </c>
      <c r="I649" s="58">
        <v>4.1000000000000002E-2</v>
      </c>
      <c r="J649" s="50">
        <v>127600</v>
      </c>
      <c r="K649" s="50">
        <v>1091</v>
      </c>
      <c r="L649" s="50">
        <v>1041</v>
      </c>
      <c r="M649" s="63">
        <f t="shared" si="46"/>
        <v>0</v>
      </c>
      <c r="N649" s="42" t="str">
        <f>IFERROR(VLOOKUP(C649, マスタ!$E$2:$G$33, 3, TRUE), "")</f>
        <v>情報通信</v>
      </c>
      <c r="O649" s="15" t="str">
        <f>IF(F649 = "", "", TEXT( WORKDAY(TEXT(LEFT(F649, FIND("(", F649) - 1), "yyyy/mm/dd"), 1, マスタ!$A$2:$A$106), "yyyymmdd"))</f>
        <v>20170727</v>
      </c>
      <c r="P649" s="16">
        <v>42943</v>
      </c>
      <c r="Q649" s="56">
        <v>1100</v>
      </c>
      <c r="R649" s="56">
        <v>1102</v>
      </c>
      <c r="S649" s="56">
        <v>1070</v>
      </c>
      <c r="T649" s="15" t="str">
        <f t="shared" si="43"/>
        <v>無</v>
      </c>
      <c r="U649" s="15" t="str">
        <f t="shared" si="44"/>
        <v>有</v>
      </c>
      <c r="V649" s="67">
        <f t="shared" si="45"/>
        <v>8.2493125572868919E-3</v>
      </c>
      <c r="W649" s="17"/>
      <c r="X649" s="46"/>
      <c r="Y649" s="46"/>
    </row>
    <row r="650" spans="1:25" ht="15">
      <c r="A650" s="14" t="s">
        <v>18</v>
      </c>
      <c r="B650" s="14">
        <v>30</v>
      </c>
      <c r="C650" s="14">
        <v>7231</v>
      </c>
      <c r="D650" s="9" t="s">
        <v>340</v>
      </c>
      <c r="E650" s="14" t="s">
        <v>20</v>
      </c>
      <c r="F650" s="14" t="s">
        <v>334</v>
      </c>
      <c r="G650" s="51">
        <v>3470</v>
      </c>
      <c r="H650" s="51">
        <v>135</v>
      </c>
      <c r="I650" s="59">
        <v>4.0500000000000001E-2</v>
      </c>
      <c r="J650" s="51">
        <v>74300</v>
      </c>
      <c r="K650" s="51">
        <v>3470</v>
      </c>
      <c r="L650" s="51">
        <v>3370</v>
      </c>
      <c r="M650" s="64">
        <f t="shared" si="46"/>
        <v>0</v>
      </c>
      <c r="N650" s="43" t="str">
        <f>IFERROR(VLOOKUP(C650, マスタ!$E$2:$G$33, 3, TRUE), "")</f>
        <v>輸送用機械</v>
      </c>
      <c r="O650" s="14" t="str">
        <f>IF(F650 = "", "", TEXT( WORKDAY(TEXT(LEFT(F650, FIND("(", F650) - 1), "yyyy/mm/dd"), 1, マスタ!$A$2:$A$106), "yyyymmdd"))</f>
        <v>20170727</v>
      </c>
      <c r="P650" s="18">
        <v>42943</v>
      </c>
      <c r="Q650" s="57">
        <v>3455</v>
      </c>
      <c r="R650" s="57">
        <v>3495</v>
      </c>
      <c r="S650" s="57">
        <v>3405</v>
      </c>
      <c r="T650" s="14" t="str">
        <f t="shared" si="43"/>
        <v>有</v>
      </c>
      <c r="U650" s="14" t="str">
        <f t="shared" si="44"/>
        <v>有</v>
      </c>
      <c r="V650" s="68">
        <f t="shared" si="45"/>
        <v>-4.3227665706051521E-3</v>
      </c>
      <c r="W650" s="19"/>
      <c r="X650" s="47"/>
      <c r="Y650" s="47"/>
    </row>
    <row r="651" spans="1:25" ht="15">
      <c r="A651" s="15" t="s">
        <v>18</v>
      </c>
      <c r="B651" s="15">
        <v>31</v>
      </c>
      <c r="C651" s="15">
        <v>8079</v>
      </c>
      <c r="D651" s="10" t="s">
        <v>136</v>
      </c>
      <c r="E651" s="15" t="s">
        <v>20</v>
      </c>
      <c r="F651" s="15" t="s">
        <v>334</v>
      </c>
      <c r="G651" s="50">
        <v>4770</v>
      </c>
      <c r="H651" s="50">
        <v>185</v>
      </c>
      <c r="I651" s="58">
        <v>4.0300000000000002E-2</v>
      </c>
      <c r="J651" s="50">
        <v>174100</v>
      </c>
      <c r="K651" s="50">
        <v>4795</v>
      </c>
      <c r="L651" s="50">
        <v>4540</v>
      </c>
      <c r="M651" s="63">
        <f t="shared" si="46"/>
        <v>9.8039215686274508E-2</v>
      </c>
      <c r="N651" s="42" t="str">
        <f>IFERROR(VLOOKUP(C651, マスタ!$E$2:$G$33, 3, TRUE), "")</f>
        <v>商業</v>
      </c>
      <c r="O651" s="15" t="str">
        <f>IF(F651 = "", "", TEXT( WORKDAY(TEXT(LEFT(F651, FIND("(", F651) - 1), "yyyy/mm/dd"), 1, マスタ!$A$2:$A$106), "yyyymmdd"))</f>
        <v>20170727</v>
      </c>
      <c r="P651" s="16">
        <v>42943</v>
      </c>
      <c r="Q651" s="56">
        <v>4805</v>
      </c>
      <c r="R651" s="56">
        <v>4830</v>
      </c>
      <c r="S651" s="56">
        <v>4445</v>
      </c>
      <c r="T651" s="15" t="str">
        <f t="shared" si="43"/>
        <v>無</v>
      </c>
      <c r="U651" s="15" t="str">
        <f t="shared" si="44"/>
        <v>有</v>
      </c>
      <c r="V651" s="67">
        <f t="shared" si="45"/>
        <v>7.3375262054506951E-3</v>
      </c>
      <c r="W651" s="17"/>
      <c r="X651" s="46"/>
      <c r="Y651" s="46"/>
    </row>
    <row r="652" spans="1:25" ht="27">
      <c r="A652" s="14" t="s">
        <v>18</v>
      </c>
      <c r="B652" s="14">
        <v>32</v>
      </c>
      <c r="C652" s="14">
        <v>6080</v>
      </c>
      <c r="D652" s="9" t="s">
        <v>341</v>
      </c>
      <c r="E652" s="14" t="s">
        <v>20</v>
      </c>
      <c r="F652" s="14" t="s">
        <v>334</v>
      </c>
      <c r="G652" s="51">
        <v>5420</v>
      </c>
      <c r="H652" s="51">
        <v>210</v>
      </c>
      <c r="I652" s="59">
        <v>4.0300000000000002E-2</v>
      </c>
      <c r="J652" s="51">
        <v>286100</v>
      </c>
      <c r="K652" s="51">
        <v>5430</v>
      </c>
      <c r="L652" s="51">
        <v>5240</v>
      </c>
      <c r="M652" s="64">
        <f t="shared" si="46"/>
        <v>5.2631578947368418E-2</v>
      </c>
      <c r="N652" s="43" t="str">
        <f>IFERROR(VLOOKUP(C652, マスタ!$E$2:$G$33, 3, TRUE), "")</f>
        <v>機械</v>
      </c>
      <c r="O652" s="14" t="str">
        <f>IF(F652 = "", "", TEXT( WORKDAY(TEXT(LEFT(F652, FIND("(", F652) - 1), "yyyy/mm/dd"), 1, マスタ!$A$2:$A$106), "yyyymmdd"))</f>
        <v>20170727</v>
      </c>
      <c r="P652" s="18">
        <v>42943</v>
      </c>
      <c r="Q652" s="57">
        <v>5440</v>
      </c>
      <c r="R652" s="57">
        <v>5440</v>
      </c>
      <c r="S652" s="57">
        <v>5320</v>
      </c>
      <c r="T652" s="14" t="str">
        <f t="shared" si="43"/>
        <v>無</v>
      </c>
      <c r="U652" s="14" t="str">
        <f t="shared" si="44"/>
        <v>有</v>
      </c>
      <c r="V652" s="68">
        <f t="shared" si="45"/>
        <v>3.6900369003689537E-3</v>
      </c>
      <c r="W652" s="19"/>
      <c r="X652" s="47"/>
      <c r="Y652" s="47"/>
    </row>
    <row r="653" spans="1:25" ht="15">
      <c r="A653" s="15" t="s">
        <v>18</v>
      </c>
      <c r="B653" s="15">
        <v>33</v>
      </c>
      <c r="C653" s="15">
        <v>2715</v>
      </c>
      <c r="D653" s="10" t="s">
        <v>342</v>
      </c>
      <c r="E653" s="15" t="s">
        <v>20</v>
      </c>
      <c r="F653" s="15" t="s">
        <v>334</v>
      </c>
      <c r="G653" s="50">
        <v>1922</v>
      </c>
      <c r="H653" s="50">
        <v>72</v>
      </c>
      <c r="I653" s="58">
        <v>3.8899999999999997E-2</v>
      </c>
      <c r="J653" s="50">
        <v>43000</v>
      </c>
      <c r="K653" s="50">
        <v>1922</v>
      </c>
      <c r="L653" s="50">
        <v>1867</v>
      </c>
      <c r="M653" s="63">
        <f t="shared" si="46"/>
        <v>0</v>
      </c>
      <c r="N653" s="42" t="str">
        <f>IFERROR(VLOOKUP(C653, マスタ!$E$2:$G$33, 3, TRUE), "")</f>
        <v>食品</v>
      </c>
      <c r="O653" s="15" t="str">
        <f>IF(F653 = "", "", TEXT( WORKDAY(TEXT(LEFT(F653, FIND("(", F653) - 1), "yyyy/mm/dd"), 1, マスタ!$A$2:$A$106), "yyyymmdd"))</f>
        <v>20170727</v>
      </c>
      <c r="P653" s="16">
        <v>42943</v>
      </c>
      <c r="Q653" s="56">
        <v>2000</v>
      </c>
      <c r="R653" s="56">
        <v>2049</v>
      </c>
      <c r="S653" s="56">
        <v>1990</v>
      </c>
      <c r="T653" s="15" t="str">
        <f t="shared" si="43"/>
        <v>有</v>
      </c>
      <c r="U653" s="15" t="str">
        <f t="shared" si="44"/>
        <v>無</v>
      </c>
      <c r="V653" s="67">
        <f t="shared" si="45"/>
        <v>4.0582726326742868E-2</v>
      </c>
      <c r="W653" s="17"/>
      <c r="X653" s="46"/>
      <c r="Y653" s="46"/>
    </row>
    <row r="654" spans="1:25" ht="15">
      <c r="A654" s="14" t="s">
        <v>18</v>
      </c>
      <c r="B654" s="14">
        <v>34</v>
      </c>
      <c r="C654" s="14">
        <v>5711</v>
      </c>
      <c r="D654" s="9" t="s">
        <v>343</v>
      </c>
      <c r="E654" s="14" t="s">
        <v>20</v>
      </c>
      <c r="F654" s="14" t="s">
        <v>334</v>
      </c>
      <c r="G654" s="51">
        <v>3625</v>
      </c>
      <c r="H654" s="51">
        <v>135</v>
      </c>
      <c r="I654" s="59">
        <v>3.8699999999999998E-2</v>
      </c>
      <c r="J654" s="51">
        <v>1325900</v>
      </c>
      <c r="K654" s="51">
        <v>3665</v>
      </c>
      <c r="L654" s="51">
        <v>3600</v>
      </c>
      <c r="M654" s="64">
        <f t="shared" si="46"/>
        <v>0.61538461538461542</v>
      </c>
      <c r="N654" s="43" t="str">
        <f>IFERROR(VLOOKUP(C654, マスタ!$E$2:$G$33, 3, TRUE), "")</f>
        <v>非鉄金属</v>
      </c>
      <c r="O654" s="14" t="str">
        <f>IF(F654 = "", "", TEXT( WORKDAY(TEXT(LEFT(F654, FIND("(", F654) - 1), "yyyy/mm/dd"), 1, マスタ!$A$2:$A$106), "yyyymmdd"))</f>
        <v>20170727</v>
      </c>
      <c r="P654" s="18">
        <v>42943</v>
      </c>
      <c r="Q654" s="57">
        <v>3650</v>
      </c>
      <c r="R654" s="57">
        <v>3680</v>
      </c>
      <c r="S654" s="57">
        <v>3625</v>
      </c>
      <c r="T654" s="14" t="str">
        <f t="shared" si="43"/>
        <v>無</v>
      </c>
      <c r="U654" s="14" t="str">
        <f t="shared" si="44"/>
        <v>無</v>
      </c>
      <c r="V654" s="68">
        <f t="shared" si="45"/>
        <v>6.8965517241379448E-3</v>
      </c>
      <c r="W654" s="19"/>
      <c r="X654" s="47"/>
      <c r="Y654" s="47"/>
    </row>
    <row r="655" spans="1:25" ht="15">
      <c r="A655" s="15" t="s">
        <v>18</v>
      </c>
      <c r="B655" s="15">
        <v>36</v>
      </c>
      <c r="C655" s="15">
        <v>6619</v>
      </c>
      <c r="D655" s="10" t="s">
        <v>123</v>
      </c>
      <c r="E655" s="15" t="s">
        <v>20</v>
      </c>
      <c r="F655" s="15" t="s">
        <v>334</v>
      </c>
      <c r="G655" s="50">
        <v>2331</v>
      </c>
      <c r="H655" s="50">
        <v>85</v>
      </c>
      <c r="I655" s="58">
        <v>3.78E-2</v>
      </c>
      <c r="J655" s="50">
        <v>2493800</v>
      </c>
      <c r="K655" s="50">
        <v>2409</v>
      </c>
      <c r="L655" s="50">
        <v>2268</v>
      </c>
      <c r="M655" s="63">
        <f t="shared" si="46"/>
        <v>0.55319148936170215</v>
      </c>
      <c r="N655" s="42" t="str">
        <f>IFERROR(VLOOKUP(C655, マスタ!$E$2:$G$33, 3, TRUE), "")</f>
        <v>電気</v>
      </c>
      <c r="O655" s="15" t="str">
        <f>IF(F655 = "", "", TEXT( WORKDAY(TEXT(LEFT(F655, FIND("(", F655) - 1), "yyyy/mm/dd"), 1, マスタ!$A$2:$A$106), "yyyymmdd"))</f>
        <v>20170727</v>
      </c>
      <c r="P655" s="16">
        <v>42943</v>
      </c>
      <c r="Q655" s="56">
        <v>2399</v>
      </c>
      <c r="R655" s="56">
        <v>2475</v>
      </c>
      <c r="S655" s="56">
        <v>2365</v>
      </c>
      <c r="T655" s="15" t="str">
        <f t="shared" si="43"/>
        <v>有</v>
      </c>
      <c r="U655" s="15" t="str">
        <f t="shared" si="44"/>
        <v>有</v>
      </c>
      <c r="V655" s="67">
        <f t="shared" si="45"/>
        <v>2.9172029172029212E-2</v>
      </c>
      <c r="W655" s="17"/>
      <c r="X655" s="46"/>
      <c r="Y655" s="46"/>
    </row>
    <row r="656" spans="1:25" ht="27">
      <c r="A656" s="14" t="s">
        <v>18</v>
      </c>
      <c r="B656" s="14">
        <v>37</v>
      </c>
      <c r="C656" s="14">
        <v>6093</v>
      </c>
      <c r="D656" s="9" t="s">
        <v>106</v>
      </c>
      <c r="E656" s="14" t="s">
        <v>20</v>
      </c>
      <c r="F656" s="14" t="s">
        <v>334</v>
      </c>
      <c r="G656" s="51">
        <v>3400</v>
      </c>
      <c r="H656" s="51">
        <v>120</v>
      </c>
      <c r="I656" s="59">
        <v>3.6600000000000001E-2</v>
      </c>
      <c r="J656" s="51">
        <v>251700</v>
      </c>
      <c r="K656" s="51">
        <v>3465</v>
      </c>
      <c r="L656" s="51">
        <v>3260</v>
      </c>
      <c r="M656" s="64">
        <f t="shared" si="46"/>
        <v>0.31707317073170732</v>
      </c>
      <c r="N656" s="43" t="str">
        <f>IFERROR(VLOOKUP(C656, マスタ!$E$2:$G$33, 3, TRUE), "")</f>
        <v>機械</v>
      </c>
      <c r="O656" s="14" t="str">
        <f>IF(F656 = "", "", TEXT( WORKDAY(TEXT(LEFT(F656, FIND("(", F656) - 1), "yyyy/mm/dd"), 1, マスタ!$A$2:$A$106), "yyyymmdd"))</f>
        <v>20170727</v>
      </c>
      <c r="P656" s="18">
        <v>42943</v>
      </c>
      <c r="Q656" s="57">
        <v>3410</v>
      </c>
      <c r="R656" s="57">
        <v>3540</v>
      </c>
      <c r="S656" s="57">
        <v>3310</v>
      </c>
      <c r="T656" s="14" t="str">
        <f t="shared" si="43"/>
        <v>有</v>
      </c>
      <c r="U656" s="14" t="str">
        <f t="shared" si="44"/>
        <v>有</v>
      </c>
      <c r="V656" s="68">
        <f t="shared" si="45"/>
        <v>2.9411764705882248E-3</v>
      </c>
      <c r="W656" s="19"/>
      <c r="X656" s="47"/>
      <c r="Y656" s="47"/>
    </row>
    <row r="657" spans="1:25" ht="15">
      <c r="A657" s="15" t="s">
        <v>18</v>
      </c>
      <c r="B657" s="15">
        <v>39</v>
      </c>
      <c r="C657" s="15">
        <v>6208</v>
      </c>
      <c r="D657" s="10" t="s">
        <v>55</v>
      </c>
      <c r="E657" s="15" t="s">
        <v>20</v>
      </c>
      <c r="F657" s="15" t="s">
        <v>334</v>
      </c>
      <c r="G657" s="50">
        <v>1316</v>
      </c>
      <c r="H657" s="50">
        <v>46</v>
      </c>
      <c r="I657" s="58">
        <v>3.6200000000000003E-2</v>
      </c>
      <c r="J657" s="50">
        <v>768300</v>
      </c>
      <c r="K657" s="50">
        <v>1346</v>
      </c>
      <c r="L657" s="50">
        <v>1238</v>
      </c>
      <c r="M657" s="63">
        <f t="shared" si="46"/>
        <v>0.27777777777777779</v>
      </c>
      <c r="N657" s="42" t="str">
        <f>IFERROR(VLOOKUP(C657, マスタ!$E$2:$G$33, 3, TRUE), "")</f>
        <v>機械</v>
      </c>
      <c r="O657" s="15" t="str">
        <f>IF(F657 = "", "", TEXT( WORKDAY(TEXT(LEFT(F657, FIND("(", F657) - 1), "yyyy/mm/dd"), 1, マスタ!$A$2:$A$106), "yyyymmdd"))</f>
        <v>20170727</v>
      </c>
      <c r="P657" s="16">
        <v>42943</v>
      </c>
      <c r="Q657" s="56">
        <v>1348</v>
      </c>
      <c r="R657" s="56">
        <v>1349</v>
      </c>
      <c r="S657" s="56">
        <v>1218</v>
      </c>
      <c r="T657" s="15" t="str">
        <f t="shared" si="43"/>
        <v>無</v>
      </c>
      <c r="U657" s="15" t="str">
        <f t="shared" si="44"/>
        <v>有</v>
      </c>
      <c r="V657" s="67">
        <f t="shared" si="45"/>
        <v>2.4316109422492405E-2</v>
      </c>
      <c r="W657" s="17"/>
      <c r="X657" s="46"/>
      <c r="Y657" s="46"/>
    </row>
    <row r="658" spans="1:25" ht="15">
      <c r="A658" s="14" t="s">
        <v>18</v>
      </c>
      <c r="B658" s="14">
        <v>42</v>
      </c>
      <c r="C658" s="14">
        <v>3328</v>
      </c>
      <c r="D658" s="9" t="s">
        <v>329</v>
      </c>
      <c r="E658" s="14" t="s">
        <v>20</v>
      </c>
      <c r="F658" s="14" t="s">
        <v>334</v>
      </c>
      <c r="G658" s="51">
        <v>1499</v>
      </c>
      <c r="H658" s="51">
        <v>52</v>
      </c>
      <c r="I658" s="59">
        <v>3.5900000000000001E-2</v>
      </c>
      <c r="J658" s="51">
        <v>270600</v>
      </c>
      <c r="K658" s="51">
        <v>1513</v>
      </c>
      <c r="L658" s="51">
        <v>1450</v>
      </c>
      <c r="M658" s="64">
        <f t="shared" si="46"/>
        <v>0.22222222222222221</v>
      </c>
      <c r="N658" s="43" t="str">
        <f>IFERROR(VLOOKUP(C658, マスタ!$E$2:$G$33, 3, TRUE), "")</f>
        <v>繊維製品</v>
      </c>
      <c r="O658" s="14" t="str">
        <f>IF(F658 = "", "", TEXT( WORKDAY(TEXT(LEFT(F658, FIND("(", F658) - 1), "yyyy/mm/dd"), 1, マスタ!$A$2:$A$106), "yyyymmdd"))</f>
        <v>20170727</v>
      </c>
      <c r="P658" s="18">
        <v>42943</v>
      </c>
      <c r="Q658" s="57">
        <v>1499</v>
      </c>
      <c r="R658" s="57">
        <v>1525</v>
      </c>
      <c r="S658" s="57">
        <v>1493</v>
      </c>
      <c r="T658" s="14" t="str">
        <f t="shared" si="43"/>
        <v>有</v>
      </c>
      <c r="U658" s="14" t="str">
        <f t="shared" si="44"/>
        <v>無</v>
      </c>
      <c r="V658" s="68">
        <f t="shared" si="45"/>
        <v>0</v>
      </c>
      <c r="W658" s="19"/>
      <c r="X658" s="47"/>
      <c r="Y658" s="47"/>
    </row>
    <row r="659" spans="1:25" ht="15">
      <c r="A659" s="15" t="s">
        <v>18</v>
      </c>
      <c r="B659" s="15">
        <v>43</v>
      </c>
      <c r="C659" s="15">
        <v>6432</v>
      </c>
      <c r="D659" s="10" t="s">
        <v>192</v>
      </c>
      <c r="E659" s="15" t="s">
        <v>20</v>
      </c>
      <c r="F659" s="15" t="s">
        <v>334</v>
      </c>
      <c r="G659" s="50">
        <v>2154</v>
      </c>
      <c r="H659" s="50">
        <v>73</v>
      </c>
      <c r="I659" s="58">
        <v>3.5099999999999999E-2</v>
      </c>
      <c r="J659" s="50">
        <v>1305300</v>
      </c>
      <c r="K659" s="50">
        <v>2195</v>
      </c>
      <c r="L659" s="50">
        <v>2139</v>
      </c>
      <c r="M659" s="63">
        <f t="shared" si="46"/>
        <v>0.7321428571428571</v>
      </c>
      <c r="N659" s="42" t="str">
        <f>IFERROR(VLOOKUP(C659, マスタ!$E$2:$G$33, 3, TRUE), "")</f>
        <v>機械</v>
      </c>
      <c r="O659" s="15" t="str">
        <f>IF(F659 = "", "", TEXT( WORKDAY(TEXT(LEFT(F659, FIND("(", F659) - 1), "yyyy/mm/dd"), 1, マスタ!$A$2:$A$106), "yyyymmdd"))</f>
        <v>20170727</v>
      </c>
      <c r="P659" s="16">
        <v>42943</v>
      </c>
      <c r="Q659" s="56">
        <v>2170</v>
      </c>
      <c r="R659" s="56">
        <v>2193</v>
      </c>
      <c r="S659" s="56">
        <v>2141</v>
      </c>
      <c r="T659" s="15" t="str">
        <f t="shared" si="43"/>
        <v>有</v>
      </c>
      <c r="U659" s="15" t="str">
        <f t="shared" si="44"/>
        <v>有</v>
      </c>
      <c r="V659" s="67">
        <f t="shared" si="45"/>
        <v>7.4280408542246601E-3</v>
      </c>
      <c r="W659" s="17"/>
      <c r="X659" s="46"/>
      <c r="Y659" s="46"/>
    </row>
    <row r="660" spans="1:25" ht="15">
      <c r="A660" s="14" t="s">
        <v>18</v>
      </c>
      <c r="B660" s="14">
        <v>46</v>
      </c>
      <c r="C660" s="14">
        <v>4975</v>
      </c>
      <c r="D660" s="9" t="s">
        <v>344</v>
      </c>
      <c r="E660" s="14" t="s">
        <v>20</v>
      </c>
      <c r="F660" s="14" t="s">
        <v>334</v>
      </c>
      <c r="G660" s="51">
        <v>4190</v>
      </c>
      <c r="H660" s="51">
        <v>140</v>
      </c>
      <c r="I660" s="59">
        <v>3.4599999999999999E-2</v>
      </c>
      <c r="J660" s="51">
        <v>107700</v>
      </c>
      <c r="K660" s="51">
        <v>4300</v>
      </c>
      <c r="L660" s="51">
        <v>4090</v>
      </c>
      <c r="M660" s="64">
        <f t="shared" si="46"/>
        <v>0.52380952380952384</v>
      </c>
      <c r="N660" s="43" t="str">
        <f>IFERROR(VLOOKUP(C660, マスタ!$E$2:$G$33, 3, TRUE), "")</f>
        <v>化学・医薬品</v>
      </c>
      <c r="O660" s="14" t="str">
        <f>IF(F660 = "", "", TEXT( WORKDAY(TEXT(LEFT(F660, FIND("(", F660) - 1), "yyyy/mm/dd"), 1, マスタ!$A$2:$A$106), "yyyymmdd"))</f>
        <v>20170727</v>
      </c>
      <c r="P660" s="18">
        <v>42943</v>
      </c>
      <c r="Q660" s="57">
        <v>4210</v>
      </c>
      <c r="R660" s="57">
        <v>4265</v>
      </c>
      <c r="S660" s="57">
        <v>4150</v>
      </c>
      <c r="T660" s="14" t="str">
        <f t="shared" si="43"/>
        <v>有</v>
      </c>
      <c r="U660" s="14" t="str">
        <f t="shared" si="44"/>
        <v>有</v>
      </c>
      <c r="V660" s="68">
        <f t="shared" si="45"/>
        <v>4.7732696897375693E-3</v>
      </c>
      <c r="W660" s="19"/>
      <c r="X660" s="47"/>
      <c r="Y660" s="47"/>
    </row>
    <row r="661" spans="1:25" ht="15">
      <c r="A661" s="15" t="s">
        <v>18</v>
      </c>
      <c r="B661" s="15">
        <v>47</v>
      </c>
      <c r="C661" s="15">
        <v>6269</v>
      </c>
      <c r="D661" s="10" t="s">
        <v>345</v>
      </c>
      <c r="E661" s="15" t="s">
        <v>20</v>
      </c>
      <c r="F661" s="15" t="s">
        <v>334</v>
      </c>
      <c r="G661" s="50">
        <v>2698</v>
      </c>
      <c r="H661" s="50">
        <v>88</v>
      </c>
      <c r="I661" s="58">
        <v>3.3700000000000001E-2</v>
      </c>
      <c r="J661" s="50">
        <v>403000</v>
      </c>
      <c r="K661" s="50">
        <v>2749</v>
      </c>
      <c r="L661" s="50">
        <v>2649</v>
      </c>
      <c r="M661" s="63">
        <f t="shared" si="46"/>
        <v>0.51</v>
      </c>
      <c r="N661" s="42" t="str">
        <f>IFERROR(VLOOKUP(C661, マスタ!$E$2:$G$33, 3, TRUE), "")</f>
        <v>機械</v>
      </c>
      <c r="O661" s="15" t="str">
        <f>IF(F661 = "", "", TEXT( WORKDAY(TEXT(LEFT(F661, FIND("(", F661) - 1), "yyyy/mm/dd"), 1, マスタ!$A$2:$A$106), "yyyymmdd"))</f>
        <v>20170727</v>
      </c>
      <c r="P661" s="16">
        <v>42943</v>
      </c>
      <c r="Q661" s="56">
        <v>2697</v>
      </c>
      <c r="R661" s="56">
        <v>2702</v>
      </c>
      <c r="S661" s="56">
        <v>2650</v>
      </c>
      <c r="T661" s="15" t="str">
        <f t="shared" si="43"/>
        <v>無</v>
      </c>
      <c r="U661" s="15" t="str">
        <f t="shared" si="44"/>
        <v>有</v>
      </c>
      <c r="V661" s="67">
        <f t="shared" si="45"/>
        <v>-3.7064492216454248E-4</v>
      </c>
      <c r="W661" s="17"/>
      <c r="X661" s="46"/>
      <c r="Y661" s="46"/>
    </row>
    <row r="662" spans="1:25" ht="27">
      <c r="A662" s="14" t="s">
        <v>18</v>
      </c>
      <c r="B662" s="14">
        <v>49</v>
      </c>
      <c r="C662" s="14">
        <v>3549</v>
      </c>
      <c r="D662" s="9" t="s">
        <v>346</v>
      </c>
      <c r="E662" s="14" t="s">
        <v>20</v>
      </c>
      <c r="F662" s="14" t="s">
        <v>334</v>
      </c>
      <c r="G662" s="51">
        <v>5830</v>
      </c>
      <c r="H662" s="51">
        <v>190</v>
      </c>
      <c r="I662" s="59">
        <v>3.3700000000000001E-2</v>
      </c>
      <c r="J662" s="51">
        <v>189300</v>
      </c>
      <c r="K662" s="51">
        <v>5870</v>
      </c>
      <c r="L662" s="51">
        <v>5750</v>
      </c>
      <c r="M662" s="64">
        <f t="shared" si="46"/>
        <v>0.33333333333333331</v>
      </c>
      <c r="N662" s="43" t="str">
        <f>IFERROR(VLOOKUP(C662, マスタ!$E$2:$G$33, 3, TRUE), "")</f>
        <v>繊維製品</v>
      </c>
      <c r="O662" s="14" t="str">
        <f>IF(F662 = "", "", TEXT( WORKDAY(TEXT(LEFT(F662, FIND("(", F662) - 1), "yyyy/mm/dd"), 1, マスタ!$A$2:$A$106), "yyyymmdd"))</f>
        <v>20170727</v>
      </c>
      <c r="P662" s="18">
        <v>42943</v>
      </c>
      <c r="Q662" s="57">
        <v>5880</v>
      </c>
      <c r="R662" s="57">
        <v>6030</v>
      </c>
      <c r="S662" s="57">
        <v>5870</v>
      </c>
      <c r="T662" s="14" t="str">
        <f t="shared" si="43"/>
        <v>有</v>
      </c>
      <c r="U662" s="14" t="str">
        <f t="shared" si="44"/>
        <v>無</v>
      </c>
      <c r="V662" s="68">
        <f t="shared" si="45"/>
        <v>8.5763293310463506E-3</v>
      </c>
      <c r="W662" s="19"/>
      <c r="X662" s="47"/>
      <c r="Y662" s="47"/>
    </row>
    <row r="663" spans="1:25" ht="15">
      <c r="A663" s="15" t="s">
        <v>18</v>
      </c>
      <c r="B663" s="15">
        <v>50</v>
      </c>
      <c r="C663" s="15">
        <v>3724</v>
      </c>
      <c r="D663" s="10" t="s">
        <v>347</v>
      </c>
      <c r="E663" s="15" t="s">
        <v>20</v>
      </c>
      <c r="F663" s="15" t="s">
        <v>334</v>
      </c>
      <c r="G663" s="50">
        <v>3435</v>
      </c>
      <c r="H663" s="50">
        <v>110</v>
      </c>
      <c r="I663" s="58">
        <v>3.3099999999999997E-2</v>
      </c>
      <c r="J663" s="50">
        <v>79300</v>
      </c>
      <c r="K663" s="50">
        <v>3470</v>
      </c>
      <c r="L663" s="50">
        <v>3295</v>
      </c>
      <c r="M663" s="63">
        <f t="shared" si="46"/>
        <v>0.2</v>
      </c>
      <c r="N663" s="42" t="str">
        <f>IFERROR(VLOOKUP(C663, マスタ!$E$2:$G$33, 3, TRUE), "")</f>
        <v>パルプ・紙</v>
      </c>
      <c r="O663" s="15" t="str">
        <f>IF(F663 = "", "", TEXT( WORKDAY(TEXT(LEFT(F663, FIND("(", F663) - 1), "yyyy/mm/dd"), 1, マスタ!$A$2:$A$106), "yyyymmdd"))</f>
        <v>20170727</v>
      </c>
      <c r="P663" s="16">
        <v>42943</v>
      </c>
      <c r="Q663" s="56">
        <v>3120</v>
      </c>
      <c r="R663" s="56">
        <v>3330</v>
      </c>
      <c r="S663" s="56">
        <v>3065</v>
      </c>
      <c r="T663" s="15" t="str">
        <f t="shared" si="43"/>
        <v>有</v>
      </c>
      <c r="U663" s="15" t="str">
        <f t="shared" si="44"/>
        <v>有</v>
      </c>
      <c r="V663" s="67">
        <f t="shared" si="45"/>
        <v>-9.1703056768558944E-2</v>
      </c>
      <c r="W663" s="17"/>
      <c r="X663" s="46"/>
      <c r="Y663" s="46"/>
    </row>
    <row r="664" spans="1:25" ht="27">
      <c r="A664" s="14" t="s">
        <v>18</v>
      </c>
      <c r="B664" s="14">
        <v>8</v>
      </c>
      <c r="C664" s="14">
        <v>9039</v>
      </c>
      <c r="D664" s="9" t="s">
        <v>348</v>
      </c>
      <c r="E664" s="14" t="s">
        <v>20</v>
      </c>
      <c r="F664" s="14" t="s">
        <v>349</v>
      </c>
      <c r="G664" s="51">
        <v>4800</v>
      </c>
      <c r="H664" s="51">
        <v>460</v>
      </c>
      <c r="I664" s="59">
        <v>0.106</v>
      </c>
      <c r="J664" s="51">
        <v>299700</v>
      </c>
      <c r="K664" s="51">
        <v>4880</v>
      </c>
      <c r="L664" s="51">
        <v>4375</v>
      </c>
      <c r="M664" s="64">
        <f t="shared" si="46"/>
        <v>0.15841584158415842</v>
      </c>
      <c r="N664" s="43" t="str">
        <f>IFERROR(VLOOKUP(C664, マスタ!$E$2:$G$33, 3, TRUE), "")</f>
        <v>陸運</v>
      </c>
      <c r="O664" s="14" t="str">
        <f>IF(F664 = "", "", TEXT( WORKDAY(TEXT(LEFT(F664, FIND("(", F664) - 1), "yyyy/mm/dd"), 1, マスタ!$A$2:$A$106), "yyyymmdd"))</f>
        <v>20170728</v>
      </c>
      <c r="P664" s="18">
        <v>42944</v>
      </c>
      <c r="Q664" s="57">
        <v>4830</v>
      </c>
      <c r="R664" s="57">
        <v>5240</v>
      </c>
      <c r="S664" s="57">
        <v>4825</v>
      </c>
      <c r="T664" s="14" t="str">
        <f t="shared" si="43"/>
        <v>有</v>
      </c>
      <c r="U664" s="14" t="str">
        <f t="shared" si="44"/>
        <v>無</v>
      </c>
      <c r="V664" s="68">
        <f t="shared" si="45"/>
        <v>6.2500000000000888E-3</v>
      </c>
      <c r="W664" s="19"/>
      <c r="X664" s="47"/>
      <c r="Y664" s="47"/>
    </row>
    <row r="665" spans="1:25" ht="27">
      <c r="A665" s="15" t="s">
        <v>18</v>
      </c>
      <c r="B665" s="15">
        <v>9</v>
      </c>
      <c r="C665" s="15">
        <v>6676</v>
      </c>
      <c r="D665" s="10" t="s">
        <v>350</v>
      </c>
      <c r="E665" s="15" t="s">
        <v>20</v>
      </c>
      <c r="F665" s="15" t="s">
        <v>349</v>
      </c>
      <c r="G665" s="50">
        <v>3710</v>
      </c>
      <c r="H665" s="50">
        <v>345</v>
      </c>
      <c r="I665" s="58">
        <v>0.10249999999999999</v>
      </c>
      <c r="J665" s="50">
        <v>296800</v>
      </c>
      <c r="K665" s="50">
        <v>3740</v>
      </c>
      <c r="L665" s="50">
        <v>3585</v>
      </c>
      <c r="M665" s="63">
        <f t="shared" si="46"/>
        <v>0.19354838709677419</v>
      </c>
      <c r="N665" s="42" t="str">
        <f>IFERROR(VLOOKUP(C665, マスタ!$E$2:$G$33, 3, TRUE), "")</f>
        <v>電気</v>
      </c>
      <c r="O665" s="15" t="str">
        <f>IF(F665 = "", "", TEXT( WORKDAY(TEXT(LEFT(F665, FIND("(", F665) - 1), "yyyy/mm/dd"), 1, マスタ!$A$2:$A$106), "yyyymmdd"))</f>
        <v>20170728</v>
      </c>
      <c r="P665" s="16">
        <v>42944</v>
      </c>
      <c r="Q665" s="56">
        <v>3720</v>
      </c>
      <c r="R665" s="56">
        <v>3735</v>
      </c>
      <c r="S665" s="56">
        <v>3670</v>
      </c>
      <c r="T665" s="15" t="str">
        <f t="shared" si="43"/>
        <v>無</v>
      </c>
      <c r="U665" s="15" t="str">
        <f t="shared" si="44"/>
        <v>有</v>
      </c>
      <c r="V665" s="67">
        <f t="shared" si="45"/>
        <v>2.6954177897573484E-3</v>
      </c>
      <c r="W665" s="17"/>
      <c r="X665" s="46"/>
      <c r="Y665" s="46"/>
    </row>
    <row r="666" spans="1:25" ht="15">
      <c r="A666" s="14" t="s">
        <v>18</v>
      </c>
      <c r="B666" s="14">
        <v>10</v>
      </c>
      <c r="C666" s="14">
        <v>6470</v>
      </c>
      <c r="D666" s="9" t="s">
        <v>351</v>
      </c>
      <c r="E666" s="14" t="s">
        <v>20</v>
      </c>
      <c r="F666" s="14" t="s">
        <v>349</v>
      </c>
      <c r="G666" s="51">
        <v>1640</v>
      </c>
      <c r="H666" s="51">
        <v>142</v>
      </c>
      <c r="I666" s="59">
        <v>9.4799999999999995E-2</v>
      </c>
      <c r="J666" s="51">
        <v>422900</v>
      </c>
      <c r="K666" s="51">
        <v>1796</v>
      </c>
      <c r="L666" s="51">
        <v>1484</v>
      </c>
      <c r="M666" s="64">
        <f t="shared" si="46"/>
        <v>0.5</v>
      </c>
      <c r="N666" s="43" t="str">
        <f>IFERROR(VLOOKUP(C666, マスタ!$E$2:$G$33, 3, TRUE), "")</f>
        <v>機械</v>
      </c>
      <c r="O666" s="14" t="str">
        <f>IF(F666 = "", "", TEXT( WORKDAY(TEXT(LEFT(F666, FIND("(", F666) - 1), "yyyy/mm/dd"), 1, マスタ!$A$2:$A$106), "yyyymmdd"))</f>
        <v>20170728</v>
      </c>
      <c r="P666" s="18">
        <v>42944</v>
      </c>
      <c r="Q666" s="57">
        <v>1624</v>
      </c>
      <c r="R666" s="57">
        <v>1629</v>
      </c>
      <c r="S666" s="57">
        <v>1550</v>
      </c>
      <c r="T666" s="14" t="str">
        <f t="shared" ref="T666:T729" si="47">IF(Q666="", "", IF(R666-Q666&gt;=ROUNDDOWN(G666/100, 0), "有", "無"))</f>
        <v>無</v>
      </c>
      <c r="U666" s="14" t="str">
        <f t="shared" ref="U666:U729" si="48">IF(Q666="", "", IF(Q666-S666&gt;=ROUNDDOWN(G666/100, 0), "有", "無"))</f>
        <v>有</v>
      </c>
      <c r="V666" s="68">
        <f t="shared" ref="V666:V729" si="49">IF(Q666="", "", Q666/G666-1)</f>
        <v>-9.7560975609756184E-3</v>
      </c>
      <c r="W666" s="19"/>
      <c r="X666" s="47"/>
      <c r="Y666" s="47"/>
    </row>
    <row r="667" spans="1:25" ht="15">
      <c r="A667" s="15" t="s">
        <v>18</v>
      </c>
      <c r="B667" s="15">
        <v>13</v>
      </c>
      <c r="C667" s="15">
        <v>7974</v>
      </c>
      <c r="D667" s="10" t="s">
        <v>352</v>
      </c>
      <c r="E667" s="15" t="s">
        <v>20</v>
      </c>
      <c r="F667" s="15" t="s">
        <v>349</v>
      </c>
      <c r="G667" s="50">
        <v>38490</v>
      </c>
      <c r="H667" s="50">
        <v>2720</v>
      </c>
      <c r="I667" s="58">
        <v>7.5999999999999998E-2</v>
      </c>
      <c r="J667" s="50">
        <v>8042600</v>
      </c>
      <c r="K667" s="50">
        <v>38570</v>
      </c>
      <c r="L667" s="50">
        <v>37100</v>
      </c>
      <c r="M667" s="63">
        <f t="shared" si="46"/>
        <v>5.4421768707482991E-2</v>
      </c>
      <c r="N667" s="42" t="str">
        <f>IFERROR(VLOOKUP(C667, マスタ!$E$2:$G$33, 3, TRUE), "")</f>
        <v>その他製品</v>
      </c>
      <c r="O667" s="15" t="str">
        <f>IF(F667 = "", "", TEXT( WORKDAY(TEXT(LEFT(F667, FIND("(", F667) - 1), "yyyy/mm/dd"), 1, マスタ!$A$2:$A$106), "yyyymmdd"))</f>
        <v>20170728</v>
      </c>
      <c r="P667" s="16">
        <v>42944</v>
      </c>
      <c r="Q667" s="56">
        <v>37890</v>
      </c>
      <c r="R667" s="56">
        <v>38250</v>
      </c>
      <c r="S667" s="56">
        <v>37330</v>
      </c>
      <c r="T667" s="15" t="str">
        <f t="shared" si="47"/>
        <v>無</v>
      </c>
      <c r="U667" s="15" t="str">
        <f t="shared" si="48"/>
        <v>有</v>
      </c>
      <c r="V667" s="67">
        <f t="shared" si="49"/>
        <v>-1.5588464536243185E-2</v>
      </c>
      <c r="W667" s="17"/>
      <c r="X667" s="46"/>
      <c r="Y667" s="46"/>
    </row>
    <row r="668" spans="1:25" ht="15">
      <c r="A668" s="14" t="s">
        <v>18</v>
      </c>
      <c r="B668" s="14">
        <v>15</v>
      </c>
      <c r="C668" s="14">
        <v>7995</v>
      </c>
      <c r="D668" s="9" t="s">
        <v>47</v>
      </c>
      <c r="E668" s="14" t="s">
        <v>20</v>
      </c>
      <c r="F668" s="14" t="s">
        <v>349</v>
      </c>
      <c r="G668" s="51">
        <v>2825</v>
      </c>
      <c r="H668" s="51">
        <v>196</v>
      </c>
      <c r="I668" s="59">
        <v>7.46E-2</v>
      </c>
      <c r="J668" s="51">
        <v>430700</v>
      </c>
      <c r="K668" s="51">
        <v>2880</v>
      </c>
      <c r="L668" s="51">
        <v>2800</v>
      </c>
      <c r="M668" s="64">
        <f t="shared" si="46"/>
        <v>0.6875</v>
      </c>
      <c r="N668" s="43" t="str">
        <f>IFERROR(VLOOKUP(C668, マスタ!$E$2:$G$33, 3, TRUE), "")</f>
        <v>その他製品</v>
      </c>
      <c r="O668" s="14" t="str">
        <f>IF(F668 = "", "", TEXT( WORKDAY(TEXT(LEFT(F668, FIND("(", F668) - 1), "yyyy/mm/dd"), 1, マスタ!$A$2:$A$106), "yyyymmdd"))</f>
        <v>20170728</v>
      </c>
      <c r="P668" s="18">
        <v>42944</v>
      </c>
      <c r="Q668" s="57">
        <v>2839</v>
      </c>
      <c r="R668" s="57">
        <v>2907</v>
      </c>
      <c r="S668" s="57">
        <v>2838</v>
      </c>
      <c r="T668" s="14" t="str">
        <f t="shared" si="47"/>
        <v>有</v>
      </c>
      <c r="U668" s="14" t="str">
        <f t="shared" si="48"/>
        <v>無</v>
      </c>
      <c r="V668" s="68">
        <f t="shared" si="49"/>
        <v>4.9557522123893083E-3</v>
      </c>
      <c r="W668" s="19"/>
      <c r="X668" s="47"/>
      <c r="Y668" s="47"/>
    </row>
    <row r="669" spans="1:25" ht="15">
      <c r="A669" s="15" t="s">
        <v>18</v>
      </c>
      <c r="B669" s="15">
        <v>20</v>
      </c>
      <c r="C669" s="15">
        <v>2715</v>
      </c>
      <c r="D669" s="10" t="s">
        <v>342</v>
      </c>
      <c r="E669" s="15" t="s">
        <v>20</v>
      </c>
      <c r="F669" s="15" t="s">
        <v>349</v>
      </c>
      <c r="G669" s="50">
        <v>2048</v>
      </c>
      <c r="H669" s="50">
        <v>126</v>
      </c>
      <c r="I669" s="58">
        <v>6.5600000000000006E-2</v>
      </c>
      <c r="J669" s="50">
        <v>123300</v>
      </c>
      <c r="K669" s="50">
        <v>2049</v>
      </c>
      <c r="L669" s="50">
        <v>1990</v>
      </c>
      <c r="M669" s="63">
        <f t="shared" si="46"/>
        <v>1.6949152542372881E-2</v>
      </c>
      <c r="N669" s="42" t="str">
        <f>IFERROR(VLOOKUP(C669, マスタ!$E$2:$G$33, 3, TRUE), "")</f>
        <v>食品</v>
      </c>
      <c r="O669" s="15" t="str">
        <f>IF(F669 = "", "", TEXT( WORKDAY(TEXT(LEFT(F669, FIND("(", F669) - 1), "yyyy/mm/dd"), 1, マスタ!$A$2:$A$106), "yyyymmdd"))</f>
        <v>20170728</v>
      </c>
      <c r="P669" s="16">
        <v>42944</v>
      </c>
      <c r="Q669" s="56">
        <v>2048</v>
      </c>
      <c r="R669" s="56">
        <v>2048</v>
      </c>
      <c r="S669" s="56">
        <v>1947</v>
      </c>
      <c r="T669" s="15" t="str">
        <f t="shared" si="47"/>
        <v>無</v>
      </c>
      <c r="U669" s="15" t="str">
        <f t="shared" si="48"/>
        <v>有</v>
      </c>
      <c r="V669" s="67">
        <f t="shared" si="49"/>
        <v>0</v>
      </c>
      <c r="W669" s="17"/>
      <c r="X669" s="46"/>
      <c r="Y669" s="46"/>
    </row>
    <row r="670" spans="1:25" ht="15">
      <c r="A670" s="14" t="s">
        <v>18</v>
      </c>
      <c r="B670" s="14">
        <v>22</v>
      </c>
      <c r="C670" s="14">
        <v>2772</v>
      </c>
      <c r="D670" s="9" t="s">
        <v>183</v>
      </c>
      <c r="E670" s="14" t="s">
        <v>20</v>
      </c>
      <c r="F670" s="14" t="s">
        <v>349</v>
      </c>
      <c r="G670" s="51">
        <v>4300</v>
      </c>
      <c r="H670" s="51">
        <v>250</v>
      </c>
      <c r="I670" s="59">
        <v>6.1699999999999998E-2</v>
      </c>
      <c r="J670" s="51">
        <v>449600</v>
      </c>
      <c r="K670" s="51">
        <v>4350</v>
      </c>
      <c r="L670" s="51">
        <v>4010</v>
      </c>
      <c r="M670" s="64">
        <f t="shared" si="46"/>
        <v>0.14705882352941177</v>
      </c>
      <c r="N670" s="43" t="str">
        <f>IFERROR(VLOOKUP(C670, マスタ!$E$2:$G$33, 3, TRUE), "")</f>
        <v>食品</v>
      </c>
      <c r="O670" s="14" t="str">
        <f>IF(F670 = "", "", TEXT( WORKDAY(TEXT(LEFT(F670, FIND("(", F670) - 1), "yyyy/mm/dd"), 1, マスタ!$A$2:$A$106), "yyyymmdd"))</f>
        <v>20170728</v>
      </c>
      <c r="P670" s="18">
        <v>42944</v>
      </c>
      <c r="Q670" s="57">
        <v>4235</v>
      </c>
      <c r="R670" s="57">
        <v>4355</v>
      </c>
      <c r="S670" s="57">
        <v>4125</v>
      </c>
      <c r="T670" s="14" t="str">
        <f t="shared" si="47"/>
        <v>有</v>
      </c>
      <c r="U670" s="14" t="str">
        <f t="shared" si="48"/>
        <v>有</v>
      </c>
      <c r="V670" s="68">
        <f t="shared" si="49"/>
        <v>-1.5116279069767424E-2</v>
      </c>
      <c r="W670" s="19"/>
      <c r="X670" s="47"/>
      <c r="Y670" s="47"/>
    </row>
    <row r="671" spans="1:25" ht="15">
      <c r="A671" s="15" t="s">
        <v>18</v>
      </c>
      <c r="B671" s="15">
        <v>23</v>
      </c>
      <c r="C671" s="15">
        <v>6941</v>
      </c>
      <c r="D671" s="10" t="s">
        <v>265</v>
      </c>
      <c r="E671" s="15" t="s">
        <v>20</v>
      </c>
      <c r="F671" s="15" t="s">
        <v>349</v>
      </c>
      <c r="G671" s="50">
        <v>2246</v>
      </c>
      <c r="H671" s="50">
        <v>129</v>
      </c>
      <c r="I671" s="58">
        <v>6.0900000000000003E-2</v>
      </c>
      <c r="J671" s="50">
        <v>639800</v>
      </c>
      <c r="K671" s="50">
        <v>2256</v>
      </c>
      <c r="L671" s="50">
        <v>2113</v>
      </c>
      <c r="M671" s="63">
        <f t="shared" si="46"/>
        <v>6.9930069930069935E-2</v>
      </c>
      <c r="N671" s="42" t="str">
        <f>IFERROR(VLOOKUP(C671, マスタ!$E$2:$G$33, 3, TRUE), "")</f>
        <v>電気</v>
      </c>
      <c r="O671" s="15" t="str">
        <f>IF(F671 = "", "", TEXT( WORKDAY(TEXT(LEFT(F671, FIND("(", F671) - 1), "yyyy/mm/dd"), 1, マスタ!$A$2:$A$106), "yyyymmdd"))</f>
        <v>20170728</v>
      </c>
      <c r="P671" s="16">
        <v>42944</v>
      </c>
      <c r="Q671" s="56">
        <v>2245</v>
      </c>
      <c r="R671" s="56">
        <v>2246</v>
      </c>
      <c r="S671" s="56">
        <v>2120</v>
      </c>
      <c r="T671" s="15" t="str">
        <f t="shared" si="47"/>
        <v>無</v>
      </c>
      <c r="U671" s="15" t="str">
        <f t="shared" si="48"/>
        <v>有</v>
      </c>
      <c r="V671" s="67">
        <f t="shared" si="49"/>
        <v>-4.4523597506673784E-4</v>
      </c>
      <c r="W671" s="17"/>
      <c r="X671" s="46"/>
      <c r="Y671" s="46"/>
    </row>
    <row r="672" spans="1:25" ht="15">
      <c r="A672" s="14" t="s">
        <v>18</v>
      </c>
      <c r="B672" s="14">
        <v>24</v>
      </c>
      <c r="C672" s="14">
        <v>6875</v>
      </c>
      <c r="D672" s="9" t="s">
        <v>353</v>
      </c>
      <c r="E672" s="14" t="s">
        <v>20</v>
      </c>
      <c r="F672" s="14" t="s">
        <v>349</v>
      </c>
      <c r="G672" s="51">
        <v>3105</v>
      </c>
      <c r="H672" s="51">
        <v>170</v>
      </c>
      <c r="I672" s="59">
        <v>5.79E-2</v>
      </c>
      <c r="J672" s="51">
        <v>724800</v>
      </c>
      <c r="K672" s="51">
        <v>3120</v>
      </c>
      <c r="L672" s="51">
        <v>2930</v>
      </c>
      <c r="M672" s="64">
        <f t="shared" si="46"/>
        <v>7.8947368421052627E-2</v>
      </c>
      <c r="N672" s="43" t="str">
        <f>IFERROR(VLOOKUP(C672, マスタ!$E$2:$G$33, 3, TRUE), "")</f>
        <v>電気</v>
      </c>
      <c r="O672" s="14" t="str">
        <f>IF(F672 = "", "", TEXT( WORKDAY(TEXT(LEFT(F672, FIND("(", F672) - 1), "yyyy/mm/dd"), 1, マスタ!$A$2:$A$106), "yyyymmdd"))</f>
        <v>20170728</v>
      </c>
      <c r="P672" s="18">
        <v>42944</v>
      </c>
      <c r="Q672" s="57">
        <v>3070</v>
      </c>
      <c r="R672" s="57">
        <v>3115</v>
      </c>
      <c r="S672" s="57">
        <v>3020</v>
      </c>
      <c r="T672" s="14" t="str">
        <f t="shared" si="47"/>
        <v>有</v>
      </c>
      <c r="U672" s="14" t="str">
        <f t="shared" si="48"/>
        <v>有</v>
      </c>
      <c r="V672" s="68">
        <f t="shared" si="49"/>
        <v>-1.1272141706924366E-2</v>
      </c>
      <c r="W672" s="19"/>
      <c r="X672" s="47"/>
      <c r="Y672" s="47"/>
    </row>
    <row r="673" spans="1:25" ht="27">
      <c r="A673" s="15" t="s">
        <v>18</v>
      </c>
      <c r="B673" s="15">
        <v>26</v>
      </c>
      <c r="C673" s="15">
        <v>6807</v>
      </c>
      <c r="D673" s="10" t="s">
        <v>338</v>
      </c>
      <c r="E673" s="15" t="s">
        <v>20</v>
      </c>
      <c r="F673" s="15" t="s">
        <v>349</v>
      </c>
      <c r="G673" s="50">
        <v>1815</v>
      </c>
      <c r="H673" s="50">
        <v>95</v>
      </c>
      <c r="I673" s="58">
        <v>5.5199999999999999E-2</v>
      </c>
      <c r="J673" s="50">
        <v>2341000</v>
      </c>
      <c r="K673" s="50">
        <v>1840</v>
      </c>
      <c r="L673" s="50">
        <v>1776</v>
      </c>
      <c r="M673" s="63">
        <f t="shared" si="46"/>
        <v>0.390625</v>
      </c>
      <c r="N673" s="42" t="str">
        <f>IFERROR(VLOOKUP(C673, マスタ!$E$2:$G$33, 3, TRUE), "")</f>
        <v>電気</v>
      </c>
      <c r="O673" s="15" t="str">
        <f>IF(F673 = "", "", TEXT( WORKDAY(TEXT(LEFT(F673, FIND("(", F673) - 1), "yyyy/mm/dd"), 1, マスタ!$A$2:$A$106), "yyyymmdd"))</f>
        <v>20170728</v>
      </c>
      <c r="P673" s="16">
        <v>42944</v>
      </c>
      <c r="Q673" s="56">
        <v>1800</v>
      </c>
      <c r="R673" s="56">
        <v>1813</v>
      </c>
      <c r="S673" s="56">
        <v>1756</v>
      </c>
      <c r="T673" s="15" t="str">
        <f t="shared" si="47"/>
        <v>無</v>
      </c>
      <c r="U673" s="15" t="str">
        <f t="shared" si="48"/>
        <v>有</v>
      </c>
      <c r="V673" s="67">
        <f t="shared" si="49"/>
        <v>-8.2644628099173278E-3</v>
      </c>
      <c r="W673" s="17"/>
      <c r="X673" s="46"/>
      <c r="Y673" s="46"/>
    </row>
    <row r="674" spans="1:25" ht="15">
      <c r="A674" s="14" t="s">
        <v>18</v>
      </c>
      <c r="B674" s="14">
        <v>28</v>
      </c>
      <c r="C674" s="14">
        <v>6594</v>
      </c>
      <c r="D674" s="9" t="s">
        <v>354</v>
      </c>
      <c r="E674" s="14" t="s">
        <v>20</v>
      </c>
      <c r="F674" s="14" t="s">
        <v>349</v>
      </c>
      <c r="G674" s="51">
        <v>12230</v>
      </c>
      <c r="H674" s="51">
        <v>605</v>
      </c>
      <c r="I674" s="59">
        <v>5.1999999999999998E-2</v>
      </c>
      <c r="J674" s="51">
        <v>2571100</v>
      </c>
      <c r="K674" s="51">
        <v>12340</v>
      </c>
      <c r="L674" s="51">
        <v>11745</v>
      </c>
      <c r="M674" s="64">
        <f t="shared" si="46"/>
        <v>0.18487394957983194</v>
      </c>
      <c r="N674" s="43" t="str">
        <f>IFERROR(VLOOKUP(C674, マスタ!$E$2:$G$33, 3, TRUE), "")</f>
        <v>電気</v>
      </c>
      <c r="O674" s="14" t="str">
        <f>IF(F674 = "", "", TEXT( WORKDAY(TEXT(LEFT(F674, FIND("(", F674) - 1), "yyyy/mm/dd"), 1, マスタ!$A$2:$A$106), "yyyymmdd"))</f>
        <v>20170728</v>
      </c>
      <c r="P674" s="18">
        <v>42944</v>
      </c>
      <c r="Q674" s="57">
        <v>12395</v>
      </c>
      <c r="R674" s="57">
        <v>12440</v>
      </c>
      <c r="S674" s="57">
        <v>12090</v>
      </c>
      <c r="T674" s="14" t="str">
        <f t="shared" si="47"/>
        <v>無</v>
      </c>
      <c r="U674" s="14" t="str">
        <f t="shared" si="48"/>
        <v>有</v>
      </c>
      <c r="V674" s="68">
        <f t="shared" si="49"/>
        <v>1.3491414554374526E-2</v>
      </c>
      <c r="W674" s="19"/>
      <c r="X674" s="47"/>
      <c r="Y674" s="47"/>
    </row>
    <row r="675" spans="1:25" ht="15">
      <c r="A675" s="15" t="s">
        <v>18</v>
      </c>
      <c r="B675" s="15">
        <v>29</v>
      </c>
      <c r="C675" s="15">
        <v>6619</v>
      </c>
      <c r="D675" s="10" t="s">
        <v>123</v>
      </c>
      <c r="E675" s="15" t="s">
        <v>20</v>
      </c>
      <c r="F675" s="15" t="s">
        <v>349</v>
      </c>
      <c r="G675" s="50">
        <v>2451</v>
      </c>
      <c r="H675" s="50">
        <v>120</v>
      </c>
      <c r="I675" s="58">
        <v>5.1499999999999997E-2</v>
      </c>
      <c r="J675" s="50">
        <v>3514400</v>
      </c>
      <c r="K675" s="50">
        <v>2475</v>
      </c>
      <c r="L675" s="50">
        <v>2365</v>
      </c>
      <c r="M675" s="63">
        <f t="shared" si="46"/>
        <v>0.21818181818181817</v>
      </c>
      <c r="N675" s="42" t="str">
        <f>IFERROR(VLOOKUP(C675, マスタ!$E$2:$G$33, 3, TRUE), "")</f>
        <v>電気</v>
      </c>
      <c r="O675" s="15" t="str">
        <f>IF(F675 = "", "", TEXT( WORKDAY(TEXT(LEFT(F675, FIND("(", F675) - 1), "yyyy/mm/dd"), 1, マスタ!$A$2:$A$106), "yyyymmdd"))</f>
        <v>20170728</v>
      </c>
      <c r="P675" s="16">
        <v>42944</v>
      </c>
      <c r="Q675" s="56">
        <v>2450</v>
      </c>
      <c r="R675" s="56">
        <v>2474</v>
      </c>
      <c r="S675" s="56">
        <v>2368</v>
      </c>
      <c r="T675" s="15" t="str">
        <f t="shared" si="47"/>
        <v>有</v>
      </c>
      <c r="U675" s="15" t="str">
        <f t="shared" si="48"/>
        <v>有</v>
      </c>
      <c r="V675" s="67">
        <f t="shared" si="49"/>
        <v>-4.0799673602609499E-4</v>
      </c>
      <c r="W675" s="17"/>
      <c r="X675" s="46"/>
      <c r="Y675" s="46"/>
    </row>
    <row r="676" spans="1:25" ht="27">
      <c r="A676" s="14" t="s">
        <v>18</v>
      </c>
      <c r="B676" s="14">
        <v>30</v>
      </c>
      <c r="C676" s="14">
        <v>3445</v>
      </c>
      <c r="D676" s="9" t="s">
        <v>140</v>
      </c>
      <c r="E676" s="14" t="s">
        <v>20</v>
      </c>
      <c r="F676" s="14" t="s">
        <v>349</v>
      </c>
      <c r="G676" s="51">
        <v>4540</v>
      </c>
      <c r="H676" s="51">
        <v>220</v>
      </c>
      <c r="I676" s="59">
        <v>5.0900000000000001E-2</v>
      </c>
      <c r="J676" s="51">
        <v>160900</v>
      </c>
      <c r="K676" s="51">
        <v>4550</v>
      </c>
      <c r="L676" s="51">
        <v>4355</v>
      </c>
      <c r="M676" s="64">
        <f t="shared" si="46"/>
        <v>5.128205128205128E-2</v>
      </c>
      <c r="N676" s="43" t="str">
        <f>IFERROR(VLOOKUP(C676, マスタ!$E$2:$G$33, 3, TRUE), "")</f>
        <v>繊維製品</v>
      </c>
      <c r="O676" s="14" t="str">
        <f>IF(F676 = "", "", TEXT( WORKDAY(TEXT(LEFT(F676, FIND("(", F676) - 1), "yyyy/mm/dd"), 1, マスタ!$A$2:$A$106), "yyyymmdd"))</f>
        <v>20170728</v>
      </c>
      <c r="P676" s="18">
        <v>42944</v>
      </c>
      <c r="Q676" s="57">
        <v>4465</v>
      </c>
      <c r="R676" s="57">
        <v>4475</v>
      </c>
      <c r="S676" s="57">
        <v>4200</v>
      </c>
      <c r="T676" s="14" t="str">
        <f t="shared" si="47"/>
        <v>無</v>
      </c>
      <c r="U676" s="14" t="str">
        <f t="shared" si="48"/>
        <v>有</v>
      </c>
      <c r="V676" s="68">
        <f t="shared" si="49"/>
        <v>-1.6519823788546217E-2</v>
      </c>
      <c r="W676" s="19"/>
      <c r="X676" s="47"/>
      <c r="Y676" s="47"/>
    </row>
    <row r="677" spans="1:25" ht="15">
      <c r="A677" s="15" t="s">
        <v>18</v>
      </c>
      <c r="B677" s="15">
        <v>32</v>
      </c>
      <c r="C677" s="15">
        <v>9602</v>
      </c>
      <c r="D677" s="10" t="s">
        <v>255</v>
      </c>
      <c r="E677" s="15" t="s">
        <v>20</v>
      </c>
      <c r="F677" s="15" t="s">
        <v>349</v>
      </c>
      <c r="G677" s="50">
        <v>3960</v>
      </c>
      <c r="H677" s="50">
        <v>190</v>
      </c>
      <c r="I677" s="58">
        <v>5.04E-2</v>
      </c>
      <c r="J677" s="50">
        <v>1089200</v>
      </c>
      <c r="K677" s="50">
        <v>4000</v>
      </c>
      <c r="L677" s="50">
        <v>3905</v>
      </c>
      <c r="M677" s="63">
        <f t="shared" si="46"/>
        <v>0.42105263157894735</v>
      </c>
      <c r="N677" s="42" t="str">
        <f>IFERROR(VLOOKUP(C677, マスタ!$E$2:$G$33, 3, TRUE), "")</f>
        <v>サービス</v>
      </c>
      <c r="O677" s="15" t="str">
        <f>IF(F677 = "", "", TEXT( WORKDAY(TEXT(LEFT(F677, FIND("(", F677) - 1), "yyyy/mm/dd"), 1, マスタ!$A$2:$A$106), "yyyymmdd"))</f>
        <v>20170728</v>
      </c>
      <c r="P677" s="16">
        <v>42944</v>
      </c>
      <c r="Q677" s="56">
        <v>3945</v>
      </c>
      <c r="R677" s="56">
        <v>3980</v>
      </c>
      <c r="S677" s="56">
        <v>3905</v>
      </c>
      <c r="T677" s="15" t="str">
        <f t="shared" si="47"/>
        <v>無</v>
      </c>
      <c r="U677" s="15" t="str">
        <f t="shared" si="48"/>
        <v>有</v>
      </c>
      <c r="V677" s="67">
        <f t="shared" si="49"/>
        <v>-3.7878787878787845E-3</v>
      </c>
      <c r="W677" s="17"/>
      <c r="X677" s="46"/>
      <c r="Y677" s="46"/>
    </row>
    <row r="678" spans="1:25" ht="15">
      <c r="A678" s="14" t="s">
        <v>18</v>
      </c>
      <c r="B678" s="14">
        <v>34</v>
      </c>
      <c r="C678" s="14">
        <v>7741</v>
      </c>
      <c r="D678" s="9" t="s">
        <v>355</v>
      </c>
      <c r="E678" s="14" t="s">
        <v>20</v>
      </c>
      <c r="F678" s="14" t="s">
        <v>349</v>
      </c>
      <c r="G678" s="51">
        <v>6050</v>
      </c>
      <c r="H678" s="51">
        <v>270</v>
      </c>
      <c r="I678" s="59">
        <v>4.6699999999999998E-2</v>
      </c>
      <c r="J678" s="51">
        <v>2601100</v>
      </c>
      <c r="K678" s="51">
        <v>6152</v>
      </c>
      <c r="L678" s="51">
        <v>5774</v>
      </c>
      <c r="M678" s="64">
        <f t="shared" si="46"/>
        <v>0.26984126984126983</v>
      </c>
      <c r="N678" s="43" t="str">
        <f>IFERROR(VLOOKUP(C678, マスタ!$E$2:$G$33, 3, TRUE), "")</f>
        <v>精密機械</v>
      </c>
      <c r="O678" s="14" t="str">
        <f>IF(F678 = "", "", TEXT( WORKDAY(TEXT(LEFT(F678, FIND("(", F678) - 1), "yyyy/mm/dd"), 1, マスタ!$A$2:$A$106), "yyyymmdd"))</f>
        <v>20170728</v>
      </c>
      <c r="P678" s="18">
        <v>42944</v>
      </c>
      <c r="Q678" s="57">
        <v>6050</v>
      </c>
      <c r="R678" s="57">
        <v>6254</v>
      </c>
      <c r="S678" s="57">
        <v>6050</v>
      </c>
      <c r="T678" s="14" t="str">
        <f t="shared" si="47"/>
        <v>有</v>
      </c>
      <c r="U678" s="14" t="str">
        <f t="shared" si="48"/>
        <v>無</v>
      </c>
      <c r="V678" s="68">
        <f t="shared" si="49"/>
        <v>0</v>
      </c>
      <c r="W678" s="19"/>
      <c r="X678" s="47"/>
      <c r="Y678" s="47"/>
    </row>
    <row r="679" spans="1:25" ht="15">
      <c r="A679" s="15" t="s">
        <v>18</v>
      </c>
      <c r="B679" s="15">
        <v>35</v>
      </c>
      <c r="C679" s="15">
        <v>6756</v>
      </c>
      <c r="D679" s="10" t="s">
        <v>356</v>
      </c>
      <c r="E679" s="15" t="s">
        <v>20</v>
      </c>
      <c r="F679" s="15" t="s">
        <v>349</v>
      </c>
      <c r="G679" s="50">
        <v>2845</v>
      </c>
      <c r="H679" s="50">
        <v>125</v>
      </c>
      <c r="I679" s="58">
        <v>4.5999999999999999E-2</v>
      </c>
      <c r="J679" s="50">
        <v>1721600</v>
      </c>
      <c r="K679" s="50">
        <v>2858</v>
      </c>
      <c r="L679" s="50">
        <v>2781</v>
      </c>
      <c r="M679" s="63">
        <f t="shared" si="46"/>
        <v>0.16883116883116883</v>
      </c>
      <c r="N679" s="42" t="str">
        <f>IFERROR(VLOOKUP(C679, マスタ!$E$2:$G$33, 3, TRUE), "")</f>
        <v>電気</v>
      </c>
      <c r="O679" s="15" t="str">
        <f>IF(F679 = "", "", TEXT( WORKDAY(TEXT(LEFT(F679, FIND("(", F679) - 1), "yyyy/mm/dd"), 1, マスタ!$A$2:$A$106), "yyyymmdd"))</f>
        <v>20170728</v>
      </c>
      <c r="P679" s="16">
        <v>42944</v>
      </c>
      <c r="Q679" s="56">
        <v>2830</v>
      </c>
      <c r="R679" s="56">
        <v>2844</v>
      </c>
      <c r="S679" s="56">
        <v>2817</v>
      </c>
      <c r="T679" s="15" t="str">
        <f t="shared" si="47"/>
        <v>無</v>
      </c>
      <c r="U679" s="15" t="str">
        <f t="shared" si="48"/>
        <v>無</v>
      </c>
      <c r="V679" s="67">
        <f t="shared" si="49"/>
        <v>-5.2724077328646368E-3</v>
      </c>
      <c r="W679" s="17"/>
      <c r="X679" s="46"/>
      <c r="Y679" s="46"/>
    </row>
    <row r="680" spans="1:25" ht="15">
      <c r="A680" s="14" t="s">
        <v>18</v>
      </c>
      <c r="B680" s="14">
        <v>36</v>
      </c>
      <c r="C680" s="14">
        <v>3668</v>
      </c>
      <c r="D680" s="9" t="s">
        <v>310</v>
      </c>
      <c r="E680" s="14" t="s">
        <v>20</v>
      </c>
      <c r="F680" s="14" t="s">
        <v>349</v>
      </c>
      <c r="G680" s="51">
        <v>1271</v>
      </c>
      <c r="H680" s="51">
        <v>55</v>
      </c>
      <c r="I680" s="59">
        <v>4.5199999999999997E-2</v>
      </c>
      <c r="J680" s="51">
        <v>2614500</v>
      </c>
      <c r="K680" s="51">
        <v>1290</v>
      </c>
      <c r="L680" s="51">
        <v>1227</v>
      </c>
      <c r="M680" s="64">
        <f t="shared" si="46"/>
        <v>0.30158730158730157</v>
      </c>
      <c r="N680" s="43" t="str">
        <f>IFERROR(VLOOKUP(C680, マスタ!$E$2:$G$33, 3, TRUE), "")</f>
        <v>36</v>
      </c>
      <c r="O680" s="14" t="str">
        <f>IF(F680 = "", "", TEXT( WORKDAY(TEXT(LEFT(F680, FIND("(", F680) - 1), "yyyy/mm/dd"), 1, マスタ!$A$2:$A$106), "yyyymmdd"))</f>
        <v>20170728</v>
      </c>
      <c r="P680" s="18">
        <v>42944</v>
      </c>
      <c r="Q680" s="57">
        <v>1271</v>
      </c>
      <c r="R680" s="57">
        <v>1288</v>
      </c>
      <c r="S680" s="57">
        <v>1251</v>
      </c>
      <c r="T680" s="14" t="str">
        <f t="shared" si="47"/>
        <v>有</v>
      </c>
      <c r="U680" s="14" t="str">
        <f t="shared" si="48"/>
        <v>有</v>
      </c>
      <c r="V680" s="68">
        <f t="shared" si="49"/>
        <v>0</v>
      </c>
      <c r="W680" s="19"/>
      <c r="X680" s="47"/>
      <c r="Y680" s="47"/>
    </row>
    <row r="681" spans="1:25" ht="15">
      <c r="A681" s="15" t="s">
        <v>18</v>
      </c>
      <c r="B681" s="15">
        <v>37</v>
      </c>
      <c r="C681" s="15">
        <v>9744</v>
      </c>
      <c r="D681" s="10" t="s">
        <v>357</v>
      </c>
      <c r="E681" s="15" t="s">
        <v>20</v>
      </c>
      <c r="F681" s="15" t="s">
        <v>349</v>
      </c>
      <c r="G681" s="50">
        <v>5090</v>
      </c>
      <c r="H681" s="50">
        <v>210</v>
      </c>
      <c r="I681" s="58">
        <v>4.2999999999999997E-2</v>
      </c>
      <c r="J681" s="50">
        <v>511300</v>
      </c>
      <c r="K681" s="50">
        <v>5240</v>
      </c>
      <c r="L681" s="50">
        <v>4920</v>
      </c>
      <c r="M681" s="63">
        <f t="shared" si="46"/>
        <v>0.46875</v>
      </c>
      <c r="N681" s="42" t="str">
        <f>IFERROR(VLOOKUP(C681, マスタ!$E$2:$G$33, 3, TRUE), "")</f>
        <v>サービス</v>
      </c>
      <c r="O681" s="15" t="str">
        <f>IF(F681 = "", "", TEXT( WORKDAY(TEXT(LEFT(F681, FIND("(", F681) - 1), "yyyy/mm/dd"), 1, マスタ!$A$2:$A$106), "yyyymmdd"))</f>
        <v>20170728</v>
      </c>
      <c r="P681" s="16">
        <v>42944</v>
      </c>
      <c r="Q681" s="56">
        <v>5030</v>
      </c>
      <c r="R681" s="56">
        <v>5140</v>
      </c>
      <c r="S681" s="56">
        <v>5030</v>
      </c>
      <c r="T681" s="15" t="str">
        <f t="shared" si="47"/>
        <v>有</v>
      </c>
      <c r="U681" s="15" t="str">
        <f t="shared" si="48"/>
        <v>無</v>
      </c>
      <c r="V681" s="67">
        <f t="shared" si="49"/>
        <v>-1.1787819253438081E-2</v>
      </c>
      <c r="W681" s="17"/>
      <c r="X681" s="46"/>
      <c r="Y681" s="46"/>
    </row>
    <row r="682" spans="1:25" ht="15">
      <c r="A682" s="14" t="s">
        <v>18</v>
      </c>
      <c r="B682" s="14">
        <v>41</v>
      </c>
      <c r="C682" s="14">
        <v>5344</v>
      </c>
      <c r="D682" s="9" t="s">
        <v>333</v>
      </c>
      <c r="E682" s="14" t="s">
        <v>20</v>
      </c>
      <c r="F682" s="14" t="s">
        <v>349</v>
      </c>
      <c r="G682" s="51">
        <v>5700</v>
      </c>
      <c r="H682" s="51">
        <v>230</v>
      </c>
      <c r="I682" s="59">
        <v>4.2000000000000003E-2</v>
      </c>
      <c r="J682" s="51">
        <v>509700</v>
      </c>
      <c r="K682" s="51">
        <v>5840</v>
      </c>
      <c r="L682" s="51">
        <v>5530</v>
      </c>
      <c r="M682" s="64">
        <f t="shared" si="46"/>
        <v>0.45161290322580644</v>
      </c>
      <c r="N682" s="43" t="str">
        <f>IFERROR(VLOOKUP(C682, マスタ!$E$2:$G$33, 3, TRUE), "")</f>
        <v>窯業</v>
      </c>
      <c r="O682" s="14" t="str">
        <f>IF(F682 = "", "", TEXT( WORKDAY(TEXT(LEFT(F682, FIND("(", F682) - 1), "yyyy/mm/dd"), 1, マスタ!$A$2:$A$106), "yyyymmdd"))</f>
        <v>20170728</v>
      </c>
      <c r="P682" s="18">
        <v>42944</v>
      </c>
      <c r="Q682" s="57">
        <v>5590</v>
      </c>
      <c r="R682" s="57">
        <v>5600</v>
      </c>
      <c r="S682" s="57">
        <v>5300</v>
      </c>
      <c r="T682" s="14" t="str">
        <f t="shared" si="47"/>
        <v>無</v>
      </c>
      <c r="U682" s="14" t="str">
        <f t="shared" si="48"/>
        <v>有</v>
      </c>
      <c r="V682" s="68">
        <f t="shared" si="49"/>
        <v>-1.9298245614035037E-2</v>
      </c>
      <c r="W682" s="19"/>
      <c r="X682" s="47"/>
      <c r="Y682" s="47"/>
    </row>
    <row r="683" spans="1:25" ht="27">
      <c r="A683" s="15" t="s">
        <v>18</v>
      </c>
      <c r="B683" s="15">
        <v>42</v>
      </c>
      <c r="C683" s="15">
        <v>2760</v>
      </c>
      <c r="D683" s="10" t="s">
        <v>358</v>
      </c>
      <c r="E683" s="15" t="s">
        <v>20</v>
      </c>
      <c r="F683" s="15" t="s">
        <v>349</v>
      </c>
      <c r="G683" s="50">
        <v>1800</v>
      </c>
      <c r="H683" s="50">
        <v>72</v>
      </c>
      <c r="I683" s="58">
        <v>4.1700000000000001E-2</v>
      </c>
      <c r="J683" s="50">
        <v>238600</v>
      </c>
      <c r="K683" s="50">
        <v>1850</v>
      </c>
      <c r="L683" s="50">
        <v>1783</v>
      </c>
      <c r="M683" s="63">
        <f t="shared" si="46"/>
        <v>0.74626865671641796</v>
      </c>
      <c r="N683" s="42" t="str">
        <f>IFERROR(VLOOKUP(C683, マスタ!$E$2:$G$33, 3, TRUE), "")</f>
        <v>食品</v>
      </c>
      <c r="O683" s="15" t="str">
        <f>IF(F683 = "", "", TEXT( WORKDAY(TEXT(LEFT(F683, FIND("(", F683) - 1), "yyyy/mm/dd"), 1, マスタ!$A$2:$A$106), "yyyymmdd"))</f>
        <v>20170728</v>
      </c>
      <c r="P683" s="16">
        <v>42944</v>
      </c>
      <c r="Q683" s="56">
        <v>1792</v>
      </c>
      <c r="R683" s="56">
        <v>1805</v>
      </c>
      <c r="S683" s="56">
        <v>1771</v>
      </c>
      <c r="T683" s="15" t="str">
        <f t="shared" si="47"/>
        <v>無</v>
      </c>
      <c r="U683" s="15" t="str">
        <f t="shared" si="48"/>
        <v>有</v>
      </c>
      <c r="V683" s="67">
        <f t="shared" si="49"/>
        <v>-4.4444444444444731E-3</v>
      </c>
      <c r="W683" s="17"/>
      <c r="X683" s="46"/>
      <c r="Y683" s="46"/>
    </row>
    <row r="684" spans="1:25" ht="15">
      <c r="A684" s="14" t="s">
        <v>18</v>
      </c>
      <c r="B684" s="14">
        <v>43</v>
      </c>
      <c r="C684" s="14">
        <v>9507</v>
      </c>
      <c r="D684" s="9" t="s">
        <v>359</v>
      </c>
      <c r="E684" s="14" t="s">
        <v>20</v>
      </c>
      <c r="F684" s="14" t="s">
        <v>349</v>
      </c>
      <c r="G684" s="51">
        <v>1340</v>
      </c>
      <c r="H684" s="51">
        <v>53</v>
      </c>
      <c r="I684" s="59">
        <v>4.1200000000000001E-2</v>
      </c>
      <c r="J684" s="51">
        <v>1310500</v>
      </c>
      <c r="K684" s="51">
        <v>1347</v>
      </c>
      <c r="L684" s="51">
        <v>1290</v>
      </c>
      <c r="M684" s="64">
        <f t="shared" si="46"/>
        <v>0.12280701754385964</v>
      </c>
      <c r="N684" s="43" t="str">
        <f>IFERROR(VLOOKUP(C684, マスタ!$E$2:$G$33, 3, TRUE), "")</f>
        <v>電気ガス</v>
      </c>
      <c r="O684" s="14" t="str">
        <f>IF(F684 = "", "", TEXT( WORKDAY(TEXT(LEFT(F684, FIND("(", F684) - 1), "yyyy/mm/dd"), 1, マスタ!$A$2:$A$106), "yyyymmdd"))</f>
        <v>20170728</v>
      </c>
      <c r="P684" s="18">
        <v>42944</v>
      </c>
      <c r="Q684" s="57">
        <v>1340</v>
      </c>
      <c r="R684" s="57">
        <v>1363</v>
      </c>
      <c r="S684" s="57">
        <v>1339</v>
      </c>
      <c r="T684" s="14" t="str">
        <f t="shared" si="47"/>
        <v>有</v>
      </c>
      <c r="U684" s="14" t="str">
        <f t="shared" si="48"/>
        <v>無</v>
      </c>
      <c r="V684" s="68">
        <f t="shared" si="49"/>
        <v>0</v>
      </c>
      <c r="W684" s="19"/>
      <c r="X684" s="47"/>
      <c r="Y684" s="47"/>
    </row>
    <row r="685" spans="1:25" ht="15">
      <c r="A685" s="15" t="s">
        <v>18</v>
      </c>
      <c r="B685" s="15">
        <v>44</v>
      </c>
      <c r="C685" s="15">
        <v>9932</v>
      </c>
      <c r="D685" s="10" t="s">
        <v>360</v>
      </c>
      <c r="E685" s="15" t="s">
        <v>20</v>
      </c>
      <c r="F685" s="15" t="s">
        <v>349</v>
      </c>
      <c r="G685" s="50">
        <v>1652</v>
      </c>
      <c r="H685" s="50">
        <v>63</v>
      </c>
      <c r="I685" s="58">
        <v>3.9600000000000003E-2</v>
      </c>
      <c r="J685" s="50">
        <v>41100</v>
      </c>
      <c r="K685" s="50">
        <v>1674</v>
      </c>
      <c r="L685" s="50">
        <v>1585</v>
      </c>
      <c r="M685" s="63">
        <f t="shared" si="46"/>
        <v>0.24719101123595505</v>
      </c>
      <c r="N685" s="42" t="str">
        <f>IFERROR(VLOOKUP(C685, マスタ!$E$2:$G$33, 3, TRUE), "")</f>
        <v>サービス</v>
      </c>
      <c r="O685" s="15" t="str">
        <f>IF(F685 = "", "", TEXT( WORKDAY(TEXT(LEFT(F685, FIND("(", F685) - 1), "yyyy/mm/dd"), 1, マスタ!$A$2:$A$106), "yyyymmdd"))</f>
        <v>20170728</v>
      </c>
      <c r="P685" s="16">
        <v>42944</v>
      </c>
      <c r="Q685" s="56">
        <v>1652</v>
      </c>
      <c r="R685" s="56">
        <v>1654</v>
      </c>
      <c r="S685" s="56">
        <v>1605</v>
      </c>
      <c r="T685" s="15" t="str">
        <f t="shared" si="47"/>
        <v>無</v>
      </c>
      <c r="U685" s="15" t="str">
        <f t="shared" si="48"/>
        <v>有</v>
      </c>
      <c r="V685" s="67">
        <f t="shared" si="49"/>
        <v>0</v>
      </c>
      <c r="W685" s="17"/>
      <c r="X685" s="46"/>
      <c r="Y685" s="46"/>
    </row>
    <row r="686" spans="1:25" ht="15">
      <c r="A686" s="14" t="s">
        <v>18</v>
      </c>
      <c r="B686" s="14">
        <v>45</v>
      </c>
      <c r="C686" s="14">
        <v>4109</v>
      </c>
      <c r="D686" s="9" t="s">
        <v>361</v>
      </c>
      <c r="E686" s="14" t="s">
        <v>20</v>
      </c>
      <c r="F686" s="14" t="s">
        <v>349</v>
      </c>
      <c r="G686" s="51">
        <v>3150</v>
      </c>
      <c r="H686" s="51">
        <v>120</v>
      </c>
      <c r="I686" s="59">
        <v>3.9600000000000003E-2</v>
      </c>
      <c r="J686" s="51">
        <v>284400</v>
      </c>
      <c r="K686" s="51">
        <v>3190</v>
      </c>
      <c r="L686" s="51">
        <v>3060</v>
      </c>
      <c r="M686" s="64">
        <f t="shared" si="46"/>
        <v>0.30769230769230771</v>
      </c>
      <c r="N686" s="43" t="str">
        <f>IFERROR(VLOOKUP(C686, マスタ!$E$2:$G$33, 3, TRUE), "")</f>
        <v>化学・医薬品</v>
      </c>
      <c r="O686" s="14" t="str">
        <f>IF(F686 = "", "", TEXT( WORKDAY(TEXT(LEFT(F686, FIND("(", F686) - 1), "yyyy/mm/dd"), 1, マスタ!$A$2:$A$106), "yyyymmdd"))</f>
        <v>20170728</v>
      </c>
      <c r="P686" s="18">
        <v>42944</v>
      </c>
      <c r="Q686" s="57">
        <v>3220</v>
      </c>
      <c r="R686" s="57">
        <v>3260</v>
      </c>
      <c r="S686" s="57">
        <v>3130</v>
      </c>
      <c r="T686" s="14" t="str">
        <f t="shared" si="47"/>
        <v>有</v>
      </c>
      <c r="U686" s="14" t="str">
        <f t="shared" si="48"/>
        <v>有</v>
      </c>
      <c r="V686" s="68">
        <f t="shared" si="49"/>
        <v>2.2222222222222143E-2</v>
      </c>
      <c r="W686" s="19"/>
      <c r="X686" s="47"/>
      <c r="Y686" s="47"/>
    </row>
    <row r="687" spans="1:25" ht="27">
      <c r="A687" s="15" t="s">
        <v>18</v>
      </c>
      <c r="B687" s="15">
        <v>46</v>
      </c>
      <c r="C687" s="15">
        <v>8715</v>
      </c>
      <c r="D687" s="10" t="s">
        <v>362</v>
      </c>
      <c r="E687" s="15" t="s">
        <v>20</v>
      </c>
      <c r="F687" s="15" t="s">
        <v>349</v>
      </c>
      <c r="G687" s="50">
        <v>2757</v>
      </c>
      <c r="H687" s="50">
        <v>104</v>
      </c>
      <c r="I687" s="58">
        <v>3.9199999999999999E-2</v>
      </c>
      <c r="J687" s="50">
        <v>339200</v>
      </c>
      <c r="K687" s="50">
        <v>2785</v>
      </c>
      <c r="L687" s="50">
        <v>2669</v>
      </c>
      <c r="M687" s="63">
        <f t="shared" si="46"/>
        <v>0.2413793103448276</v>
      </c>
      <c r="N687" s="42" t="str">
        <f>IFERROR(VLOOKUP(C687, マスタ!$E$2:$G$33, 3, TRUE), "")</f>
        <v>保険</v>
      </c>
      <c r="O687" s="15" t="str">
        <f>IF(F687 = "", "", TEXT( WORKDAY(TEXT(LEFT(F687, FIND("(", F687) - 1), "yyyy/mm/dd"), 1, マスタ!$A$2:$A$106), "yyyymmdd"))</f>
        <v>20170728</v>
      </c>
      <c r="P687" s="16">
        <v>42944</v>
      </c>
      <c r="Q687" s="56">
        <v>2750</v>
      </c>
      <c r="R687" s="56">
        <v>2808</v>
      </c>
      <c r="S687" s="56">
        <v>2728</v>
      </c>
      <c r="T687" s="15" t="str">
        <f t="shared" si="47"/>
        <v>有</v>
      </c>
      <c r="U687" s="15" t="str">
        <f t="shared" si="48"/>
        <v>無</v>
      </c>
      <c r="V687" s="67">
        <f t="shared" si="49"/>
        <v>-2.5389916575988547E-3</v>
      </c>
      <c r="W687" s="17"/>
      <c r="X687" s="46"/>
      <c r="Y687" s="46"/>
    </row>
    <row r="688" spans="1:25" ht="15">
      <c r="A688" s="14" t="s">
        <v>18</v>
      </c>
      <c r="B688" s="14">
        <v>47</v>
      </c>
      <c r="C688" s="14">
        <v>6804</v>
      </c>
      <c r="D688" s="9" t="s">
        <v>363</v>
      </c>
      <c r="E688" s="14" t="s">
        <v>20</v>
      </c>
      <c r="F688" s="14" t="s">
        <v>349</v>
      </c>
      <c r="G688" s="51">
        <v>1321</v>
      </c>
      <c r="H688" s="51">
        <v>49</v>
      </c>
      <c r="I688" s="59">
        <v>3.85E-2</v>
      </c>
      <c r="J688" s="51">
        <v>2226500</v>
      </c>
      <c r="K688" s="51">
        <v>1335</v>
      </c>
      <c r="L688" s="51">
        <v>1266</v>
      </c>
      <c r="M688" s="64">
        <f t="shared" si="46"/>
        <v>0.20289855072463769</v>
      </c>
      <c r="N688" s="43" t="str">
        <f>IFERROR(VLOOKUP(C688, マスタ!$E$2:$G$33, 3, TRUE), "")</f>
        <v>電気</v>
      </c>
      <c r="O688" s="14" t="str">
        <f>IF(F688 = "", "", TEXT( WORKDAY(TEXT(LEFT(F688, FIND("(", F688) - 1), "yyyy/mm/dd"), 1, マスタ!$A$2:$A$106), "yyyymmdd"))</f>
        <v>20170728</v>
      </c>
      <c r="P688" s="18">
        <v>42944</v>
      </c>
      <c r="Q688" s="57">
        <v>1318</v>
      </c>
      <c r="R688" s="57">
        <v>1320</v>
      </c>
      <c r="S688" s="57">
        <v>1292</v>
      </c>
      <c r="T688" s="14" t="str">
        <f t="shared" si="47"/>
        <v>無</v>
      </c>
      <c r="U688" s="14" t="str">
        <f t="shared" si="48"/>
        <v>有</v>
      </c>
      <c r="V688" s="68">
        <f t="shared" si="49"/>
        <v>-2.2710068130203931E-3</v>
      </c>
      <c r="W688" s="19"/>
      <c r="X688" s="47"/>
      <c r="Y688" s="47"/>
    </row>
    <row r="689" spans="1:25" ht="15">
      <c r="A689" s="15" t="s">
        <v>18</v>
      </c>
      <c r="B689" s="15">
        <v>49</v>
      </c>
      <c r="C689" s="15">
        <v>7970</v>
      </c>
      <c r="D689" s="10" t="s">
        <v>324</v>
      </c>
      <c r="E689" s="15" t="s">
        <v>20</v>
      </c>
      <c r="F689" s="15" t="s">
        <v>349</v>
      </c>
      <c r="G689" s="50">
        <v>1083</v>
      </c>
      <c r="H689" s="50">
        <v>40</v>
      </c>
      <c r="I689" s="58">
        <v>3.8399999999999997E-2</v>
      </c>
      <c r="J689" s="50">
        <v>774100</v>
      </c>
      <c r="K689" s="50">
        <v>1093</v>
      </c>
      <c r="L689" s="50">
        <v>1045</v>
      </c>
      <c r="M689" s="63">
        <f t="shared" si="46"/>
        <v>0.20833333333333334</v>
      </c>
      <c r="N689" s="42" t="str">
        <f>IFERROR(VLOOKUP(C689, マスタ!$E$2:$G$33, 3, TRUE), "")</f>
        <v>その他製品</v>
      </c>
      <c r="O689" s="15" t="str">
        <f>IF(F689 = "", "", TEXT( WORKDAY(TEXT(LEFT(F689, FIND("(", F689) - 1), "yyyy/mm/dd"), 1, マスタ!$A$2:$A$106), "yyyymmdd"))</f>
        <v>20170728</v>
      </c>
      <c r="P689" s="16">
        <v>42944</v>
      </c>
      <c r="Q689" s="56">
        <v>1080</v>
      </c>
      <c r="R689" s="56">
        <v>1083</v>
      </c>
      <c r="S689" s="56">
        <v>1056</v>
      </c>
      <c r="T689" s="15" t="str">
        <f t="shared" si="47"/>
        <v>無</v>
      </c>
      <c r="U689" s="15" t="str">
        <f t="shared" si="48"/>
        <v>有</v>
      </c>
      <c r="V689" s="67">
        <f t="shared" si="49"/>
        <v>-2.7700831024930483E-3</v>
      </c>
      <c r="W689" s="17"/>
      <c r="X689" s="46"/>
      <c r="Y689" s="46"/>
    </row>
    <row r="690" spans="1:25" ht="15">
      <c r="A690" s="14" t="s">
        <v>18</v>
      </c>
      <c r="B690" s="14">
        <v>50</v>
      </c>
      <c r="C690" s="14">
        <v>4099</v>
      </c>
      <c r="D690" s="9" t="s">
        <v>364</v>
      </c>
      <c r="E690" s="14" t="s">
        <v>20</v>
      </c>
      <c r="F690" s="14" t="s">
        <v>349</v>
      </c>
      <c r="G690" s="51">
        <v>1466</v>
      </c>
      <c r="H690" s="51">
        <v>54</v>
      </c>
      <c r="I690" s="59">
        <v>3.8199999999999998E-2</v>
      </c>
      <c r="J690" s="51">
        <v>198000</v>
      </c>
      <c r="K690" s="51">
        <v>1585</v>
      </c>
      <c r="L690" s="51">
        <v>1454</v>
      </c>
      <c r="M690" s="64">
        <f t="shared" si="46"/>
        <v>0.90839694656488545</v>
      </c>
      <c r="N690" s="43" t="str">
        <f>IFERROR(VLOOKUP(C690, マスタ!$E$2:$G$33, 3, TRUE), "")</f>
        <v>化学・医薬品</v>
      </c>
      <c r="O690" s="14" t="str">
        <f>IF(F690 = "", "", TEXT( WORKDAY(TEXT(LEFT(F690, FIND("(", F690) - 1), "yyyy/mm/dd"), 1, マスタ!$A$2:$A$106), "yyyymmdd"))</f>
        <v>20170728</v>
      </c>
      <c r="P690" s="18">
        <v>42944</v>
      </c>
      <c r="Q690" s="57">
        <v>1496</v>
      </c>
      <c r="R690" s="57">
        <v>1530</v>
      </c>
      <c r="S690" s="57">
        <v>1439</v>
      </c>
      <c r="T690" s="14" t="str">
        <f t="shared" si="47"/>
        <v>有</v>
      </c>
      <c r="U690" s="14" t="str">
        <f t="shared" si="48"/>
        <v>有</v>
      </c>
      <c r="V690" s="68">
        <f t="shared" si="49"/>
        <v>2.0463847203274321E-2</v>
      </c>
      <c r="W690" s="19"/>
      <c r="X690" s="47"/>
      <c r="Y690" s="47"/>
    </row>
    <row r="691" spans="1:25" ht="15">
      <c r="A691" s="15" t="s">
        <v>18</v>
      </c>
      <c r="B691" s="15">
        <v>1</v>
      </c>
      <c r="C691" s="15">
        <v>6816</v>
      </c>
      <c r="D691" s="10" t="s">
        <v>365</v>
      </c>
      <c r="E691" s="15" t="s">
        <v>20</v>
      </c>
      <c r="F691" s="15" t="s">
        <v>366</v>
      </c>
      <c r="G691" s="50">
        <v>2095</v>
      </c>
      <c r="H691" s="50">
        <v>385</v>
      </c>
      <c r="I691" s="58">
        <v>0.22509999999999999</v>
      </c>
      <c r="J691" s="50">
        <v>4066900</v>
      </c>
      <c r="K691" s="50">
        <v>2110</v>
      </c>
      <c r="L691" s="50">
        <v>2057</v>
      </c>
      <c r="M691" s="63">
        <f t="shared" si="46"/>
        <v>0.28301886792452829</v>
      </c>
      <c r="N691" s="42" t="str">
        <f>IFERROR(VLOOKUP(C691, マスタ!$E$2:$G$33, 3, TRUE), "")</f>
        <v>電気</v>
      </c>
      <c r="O691" s="15" t="str">
        <f>IF(F691 = "", "", TEXT( WORKDAY(TEXT(LEFT(F691, FIND("(", F691) - 1), "yyyy/mm/dd"), 1, マスタ!$A$2:$A$106), "yyyymmdd"))</f>
        <v>20170731</v>
      </c>
      <c r="P691" s="16">
        <v>42947</v>
      </c>
      <c r="Q691" s="56">
        <v>2080</v>
      </c>
      <c r="R691" s="56">
        <v>2098</v>
      </c>
      <c r="S691" s="56">
        <v>2009</v>
      </c>
      <c r="T691" s="15" t="str">
        <f t="shared" si="47"/>
        <v>無</v>
      </c>
      <c r="U691" s="15" t="str">
        <f t="shared" si="48"/>
        <v>有</v>
      </c>
      <c r="V691" s="67">
        <f t="shared" si="49"/>
        <v>-7.1599045346062429E-3</v>
      </c>
      <c r="W691" s="17"/>
      <c r="X691" s="46"/>
      <c r="Y691" s="46"/>
    </row>
    <row r="692" spans="1:25" ht="15">
      <c r="A692" s="14" t="s">
        <v>18</v>
      </c>
      <c r="B692" s="14">
        <v>2</v>
      </c>
      <c r="C692" s="14">
        <v>7241</v>
      </c>
      <c r="D692" s="9" t="s">
        <v>367</v>
      </c>
      <c r="E692" s="14" t="s">
        <v>20</v>
      </c>
      <c r="F692" s="14" t="s">
        <v>366</v>
      </c>
      <c r="G692" s="51">
        <v>1160</v>
      </c>
      <c r="H692" s="51">
        <v>156</v>
      </c>
      <c r="I692" s="59">
        <v>0.15540000000000001</v>
      </c>
      <c r="J692" s="51">
        <v>3033000</v>
      </c>
      <c r="K692" s="51">
        <v>1199</v>
      </c>
      <c r="L692" s="51">
        <v>1134</v>
      </c>
      <c r="M692" s="64">
        <f t="shared" si="46"/>
        <v>0.6</v>
      </c>
      <c r="N692" s="43" t="str">
        <f>IFERROR(VLOOKUP(C692, マスタ!$E$2:$G$33, 3, TRUE), "")</f>
        <v>輸送用機械</v>
      </c>
      <c r="O692" s="14" t="str">
        <f>IF(F692 = "", "", TEXT( WORKDAY(TEXT(LEFT(F692, FIND("(", F692) - 1), "yyyy/mm/dd"), 1, マスタ!$A$2:$A$106), "yyyymmdd"))</f>
        <v>20170731</v>
      </c>
      <c r="P692" s="18">
        <v>42947</v>
      </c>
      <c r="Q692" s="57">
        <v>1160</v>
      </c>
      <c r="R692" s="57">
        <v>1162</v>
      </c>
      <c r="S692" s="57">
        <v>1115</v>
      </c>
      <c r="T692" s="14" t="str">
        <f t="shared" si="47"/>
        <v>無</v>
      </c>
      <c r="U692" s="14" t="str">
        <f t="shared" si="48"/>
        <v>有</v>
      </c>
      <c r="V692" s="68">
        <f t="shared" si="49"/>
        <v>0</v>
      </c>
      <c r="W692" s="19"/>
      <c r="X692" s="47"/>
      <c r="Y692" s="47"/>
    </row>
    <row r="693" spans="1:25" ht="15">
      <c r="A693" s="15" t="s">
        <v>18</v>
      </c>
      <c r="B693" s="15">
        <v>3</v>
      </c>
      <c r="C693" s="15">
        <v>8595</v>
      </c>
      <c r="D693" s="10" t="s">
        <v>368</v>
      </c>
      <c r="E693" s="15" t="s">
        <v>20</v>
      </c>
      <c r="F693" s="15" t="s">
        <v>366</v>
      </c>
      <c r="G693" s="50">
        <v>5260</v>
      </c>
      <c r="H693" s="50">
        <v>700</v>
      </c>
      <c r="I693" s="58">
        <v>0.1535</v>
      </c>
      <c r="J693" s="50">
        <v>1527700</v>
      </c>
      <c r="K693" s="50">
        <v>5260</v>
      </c>
      <c r="L693" s="50">
        <v>5000</v>
      </c>
      <c r="M693" s="63">
        <f t="shared" si="46"/>
        <v>0</v>
      </c>
      <c r="N693" s="42" t="str">
        <f>IFERROR(VLOOKUP(C693, マスタ!$E$2:$G$33, 3, TRUE), "")</f>
        <v>銀行・ノンバンク</v>
      </c>
      <c r="O693" s="15" t="str">
        <f>IF(F693 = "", "", TEXT( WORKDAY(TEXT(LEFT(F693, FIND("(", F693) - 1), "yyyy/mm/dd"), 1, マスタ!$A$2:$A$106), "yyyymmdd"))</f>
        <v>20170731</v>
      </c>
      <c r="P693" s="16">
        <v>42947</v>
      </c>
      <c r="Q693" s="56">
        <v>5180</v>
      </c>
      <c r="R693" s="56">
        <v>5400</v>
      </c>
      <c r="S693" s="56">
        <v>5110</v>
      </c>
      <c r="T693" s="15" t="str">
        <f t="shared" si="47"/>
        <v>有</v>
      </c>
      <c r="U693" s="15" t="str">
        <f t="shared" si="48"/>
        <v>有</v>
      </c>
      <c r="V693" s="67">
        <f t="shared" si="49"/>
        <v>-1.520912547528519E-2</v>
      </c>
      <c r="W693" s="17"/>
      <c r="X693" s="46"/>
      <c r="Y693" s="46"/>
    </row>
    <row r="694" spans="1:25" ht="15">
      <c r="A694" s="14" t="s">
        <v>18</v>
      </c>
      <c r="B694" s="14">
        <v>4</v>
      </c>
      <c r="C694" s="14">
        <v>2317</v>
      </c>
      <c r="D694" s="9" t="s">
        <v>369</v>
      </c>
      <c r="E694" s="14" t="s">
        <v>20</v>
      </c>
      <c r="F694" s="14" t="s">
        <v>366</v>
      </c>
      <c r="G694" s="51">
        <v>2508</v>
      </c>
      <c r="H694" s="51">
        <v>331</v>
      </c>
      <c r="I694" s="59">
        <v>0.152</v>
      </c>
      <c r="J694" s="51">
        <v>901200</v>
      </c>
      <c r="K694" s="51">
        <v>2523</v>
      </c>
      <c r="L694" s="51">
        <v>2364</v>
      </c>
      <c r="M694" s="64">
        <f t="shared" si="46"/>
        <v>9.4339622641509441E-2</v>
      </c>
      <c r="N694" s="43" t="str">
        <f>IFERROR(VLOOKUP(C694, マスタ!$E$2:$G$33, 3, TRUE), "")</f>
        <v>食品</v>
      </c>
      <c r="O694" s="14" t="str">
        <f>IF(F694 = "", "", TEXT( WORKDAY(TEXT(LEFT(F694, FIND("(", F694) - 1), "yyyy/mm/dd"), 1, マスタ!$A$2:$A$106), "yyyymmdd"))</f>
        <v>20170731</v>
      </c>
      <c r="P694" s="18">
        <v>42947</v>
      </c>
      <c r="Q694" s="57">
        <v>2510</v>
      </c>
      <c r="R694" s="57">
        <v>2573</v>
      </c>
      <c r="S694" s="57">
        <v>2510</v>
      </c>
      <c r="T694" s="14" t="str">
        <f t="shared" si="47"/>
        <v>有</v>
      </c>
      <c r="U694" s="14" t="str">
        <f t="shared" si="48"/>
        <v>無</v>
      </c>
      <c r="V694" s="68">
        <f t="shared" si="49"/>
        <v>7.9744816586924117E-4</v>
      </c>
      <c r="W694" s="19"/>
      <c r="X694" s="47"/>
      <c r="Y694" s="47"/>
    </row>
    <row r="695" spans="1:25" ht="15">
      <c r="A695" s="15" t="s">
        <v>18</v>
      </c>
      <c r="B695" s="15">
        <v>5</v>
      </c>
      <c r="C695" s="15">
        <v>4980</v>
      </c>
      <c r="D695" s="10" t="s">
        <v>370</v>
      </c>
      <c r="E695" s="15" t="s">
        <v>20</v>
      </c>
      <c r="F695" s="15" t="s">
        <v>366</v>
      </c>
      <c r="G695" s="50">
        <v>1328</v>
      </c>
      <c r="H695" s="50">
        <v>162</v>
      </c>
      <c r="I695" s="58">
        <v>0.1389</v>
      </c>
      <c r="J695" s="50">
        <v>4733600</v>
      </c>
      <c r="K695" s="50">
        <v>1344</v>
      </c>
      <c r="L695" s="50">
        <v>1282</v>
      </c>
      <c r="M695" s="63">
        <f t="shared" si="46"/>
        <v>0.25806451612903225</v>
      </c>
      <c r="N695" s="42" t="str">
        <f>IFERROR(VLOOKUP(C695, マスタ!$E$2:$G$33, 3, TRUE), "")</f>
        <v>化学・医薬品</v>
      </c>
      <c r="O695" s="15" t="str">
        <f>IF(F695 = "", "", TEXT( WORKDAY(TEXT(LEFT(F695, FIND("(", F695) - 1), "yyyy/mm/dd"), 1, マスタ!$A$2:$A$106), "yyyymmdd"))</f>
        <v>20170731</v>
      </c>
      <c r="P695" s="16">
        <v>42947</v>
      </c>
      <c r="Q695" s="56">
        <v>1298</v>
      </c>
      <c r="R695" s="56">
        <v>1339</v>
      </c>
      <c r="S695" s="56">
        <v>1291</v>
      </c>
      <c r="T695" s="15" t="str">
        <f t="shared" si="47"/>
        <v>有</v>
      </c>
      <c r="U695" s="15" t="str">
        <f t="shared" si="48"/>
        <v>無</v>
      </c>
      <c r="V695" s="67">
        <f t="shared" si="49"/>
        <v>-2.259036144578308E-2</v>
      </c>
      <c r="W695" s="17"/>
      <c r="X695" s="46"/>
      <c r="Y695" s="46"/>
    </row>
    <row r="696" spans="1:25" ht="15">
      <c r="A696" s="14" t="s">
        <v>18</v>
      </c>
      <c r="B696" s="14">
        <v>6</v>
      </c>
      <c r="C696" s="14">
        <v>6652</v>
      </c>
      <c r="D696" s="9" t="s">
        <v>371</v>
      </c>
      <c r="E696" s="14" t="s">
        <v>20</v>
      </c>
      <c r="F696" s="14" t="s">
        <v>366</v>
      </c>
      <c r="G696" s="51">
        <v>1799</v>
      </c>
      <c r="H696" s="51">
        <v>216</v>
      </c>
      <c r="I696" s="59">
        <v>0.13639999999999999</v>
      </c>
      <c r="J696" s="51">
        <v>1410500</v>
      </c>
      <c r="K696" s="51">
        <v>1931</v>
      </c>
      <c r="L696" s="51">
        <v>1565</v>
      </c>
      <c r="M696" s="64">
        <f t="shared" si="46"/>
        <v>0.36065573770491804</v>
      </c>
      <c r="N696" s="43" t="str">
        <f>IFERROR(VLOOKUP(C696, マスタ!$E$2:$G$33, 3, TRUE), "")</f>
        <v>電気</v>
      </c>
      <c r="O696" s="14" t="str">
        <f>IF(F696 = "", "", TEXT( WORKDAY(TEXT(LEFT(F696, FIND("(", F696) - 1), "yyyy/mm/dd"), 1, マスタ!$A$2:$A$106), "yyyymmdd"))</f>
        <v>20170731</v>
      </c>
      <c r="P696" s="18">
        <v>42947</v>
      </c>
      <c r="Q696" s="57">
        <v>1798</v>
      </c>
      <c r="R696" s="57">
        <v>1877</v>
      </c>
      <c r="S696" s="57">
        <v>1786</v>
      </c>
      <c r="T696" s="14" t="str">
        <f t="shared" si="47"/>
        <v>有</v>
      </c>
      <c r="U696" s="14" t="str">
        <f t="shared" si="48"/>
        <v>無</v>
      </c>
      <c r="V696" s="68">
        <f t="shared" si="49"/>
        <v>-5.558643690939391E-4</v>
      </c>
      <c r="W696" s="19"/>
      <c r="X696" s="47"/>
      <c r="Y696" s="47"/>
    </row>
    <row r="697" spans="1:25" ht="15">
      <c r="A697" s="15" t="s">
        <v>18</v>
      </c>
      <c r="B697" s="15">
        <v>7</v>
      </c>
      <c r="C697" s="15">
        <v>4551</v>
      </c>
      <c r="D697" s="10" t="s">
        <v>372</v>
      </c>
      <c r="E697" s="15" t="s">
        <v>20</v>
      </c>
      <c r="F697" s="15" t="s">
        <v>366</v>
      </c>
      <c r="G697" s="50">
        <v>3020</v>
      </c>
      <c r="H697" s="50">
        <v>324</v>
      </c>
      <c r="I697" s="58">
        <v>0.1202</v>
      </c>
      <c r="J697" s="50">
        <v>337700</v>
      </c>
      <c r="K697" s="50">
        <v>3050</v>
      </c>
      <c r="L697" s="50">
        <v>2825</v>
      </c>
      <c r="M697" s="63">
        <f t="shared" si="46"/>
        <v>0.13333333333333333</v>
      </c>
      <c r="N697" s="42" t="str">
        <f>IFERROR(VLOOKUP(C697, マスタ!$E$2:$G$33, 3, TRUE), "")</f>
        <v>化学・医薬品</v>
      </c>
      <c r="O697" s="15" t="str">
        <f>IF(F697 = "", "", TEXT( WORKDAY(TEXT(LEFT(F697, FIND("(", F697) - 1), "yyyy/mm/dd"), 1, マスタ!$A$2:$A$106), "yyyymmdd"))</f>
        <v>20170731</v>
      </c>
      <c r="P697" s="16">
        <v>42947</v>
      </c>
      <c r="Q697" s="56">
        <v>3015</v>
      </c>
      <c r="R697" s="56">
        <v>3100</v>
      </c>
      <c r="S697" s="56">
        <v>2972</v>
      </c>
      <c r="T697" s="15" t="str">
        <f t="shared" si="47"/>
        <v>有</v>
      </c>
      <c r="U697" s="15" t="str">
        <f t="shared" si="48"/>
        <v>有</v>
      </c>
      <c r="V697" s="67">
        <f t="shared" si="49"/>
        <v>-1.6556291390728006E-3</v>
      </c>
      <c r="W697" s="17"/>
      <c r="X697" s="46"/>
      <c r="Y697" s="46"/>
    </row>
    <row r="698" spans="1:25" ht="15">
      <c r="A698" s="14" t="s">
        <v>18</v>
      </c>
      <c r="B698" s="14">
        <v>9</v>
      </c>
      <c r="C698" s="14">
        <v>7278</v>
      </c>
      <c r="D698" s="9" t="s">
        <v>373</v>
      </c>
      <c r="E698" s="14" t="s">
        <v>20</v>
      </c>
      <c r="F698" s="14" t="s">
        <v>366</v>
      </c>
      <c r="G698" s="51">
        <v>3400</v>
      </c>
      <c r="H698" s="51">
        <v>285</v>
      </c>
      <c r="I698" s="59">
        <v>9.1499999999999998E-2</v>
      </c>
      <c r="J698" s="51">
        <v>692300</v>
      </c>
      <c r="K698" s="51">
        <v>3420</v>
      </c>
      <c r="L698" s="51">
        <v>3315</v>
      </c>
      <c r="M698" s="64">
        <f t="shared" si="46"/>
        <v>0.19047619047619047</v>
      </c>
      <c r="N698" s="43" t="str">
        <f>IFERROR(VLOOKUP(C698, マスタ!$E$2:$G$33, 3, TRUE), "")</f>
        <v>輸送用機械</v>
      </c>
      <c r="O698" s="14" t="str">
        <f>IF(F698 = "", "", TEXT( WORKDAY(TEXT(LEFT(F698, FIND("(", F698) - 1), "yyyy/mm/dd"), 1, マスタ!$A$2:$A$106), "yyyymmdd"))</f>
        <v>20170731</v>
      </c>
      <c r="P698" s="18">
        <v>42947</v>
      </c>
      <c r="Q698" s="57">
        <v>3465</v>
      </c>
      <c r="R698" s="57">
        <v>3500</v>
      </c>
      <c r="S698" s="57">
        <v>3430</v>
      </c>
      <c r="T698" s="14" t="str">
        <f t="shared" si="47"/>
        <v>有</v>
      </c>
      <c r="U698" s="14" t="str">
        <f t="shared" si="48"/>
        <v>有</v>
      </c>
      <c r="V698" s="68">
        <f t="shared" si="49"/>
        <v>1.9117647058823461E-2</v>
      </c>
      <c r="W698" s="19"/>
      <c r="X698" s="47"/>
      <c r="Y698" s="47"/>
    </row>
    <row r="699" spans="1:25" ht="27">
      <c r="A699" s="15" t="s">
        <v>18</v>
      </c>
      <c r="B699" s="15">
        <v>11</v>
      </c>
      <c r="C699" s="15">
        <v>9039</v>
      </c>
      <c r="D699" s="10" t="s">
        <v>348</v>
      </c>
      <c r="E699" s="15" t="s">
        <v>20</v>
      </c>
      <c r="F699" s="15" t="s">
        <v>366</v>
      </c>
      <c r="G699" s="50">
        <v>5220</v>
      </c>
      <c r="H699" s="50">
        <v>420</v>
      </c>
      <c r="I699" s="58">
        <v>8.7499999999999994E-2</v>
      </c>
      <c r="J699" s="50">
        <v>210300</v>
      </c>
      <c r="K699" s="50">
        <v>5240</v>
      </c>
      <c r="L699" s="50">
        <v>4825</v>
      </c>
      <c r="M699" s="63">
        <f t="shared" si="46"/>
        <v>4.8192771084337352E-2</v>
      </c>
      <c r="N699" s="42" t="str">
        <f>IFERROR(VLOOKUP(C699, マスタ!$E$2:$G$33, 3, TRUE), "")</f>
        <v>陸運</v>
      </c>
      <c r="O699" s="15" t="str">
        <f>IF(F699 = "", "", TEXT( WORKDAY(TEXT(LEFT(F699, FIND("(", F699) - 1), "yyyy/mm/dd"), 1, マスタ!$A$2:$A$106), "yyyymmdd"))</f>
        <v>20170731</v>
      </c>
      <c r="P699" s="16">
        <v>42947</v>
      </c>
      <c r="Q699" s="56">
        <v>5210</v>
      </c>
      <c r="R699" s="56">
        <v>5320</v>
      </c>
      <c r="S699" s="56">
        <v>5110</v>
      </c>
      <c r="T699" s="15" t="str">
        <f t="shared" si="47"/>
        <v>有</v>
      </c>
      <c r="U699" s="15" t="str">
        <f t="shared" si="48"/>
        <v>有</v>
      </c>
      <c r="V699" s="67">
        <f t="shared" si="49"/>
        <v>-1.9157088122605526E-3</v>
      </c>
      <c r="W699" s="17"/>
      <c r="X699" s="46"/>
      <c r="Y699" s="46"/>
    </row>
    <row r="700" spans="1:25" ht="15">
      <c r="A700" s="14" t="s">
        <v>18</v>
      </c>
      <c r="B700" s="14">
        <v>12</v>
      </c>
      <c r="C700" s="14">
        <v>2737</v>
      </c>
      <c r="D700" s="9" t="s">
        <v>374</v>
      </c>
      <c r="E700" s="14" t="s">
        <v>20</v>
      </c>
      <c r="F700" s="14" t="s">
        <v>366</v>
      </c>
      <c r="G700" s="51">
        <v>2447</v>
      </c>
      <c r="H700" s="51">
        <v>175</v>
      </c>
      <c r="I700" s="59">
        <v>7.6999999999999999E-2</v>
      </c>
      <c r="J700" s="51">
        <v>52500</v>
      </c>
      <c r="K700" s="51">
        <v>2600</v>
      </c>
      <c r="L700" s="51">
        <v>2272</v>
      </c>
      <c r="M700" s="64">
        <f t="shared" si="46"/>
        <v>0.46646341463414637</v>
      </c>
      <c r="N700" s="43" t="str">
        <f>IFERROR(VLOOKUP(C700, マスタ!$E$2:$G$33, 3, TRUE), "")</f>
        <v>食品</v>
      </c>
      <c r="O700" s="14" t="str">
        <f>IF(F700 = "", "", TEXT( WORKDAY(TEXT(LEFT(F700, FIND("(", F700) - 1), "yyyy/mm/dd"), 1, マスタ!$A$2:$A$106), "yyyymmdd"))</f>
        <v>20170731</v>
      </c>
      <c r="P700" s="18">
        <v>42947</v>
      </c>
      <c r="Q700" s="57">
        <v>2447</v>
      </c>
      <c r="R700" s="57">
        <v>2447</v>
      </c>
      <c r="S700" s="57">
        <v>2405</v>
      </c>
      <c r="T700" s="14" t="str">
        <f t="shared" si="47"/>
        <v>無</v>
      </c>
      <c r="U700" s="14" t="str">
        <f t="shared" si="48"/>
        <v>有</v>
      </c>
      <c r="V700" s="68">
        <f t="shared" si="49"/>
        <v>0</v>
      </c>
      <c r="W700" s="19"/>
      <c r="X700" s="47"/>
      <c r="Y700" s="47"/>
    </row>
    <row r="701" spans="1:25" ht="15">
      <c r="A701" s="15" t="s">
        <v>18</v>
      </c>
      <c r="B701" s="15">
        <v>14</v>
      </c>
      <c r="C701" s="15">
        <v>4921</v>
      </c>
      <c r="D701" s="10" t="s">
        <v>375</v>
      </c>
      <c r="E701" s="15" t="s">
        <v>20</v>
      </c>
      <c r="F701" s="15" t="s">
        <v>366</v>
      </c>
      <c r="G701" s="50">
        <v>2327</v>
      </c>
      <c r="H701" s="50">
        <v>150</v>
      </c>
      <c r="I701" s="58">
        <v>6.8900000000000003E-2</v>
      </c>
      <c r="J701" s="50">
        <v>971700</v>
      </c>
      <c r="K701" s="50">
        <v>2333</v>
      </c>
      <c r="L701" s="50">
        <v>2243</v>
      </c>
      <c r="M701" s="63">
        <f t="shared" si="46"/>
        <v>6.6666666666666666E-2</v>
      </c>
      <c r="N701" s="42" t="str">
        <f>IFERROR(VLOOKUP(C701, マスタ!$E$2:$G$33, 3, TRUE), "")</f>
        <v>化学・医薬品</v>
      </c>
      <c r="O701" s="15" t="str">
        <f>IF(F701 = "", "", TEXT( WORKDAY(TEXT(LEFT(F701, FIND("(", F701) - 1), "yyyy/mm/dd"), 1, マスタ!$A$2:$A$106), "yyyymmdd"))</f>
        <v>20170731</v>
      </c>
      <c r="P701" s="16">
        <v>42947</v>
      </c>
      <c r="Q701" s="56">
        <v>2332</v>
      </c>
      <c r="R701" s="56">
        <v>2399</v>
      </c>
      <c r="S701" s="56">
        <v>2328</v>
      </c>
      <c r="T701" s="15" t="str">
        <f t="shared" si="47"/>
        <v>有</v>
      </c>
      <c r="U701" s="15" t="str">
        <f t="shared" si="48"/>
        <v>無</v>
      </c>
      <c r="V701" s="67">
        <f t="shared" si="49"/>
        <v>2.1486892995272733E-3</v>
      </c>
      <c r="W701" s="17"/>
      <c r="X701" s="46"/>
      <c r="Y701" s="46"/>
    </row>
    <row r="702" spans="1:25" ht="15">
      <c r="A702" s="14" t="s">
        <v>18</v>
      </c>
      <c r="B702" s="14">
        <v>15</v>
      </c>
      <c r="C702" s="14">
        <v>6645</v>
      </c>
      <c r="D702" s="9" t="s">
        <v>376</v>
      </c>
      <c r="E702" s="14" t="s">
        <v>20</v>
      </c>
      <c r="F702" s="14" t="s">
        <v>366</v>
      </c>
      <c r="G702" s="51">
        <v>5530</v>
      </c>
      <c r="H702" s="51">
        <v>320</v>
      </c>
      <c r="I702" s="59">
        <v>6.1400000000000003E-2</v>
      </c>
      <c r="J702" s="51">
        <v>3314300</v>
      </c>
      <c r="K702" s="51">
        <v>5680</v>
      </c>
      <c r="L702" s="51">
        <v>5510</v>
      </c>
      <c r="M702" s="64">
        <f t="shared" si="46"/>
        <v>0.88235294117647056</v>
      </c>
      <c r="N702" s="43" t="str">
        <f>IFERROR(VLOOKUP(C702, マスタ!$E$2:$G$33, 3, TRUE), "")</f>
        <v>電気</v>
      </c>
      <c r="O702" s="14" t="str">
        <f>IF(F702 = "", "", TEXT( WORKDAY(TEXT(LEFT(F702, FIND("(", F702) - 1), "yyyy/mm/dd"), 1, マスタ!$A$2:$A$106), "yyyymmdd"))</f>
        <v>20170731</v>
      </c>
      <c r="P702" s="18">
        <v>42947</v>
      </c>
      <c r="Q702" s="57">
        <v>5530</v>
      </c>
      <c r="R702" s="57">
        <v>5570</v>
      </c>
      <c r="S702" s="57">
        <v>5470</v>
      </c>
      <c r="T702" s="14" t="str">
        <f t="shared" si="47"/>
        <v>無</v>
      </c>
      <c r="U702" s="14" t="str">
        <f t="shared" si="48"/>
        <v>有</v>
      </c>
      <c r="V702" s="68">
        <f t="shared" si="49"/>
        <v>0</v>
      </c>
      <c r="W702" s="19"/>
      <c r="X702" s="47"/>
      <c r="Y702" s="47"/>
    </row>
    <row r="703" spans="1:25" ht="15">
      <c r="A703" s="15" t="s">
        <v>18</v>
      </c>
      <c r="B703" s="15">
        <v>16</v>
      </c>
      <c r="C703" s="15">
        <v>6617</v>
      </c>
      <c r="D703" s="10" t="s">
        <v>377</v>
      </c>
      <c r="E703" s="15" t="s">
        <v>20</v>
      </c>
      <c r="F703" s="15" t="s">
        <v>366</v>
      </c>
      <c r="G703" s="50">
        <v>1867</v>
      </c>
      <c r="H703" s="50">
        <v>104</v>
      </c>
      <c r="I703" s="58">
        <v>5.8999999999999997E-2</v>
      </c>
      <c r="J703" s="50">
        <v>400800</v>
      </c>
      <c r="K703" s="50">
        <v>1885</v>
      </c>
      <c r="L703" s="50">
        <v>1802</v>
      </c>
      <c r="M703" s="63">
        <f t="shared" si="46"/>
        <v>0.21686746987951808</v>
      </c>
      <c r="N703" s="42" t="str">
        <f>IFERROR(VLOOKUP(C703, マスタ!$E$2:$G$33, 3, TRUE), "")</f>
        <v>電気</v>
      </c>
      <c r="O703" s="15" t="str">
        <f>IF(F703 = "", "", TEXT( WORKDAY(TEXT(LEFT(F703, FIND("(", F703) - 1), "yyyy/mm/dd"), 1, マスタ!$A$2:$A$106), "yyyymmdd"))</f>
        <v>20170731</v>
      </c>
      <c r="P703" s="16">
        <v>42947</v>
      </c>
      <c r="Q703" s="56">
        <v>1865</v>
      </c>
      <c r="R703" s="56">
        <v>1873</v>
      </c>
      <c r="S703" s="56">
        <v>1846</v>
      </c>
      <c r="T703" s="15" t="str">
        <f t="shared" si="47"/>
        <v>無</v>
      </c>
      <c r="U703" s="15" t="str">
        <f t="shared" si="48"/>
        <v>有</v>
      </c>
      <c r="V703" s="67">
        <f t="shared" si="49"/>
        <v>-1.0712372790573355E-3</v>
      </c>
      <c r="W703" s="17"/>
      <c r="X703" s="46"/>
      <c r="Y703" s="46"/>
    </row>
    <row r="704" spans="1:25" ht="15">
      <c r="A704" s="14" t="s">
        <v>18</v>
      </c>
      <c r="B704" s="14">
        <v>17</v>
      </c>
      <c r="C704" s="14">
        <v>3160</v>
      </c>
      <c r="D704" s="9" t="s">
        <v>330</v>
      </c>
      <c r="E704" s="14" t="s">
        <v>20</v>
      </c>
      <c r="F704" s="14" t="s">
        <v>366</v>
      </c>
      <c r="G704" s="51">
        <v>1079</v>
      </c>
      <c r="H704" s="51">
        <v>60</v>
      </c>
      <c r="I704" s="59">
        <v>5.8900000000000001E-2</v>
      </c>
      <c r="J704" s="51">
        <v>55800</v>
      </c>
      <c r="K704" s="51">
        <v>1090</v>
      </c>
      <c r="L704" s="51">
        <v>1005</v>
      </c>
      <c r="M704" s="64">
        <f t="shared" si="46"/>
        <v>0.12941176470588237</v>
      </c>
      <c r="N704" s="43" t="str">
        <f>IFERROR(VLOOKUP(C704, マスタ!$E$2:$G$33, 3, TRUE), "")</f>
        <v>繊維製品</v>
      </c>
      <c r="O704" s="14" t="str">
        <f>IF(F704 = "", "", TEXT( WORKDAY(TEXT(LEFT(F704, FIND("(", F704) - 1), "yyyy/mm/dd"), 1, マスタ!$A$2:$A$106), "yyyymmdd"))</f>
        <v>20170731</v>
      </c>
      <c r="P704" s="18">
        <v>42947</v>
      </c>
      <c r="Q704" s="57">
        <v>1078</v>
      </c>
      <c r="R704" s="57">
        <v>1082</v>
      </c>
      <c r="S704" s="57">
        <v>1011</v>
      </c>
      <c r="T704" s="14" t="str">
        <f t="shared" si="47"/>
        <v>無</v>
      </c>
      <c r="U704" s="14" t="str">
        <f t="shared" si="48"/>
        <v>有</v>
      </c>
      <c r="V704" s="68">
        <f t="shared" si="49"/>
        <v>-9.2678405931423402E-4</v>
      </c>
      <c r="W704" s="19"/>
      <c r="X704" s="47"/>
      <c r="Y704" s="47"/>
    </row>
    <row r="705" spans="1:25" ht="15">
      <c r="A705" s="15" t="s">
        <v>18</v>
      </c>
      <c r="B705" s="15">
        <v>20</v>
      </c>
      <c r="C705" s="15">
        <v>4839</v>
      </c>
      <c r="D705" s="10" t="s">
        <v>71</v>
      </c>
      <c r="E705" s="15" t="s">
        <v>20</v>
      </c>
      <c r="F705" s="15" t="s">
        <v>366</v>
      </c>
      <c r="G705" s="50">
        <v>3455</v>
      </c>
      <c r="H705" s="50">
        <v>190</v>
      </c>
      <c r="I705" s="58">
        <v>5.8200000000000002E-2</v>
      </c>
      <c r="J705" s="50">
        <v>217400</v>
      </c>
      <c r="K705" s="50">
        <v>3480</v>
      </c>
      <c r="L705" s="50">
        <v>3250</v>
      </c>
      <c r="M705" s="63">
        <f t="shared" si="46"/>
        <v>0.10869565217391304</v>
      </c>
      <c r="N705" s="42" t="str">
        <f>IFERROR(VLOOKUP(C705, マスタ!$E$2:$G$33, 3, TRUE), "")</f>
        <v>化学・医薬品</v>
      </c>
      <c r="O705" s="15" t="str">
        <f>IF(F705 = "", "", TEXT( WORKDAY(TEXT(LEFT(F705, FIND("(", F705) - 1), "yyyy/mm/dd"), 1, マスタ!$A$2:$A$106), "yyyymmdd"))</f>
        <v>20170731</v>
      </c>
      <c r="P705" s="16">
        <v>42947</v>
      </c>
      <c r="Q705" s="56">
        <v>3450</v>
      </c>
      <c r="R705" s="56">
        <v>3450</v>
      </c>
      <c r="S705" s="56">
        <v>3145</v>
      </c>
      <c r="T705" s="15" t="str">
        <f t="shared" si="47"/>
        <v>無</v>
      </c>
      <c r="U705" s="15" t="str">
        <f t="shared" si="48"/>
        <v>有</v>
      </c>
      <c r="V705" s="67">
        <f t="shared" si="49"/>
        <v>-1.4471780028944004E-3</v>
      </c>
      <c r="W705" s="17"/>
      <c r="X705" s="46"/>
      <c r="Y705" s="46"/>
    </row>
    <row r="706" spans="1:25" ht="15">
      <c r="A706" s="14" t="s">
        <v>18</v>
      </c>
      <c r="B706" s="14">
        <v>21</v>
      </c>
      <c r="C706" s="14">
        <v>9322</v>
      </c>
      <c r="D706" s="9" t="s">
        <v>24</v>
      </c>
      <c r="E706" s="14" t="s">
        <v>20</v>
      </c>
      <c r="F706" s="14" t="s">
        <v>366</v>
      </c>
      <c r="G706" s="51">
        <v>2312</v>
      </c>
      <c r="H706" s="51">
        <v>127</v>
      </c>
      <c r="I706" s="59">
        <v>5.8099999999999999E-2</v>
      </c>
      <c r="J706" s="51">
        <v>236100</v>
      </c>
      <c r="K706" s="51">
        <v>2537</v>
      </c>
      <c r="L706" s="51">
        <v>2186</v>
      </c>
      <c r="M706" s="64">
        <f t="shared" si="46"/>
        <v>0.64102564102564108</v>
      </c>
      <c r="N706" s="43" t="str">
        <f>IFERROR(VLOOKUP(C706, マスタ!$E$2:$G$33, 3, TRUE), "")</f>
        <v>倉庫・運輸</v>
      </c>
      <c r="O706" s="14" t="str">
        <f>IF(F706 = "", "", TEXT( WORKDAY(TEXT(LEFT(F706, FIND("(", F706) - 1), "yyyy/mm/dd"), 1, マスタ!$A$2:$A$106), "yyyymmdd"))</f>
        <v>20170731</v>
      </c>
      <c r="P706" s="18">
        <v>42947</v>
      </c>
      <c r="Q706" s="57">
        <v>2312</v>
      </c>
      <c r="R706" s="57">
        <v>2495</v>
      </c>
      <c r="S706" s="57">
        <v>2280</v>
      </c>
      <c r="T706" s="14" t="str">
        <f t="shared" si="47"/>
        <v>有</v>
      </c>
      <c r="U706" s="14" t="str">
        <f t="shared" si="48"/>
        <v>有</v>
      </c>
      <c r="V706" s="68">
        <f t="shared" si="49"/>
        <v>0</v>
      </c>
      <c r="W706" s="19"/>
      <c r="X706" s="47"/>
      <c r="Y706" s="47"/>
    </row>
    <row r="707" spans="1:25" ht="15">
      <c r="A707" s="15" t="s">
        <v>18</v>
      </c>
      <c r="B707" s="15">
        <v>22</v>
      </c>
      <c r="C707" s="15">
        <v>7276</v>
      </c>
      <c r="D707" s="10" t="s">
        <v>378</v>
      </c>
      <c r="E707" s="15" t="s">
        <v>20</v>
      </c>
      <c r="F707" s="15" t="s">
        <v>366</v>
      </c>
      <c r="G707" s="50">
        <v>6380</v>
      </c>
      <c r="H707" s="50">
        <v>350</v>
      </c>
      <c r="I707" s="58">
        <v>5.8000000000000003E-2</v>
      </c>
      <c r="J707" s="50">
        <v>1276900</v>
      </c>
      <c r="K707" s="50">
        <v>6500</v>
      </c>
      <c r="L707" s="50">
        <v>6290</v>
      </c>
      <c r="M707" s="63">
        <f t="shared" ref="M707:M770" si="50">IFERROR((K707-G707) / (K707-L707), "")</f>
        <v>0.5714285714285714</v>
      </c>
      <c r="N707" s="42" t="str">
        <f>IFERROR(VLOOKUP(C707, マスタ!$E$2:$G$33, 3, TRUE), "")</f>
        <v>輸送用機械</v>
      </c>
      <c r="O707" s="15" t="str">
        <f>IF(F707 = "", "", TEXT( WORKDAY(TEXT(LEFT(F707, FIND("(", F707) - 1), "yyyy/mm/dd"), 1, マスタ!$A$2:$A$106), "yyyymmdd"))</f>
        <v>20170731</v>
      </c>
      <c r="P707" s="16">
        <v>42947</v>
      </c>
      <c r="Q707" s="56">
        <v>6480</v>
      </c>
      <c r="R707" s="56">
        <v>6520</v>
      </c>
      <c r="S707" s="56">
        <v>6430</v>
      </c>
      <c r="T707" s="15" t="str">
        <f t="shared" si="47"/>
        <v>無</v>
      </c>
      <c r="U707" s="15" t="str">
        <f t="shared" si="48"/>
        <v>無</v>
      </c>
      <c r="V707" s="67">
        <f t="shared" si="49"/>
        <v>1.5673981191222541E-2</v>
      </c>
      <c r="W707" s="17"/>
      <c r="X707" s="46"/>
      <c r="Y707" s="46"/>
    </row>
    <row r="708" spans="1:25" ht="27">
      <c r="A708" s="14" t="s">
        <v>18</v>
      </c>
      <c r="B708" s="14">
        <v>23</v>
      </c>
      <c r="C708" s="14">
        <v>4927</v>
      </c>
      <c r="D708" s="9" t="s">
        <v>379</v>
      </c>
      <c r="E708" s="14" t="s">
        <v>20</v>
      </c>
      <c r="F708" s="14" t="s">
        <v>366</v>
      </c>
      <c r="G708" s="51">
        <v>3100</v>
      </c>
      <c r="H708" s="51">
        <v>166</v>
      </c>
      <c r="I708" s="59">
        <v>5.6599999999999998E-2</v>
      </c>
      <c r="J708" s="51">
        <v>2101500</v>
      </c>
      <c r="K708" s="51">
        <v>3110</v>
      </c>
      <c r="L708" s="51">
        <v>3015</v>
      </c>
      <c r="M708" s="64">
        <f t="shared" si="50"/>
        <v>0.10526315789473684</v>
      </c>
      <c r="N708" s="43" t="str">
        <f>IFERROR(VLOOKUP(C708, マスタ!$E$2:$G$33, 3, TRUE), "")</f>
        <v>化学・医薬品</v>
      </c>
      <c r="O708" s="14" t="str">
        <f>IF(F708 = "", "", TEXT( WORKDAY(TEXT(LEFT(F708, FIND("(", F708) - 1), "yyyy/mm/dd"), 1, マスタ!$A$2:$A$106), "yyyymmdd"))</f>
        <v>20170731</v>
      </c>
      <c r="P708" s="18">
        <v>42947</v>
      </c>
      <c r="Q708" s="57">
        <v>3080</v>
      </c>
      <c r="R708" s="57">
        <v>3085</v>
      </c>
      <c r="S708" s="57">
        <v>3020</v>
      </c>
      <c r="T708" s="14" t="str">
        <f t="shared" si="47"/>
        <v>無</v>
      </c>
      <c r="U708" s="14" t="str">
        <f t="shared" si="48"/>
        <v>有</v>
      </c>
      <c r="V708" s="68">
        <f t="shared" si="49"/>
        <v>-6.4516129032258229E-3</v>
      </c>
      <c r="W708" s="19"/>
      <c r="X708" s="47"/>
      <c r="Y708" s="47"/>
    </row>
    <row r="709" spans="1:25" ht="15">
      <c r="A709" s="15" t="s">
        <v>18</v>
      </c>
      <c r="B709" s="15">
        <v>25</v>
      </c>
      <c r="C709" s="15">
        <v>6902</v>
      </c>
      <c r="D709" s="10" t="s">
        <v>380</v>
      </c>
      <c r="E709" s="15" t="s">
        <v>20</v>
      </c>
      <c r="F709" s="15" t="s">
        <v>366</v>
      </c>
      <c r="G709" s="50">
        <v>5133</v>
      </c>
      <c r="H709" s="50">
        <v>256</v>
      </c>
      <c r="I709" s="58">
        <v>5.2499999999999998E-2</v>
      </c>
      <c r="J709" s="50">
        <v>5369900</v>
      </c>
      <c r="K709" s="50">
        <v>5139</v>
      </c>
      <c r="L709" s="50">
        <v>4868</v>
      </c>
      <c r="M709" s="63">
        <f t="shared" si="50"/>
        <v>2.2140221402214021E-2</v>
      </c>
      <c r="N709" s="42" t="str">
        <f>IFERROR(VLOOKUP(C709, マスタ!$E$2:$G$33, 3, TRUE), "")</f>
        <v>電気</v>
      </c>
      <c r="O709" s="15" t="str">
        <f>IF(F709 = "", "", TEXT( WORKDAY(TEXT(LEFT(F709, FIND("(", F709) - 1), "yyyy/mm/dd"), 1, マスタ!$A$2:$A$106), "yyyymmdd"))</f>
        <v>20170731</v>
      </c>
      <c r="P709" s="16">
        <v>42947</v>
      </c>
      <c r="Q709" s="56">
        <v>5220</v>
      </c>
      <c r="R709" s="56">
        <v>5332</v>
      </c>
      <c r="S709" s="56">
        <v>5201</v>
      </c>
      <c r="T709" s="15" t="str">
        <f t="shared" si="47"/>
        <v>有</v>
      </c>
      <c r="U709" s="15" t="str">
        <f t="shared" si="48"/>
        <v>無</v>
      </c>
      <c r="V709" s="67">
        <f t="shared" si="49"/>
        <v>1.6949152542372836E-2</v>
      </c>
      <c r="W709" s="17"/>
      <c r="X709" s="46"/>
      <c r="Y709" s="46"/>
    </row>
    <row r="710" spans="1:25" ht="27">
      <c r="A710" s="14" t="s">
        <v>18</v>
      </c>
      <c r="B710" s="14">
        <v>26</v>
      </c>
      <c r="C710" s="14">
        <v>2930</v>
      </c>
      <c r="D710" s="9" t="s">
        <v>239</v>
      </c>
      <c r="E710" s="14" t="s">
        <v>20</v>
      </c>
      <c r="F710" s="14" t="s">
        <v>366</v>
      </c>
      <c r="G710" s="51">
        <v>1249</v>
      </c>
      <c r="H710" s="51">
        <v>60</v>
      </c>
      <c r="I710" s="59">
        <v>5.0500000000000003E-2</v>
      </c>
      <c r="J710" s="51">
        <v>672900</v>
      </c>
      <c r="K710" s="51">
        <v>1256</v>
      </c>
      <c r="L710" s="51">
        <v>1160</v>
      </c>
      <c r="M710" s="64">
        <f t="shared" si="50"/>
        <v>7.2916666666666671E-2</v>
      </c>
      <c r="N710" s="43" t="str">
        <f>IFERROR(VLOOKUP(C710, マスタ!$E$2:$G$33, 3, TRUE), "")</f>
        <v>食品</v>
      </c>
      <c r="O710" s="14" t="str">
        <f>IF(F710 = "", "", TEXT( WORKDAY(TEXT(LEFT(F710, FIND("(", F710) - 1), "yyyy/mm/dd"), 1, マスタ!$A$2:$A$106), "yyyymmdd"))</f>
        <v>20170731</v>
      </c>
      <c r="P710" s="18">
        <v>42947</v>
      </c>
      <c r="Q710" s="57">
        <v>1242</v>
      </c>
      <c r="R710" s="57">
        <v>1242</v>
      </c>
      <c r="S710" s="57">
        <v>1126</v>
      </c>
      <c r="T710" s="14" t="str">
        <f t="shared" si="47"/>
        <v>無</v>
      </c>
      <c r="U710" s="14" t="str">
        <f t="shared" si="48"/>
        <v>有</v>
      </c>
      <c r="V710" s="68">
        <f t="shared" si="49"/>
        <v>-5.6044835868694909E-3</v>
      </c>
      <c r="W710" s="19"/>
      <c r="X710" s="47"/>
      <c r="Y710" s="47"/>
    </row>
    <row r="711" spans="1:25" ht="15">
      <c r="A711" s="15" t="s">
        <v>18</v>
      </c>
      <c r="B711" s="15">
        <v>27</v>
      </c>
      <c r="C711" s="15">
        <v>3091</v>
      </c>
      <c r="D711" s="10" t="s">
        <v>381</v>
      </c>
      <c r="E711" s="15" t="s">
        <v>20</v>
      </c>
      <c r="F711" s="15" t="s">
        <v>366</v>
      </c>
      <c r="G711" s="50">
        <v>2663</v>
      </c>
      <c r="H711" s="50">
        <v>125</v>
      </c>
      <c r="I711" s="58">
        <v>4.9299999999999997E-2</v>
      </c>
      <c r="J711" s="50">
        <v>278700</v>
      </c>
      <c r="K711" s="50">
        <v>2673</v>
      </c>
      <c r="L711" s="50">
        <v>2615</v>
      </c>
      <c r="M711" s="63">
        <f t="shared" si="50"/>
        <v>0.17241379310344829</v>
      </c>
      <c r="N711" s="42" t="str">
        <f>IFERROR(VLOOKUP(C711, マスタ!$E$2:$G$33, 3, TRUE), "")</f>
        <v>繊維製品</v>
      </c>
      <c r="O711" s="15" t="str">
        <f>IF(F711 = "", "", TEXT( WORKDAY(TEXT(LEFT(F711, FIND("(", F711) - 1), "yyyy/mm/dd"), 1, マスタ!$A$2:$A$106), "yyyymmdd"))</f>
        <v>20170731</v>
      </c>
      <c r="P711" s="16">
        <v>42947</v>
      </c>
      <c r="Q711" s="56">
        <v>2665</v>
      </c>
      <c r="R711" s="56">
        <v>2724</v>
      </c>
      <c r="S711" s="56">
        <v>2658</v>
      </c>
      <c r="T711" s="15" t="str">
        <f t="shared" si="47"/>
        <v>有</v>
      </c>
      <c r="U711" s="15" t="str">
        <f t="shared" si="48"/>
        <v>無</v>
      </c>
      <c r="V711" s="67">
        <f t="shared" si="49"/>
        <v>7.5103266992115891E-4</v>
      </c>
      <c r="W711" s="17"/>
      <c r="X711" s="46"/>
      <c r="Y711" s="46"/>
    </row>
    <row r="712" spans="1:25" ht="15">
      <c r="A712" s="14" t="s">
        <v>18</v>
      </c>
      <c r="B712" s="14">
        <v>30</v>
      </c>
      <c r="C712" s="14">
        <v>8015</v>
      </c>
      <c r="D712" s="9" t="s">
        <v>382</v>
      </c>
      <c r="E712" s="14" t="s">
        <v>20</v>
      </c>
      <c r="F712" s="14" t="s">
        <v>366</v>
      </c>
      <c r="G712" s="51">
        <v>3465</v>
      </c>
      <c r="H712" s="51">
        <v>155</v>
      </c>
      <c r="I712" s="59">
        <v>4.6800000000000001E-2</v>
      </c>
      <c r="J712" s="51">
        <v>1759800</v>
      </c>
      <c r="K712" s="51">
        <v>3480</v>
      </c>
      <c r="L712" s="51">
        <v>3290</v>
      </c>
      <c r="M712" s="64">
        <f t="shared" si="50"/>
        <v>7.8947368421052627E-2</v>
      </c>
      <c r="N712" s="43" t="str">
        <f>IFERROR(VLOOKUP(C712, マスタ!$E$2:$G$33, 3, TRUE), "")</f>
        <v>商業</v>
      </c>
      <c r="O712" s="14" t="str">
        <f>IF(F712 = "", "", TEXT( WORKDAY(TEXT(LEFT(F712, FIND("(", F712) - 1), "yyyy/mm/dd"), 1, マスタ!$A$2:$A$106), "yyyymmdd"))</f>
        <v>20170731</v>
      </c>
      <c r="P712" s="18">
        <v>42947</v>
      </c>
      <c r="Q712" s="57">
        <v>3490</v>
      </c>
      <c r="R712" s="57">
        <v>3615</v>
      </c>
      <c r="S712" s="57">
        <v>3480</v>
      </c>
      <c r="T712" s="14" t="str">
        <f t="shared" si="47"/>
        <v>有</v>
      </c>
      <c r="U712" s="14" t="str">
        <f t="shared" si="48"/>
        <v>無</v>
      </c>
      <c r="V712" s="68">
        <f t="shared" si="49"/>
        <v>7.2150072150072297E-3</v>
      </c>
      <c r="W712" s="19"/>
      <c r="X712" s="47"/>
      <c r="Y712" s="47"/>
    </row>
    <row r="713" spans="1:25" ht="15">
      <c r="A713" s="15" t="s">
        <v>18</v>
      </c>
      <c r="B713" s="15">
        <v>32</v>
      </c>
      <c r="C713" s="15">
        <v>5482</v>
      </c>
      <c r="D713" s="10" t="s">
        <v>383</v>
      </c>
      <c r="E713" s="15" t="s">
        <v>20</v>
      </c>
      <c r="F713" s="15" t="s">
        <v>366</v>
      </c>
      <c r="G713" s="50">
        <v>4700</v>
      </c>
      <c r="H713" s="50">
        <v>205</v>
      </c>
      <c r="I713" s="58">
        <v>4.5600000000000002E-2</v>
      </c>
      <c r="J713" s="50">
        <v>240700</v>
      </c>
      <c r="K713" s="50">
        <v>4800</v>
      </c>
      <c r="L713" s="50">
        <v>4490</v>
      </c>
      <c r="M713" s="63">
        <f t="shared" si="50"/>
        <v>0.32258064516129031</v>
      </c>
      <c r="N713" s="42" t="str">
        <f>IFERROR(VLOOKUP(C713, マスタ!$E$2:$G$33, 3, TRUE), "")</f>
        <v>鉄鋼</v>
      </c>
      <c r="O713" s="15" t="str">
        <f>IF(F713 = "", "", TEXT( WORKDAY(TEXT(LEFT(F713, FIND("(", F713) - 1), "yyyy/mm/dd"), 1, マスタ!$A$2:$A$106), "yyyymmdd"))</f>
        <v>20170731</v>
      </c>
      <c r="P713" s="16">
        <v>42947</v>
      </c>
      <c r="Q713" s="56">
        <v>4770</v>
      </c>
      <c r="R713" s="56">
        <v>4770</v>
      </c>
      <c r="S713" s="56">
        <v>4620</v>
      </c>
      <c r="T713" s="15" t="str">
        <f t="shared" si="47"/>
        <v>無</v>
      </c>
      <c r="U713" s="15" t="str">
        <f t="shared" si="48"/>
        <v>有</v>
      </c>
      <c r="V713" s="67">
        <f t="shared" si="49"/>
        <v>1.4893617021276562E-2</v>
      </c>
      <c r="W713" s="17"/>
      <c r="X713" s="46"/>
      <c r="Y713" s="46"/>
    </row>
    <row r="714" spans="1:25" ht="15">
      <c r="A714" s="14" t="s">
        <v>18</v>
      </c>
      <c r="B714" s="14">
        <v>33</v>
      </c>
      <c r="C714" s="14">
        <v>6724</v>
      </c>
      <c r="D714" s="9" t="s">
        <v>384</v>
      </c>
      <c r="E714" s="14" t="s">
        <v>20</v>
      </c>
      <c r="F714" s="14" t="s">
        <v>366</v>
      </c>
      <c r="G714" s="51">
        <v>2779</v>
      </c>
      <c r="H714" s="51">
        <v>118</v>
      </c>
      <c r="I714" s="59">
        <v>4.4299999999999999E-2</v>
      </c>
      <c r="J714" s="51">
        <v>19240500</v>
      </c>
      <c r="K714" s="51">
        <v>2857</v>
      </c>
      <c r="L714" s="51">
        <v>2763</v>
      </c>
      <c r="M714" s="64">
        <f t="shared" si="50"/>
        <v>0.82978723404255317</v>
      </c>
      <c r="N714" s="43" t="str">
        <f>IFERROR(VLOOKUP(C714, マスタ!$E$2:$G$33, 3, TRUE), "")</f>
        <v>電気</v>
      </c>
      <c r="O714" s="14" t="str">
        <f>IF(F714 = "", "", TEXT( WORKDAY(TEXT(LEFT(F714, FIND("(", F714) - 1), "yyyy/mm/dd"), 1, マスタ!$A$2:$A$106), "yyyymmdd"))</f>
        <v>20170731</v>
      </c>
      <c r="P714" s="18">
        <v>42947</v>
      </c>
      <c r="Q714" s="57">
        <v>2824</v>
      </c>
      <c r="R714" s="57">
        <v>2976</v>
      </c>
      <c r="S714" s="57">
        <v>2807</v>
      </c>
      <c r="T714" s="14" t="str">
        <f t="shared" si="47"/>
        <v>有</v>
      </c>
      <c r="U714" s="14" t="str">
        <f t="shared" si="48"/>
        <v>無</v>
      </c>
      <c r="V714" s="68">
        <f t="shared" si="49"/>
        <v>1.6192875134940721E-2</v>
      </c>
      <c r="W714" s="19"/>
      <c r="X714" s="47"/>
      <c r="Y714" s="47"/>
    </row>
    <row r="715" spans="1:25" ht="27">
      <c r="A715" s="15" t="s">
        <v>18</v>
      </c>
      <c r="B715" s="15">
        <v>35</v>
      </c>
      <c r="C715" s="15">
        <v>4745</v>
      </c>
      <c r="D715" s="10" t="s">
        <v>232</v>
      </c>
      <c r="E715" s="15" t="s">
        <v>20</v>
      </c>
      <c r="F715" s="15" t="s">
        <v>366</v>
      </c>
      <c r="G715" s="50">
        <v>1257</v>
      </c>
      <c r="H715" s="50">
        <v>52</v>
      </c>
      <c r="I715" s="58">
        <v>4.3200000000000002E-2</v>
      </c>
      <c r="J715" s="50">
        <v>374200</v>
      </c>
      <c r="K715" s="50">
        <v>1292</v>
      </c>
      <c r="L715" s="50">
        <v>1210</v>
      </c>
      <c r="M715" s="63">
        <f t="shared" si="50"/>
        <v>0.42682926829268292</v>
      </c>
      <c r="N715" s="42" t="str">
        <f>IFERROR(VLOOKUP(C715, マスタ!$E$2:$G$33, 3, TRUE), "")</f>
        <v>化学・医薬品</v>
      </c>
      <c r="O715" s="15" t="str">
        <f>IF(F715 = "", "", TEXT( WORKDAY(TEXT(LEFT(F715, FIND("(", F715) - 1), "yyyy/mm/dd"), 1, マスタ!$A$2:$A$106), "yyyymmdd"))</f>
        <v>20170731</v>
      </c>
      <c r="P715" s="16">
        <v>42947</v>
      </c>
      <c r="Q715" s="56">
        <v>1252</v>
      </c>
      <c r="R715" s="56">
        <v>1320</v>
      </c>
      <c r="S715" s="56">
        <v>1252</v>
      </c>
      <c r="T715" s="15" t="str">
        <f t="shared" si="47"/>
        <v>有</v>
      </c>
      <c r="U715" s="15" t="str">
        <f t="shared" si="48"/>
        <v>無</v>
      </c>
      <c r="V715" s="67">
        <f t="shared" si="49"/>
        <v>-3.9777247414478634E-3</v>
      </c>
      <c r="W715" s="17"/>
      <c r="X715" s="46"/>
      <c r="Y715" s="46"/>
    </row>
    <row r="716" spans="1:25" ht="15">
      <c r="A716" s="14" t="s">
        <v>18</v>
      </c>
      <c r="B716" s="14">
        <v>36</v>
      </c>
      <c r="C716" s="14">
        <v>8137</v>
      </c>
      <c r="D716" s="9" t="s">
        <v>290</v>
      </c>
      <c r="E716" s="14" t="s">
        <v>20</v>
      </c>
      <c r="F716" s="14" t="s">
        <v>366</v>
      </c>
      <c r="G716" s="51">
        <v>1939</v>
      </c>
      <c r="H716" s="51">
        <v>80</v>
      </c>
      <c r="I716" s="59">
        <v>4.2999999999999997E-2</v>
      </c>
      <c r="J716" s="51">
        <v>430000</v>
      </c>
      <c r="K716" s="51">
        <v>1940</v>
      </c>
      <c r="L716" s="51">
        <v>1827</v>
      </c>
      <c r="M716" s="64">
        <f t="shared" si="50"/>
        <v>8.8495575221238937E-3</v>
      </c>
      <c r="N716" s="43" t="str">
        <f>IFERROR(VLOOKUP(C716, マスタ!$E$2:$G$33, 3, TRUE), "")</f>
        <v>商業</v>
      </c>
      <c r="O716" s="14" t="str">
        <f>IF(F716 = "", "", TEXT( WORKDAY(TEXT(LEFT(F716, FIND("(", F716) - 1), "yyyy/mm/dd"), 1, マスタ!$A$2:$A$106), "yyyymmdd"))</f>
        <v>20170731</v>
      </c>
      <c r="P716" s="18">
        <v>42947</v>
      </c>
      <c r="Q716" s="57">
        <v>1961</v>
      </c>
      <c r="R716" s="57">
        <v>1985</v>
      </c>
      <c r="S716" s="57">
        <v>1852</v>
      </c>
      <c r="T716" s="14" t="str">
        <f t="shared" si="47"/>
        <v>有</v>
      </c>
      <c r="U716" s="14" t="str">
        <f t="shared" si="48"/>
        <v>有</v>
      </c>
      <c r="V716" s="68">
        <f t="shared" si="49"/>
        <v>1.1346054667354277E-2</v>
      </c>
      <c r="W716" s="19"/>
      <c r="X716" s="47"/>
      <c r="Y716" s="47"/>
    </row>
    <row r="717" spans="1:25" ht="15">
      <c r="A717" s="15" t="s">
        <v>18</v>
      </c>
      <c r="B717" s="15">
        <v>37</v>
      </c>
      <c r="C717" s="15">
        <v>4093</v>
      </c>
      <c r="D717" s="10" t="s">
        <v>37</v>
      </c>
      <c r="E717" s="15" t="s">
        <v>20</v>
      </c>
      <c r="F717" s="15" t="s">
        <v>366</v>
      </c>
      <c r="G717" s="50">
        <v>1739</v>
      </c>
      <c r="H717" s="50">
        <v>71</v>
      </c>
      <c r="I717" s="58">
        <v>4.2599999999999999E-2</v>
      </c>
      <c r="J717" s="50">
        <v>134200</v>
      </c>
      <c r="K717" s="50">
        <v>1742</v>
      </c>
      <c r="L717" s="50">
        <v>1670</v>
      </c>
      <c r="M717" s="63">
        <f t="shared" si="50"/>
        <v>4.1666666666666664E-2</v>
      </c>
      <c r="N717" s="42" t="str">
        <f>IFERROR(VLOOKUP(C717, マスタ!$E$2:$G$33, 3, TRUE), "")</f>
        <v>化学・医薬品</v>
      </c>
      <c r="O717" s="15" t="str">
        <f>IF(F717 = "", "", TEXT( WORKDAY(TEXT(LEFT(F717, FIND("(", F717) - 1), "yyyy/mm/dd"), 1, マスタ!$A$2:$A$106), "yyyymmdd"))</f>
        <v>20170731</v>
      </c>
      <c r="P717" s="16">
        <v>42947</v>
      </c>
      <c r="Q717" s="56">
        <v>1739</v>
      </c>
      <c r="R717" s="56">
        <v>1791</v>
      </c>
      <c r="S717" s="56">
        <v>1739</v>
      </c>
      <c r="T717" s="15" t="str">
        <f t="shared" si="47"/>
        <v>有</v>
      </c>
      <c r="U717" s="15" t="str">
        <f t="shared" si="48"/>
        <v>無</v>
      </c>
      <c r="V717" s="67">
        <f t="shared" si="49"/>
        <v>0</v>
      </c>
      <c r="W717" s="17"/>
      <c r="X717" s="46"/>
      <c r="Y717" s="46"/>
    </row>
    <row r="718" spans="1:25" ht="15">
      <c r="A718" s="14" t="s">
        <v>18</v>
      </c>
      <c r="B718" s="14">
        <v>38</v>
      </c>
      <c r="C718" s="14">
        <v>2359</v>
      </c>
      <c r="D718" s="9" t="s">
        <v>179</v>
      </c>
      <c r="E718" s="14" t="s">
        <v>20</v>
      </c>
      <c r="F718" s="14" t="s">
        <v>366</v>
      </c>
      <c r="G718" s="51">
        <v>1636</v>
      </c>
      <c r="H718" s="51">
        <v>64</v>
      </c>
      <c r="I718" s="59">
        <v>4.07E-2</v>
      </c>
      <c r="J718" s="51">
        <v>283900</v>
      </c>
      <c r="K718" s="51">
        <v>1734</v>
      </c>
      <c r="L718" s="51">
        <v>1589</v>
      </c>
      <c r="M718" s="64">
        <f t="shared" si="50"/>
        <v>0.67586206896551726</v>
      </c>
      <c r="N718" s="43" t="str">
        <f>IFERROR(VLOOKUP(C718, マスタ!$E$2:$G$33, 3, TRUE), "")</f>
        <v>食品</v>
      </c>
      <c r="O718" s="14" t="str">
        <f>IF(F718 = "", "", TEXT( WORKDAY(TEXT(LEFT(F718, FIND("(", F718) - 1), "yyyy/mm/dd"), 1, マスタ!$A$2:$A$106), "yyyymmdd"))</f>
        <v>20170731</v>
      </c>
      <c r="P718" s="18">
        <v>42947</v>
      </c>
      <c r="Q718" s="57">
        <v>1634</v>
      </c>
      <c r="R718" s="57">
        <v>1647</v>
      </c>
      <c r="S718" s="57">
        <v>1596</v>
      </c>
      <c r="T718" s="14" t="str">
        <f t="shared" si="47"/>
        <v>無</v>
      </c>
      <c r="U718" s="14" t="str">
        <f t="shared" si="48"/>
        <v>有</v>
      </c>
      <c r="V718" s="68">
        <f t="shared" si="49"/>
        <v>-1.2224938875305957E-3</v>
      </c>
      <c r="W718" s="19"/>
      <c r="X718" s="47"/>
      <c r="Y718" s="47"/>
    </row>
    <row r="719" spans="1:25" ht="15">
      <c r="A719" s="15" t="s">
        <v>18</v>
      </c>
      <c r="B719" s="15">
        <v>39</v>
      </c>
      <c r="C719" s="15">
        <v>4343</v>
      </c>
      <c r="D719" s="10" t="s">
        <v>385</v>
      </c>
      <c r="E719" s="15" t="s">
        <v>20</v>
      </c>
      <c r="F719" s="15" t="s">
        <v>366</v>
      </c>
      <c r="G719" s="50">
        <v>3340</v>
      </c>
      <c r="H719" s="50">
        <v>130</v>
      </c>
      <c r="I719" s="58">
        <v>4.0500000000000001E-2</v>
      </c>
      <c r="J719" s="50">
        <v>61400</v>
      </c>
      <c r="K719" s="50">
        <v>3360</v>
      </c>
      <c r="L719" s="50">
        <v>3210</v>
      </c>
      <c r="M719" s="63">
        <f t="shared" si="50"/>
        <v>0.13333333333333333</v>
      </c>
      <c r="N719" s="42" t="str">
        <f>IFERROR(VLOOKUP(C719, マスタ!$E$2:$G$33, 3, TRUE), "")</f>
        <v>化学・医薬品</v>
      </c>
      <c r="O719" s="15" t="str">
        <f>IF(F719 = "", "", TEXT( WORKDAY(TEXT(LEFT(F719, FIND("(", F719) - 1), "yyyy/mm/dd"), 1, マスタ!$A$2:$A$106), "yyyymmdd"))</f>
        <v>20170731</v>
      </c>
      <c r="P719" s="16">
        <v>42947</v>
      </c>
      <c r="Q719" s="56">
        <v>3400</v>
      </c>
      <c r="R719" s="56">
        <v>3510</v>
      </c>
      <c r="S719" s="56">
        <v>3395</v>
      </c>
      <c r="T719" s="15" t="str">
        <f t="shared" si="47"/>
        <v>有</v>
      </c>
      <c r="U719" s="15" t="str">
        <f t="shared" si="48"/>
        <v>無</v>
      </c>
      <c r="V719" s="67">
        <f t="shared" si="49"/>
        <v>1.7964071856287456E-2</v>
      </c>
      <c r="W719" s="17"/>
      <c r="X719" s="46"/>
      <c r="Y719" s="46"/>
    </row>
    <row r="720" spans="1:25" ht="15">
      <c r="A720" s="14" t="s">
        <v>18</v>
      </c>
      <c r="B720" s="14">
        <v>40</v>
      </c>
      <c r="C720" s="14">
        <v>4189</v>
      </c>
      <c r="D720" s="9" t="s">
        <v>386</v>
      </c>
      <c r="E720" s="14" t="s">
        <v>20</v>
      </c>
      <c r="F720" s="14" t="s">
        <v>366</v>
      </c>
      <c r="G720" s="51">
        <v>2265</v>
      </c>
      <c r="H720" s="51">
        <v>87</v>
      </c>
      <c r="I720" s="59">
        <v>3.9899999999999998E-2</v>
      </c>
      <c r="J720" s="51">
        <v>905900</v>
      </c>
      <c r="K720" s="51">
        <v>2326</v>
      </c>
      <c r="L720" s="51">
        <v>2244</v>
      </c>
      <c r="M720" s="64">
        <f t="shared" si="50"/>
        <v>0.74390243902439024</v>
      </c>
      <c r="N720" s="43" t="str">
        <f>IFERROR(VLOOKUP(C720, マスタ!$E$2:$G$33, 3, TRUE), "")</f>
        <v>化学・医薬品</v>
      </c>
      <c r="O720" s="14" t="str">
        <f>IF(F720 = "", "", TEXT( WORKDAY(TEXT(LEFT(F720, FIND("(", F720) - 1), "yyyy/mm/dd"), 1, マスタ!$A$2:$A$106), "yyyymmdd"))</f>
        <v>20170731</v>
      </c>
      <c r="P720" s="18">
        <v>42947</v>
      </c>
      <c r="Q720" s="57">
        <v>2267</v>
      </c>
      <c r="R720" s="57">
        <v>2279</v>
      </c>
      <c r="S720" s="57">
        <v>2231</v>
      </c>
      <c r="T720" s="14" t="str">
        <f t="shared" si="47"/>
        <v>無</v>
      </c>
      <c r="U720" s="14" t="str">
        <f t="shared" si="48"/>
        <v>有</v>
      </c>
      <c r="V720" s="68">
        <f t="shared" si="49"/>
        <v>8.8300220750547886E-4</v>
      </c>
      <c r="W720" s="19"/>
      <c r="X720" s="47"/>
      <c r="Y720" s="47"/>
    </row>
    <row r="721" spans="1:25" ht="27">
      <c r="A721" s="15" t="s">
        <v>18</v>
      </c>
      <c r="B721" s="15">
        <v>41</v>
      </c>
      <c r="C721" s="15">
        <v>1983</v>
      </c>
      <c r="D721" s="10" t="s">
        <v>387</v>
      </c>
      <c r="E721" s="15" t="s">
        <v>20</v>
      </c>
      <c r="F721" s="15" t="s">
        <v>366</v>
      </c>
      <c r="G721" s="50">
        <v>1813</v>
      </c>
      <c r="H721" s="50">
        <v>65</v>
      </c>
      <c r="I721" s="58">
        <v>3.7199999999999997E-2</v>
      </c>
      <c r="J721" s="50">
        <v>524200</v>
      </c>
      <c r="K721" s="50">
        <v>1815</v>
      </c>
      <c r="L721" s="50">
        <v>1747</v>
      </c>
      <c r="M721" s="63">
        <f t="shared" si="50"/>
        <v>2.9411764705882353E-2</v>
      </c>
      <c r="N721" s="42" t="str">
        <f>IFERROR(VLOOKUP(C721, マスタ!$E$2:$G$33, 3, TRUE), "")</f>
        <v>建設</v>
      </c>
      <c r="O721" s="15" t="str">
        <f>IF(F721 = "", "", TEXT( WORKDAY(TEXT(LEFT(F721, FIND("(", F721) - 1), "yyyy/mm/dd"), 1, マスタ!$A$2:$A$106), "yyyymmdd"))</f>
        <v>20170731</v>
      </c>
      <c r="P721" s="16">
        <v>42947</v>
      </c>
      <c r="Q721" s="56">
        <v>1812</v>
      </c>
      <c r="R721" s="56">
        <v>1823</v>
      </c>
      <c r="S721" s="56">
        <v>1790</v>
      </c>
      <c r="T721" s="15" t="str">
        <f t="shared" si="47"/>
        <v>無</v>
      </c>
      <c r="U721" s="15" t="str">
        <f t="shared" si="48"/>
        <v>有</v>
      </c>
      <c r="V721" s="67">
        <f t="shared" si="49"/>
        <v>-5.5157198014343933E-4</v>
      </c>
      <c r="W721" s="17"/>
      <c r="X721" s="46"/>
      <c r="Y721" s="46"/>
    </row>
    <row r="722" spans="1:25" ht="27">
      <c r="A722" s="14" t="s">
        <v>18</v>
      </c>
      <c r="B722" s="14">
        <v>44</v>
      </c>
      <c r="C722" s="14">
        <v>1663</v>
      </c>
      <c r="D722" s="9" t="s">
        <v>388</v>
      </c>
      <c r="E722" s="14" t="s">
        <v>20</v>
      </c>
      <c r="F722" s="14" t="s">
        <v>366</v>
      </c>
      <c r="G722" s="51">
        <v>1776</v>
      </c>
      <c r="H722" s="51">
        <v>61</v>
      </c>
      <c r="I722" s="59">
        <v>3.56E-2</v>
      </c>
      <c r="J722" s="51">
        <v>117700</v>
      </c>
      <c r="K722" s="51">
        <v>1776</v>
      </c>
      <c r="L722" s="51">
        <v>1689</v>
      </c>
      <c r="M722" s="64">
        <f t="shared" si="50"/>
        <v>0</v>
      </c>
      <c r="N722" s="43" t="str">
        <f>IFERROR(VLOOKUP(C722, マスタ!$E$2:$G$33, 3, TRUE), "")</f>
        <v>鉱業</v>
      </c>
      <c r="O722" s="14" t="str">
        <f>IF(F722 = "", "", TEXT( WORKDAY(TEXT(LEFT(F722, FIND("(", F722) - 1), "yyyy/mm/dd"), 1, マスタ!$A$2:$A$106), "yyyymmdd"))</f>
        <v>20170731</v>
      </c>
      <c r="P722" s="18">
        <v>42947</v>
      </c>
      <c r="Q722" s="57">
        <v>1715</v>
      </c>
      <c r="R722" s="57">
        <v>1715</v>
      </c>
      <c r="S722" s="57">
        <v>1680</v>
      </c>
      <c r="T722" s="14" t="str">
        <f t="shared" si="47"/>
        <v>無</v>
      </c>
      <c r="U722" s="14" t="str">
        <f t="shared" si="48"/>
        <v>有</v>
      </c>
      <c r="V722" s="68">
        <f t="shared" si="49"/>
        <v>-3.4346846846846857E-2</v>
      </c>
      <c r="W722" s="19"/>
      <c r="X722" s="47"/>
      <c r="Y722" s="47"/>
    </row>
    <row r="723" spans="1:25" ht="15">
      <c r="A723" s="15" t="s">
        <v>18</v>
      </c>
      <c r="B723" s="15">
        <v>45</v>
      </c>
      <c r="C723" s="15">
        <v>3001</v>
      </c>
      <c r="D723" s="10" t="s">
        <v>389</v>
      </c>
      <c r="E723" s="15" t="s">
        <v>20</v>
      </c>
      <c r="F723" s="15" t="s">
        <v>366</v>
      </c>
      <c r="G723" s="50">
        <v>1318</v>
      </c>
      <c r="H723" s="50">
        <v>45</v>
      </c>
      <c r="I723" s="58">
        <v>3.5299999999999998E-2</v>
      </c>
      <c r="J723" s="50">
        <v>179600</v>
      </c>
      <c r="K723" s="50">
        <v>1318</v>
      </c>
      <c r="L723" s="50">
        <v>1270</v>
      </c>
      <c r="M723" s="63">
        <f t="shared" si="50"/>
        <v>0</v>
      </c>
      <c r="N723" s="42" t="str">
        <f>IFERROR(VLOOKUP(C723, マスタ!$E$2:$G$33, 3, TRUE), "")</f>
        <v>繊維製品</v>
      </c>
      <c r="O723" s="15" t="str">
        <f>IF(F723 = "", "", TEXT( WORKDAY(TEXT(LEFT(F723, FIND("(", F723) - 1), "yyyy/mm/dd"), 1, マスタ!$A$2:$A$106), "yyyymmdd"))</f>
        <v>20170731</v>
      </c>
      <c r="P723" s="16">
        <v>42947</v>
      </c>
      <c r="Q723" s="56">
        <v>1299</v>
      </c>
      <c r="R723" s="56">
        <v>1299</v>
      </c>
      <c r="S723" s="56">
        <v>1276</v>
      </c>
      <c r="T723" s="15" t="str">
        <f t="shared" si="47"/>
        <v>無</v>
      </c>
      <c r="U723" s="15" t="str">
        <f t="shared" si="48"/>
        <v>有</v>
      </c>
      <c r="V723" s="67">
        <f t="shared" si="49"/>
        <v>-1.4415781487101653E-2</v>
      </c>
      <c r="W723" s="17"/>
      <c r="X723" s="46"/>
      <c r="Y723" s="46"/>
    </row>
    <row r="724" spans="1:25" ht="15">
      <c r="A724" s="14" t="s">
        <v>18</v>
      </c>
      <c r="B724" s="14">
        <v>47</v>
      </c>
      <c r="C724" s="14">
        <v>5413</v>
      </c>
      <c r="D724" s="9" t="s">
        <v>390</v>
      </c>
      <c r="E724" s="14" t="s">
        <v>20</v>
      </c>
      <c r="F724" s="14" t="s">
        <v>366</v>
      </c>
      <c r="G724" s="51">
        <v>1344</v>
      </c>
      <c r="H724" s="51">
        <v>44</v>
      </c>
      <c r="I724" s="59">
        <v>3.3799999999999997E-2</v>
      </c>
      <c r="J724" s="51">
        <v>2103700</v>
      </c>
      <c r="K724" s="51">
        <v>1400</v>
      </c>
      <c r="L724" s="51">
        <v>1316</v>
      </c>
      <c r="M724" s="64">
        <f t="shared" si="50"/>
        <v>0.66666666666666663</v>
      </c>
      <c r="N724" s="43" t="str">
        <f>IFERROR(VLOOKUP(C724, マスタ!$E$2:$G$33, 3, TRUE), "")</f>
        <v>鉄鋼</v>
      </c>
      <c r="O724" s="14" t="str">
        <f>IF(F724 = "", "", TEXT( WORKDAY(TEXT(LEFT(F724, FIND("(", F724) - 1), "yyyy/mm/dd"), 1, マスタ!$A$2:$A$106), "yyyymmdd"))</f>
        <v>20170731</v>
      </c>
      <c r="P724" s="18">
        <v>42947</v>
      </c>
      <c r="Q724" s="57">
        <v>1353</v>
      </c>
      <c r="R724" s="57">
        <v>1360</v>
      </c>
      <c r="S724" s="57">
        <v>1328</v>
      </c>
      <c r="T724" s="14" t="str">
        <f t="shared" si="47"/>
        <v>無</v>
      </c>
      <c r="U724" s="14" t="str">
        <f t="shared" si="48"/>
        <v>有</v>
      </c>
      <c r="V724" s="68">
        <f t="shared" si="49"/>
        <v>6.6964285714286031E-3</v>
      </c>
      <c r="W724" s="19"/>
      <c r="X724" s="47"/>
      <c r="Y724" s="47"/>
    </row>
    <row r="725" spans="1:25" ht="15">
      <c r="A725" s="15" t="s">
        <v>18</v>
      </c>
      <c r="B725" s="15">
        <v>48</v>
      </c>
      <c r="C725" s="15">
        <v>2729</v>
      </c>
      <c r="D725" s="10" t="s">
        <v>391</v>
      </c>
      <c r="E725" s="15" t="s">
        <v>20</v>
      </c>
      <c r="F725" s="15" t="s">
        <v>366</v>
      </c>
      <c r="G725" s="50">
        <v>2725</v>
      </c>
      <c r="H725" s="50">
        <v>88</v>
      </c>
      <c r="I725" s="58">
        <v>3.3399999999999999E-2</v>
      </c>
      <c r="J725" s="50">
        <v>32800</v>
      </c>
      <c r="K725" s="50">
        <v>2725</v>
      </c>
      <c r="L725" s="50">
        <v>2652</v>
      </c>
      <c r="M725" s="63">
        <f t="shared" si="50"/>
        <v>0</v>
      </c>
      <c r="N725" s="42" t="str">
        <f>IFERROR(VLOOKUP(C725, マスタ!$E$2:$G$33, 3, TRUE), "")</f>
        <v>食品</v>
      </c>
      <c r="O725" s="15" t="str">
        <f>IF(F725 = "", "", TEXT( WORKDAY(TEXT(LEFT(F725, FIND("(", F725) - 1), "yyyy/mm/dd"), 1, マスタ!$A$2:$A$106), "yyyymmdd"))</f>
        <v>20170731</v>
      </c>
      <c r="P725" s="16">
        <v>42947</v>
      </c>
      <c r="Q725" s="56">
        <v>2749</v>
      </c>
      <c r="R725" s="56">
        <v>2798</v>
      </c>
      <c r="S725" s="56">
        <v>2730</v>
      </c>
      <c r="T725" s="15" t="str">
        <f t="shared" si="47"/>
        <v>有</v>
      </c>
      <c r="U725" s="15" t="str">
        <f t="shared" si="48"/>
        <v>無</v>
      </c>
      <c r="V725" s="67">
        <f t="shared" si="49"/>
        <v>8.8073394495413737E-3</v>
      </c>
      <c r="W725" s="17"/>
      <c r="X725" s="46"/>
      <c r="Y725" s="46"/>
    </row>
    <row r="726" spans="1:25" ht="15">
      <c r="A726" s="14" t="s">
        <v>18</v>
      </c>
      <c r="B726" s="14">
        <v>50</v>
      </c>
      <c r="C726" s="14">
        <v>3230</v>
      </c>
      <c r="D726" s="9" t="s">
        <v>144</v>
      </c>
      <c r="E726" s="14" t="s">
        <v>20</v>
      </c>
      <c r="F726" s="14" t="s">
        <v>366</v>
      </c>
      <c r="G726" s="51">
        <v>3180</v>
      </c>
      <c r="H726" s="51">
        <v>100</v>
      </c>
      <c r="I726" s="59">
        <v>3.2500000000000001E-2</v>
      </c>
      <c r="J726" s="51">
        <v>77700</v>
      </c>
      <c r="K726" s="51">
        <v>3190</v>
      </c>
      <c r="L726" s="51">
        <v>3065</v>
      </c>
      <c r="M726" s="64">
        <f t="shared" si="50"/>
        <v>0.08</v>
      </c>
      <c r="N726" s="43" t="str">
        <f>IFERROR(VLOOKUP(C726, マスタ!$E$2:$G$33, 3, TRUE), "")</f>
        <v>繊維製品</v>
      </c>
      <c r="O726" s="14" t="str">
        <f>IF(F726 = "", "", TEXT( WORKDAY(TEXT(LEFT(F726, FIND("(", F726) - 1), "yyyy/mm/dd"), 1, マスタ!$A$2:$A$106), "yyyymmdd"))</f>
        <v>20170731</v>
      </c>
      <c r="P726" s="18">
        <v>42947</v>
      </c>
      <c r="Q726" s="57">
        <v>3200</v>
      </c>
      <c r="R726" s="57">
        <v>3200</v>
      </c>
      <c r="S726" s="57">
        <v>3050</v>
      </c>
      <c r="T726" s="14" t="str">
        <f t="shared" si="47"/>
        <v>無</v>
      </c>
      <c r="U726" s="14" t="str">
        <f t="shared" si="48"/>
        <v>有</v>
      </c>
      <c r="V726" s="68">
        <f t="shared" si="49"/>
        <v>6.2893081761006275E-3</v>
      </c>
      <c r="W726" s="19"/>
      <c r="X726" s="47"/>
      <c r="Y726" s="47"/>
    </row>
    <row r="727" spans="1:25" ht="15">
      <c r="A727" s="15" t="s">
        <v>18</v>
      </c>
      <c r="B727" s="15">
        <v>1</v>
      </c>
      <c r="C727" s="15">
        <v>5491</v>
      </c>
      <c r="D727" s="10" t="s">
        <v>93</v>
      </c>
      <c r="E727" s="15" t="s">
        <v>20</v>
      </c>
      <c r="F727" s="15" t="s">
        <v>392</v>
      </c>
      <c r="G727" s="50">
        <v>2213</v>
      </c>
      <c r="H727" s="50">
        <v>355</v>
      </c>
      <c r="I727" s="58">
        <v>0.19109999999999999</v>
      </c>
      <c r="J727" s="50">
        <v>528000</v>
      </c>
      <c r="K727" s="50">
        <v>2230</v>
      </c>
      <c r="L727" s="50">
        <v>1874</v>
      </c>
      <c r="M727" s="63">
        <f t="shared" si="50"/>
        <v>4.7752808988764044E-2</v>
      </c>
      <c r="N727" s="42" t="str">
        <f>IFERROR(VLOOKUP(C727, マスタ!$E$2:$G$33, 3, TRUE), "")</f>
        <v>鉄鋼</v>
      </c>
      <c r="O727" s="15" t="str">
        <f>IF(F727 = "", "", TEXT( WORKDAY(TEXT(LEFT(F727, FIND("(", F727) - 1), "yyyy/mm/dd"), 1, マスタ!$A$2:$A$106), "yyyymmdd"))</f>
        <v>20170801</v>
      </c>
      <c r="P727" s="16">
        <v>42948</v>
      </c>
      <c r="Q727" s="56">
        <v>2136</v>
      </c>
      <c r="R727" s="56">
        <v>2190</v>
      </c>
      <c r="S727" s="56">
        <v>2063</v>
      </c>
      <c r="T727" s="15" t="str">
        <f t="shared" si="47"/>
        <v>有</v>
      </c>
      <c r="U727" s="15" t="str">
        <f t="shared" si="48"/>
        <v>有</v>
      </c>
      <c r="V727" s="67">
        <f t="shared" si="49"/>
        <v>-3.479439674649798E-2</v>
      </c>
      <c r="W727" s="17"/>
      <c r="X727" s="46"/>
      <c r="Y727" s="46"/>
    </row>
    <row r="728" spans="1:25" ht="15">
      <c r="A728" s="14" t="s">
        <v>18</v>
      </c>
      <c r="B728" s="14">
        <v>2</v>
      </c>
      <c r="C728" s="14">
        <v>3661</v>
      </c>
      <c r="D728" s="9" t="s">
        <v>261</v>
      </c>
      <c r="E728" s="14" t="s">
        <v>20</v>
      </c>
      <c r="F728" s="14" t="s">
        <v>392</v>
      </c>
      <c r="G728" s="51">
        <v>1930</v>
      </c>
      <c r="H728" s="51">
        <v>283</v>
      </c>
      <c r="I728" s="59">
        <v>0.17180000000000001</v>
      </c>
      <c r="J728" s="51">
        <v>3322000</v>
      </c>
      <c r="K728" s="51">
        <v>1947</v>
      </c>
      <c r="L728" s="51">
        <v>1679</v>
      </c>
      <c r="M728" s="64">
        <f t="shared" si="50"/>
        <v>6.3432835820895525E-2</v>
      </c>
      <c r="N728" s="43" t="str">
        <f>IFERROR(VLOOKUP(C728, マスタ!$E$2:$G$33, 3, TRUE), "")</f>
        <v>36</v>
      </c>
      <c r="O728" s="14" t="str">
        <f>IF(F728 = "", "", TEXT( WORKDAY(TEXT(LEFT(F728, FIND("(", F728) - 1), "yyyy/mm/dd"), 1, マスタ!$A$2:$A$106), "yyyymmdd"))</f>
        <v>20170801</v>
      </c>
      <c r="P728" s="18">
        <v>42948</v>
      </c>
      <c r="Q728" s="57">
        <v>1960</v>
      </c>
      <c r="R728" s="57">
        <v>2069</v>
      </c>
      <c r="S728" s="57">
        <v>1877</v>
      </c>
      <c r="T728" s="14" t="str">
        <f t="shared" si="47"/>
        <v>有</v>
      </c>
      <c r="U728" s="14" t="str">
        <f t="shared" si="48"/>
        <v>有</v>
      </c>
      <c r="V728" s="68">
        <f t="shared" si="49"/>
        <v>1.5544041450777257E-2</v>
      </c>
      <c r="W728" s="19"/>
      <c r="X728" s="47"/>
      <c r="Y728" s="47"/>
    </row>
    <row r="729" spans="1:25" ht="15">
      <c r="A729" s="15" t="s">
        <v>18</v>
      </c>
      <c r="B729" s="15">
        <v>6</v>
      </c>
      <c r="C729" s="15">
        <v>8877</v>
      </c>
      <c r="D729" s="10" t="s">
        <v>178</v>
      </c>
      <c r="E729" s="15" t="s">
        <v>20</v>
      </c>
      <c r="F729" s="15" t="s">
        <v>392</v>
      </c>
      <c r="G729" s="50">
        <v>2080</v>
      </c>
      <c r="H729" s="50">
        <v>220</v>
      </c>
      <c r="I729" s="58">
        <v>0.1183</v>
      </c>
      <c r="J729" s="50">
        <v>152700</v>
      </c>
      <c r="K729" s="50">
        <v>2088</v>
      </c>
      <c r="L729" s="50">
        <v>1884</v>
      </c>
      <c r="M729" s="63">
        <f t="shared" si="50"/>
        <v>3.9215686274509803E-2</v>
      </c>
      <c r="N729" s="42" t="str">
        <f>IFERROR(VLOOKUP(C729, マスタ!$E$2:$G$33, 3, TRUE), "")</f>
        <v>不動産</v>
      </c>
      <c r="O729" s="15" t="str">
        <f>IF(F729 = "", "", TEXT( WORKDAY(TEXT(LEFT(F729, FIND("(", F729) - 1), "yyyy/mm/dd"), 1, マスタ!$A$2:$A$106), "yyyymmdd"))</f>
        <v>20170801</v>
      </c>
      <c r="P729" s="16">
        <v>42948</v>
      </c>
      <c r="Q729" s="56">
        <v>2056</v>
      </c>
      <c r="R729" s="56">
        <v>2064</v>
      </c>
      <c r="S729" s="56">
        <v>1963</v>
      </c>
      <c r="T729" s="15" t="str">
        <f t="shared" si="47"/>
        <v>無</v>
      </c>
      <c r="U729" s="15" t="str">
        <f t="shared" si="48"/>
        <v>有</v>
      </c>
      <c r="V729" s="67">
        <f t="shared" si="49"/>
        <v>-1.1538461538461497E-2</v>
      </c>
      <c r="W729" s="17"/>
      <c r="X729" s="46"/>
      <c r="Y729" s="46"/>
    </row>
    <row r="730" spans="1:25" ht="15">
      <c r="A730" s="14" t="s">
        <v>18</v>
      </c>
      <c r="B730" s="14">
        <v>7</v>
      </c>
      <c r="C730" s="14">
        <v>4205</v>
      </c>
      <c r="D730" s="9" t="s">
        <v>393</v>
      </c>
      <c r="E730" s="14" t="s">
        <v>20</v>
      </c>
      <c r="F730" s="14" t="s">
        <v>392</v>
      </c>
      <c r="G730" s="51">
        <v>1383</v>
      </c>
      <c r="H730" s="51">
        <v>138</v>
      </c>
      <c r="I730" s="59">
        <v>0.1108</v>
      </c>
      <c r="J730" s="51">
        <v>5471000</v>
      </c>
      <c r="K730" s="51">
        <v>1395</v>
      </c>
      <c r="L730" s="51">
        <v>1231</v>
      </c>
      <c r="M730" s="64">
        <f t="shared" si="50"/>
        <v>7.3170731707317069E-2</v>
      </c>
      <c r="N730" s="43" t="str">
        <f>IFERROR(VLOOKUP(C730, マスタ!$E$2:$G$33, 3, TRUE), "")</f>
        <v>化学・医薬品</v>
      </c>
      <c r="O730" s="14" t="str">
        <f>IF(F730 = "", "", TEXT( WORKDAY(TEXT(LEFT(F730, FIND("(", F730) - 1), "yyyy/mm/dd"), 1, マスタ!$A$2:$A$106), "yyyymmdd"))</f>
        <v>20170801</v>
      </c>
      <c r="P730" s="18">
        <v>42948</v>
      </c>
      <c r="Q730" s="57">
        <v>1389</v>
      </c>
      <c r="R730" s="57">
        <v>1468</v>
      </c>
      <c r="S730" s="57">
        <v>1389</v>
      </c>
      <c r="T730" s="14" t="str">
        <f t="shared" ref="T730:T803" si="51">IF(Q730="", "", IF(R730-Q730&gt;=ROUNDDOWN(G730/100, 0), "有", "無"))</f>
        <v>有</v>
      </c>
      <c r="U730" s="14" t="str">
        <f t="shared" ref="U730:U803" si="52">IF(Q730="", "", IF(Q730-S730&gt;=ROUNDDOWN(G730/100, 0), "有", "無"))</f>
        <v>無</v>
      </c>
      <c r="V730" s="68">
        <f t="shared" ref="V730:V803" si="53">IF(Q730="", "", Q730/G730-1)</f>
        <v>4.3383947939261702E-3</v>
      </c>
      <c r="W730" s="19"/>
      <c r="X730" s="47"/>
      <c r="Y730" s="47"/>
    </row>
    <row r="731" spans="1:25" ht="15">
      <c r="A731" s="15" t="s">
        <v>18</v>
      </c>
      <c r="B731" s="15">
        <v>8</v>
      </c>
      <c r="C731" s="15">
        <v>6794</v>
      </c>
      <c r="D731" s="10" t="s">
        <v>394</v>
      </c>
      <c r="E731" s="15" t="s">
        <v>20</v>
      </c>
      <c r="F731" s="15" t="s">
        <v>392</v>
      </c>
      <c r="G731" s="50">
        <v>2167</v>
      </c>
      <c r="H731" s="50">
        <v>184</v>
      </c>
      <c r="I731" s="58">
        <v>9.2799999999999994E-2</v>
      </c>
      <c r="J731" s="50">
        <v>1114500</v>
      </c>
      <c r="K731" s="50">
        <v>2194</v>
      </c>
      <c r="L731" s="50">
        <v>2064</v>
      </c>
      <c r="M731" s="63">
        <f t="shared" si="50"/>
        <v>0.2076923076923077</v>
      </c>
      <c r="N731" s="42" t="str">
        <f>IFERROR(VLOOKUP(C731, マスタ!$E$2:$G$33, 3, TRUE), "")</f>
        <v>電気</v>
      </c>
      <c r="O731" s="15" t="str">
        <f>IF(F731 = "", "", TEXT( WORKDAY(TEXT(LEFT(F731, FIND("(", F731) - 1), "yyyy/mm/dd"), 1, マスタ!$A$2:$A$106), "yyyymmdd"))</f>
        <v>20170801</v>
      </c>
      <c r="P731" s="16">
        <v>42948</v>
      </c>
      <c r="Q731" s="56">
        <v>2121</v>
      </c>
      <c r="R731" s="56">
        <v>2140</v>
      </c>
      <c r="S731" s="56">
        <v>2022</v>
      </c>
      <c r="T731" s="15" t="str">
        <f t="shared" si="51"/>
        <v>無</v>
      </c>
      <c r="U731" s="15" t="str">
        <f t="shared" si="52"/>
        <v>有</v>
      </c>
      <c r="V731" s="67">
        <f t="shared" si="53"/>
        <v>-2.1227503461005992E-2</v>
      </c>
      <c r="W731" s="17"/>
      <c r="X731" s="46"/>
      <c r="Y731" s="46"/>
    </row>
    <row r="732" spans="1:25" ht="15">
      <c r="A732" s="14" t="s">
        <v>18</v>
      </c>
      <c r="B732" s="14">
        <v>9</v>
      </c>
      <c r="C732" s="14">
        <v>6823</v>
      </c>
      <c r="D732" s="9" t="s">
        <v>395</v>
      </c>
      <c r="E732" s="14" t="s">
        <v>20</v>
      </c>
      <c r="F732" s="14" t="s">
        <v>392</v>
      </c>
      <c r="G732" s="51">
        <v>1951</v>
      </c>
      <c r="H732" s="51">
        <v>161</v>
      </c>
      <c r="I732" s="59">
        <v>8.9899999999999994E-2</v>
      </c>
      <c r="J732" s="51">
        <v>182000</v>
      </c>
      <c r="K732" s="51">
        <v>2086</v>
      </c>
      <c r="L732" s="51">
        <v>1880</v>
      </c>
      <c r="M732" s="64">
        <f t="shared" si="50"/>
        <v>0.65533980582524276</v>
      </c>
      <c r="N732" s="43" t="str">
        <f>IFERROR(VLOOKUP(C732, マスタ!$E$2:$G$33, 3, TRUE), "")</f>
        <v>電気</v>
      </c>
      <c r="O732" s="14" t="str">
        <f>IF(F732 = "", "", TEXT( WORKDAY(TEXT(LEFT(F732, FIND("(", F732) - 1), "yyyy/mm/dd"), 1, マスタ!$A$2:$A$106), "yyyymmdd"))</f>
        <v>20170801</v>
      </c>
      <c r="P732" s="18">
        <v>42948</v>
      </c>
      <c r="Q732" s="57">
        <v>1950</v>
      </c>
      <c r="R732" s="57">
        <v>1950</v>
      </c>
      <c r="S732" s="57">
        <v>1819</v>
      </c>
      <c r="T732" s="14" t="str">
        <f t="shared" si="51"/>
        <v>無</v>
      </c>
      <c r="U732" s="14" t="str">
        <f t="shared" si="52"/>
        <v>有</v>
      </c>
      <c r="V732" s="68">
        <f t="shared" si="53"/>
        <v>-5.125576627370565E-4</v>
      </c>
      <c r="W732" s="19"/>
      <c r="X732" s="47"/>
      <c r="Y732" s="47"/>
    </row>
    <row r="733" spans="1:25" ht="15">
      <c r="A733" s="15" t="s">
        <v>18</v>
      </c>
      <c r="B733" s="15">
        <v>10</v>
      </c>
      <c r="C733" s="15">
        <v>5406</v>
      </c>
      <c r="D733" s="10" t="s">
        <v>396</v>
      </c>
      <c r="E733" s="15" t="s">
        <v>20</v>
      </c>
      <c r="F733" s="15" t="s">
        <v>392</v>
      </c>
      <c r="G733" s="50">
        <v>1382</v>
      </c>
      <c r="H733" s="50">
        <v>113</v>
      </c>
      <c r="I733" s="58">
        <v>8.8999999999999996E-2</v>
      </c>
      <c r="J733" s="50">
        <v>9512600</v>
      </c>
      <c r="K733" s="50">
        <v>1395</v>
      </c>
      <c r="L733" s="50">
        <v>1310</v>
      </c>
      <c r="M733" s="63">
        <f t="shared" si="50"/>
        <v>0.15294117647058825</v>
      </c>
      <c r="N733" s="42" t="str">
        <f>IFERROR(VLOOKUP(C733, マスタ!$E$2:$G$33, 3, TRUE), "")</f>
        <v>鉄鋼</v>
      </c>
      <c r="O733" s="15" t="str">
        <f>IF(F733 = "", "", TEXT( WORKDAY(TEXT(LEFT(F733, FIND("(", F733) - 1), "yyyy/mm/dd"), 1, マスタ!$A$2:$A$106), "yyyymmdd"))</f>
        <v>20170801</v>
      </c>
      <c r="P733" s="16">
        <v>42948</v>
      </c>
      <c r="Q733" s="56">
        <v>1379</v>
      </c>
      <c r="R733" s="56">
        <v>1383</v>
      </c>
      <c r="S733" s="56">
        <v>1337</v>
      </c>
      <c r="T733" s="15" t="str">
        <f t="shared" si="51"/>
        <v>無</v>
      </c>
      <c r="U733" s="15" t="str">
        <f t="shared" si="52"/>
        <v>有</v>
      </c>
      <c r="V733" s="67">
        <f t="shared" si="53"/>
        <v>-2.1707670043414895E-3</v>
      </c>
      <c r="W733" s="17"/>
      <c r="X733" s="46"/>
      <c r="Y733" s="46"/>
    </row>
    <row r="734" spans="1:25" ht="15">
      <c r="A734" s="14" t="s">
        <v>18</v>
      </c>
      <c r="B734" s="14">
        <v>11</v>
      </c>
      <c r="C734" s="14">
        <v>3626</v>
      </c>
      <c r="D734" s="9" t="s">
        <v>397</v>
      </c>
      <c r="E734" s="14" t="s">
        <v>20</v>
      </c>
      <c r="F734" s="14" t="s">
        <v>392</v>
      </c>
      <c r="G734" s="51">
        <v>3335</v>
      </c>
      <c r="H734" s="51">
        <v>270</v>
      </c>
      <c r="I734" s="59">
        <v>8.8099999999999998E-2</v>
      </c>
      <c r="J734" s="51">
        <v>1547400</v>
      </c>
      <c r="K734" s="51">
        <v>3380</v>
      </c>
      <c r="L734" s="51">
        <v>3245</v>
      </c>
      <c r="M734" s="64">
        <f t="shared" si="50"/>
        <v>0.33333333333333331</v>
      </c>
      <c r="N734" s="43" t="str">
        <f>IFERROR(VLOOKUP(C734, マスタ!$E$2:$G$33, 3, TRUE), "")</f>
        <v>36</v>
      </c>
      <c r="O734" s="14" t="str">
        <f>IF(F734 = "", "", TEXT( WORKDAY(TEXT(LEFT(F734, FIND("(", F734) - 1), "yyyy/mm/dd"), 1, マスタ!$A$2:$A$106), "yyyymmdd"))</f>
        <v>20170801</v>
      </c>
      <c r="P734" s="18">
        <v>42948</v>
      </c>
      <c r="Q734" s="57">
        <v>3400</v>
      </c>
      <c r="R734" s="57">
        <v>3450</v>
      </c>
      <c r="S734" s="57">
        <v>3330</v>
      </c>
      <c r="T734" s="14" t="str">
        <f t="shared" si="51"/>
        <v>有</v>
      </c>
      <c r="U734" s="14" t="str">
        <f t="shared" si="52"/>
        <v>有</v>
      </c>
      <c r="V734" s="68">
        <f t="shared" si="53"/>
        <v>1.9490254872563728E-2</v>
      </c>
      <c r="W734" s="19"/>
      <c r="X734" s="47"/>
      <c r="Y734" s="47"/>
    </row>
    <row r="735" spans="1:25" ht="15">
      <c r="A735" s="15" t="s">
        <v>18</v>
      </c>
      <c r="B735" s="15">
        <v>12</v>
      </c>
      <c r="C735" s="15">
        <v>6925</v>
      </c>
      <c r="D735" s="10" t="s">
        <v>398</v>
      </c>
      <c r="E735" s="15" t="s">
        <v>20</v>
      </c>
      <c r="F735" s="15" t="s">
        <v>392</v>
      </c>
      <c r="G735" s="50">
        <v>1551</v>
      </c>
      <c r="H735" s="50">
        <v>123</v>
      </c>
      <c r="I735" s="58">
        <v>8.6099999999999996E-2</v>
      </c>
      <c r="J735" s="50">
        <v>1442900</v>
      </c>
      <c r="K735" s="50">
        <v>1628</v>
      </c>
      <c r="L735" s="50">
        <v>1547</v>
      </c>
      <c r="M735" s="63">
        <f t="shared" si="50"/>
        <v>0.95061728395061729</v>
      </c>
      <c r="N735" s="42" t="str">
        <f>IFERROR(VLOOKUP(C735, マスタ!$E$2:$G$33, 3, TRUE), "")</f>
        <v>電気</v>
      </c>
      <c r="O735" s="15" t="str">
        <f>IF(F735 = "", "", TEXT( WORKDAY(TEXT(LEFT(F735, FIND("(", F735) - 1), "yyyy/mm/dd"), 1, マスタ!$A$2:$A$106), "yyyymmdd"))</f>
        <v>20170801</v>
      </c>
      <c r="P735" s="16">
        <v>42948</v>
      </c>
      <c r="Q735" s="56">
        <v>1541</v>
      </c>
      <c r="R735" s="56">
        <v>1564</v>
      </c>
      <c r="S735" s="56">
        <v>1530</v>
      </c>
      <c r="T735" s="15" t="str">
        <f t="shared" si="51"/>
        <v>有</v>
      </c>
      <c r="U735" s="15" t="str">
        <f t="shared" si="52"/>
        <v>無</v>
      </c>
      <c r="V735" s="67">
        <f t="shared" si="53"/>
        <v>-6.4474532559638531E-3</v>
      </c>
      <c r="W735" s="17"/>
      <c r="X735" s="46"/>
      <c r="Y735" s="46"/>
    </row>
    <row r="736" spans="1:25" ht="15">
      <c r="A736" s="14" t="s">
        <v>18</v>
      </c>
      <c r="B736" s="14">
        <v>14</v>
      </c>
      <c r="C736" s="14">
        <v>7942</v>
      </c>
      <c r="D736" s="9" t="s">
        <v>399</v>
      </c>
      <c r="E736" s="14" t="s">
        <v>20</v>
      </c>
      <c r="F736" s="14" t="s">
        <v>392</v>
      </c>
      <c r="G736" s="51">
        <v>3490</v>
      </c>
      <c r="H736" s="51">
        <v>270</v>
      </c>
      <c r="I736" s="59">
        <v>8.3900000000000002E-2</v>
      </c>
      <c r="J736" s="51">
        <v>281500</v>
      </c>
      <c r="K736" s="51">
        <v>3595</v>
      </c>
      <c r="L736" s="51">
        <v>3360</v>
      </c>
      <c r="M736" s="64">
        <f t="shared" si="50"/>
        <v>0.44680851063829785</v>
      </c>
      <c r="N736" s="43" t="str">
        <f>IFERROR(VLOOKUP(C736, マスタ!$E$2:$G$33, 3, TRUE), "")</f>
        <v>その他製品</v>
      </c>
      <c r="O736" s="14" t="str">
        <f>IF(F736 = "", "", TEXT( WORKDAY(TEXT(LEFT(F736, FIND("(", F736) - 1), "yyyy/mm/dd"), 1, マスタ!$A$2:$A$106), "yyyymmdd"))</f>
        <v>20170801</v>
      </c>
      <c r="P736" s="18">
        <v>42948</v>
      </c>
      <c r="Q736" s="57">
        <v>3420</v>
      </c>
      <c r="R736" s="57">
        <v>3570</v>
      </c>
      <c r="S736" s="57">
        <v>3420</v>
      </c>
      <c r="T736" s="14" t="str">
        <f t="shared" si="51"/>
        <v>有</v>
      </c>
      <c r="U736" s="14" t="str">
        <f t="shared" si="52"/>
        <v>無</v>
      </c>
      <c r="V736" s="68">
        <f t="shared" si="53"/>
        <v>-2.005730659025784E-2</v>
      </c>
      <c r="W736" s="19"/>
      <c r="X736" s="47"/>
      <c r="Y736" s="47"/>
    </row>
    <row r="737" spans="1:25" ht="15">
      <c r="A737" s="15" t="s">
        <v>18</v>
      </c>
      <c r="B737" s="15">
        <v>15</v>
      </c>
      <c r="C737" s="15">
        <v>1949</v>
      </c>
      <c r="D737" s="10" t="s">
        <v>400</v>
      </c>
      <c r="E737" s="15" t="s">
        <v>20</v>
      </c>
      <c r="F737" s="15" t="s">
        <v>392</v>
      </c>
      <c r="G737" s="50">
        <v>1757</v>
      </c>
      <c r="H737" s="50">
        <v>131</v>
      </c>
      <c r="I737" s="58">
        <v>8.0600000000000005E-2</v>
      </c>
      <c r="J737" s="50">
        <v>145900</v>
      </c>
      <c r="K737" s="50">
        <v>1788</v>
      </c>
      <c r="L737" s="50">
        <v>1622</v>
      </c>
      <c r="M737" s="63">
        <f t="shared" si="50"/>
        <v>0.18674698795180722</v>
      </c>
      <c r="N737" s="42" t="str">
        <f>IFERROR(VLOOKUP(C737, マスタ!$E$2:$G$33, 3, TRUE), "")</f>
        <v>建設</v>
      </c>
      <c r="O737" s="15" t="str">
        <f>IF(F737 = "", "", TEXT( WORKDAY(TEXT(LEFT(F737, FIND("(", F737) - 1), "yyyy/mm/dd"), 1, マスタ!$A$2:$A$106), "yyyymmdd"))</f>
        <v>20170801</v>
      </c>
      <c r="P737" s="16">
        <v>42948</v>
      </c>
      <c r="Q737" s="56">
        <v>1722</v>
      </c>
      <c r="R737" s="56">
        <v>1814</v>
      </c>
      <c r="S737" s="56">
        <v>1722</v>
      </c>
      <c r="T737" s="15" t="str">
        <f t="shared" si="51"/>
        <v>有</v>
      </c>
      <c r="U737" s="15" t="str">
        <f t="shared" si="52"/>
        <v>無</v>
      </c>
      <c r="V737" s="67">
        <f t="shared" si="53"/>
        <v>-1.9920318725099584E-2</v>
      </c>
      <c r="W737" s="17"/>
      <c r="X737" s="46"/>
      <c r="Y737" s="46"/>
    </row>
    <row r="738" spans="1:25" ht="15">
      <c r="A738" s="14" t="s">
        <v>18</v>
      </c>
      <c r="B738" s="14">
        <v>16</v>
      </c>
      <c r="C738" s="14">
        <v>8283</v>
      </c>
      <c r="D738" s="9" t="s">
        <v>401</v>
      </c>
      <c r="E738" s="14" t="s">
        <v>20</v>
      </c>
      <c r="F738" s="14" t="s">
        <v>392</v>
      </c>
      <c r="G738" s="51">
        <v>4000</v>
      </c>
      <c r="H738" s="51">
        <v>295</v>
      </c>
      <c r="I738" s="59">
        <v>7.9600000000000004E-2</v>
      </c>
      <c r="J738" s="51">
        <v>367600</v>
      </c>
      <c r="K738" s="51">
        <v>4015</v>
      </c>
      <c r="L738" s="51">
        <v>3885</v>
      </c>
      <c r="M738" s="64">
        <f t="shared" si="50"/>
        <v>0.11538461538461539</v>
      </c>
      <c r="N738" s="43" t="str">
        <f>IFERROR(VLOOKUP(C738, マスタ!$E$2:$G$33, 3, TRUE), "")</f>
        <v>商業</v>
      </c>
      <c r="O738" s="14" t="str">
        <f>IF(F738 = "", "", TEXT( WORKDAY(TEXT(LEFT(F738, FIND("(", F738) - 1), "yyyy/mm/dd"), 1, マスタ!$A$2:$A$106), "yyyymmdd"))</f>
        <v>20170801</v>
      </c>
      <c r="P738" s="18">
        <v>42948</v>
      </c>
      <c r="Q738" s="57">
        <v>3990</v>
      </c>
      <c r="R738" s="57">
        <v>4000</v>
      </c>
      <c r="S738" s="57">
        <v>3945</v>
      </c>
      <c r="T738" s="14" t="str">
        <f t="shared" si="51"/>
        <v>無</v>
      </c>
      <c r="U738" s="14" t="str">
        <f t="shared" si="52"/>
        <v>有</v>
      </c>
      <c r="V738" s="68">
        <f t="shared" si="53"/>
        <v>-2.4999999999999467E-3</v>
      </c>
      <c r="W738" s="19"/>
      <c r="X738" s="47"/>
      <c r="Y738" s="47"/>
    </row>
    <row r="739" spans="1:25" ht="27">
      <c r="A739" s="15" t="s">
        <v>18</v>
      </c>
      <c r="B739" s="15">
        <v>17</v>
      </c>
      <c r="C739" s="15">
        <v>7595</v>
      </c>
      <c r="D739" s="10" t="s">
        <v>402</v>
      </c>
      <c r="E739" s="15" t="s">
        <v>20</v>
      </c>
      <c r="F739" s="15" t="s">
        <v>392</v>
      </c>
      <c r="G739" s="50">
        <v>2696</v>
      </c>
      <c r="H739" s="50">
        <v>198</v>
      </c>
      <c r="I739" s="58">
        <v>7.9299999999999995E-2</v>
      </c>
      <c r="J739" s="50">
        <v>142200</v>
      </c>
      <c r="K739" s="50">
        <v>2885</v>
      </c>
      <c r="L739" s="50">
        <v>2634</v>
      </c>
      <c r="M739" s="63">
        <f t="shared" si="50"/>
        <v>0.75298804780876494</v>
      </c>
      <c r="N739" s="42" t="str">
        <f>IFERROR(VLOOKUP(C739, マスタ!$E$2:$G$33, 3, TRUE), "")</f>
        <v>75</v>
      </c>
      <c r="O739" s="15" t="str">
        <f>IF(F739 = "", "", TEXT( WORKDAY(TEXT(LEFT(F739, FIND("(", F739) - 1), "yyyy/mm/dd"), 1, マスタ!$A$2:$A$106), "yyyymmdd"))</f>
        <v>20170801</v>
      </c>
      <c r="P739" s="16">
        <v>42948</v>
      </c>
      <c r="Q739" s="56">
        <v>2730</v>
      </c>
      <c r="R739" s="56">
        <v>2757</v>
      </c>
      <c r="S739" s="56">
        <v>2714</v>
      </c>
      <c r="T739" s="15" t="str">
        <f t="shared" si="51"/>
        <v>有</v>
      </c>
      <c r="U739" s="15" t="str">
        <f t="shared" si="52"/>
        <v>無</v>
      </c>
      <c r="V739" s="67">
        <f t="shared" si="53"/>
        <v>1.2611275964391711E-2</v>
      </c>
      <c r="W739" s="17"/>
      <c r="X739" s="46"/>
      <c r="Y739" s="46"/>
    </row>
    <row r="740" spans="1:25" ht="15">
      <c r="A740" s="14" t="s">
        <v>18</v>
      </c>
      <c r="B740" s="14">
        <v>18</v>
      </c>
      <c r="C740" s="14">
        <v>9322</v>
      </c>
      <c r="D740" s="9" t="s">
        <v>24</v>
      </c>
      <c r="E740" s="14" t="s">
        <v>20</v>
      </c>
      <c r="F740" s="14" t="s">
        <v>392</v>
      </c>
      <c r="G740" s="51">
        <v>2495</v>
      </c>
      <c r="H740" s="51">
        <v>183</v>
      </c>
      <c r="I740" s="59">
        <v>7.9200000000000007E-2</v>
      </c>
      <c r="J740" s="51">
        <v>142900</v>
      </c>
      <c r="K740" s="51">
        <v>2495</v>
      </c>
      <c r="L740" s="51">
        <v>2280</v>
      </c>
      <c r="M740" s="64">
        <f t="shared" si="50"/>
        <v>0</v>
      </c>
      <c r="N740" s="43" t="str">
        <f>IFERROR(VLOOKUP(C740, マスタ!$E$2:$G$33, 3, TRUE), "")</f>
        <v>倉庫・運輸</v>
      </c>
      <c r="O740" s="14" t="str">
        <f>IF(F740 = "", "", TEXT( WORKDAY(TEXT(LEFT(F740, FIND("(", F740) - 1), "yyyy/mm/dd"), 1, マスタ!$A$2:$A$106), "yyyymmdd"))</f>
        <v>20170801</v>
      </c>
      <c r="P740" s="18">
        <v>42948</v>
      </c>
      <c r="Q740" s="57">
        <v>2306</v>
      </c>
      <c r="R740" s="57">
        <v>2336</v>
      </c>
      <c r="S740" s="57">
        <v>2196</v>
      </c>
      <c r="T740" s="14" t="str">
        <f t="shared" si="51"/>
        <v>有</v>
      </c>
      <c r="U740" s="14" t="str">
        <f t="shared" si="52"/>
        <v>有</v>
      </c>
      <c r="V740" s="68">
        <f t="shared" si="53"/>
        <v>-7.5751503006012078E-2</v>
      </c>
      <c r="W740" s="19"/>
      <c r="X740" s="47"/>
      <c r="Y740" s="47"/>
    </row>
    <row r="741" spans="1:25" ht="15">
      <c r="A741" s="15" t="s">
        <v>18</v>
      </c>
      <c r="B741" s="15">
        <v>19</v>
      </c>
      <c r="C741" s="15">
        <v>7575</v>
      </c>
      <c r="D741" s="10" t="s">
        <v>165</v>
      </c>
      <c r="E741" s="15" t="s">
        <v>20</v>
      </c>
      <c r="F741" s="15" t="s">
        <v>392</v>
      </c>
      <c r="G741" s="50">
        <v>5080</v>
      </c>
      <c r="H741" s="50">
        <v>370</v>
      </c>
      <c r="I741" s="58">
        <v>7.8600000000000003E-2</v>
      </c>
      <c r="J741" s="50">
        <v>1439400</v>
      </c>
      <c r="K741" s="50">
        <v>5170</v>
      </c>
      <c r="L741" s="50">
        <v>4990</v>
      </c>
      <c r="M741" s="63">
        <f t="shared" si="50"/>
        <v>0.5</v>
      </c>
      <c r="N741" s="42" t="str">
        <f>IFERROR(VLOOKUP(C741, マスタ!$E$2:$G$33, 3, TRUE), "")</f>
        <v>75</v>
      </c>
      <c r="O741" s="15" t="str">
        <f>IF(F741 = "", "", TEXT( WORKDAY(TEXT(LEFT(F741, FIND("(", F741) - 1), "yyyy/mm/dd"), 1, マスタ!$A$2:$A$106), "yyyymmdd"))</f>
        <v>20170801</v>
      </c>
      <c r="P741" s="16">
        <v>42948</v>
      </c>
      <c r="Q741" s="56">
        <v>5140</v>
      </c>
      <c r="R741" s="56">
        <v>5140</v>
      </c>
      <c r="S741" s="56">
        <v>4730</v>
      </c>
      <c r="T741" s="15" t="str">
        <f t="shared" si="51"/>
        <v>無</v>
      </c>
      <c r="U741" s="15" t="str">
        <f t="shared" si="52"/>
        <v>有</v>
      </c>
      <c r="V741" s="67">
        <f t="shared" si="53"/>
        <v>1.1811023622047223E-2</v>
      </c>
      <c r="W741" s="17"/>
      <c r="X741" s="46"/>
      <c r="Y741" s="46"/>
    </row>
    <row r="742" spans="1:25" ht="15">
      <c r="A742" s="14" t="s">
        <v>18</v>
      </c>
      <c r="B742" s="14">
        <v>20</v>
      </c>
      <c r="C742" s="14">
        <v>8075</v>
      </c>
      <c r="D742" s="9" t="s">
        <v>403</v>
      </c>
      <c r="E742" s="14" t="s">
        <v>20</v>
      </c>
      <c r="F742" s="14" t="s">
        <v>392</v>
      </c>
      <c r="G742" s="51">
        <v>2919</v>
      </c>
      <c r="H742" s="51">
        <v>205</v>
      </c>
      <c r="I742" s="59">
        <v>7.5499999999999998E-2</v>
      </c>
      <c r="J742" s="51">
        <v>107700</v>
      </c>
      <c r="K742" s="51">
        <v>2987</v>
      </c>
      <c r="L742" s="51">
        <v>2720</v>
      </c>
      <c r="M742" s="64">
        <f t="shared" si="50"/>
        <v>0.25468164794007492</v>
      </c>
      <c r="N742" s="43" t="str">
        <f>IFERROR(VLOOKUP(C742, マスタ!$E$2:$G$33, 3, TRUE), "")</f>
        <v>商業</v>
      </c>
      <c r="O742" s="14" t="str">
        <f>IF(F742 = "", "", TEXT( WORKDAY(TEXT(LEFT(F742, FIND("(", F742) - 1), "yyyy/mm/dd"), 1, マスタ!$A$2:$A$106), "yyyymmdd"))</f>
        <v>20170801</v>
      </c>
      <c r="P742" s="18">
        <v>42948</v>
      </c>
      <c r="Q742" s="57">
        <v>2935</v>
      </c>
      <c r="R742" s="57">
        <v>2935</v>
      </c>
      <c r="S742" s="57">
        <v>2870</v>
      </c>
      <c r="T742" s="14" t="str">
        <f t="shared" si="51"/>
        <v>無</v>
      </c>
      <c r="U742" s="14" t="str">
        <f t="shared" si="52"/>
        <v>有</v>
      </c>
      <c r="V742" s="68">
        <f t="shared" si="53"/>
        <v>5.4813292223363508E-3</v>
      </c>
      <c r="W742" s="19"/>
      <c r="X742" s="47"/>
      <c r="Y742" s="47"/>
    </row>
    <row r="743" spans="1:25" ht="27">
      <c r="A743" s="15" t="s">
        <v>18</v>
      </c>
      <c r="B743" s="15">
        <v>21</v>
      </c>
      <c r="C743" s="15">
        <v>5857</v>
      </c>
      <c r="D743" s="10" t="s">
        <v>404</v>
      </c>
      <c r="E743" s="15" t="s">
        <v>20</v>
      </c>
      <c r="F743" s="15" t="s">
        <v>392</v>
      </c>
      <c r="G743" s="50">
        <v>2073</v>
      </c>
      <c r="H743" s="50">
        <v>145</v>
      </c>
      <c r="I743" s="58">
        <v>7.5200000000000003E-2</v>
      </c>
      <c r="J743" s="50">
        <v>687700</v>
      </c>
      <c r="K743" s="50">
        <v>2078</v>
      </c>
      <c r="L743" s="50">
        <v>1971</v>
      </c>
      <c r="M743" s="63">
        <f t="shared" si="50"/>
        <v>4.6728971962616821E-2</v>
      </c>
      <c r="N743" s="42" t="str">
        <f>IFERROR(VLOOKUP(C743, マスタ!$E$2:$G$33, 3, TRUE), "")</f>
        <v>非鉄金属</v>
      </c>
      <c r="O743" s="15" t="str">
        <f>IF(F743 = "", "", TEXT( WORKDAY(TEXT(LEFT(F743, FIND("(", F743) - 1), "yyyy/mm/dd"), 1, マスタ!$A$2:$A$106), "yyyymmdd"))</f>
        <v>20170801</v>
      </c>
      <c r="P743" s="16">
        <v>42948</v>
      </c>
      <c r="Q743" s="56">
        <v>2058</v>
      </c>
      <c r="R743" s="56">
        <v>2100</v>
      </c>
      <c r="S743" s="56">
        <v>2056</v>
      </c>
      <c r="T743" s="15" t="str">
        <f t="shared" si="51"/>
        <v>有</v>
      </c>
      <c r="U743" s="15" t="str">
        <f t="shared" si="52"/>
        <v>無</v>
      </c>
      <c r="V743" s="67">
        <f t="shared" si="53"/>
        <v>-7.2358900144717797E-3</v>
      </c>
      <c r="W743" s="17"/>
      <c r="X743" s="46"/>
      <c r="Y743" s="46"/>
    </row>
    <row r="744" spans="1:25" ht="15">
      <c r="A744" s="14" t="s">
        <v>18</v>
      </c>
      <c r="B744" s="14">
        <v>22</v>
      </c>
      <c r="C744" s="14">
        <v>2612</v>
      </c>
      <c r="D744" s="9" t="s">
        <v>405</v>
      </c>
      <c r="E744" s="14" t="s">
        <v>20</v>
      </c>
      <c r="F744" s="14" t="s">
        <v>392</v>
      </c>
      <c r="G744" s="51">
        <v>5630</v>
      </c>
      <c r="H744" s="51">
        <v>380</v>
      </c>
      <c r="I744" s="59">
        <v>7.2400000000000006E-2</v>
      </c>
      <c r="J744" s="51">
        <v>22000</v>
      </c>
      <c r="K744" s="51">
        <v>5830</v>
      </c>
      <c r="L744" s="51">
        <v>5500</v>
      </c>
      <c r="M744" s="64">
        <f t="shared" si="50"/>
        <v>0.60606060606060608</v>
      </c>
      <c r="N744" s="43" t="str">
        <f>IFERROR(VLOOKUP(C744, マスタ!$E$2:$G$33, 3, TRUE), "")</f>
        <v>食品</v>
      </c>
      <c r="O744" s="14" t="str">
        <f>IF(F744 = "", "", TEXT( WORKDAY(TEXT(LEFT(F744, FIND("(", F744) - 1), "yyyy/mm/dd"), 1, マスタ!$A$2:$A$106), "yyyymmdd"))</f>
        <v>20170801</v>
      </c>
      <c r="P744" s="18">
        <v>42948</v>
      </c>
      <c r="Q744" s="57">
        <v>5630</v>
      </c>
      <c r="R744" s="57">
        <v>5630</v>
      </c>
      <c r="S744" s="57">
        <v>5510</v>
      </c>
      <c r="T744" s="14" t="str">
        <f t="shared" si="51"/>
        <v>無</v>
      </c>
      <c r="U744" s="14" t="str">
        <f t="shared" si="52"/>
        <v>有</v>
      </c>
      <c r="V744" s="68">
        <f t="shared" si="53"/>
        <v>0</v>
      </c>
      <c r="W744" s="19"/>
      <c r="X744" s="47"/>
      <c r="Y744" s="47"/>
    </row>
    <row r="745" spans="1:25" ht="15">
      <c r="A745" s="15" t="s">
        <v>18</v>
      </c>
      <c r="B745" s="15">
        <v>24</v>
      </c>
      <c r="C745" s="15">
        <v>2053</v>
      </c>
      <c r="D745" s="10" t="s">
        <v>406</v>
      </c>
      <c r="E745" s="15" t="s">
        <v>20</v>
      </c>
      <c r="F745" s="15" t="s">
        <v>392</v>
      </c>
      <c r="G745" s="50">
        <v>1591</v>
      </c>
      <c r="H745" s="50">
        <v>102</v>
      </c>
      <c r="I745" s="58">
        <v>6.8500000000000005E-2</v>
      </c>
      <c r="J745" s="50">
        <v>125900</v>
      </c>
      <c r="K745" s="50">
        <v>1617</v>
      </c>
      <c r="L745" s="50">
        <v>1463</v>
      </c>
      <c r="M745" s="63">
        <f t="shared" si="50"/>
        <v>0.16883116883116883</v>
      </c>
      <c r="N745" s="42" t="str">
        <f>IFERROR(VLOOKUP(C745, マスタ!$E$2:$G$33, 3, TRUE), "")</f>
        <v>食品</v>
      </c>
      <c r="O745" s="15" t="str">
        <f>IF(F745 = "", "", TEXT( WORKDAY(TEXT(LEFT(F745, FIND("(", F745) - 1), "yyyy/mm/dd"), 1, マスタ!$A$2:$A$106), "yyyymmdd"))</f>
        <v>20170801</v>
      </c>
      <c r="P745" s="16">
        <v>42948</v>
      </c>
      <c r="Q745" s="56">
        <v>1631</v>
      </c>
      <c r="R745" s="56">
        <v>1730</v>
      </c>
      <c r="S745" s="56">
        <v>1631</v>
      </c>
      <c r="T745" s="15" t="str">
        <f t="shared" si="51"/>
        <v>有</v>
      </c>
      <c r="U745" s="15" t="str">
        <f t="shared" si="52"/>
        <v>無</v>
      </c>
      <c r="V745" s="67">
        <f t="shared" si="53"/>
        <v>2.5141420490257804E-2</v>
      </c>
      <c r="W745" s="17"/>
      <c r="X745" s="46"/>
      <c r="Y745" s="46"/>
    </row>
    <row r="746" spans="1:25" ht="15">
      <c r="A746" s="14" t="s">
        <v>18</v>
      </c>
      <c r="B746" s="14">
        <v>26</v>
      </c>
      <c r="C746" s="14">
        <v>7205</v>
      </c>
      <c r="D746" s="9" t="s">
        <v>407</v>
      </c>
      <c r="E746" s="14" t="s">
        <v>20</v>
      </c>
      <c r="F746" s="14" t="s">
        <v>392</v>
      </c>
      <c r="G746" s="51">
        <v>1301</v>
      </c>
      <c r="H746" s="51">
        <v>77</v>
      </c>
      <c r="I746" s="59">
        <v>6.2899999999999998E-2</v>
      </c>
      <c r="J746" s="51">
        <v>5999400</v>
      </c>
      <c r="K746" s="51">
        <v>1310</v>
      </c>
      <c r="L746" s="51">
        <v>1248</v>
      </c>
      <c r="M746" s="64">
        <f t="shared" si="50"/>
        <v>0.14516129032258066</v>
      </c>
      <c r="N746" s="43" t="str">
        <f>IFERROR(VLOOKUP(C746, マスタ!$E$2:$G$33, 3, TRUE), "")</f>
        <v>輸送用機械</v>
      </c>
      <c r="O746" s="14" t="str">
        <f>IF(F746 = "", "", TEXT( WORKDAY(TEXT(LEFT(F746, FIND("(", F746) - 1), "yyyy/mm/dd"), 1, マスタ!$A$2:$A$106), "yyyymmdd"))</f>
        <v>20170801</v>
      </c>
      <c r="P746" s="18">
        <v>42948</v>
      </c>
      <c r="Q746" s="57">
        <v>1283</v>
      </c>
      <c r="R746" s="57">
        <v>1288</v>
      </c>
      <c r="S746" s="57">
        <v>1264</v>
      </c>
      <c r="T746" s="14" t="str">
        <f t="shared" si="51"/>
        <v>無</v>
      </c>
      <c r="U746" s="14" t="str">
        <f t="shared" si="52"/>
        <v>有</v>
      </c>
      <c r="V746" s="68">
        <f t="shared" si="53"/>
        <v>-1.3835511145272816E-2</v>
      </c>
      <c r="W746" s="19"/>
      <c r="X746" s="47"/>
      <c r="Y746" s="47"/>
    </row>
    <row r="747" spans="1:25" ht="27">
      <c r="A747" s="15" t="s">
        <v>18</v>
      </c>
      <c r="B747" s="15">
        <v>27</v>
      </c>
      <c r="C747" s="15">
        <v>8793</v>
      </c>
      <c r="D747" s="10" t="s">
        <v>408</v>
      </c>
      <c r="E747" s="15" t="s">
        <v>20</v>
      </c>
      <c r="F747" s="15" t="s">
        <v>392</v>
      </c>
      <c r="G747" s="50">
        <v>1901</v>
      </c>
      <c r="H747" s="50">
        <v>110</v>
      </c>
      <c r="I747" s="58">
        <v>6.1400000000000003E-2</v>
      </c>
      <c r="J747" s="50">
        <v>119400</v>
      </c>
      <c r="K747" s="50">
        <v>1911</v>
      </c>
      <c r="L747" s="50">
        <v>1858</v>
      </c>
      <c r="M747" s="63">
        <f t="shared" si="50"/>
        <v>0.18867924528301888</v>
      </c>
      <c r="N747" s="42" t="str">
        <f>IFERROR(VLOOKUP(C747, マスタ!$E$2:$G$33, 3, TRUE), "")</f>
        <v>保険</v>
      </c>
      <c r="O747" s="15" t="str">
        <f>IF(F747 = "", "", TEXT( WORKDAY(TEXT(LEFT(F747, FIND("(", F747) - 1), "yyyy/mm/dd"), 1, マスタ!$A$2:$A$106), "yyyymmdd"))</f>
        <v>20170801</v>
      </c>
      <c r="P747" s="16">
        <v>42948</v>
      </c>
      <c r="Q747" s="56">
        <v>1910</v>
      </c>
      <c r="R747" s="56">
        <v>1948</v>
      </c>
      <c r="S747" s="56">
        <v>1850</v>
      </c>
      <c r="T747" s="15" t="str">
        <f t="shared" si="51"/>
        <v>有</v>
      </c>
      <c r="U747" s="15" t="str">
        <f t="shared" si="52"/>
        <v>有</v>
      </c>
      <c r="V747" s="67">
        <f t="shared" si="53"/>
        <v>4.7343503419252642E-3</v>
      </c>
      <c r="W747" s="17"/>
      <c r="X747" s="46"/>
      <c r="Y747" s="46"/>
    </row>
    <row r="748" spans="1:25" ht="15">
      <c r="A748" s="14" t="s">
        <v>18</v>
      </c>
      <c r="B748" s="14">
        <v>28</v>
      </c>
      <c r="C748" s="14">
        <v>7752</v>
      </c>
      <c r="D748" s="9" t="s">
        <v>409</v>
      </c>
      <c r="E748" s="14" t="s">
        <v>20</v>
      </c>
      <c r="F748" s="14" t="s">
        <v>392</v>
      </c>
      <c r="G748" s="51">
        <v>1037</v>
      </c>
      <c r="H748" s="51">
        <v>60</v>
      </c>
      <c r="I748" s="59">
        <v>6.1400000000000003E-2</v>
      </c>
      <c r="J748" s="51">
        <v>10232400</v>
      </c>
      <c r="K748" s="51">
        <v>1049</v>
      </c>
      <c r="L748" s="51">
        <v>1024</v>
      </c>
      <c r="M748" s="64">
        <f t="shared" si="50"/>
        <v>0.48</v>
      </c>
      <c r="N748" s="43" t="str">
        <f>IFERROR(VLOOKUP(C748, マスタ!$E$2:$G$33, 3, TRUE), "")</f>
        <v>精密機械</v>
      </c>
      <c r="O748" s="14" t="str">
        <f>IF(F748 = "", "", TEXT( WORKDAY(TEXT(LEFT(F748, FIND("(", F748) - 1), "yyyy/mm/dd"), 1, マスタ!$A$2:$A$106), "yyyymmdd"))</f>
        <v>20170801</v>
      </c>
      <c r="P748" s="18">
        <v>42948</v>
      </c>
      <c r="Q748" s="57">
        <v>1035</v>
      </c>
      <c r="R748" s="57">
        <v>1039</v>
      </c>
      <c r="S748" s="57">
        <v>1017</v>
      </c>
      <c r="T748" s="14" t="str">
        <f t="shared" si="51"/>
        <v>無</v>
      </c>
      <c r="U748" s="14" t="str">
        <f t="shared" si="52"/>
        <v>有</v>
      </c>
      <c r="V748" s="68">
        <f t="shared" si="53"/>
        <v>-1.9286403085824189E-3</v>
      </c>
      <c r="W748" s="19"/>
      <c r="X748" s="47"/>
      <c r="Y748" s="47"/>
    </row>
    <row r="749" spans="1:25" ht="15">
      <c r="A749" s="15" t="s">
        <v>18</v>
      </c>
      <c r="B749" s="15">
        <v>29</v>
      </c>
      <c r="C749" s="15">
        <v>7202</v>
      </c>
      <c r="D749" s="10" t="s">
        <v>410</v>
      </c>
      <c r="E749" s="15" t="s">
        <v>20</v>
      </c>
      <c r="F749" s="15" t="s">
        <v>392</v>
      </c>
      <c r="G749" s="50">
        <v>1516</v>
      </c>
      <c r="H749" s="50">
        <v>85.5</v>
      </c>
      <c r="I749" s="58">
        <v>5.9799999999999999E-2</v>
      </c>
      <c r="J749" s="50">
        <v>7871100</v>
      </c>
      <c r="K749" s="50">
        <v>1529</v>
      </c>
      <c r="L749" s="50">
        <v>1501</v>
      </c>
      <c r="M749" s="63">
        <f t="shared" si="50"/>
        <v>0.4642857142857143</v>
      </c>
      <c r="N749" s="42" t="str">
        <f>IFERROR(VLOOKUP(C749, マスタ!$E$2:$G$33, 3, TRUE), "")</f>
        <v>輸送用機械</v>
      </c>
      <c r="O749" s="15" t="str">
        <f>IF(F749 = "", "", TEXT( WORKDAY(TEXT(LEFT(F749, FIND("(", F749) - 1), "yyyy/mm/dd"), 1, マスタ!$A$2:$A$106), "yyyymmdd"))</f>
        <v>20170801</v>
      </c>
      <c r="P749" s="16">
        <v>42948</v>
      </c>
      <c r="Q749" s="56">
        <v>1511.5</v>
      </c>
      <c r="R749" s="56">
        <v>1524</v>
      </c>
      <c r="S749" s="56">
        <v>1495</v>
      </c>
      <c r="T749" s="15" t="str">
        <f t="shared" si="51"/>
        <v>無</v>
      </c>
      <c r="U749" s="15" t="str">
        <f t="shared" si="52"/>
        <v>有</v>
      </c>
      <c r="V749" s="67">
        <f t="shared" si="53"/>
        <v>-2.9683377308706849E-3</v>
      </c>
      <c r="W749" s="17"/>
      <c r="X749" s="46"/>
      <c r="Y749" s="46"/>
    </row>
    <row r="750" spans="1:25" ht="27">
      <c r="A750" s="14" t="s">
        <v>18</v>
      </c>
      <c r="B750" s="14">
        <v>33</v>
      </c>
      <c r="C750" s="14">
        <v>4626</v>
      </c>
      <c r="D750" s="9" t="s">
        <v>411</v>
      </c>
      <c r="E750" s="14" t="s">
        <v>20</v>
      </c>
      <c r="F750" s="14" t="s">
        <v>392</v>
      </c>
      <c r="G750" s="51">
        <v>5240</v>
      </c>
      <c r="H750" s="51">
        <v>285</v>
      </c>
      <c r="I750" s="59">
        <v>5.7500000000000002E-2</v>
      </c>
      <c r="J750" s="51">
        <v>200200</v>
      </c>
      <c r="K750" s="51">
        <v>5240</v>
      </c>
      <c r="L750" s="51">
        <v>5000</v>
      </c>
      <c r="M750" s="64">
        <f t="shared" si="50"/>
        <v>0</v>
      </c>
      <c r="N750" s="43" t="str">
        <f>IFERROR(VLOOKUP(C750, マスタ!$E$2:$G$33, 3, TRUE), "")</f>
        <v>化学・医薬品</v>
      </c>
      <c r="O750" s="14" t="str">
        <f>IF(F750 = "", "", TEXT( WORKDAY(TEXT(LEFT(F750, FIND("(", F750) - 1), "yyyy/mm/dd"), 1, マスタ!$A$2:$A$106), "yyyymmdd"))</f>
        <v>20170801</v>
      </c>
      <c r="P750" s="18">
        <v>42948</v>
      </c>
      <c r="Q750" s="57">
        <v>5240</v>
      </c>
      <c r="R750" s="57">
        <v>5320</v>
      </c>
      <c r="S750" s="57">
        <v>5110</v>
      </c>
      <c r="T750" s="14" t="str">
        <f t="shared" si="51"/>
        <v>有</v>
      </c>
      <c r="U750" s="14" t="str">
        <f t="shared" si="52"/>
        <v>有</v>
      </c>
      <c r="V750" s="68">
        <f t="shared" si="53"/>
        <v>0</v>
      </c>
      <c r="W750" s="19"/>
      <c r="X750" s="47"/>
      <c r="Y750" s="47"/>
    </row>
    <row r="751" spans="1:25" ht="15">
      <c r="A751" s="15" t="s">
        <v>18</v>
      </c>
      <c r="B751" s="15">
        <v>34</v>
      </c>
      <c r="C751" s="15">
        <v>9384</v>
      </c>
      <c r="D751" s="10" t="s">
        <v>412</v>
      </c>
      <c r="E751" s="15" t="s">
        <v>20</v>
      </c>
      <c r="F751" s="15" t="s">
        <v>392</v>
      </c>
      <c r="G751" s="50">
        <v>1410</v>
      </c>
      <c r="H751" s="50">
        <v>76</v>
      </c>
      <c r="I751" s="58">
        <v>5.7000000000000002E-2</v>
      </c>
      <c r="J751" s="50">
        <v>67000</v>
      </c>
      <c r="K751" s="50">
        <v>1449</v>
      </c>
      <c r="L751" s="50">
        <v>1337</v>
      </c>
      <c r="M751" s="63">
        <f t="shared" si="50"/>
        <v>0.3482142857142857</v>
      </c>
      <c r="N751" s="42" t="str">
        <f>IFERROR(VLOOKUP(C751, マスタ!$E$2:$G$33, 3, TRUE), "")</f>
        <v>倉庫・運輸</v>
      </c>
      <c r="O751" s="15" t="str">
        <f>IF(F751 = "", "", TEXT( WORKDAY(TEXT(LEFT(F751, FIND("(", F751) - 1), "yyyy/mm/dd"), 1, マスタ!$A$2:$A$106), "yyyymmdd"))</f>
        <v>20170801</v>
      </c>
      <c r="P751" s="16">
        <v>42948</v>
      </c>
      <c r="Q751" s="56">
        <v>1389</v>
      </c>
      <c r="R751" s="56">
        <v>1390</v>
      </c>
      <c r="S751" s="56">
        <v>1363</v>
      </c>
      <c r="T751" s="15" t="str">
        <f t="shared" si="51"/>
        <v>無</v>
      </c>
      <c r="U751" s="15" t="str">
        <f t="shared" si="52"/>
        <v>有</v>
      </c>
      <c r="V751" s="67">
        <f t="shared" si="53"/>
        <v>-1.4893617021276562E-2</v>
      </c>
      <c r="W751" s="17"/>
      <c r="X751" s="46"/>
      <c r="Y751" s="46"/>
    </row>
    <row r="752" spans="1:25" ht="15">
      <c r="A752" s="14" t="s">
        <v>18</v>
      </c>
      <c r="B752" s="14">
        <v>35</v>
      </c>
      <c r="C752" s="14">
        <v>4665</v>
      </c>
      <c r="D752" s="9" t="s">
        <v>413</v>
      </c>
      <c r="E752" s="14" t="s">
        <v>20</v>
      </c>
      <c r="F752" s="14" t="s">
        <v>392</v>
      </c>
      <c r="G752" s="51">
        <v>2995</v>
      </c>
      <c r="H752" s="51">
        <v>161</v>
      </c>
      <c r="I752" s="59">
        <v>5.6800000000000003E-2</v>
      </c>
      <c r="J752" s="51">
        <v>812400</v>
      </c>
      <c r="K752" s="51">
        <v>3025</v>
      </c>
      <c r="L752" s="51">
        <v>2934</v>
      </c>
      <c r="M752" s="64">
        <f t="shared" si="50"/>
        <v>0.32967032967032966</v>
      </c>
      <c r="N752" s="43" t="str">
        <f>IFERROR(VLOOKUP(C752, マスタ!$E$2:$G$33, 3, TRUE), "")</f>
        <v>化学・医薬品</v>
      </c>
      <c r="O752" s="14" t="str">
        <f>IF(F752 = "", "", TEXT( WORKDAY(TEXT(LEFT(F752, FIND("(", F752) - 1), "yyyy/mm/dd"), 1, マスタ!$A$2:$A$106), "yyyymmdd"))</f>
        <v>20170801</v>
      </c>
      <c r="P752" s="18">
        <v>42948</v>
      </c>
      <c r="Q752" s="57">
        <v>3000</v>
      </c>
      <c r="R752" s="57">
        <v>3010</v>
      </c>
      <c r="S752" s="57">
        <v>2976</v>
      </c>
      <c r="T752" s="14" t="str">
        <f t="shared" si="51"/>
        <v>無</v>
      </c>
      <c r="U752" s="14" t="str">
        <f t="shared" si="52"/>
        <v>無</v>
      </c>
      <c r="V752" s="68">
        <f t="shared" si="53"/>
        <v>1.6694490818029983E-3</v>
      </c>
      <c r="W752" s="19"/>
      <c r="X752" s="47"/>
      <c r="Y752" s="47"/>
    </row>
    <row r="753" spans="1:25" ht="15">
      <c r="A753" s="15" t="s">
        <v>18</v>
      </c>
      <c r="B753" s="15">
        <v>36</v>
      </c>
      <c r="C753" s="15">
        <v>3388</v>
      </c>
      <c r="D753" s="10" t="s">
        <v>414</v>
      </c>
      <c r="E753" s="15" t="s">
        <v>20</v>
      </c>
      <c r="F753" s="15" t="s">
        <v>392</v>
      </c>
      <c r="G753" s="50">
        <v>1497</v>
      </c>
      <c r="H753" s="50">
        <v>79</v>
      </c>
      <c r="I753" s="58">
        <v>5.57E-2</v>
      </c>
      <c r="J753" s="50">
        <v>70900</v>
      </c>
      <c r="K753" s="50">
        <v>1540</v>
      </c>
      <c r="L753" s="50">
        <v>1455</v>
      </c>
      <c r="M753" s="63">
        <f t="shared" si="50"/>
        <v>0.50588235294117645</v>
      </c>
      <c r="N753" s="42" t="str">
        <f>IFERROR(VLOOKUP(C753, マスタ!$E$2:$G$33, 3, TRUE), "")</f>
        <v>繊維製品</v>
      </c>
      <c r="O753" s="15" t="str">
        <f>IF(F753 = "", "", TEXT( WORKDAY(TEXT(LEFT(F753, FIND("(", F753) - 1), "yyyy/mm/dd"), 1, マスタ!$A$2:$A$106), "yyyymmdd"))</f>
        <v>20170801</v>
      </c>
      <c r="P753" s="16">
        <v>42948</v>
      </c>
      <c r="Q753" s="56">
        <v>1490</v>
      </c>
      <c r="R753" s="56">
        <v>1498</v>
      </c>
      <c r="S753" s="56">
        <v>1475</v>
      </c>
      <c r="T753" s="15" t="str">
        <f t="shared" si="51"/>
        <v>無</v>
      </c>
      <c r="U753" s="15" t="str">
        <f t="shared" si="52"/>
        <v>有</v>
      </c>
      <c r="V753" s="67">
        <f t="shared" si="53"/>
        <v>-4.676018704074858E-3</v>
      </c>
      <c r="W753" s="17"/>
      <c r="X753" s="46"/>
      <c r="Y753" s="46"/>
    </row>
    <row r="754" spans="1:25" ht="15">
      <c r="A754" s="14" t="s">
        <v>18</v>
      </c>
      <c r="B754" s="14">
        <v>37</v>
      </c>
      <c r="C754" s="14">
        <v>7943</v>
      </c>
      <c r="D754" s="9" t="s">
        <v>415</v>
      </c>
      <c r="E754" s="14" t="s">
        <v>20</v>
      </c>
      <c r="F754" s="14" t="s">
        <v>392</v>
      </c>
      <c r="G754" s="51">
        <v>4100</v>
      </c>
      <c r="H754" s="51">
        <v>215</v>
      </c>
      <c r="I754" s="59">
        <v>5.5300000000000002E-2</v>
      </c>
      <c r="J754" s="51">
        <v>313200</v>
      </c>
      <c r="K754" s="51">
        <v>4125</v>
      </c>
      <c r="L754" s="51">
        <v>3915</v>
      </c>
      <c r="M754" s="64">
        <f t="shared" si="50"/>
        <v>0.11904761904761904</v>
      </c>
      <c r="N754" s="43" t="str">
        <f>IFERROR(VLOOKUP(C754, マスタ!$E$2:$G$33, 3, TRUE), "")</f>
        <v>その他製品</v>
      </c>
      <c r="O754" s="14" t="str">
        <f>IF(F754 = "", "", TEXT( WORKDAY(TEXT(LEFT(F754, FIND("(", F754) - 1), "yyyy/mm/dd"), 1, マスタ!$A$2:$A$106), "yyyymmdd"))</f>
        <v>20170801</v>
      </c>
      <c r="P754" s="18">
        <v>42948</v>
      </c>
      <c r="Q754" s="57">
        <v>4065</v>
      </c>
      <c r="R754" s="57">
        <v>4095</v>
      </c>
      <c r="S754" s="57">
        <v>3930</v>
      </c>
      <c r="T754" s="14" t="str">
        <f t="shared" si="51"/>
        <v>無</v>
      </c>
      <c r="U754" s="14" t="str">
        <f t="shared" si="52"/>
        <v>有</v>
      </c>
      <c r="V754" s="68">
        <f t="shared" si="53"/>
        <v>-8.5365853658536661E-3</v>
      </c>
      <c r="W754" s="19"/>
      <c r="X754" s="47"/>
      <c r="Y754" s="47"/>
    </row>
    <row r="755" spans="1:25" ht="15">
      <c r="A755" s="15" t="s">
        <v>18</v>
      </c>
      <c r="B755" s="15">
        <v>38</v>
      </c>
      <c r="C755" s="15">
        <v>9697</v>
      </c>
      <c r="D755" s="10" t="s">
        <v>416</v>
      </c>
      <c r="E755" s="15" t="s">
        <v>20</v>
      </c>
      <c r="F755" s="15" t="s">
        <v>392</v>
      </c>
      <c r="G755" s="50">
        <v>2737</v>
      </c>
      <c r="H755" s="50">
        <v>142</v>
      </c>
      <c r="I755" s="58">
        <v>5.4699999999999999E-2</v>
      </c>
      <c r="J755" s="50">
        <v>2175800</v>
      </c>
      <c r="K755" s="50">
        <v>2747</v>
      </c>
      <c r="L755" s="50">
        <v>2613</v>
      </c>
      <c r="M755" s="63">
        <f t="shared" si="50"/>
        <v>7.4626865671641784E-2</v>
      </c>
      <c r="N755" s="42" t="str">
        <f>IFERROR(VLOOKUP(C755, マスタ!$E$2:$G$33, 3, TRUE), "")</f>
        <v>サービス</v>
      </c>
      <c r="O755" s="15" t="str">
        <f>IF(F755 = "", "", TEXT( WORKDAY(TEXT(LEFT(F755, FIND("(", F755) - 1), "yyyy/mm/dd"), 1, マスタ!$A$2:$A$106), "yyyymmdd"))</f>
        <v>20170801</v>
      </c>
      <c r="P755" s="16">
        <v>42948</v>
      </c>
      <c r="Q755" s="56">
        <v>2749</v>
      </c>
      <c r="R755" s="56">
        <v>2817</v>
      </c>
      <c r="S755" s="56">
        <v>2722</v>
      </c>
      <c r="T755" s="15" t="str">
        <f t="shared" si="51"/>
        <v>有</v>
      </c>
      <c r="U755" s="15" t="str">
        <f t="shared" si="52"/>
        <v>有</v>
      </c>
      <c r="V755" s="67">
        <f t="shared" si="53"/>
        <v>4.3843624406283421E-3</v>
      </c>
      <c r="W755" s="17"/>
      <c r="X755" s="46"/>
      <c r="Y755" s="46"/>
    </row>
    <row r="756" spans="1:25" ht="27">
      <c r="A756" s="14" t="s">
        <v>18</v>
      </c>
      <c r="B756" s="14">
        <v>40</v>
      </c>
      <c r="C756" s="14">
        <v>3132</v>
      </c>
      <c r="D756" s="9" t="s">
        <v>417</v>
      </c>
      <c r="E756" s="14" t="s">
        <v>20</v>
      </c>
      <c r="F756" s="14" t="s">
        <v>392</v>
      </c>
      <c r="G756" s="51">
        <v>1757</v>
      </c>
      <c r="H756" s="51">
        <v>87</v>
      </c>
      <c r="I756" s="59">
        <v>5.21E-2</v>
      </c>
      <c r="J756" s="51">
        <v>670300</v>
      </c>
      <c r="K756" s="51">
        <v>1790</v>
      </c>
      <c r="L756" s="51">
        <v>1664</v>
      </c>
      <c r="M756" s="64">
        <f t="shared" si="50"/>
        <v>0.26190476190476192</v>
      </c>
      <c r="N756" s="43" t="str">
        <f>IFERROR(VLOOKUP(C756, マスタ!$E$2:$G$33, 3, TRUE), "")</f>
        <v>繊維製品</v>
      </c>
      <c r="O756" s="14" t="str">
        <f>IF(F756 = "", "", TEXT( WORKDAY(TEXT(LEFT(F756, FIND("(", F756) - 1), "yyyy/mm/dd"), 1, マスタ!$A$2:$A$106), "yyyymmdd"))</f>
        <v>20170801</v>
      </c>
      <c r="P756" s="18">
        <v>42948</v>
      </c>
      <c r="Q756" s="57">
        <v>1785</v>
      </c>
      <c r="R756" s="57">
        <v>1790</v>
      </c>
      <c r="S756" s="57">
        <v>1736</v>
      </c>
      <c r="T756" s="14" t="str">
        <f t="shared" si="51"/>
        <v>無</v>
      </c>
      <c r="U756" s="14" t="str">
        <f t="shared" si="52"/>
        <v>有</v>
      </c>
      <c r="V756" s="68">
        <f t="shared" si="53"/>
        <v>1.5936254980079667E-2</v>
      </c>
      <c r="W756" s="19"/>
      <c r="X756" s="47"/>
      <c r="Y756" s="47"/>
    </row>
    <row r="757" spans="1:25" ht="15">
      <c r="A757" s="15" t="s">
        <v>18</v>
      </c>
      <c r="B757" s="15">
        <v>41</v>
      </c>
      <c r="C757" s="15">
        <v>7856</v>
      </c>
      <c r="D757" s="10" t="s">
        <v>418</v>
      </c>
      <c r="E757" s="15" t="s">
        <v>20</v>
      </c>
      <c r="F757" s="15" t="s">
        <v>392</v>
      </c>
      <c r="G757" s="50">
        <v>3165</v>
      </c>
      <c r="H757" s="50">
        <v>145</v>
      </c>
      <c r="I757" s="58">
        <v>4.8000000000000001E-2</v>
      </c>
      <c r="J757" s="50">
        <v>31500</v>
      </c>
      <c r="K757" s="50">
        <v>3175</v>
      </c>
      <c r="L757" s="50">
        <v>3025</v>
      </c>
      <c r="M757" s="63">
        <f t="shared" si="50"/>
        <v>6.6666666666666666E-2</v>
      </c>
      <c r="N757" s="42" t="str">
        <f>IFERROR(VLOOKUP(C757, マスタ!$E$2:$G$33, 3, TRUE), "")</f>
        <v>その他製品</v>
      </c>
      <c r="O757" s="15" t="str">
        <f>IF(F757 = "", "", TEXT( WORKDAY(TEXT(LEFT(F757, FIND("(", F757) - 1), "yyyy/mm/dd"), 1, マスタ!$A$2:$A$106), "yyyymmdd"))</f>
        <v>20170801</v>
      </c>
      <c r="P757" s="16">
        <v>42948</v>
      </c>
      <c r="Q757" s="56">
        <v>3230</v>
      </c>
      <c r="R757" s="56">
        <v>3275</v>
      </c>
      <c r="S757" s="56">
        <v>3050</v>
      </c>
      <c r="T757" s="15" t="str">
        <f t="shared" si="51"/>
        <v>有</v>
      </c>
      <c r="U757" s="15" t="str">
        <f t="shared" si="52"/>
        <v>有</v>
      </c>
      <c r="V757" s="67">
        <f t="shared" si="53"/>
        <v>2.0537124802527673E-2</v>
      </c>
      <c r="W757" s="17"/>
      <c r="X757" s="46"/>
      <c r="Y757" s="46"/>
    </row>
    <row r="758" spans="1:25" ht="15">
      <c r="A758" s="14" t="s">
        <v>18</v>
      </c>
      <c r="B758" s="14">
        <v>43</v>
      </c>
      <c r="C758" s="14">
        <v>6724</v>
      </c>
      <c r="D758" s="9" t="s">
        <v>384</v>
      </c>
      <c r="E758" s="14" t="s">
        <v>20</v>
      </c>
      <c r="F758" s="14" t="s">
        <v>392</v>
      </c>
      <c r="G758" s="51">
        <v>2911</v>
      </c>
      <c r="H758" s="51">
        <v>132</v>
      </c>
      <c r="I758" s="59">
        <v>4.7500000000000001E-2</v>
      </c>
      <c r="J758" s="51">
        <v>45287700</v>
      </c>
      <c r="K758" s="51">
        <v>2976</v>
      </c>
      <c r="L758" s="51">
        <v>2807</v>
      </c>
      <c r="M758" s="64">
        <f t="shared" si="50"/>
        <v>0.38461538461538464</v>
      </c>
      <c r="N758" s="43" t="str">
        <f>IFERROR(VLOOKUP(C758, マスタ!$E$2:$G$33, 3, TRUE), "")</f>
        <v>電気</v>
      </c>
      <c r="O758" s="14" t="str">
        <f>IF(F758 = "", "", TEXT( WORKDAY(TEXT(LEFT(F758, FIND("(", F758) - 1), "yyyy/mm/dd"), 1, マスタ!$A$2:$A$106), "yyyymmdd"))</f>
        <v>20170801</v>
      </c>
      <c r="P758" s="18">
        <v>42948</v>
      </c>
      <c r="Q758" s="57">
        <v>2908</v>
      </c>
      <c r="R758" s="57">
        <v>2911</v>
      </c>
      <c r="S758" s="57">
        <v>2751</v>
      </c>
      <c r="T758" s="14" t="str">
        <f t="shared" si="51"/>
        <v>無</v>
      </c>
      <c r="U758" s="14" t="str">
        <f t="shared" si="52"/>
        <v>有</v>
      </c>
      <c r="V758" s="68">
        <f t="shared" si="53"/>
        <v>-1.0305736860185544E-3</v>
      </c>
      <c r="W758" s="19"/>
      <c r="X758" s="47"/>
      <c r="Y758" s="47"/>
    </row>
    <row r="759" spans="1:25" ht="15">
      <c r="A759" s="15" t="s">
        <v>18</v>
      </c>
      <c r="B759" s="15">
        <v>44</v>
      </c>
      <c r="C759" s="15">
        <v>8545</v>
      </c>
      <c r="D759" s="10" t="s">
        <v>419</v>
      </c>
      <c r="E759" s="15" t="s">
        <v>20</v>
      </c>
      <c r="F759" s="15" t="s">
        <v>392</v>
      </c>
      <c r="G759" s="50">
        <v>1415</v>
      </c>
      <c r="H759" s="50">
        <v>63</v>
      </c>
      <c r="I759" s="58">
        <v>4.6600000000000003E-2</v>
      </c>
      <c r="J759" s="50">
        <v>136900</v>
      </c>
      <c r="K759" s="50">
        <v>1421</v>
      </c>
      <c r="L759" s="50">
        <v>1357</v>
      </c>
      <c r="M759" s="63">
        <f t="shared" si="50"/>
        <v>9.375E-2</v>
      </c>
      <c r="N759" s="42" t="str">
        <f>IFERROR(VLOOKUP(C759, マスタ!$E$2:$G$33, 3, TRUE), "")</f>
        <v>銀行・ノンバンク</v>
      </c>
      <c r="O759" s="15" t="str">
        <f>IF(F759 = "", "", TEXT( WORKDAY(TEXT(LEFT(F759, FIND("(", F759) - 1), "yyyy/mm/dd"), 1, マスタ!$A$2:$A$106), "yyyymmdd"))</f>
        <v>20170801</v>
      </c>
      <c r="P759" s="16">
        <v>42948</v>
      </c>
      <c r="Q759" s="56">
        <v>1417</v>
      </c>
      <c r="R759" s="56">
        <v>1445</v>
      </c>
      <c r="S759" s="56">
        <v>1415</v>
      </c>
      <c r="T759" s="15" t="str">
        <f t="shared" si="51"/>
        <v>有</v>
      </c>
      <c r="U759" s="15" t="str">
        <f t="shared" si="52"/>
        <v>無</v>
      </c>
      <c r="V759" s="67">
        <f t="shared" si="53"/>
        <v>1.4134275618373771E-3</v>
      </c>
      <c r="W759" s="17"/>
      <c r="X759" s="46"/>
      <c r="Y759" s="46"/>
    </row>
    <row r="760" spans="1:25" ht="15">
      <c r="A760" s="14" t="s">
        <v>18</v>
      </c>
      <c r="B760" s="14">
        <v>45</v>
      </c>
      <c r="C760" s="14">
        <v>3724</v>
      </c>
      <c r="D760" s="9" t="s">
        <v>347</v>
      </c>
      <c r="E760" s="14" t="s">
        <v>20</v>
      </c>
      <c r="F760" s="14" t="s">
        <v>392</v>
      </c>
      <c r="G760" s="51">
        <v>3385</v>
      </c>
      <c r="H760" s="51">
        <v>150</v>
      </c>
      <c r="I760" s="59">
        <v>4.6399999999999997E-2</v>
      </c>
      <c r="J760" s="51">
        <v>93500</v>
      </c>
      <c r="K760" s="51">
        <v>3395</v>
      </c>
      <c r="L760" s="51">
        <v>3110</v>
      </c>
      <c r="M760" s="64">
        <f t="shared" si="50"/>
        <v>3.5087719298245612E-2</v>
      </c>
      <c r="N760" s="43" t="str">
        <f>IFERROR(VLOOKUP(C760, マスタ!$E$2:$G$33, 3, TRUE), "")</f>
        <v>パルプ・紙</v>
      </c>
      <c r="O760" s="14" t="str">
        <f>IF(F760 = "", "", TEXT( WORKDAY(TEXT(LEFT(F760, FIND("(", F760) - 1), "yyyy/mm/dd"), 1, マスタ!$A$2:$A$106), "yyyymmdd"))</f>
        <v>20170801</v>
      </c>
      <c r="P760" s="18">
        <v>42948</v>
      </c>
      <c r="Q760" s="57">
        <v>3395</v>
      </c>
      <c r="R760" s="57">
        <v>3395</v>
      </c>
      <c r="S760" s="57">
        <v>3220</v>
      </c>
      <c r="T760" s="14" t="str">
        <f t="shared" si="51"/>
        <v>無</v>
      </c>
      <c r="U760" s="14" t="str">
        <f t="shared" si="52"/>
        <v>有</v>
      </c>
      <c r="V760" s="68">
        <f t="shared" si="53"/>
        <v>2.9542097488921559E-3</v>
      </c>
      <c r="W760" s="19"/>
      <c r="X760" s="47"/>
      <c r="Y760" s="47"/>
    </row>
    <row r="761" spans="1:25" ht="15">
      <c r="A761" s="15" t="s">
        <v>18</v>
      </c>
      <c r="B761" s="15">
        <v>47</v>
      </c>
      <c r="C761" s="15">
        <v>6762</v>
      </c>
      <c r="D761" s="10" t="s">
        <v>281</v>
      </c>
      <c r="E761" s="15" t="s">
        <v>20</v>
      </c>
      <c r="F761" s="15" t="s">
        <v>392</v>
      </c>
      <c r="G761" s="50">
        <v>7950</v>
      </c>
      <c r="H761" s="50">
        <v>350</v>
      </c>
      <c r="I761" s="58">
        <v>4.6100000000000002E-2</v>
      </c>
      <c r="J761" s="50">
        <v>2315000</v>
      </c>
      <c r="K761" s="50">
        <v>8170</v>
      </c>
      <c r="L761" s="50">
        <v>7910</v>
      </c>
      <c r="M761" s="63">
        <f t="shared" si="50"/>
        <v>0.84615384615384615</v>
      </c>
      <c r="N761" s="42" t="str">
        <f>IFERROR(VLOOKUP(C761, マスタ!$E$2:$G$33, 3, TRUE), "")</f>
        <v>電気</v>
      </c>
      <c r="O761" s="15" t="str">
        <f>IF(F761 = "", "", TEXT( WORKDAY(TEXT(LEFT(F761, FIND("(", F761) - 1), "yyyy/mm/dd"), 1, マスタ!$A$2:$A$106), "yyyymmdd"))</f>
        <v>20170801</v>
      </c>
      <c r="P761" s="16">
        <v>42948</v>
      </c>
      <c r="Q761" s="56">
        <v>8010</v>
      </c>
      <c r="R761" s="56">
        <v>8110</v>
      </c>
      <c r="S761" s="56">
        <v>8000</v>
      </c>
      <c r="T761" s="15" t="str">
        <f t="shared" si="51"/>
        <v>有</v>
      </c>
      <c r="U761" s="15" t="str">
        <f t="shared" si="52"/>
        <v>無</v>
      </c>
      <c r="V761" s="67">
        <f t="shared" si="53"/>
        <v>7.547169811320753E-3</v>
      </c>
      <c r="W761" s="17"/>
      <c r="X761" s="46"/>
      <c r="Y761" s="46"/>
    </row>
    <row r="762" spans="1:25" ht="27">
      <c r="A762" s="14" t="s">
        <v>18</v>
      </c>
      <c r="B762" s="14">
        <v>48</v>
      </c>
      <c r="C762" s="14">
        <v>4410</v>
      </c>
      <c r="D762" s="9" t="s">
        <v>133</v>
      </c>
      <c r="E762" s="14" t="s">
        <v>20</v>
      </c>
      <c r="F762" s="14" t="s">
        <v>392</v>
      </c>
      <c r="G762" s="51">
        <v>1074</v>
      </c>
      <c r="H762" s="51">
        <v>46</v>
      </c>
      <c r="I762" s="59">
        <v>4.4699999999999997E-2</v>
      </c>
      <c r="J762" s="51">
        <v>84800</v>
      </c>
      <c r="K762" s="51">
        <v>1085</v>
      </c>
      <c r="L762" s="51">
        <v>1035</v>
      </c>
      <c r="M762" s="64">
        <f t="shared" si="50"/>
        <v>0.22</v>
      </c>
      <c r="N762" s="43" t="str">
        <f>IFERROR(VLOOKUP(C762, マスタ!$E$2:$G$33, 3, TRUE), "")</f>
        <v>化学・医薬品</v>
      </c>
      <c r="O762" s="14" t="str">
        <f>IF(F762 = "", "", TEXT( WORKDAY(TEXT(LEFT(F762, FIND("(", F762) - 1), "yyyy/mm/dd"), 1, マスタ!$A$2:$A$106), "yyyymmdd"))</f>
        <v>20170801</v>
      </c>
      <c r="P762" s="18">
        <v>42948</v>
      </c>
      <c r="Q762" s="57">
        <v>984</v>
      </c>
      <c r="R762" s="57">
        <v>990</v>
      </c>
      <c r="S762" s="57">
        <v>921</v>
      </c>
      <c r="T762" s="14" t="str">
        <f t="shared" si="51"/>
        <v>無</v>
      </c>
      <c r="U762" s="14" t="str">
        <f t="shared" si="52"/>
        <v>有</v>
      </c>
      <c r="V762" s="68">
        <f t="shared" si="53"/>
        <v>-8.3798882681564213E-2</v>
      </c>
      <c r="W762" s="19"/>
      <c r="X762" s="47"/>
      <c r="Y762" s="47"/>
    </row>
    <row r="763" spans="1:25" ht="15">
      <c r="A763" s="15" t="s">
        <v>18</v>
      </c>
      <c r="B763" s="15">
        <v>49</v>
      </c>
      <c r="C763" s="15">
        <v>3938</v>
      </c>
      <c r="D763" s="10" t="s">
        <v>420</v>
      </c>
      <c r="E763" s="15" t="s">
        <v>20</v>
      </c>
      <c r="F763" s="15" t="s">
        <v>392</v>
      </c>
      <c r="G763" s="50">
        <v>4095</v>
      </c>
      <c r="H763" s="50">
        <v>175</v>
      </c>
      <c r="I763" s="58">
        <v>4.4600000000000001E-2</v>
      </c>
      <c r="J763" s="50">
        <v>1386800</v>
      </c>
      <c r="K763" s="50">
        <v>4100</v>
      </c>
      <c r="L763" s="50">
        <v>3960</v>
      </c>
      <c r="M763" s="63">
        <f t="shared" si="50"/>
        <v>3.5714285714285712E-2</v>
      </c>
      <c r="N763" s="42" t="str">
        <f>IFERROR(VLOOKUP(C763, マスタ!$E$2:$G$33, 3, TRUE), "")</f>
        <v>パルプ・紙</v>
      </c>
      <c r="O763" s="15" t="str">
        <f>IF(F763 = "", "", TEXT( WORKDAY(TEXT(LEFT(F763, FIND("(", F763) - 1), "yyyy/mm/dd"), 1, マスタ!$A$2:$A$106), "yyyymmdd"))</f>
        <v>20170801</v>
      </c>
      <c r="P763" s="16">
        <v>42948</v>
      </c>
      <c r="Q763" s="56">
        <v>4040</v>
      </c>
      <c r="R763" s="56">
        <v>4065</v>
      </c>
      <c r="S763" s="56">
        <v>3995</v>
      </c>
      <c r="T763" s="15" t="str">
        <f t="shared" si="51"/>
        <v>無</v>
      </c>
      <c r="U763" s="15" t="str">
        <f t="shared" si="52"/>
        <v>有</v>
      </c>
      <c r="V763" s="67">
        <f t="shared" si="53"/>
        <v>-1.3431013431013383E-2</v>
      </c>
      <c r="W763" s="17"/>
      <c r="X763" s="46"/>
      <c r="Y763" s="46"/>
    </row>
    <row r="764" spans="1:25" ht="15">
      <c r="A764" s="14" t="s">
        <v>18</v>
      </c>
      <c r="B764" s="14">
        <v>3</v>
      </c>
      <c r="C764" s="14">
        <v>8141</v>
      </c>
      <c r="D764" s="9" t="s">
        <v>421</v>
      </c>
      <c r="E764" s="14" t="s">
        <v>20</v>
      </c>
      <c r="F764" s="14" t="s">
        <v>422</v>
      </c>
      <c r="G764" s="51">
        <v>1656</v>
      </c>
      <c r="H764" s="51">
        <v>216</v>
      </c>
      <c r="I764" s="59">
        <v>0.15</v>
      </c>
      <c r="J764" s="51">
        <v>256300</v>
      </c>
      <c r="K764" s="51">
        <v>1657</v>
      </c>
      <c r="L764" s="51">
        <v>1601</v>
      </c>
      <c r="M764" s="64">
        <f t="shared" si="50"/>
        <v>1.7857142857142856E-2</v>
      </c>
      <c r="N764" s="43" t="str">
        <f>IFERROR(VLOOKUP(C764, マスタ!$E$2:$G$33, 3, TRUE), "")</f>
        <v>商業</v>
      </c>
      <c r="O764" s="14" t="str">
        <f>IF(F764 = "", "", TEXT( WORKDAY(TEXT(LEFT(F764, FIND("(", F764) - 1), "yyyy/mm/dd"), 1, マスタ!$A$2:$A$106), "yyyymmdd"))</f>
        <v>20170802</v>
      </c>
      <c r="P764" s="18">
        <v>42949</v>
      </c>
      <c r="Q764" s="57">
        <v>1656</v>
      </c>
      <c r="R764" s="57">
        <v>1675</v>
      </c>
      <c r="S764" s="57">
        <v>1640</v>
      </c>
      <c r="T764" s="14" t="str">
        <f t="shared" si="51"/>
        <v>有</v>
      </c>
      <c r="U764" s="14" t="str">
        <f t="shared" si="52"/>
        <v>有</v>
      </c>
      <c r="V764" s="68">
        <f t="shared" si="53"/>
        <v>0</v>
      </c>
      <c r="W764" s="19"/>
      <c r="X764" s="47"/>
      <c r="Y764" s="47"/>
    </row>
    <row r="765" spans="1:25" ht="15">
      <c r="A765" s="15" t="s">
        <v>18</v>
      </c>
      <c r="B765" s="15">
        <v>4</v>
      </c>
      <c r="C765" s="15">
        <v>9739</v>
      </c>
      <c r="D765" s="10" t="s">
        <v>423</v>
      </c>
      <c r="E765" s="15" t="s">
        <v>20</v>
      </c>
      <c r="F765" s="15" t="s">
        <v>422</v>
      </c>
      <c r="G765" s="50">
        <v>2086</v>
      </c>
      <c r="H765" s="50">
        <v>272</v>
      </c>
      <c r="I765" s="58">
        <v>0.14990000000000001</v>
      </c>
      <c r="J765" s="50">
        <v>539300</v>
      </c>
      <c r="K765" s="50">
        <v>2186</v>
      </c>
      <c r="L765" s="50">
        <v>1950</v>
      </c>
      <c r="M765" s="63">
        <f t="shared" si="50"/>
        <v>0.42372881355932202</v>
      </c>
      <c r="N765" s="42" t="str">
        <f>IFERROR(VLOOKUP(C765, マスタ!$E$2:$G$33, 3, TRUE), "")</f>
        <v>サービス</v>
      </c>
      <c r="O765" s="15" t="str">
        <f>IF(F765 = "", "", TEXT( WORKDAY(TEXT(LEFT(F765, FIND("(", F765) - 1), "yyyy/mm/dd"), 1, マスタ!$A$2:$A$106), "yyyymmdd"))</f>
        <v>20170802</v>
      </c>
      <c r="P765" s="16">
        <v>42949</v>
      </c>
      <c r="Q765" s="56">
        <v>2099</v>
      </c>
      <c r="R765" s="56">
        <v>2171</v>
      </c>
      <c r="S765" s="56">
        <v>2063</v>
      </c>
      <c r="T765" s="15" t="str">
        <f t="shared" si="51"/>
        <v>有</v>
      </c>
      <c r="U765" s="15" t="str">
        <f t="shared" si="52"/>
        <v>有</v>
      </c>
      <c r="V765" s="67">
        <f t="shared" si="53"/>
        <v>6.2320230105465946E-3</v>
      </c>
      <c r="W765" s="17"/>
      <c r="X765" s="46"/>
      <c r="Y765" s="46"/>
    </row>
    <row r="766" spans="1:25" ht="15">
      <c r="A766" s="14" t="s">
        <v>18</v>
      </c>
      <c r="B766" s="14">
        <v>5</v>
      </c>
      <c r="C766" s="14">
        <v>4112</v>
      </c>
      <c r="D766" s="9" t="s">
        <v>173</v>
      </c>
      <c r="E766" s="14" t="s">
        <v>20</v>
      </c>
      <c r="F766" s="14" t="s">
        <v>422</v>
      </c>
      <c r="G766" s="51">
        <v>5450</v>
      </c>
      <c r="H766" s="51">
        <v>700</v>
      </c>
      <c r="I766" s="59">
        <v>0.1474</v>
      </c>
      <c r="J766" s="51">
        <v>50200</v>
      </c>
      <c r="K766" s="51">
        <v>5450</v>
      </c>
      <c r="L766" s="51">
        <v>5450</v>
      </c>
      <c r="M766" s="64" t="str">
        <f t="shared" si="50"/>
        <v/>
      </c>
      <c r="N766" s="43" t="str">
        <f>IFERROR(VLOOKUP(C766, マスタ!$E$2:$G$33, 3, TRUE), "")</f>
        <v>化学・医薬品</v>
      </c>
      <c r="O766" s="14" t="str">
        <f>IF(F766 = "", "", TEXT( WORKDAY(TEXT(LEFT(F766, FIND("(", F766) - 1), "yyyy/mm/dd"), 1, マスタ!$A$2:$A$106), "yyyymmdd"))</f>
        <v>20170802</v>
      </c>
      <c r="P766" s="18">
        <v>42949</v>
      </c>
      <c r="Q766" s="57">
        <v>6000</v>
      </c>
      <c r="R766" s="57">
        <v>6450</v>
      </c>
      <c r="S766" s="57">
        <v>5900</v>
      </c>
      <c r="T766" s="14" t="str">
        <f t="shared" si="51"/>
        <v>有</v>
      </c>
      <c r="U766" s="14" t="str">
        <f t="shared" si="52"/>
        <v>有</v>
      </c>
      <c r="V766" s="68">
        <f t="shared" si="53"/>
        <v>0.10091743119266061</v>
      </c>
      <c r="W766" s="19"/>
      <c r="X766" s="47"/>
      <c r="Y766" s="47"/>
    </row>
    <row r="767" spans="1:25" ht="15">
      <c r="A767" s="15" t="s">
        <v>18</v>
      </c>
      <c r="B767" s="15">
        <v>6</v>
      </c>
      <c r="C767" s="15">
        <v>7222</v>
      </c>
      <c r="D767" s="10" t="s">
        <v>424</v>
      </c>
      <c r="E767" s="15" t="s">
        <v>20</v>
      </c>
      <c r="F767" s="15" t="s">
        <v>422</v>
      </c>
      <c r="G767" s="50">
        <v>1289</v>
      </c>
      <c r="H767" s="50">
        <v>145</v>
      </c>
      <c r="I767" s="58">
        <v>0.12670000000000001</v>
      </c>
      <c r="J767" s="50">
        <v>2354800</v>
      </c>
      <c r="K767" s="50">
        <v>1312</v>
      </c>
      <c r="L767" s="50">
        <v>1175</v>
      </c>
      <c r="M767" s="63">
        <f t="shared" si="50"/>
        <v>0.16788321167883211</v>
      </c>
      <c r="N767" s="42" t="str">
        <f>IFERROR(VLOOKUP(C767, マスタ!$E$2:$G$33, 3, TRUE), "")</f>
        <v>輸送用機械</v>
      </c>
      <c r="O767" s="15" t="str">
        <f>IF(F767 = "", "", TEXT( WORKDAY(TEXT(LEFT(F767, FIND("(", F767) - 1), "yyyy/mm/dd"), 1, マスタ!$A$2:$A$106), "yyyymmdd"))</f>
        <v>20170802</v>
      </c>
      <c r="P767" s="16">
        <v>42949</v>
      </c>
      <c r="Q767" s="56">
        <v>1291</v>
      </c>
      <c r="R767" s="56">
        <v>1323</v>
      </c>
      <c r="S767" s="56">
        <v>1289</v>
      </c>
      <c r="T767" s="15" t="str">
        <f t="shared" si="51"/>
        <v>有</v>
      </c>
      <c r="U767" s="15" t="str">
        <f t="shared" si="52"/>
        <v>無</v>
      </c>
      <c r="V767" s="67">
        <f t="shared" si="53"/>
        <v>1.5515903801397446E-3</v>
      </c>
      <c r="W767" s="17"/>
      <c r="X767" s="46"/>
      <c r="Y767" s="46"/>
    </row>
    <row r="768" spans="1:25" ht="15">
      <c r="A768" s="14" t="s">
        <v>18</v>
      </c>
      <c r="B768" s="14">
        <v>7</v>
      </c>
      <c r="C768" s="14">
        <v>3034</v>
      </c>
      <c r="D768" s="9" t="s">
        <v>425</v>
      </c>
      <c r="E768" s="14" t="s">
        <v>20</v>
      </c>
      <c r="F768" s="14" t="s">
        <v>422</v>
      </c>
      <c r="G768" s="51">
        <v>1991</v>
      </c>
      <c r="H768" s="51">
        <v>210</v>
      </c>
      <c r="I768" s="59">
        <v>0.1179</v>
      </c>
      <c r="J768" s="51">
        <v>874500</v>
      </c>
      <c r="K768" s="51">
        <v>2047</v>
      </c>
      <c r="L768" s="51">
        <v>1940</v>
      </c>
      <c r="M768" s="64">
        <f t="shared" si="50"/>
        <v>0.52336448598130836</v>
      </c>
      <c r="N768" s="43" t="str">
        <f>IFERROR(VLOOKUP(C768, マスタ!$E$2:$G$33, 3, TRUE), "")</f>
        <v>繊維製品</v>
      </c>
      <c r="O768" s="14" t="str">
        <f>IF(F768 = "", "", TEXT( WORKDAY(TEXT(LEFT(F768, FIND("(", F768) - 1), "yyyy/mm/dd"), 1, マスタ!$A$2:$A$106), "yyyymmdd"))</f>
        <v>20170802</v>
      </c>
      <c r="P768" s="18">
        <v>42949</v>
      </c>
      <c r="Q768" s="57">
        <v>2000</v>
      </c>
      <c r="R768" s="57">
        <v>2000</v>
      </c>
      <c r="S768" s="57">
        <v>1952</v>
      </c>
      <c r="T768" s="14" t="str">
        <f t="shared" si="51"/>
        <v>無</v>
      </c>
      <c r="U768" s="14" t="str">
        <f t="shared" si="52"/>
        <v>有</v>
      </c>
      <c r="V768" s="68">
        <f t="shared" si="53"/>
        <v>4.5203415369161615E-3</v>
      </c>
      <c r="W768" s="19"/>
      <c r="X768" s="47"/>
      <c r="Y768" s="47"/>
    </row>
    <row r="769" spans="1:390" ht="15">
      <c r="A769" s="15" t="s">
        <v>18</v>
      </c>
      <c r="B769" s="15">
        <v>8</v>
      </c>
      <c r="C769" s="15">
        <v>7274</v>
      </c>
      <c r="D769" s="10" t="s">
        <v>226</v>
      </c>
      <c r="E769" s="15" t="s">
        <v>20</v>
      </c>
      <c r="F769" s="15" t="s">
        <v>422</v>
      </c>
      <c r="G769" s="50">
        <v>1182</v>
      </c>
      <c r="H769" s="50">
        <v>115</v>
      </c>
      <c r="I769" s="58">
        <v>0.10780000000000001</v>
      </c>
      <c r="J769" s="50">
        <v>2749000</v>
      </c>
      <c r="K769" s="50">
        <v>1229</v>
      </c>
      <c r="L769" s="50">
        <v>1151</v>
      </c>
      <c r="M769" s="63">
        <f t="shared" si="50"/>
        <v>0.60256410256410253</v>
      </c>
      <c r="N769" s="42" t="str">
        <f>IFERROR(VLOOKUP(C769, マスタ!$E$2:$G$33, 3, TRUE), "")</f>
        <v>輸送用機械</v>
      </c>
      <c r="O769" s="15" t="str">
        <f>IF(F769 = "", "", TEXT( WORKDAY(TEXT(LEFT(F769, FIND("(", F769) - 1), "yyyy/mm/dd"), 1, マスタ!$A$2:$A$106), "yyyymmdd"))</f>
        <v>20170802</v>
      </c>
      <c r="P769" s="16">
        <v>42949</v>
      </c>
      <c r="Q769" s="56">
        <v>1187</v>
      </c>
      <c r="R769" s="56">
        <v>1240</v>
      </c>
      <c r="S769" s="56">
        <v>1175</v>
      </c>
      <c r="T769" s="15" t="str">
        <f t="shared" si="51"/>
        <v>有</v>
      </c>
      <c r="U769" s="15" t="str">
        <f t="shared" si="52"/>
        <v>有</v>
      </c>
      <c r="V769" s="67">
        <f t="shared" si="53"/>
        <v>4.230118443316444E-3</v>
      </c>
      <c r="W769" s="17"/>
      <c r="X769" s="46"/>
      <c r="Y769" s="46"/>
    </row>
    <row r="770" spans="1:390" ht="27">
      <c r="A770" s="14" t="s">
        <v>18</v>
      </c>
      <c r="B770" s="14">
        <v>9</v>
      </c>
      <c r="C770" s="14">
        <v>5911</v>
      </c>
      <c r="D770" s="9" t="s">
        <v>426</v>
      </c>
      <c r="E770" s="14" t="s">
        <v>20</v>
      </c>
      <c r="F770" s="14" t="s">
        <v>422</v>
      </c>
      <c r="G770" s="51">
        <v>1852</v>
      </c>
      <c r="H770" s="51">
        <v>174</v>
      </c>
      <c r="I770" s="59">
        <v>0.1037</v>
      </c>
      <c r="J770" s="51">
        <v>1052900</v>
      </c>
      <c r="K770" s="51">
        <v>1871</v>
      </c>
      <c r="L770" s="51">
        <v>1767</v>
      </c>
      <c r="M770" s="64">
        <f t="shared" si="50"/>
        <v>0.18269230769230768</v>
      </c>
      <c r="N770" s="43" t="str">
        <f>IFERROR(VLOOKUP(C770, マスタ!$E$2:$G$33, 3, TRUE), "")</f>
        <v>金属製品</v>
      </c>
      <c r="O770" s="14" t="str">
        <f>IF(F770 = "", "", TEXT( WORKDAY(TEXT(LEFT(F770, FIND("(", F770) - 1), "yyyy/mm/dd"), 1, マスタ!$A$2:$A$106), "yyyymmdd"))</f>
        <v>20170802</v>
      </c>
      <c r="P770" s="18">
        <v>42949</v>
      </c>
      <c r="Q770" s="57">
        <v>1870</v>
      </c>
      <c r="R770" s="57">
        <v>1968</v>
      </c>
      <c r="S770" s="57">
        <v>1866</v>
      </c>
      <c r="T770" s="14" t="str">
        <f t="shared" si="51"/>
        <v>有</v>
      </c>
      <c r="U770" s="14" t="str">
        <f t="shared" si="52"/>
        <v>無</v>
      </c>
      <c r="V770" s="68">
        <f t="shared" si="53"/>
        <v>9.7192224622029144E-3</v>
      </c>
      <c r="W770" s="19"/>
      <c r="X770" s="47"/>
      <c r="Y770" s="47"/>
    </row>
    <row r="771" spans="1:390" ht="27">
      <c r="A771" s="15" t="s">
        <v>18</v>
      </c>
      <c r="B771" s="15">
        <v>10</v>
      </c>
      <c r="C771" s="15">
        <v>2810</v>
      </c>
      <c r="D771" s="10" t="s">
        <v>427</v>
      </c>
      <c r="E771" s="15" t="s">
        <v>20</v>
      </c>
      <c r="F771" s="15" t="s">
        <v>422</v>
      </c>
      <c r="G771" s="50">
        <v>3140</v>
      </c>
      <c r="H771" s="50">
        <v>292</v>
      </c>
      <c r="I771" s="58">
        <v>0.10249999999999999</v>
      </c>
      <c r="J771" s="50">
        <v>845500</v>
      </c>
      <c r="K771" s="50">
        <v>3145</v>
      </c>
      <c r="L771" s="50">
        <v>2981</v>
      </c>
      <c r="M771" s="63">
        <f t="shared" ref="M771:M844" si="54">IFERROR((K771-G771) / (K771-L771), "")</f>
        <v>3.048780487804878E-2</v>
      </c>
      <c r="N771" s="42" t="str">
        <f>IFERROR(VLOOKUP(C771, マスタ!$E$2:$G$33, 3, TRUE), "")</f>
        <v>食品</v>
      </c>
      <c r="O771" s="15" t="str">
        <f>IF(F771 = "", "", TEXT( WORKDAY(TEXT(LEFT(F771, FIND("(", F771) - 1), "yyyy/mm/dd"), 1, マスタ!$A$2:$A$106), "yyyymmdd"))</f>
        <v>20170802</v>
      </c>
      <c r="P771" s="16">
        <v>42949</v>
      </c>
      <c r="Q771" s="56">
        <v>3160</v>
      </c>
      <c r="R771" s="56">
        <v>3240</v>
      </c>
      <c r="S771" s="56">
        <v>3160</v>
      </c>
      <c r="T771" s="15" t="str">
        <f t="shared" si="51"/>
        <v>有</v>
      </c>
      <c r="U771" s="15" t="str">
        <f t="shared" si="52"/>
        <v>無</v>
      </c>
      <c r="V771" s="67">
        <f t="shared" si="53"/>
        <v>6.3694267515923553E-3</v>
      </c>
      <c r="W771" s="17"/>
      <c r="X771" s="46"/>
      <c r="Y771" s="46"/>
    </row>
    <row r="772" spans="1:390" ht="15">
      <c r="A772" s="14" t="s">
        <v>18</v>
      </c>
      <c r="B772" s="14">
        <v>1</v>
      </c>
      <c r="C772" s="14">
        <v>4112</v>
      </c>
      <c r="D772" s="9" t="s">
        <v>173</v>
      </c>
      <c r="E772" s="14" t="s">
        <v>20</v>
      </c>
      <c r="F772" s="14" t="s">
        <v>428</v>
      </c>
      <c r="G772" s="51">
        <v>6450</v>
      </c>
      <c r="H772" s="51">
        <v>1000</v>
      </c>
      <c r="I772" s="59">
        <v>0.1835</v>
      </c>
      <c r="J772" s="51">
        <v>2337300</v>
      </c>
      <c r="K772" s="51">
        <v>6450</v>
      </c>
      <c r="L772" s="51">
        <v>5900</v>
      </c>
      <c r="M772" s="64">
        <f t="shared" si="54"/>
        <v>0</v>
      </c>
      <c r="N772" s="43" t="str">
        <f>IFERROR(VLOOKUP(C772, マスタ!$E$2:$G$33, 3, TRUE), "")</f>
        <v>化学・医薬品</v>
      </c>
      <c r="O772" s="14" t="str">
        <f>IF(F772 = "", "", TEXT( WORKDAY(TEXT(LEFT(F772, FIND("(", F772) - 1), "yyyy/mm/dd"), 1, マスタ!$A$2:$A$106), "yyyymmdd"))</f>
        <v>20170803</v>
      </c>
      <c r="P772" s="18">
        <v>42950</v>
      </c>
      <c r="Q772" s="57">
        <v>6550</v>
      </c>
      <c r="R772" s="57">
        <v>6630</v>
      </c>
      <c r="S772" s="57">
        <v>6210</v>
      </c>
      <c r="T772" s="14" t="str">
        <f t="shared" si="51"/>
        <v>有</v>
      </c>
      <c r="U772" s="14" t="str">
        <f t="shared" si="52"/>
        <v>有</v>
      </c>
      <c r="V772" s="68">
        <f t="shared" si="53"/>
        <v>1.5503875968992276E-2</v>
      </c>
      <c r="W772" s="19"/>
      <c r="X772" s="47"/>
      <c r="Y772" s="47"/>
    </row>
    <row r="773" spans="1:390" ht="15">
      <c r="A773" s="15" t="s">
        <v>18</v>
      </c>
      <c r="B773" s="15">
        <v>3</v>
      </c>
      <c r="C773" s="15">
        <v>7214</v>
      </c>
      <c r="D773" s="10" t="s">
        <v>429</v>
      </c>
      <c r="E773" s="15" t="s">
        <v>20</v>
      </c>
      <c r="F773" s="15" t="s">
        <v>428</v>
      </c>
      <c r="G773" s="50">
        <v>1393</v>
      </c>
      <c r="H773" s="50">
        <v>157</v>
      </c>
      <c r="I773" s="58">
        <v>0.127</v>
      </c>
      <c r="J773" s="50">
        <v>330600</v>
      </c>
      <c r="K773" s="50">
        <v>1417</v>
      </c>
      <c r="L773" s="50">
        <v>1343</v>
      </c>
      <c r="M773" s="63">
        <f t="shared" si="54"/>
        <v>0.32432432432432434</v>
      </c>
      <c r="N773" s="42" t="str">
        <f>IFERROR(VLOOKUP(C773, マスタ!$E$2:$G$33, 3, TRUE), "")</f>
        <v>輸送用機械</v>
      </c>
      <c r="O773" s="15" t="str">
        <f>IF(F773 = "", "", TEXT( WORKDAY(TEXT(LEFT(F773, FIND("(", F773) - 1), "yyyy/mm/dd"), 1, マスタ!$A$2:$A$106), "yyyymmdd"))</f>
        <v>20170803</v>
      </c>
      <c r="P773" s="16">
        <v>42950</v>
      </c>
      <c r="Q773" s="56">
        <v>1393</v>
      </c>
      <c r="R773" s="56">
        <v>1394</v>
      </c>
      <c r="S773" s="56">
        <v>1345</v>
      </c>
      <c r="T773" s="15" t="str">
        <f t="shared" si="51"/>
        <v>無</v>
      </c>
      <c r="U773" s="15" t="str">
        <f t="shared" si="52"/>
        <v>有</v>
      </c>
      <c r="V773" s="67">
        <f t="shared" si="53"/>
        <v>0</v>
      </c>
      <c r="W773" s="17"/>
      <c r="X773" s="46"/>
      <c r="Y773" s="46"/>
    </row>
    <row r="774" spans="1:390" ht="27">
      <c r="A774" s="14" t="s">
        <v>18</v>
      </c>
      <c r="B774" s="14">
        <v>5</v>
      </c>
      <c r="C774" s="14">
        <v>4282</v>
      </c>
      <c r="D774" s="9" t="s">
        <v>430</v>
      </c>
      <c r="E774" s="14" t="s">
        <v>20</v>
      </c>
      <c r="F774" s="14" t="s">
        <v>428</v>
      </c>
      <c r="G774" s="51">
        <v>2038</v>
      </c>
      <c r="H774" s="51">
        <v>187</v>
      </c>
      <c r="I774" s="59">
        <v>0.10100000000000001</v>
      </c>
      <c r="J774" s="51">
        <v>533100</v>
      </c>
      <c r="K774" s="51">
        <v>2057</v>
      </c>
      <c r="L774" s="51">
        <v>1945</v>
      </c>
      <c r="M774" s="64">
        <f t="shared" si="54"/>
        <v>0.16964285714285715</v>
      </c>
      <c r="N774" s="43" t="str">
        <f>IFERROR(VLOOKUP(C774, マスタ!$E$2:$G$33, 3, TRUE), "")</f>
        <v>化学・医薬品</v>
      </c>
      <c r="O774" s="14" t="str">
        <f>IF(F774 = "", "", TEXT( WORKDAY(TEXT(LEFT(F774, FIND("(", F774) - 1), "yyyy/mm/dd"), 1, マスタ!$A$2:$A$106), "yyyymmdd"))</f>
        <v>20170803</v>
      </c>
      <c r="P774" s="18">
        <v>42950</v>
      </c>
      <c r="Q774" s="57">
        <v>2040</v>
      </c>
      <c r="R774" s="57">
        <v>2072</v>
      </c>
      <c r="S774" s="57">
        <v>2027</v>
      </c>
      <c r="T774" s="14" t="str">
        <f t="shared" si="51"/>
        <v>有</v>
      </c>
      <c r="U774" s="14" t="str">
        <f t="shared" si="52"/>
        <v>無</v>
      </c>
      <c r="V774" s="68">
        <f t="shared" si="53"/>
        <v>9.8135426889101041E-4</v>
      </c>
      <c r="W774" s="19"/>
      <c r="X774" s="47"/>
      <c r="Y774" s="47"/>
    </row>
    <row r="775" spans="1:390" ht="15">
      <c r="A775" s="15" t="s">
        <v>18</v>
      </c>
      <c r="B775" s="15">
        <v>3</v>
      </c>
      <c r="C775" s="15">
        <v>3661</v>
      </c>
      <c r="D775" s="10" t="s">
        <v>261</v>
      </c>
      <c r="E775" s="15" t="s">
        <v>20</v>
      </c>
      <c r="F775" s="15" t="s">
        <v>433</v>
      </c>
      <c r="G775" s="50">
        <v>2253</v>
      </c>
      <c r="H775" s="50">
        <v>315</v>
      </c>
      <c r="I775" s="58">
        <v>0.16250000000000001</v>
      </c>
      <c r="J775" s="50">
        <v>7144500</v>
      </c>
      <c r="K775" s="50">
        <v>2338</v>
      </c>
      <c r="L775" s="50">
        <v>1925</v>
      </c>
      <c r="M775" s="63">
        <f t="shared" si="54"/>
        <v>0.20581113801452786</v>
      </c>
      <c r="N775" s="42" t="str">
        <f>IFERROR(VLOOKUP(C775, マスタ!$E$2:$G$33, 3, TRUE), "")</f>
        <v>36</v>
      </c>
      <c r="O775" s="15" t="str">
        <f>IF(F775 = "", "", TEXT( WORKDAY(TEXT(LEFT(F775, FIND("(", F775) - 1), "yyyy/mm/dd"), 1, マスタ!$A$2:$A$106), "yyyymmdd"))</f>
        <v>20170804</v>
      </c>
      <c r="P775" s="16">
        <v>42951</v>
      </c>
      <c r="Q775" s="56">
        <v>2333</v>
      </c>
      <c r="R775" s="56">
        <v>2333</v>
      </c>
      <c r="S775" s="56">
        <v>1781</v>
      </c>
      <c r="T775" s="15" t="str">
        <f t="shared" si="51"/>
        <v>無</v>
      </c>
      <c r="U775" s="15" t="str">
        <f t="shared" si="52"/>
        <v>有</v>
      </c>
      <c r="V775" s="67">
        <f t="shared" si="53"/>
        <v>3.5508211273857171E-2</v>
      </c>
      <c r="W775" s="17"/>
      <c r="X775" s="46"/>
      <c r="Y775" s="46"/>
    </row>
    <row r="776" spans="1:390" ht="15">
      <c r="A776" s="14" t="s">
        <v>18</v>
      </c>
      <c r="B776" s="14">
        <v>4</v>
      </c>
      <c r="C776" s="14">
        <v>5801</v>
      </c>
      <c r="D776" s="9" t="s">
        <v>434</v>
      </c>
      <c r="E776" s="14" t="s">
        <v>20</v>
      </c>
      <c r="F776" s="14" t="s">
        <v>433</v>
      </c>
      <c r="G776" s="51">
        <v>5650</v>
      </c>
      <c r="H776" s="51">
        <v>705</v>
      </c>
      <c r="I776" s="59">
        <v>0.1426</v>
      </c>
      <c r="J776" s="51">
        <v>3515800</v>
      </c>
      <c r="K776" s="51">
        <v>5650</v>
      </c>
      <c r="L776" s="51">
        <v>5360</v>
      </c>
      <c r="M776" s="64">
        <f t="shared" si="54"/>
        <v>0</v>
      </c>
      <c r="N776" s="43" t="str">
        <f>IFERROR(VLOOKUP(C776, マスタ!$E$2:$G$33, 3, TRUE), "")</f>
        <v>非鉄金属</v>
      </c>
      <c r="O776" s="14" t="str">
        <f>IF(F776 = "", "", TEXT( WORKDAY(TEXT(LEFT(F776, FIND("(", F776) - 1), "yyyy/mm/dd"), 1, マスタ!$A$2:$A$106), "yyyymmdd"))</f>
        <v>20170804</v>
      </c>
      <c r="P776" s="18">
        <v>42951</v>
      </c>
      <c r="Q776" s="57">
        <v>5780</v>
      </c>
      <c r="R776" s="57">
        <v>5930</v>
      </c>
      <c r="S776" s="57">
        <v>5770</v>
      </c>
      <c r="T776" s="14" t="str">
        <f t="shared" si="51"/>
        <v>有</v>
      </c>
      <c r="U776" s="14" t="str">
        <f t="shared" si="52"/>
        <v>無</v>
      </c>
      <c r="V776" s="68">
        <f t="shared" si="53"/>
        <v>2.3008849557522026E-2</v>
      </c>
      <c r="W776" s="19"/>
      <c r="X776" s="47"/>
      <c r="Y776" s="47"/>
    </row>
    <row r="777" spans="1:390" ht="15">
      <c r="A777" s="15" t="s">
        <v>18</v>
      </c>
      <c r="B777" s="15">
        <v>5</v>
      </c>
      <c r="C777" s="15">
        <v>4968</v>
      </c>
      <c r="D777" s="10" t="s">
        <v>435</v>
      </c>
      <c r="E777" s="15" t="s">
        <v>20</v>
      </c>
      <c r="F777" s="15" t="s">
        <v>433</v>
      </c>
      <c r="G777" s="50">
        <v>2220</v>
      </c>
      <c r="H777" s="50">
        <v>254</v>
      </c>
      <c r="I777" s="58">
        <v>0.12920000000000001</v>
      </c>
      <c r="J777" s="50">
        <v>336100</v>
      </c>
      <c r="K777" s="50">
        <v>2241</v>
      </c>
      <c r="L777" s="50">
        <v>2077</v>
      </c>
      <c r="M777" s="63">
        <f t="shared" si="54"/>
        <v>0.12804878048780488</v>
      </c>
      <c r="N777" s="42" t="str">
        <f>IFERROR(VLOOKUP(C777, マスタ!$E$2:$G$33, 3, TRUE), "")</f>
        <v>化学・医薬品</v>
      </c>
      <c r="O777" s="15" t="str">
        <f>IF(F777 = "", "", TEXT( WORKDAY(TEXT(LEFT(F777, FIND("(", F777) - 1), "yyyy/mm/dd"), 1, マスタ!$A$2:$A$106), "yyyymmdd"))</f>
        <v>20170804</v>
      </c>
      <c r="P777" s="16">
        <v>42951</v>
      </c>
      <c r="Q777" s="56">
        <v>2270</v>
      </c>
      <c r="R777" s="56">
        <v>2275</v>
      </c>
      <c r="S777" s="56">
        <v>2202</v>
      </c>
      <c r="T777" s="15" t="str">
        <f t="shared" si="51"/>
        <v>無</v>
      </c>
      <c r="U777" s="15" t="str">
        <f t="shared" si="52"/>
        <v>有</v>
      </c>
      <c r="V777" s="67">
        <f t="shared" si="53"/>
        <v>2.2522522522522515E-2</v>
      </c>
      <c r="W777" s="17"/>
      <c r="X777" s="46"/>
      <c r="Y777" s="46"/>
    </row>
    <row r="778" spans="1:390" ht="15">
      <c r="A778" s="14" t="s">
        <v>18</v>
      </c>
      <c r="B778" s="14">
        <v>7</v>
      </c>
      <c r="C778" s="14">
        <v>4975</v>
      </c>
      <c r="D778" s="9" t="s">
        <v>344</v>
      </c>
      <c r="E778" s="14" t="s">
        <v>20</v>
      </c>
      <c r="F778" s="14" t="s">
        <v>433</v>
      </c>
      <c r="G778" s="51">
        <v>4510</v>
      </c>
      <c r="H778" s="51">
        <v>420</v>
      </c>
      <c r="I778" s="59">
        <v>0.1027</v>
      </c>
      <c r="J778" s="51">
        <v>299500</v>
      </c>
      <c r="K778" s="51">
        <v>4570</v>
      </c>
      <c r="L778" s="51">
        <v>4295</v>
      </c>
      <c r="M778" s="64">
        <f t="shared" si="54"/>
        <v>0.21818181818181817</v>
      </c>
      <c r="N778" s="43" t="str">
        <f>IFERROR(VLOOKUP(C778, マスタ!$E$2:$G$33, 3, TRUE), "")</f>
        <v>化学・医薬品</v>
      </c>
      <c r="O778" s="14" t="str">
        <f>IF(F778 = "", "", TEXT( WORKDAY(TEXT(LEFT(F778, FIND("(", F778) - 1), "yyyy/mm/dd"), 1, マスタ!$A$2:$A$106), "yyyymmdd"))</f>
        <v>20170804</v>
      </c>
      <c r="P778" s="18">
        <v>42951</v>
      </c>
      <c r="Q778" s="57">
        <v>4485</v>
      </c>
      <c r="R778" s="57">
        <v>4525</v>
      </c>
      <c r="S778" s="57">
        <v>4420</v>
      </c>
      <c r="T778" s="14" t="str">
        <f t="shared" si="51"/>
        <v>無</v>
      </c>
      <c r="U778" s="14" t="str">
        <f t="shared" si="52"/>
        <v>有</v>
      </c>
      <c r="V778" s="68">
        <f t="shared" si="53"/>
        <v>-5.5432372505542782E-3</v>
      </c>
      <c r="W778" s="19"/>
      <c r="X778" s="47"/>
      <c r="Y778" s="47"/>
    </row>
    <row r="779" spans="1:390" ht="15">
      <c r="A779" s="15" t="s">
        <v>18</v>
      </c>
      <c r="B779" s="15">
        <v>8</v>
      </c>
      <c r="C779" s="15">
        <v>7231</v>
      </c>
      <c r="D779" s="10" t="s">
        <v>340</v>
      </c>
      <c r="E779" s="15" t="s">
        <v>20</v>
      </c>
      <c r="F779" s="15" t="s">
        <v>433</v>
      </c>
      <c r="G779" s="50">
        <v>3855</v>
      </c>
      <c r="H779" s="50">
        <v>355</v>
      </c>
      <c r="I779" s="58">
        <v>0.1014</v>
      </c>
      <c r="J779" s="50">
        <v>326600</v>
      </c>
      <c r="K779" s="50">
        <v>3920</v>
      </c>
      <c r="L779" s="50">
        <v>3495</v>
      </c>
      <c r="M779" s="63">
        <f t="shared" si="54"/>
        <v>0.15294117647058825</v>
      </c>
      <c r="N779" s="42" t="str">
        <f>IFERROR(VLOOKUP(C779, マスタ!$E$2:$G$33, 3, TRUE), "")</f>
        <v>輸送用機械</v>
      </c>
      <c r="O779" s="15" t="str">
        <f>IF(F779 = "", "", TEXT( WORKDAY(TEXT(LEFT(F779, FIND("(", F779) - 1), "yyyy/mm/dd"), 1, マスタ!$A$2:$A$106), "yyyymmdd"))</f>
        <v>20170804</v>
      </c>
      <c r="P779" s="16">
        <v>42951</v>
      </c>
      <c r="Q779" s="56">
        <v>3855</v>
      </c>
      <c r="R779" s="56">
        <v>3920</v>
      </c>
      <c r="S779" s="56">
        <v>3815</v>
      </c>
      <c r="T779" s="15" t="str">
        <f t="shared" si="51"/>
        <v>有</v>
      </c>
      <c r="U779" s="15" t="str">
        <f t="shared" si="52"/>
        <v>有</v>
      </c>
      <c r="V779" s="67">
        <f t="shared" si="53"/>
        <v>0</v>
      </c>
      <c r="W779" s="17"/>
      <c r="X779" s="46"/>
      <c r="Y779" s="46"/>
    </row>
    <row r="780" spans="1:390" ht="15">
      <c r="A780" s="14" t="s">
        <v>18</v>
      </c>
      <c r="B780" s="31">
        <v>7</v>
      </c>
      <c r="C780" s="31">
        <v>8111</v>
      </c>
      <c r="D780" s="9" t="s">
        <v>431</v>
      </c>
      <c r="E780" s="14" t="s">
        <v>20</v>
      </c>
      <c r="F780" s="14" t="s">
        <v>432</v>
      </c>
      <c r="G780" s="51">
        <v>7800</v>
      </c>
      <c r="H780" s="51">
        <v>800</v>
      </c>
      <c r="I780" s="59">
        <v>0.1143</v>
      </c>
      <c r="J780" s="51">
        <v>202300</v>
      </c>
      <c r="K780" s="51">
        <v>7860</v>
      </c>
      <c r="L780" s="52">
        <v>7270</v>
      </c>
      <c r="M780" s="64">
        <f t="shared" ref="M780:M790" si="55">IFERROR((K780-G780) / (K780-L780), "")</f>
        <v>0.10169491525423729</v>
      </c>
      <c r="N780" s="43" t="str">
        <f>IFERROR(VLOOKUP(C780, マスタ!$E$2:$G$33, 3, TRUE), "")</f>
        <v>商業</v>
      </c>
      <c r="O780" s="14" t="str">
        <f>IF(F780 = "", "", TEXT( WORKDAY(TEXT(LEFT(F780, FIND("(", F780) - 1), "yyyy/mm/dd"), 1, マスタ!$A$2:$A$106), "yyyymmdd"))</f>
        <v>20170807</v>
      </c>
      <c r="P780" s="18">
        <v>42954</v>
      </c>
      <c r="Q780" s="57">
        <v>7780</v>
      </c>
      <c r="R780" s="57">
        <v>7920</v>
      </c>
      <c r="S780" s="57">
        <v>7750</v>
      </c>
      <c r="T780" s="14" t="str">
        <f t="shared" ref="T780:T790" si="56">IF(Q780="", "", IF(R780-Q780&gt;=ROUNDDOWN(G780/100, 0), "有", "無"))</f>
        <v>有</v>
      </c>
      <c r="U780" s="14" t="str">
        <f t="shared" ref="U780:U790" si="57">IF(Q780="", "", IF(Q780-S780&gt;=ROUNDDOWN(G780/100, 0), "有", "無"))</f>
        <v>無</v>
      </c>
      <c r="V780" s="68">
        <f t="shared" ref="V780:V790" si="58">IF(Q780="", "", Q780/G780-1)</f>
        <v>-2.564102564102555E-3</v>
      </c>
      <c r="W780" s="19" t="s">
        <v>946</v>
      </c>
      <c r="X780" s="47">
        <v>130</v>
      </c>
      <c r="Y780" s="70">
        <f>IFERROR(X780/G780*1000,"")</f>
        <v>16.666666666666668</v>
      </c>
      <c r="Z780">
        <v>7780</v>
      </c>
      <c r="AA780">
        <v>7850</v>
      </c>
      <c r="AB780">
        <v>7770</v>
      </c>
      <c r="AC780">
        <v>7810</v>
      </c>
      <c r="AD780">
        <v>8600</v>
      </c>
      <c r="AE780">
        <v>7800</v>
      </c>
      <c r="AF780">
        <v>7840</v>
      </c>
      <c r="AG780">
        <v>7790</v>
      </c>
      <c r="AH780">
        <v>7840</v>
      </c>
      <c r="AI780">
        <v>3600</v>
      </c>
      <c r="AJ780">
        <v>7810</v>
      </c>
      <c r="AK780">
        <v>7820</v>
      </c>
      <c r="AL780">
        <v>7810</v>
      </c>
      <c r="AM780">
        <v>7820</v>
      </c>
      <c r="AN780">
        <v>700</v>
      </c>
      <c r="AO780">
        <v>7830</v>
      </c>
      <c r="AP780">
        <v>7880</v>
      </c>
      <c r="AQ780">
        <v>7830</v>
      </c>
      <c r="AR780">
        <v>7880</v>
      </c>
      <c r="AS780">
        <v>3400</v>
      </c>
      <c r="AT780">
        <v>7890</v>
      </c>
      <c r="AU780">
        <v>7920</v>
      </c>
      <c r="AV780">
        <v>7880</v>
      </c>
      <c r="AW780">
        <v>7910</v>
      </c>
      <c r="AX780">
        <v>2100</v>
      </c>
      <c r="AY780">
        <v>7920</v>
      </c>
      <c r="AZ780">
        <v>7920</v>
      </c>
      <c r="BA780">
        <v>7860</v>
      </c>
      <c r="BB780">
        <v>7880</v>
      </c>
      <c r="BC780">
        <v>1800</v>
      </c>
      <c r="BD780">
        <v>7880</v>
      </c>
      <c r="BE780">
        <v>7880</v>
      </c>
      <c r="BF780">
        <v>7860</v>
      </c>
      <c r="BG780">
        <v>7870</v>
      </c>
      <c r="BH780">
        <v>2400</v>
      </c>
      <c r="BI780">
        <v>7880</v>
      </c>
      <c r="BJ780">
        <v>7880</v>
      </c>
      <c r="BK780">
        <v>7880</v>
      </c>
      <c r="BL780">
        <v>7880</v>
      </c>
      <c r="BM780">
        <v>300</v>
      </c>
      <c r="BN780">
        <v>7890</v>
      </c>
      <c r="BO780">
        <v>7900</v>
      </c>
      <c r="BP780">
        <v>7890</v>
      </c>
      <c r="BQ780">
        <v>7890</v>
      </c>
      <c r="BR780">
        <v>500</v>
      </c>
      <c r="BS780">
        <v>7880</v>
      </c>
      <c r="BT780">
        <v>7880</v>
      </c>
      <c r="BU780">
        <v>7870</v>
      </c>
      <c r="BV780">
        <v>7870</v>
      </c>
      <c r="BW780">
        <v>500</v>
      </c>
      <c r="BX780">
        <v>7870</v>
      </c>
      <c r="BY780">
        <v>7870</v>
      </c>
      <c r="BZ780">
        <v>7860</v>
      </c>
      <c r="CA780">
        <v>7870</v>
      </c>
      <c r="CB780">
        <v>1200</v>
      </c>
      <c r="CC780">
        <v>7870</v>
      </c>
      <c r="CD780">
        <v>7870</v>
      </c>
      <c r="CE780">
        <v>7870</v>
      </c>
      <c r="CF780">
        <v>7870</v>
      </c>
      <c r="CG780">
        <v>100</v>
      </c>
      <c r="CH780">
        <v>7870</v>
      </c>
      <c r="CI780">
        <v>7870</v>
      </c>
      <c r="CJ780">
        <v>7870</v>
      </c>
      <c r="CK780">
        <v>7870</v>
      </c>
      <c r="CL780">
        <v>100</v>
      </c>
      <c r="CQ780">
        <v>0</v>
      </c>
      <c r="CR780">
        <v>7870</v>
      </c>
      <c r="CS780">
        <v>7880</v>
      </c>
      <c r="CT780">
        <v>7860</v>
      </c>
      <c r="CU780">
        <v>7880</v>
      </c>
      <c r="CV780">
        <v>800</v>
      </c>
      <c r="CW780">
        <v>7880</v>
      </c>
      <c r="CX780">
        <v>7890</v>
      </c>
      <c r="CY780">
        <v>7880</v>
      </c>
      <c r="CZ780">
        <v>7890</v>
      </c>
      <c r="DA780">
        <v>300</v>
      </c>
      <c r="DF780">
        <v>0</v>
      </c>
      <c r="DG780">
        <v>7880</v>
      </c>
      <c r="DH780">
        <v>7890</v>
      </c>
      <c r="DI780">
        <v>7880</v>
      </c>
      <c r="DJ780">
        <v>7890</v>
      </c>
      <c r="DK780">
        <v>300</v>
      </c>
      <c r="DL780">
        <v>7890</v>
      </c>
      <c r="DM780">
        <v>7890</v>
      </c>
      <c r="DN780">
        <v>7880</v>
      </c>
      <c r="DO780">
        <v>7880</v>
      </c>
      <c r="DP780">
        <v>800</v>
      </c>
      <c r="DQ780">
        <v>7870</v>
      </c>
      <c r="DR780">
        <v>7870</v>
      </c>
      <c r="DS780">
        <v>7860</v>
      </c>
      <c r="DT780">
        <v>7860</v>
      </c>
      <c r="DU780">
        <v>500</v>
      </c>
      <c r="DZ780">
        <v>0</v>
      </c>
      <c r="EA780">
        <v>7880</v>
      </c>
      <c r="EB780">
        <v>7880</v>
      </c>
      <c r="EC780">
        <v>7880</v>
      </c>
      <c r="ED780">
        <v>7880</v>
      </c>
      <c r="EE780">
        <v>500</v>
      </c>
      <c r="EF780">
        <v>7870</v>
      </c>
      <c r="EG780">
        <v>7870</v>
      </c>
      <c r="EH780">
        <v>7870</v>
      </c>
      <c r="EI780">
        <v>7870</v>
      </c>
      <c r="EJ780">
        <v>100</v>
      </c>
      <c r="EK780">
        <v>7880</v>
      </c>
      <c r="EL780">
        <v>7880</v>
      </c>
      <c r="EM780">
        <v>7870</v>
      </c>
      <c r="EN780">
        <v>7880</v>
      </c>
      <c r="EO780">
        <v>500</v>
      </c>
      <c r="EP780">
        <v>7870</v>
      </c>
      <c r="EQ780">
        <v>7870</v>
      </c>
      <c r="ER780">
        <v>7870</v>
      </c>
      <c r="ES780">
        <v>7870</v>
      </c>
      <c r="ET780">
        <v>300</v>
      </c>
      <c r="EU780">
        <v>7870</v>
      </c>
      <c r="EV780">
        <v>7870</v>
      </c>
      <c r="EW780">
        <v>7870</v>
      </c>
      <c r="EX780">
        <v>7870</v>
      </c>
      <c r="EY780">
        <v>100</v>
      </c>
      <c r="FD780">
        <v>0</v>
      </c>
      <c r="FI780">
        <v>0</v>
      </c>
      <c r="FJ780">
        <v>7870</v>
      </c>
      <c r="FK780">
        <v>7870</v>
      </c>
      <c r="FL780">
        <v>7860</v>
      </c>
      <c r="FM780">
        <v>7860</v>
      </c>
      <c r="FN780">
        <v>300</v>
      </c>
      <c r="FO780">
        <v>7870</v>
      </c>
      <c r="FP780">
        <v>7880</v>
      </c>
      <c r="FQ780">
        <v>7870</v>
      </c>
      <c r="FR780">
        <v>7880</v>
      </c>
      <c r="FS780">
        <v>200</v>
      </c>
      <c r="FT780">
        <v>7890</v>
      </c>
      <c r="FU780">
        <v>7890</v>
      </c>
      <c r="FV780">
        <v>7890</v>
      </c>
      <c r="FW780">
        <v>7890</v>
      </c>
      <c r="FX780">
        <v>100</v>
      </c>
      <c r="GC780">
        <v>0</v>
      </c>
      <c r="GH780">
        <v>0</v>
      </c>
      <c r="GM780">
        <v>0</v>
      </c>
      <c r="GR780">
        <v>0</v>
      </c>
      <c r="GW780">
        <v>0</v>
      </c>
      <c r="HB780">
        <v>0</v>
      </c>
      <c r="HG780">
        <v>0</v>
      </c>
      <c r="HL780">
        <v>0</v>
      </c>
      <c r="HQ780">
        <v>0</v>
      </c>
      <c r="HV780">
        <v>0</v>
      </c>
      <c r="IA780">
        <v>0</v>
      </c>
      <c r="IB780">
        <v>7900</v>
      </c>
      <c r="IC780">
        <v>7900</v>
      </c>
      <c r="ID780">
        <v>7860</v>
      </c>
      <c r="IE780">
        <v>7860</v>
      </c>
      <c r="IF780">
        <v>3800</v>
      </c>
      <c r="IG780">
        <v>7860</v>
      </c>
      <c r="IH780">
        <v>7860</v>
      </c>
      <c r="II780">
        <v>7850</v>
      </c>
      <c r="IJ780">
        <v>7850</v>
      </c>
      <c r="IK780">
        <v>300</v>
      </c>
      <c r="IL780">
        <v>7850</v>
      </c>
      <c r="IM780">
        <v>7860</v>
      </c>
      <c r="IN780">
        <v>7850</v>
      </c>
      <c r="IO780">
        <v>7860</v>
      </c>
      <c r="IP780">
        <v>300</v>
      </c>
      <c r="IQ780">
        <v>7850</v>
      </c>
      <c r="IR780">
        <v>7850</v>
      </c>
      <c r="IS780">
        <v>7830</v>
      </c>
      <c r="IT780">
        <v>7830</v>
      </c>
      <c r="IU780">
        <v>500</v>
      </c>
      <c r="IV780">
        <v>7830</v>
      </c>
      <c r="IW780">
        <v>7830</v>
      </c>
      <c r="IX780">
        <v>7810</v>
      </c>
      <c r="IY780">
        <v>7810</v>
      </c>
      <c r="IZ780">
        <v>3200</v>
      </c>
      <c r="JA780">
        <v>7810</v>
      </c>
      <c r="JB780">
        <v>7820</v>
      </c>
      <c r="JC780">
        <v>7810</v>
      </c>
      <c r="JD780">
        <v>7820</v>
      </c>
      <c r="JE780">
        <v>200</v>
      </c>
      <c r="JF780">
        <v>7820</v>
      </c>
      <c r="JG780">
        <v>7820</v>
      </c>
      <c r="JH780">
        <v>7820</v>
      </c>
      <c r="JI780">
        <v>7820</v>
      </c>
      <c r="JJ780">
        <v>300</v>
      </c>
      <c r="JK780">
        <v>7820</v>
      </c>
      <c r="JL780">
        <v>7830</v>
      </c>
      <c r="JM780">
        <v>7820</v>
      </c>
      <c r="JN780">
        <v>7830</v>
      </c>
      <c r="JO780">
        <v>200</v>
      </c>
      <c r="JP780">
        <v>7820</v>
      </c>
      <c r="JQ780">
        <v>7820</v>
      </c>
      <c r="JR780">
        <v>7800</v>
      </c>
      <c r="JS780">
        <v>7800</v>
      </c>
      <c r="JT780">
        <v>800</v>
      </c>
      <c r="JU780">
        <v>7800</v>
      </c>
      <c r="JV780">
        <v>7800</v>
      </c>
      <c r="JW780">
        <v>7770</v>
      </c>
      <c r="JX780">
        <v>7780</v>
      </c>
      <c r="JY780">
        <v>2900</v>
      </c>
      <c r="JZ780">
        <v>7770</v>
      </c>
      <c r="KA780">
        <v>7780</v>
      </c>
      <c r="KB780">
        <v>7770</v>
      </c>
      <c r="KC780">
        <v>7770</v>
      </c>
      <c r="KD780">
        <v>400</v>
      </c>
      <c r="KE780">
        <v>7780</v>
      </c>
      <c r="KF780">
        <v>7780</v>
      </c>
      <c r="KG780">
        <v>7760</v>
      </c>
      <c r="KH780">
        <v>7760</v>
      </c>
      <c r="KI780">
        <v>1100</v>
      </c>
      <c r="KJ780">
        <v>7760</v>
      </c>
      <c r="KK780">
        <v>7760</v>
      </c>
      <c r="KL780">
        <v>7760</v>
      </c>
      <c r="KM780">
        <v>7760</v>
      </c>
      <c r="KN780">
        <v>100</v>
      </c>
      <c r="KO780">
        <v>7760</v>
      </c>
      <c r="KP780">
        <v>7760</v>
      </c>
      <c r="KQ780">
        <v>7760</v>
      </c>
      <c r="KR780">
        <v>7760</v>
      </c>
      <c r="KS780">
        <v>200</v>
      </c>
      <c r="KX780">
        <v>0</v>
      </c>
      <c r="LC780">
        <v>0</v>
      </c>
      <c r="LD780">
        <v>7750</v>
      </c>
      <c r="LE780">
        <v>7760</v>
      </c>
      <c r="LF780">
        <v>7750</v>
      </c>
      <c r="LG780">
        <v>7750</v>
      </c>
      <c r="LH780">
        <v>1100</v>
      </c>
      <c r="LI780">
        <v>7750</v>
      </c>
      <c r="LJ780">
        <v>7760</v>
      </c>
      <c r="LK780">
        <v>7750</v>
      </c>
      <c r="LL780">
        <v>7760</v>
      </c>
      <c r="LM780">
        <v>500</v>
      </c>
      <c r="LR780">
        <v>0</v>
      </c>
      <c r="LS780">
        <v>7770</v>
      </c>
      <c r="LT780">
        <v>7770</v>
      </c>
      <c r="LU780">
        <v>7760</v>
      </c>
      <c r="LV780">
        <v>7760</v>
      </c>
      <c r="LW780">
        <v>1000</v>
      </c>
      <c r="MB780">
        <v>0</v>
      </c>
      <c r="MC780">
        <v>7760</v>
      </c>
      <c r="MD780">
        <v>7760</v>
      </c>
      <c r="ME780">
        <v>7760</v>
      </c>
      <c r="MF780">
        <v>7760</v>
      </c>
      <c r="MG780">
        <v>200</v>
      </c>
      <c r="MH780">
        <v>7760</v>
      </c>
      <c r="MI780">
        <v>7770</v>
      </c>
      <c r="MJ780">
        <v>7760</v>
      </c>
      <c r="MK780">
        <v>7770</v>
      </c>
      <c r="ML780">
        <v>500</v>
      </c>
      <c r="MM780">
        <v>7770</v>
      </c>
      <c r="MN780">
        <v>7770</v>
      </c>
      <c r="MO780">
        <v>7770</v>
      </c>
      <c r="MP780">
        <v>7770</v>
      </c>
      <c r="MQ780">
        <v>100</v>
      </c>
      <c r="MR780">
        <v>7770</v>
      </c>
      <c r="MS780">
        <v>7800</v>
      </c>
      <c r="MT780">
        <v>7770</v>
      </c>
      <c r="MU780">
        <v>7780</v>
      </c>
      <c r="MV780">
        <v>3100</v>
      </c>
      <c r="MW780">
        <v>7790</v>
      </c>
      <c r="MX780">
        <v>7790</v>
      </c>
      <c r="MY780">
        <v>7780</v>
      </c>
      <c r="MZ780">
        <v>7780</v>
      </c>
      <c r="NA780">
        <v>1300</v>
      </c>
      <c r="NB780">
        <v>7790</v>
      </c>
      <c r="NC780">
        <v>7790</v>
      </c>
      <c r="ND780">
        <v>7780</v>
      </c>
      <c r="NE780">
        <v>7780</v>
      </c>
      <c r="NF780">
        <v>1400</v>
      </c>
      <c r="NG780">
        <v>7790</v>
      </c>
      <c r="NH780">
        <v>7800</v>
      </c>
      <c r="NI780">
        <v>7790</v>
      </c>
      <c r="NJ780">
        <v>7800</v>
      </c>
      <c r="NK780">
        <v>900</v>
      </c>
      <c r="NL780">
        <v>7800</v>
      </c>
      <c r="NM780">
        <v>7800</v>
      </c>
      <c r="NN780">
        <v>7790</v>
      </c>
      <c r="NO780">
        <v>7790</v>
      </c>
      <c r="NP780">
        <v>900</v>
      </c>
      <c r="NQ780">
        <v>7790</v>
      </c>
      <c r="NR780">
        <v>7800</v>
      </c>
      <c r="NS780">
        <v>7780</v>
      </c>
      <c r="NT780">
        <v>7780</v>
      </c>
      <c r="NU780">
        <v>1900</v>
      </c>
      <c r="NV780">
        <v>7780</v>
      </c>
      <c r="NW780">
        <v>7780</v>
      </c>
      <c r="NX780">
        <v>7780</v>
      </c>
      <c r="NY780">
        <v>7780</v>
      </c>
      <c r="NZ780">
        <v>3300</v>
      </c>
    </row>
    <row r="781" spans="1:390" ht="15">
      <c r="A781" s="15" t="s">
        <v>18</v>
      </c>
      <c r="B781" s="30">
        <v>8</v>
      </c>
      <c r="C781" s="30">
        <v>6908</v>
      </c>
      <c r="D781" s="10" t="s">
        <v>220</v>
      </c>
      <c r="E781" s="15" t="s">
        <v>20</v>
      </c>
      <c r="F781" s="15" t="s">
        <v>432</v>
      </c>
      <c r="G781" s="50">
        <v>10790</v>
      </c>
      <c r="H781" s="50">
        <v>970</v>
      </c>
      <c r="I781" s="58">
        <v>9.8799999999999999E-2</v>
      </c>
      <c r="J781" s="50">
        <v>437100</v>
      </c>
      <c r="K781" s="50">
        <v>11230</v>
      </c>
      <c r="L781" s="53">
        <v>9820</v>
      </c>
      <c r="M781" s="63">
        <f t="shared" si="55"/>
        <v>0.31205673758865249</v>
      </c>
      <c r="N781" s="42" t="str">
        <f>IFERROR(VLOOKUP(C781, マスタ!$E$2:$G$33, 3, TRUE), "")</f>
        <v>電気</v>
      </c>
      <c r="O781" s="15" t="str">
        <f>IF(F781 = "", "", TEXT( WORKDAY(TEXT(LEFT(F781, FIND("(", F781) - 1), "yyyy/mm/dd"), 1, マスタ!$A$2:$A$106), "yyyymmdd"))</f>
        <v>20170807</v>
      </c>
      <c r="P781" s="16">
        <v>42954</v>
      </c>
      <c r="Q781" s="56">
        <v>10650</v>
      </c>
      <c r="R781" s="56">
        <v>10790</v>
      </c>
      <c r="S781" s="56">
        <v>10410</v>
      </c>
      <c r="T781" s="15" t="str">
        <f t="shared" si="56"/>
        <v>有</v>
      </c>
      <c r="U781" s="15" t="str">
        <f t="shared" si="57"/>
        <v>有</v>
      </c>
      <c r="V781" s="67">
        <f t="shared" si="58"/>
        <v>-1.2974976830398499E-2</v>
      </c>
      <c r="W781" s="17" t="s">
        <v>947</v>
      </c>
      <c r="X781" s="46">
        <v>-107</v>
      </c>
      <c r="Y781" s="71">
        <f t="shared" ref="Y781:Y844" si="59">IFERROR(X781/G781*1000,"")</f>
        <v>-9.9165894346617236</v>
      </c>
      <c r="Z781">
        <v>10650</v>
      </c>
      <c r="AA781">
        <v>10790</v>
      </c>
      <c r="AB781">
        <v>10640</v>
      </c>
      <c r="AC781">
        <v>10770</v>
      </c>
      <c r="AD781">
        <v>8600</v>
      </c>
      <c r="AE781">
        <v>10750</v>
      </c>
      <c r="AF781">
        <v>10750</v>
      </c>
      <c r="AG781">
        <v>10650</v>
      </c>
      <c r="AH781">
        <v>10670</v>
      </c>
      <c r="AI781">
        <v>3100</v>
      </c>
      <c r="AJ781">
        <v>10680</v>
      </c>
      <c r="AK781">
        <v>10690</v>
      </c>
      <c r="AL781">
        <v>10540</v>
      </c>
      <c r="AM781">
        <v>10620</v>
      </c>
      <c r="AN781">
        <v>5400</v>
      </c>
      <c r="AO781">
        <v>10600</v>
      </c>
      <c r="AP781">
        <v>10630</v>
      </c>
      <c r="AQ781">
        <v>10530</v>
      </c>
      <c r="AR781">
        <v>10550</v>
      </c>
      <c r="AS781">
        <v>5100</v>
      </c>
      <c r="AT781">
        <v>10550</v>
      </c>
      <c r="AU781">
        <v>10660</v>
      </c>
      <c r="AV781">
        <v>10550</v>
      </c>
      <c r="AW781">
        <v>10640</v>
      </c>
      <c r="AX781">
        <v>2200</v>
      </c>
      <c r="AY781">
        <v>10660</v>
      </c>
      <c r="AZ781">
        <v>10700</v>
      </c>
      <c r="BA781">
        <v>10660</v>
      </c>
      <c r="BB781">
        <v>10700</v>
      </c>
      <c r="BC781">
        <v>1900</v>
      </c>
      <c r="BD781">
        <v>10700</v>
      </c>
      <c r="BE781">
        <v>10720</v>
      </c>
      <c r="BF781">
        <v>10620</v>
      </c>
      <c r="BG781">
        <v>10620</v>
      </c>
      <c r="BH781">
        <v>2200</v>
      </c>
      <c r="BI781">
        <v>10630</v>
      </c>
      <c r="BJ781">
        <v>10630</v>
      </c>
      <c r="BK781">
        <v>10570</v>
      </c>
      <c r="BL781">
        <v>10630</v>
      </c>
      <c r="BM781">
        <v>1800</v>
      </c>
      <c r="BN781">
        <v>10630</v>
      </c>
      <c r="BO781">
        <v>10660</v>
      </c>
      <c r="BP781">
        <v>10630</v>
      </c>
      <c r="BQ781">
        <v>10660</v>
      </c>
      <c r="BR781">
        <v>600</v>
      </c>
      <c r="BS781">
        <v>10640</v>
      </c>
      <c r="BT781">
        <v>10650</v>
      </c>
      <c r="BU781">
        <v>10590</v>
      </c>
      <c r="BV781">
        <v>10610</v>
      </c>
      <c r="BW781">
        <v>1200</v>
      </c>
      <c r="BX781">
        <v>10610</v>
      </c>
      <c r="BY781">
        <v>10610</v>
      </c>
      <c r="BZ781">
        <v>10570</v>
      </c>
      <c r="CA781">
        <v>10570</v>
      </c>
      <c r="CB781">
        <v>1200</v>
      </c>
      <c r="CC781">
        <v>10570</v>
      </c>
      <c r="CD781">
        <v>10570</v>
      </c>
      <c r="CE781">
        <v>10550</v>
      </c>
      <c r="CF781">
        <v>10560</v>
      </c>
      <c r="CG781">
        <v>500</v>
      </c>
      <c r="CH781">
        <v>10560</v>
      </c>
      <c r="CI781">
        <v>10570</v>
      </c>
      <c r="CJ781">
        <v>10540</v>
      </c>
      <c r="CK781">
        <v>10540</v>
      </c>
      <c r="CL781">
        <v>800</v>
      </c>
      <c r="CM781">
        <v>10530</v>
      </c>
      <c r="CN781">
        <v>10530</v>
      </c>
      <c r="CO781">
        <v>10510</v>
      </c>
      <c r="CP781">
        <v>10530</v>
      </c>
      <c r="CQ781">
        <v>800</v>
      </c>
      <c r="CR781">
        <v>10510</v>
      </c>
      <c r="CS781">
        <v>10540</v>
      </c>
      <c r="CT781">
        <v>10510</v>
      </c>
      <c r="CU781">
        <v>10540</v>
      </c>
      <c r="CV781">
        <v>800</v>
      </c>
      <c r="CW781">
        <v>10540</v>
      </c>
      <c r="CX781">
        <v>10540</v>
      </c>
      <c r="CY781">
        <v>10520</v>
      </c>
      <c r="CZ781">
        <v>10540</v>
      </c>
      <c r="DA781">
        <v>600</v>
      </c>
      <c r="DB781">
        <v>10520</v>
      </c>
      <c r="DC781">
        <v>10520</v>
      </c>
      <c r="DD781">
        <v>10450</v>
      </c>
      <c r="DE781">
        <v>10450</v>
      </c>
      <c r="DF781">
        <v>2200</v>
      </c>
      <c r="DG781">
        <v>10440</v>
      </c>
      <c r="DH781">
        <v>10460</v>
      </c>
      <c r="DI781">
        <v>10410</v>
      </c>
      <c r="DJ781">
        <v>10460</v>
      </c>
      <c r="DK781">
        <v>2500</v>
      </c>
      <c r="DL781">
        <v>10470</v>
      </c>
      <c r="DM781">
        <v>10520</v>
      </c>
      <c r="DN781">
        <v>10470</v>
      </c>
      <c r="DO781">
        <v>10500</v>
      </c>
      <c r="DP781">
        <v>2400</v>
      </c>
      <c r="DQ781">
        <v>10490</v>
      </c>
      <c r="DR781">
        <v>10490</v>
      </c>
      <c r="DS781">
        <v>10450</v>
      </c>
      <c r="DT781">
        <v>10460</v>
      </c>
      <c r="DU781">
        <v>900</v>
      </c>
      <c r="DV781">
        <v>10440</v>
      </c>
      <c r="DW781">
        <v>10440</v>
      </c>
      <c r="DX781">
        <v>10430</v>
      </c>
      <c r="DY781">
        <v>10440</v>
      </c>
      <c r="DZ781">
        <v>1000</v>
      </c>
      <c r="EA781">
        <v>10450</v>
      </c>
      <c r="EB781">
        <v>10500</v>
      </c>
      <c r="EC781">
        <v>10450</v>
      </c>
      <c r="ED781">
        <v>10490</v>
      </c>
      <c r="EE781">
        <v>2000</v>
      </c>
      <c r="EF781">
        <v>10470</v>
      </c>
      <c r="EG781">
        <v>10490</v>
      </c>
      <c r="EH781">
        <v>10460</v>
      </c>
      <c r="EI781">
        <v>10490</v>
      </c>
      <c r="EJ781">
        <v>3000</v>
      </c>
      <c r="EK781">
        <v>10460</v>
      </c>
      <c r="EL781">
        <v>10470</v>
      </c>
      <c r="EM781">
        <v>10460</v>
      </c>
      <c r="EN781">
        <v>10460</v>
      </c>
      <c r="EO781">
        <v>500</v>
      </c>
      <c r="EP781">
        <v>10460</v>
      </c>
      <c r="EQ781">
        <v>10460</v>
      </c>
      <c r="ER781">
        <v>10440</v>
      </c>
      <c r="ES781">
        <v>10460</v>
      </c>
      <c r="ET781">
        <v>1400</v>
      </c>
      <c r="EU781">
        <v>10460</v>
      </c>
      <c r="EV781">
        <v>10470</v>
      </c>
      <c r="EW781">
        <v>10440</v>
      </c>
      <c r="EX781">
        <v>10450</v>
      </c>
      <c r="EY781">
        <v>1600</v>
      </c>
      <c r="EZ781">
        <v>10460</v>
      </c>
      <c r="FA781">
        <v>10480</v>
      </c>
      <c r="FB781">
        <v>10460</v>
      </c>
      <c r="FC781">
        <v>10470</v>
      </c>
      <c r="FD781">
        <v>700</v>
      </c>
      <c r="FI781">
        <v>0</v>
      </c>
      <c r="FJ781">
        <v>10470</v>
      </c>
      <c r="FK781">
        <v>10490</v>
      </c>
      <c r="FL781">
        <v>10460</v>
      </c>
      <c r="FM781">
        <v>10490</v>
      </c>
      <c r="FN781">
        <v>600</v>
      </c>
      <c r="FO781">
        <v>10500</v>
      </c>
      <c r="FP781">
        <v>10520</v>
      </c>
      <c r="FQ781">
        <v>10480</v>
      </c>
      <c r="FR781">
        <v>10510</v>
      </c>
      <c r="FS781">
        <v>1000</v>
      </c>
      <c r="FX781">
        <v>0</v>
      </c>
      <c r="GC781">
        <v>0</v>
      </c>
      <c r="GH781">
        <v>0</v>
      </c>
      <c r="GM781">
        <v>0</v>
      </c>
      <c r="GR781">
        <v>0</v>
      </c>
      <c r="GW781">
        <v>0</v>
      </c>
      <c r="HB781">
        <v>0</v>
      </c>
      <c r="HG781">
        <v>0</v>
      </c>
      <c r="HL781">
        <v>0</v>
      </c>
      <c r="HQ781">
        <v>0</v>
      </c>
      <c r="HV781">
        <v>0</v>
      </c>
      <c r="IA781">
        <v>0</v>
      </c>
      <c r="IB781">
        <v>10510</v>
      </c>
      <c r="IC781">
        <v>10590</v>
      </c>
      <c r="ID781">
        <v>10510</v>
      </c>
      <c r="IE781">
        <v>10580</v>
      </c>
      <c r="IF781">
        <v>3900</v>
      </c>
      <c r="IG781">
        <v>10570</v>
      </c>
      <c r="IH781">
        <v>10600</v>
      </c>
      <c r="II781">
        <v>10570</v>
      </c>
      <c r="IJ781">
        <v>10570</v>
      </c>
      <c r="IK781">
        <v>1300</v>
      </c>
      <c r="IL781">
        <v>10570</v>
      </c>
      <c r="IM781">
        <v>10570</v>
      </c>
      <c r="IN781">
        <v>10570</v>
      </c>
      <c r="IO781">
        <v>10570</v>
      </c>
      <c r="IP781">
        <v>200</v>
      </c>
      <c r="IQ781">
        <v>10570</v>
      </c>
      <c r="IR781">
        <v>10590</v>
      </c>
      <c r="IS781">
        <v>10570</v>
      </c>
      <c r="IT781">
        <v>10590</v>
      </c>
      <c r="IU781">
        <v>900</v>
      </c>
      <c r="IV781">
        <v>10600</v>
      </c>
      <c r="IW781">
        <v>10610</v>
      </c>
      <c r="IX781">
        <v>10590</v>
      </c>
      <c r="IY781">
        <v>10610</v>
      </c>
      <c r="IZ781">
        <v>2000</v>
      </c>
      <c r="JA781">
        <v>10610</v>
      </c>
      <c r="JB781">
        <v>10610</v>
      </c>
      <c r="JC781">
        <v>10600</v>
      </c>
      <c r="JD781">
        <v>10600</v>
      </c>
      <c r="JE781">
        <v>1000</v>
      </c>
      <c r="JF781">
        <v>10610</v>
      </c>
      <c r="JG781">
        <v>10640</v>
      </c>
      <c r="JH781">
        <v>10610</v>
      </c>
      <c r="JI781">
        <v>10640</v>
      </c>
      <c r="JJ781">
        <v>800</v>
      </c>
      <c r="JK781">
        <v>10640</v>
      </c>
      <c r="JL781">
        <v>10650</v>
      </c>
      <c r="JM781">
        <v>10600</v>
      </c>
      <c r="JN781">
        <v>10610</v>
      </c>
      <c r="JO781">
        <v>1700</v>
      </c>
      <c r="JP781">
        <v>10620</v>
      </c>
      <c r="JQ781">
        <v>10630</v>
      </c>
      <c r="JR781">
        <v>10620</v>
      </c>
      <c r="JS781">
        <v>10630</v>
      </c>
      <c r="JT781">
        <v>300</v>
      </c>
      <c r="JU781">
        <v>10630</v>
      </c>
      <c r="JV781">
        <v>10650</v>
      </c>
      <c r="JW781">
        <v>10610</v>
      </c>
      <c r="JX781">
        <v>10650</v>
      </c>
      <c r="JY781">
        <v>2700</v>
      </c>
      <c r="JZ781">
        <v>10640</v>
      </c>
      <c r="KA781">
        <v>10650</v>
      </c>
      <c r="KB781">
        <v>10630</v>
      </c>
      <c r="KC781">
        <v>10630</v>
      </c>
      <c r="KD781">
        <v>1100</v>
      </c>
      <c r="KE781">
        <v>10650</v>
      </c>
      <c r="KF781">
        <v>10660</v>
      </c>
      <c r="KG781">
        <v>10650</v>
      </c>
      <c r="KH781">
        <v>10660</v>
      </c>
      <c r="KI781">
        <v>1400</v>
      </c>
      <c r="KJ781">
        <v>10660</v>
      </c>
      <c r="KK781">
        <v>10690</v>
      </c>
      <c r="KL781">
        <v>10660</v>
      </c>
      <c r="KM781">
        <v>10680</v>
      </c>
      <c r="KN781">
        <v>2000</v>
      </c>
      <c r="KO781">
        <v>10660</v>
      </c>
      <c r="KP781">
        <v>10680</v>
      </c>
      <c r="KQ781">
        <v>10660</v>
      </c>
      <c r="KR781">
        <v>10670</v>
      </c>
      <c r="KS781">
        <v>900</v>
      </c>
      <c r="KT781">
        <v>10660</v>
      </c>
      <c r="KU781">
        <v>10680</v>
      </c>
      <c r="KV781">
        <v>10660</v>
      </c>
      <c r="KW781">
        <v>10680</v>
      </c>
      <c r="KX781">
        <v>400</v>
      </c>
      <c r="KY781">
        <v>10660</v>
      </c>
      <c r="KZ781">
        <v>10660</v>
      </c>
      <c r="LA781">
        <v>10660</v>
      </c>
      <c r="LB781">
        <v>10660</v>
      </c>
      <c r="LC781">
        <v>100</v>
      </c>
      <c r="LD781">
        <v>10670</v>
      </c>
      <c r="LE781">
        <v>10680</v>
      </c>
      <c r="LF781">
        <v>10670</v>
      </c>
      <c r="LG781">
        <v>10670</v>
      </c>
      <c r="LH781">
        <v>500</v>
      </c>
      <c r="LI781">
        <v>10680</v>
      </c>
      <c r="LJ781">
        <v>10690</v>
      </c>
      <c r="LK781">
        <v>10680</v>
      </c>
      <c r="LL781">
        <v>10690</v>
      </c>
      <c r="LM781">
        <v>700</v>
      </c>
      <c r="LN781">
        <v>10700</v>
      </c>
      <c r="LO781">
        <v>10730</v>
      </c>
      <c r="LP781">
        <v>10700</v>
      </c>
      <c r="LQ781">
        <v>10700</v>
      </c>
      <c r="LR781">
        <v>2300</v>
      </c>
      <c r="LS781">
        <v>10690</v>
      </c>
      <c r="LT781">
        <v>10730</v>
      </c>
      <c r="LU781">
        <v>10690</v>
      </c>
      <c r="LV781">
        <v>10730</v>
      </c>
      <c r="LW781">
        <v>800</v>
      </c>
      <c r="MB781">
        <v>0</v>
      </c>
      <c r="MC781">
        <v>10730</v>
      </c>
      <c r="MD781">
        <v>10730</v>
      </c>
      <c r="ME781">
        <v>10700</v>
      </c>
      <c r="MF781">
        <v>10700</v>
      </c>
      <c r="MG781">
        <v>800</v>
      </c>
      <c r="MH781">
        <v>10700</v>
      </c>
      <c r="MI781">
        <v>10700</v>
      </c>
      <c r="MJ781">
        <v>10680</v>
      </c>
      <c r="MK781">
        <v>10690</v>
      </c>
      <c r="ML781">
        <v>1700</v>
      </c>
      <c r="MM781">
        <v>10680</v>
      </c>
      <c r="MN781">
        <v>10690</v>
      </c>
      <c r="MO781">
        <v>10680</v>
      </c>
      <c r="MP781">
        <v>10690</v>
      </c>
      <c r="MQ781">
        <v>700</v>
      </c>
      <c r="MR781">
        <v>10700</v>
      </c>
      <c r="MS781">
        <v>10750</v>
      </c>
      <c r="MT781">
        <v>10700</v>
      </c>
      <c r="MU781">
        <v>10750</v>
      </c>
      <c r="MV781">
        <v>3200</v>
      </c>
      <c r="MW781">
        <v>10760</v>
      </c>
      <c r="MX781">
        <v>10770</v>
      </c>
      <c r="MY781">
        <v>10730</v>
      </c>
      <c r="MZ781">
        <v>10730</v>
      </c>
      <c r="NA781">
        <v>3100</v>
      </c>
      <c r="NB781">
        <v>10730</v>
      </c>
      <c r="NC781">
        <v>10780</v>
      </c>
      <c r="ND781">
        <v>10720</v>
      </c>
      <c r="NE781">
        <v>10760</v>
      </c>
      <c r="NF781">
        <v>2700</v>
      </c>
      <c r="NG781">
        <v>10750</v>
      </c>
      <c r="NH781">
        <v>10750</v>
      </c>
      <c r="NI781">
        <v>10730</v>
      </c>
      <c r="NJ781">
        <v>10730</v>
      </c>
      <c r="NK781">
        <v>800</v>
      </c>
      <c r="NL781">
        <v>10730</v>
      </c>
      <c r="NM781">
        <v>10750</v>
      </c>
      <c r="NN781">
        <v>10730</v>
      </c>
      <c r="NO781">
        <v>10740</v>
      </c>
      <c r="NP781">
        <v>2700</v>
      </c>
      <c r="NQ781">
        <v>10740</v>
      </c>
      <c r="NR781">
        <v>10770</v>
      </c>
      <c r="NS781">
        <v>10730</v>
      </c>
      <c r="NT781">
        <v>10770</v>
      </c>
      <c r="NU781">
        <v>5500</v>
      </c>
      <c r="NV781">
        <v>10780</v>
      </c>
      <c r="NW781">
        <v>10780</v>
      </c>
      <c r="NX781">
        <v>10780</v>
      </c>
      <c r="NY781">
        <v>10780</v>
      </c>
      <c r="NZ781">
        <v>3500</v>
      </c>
    </row>
    <row r="782" spans="1:390" ht="15">
      <c r="A782" s="14" t="s">
        <v>18</v>
      </c>
      <c r="B782" s="31">
        <v>9</v>
      </c>
      <c r="C782" s="31">
        <v>1515</v>
      </c>
      <c r="D782" s="9" t="s">
        <v>575</v>
      </c>
      <c r="E782" s="14" t="s">
        <v>20</v>
      </c>
      <c r="F782" s="14" t="s">
        <v>432</v>
      </c>
      <c r="G782" s="51">
        <v>6910</v>
      </c>
      <c r="H782" s="51">
        <v>590</v>
      </c>
      <c r="I782" s="59">
        <v>9.3399999999999997E-2</v>
      </c>
      <c r="J782" s="51">
        <v>50100</v>
      </c>
      <c r="K782" s="51">
        <v>6910</v>
      </c>
      <c r="L782" s="52">
        <v>6280</v>
      </c>
      <c r="M782" s="64">
        <f t="shared" si="55"/>
        <v>0</v>
      </c>
      <c r="N782" s="43" t="str">
        <f>IFERROR(VLOOKUP(C782, マスタ!$E$2:$G$33, 3, TRUE), "")</f>
        <v>鉱業</v>
      </c>
      <c r="O782" s="14" t="str">
        <f>IF(F782 = "", "", TEXT( WORKDAY(TEXT(LEFT(F782, FIND("(", F782) - 1), "yyyy/mm/dd"), 1, マスタ!$A$2:$A$106), "yyyymmdd"))</f>
        <v>20170807</v>
      </c>
      <c r="P782" s="18">
        <v>42954</v>
      </c>
      <c r="Q782" s="57">
        <v>6950</v>
      </c>
      <c r="R782" s="57">
        <v>6960</v>
      </c>
      <c r="S782" s="57">
        <v>6730</v>
      </c>
      <c r="T782" s="14" t="str">
        <f t="shared" si="56"/>
        <v>無</v>
      </c>
      <c r="U782" s="14" t="str">
        <f t="shared" si="57"/>
        <v>有</v>
      </c>
      <c r="V782" s="68">
        <f t="shared" si="58"/>
        <v>5.7887120115773794E-3</v>
      </c>
      <c r="W782" s="19" t="s">
        <v>947</v>
      </c>
      <c r="X782" s="47">
        <v>-69</v>
      </c>
      <c r="Y782" s="70">
        <f t="shared" si="59"/>
        <v>-9.9855282199710551</v>
      </c>
      <c r="Z782">
        <v>6950</v>
      </c>
      <c r="AA782">
        <v>6950</v>
      </c>
      <c r="AB782">
        <v>6860</v>
      </c>
      <c r="AC782">
        <v>6870</v>
      </c>
      <c r="AD782">
        <v>3000</v>
      </c>
      <c r="AE782">
        <v>6860</v>
      </c>
      <c r="AF782">
        <v>6860</v>
      </c>
      <c r="AG782">
        <v>6830</v>
      </c>
      <c r="AH782">
        <v>6830</v>
      </c>
      <c r="AI782">
        <v>500</v>
      </c>
      <c r="AN782">
        <v>0</v>
      </c>
      <c r="AS782">
        <v>0</v>
      </c>
      <c r="AX782">
        <v>0</v>
      </c>
      <c r="AY782">
        <v>6860</v>
      </c>
      <c r="AZ782">
        <v>6860</v>
      </c>
      <c r="BA782">
        <v>6850</v>
      </c>
      <c r="BB782">
        <v>6860</v>
      </c>
      <c r="BC782">
        <v>500</v>
      </c>
      <c r="BD782">
        <v>6860</v>
      </c>
      <c r="BE782">
        <v>6860</v>
      </c>
      <c r="BF782">
        <v>6850</v>
      </c>
      <c r="BG782">
        <v>6850</v>
      </c>
      <c r="BH782">
        <v>200</v>
      </c>
      <c r="BM782">
        <v>0</v>
      </c>
      <c r="BN782">
        <v>6830</v>
      </c>
      <c r="BO782">
        <v>6830</v>
      </c>
      <c r="BP782">
        <v>6830</v>
      </c>
      <c r="BQ782">
        <v>6830</v>
      </c>
      <c r="BR782">
        <v>200</v>
      </c>
      <c r="BS782">
        <v>6830</v>
      </c>
      <c r="BT782">
        <v>6830</v>
      </c>
      <c r="BU782">
        <v>6820</v>
      </c>
      <c r="BV782">
        <v>6820</v>
      </c>
      <c r="BW782">
        <v>300</v>
      </c>
      <c r="BX782">
        <v>6820</v>
      </c>
      <c r="BY782">
        <v>6820</v>
      </c>
      <c r="BZ782">
        <v>6730</v>
      </c>
      <c r="CA782">
        <v>6780</v>
      </c>
      <c r="CB782">
        <v>2100</v>
      </c>
      <c r="CC782">
        <v>6790</v>
      </c>
      <c r="CD782">
        <v>6790</v>
      </c>
      <c r="CE782">
        <v>6790</v>
      </c>
      <c r="CF782">
        <v>6790</v>
      </c>
      <c r="CG782">
        <v>200</v>
      </c>
      <c r="CH782">
        <v>6800</v>
      </c>
      <c r="CI782">
        <v>6800</v>
      </c>
      <c r="CJ782">
        <v>6800</v>
      </c>
      <c r="CK782">
        <v>6800</v>
      </c>
      <c r="CL782">
        <v>100</v>
      </c>
      <c r="CM782">
        <v>6830</v>
      </c>
      <c r="CN782">
        <v>6830</v>
      </c>
      <c r="CO782">
        <v>6830</v>
      </c>
      <c r="CP782">
        <v>6830</v>
      </c>
      <c r="CQ782">
        <v>100</v>
      </c>
      <c r="CV782">
        <v>0</v>
      </c>
      <c r="CW782">
        <v>6830</v>
      </c>
      <c r="CX782">
        <v>6830</v>
      </c>
      <c r="CY782">
        <v>6800</v>
      </c>
      <c r="CZ782">
        <v>6820</v>
      </c>
      <c r="DA782">
        <v>1000</v>
      </c>
      <c r="DB782">
        <v>6820</v>
      </c>
      <c r="DC782">
        <v>6820</v>
      </c>
      <c r="DD782">
        <v>6810</v>
      </c>
      <c r="DE782">
        <v>6810</v>
      </c>
      <c r="DF782">
        <v>200</v>
      </c>
      <c r="DK782">
        <v>0</v>
      </c>
      <c r="DL782">
        <v>6800</v>
      </c>
      <c r="DM782">
        <v>6820</v>
      </c>
      <c r="DN782">
        <v>6800</v>
      </c>
      <c r="DO782">
        <v>6820</v>
      </c>
      <c r="DP782">
        <v>500</v>
      </c>
      <c r="DU782">
        <v>0</v>
      </c>
      <c r="DZ782">
        <v>0</v>
      </c>
      <c r="EA782">
        <v>6790</v>
      </c>
      <c r="EB782">
        <v>6820</v>
      </c>
      <c r="EC782">
        <v>6780</v>
      </c>
      <c r="ED782">
        <v>6820</v>
      </c>
      <c r="EE782">
        <v>800</v>
      </c>
      <c r="EJ782">
        <v>0</v>
      </c>
      <c r="EK782">
        <v>6810</v>
      </c>
      <c r="EL782">
        <v>6820</v>
      </c>
      <c r="EM782">
        <v>6800</v>
      </c>
      <c r="EN782">
        <v>6800</v>
      </c>
      <c r="EO782">
        <v>500</v>
      </c>
      <c r="ET782">
        <v>0</v>
      </c>
      <c r="EU782">
        <v>6790</v>
      </c>
      <c r="EV782">
        <v>6790</v>
      </c>
      <c r="EW782">
        <v>6780</v>
      </c>
      <c r="EX782">
        <v>6790</v>
      </c>
      <c r="EY782">
        <v>300</v>
      </c>
      <c r="FD782">
        <v>0</v>
      </c>
      <c r="FI782">
        <v>0</v>
      </c>
      <c r="FJ782">
        <v>6810</v>
      </c>
      <c r="FK782">
        <v>6810</v>
      </c>
      <c r="FL782">
        <v>6810</v>
      </c>
      <c r="FM782">
        <v>6810</v>
      </c>
      <c r="FN782">
        <v>100</v>
      </c>
      <c r="FO782">
        <v>6850</v>
      </c>
      <c r="FP782">
        <v>6870</v>
      </c>
      <c r="FQ782">
        <v>6840</v>
      </c>
      <c r="FR782">
        <v>6870</v>
      </c>
      <c r="FS782">
        <v>400</v>
      </c>
      <c r="FT782">
        <v>6890</v>
      </c>
      <c r="FU782">
        <v>6890</v>
      </c>
      <c r="FV782">
        <v>6890</v>
      </c>
      <c r="FW782">
        <v>6890</v>
      </c>
      <c r="FX782">
        <v>400</v>
      </c>
      <c r="GC782">
        <v>0</v>
      </c>
      <c r="GH782">
        <v>0</v>
      </c>
      <c r="GM782">
        <v>0</v>
      </c>
      <c r="GR782">
        <v>0</v>
      </c>
      <c r="GW782">
        <v>0</v>
      </c>
      <c r="HB782">
        <v>0</v>
      </c>
      <c r="HG782">
        <v>0</v>
      </c>
      <c r="HL782">
        <v>0</v>
      </c>
      <c r="HQ782">
        <v>0</v>
      </c>
      <c r="HV782">
        <v>0</v>
      </c>
      <c r="IA782">
        <v>0</v>
      </c>
      <c r="IB782">
        <v>6880</v>
      </c>
      <c r="IC782">
        <v>6880</v>
      </c>
      <c r="ID782">
        <v>6830</v>
      </c>
      <c r="IE782">
        <v>6880</v>
      </c>
      <c r="IF782">
        <v>1700</v>
      </c>
      <c r="IG782">
        <v>6890</v>
      </c>
      <c r="IH782">
        <v>6900</v>
      </c>
      <c r="II782">
        <v>6890</v>
      </c>
      <c r="IJ782">
        <v>6900</v>
      </c>
      <c r="IK782">
        <v>700</v>
      </c>
      <c r="IL782">
        <v>6910</v>
      </c>
      <c r="IM782">
        <v>6910</v>
      </c>
      <c r="IN782">
        <v>6910</v>
      </c>
      <c r="IO782">
        <v>6910</v>
      </c>
      <c r="IP782">
        <v>200</v>
      </c>
      <c r="IU782">
        <v>0</v>
      </c>
      <c r="IZ782">
        <v>0</v>
      </c>
      <c r="JA782">
        <v>6930</v>
      </c>
      <c r="JB782">
        <v>6930</v>
      </c>
      <c r="JC782">
        <v>6930</v>
      </c>
      <c r="JD782">
        <v>6930</v>
      </c>
      <c r="JE782">
        <v>200</v>
      </c>
      <c r="JF782">
        <v>6920</v>
      </c>
      <c r="JG782">
        <v>6930</v>
      </c>
      <c r="JH782">
        <v>6910</v>
      </c>
      <c r="JI782">
        <v>6930</v>
      </c>
      <c r="JJ782">
        <v>400</v>
      </c>
      <c r="JK782">
        <v>6920</v>
      </c>
      <c r="JL782">
        <v>6920</v>
      </c>
      <c r="JM782">
        <v>6920</v>
      </c>
      <c r="JN782">
        <v>6920</v>
      </c>
      <c r="JO782">
        <v>100</v>
      </c>
      <c r="JP782">
        <v>6920</v>
      </c>
      <c r="JQ782">
        <v>6920</v>
      </c>
      <c r="JR782">
        <v>6920</v>
      </c>
      <c r="JS782">
        <v>6920</v>
      </c>
      <c r="JT782">
        <v>100</v>
      </c>
      <c r="JU782">
        <v>6920</v>
      </c>
      <c r="JV782">
        <v>6920</v>
      </c>
      <c r="JW782">
        <v>6920</v>
      </c>
      <c r="JX782">
        <v>6920</v>
      </c>
      <c r="JY782">
        <v>300</v>
      </c>
      <c r="JZ782">
        <v>6950</v>
      </c>
      <c r="KA782">
        <v>6960</v>
      </c>
      <c r="KB782">
        <v>6940</v>
      </c>
      <c r="KC782">
        <v>6950</v>
      </c>
      <c r="KD782">
        <v>1300</v>
      </c>
      <c r="KE782">
        <v>6940</v>
      </c>
      <c r="KF782">
        <v>6940</v>
      </c>
      <c r="KG782">
        <v>6900</v>
      </c>
      <c r="KH782">
        <v>6900</v>
      </c>
      <c r="KI782">
        <v>700</v>
      </c>
      <c r="KJ782">
        <v>6900</v>
      </c>
      <c r="KK782">
        <v>6900</v>
      </c>
      <c r="KL782">
        <v>6900</v>
      </c>
      <c r="KM782">
        <v>6900</v>
      </c>
      <c r="KN782">
        <v>100</v>
      </c>
      <c r="KO782">
        <v>6920</v>
      </c>
      <c r="KP782">
        <v>6920</v>
      </c>
      <c r="KQ782">
        <v>6910</v>
      </c>
      <c r="KR782">
        <v>6920</v>
      </c>
      <c r="KS782">
        <v>500</v>
      </c>
      <c r="KX782">
        <v>0</v>
      </c>
      <c r="LC782">
        <v>0</v>
      </c>
      <c r="LD782">
        <v>6910</v>
      </c>
      <c r="LE782">
        <v>6910</v>
      </c>
      <c r="LF782">
        <v>6910</v>
      </c>
      <c r="LG782">
        <v>6910</v>
      </c>
      <c r="LH782">
        <v>100</v>
      </c>
      <c r="LI782">
        <v>6920</v>
      </c>
      <c r="LJ782">
        <v>6920</v>
      </c>
      <c r="LK782">
        <v>6920</v>
      </c>
      <c r="LL782">
        <v>6920</v>
      </c>
      <c r="LM782">
        <v>100</v>
      </c>
      <c r="LN782">
        <v>6920</v>
      </c>
      <c r="LO782">
        <v>6940</v>
      </c>
      <c r="LP782">
        <v>6920</v>
      </c>
      <c r="LQ782">
        <v>6940</v>
      </c>
      <c r="LR782">
        <v>400</v>
      </c>
      <c r="LS782">
        <v>6950</v>
      </c>
      <c r="LT782">
        <v>6960</v>
      </c>
      <c r="LU782">
        <v>6950</v>
      </c>
      <c r="LV782">
        <v>6960</v>
      </c>
      <c r="LW782">
        <v>200</v>
      </c>
      <c r="LX782">
        <v>6960</v>
      </c>
      <c r="LY782">
        <v>6960</v>
      </c>
      <c r="LZ782">
        <v>6890</v>
      </c>
      <c r="MA782">
        <v>6950</v>
      </c>
      <c r="MB782">
        <v>1200</v>
      </c>
      <c r="MG782">
        <v>0</v>
      </c>
      <c r="ML782">
        <v>0</v>
      </c>
      <c r="MM782">
        <v>6950</v>
      </c>
      <c r="MN782">
        <v>6960</v>
      </c>
      <c r="MO782">
        <v>6940</v>
      </c>
      <c r="MP782">
        <v>6940</v>
      </c>
      <c r="MQ782">
        <v>600</v>
      </c>
      <c r="MV782">
        <v>0</v>
      </c>
      <c r="NA782">
        <v>0</v>
      </c>
      <c r="NB782">
        <v>6920</v>
      </c>
      <c r="NC782">
        <v>6920</v>
      </c>
      <c r="ND782">
        <v>6900</v>
      </c>
      <c r="NE782">
        <v>6900</v>
      </c>
      <c r="NF782">
        <v>900</v>
      </c>
      <c r="NG782">
        <v>6890</v>
      </c>
      <c r="NH782">
        <v>6920</v>
      </c>
      <c r="NI782">
        <v>6880</v>
      </c>
      <c r="NJ782">
        <v>6900</v>
      </c>
      <c r="NK782">
        <v>1600</v>
      </c>
      <c r="NL782">
        <v>6900</v>
      </c>
      <c r="NM782">
        <v>6900</v>
      </c>
      <c r="NN782">
        <v>6880</v>
      </c>
      <c r="NO782">
        <v>6880</v>
      </c>
      <c r="NP782">
        <v>1000</v>
      </c>
      <c r="NQ782">
        <v>6890</v>
      </c>
      <c r="NR782">
        <v>6900</v>
      </c>
      <c r="NS782">
        <v>6880</v>
      </c>
      <c r="NT782">
        <v>6890</v>
      </c>
      <c r="NU782">
        <v>1700</v>
      </c>
      <c r="NV782">
        <v>6900</v>
      </c>
      <c r="NW782">
        <v>6900</v>
      </c>
      <c r="NX782">
        <v>6900</v>
      </c>
      <c r="NY782">
        <v>6900</v>
      </c>
      <c r="NZ782">
        <v>1900</v>
      </c>
    </row>
    <row r="783" spans="1:390" ht="15">
      <c r="A783" s="15" t="s">
        <v>18</v>
      </c>
      <c r="B783" s="30">
        <v>10</v>
      </c>
      <c r="C783" s="30">
        <v>7874</v>
      </c>
      <c r="D783" s="10" t="s">
        <v>176</v>
      </c>
      <c r="E783" s="15" t="s">
        <v>20</v>
      </c>
      <c r="F783" s="15" t="s">
        <v>432</v>
      </c>
      <c r="G783" s="50">
        <v>3120</v>
      </c>
      <c r="H783" s="50">
        <v>265</v>
      </c>
      <c r="I783" s="58">
        <v>9.2799999999999994E-2</v>
      </c>
      <c r="J783" s="50">
        <v>421700</v>
      </c>
      <c r="K783" s="50">
        <v>3250</v>
      </c>
      <c r="L783" s="53">
        <v>3015</v>
      </c>
      <c r="M783" s="63">
        <f t="shared" si="55"/>
        <v>0.55319148936170215</v>
      </c>
      <c r="N783" s="42" t="str">
        <f>IFERROR(VLOOKUP(C783, マスタ!$E$2:$G$33, 3, TRUE), "")</f>
        <v>その他製品</v>
      </c>
      <c r="O783" s="15" t="str">
        <f>IF(F783 = "", "", TEXT( WORKDAY(TEXT(LEFT(F783, FIND("(", F783) - 1), "yyyy/mm/dd"), 1, マスタ!$A$2:$A$106), "yyyymmdd"))</f>
        <v>20170807</v>
      </c>
      <c r="P783" s="16">
        <v>42954</v>
      </c>
      <c r="Q783" s="56">
        <v>3155</v>
      </c>
      <c r="R783" s="56">
        <v>3165</v>
      </c>
      <c r="S783" s="56">
        <v>2972</v>
      </c>
      <c r="T783" s="15" t="str">
        <f t="shared" si="56"/>
        <v>無</v>
      </c>
      <c r="U783" s="15" t="str">
        <f t="shared" si="57"/>
        <v>有</v>
      </c>
      <c r="V783" s="67">
        <f t="shared" si="58"/>
        <v>1.1217948717948678E-2</v>
      </c>
      <c r="W783" s="17" t="s">
        <v>947</v>
      </c>
      <c r="X783" s="46">
        <v>-31</v>
      </c>
      <c r="Y783" s="71">
        <f t="shared" si="59"/>
        <v>-9.9358974358974361</v>
      </c>
      <c r="Z783">
        <v>3155</v>
      </c>
      <c r="AA783">
        <v>3165</v>
      </c>
      <c r="AB783">
        <v>3110</v>
      </c>
      <c r="AC783">
        <v>3135</v>
      </c>
      <c r="AD783">
        <v>14900</v>
      </c>
      <c r="AE783">
        <v>3130</v>
      </c>
      <c r="AF783">
        <v>3130</v>
      </c>
      <c r="AG783">
        <v>3090</v>
      </c>
      <c r="AH783">
        <v>3100</v>
      </c>
      <c r="AI783">
        <v>3600</v>
      </c>
      <c r="AJ783">
        <v>3100</v>
      </c>
      <c r="AK783">
        <v>3110</v>
      </c>
      <c r="AL783">
        <v>3095</v>
      </c>
      <c r="AM783">
        <v>3095</v>
      </c>
      <c r="AN783">
        <v>2000</v>
      </c>
      <c r="AO783">
        <v>3085</v>
      </c>
      <c r="AP783">
        <v>3095</v>
      </c>
      <c r="AQ783">
        <v>3085</v>
      </c>
      <c r="AR783">
        <v>3090</v>
      </c>
      <c r="AS783">
        <v>1400</v>
      </c>
      <c r="AT783">
        <v>3085</v>
      </c>
      <c r="AU783">
        <v>3100</v>
      </c>
      <c r="AV783">
        <v>3080</v>
      </c>
      <c r="AW783">
        <v>3100</v>
      </c>
      <c r="AX783">
        <v>1600</v>
      </c>
      <c r="AY783">
        <v>3095</v>
      </c>
      <c r="AZ783">
        <v>3095</v>
      </c>
      <c r="BA783">
        <v>3080</v>
      </c>
      <c r="BB783">
        <v>3080</v>
      </c>
      <c r="BC783">
        <v>1500</v>
      </c>
      <c r="BD783">
        <v>3070</v>
      </c>
      <c r="BE783">
        <v>3075</v>
      </c>
      <c r="BF783">
        <v>3060</v>
      </c>
      <c r="BG783">
        <v>3065</v>
      </c>
      <c r="BH783">
        <v>3100</v>
      </c>
      <c r="BI783">
        <v>3060</v>
      </c>
      <c r="BJ783">
        <v>3060</v>
      </c>
      <c r="BK783">
        <v>3055</v>
      </c>
      <c r="BL783">
        <v>3055</v>
      </c>
      <c r="BM783">
        <v>1200</v>
      </c>
      <c r="BN783">
        <v>3050</v>
      </c>
      <c r="BO783">
        <v>3055</v>
      </c>
      <c r="BP783">
        <v>3050</v>
      </c>
      <c r="BQ783">
        <v>3050</v>
      </c>
      <c r="BR783">
        <v>1500</v>
      </c>
      <c r="BS783">
        <v>3050</v>
      </c>
      <c r="BT783">
        <v>3055</v>
      </c>
      <c r="BU783">
        <v>3045</v>
      </c>
      <c r="BV783">
        <v>3045</v>
      </c>
      <c r="BW783">
        <v>1300</v>
      </c>
      <c r="BX783">
        <v>3045</v>
      </c>
      <c r="BY783">
        <v>3060</v>
      </c>
      <c r="BZ783">
        <v>3045</v>
      </c>
      <c r="CA783">
        <v>3055</v>
      </c>
      <c r="CB783">
        <v>900</v>
      </c>
      <c r="CG783">
        <v>0</v>
      </c>
      <c r="CH783">
        <v>3065</v>
      </c>
      <c r="CI783">
        <v>3065</v>
      </c>
      <c r="CJ783">
        <v>3065</v>
      </c>
      <c r="CK783">
        <v>3065</v>
      </c>
      <c r="CL783">
        <v>900</v>
      </c>
      <c r="CM783">
        <v>3065</v>
      </c>
      <c r="CN783">
        <v>3065</v>
      </c>
      <c r="CO783">
        <v>3050</v>
      </c>
      <c r="CP783">
        <v>3050</v>
      </c>
      <c r="CQ783">
        <v>2200</v>
      </c>
      <c r="CR783">
        <v>3050</v>
      </c>
      <c r="CS783">
        <v>3050</v>
      </c>
      <c r="CT783">
        <v>3050</v>
      </c>
      <c r="CU783">
        <v>3050</v>
      </c>
      <c r="CV783">
        <v>100</v>
      </c>
      <c r="CW783">
        <v>3050</v>
      </c>
      <c r="CX783">
        <v>3050</v>
      </c>
      <c r="CY783">
        <v>3045</v>
      </c>
      <c r="CZ783">
        <v>3045</v>
      </c>
      <c r="DA783">
        <v>1700</v>
      </c>
      <c r="DB783">
        <v>3040</v>
      </c>
      <c r="DC783">
        <v>3045</v>
      </c>
      <c r="DD783">
        <v>3020</v>
      </c>
      <c r="DE783">
        <v>3035</v>
      </c>
      <c r="DF783">
        <v>4100</v>
      </c>
      <c r="DG783">
        <v>3040</v>
      </c>
      <c r="DH783">
        <v>3040</v>
      </c>
      <c r="DI783">
        <v>3040</v>
      </c>
      <c r="DJ783">
        <v>3040</v>
      </c>
      <c r="DK783">
        <v>300</v>
      </c>
      <c r="DL783">
        <v>3040</v>
      </c>
      <c r="DM783">
        <v>3040</v>
      </c>
      <c r="DN783">
        <v>3020</v>
      </c>
      <c r="DO783">
        <v>3020</v>
      </c>
      <c r="DP783">
        <v>2400</v>
      </c>
      <c r="DQ783">
        <v>3020</v>
      </c>
      <c r="DR783">
        <v>3020</v>
      </c>
      <c r="DS783">
        <v>3010</v>
      </c>
      <c r="DT783">
        <v>3010</v>
      </c>
      <c r="DU783">
        <v>1600</v>
      </c>
      <c r="DV783">
        <v>3010</v>
      </c>
      <c r="DW783">
        <v>3020</v>
      </c>
      <c r="DX783">
        <v>3010</v>
      </c>
      <c r="DY783">
        <v>3020</v>
      </c>
      <c r="DZ783">
        <v>1600</v>
      </c>
      <c r="EA783">
        <v>3025</v>
      </c>
      <c r="EB783">
        <v>3045</v>
      </c>
      <c r="EC783">
        <v>3025</v>
      </c>
      <c r="ED783">
        <v>3030</v>
      </c>
      <c r="EE783">
        <v>1800</v>
      </c>
      <c r="EF783">
        <v>3035</v>
      </c>
      <c r="EG783">
        <v>3045</v>
      </c>
      <c r="EH783">
        <v>3035</v>
      </c>
      <c r="EI783">
        <v>3035</v>
      </c>
      <c r="EJ783">
        <v>1600</v>
      </c>
      <c r="EO783">
        <v>0</v>
      </c>
      <c r="EP783">
        <v>3035</v>
      </c>
      <c r="EQ783">
        <v>3035</v>
      </c>
      <c r="ER783">
        <v>3015</v>
      </c>
      <c r="ES783">
        <v>3015</v>
      </c>
      <c r="ET783">
        <v>1200</v>
      </c>
      <c r="EU783">
        <v>3010</v>
      </c>
      <c r="EV783">
        <v>3020</v>
      </c>
      <c r="EW783">
        <v>3010</v>
      </c>
      <c r="EX783">
        <v>3020</v>
      </c>
      <c r="EY783">
        <v>1100</v>
      </c>
      <c r="EZ783">
        <v>3020</v>
      </c>
      <c r="FA783">
        <v>3025</v>
      </c>
      <c r="FB783">
        <v>3020</v>
      </c>
      <c r="FC783">
        <v>3020</v>
      </c>
      <c r="FD783">
        <v>1200</v>
      </c>
      <c r="FE783">
        <v>3025</v>
      </c>
      <c r="FF783">
        <v>3035</v>
      </c>
      <c r="FG783">
        <v>3025</v>
      </c>
      <c r="FH783">
        <v>3035</v>
      </c>
      <c r="FI783">
        <v>400</v>
      </c>
      <c r="FJ783">
        <v>3030</v>
      </c>
      <c r="FK783">
        <v>3030</v>
      </c>
      <c r="FL783">
        <v>3030</v>
      </c>
      <c r="FM783">
        <v>3030</v>
      </c>
      <c r="FN783">
        <v>200</v>
      </c>
      <c r="FO783">
        <v>3030</v>
      </c>
      <c r="FP783">
        <v>3030</v>
      </c>
      <c r="FQ783">
        <v>3025</v>
      </c>
      <c r="FR783">
        <v>3025</v>
      </c>
      <c r="FS783">
        <v>300</v>
      </c>
      <c r="FT783">
        <v>3020</v>
      </c>
      <c r="FU783">
        <v>3020</v>
      </c>
      <c r="FV783">
        <v>3020</v>
      </c>
      <c r="FW783">
        <v>3020</v>
      </c>
      <c r="FX783">
        <v>200</v>
      </c>
      <c r="GC783">
        <v>0</v>
      </c>
      <c r="GH783">
        <v>0</v>
      </c>
      <c r="GM783">
        <v>0</v>
      </c>
      <c r="GR783">
        <v>0</v>
      </c>
      <c r="GW783">
        <v>0</v>
      </c>
      <c r="HB783">
        <v>0</v>
      </c>
      <c r="HG783">
        <v>0</v>
      </c>
      <c r="HL783">
        <v>0</v>
      </c>
      <c r="HQ783">
        <v>0</v>
      </c>
      <c r="HV783">
        <v>0</v>
      </c>
      <c r="IA783">
        <v>0</v>
      </c>
      <c r="IB783">
        <v>3020</v>
      </c>
      <c r="IC783">
        <v>3030</v>
      </c>
      <c r="ID783">
        <v>3020</v>
      </c>
      <c r="IE783">
        <v>3020</v>
      </c>
      <c r="IF783">
        <v>3500</v>
      </c>
      <c r="IG783">
        <v>3015</v>
      </c>
      <c r="IH783">
        <v>3030</v>
      </c>
      <c r="II783">
        <v>3015</v>
      </c>
      <c r="IJ783">
        <v>3030</v>
      </c>
      <c r="IK783">
        <v>2200</v>
      </c>
      <c r="IL783">
        <v>3030</v>
      </c>
      <c r="IM783">
        <v>3030</v>
      </c>
      <c r="IN783">
        <v>3030</v>
      </c>
      <c r="IO783">
        <v>3030</v>
      </c>
      <c r="IP783">
        <v>300</v>
      </c>
      <c r="IQ783">
        <v>3025</v>
      </c>
      <c r="IR783">
        <v>3025</v>
      </c>
      <c r="IS783">
        <v>3020</v>
      </c>
      <c r="IT783">
        <v>3025</v>
      </c>
      <c r="IU783">
        <v>900</v>
      </c>
      <c r="IV783">
        <v>3025</v>
      </c>
      <c r="IW783">
        <v>3025</v>
      </c>
      <c r="IX783">
        <v>3010</v>
      </c>
      <c r="IY783">
        <v>3010</v>
      </c>
      <c r="IZ783">
        <v>1700</v>
      </c>
      <c r="JA783">
        <v>3010</v>
      </c>
      <c r="JB783">
        <v>3010</v>
      </c>
      <c r="JC783">
        <v>2990</v>
      </c>
      <c r="JD783">
        <v>3000</v>
      </c>
      <c r="JE783">
        <v>4300</v>
      </c>
      <c r="JF783">
        <v>3005</v>
      </c>
      <c r="JG783">
        <v>3005</v>
      </c>
      <c r="JH783">
        <v>3005</v>
      </c>
      <c r="JI783">
        <v>3005</v>
      </c>
      <c r="JJ783">
        <v>100</v>
      </c>
      <c r="JO783">
        <v>0</v>
      </c>
      <c r="JP783">
        <v>3005</v>
      </c>
      <c r="JQ783">
        <v>3005</v>
      </c>
      <c r="JR783">
        <v>3005</v>
      </c>
      <c r="JS783">
        <v>3005</v>
      </c>
      <c r="JT783">
        <v>100</v>
      </c>
      <c r="JU783">
        <v>3010</v>
      </c>
      <c r="JV783">
        <v>3010</v>
      </c>
      <c r="JW783">
        <v>3005</v>
      </c>
      <c r="JX783">
        <v>3005</v>
      </c>
      <c r="JY783">
        <v>200</v>
      </c>
      <c r="JZ783">
        <v>3000</v>
      </c>
      <c r="KA783">
        <v>3000</v>
      </c>
      <c r="KB783">
        <v>2993</v>
      </c>
      <c r="KC783">
        <v>2998</v>
      </c>
      <c r="KD783">
        <v>1900</v>
      </c>
      <c r="KE783">
        <v>2997</v>
      </c>
      <c r="KF783">
        <v>2997</v>
      </c>
      <c r="KG783">
        <v>2997</v>
      </c>
      <c r="KH783">
        <v>2997</v>
      </c>
      <c r="KI783">
        <v>200</v>
      </c>
      <c r="KJ783">
        <v>3005</v>
      </c>
      <c r="KK783">
        <v>3005</v>
      </c>
      <c r="KL783">
        <v>3005</v>
      </c>
      <c r="KM783">
        <v>3005</v>
      </c>
      <c r="KN783">
        <v>700</v>
      </c>
      <c r="KO783">
        <v>2999</v>
      </c>
      <c r="KP783">
        <v>2999</v>
      </c>
      <c r="KQ783">
        <v>2988</v>
      </c>
      <c r="KR783">
        <v>2988</v>
      </c>
      <c r="KS783">
        <v>2800</v>
      </c>
      <c r="KT783">
        <v>2981</v>
      </c>
      <c r="KU783">
        <v>2986</v>
      </c>
      <c r="KV783">
        <v>2981</v>
      </c>
      <c r="KW783">
        <v>2986</v>
      </c>
      <c r="KX783">
        <v>1300</v>
      </c>
      <c r="KY783">
        <v>2983</v>
      </c>
      <c r="KZ783">
        <v>2983</v>
      </c>
      <c r="LA783">
        <v>2979</v>
      </c>
      <c r="LB783">
        <v>2979</v>
      </c>
      <c r="LC783">
        <v>1300</v>
      </c>
      <c r="LD783">
        <v>2977</v>
      </c>
      <c r="LE783">
        <v>2981</v>
      </c>
      <c r="LF783">
        <v>2975</v>
      </c>
      <c r="LG783">
        <v>2981</v>
      </c>
      <c r="LH783">
        <v>3500</v>
      </c>
      <c r="LI783">
        <v>2980</v>
      </c>
      <c r="LJ783">
        <v>2986</v>
      </c>
      <c r="LK783">
        <v>2979</v>
      </c>
      <c r="LL783">
        <v>2984</v>
      </c>
      <c r="LM783">
        <v>2000</v>
      </c>
      <c r="LN783">
        <v>2984</v>
      </c>
      <c r="LO783">
        <v>2986</v>
      </c>
      <c r="LP783">
        <v>2982</v>
      </c>
      <c r="LQ783">
        <v>2986</v>
      </c>
      <c r="LR783">
        <v>1700</v>
      </c>
      <c r="LS783">
        <v>2987</v>
      </c>
      <c r="LT783">
        <v>2992</v>
      </c>
      <c r="LU783">
        <v>2987</v>
      </c>
      <c r="LV783">
        <v>2988</v>
      </c>
      <c r="LW783">
        <v>1100</v>
      </c>
      <c r="LX783">
        <v>2988</v>
      </c>
      <c r="LY783">
        <v>2988</v>
      </c>
      <c r="LZ783">
        <v>2978</v>
      </c>
      <c r="MA783">
        <v>2979</v>
      </c>
      <c r="MB783">
        <v>1300</v>
      </c>
      <c r="MC783">
        <v>2980</v>
      </c>
      <c r="MD783">
        <v>2988</v>
      </c>
      <c r="ME783">
        <v>2980</v>
      </c>
      <c r="MF783">
        <v>2980</v>
      </c>
      <c r="MG783">
        <v>1800</v>
      </c>
      <c r="MH783">
        <v>2982</v>
      </c>
      <c r="MI783">
        <v>2984</v>
      </c>
      <c r="MJ783">
        <v>2981</v>
      </c>
      <c r="MK783">
        <v>2981</v>
      </c>
      <c r="ML783">
        <v>600</v>
      </c>
      <c r="MM783">
        <v>2979</v>
      </c>
      <c r="MN783">
        <v>2979</v>
      </c>
      <c r="MO783">
        <v>2972</v>
      </c>
      <c r="MP783">
        <v>2978</v>
      </c>
      <c r="MQ783">
        <v>3500</v>
      </c>
      <c r="MR783">
        <v>2983</v>
      </c>
      <c r="MS783">
        <v>2983</v>
      </c>
      <c r="MT783">
        <v>2976</v>
      </c>
      <c r="MU783">
        <v>2976</v>
      </c>
      <c r="MV783">
        <v>1800</v>
      </c>
      <c r="MW783">
        <v>2978</v>
      </c>
      <c r="MX783">
        <v>2992</v>
      </c>
      <c r="MY783">
        <v>2978</v>
      </c>
      <c r="MZ783">
        <v>2990</v>
      </c>
      <c r="NA783">
        <v>2200</v>
      </c>
      <c r="NB783">
        <v>2988</v>
      </c>
      <c r="NC783">
        <v>3005</v>
      </c>
      <c r="ND783">
        <v>2988</v>
      </c>
      <c r="NE783">
        <v>3005</v>
      </c>
      <c r="NF783">
        <v>1800</v>
      </c>
      <c r="NG783">
        <v>3005</v>
      </c>
      <c r="NH783">
        <v>3015</v>
      </c>
      <c r="NI783">
        <v>3005</v>
      </c>
      <c r="NJ783">
        <v>3015</v>
      </c>
      <c r="NK783">
        <v>2200</v>
      </c>
      <c r="NL783">
        <v>3015</v>
      </c>
      <c r="NM783">
        <v>3015</v>
      </c>
      <c r="NN783">
        <v>3010</v>
      </c>
      <c r="NO783">
        <v>3010</v>
      </c>
      <c r="NP783">
        <v>1700</v>
      </c>
      <c r="NQ783">
        <v>3010</v>
      </c>
      <c r="NR783">
        <v>3020</v>
      </c>
      <c r="NS783">
        <v>3005</v>
      </c>
      <c r="NT783">
        <v>3015</v>
      </c>
      <c r="NU783">
        <v>6500</v>
      </c>
      <c r="NV783">
        <v>3005</v>
      </c>
      <c r="NW783">
        <v>3005</v>
      </c>
      <c r="NX783">
        <v>3005</v>
      </c>
      <c r="NY783">
        <v>3005</v>
      </c>
      <c r="NZ783">
        <v>4200</v>
      </c>
    </row>
    <row r="784" spans="1:390" ht="15">
      <c r="A784" s="14" t="s">
        <v>18</v>
      </c>
      <c r="B784" s="31">
        <v>11</v>
      </c>
      <c r="C784" s="31">
        <v>7269</v>
      </c>
      <c r="D784" s="9" t="s">
        <v>757</v>
      </c>
      <c r="E784" s="14" t="s">
        <v>20</v>
      </c>
      <c r="F784" s="14" t="s">
        <v>432</v>
      </c>
      <c r="G784" s="51">
        <v>5636</v>
      </c>
      <c r="H784" s="51">
        <v>451</v>
      </c>
      <c r="I784" s="59">
        <v>8.6999999999999994E-2</v>
      </c>
      <c r="J784" s="51">
        <v>6431800</v>
      </c>
      <c r="K784" s="51">
        <v>5638</v>
      </c>
      <c r="L784" s="52">
        <v>5429</v>
      </c>
      <c r="M784" s="64">
        <f t="shared" si="55"/>
        <v>9.5693779904306216E-3</v>
      </c>
      <c r="N784" s="43" t="str">
        <f>IFERROR(VLOOKUP(C784, マスタ!$E$2:$G$33, 3, TRUE), "")</f>
        <v>輸送用機械</v>
      </c>
      <c r="O784" s="14" t="str">
        <f>IF(F784 = "", "", TEXT( WORKDAY(TEXT(LEFT(F784, FIND("(", F784) - 1), "yyyy/mm/dd"), 1, マスタ!$A$2:$A$106), "yyyymmdd"))</f>
        <v>20170807</v>
      </c>
      <c r="P784" s="18">
        <v>42954</v>
      </c>
      <c r="Q784" s="57">
        <v>5673</v>
      </c>
      <c r="R784" s="57">
        <v>5706</v>
      </c>
      <c r="S784" s="57">
        <v>5607</v>
      </c>
      <c r="T784" s="14" t="str">
        <f t="shared" si="56"/>
        <v>無</v>
      </c>
      <c r="U784" s="14" t="str">
        <f t="shared" si="57"/>
        <v>有</v>
      </c>
      <c r="V784" s="68">
        <f t="shared" si="58"/>
        <v>6.5649396735272258E-3</v>
      </c>
      <c r="W784" s="19" t="s">
        <v>948</v>
      </c>
      <c r="X784" s="47">
        <v>-27</v>
      </c>
      <c r="Y784" s="70">
        <f t="shared" si="59"/>
        <v>-4.7906316536550744</v>
      </c>
      <c r="Z784">
        <v>5673</v>
      </c>
      <c r="AA784">
        <v>5706</v>
      </c>
      <c r="AB784">
        <v>5651</v>
      </c>
      <c r="AC784">
        <v>5687</v>
      </c>
      <c r="AD784">
        <v>331800</v>
      </c>
      <c r="AE784">
        <v>5691</v>
      </c>
      <c r="AF784">
        <v>5693</v>
      </c>
      <c r="AG784">
        <v>5656</v>
      </c>
      <c r="AH784">
        <v>5681</v>
      </c>
      <c r="AI784">
        <v>73000</v>
      </c>
      <c r="AJ784">
        <v>5684</v>
      </c>
      <c r="AK784">
        <v>5688</v>
      </c>
      <c r="AL784">
        <v>5670</v>
      </c>
      <c r="AM784">
        <v>5677</v>
      </c>
      <c r="AN784">
        <v>60200</v>
      </c>
      <c r="AO784">
        <v>5676</v>
      </c>
      <c r="AP784">
        <v>5682</v>
      </c>
      <c r="AQ784">
        <v>5649</v>
      </c>
      <c r="AR784">
        <v>5650</v>
      </c>
      <c r="AS784">
        <v>74100</v>
      </c>
      <c r="AT784">
        <v>5651</v>
      </c>
      <c r="AU784">
        <v>5653</v>
      </c>
      <c r="AV784">
        <v>5632</v>
      </c>
      <c r="AW784">
        <v>5646</v>
      </c>
      <c r="AX784">
        <v>56600</v>
      </c>
      <c r="AY784">
        <v>5646</v>
      </c>
      <c r="AZ784">
        <v>5649</v>
      </c>
      <c r="BA784">
        <v>5627</v>
      </c>
      <c r="BB784">
        <v>5641</v>
      </c>
      <c r="BC784">
        <v>44500</v>
      </c>
      <c r="BD784">
        <v>5639</v>
      </c>
      <c r="BE784">
        <v>5639</v>
      </c>
      <c r="BF784">
        <v>5609</v>
      </c>
      <c r="BG784">
        <v>5619</v>
      </c>
      <c r="BH784">
        <v>60400</v>
      </c>
      <c r="BI784">
        <v>5619</v>
      </c>
      <c r="BJ784">
        <v>5627</v>
      </c>
      <c r="BK784">
        <v>5607</v>
      </c>
      <c r="BL784">
        <v>5620</v>
      </c>
      <c r="BM784">
        <v>71800</v>
      </c>
      <c r="BN784">
        <v>5619</v>
      </c>
      <c r="BO784">
        <v>5622</v>
      </c>
      <c r="BP784">
        <v>5616</v>
      </c>
      <c r="BQ784">
        <v>5619</v>
      </c>
      <c r="BR784">
        <v>26900</v>
      </c>
      <c r="BS784">
        <v>5618</v>
      </c>
      <c r="BT784">
        <v>5635</v>
      </c>
      <c r="BU784">
        <v>5618</v>
      </c>
      <c r="BV784">
        <v>5626</v>
      </c>
      <c r="BW784">
        <v>39000</v>
      </c>
      <c r="BX784">
        <v>5627</v>
      </c>
      <c r="BY784">
        <v>5647</v>
      </c>
      <c r="BZ784">
        <v>5625</v>
      </c>
      <c r="CA784">
        <v>5644</v>
      </c>
      <c r="CB784">
        <v>55700</v>
      </c>
      <c r="CC784">
        <v>5648</v>
      </c>
      <c r="CD784">
        <v>5651</v>
      </c>
      <c r="CE784">
        <v>5638</v>
      </c>
      <c r="CF784">
        <v>5640</v>
      </c>
      <c r="CG784">
        <v>39100</v>
      </c>
      <c r="CH784">
        <v>5640</v>
      </c>
      <c r="CI784">
        <v>5640</v>
      </c>
      <c r="CJ784">
        <v>5627</v>
      </c>
      <c r="CK784">
        <v>5629</v>
      </c>
      <c r="CL784">
        <v>23900</v>
      </c>
      <c r="CM784">
        <v>5630</v>
      </c>
      <c r="CN784">
        <v>5638</v>
      </c>
      <c r="CO784">
        <v>5629</v>
      </c>
      <c r="CP784">
        <v>5637</v>
      </c>
      <c r="CQ784">
        <v>17700</v>
      </c>
      <c r="CR784">
        <v>5637</v>
      </c>
      <c r="CS784">
        <v>5647</v>
      </c>
      <c r="CT784">
        <v>5636</v>
      </c>
      <c r="CU784">
        <v>5643</v>
      </c>
      <c r="CV784">
        <v>22300</v>
      </c>
      <c r="CW784">
        <v>5644</v>
      </c>
      <c r="CX784">
        <v>5650</v>
      </c>
      <c r="CY784">
        <v>5642</v>
      </c>
      <c r="CZ784">
        <v>5645</v>
      </c>
      <c r="DA784">
        <v>28800</v>
      </c>
      <c r="DB784">
        <v>5645</v>
      </c>
      <c r="DC784">
        <v>5652</v>
      </c>
      <c r="DD784">
        <v>5640</v>
      </c>
      <c r="DE784">
        <v>5650</v>
      </c>
      <c r="DF784">
        <v>24200</v>
      </c>
      <c r="DG784">
        <v>5650</v>
      </c>
      <c r="DH784">
        <v>5666</v>
      </c>
      <c r="DI784">
        <v>5649</v>
      </c>
      <c r="DJ784">
        <v>5666</v>
      </c>
      <c r="DK784">
        <v>29700</v>
      </c>
      <c r="DL784">
        <v>5666</v>
      </c>
      <c r="DM784">
        <v>5671</v>
      </c>
      <c r="DN784">
        <v>5661</v>
      </c>
      <c r="DO784">
        <v>5670</v>
      </c>
      <c r="DP784">
        <v>27400</v>
      </c>
      <c r="DQ784">
        <v>5672</v>
      </c>
      <c r="DR784">
        <v>5673</v>
      </c>
      <c r="DS784">
        <v>5662</v>
      </c>
      <c r="DT784">
        <v>5665</v>
      </c>
      <c r="DU784">
        <v>28700</v>
      </c>
      <c r="DV784">
        <v>5665</v>
      </c>
      <c r="DW784">
        <v>5669</v>
      </c>
      <c r="DX784">
        <v>5663</v>
      </c>
      <c r="DY784">
        <v>5666</v>
      </c>
      <c r="DZ784">
        <v>23100</v>
      </c>
      <c r="EA784">
        <v>5664</v>
      </c>
      <c r="EB784">
        <v>5673</v>
      </c>
      <c r="EC784">
        <v>5664</v>
      </c>
      <c r="ED784">
        <v>5670</v>
      </c>
      <c r="EE784">
        <v>21800</v>
      </c>
      <c r="EF784">
        <v>5670</v>
      </c>
      <c r="EG784">
        <v>5675</v>
      </c>
      <c r="EH784">
        <v>5669</v>
      </c>
      <c r="EI784">
        <v>5675</v>
      </c>
      <c r="EJ784">
        <v>16500</v>
      </c>
      <c r="EK784">
        <v>5674</v>
      </c>
      <c r="EL784">
        <v>5674</v>
      </c>
      <c r="EM784">
        <v>5669</v>
      </c>
      <c r="EN784">
        <v>5672</v>
      </c>
      <c r="EO784">
        <v>16000</v>
      </c>
      <c r="EP784">
        <v>5672</v>
      </c>
      <c r="EQ784">
        <v>5673</v>
      </c>
      <c r="ER784">
        <v>5658</v>
      </c>
      <c r="ES784">
        <v>5664</v>
      </c>
      <c r="ET784">
        <v>26800</v>
      </c>
      <c r="EU784">
        <v>5665</v>
      </c>
      <c r="EV784">
        <v>5665</v>
      </c>
      <c r="EW784">
        <v>5653</v>
      </c>
      <c r="EX784">
        <v>5655</v>
      </c>
      <c r="EY784">
        <v>22900</v>
      </c>
      <c r="EZ784">
        <v>5653</v>
      </c>
      <c r="FA784">
        <v>5653</v>
      </c>
      <c r="FB784">
        <v>5643</v>
      </c>
      <c r="FC784">
        <v>5648</v>
      </c>
      <c r="FD784">
        <v>26900</v>
      </c>
      <c r="FE784">
        <v>5647</v>
      </c>
      <c r="FF784">
        <v>5657</v>
      </c>
      <c r="FG784">
        <v>5647</v>
      </c>
      <c r="FH784">
        <v>5656</v>
      </c>
      <c r="FI784">
        <v>15900</v>
      </c>
      <c r="FJ784">
        <v>5656</v>
      </c>
      <c r="FK784">
        <v>5656</v>
      </c>
      <c r="FL784">
        <v>5646</v>
      </c>
      <c r="FM784">
        <v>5651</v>
      </c>
      <c r="FN784">
        <v>18700</v>
      </c>
      <c r="FO784">
        <v>5653</v>
      </c>
      <c r="FP784">
        <v>5660</v>
      </c>
      <c r="FQ784">
        <v>5653</v>
      </c>
      <c r="FR784">
        <v>5658</v>
      </c>
      <c r="FS784">
        <v>25300</v>
      </c>
      <c r="FT784">
        <v>5658</v>
      </c>
      <c r="FU784">
        <v>5658</v>
      </c>
      <c r="FV784">
        <v>5658</v>
      </c>
      <c r="FW784">
        <v>5658</v>
      </c>
      <c r="FX784">
        <v>2600</v>
      </c>
      <c r="GC784">
        <v>0</v>
      </c>
      <c r="GH784">
        <v>0</v>
      </c>
      <c r="GM784">
        <v>0</v>
      </c>
      <c r="GR784">
        <v>0</v>
      </c>
      <c r="GW784">
        <v>0</v>
      </c>
      <c r="HB784">
        <v>0</v>
      </c>
      <c r="HG784">
        <v>0</v>
      </c>
      <c r="HL784">
        <v>0</v>
      </c>
      <c r="HQ784">
        <v>0</v>
      </c>
      <c r="HV784">
        <v>0</v>
      </c>
      <c r="IA784">
        <v>0</v>
      </c>
      <c r="IB784">
        <v>5659</v>
      </c>
      <c r="IC784">
        <v>5661</v>
      </c>
      <c r="ID784">
        <v>5651</v>
      </c>
      <c r="IE784">
        <v>5651</v>
      </c>
      <c r="IF784">
        <v>53000</v>
      </c>
      <c r="IG784">
        <v>5652</v>
      </c>
      <c r="IH784">
        <v>5660</v>
      </c>
      <c r="II784">
        <v>5652</v>
      </c>
      <c r="IJ784">
        <v>5656</v>
      </c>
      <c r="IK784">
        <v>24000</v>
      </c>
      <c r="IL784">
        <v>5657</v>
      </c>
      <c r="IM784">
        <v>5665</v>
      </c>
      <c r="IN784">
        <v>5657</v>
      </c>
      <c r="IO784">
        <v>5663</v>
      </c>
      <c r="IP784">
        <v>13800</v>
      </c>
      <c r="IQ784">
        <v>5663</v>
      </c>
      <c r="IR784">
        <v>5673</v>
      </c>
      <c r="IS784">
        <v>5663</v>
      </c>
      <c r="IT784">
        <v>5672</v>
      </c>
      <c r="IU784">
        <v>19600</v>
      </c>
      <c r="IV784">
        <v>5673</v>
      </c>
      <c r="IW784">
        <v>5684</v>
      </c>
      <c r="IX784">
        <v>5671</v>
      </c>
      <c r="IY784">
        <v>5684</v>
      </c>
      <c r="IZ784">
        <v>36900</v>
      </c>
      <c r="JA784">
        <v>5685</v>
      </c>
      <c r="JB784">
        <v>5688</v>
      </c>
      <c r="JC784">
        <v>5683</v>
      </c>
      <c r="JD784">
        <v>5688</v>
      </c>
      <c r="JE784">
        <v>17000</v>
      </c>
      <c r="JF784">
        <v>5688</v>
      </c>
      <c r="JG784">
        <v>5689</v>
      </c>
      <c r="JH784">
        <v>5686</v>
      </c>
      <c r="JI784">
        <v>5689</v>
      </c>
      <c r="JJ784">
        <v>13800</v>
      </c>
      <c r="JK784">
        <v>5688</v>
      </c>
      <c r="JL784">
        <v>5692</v>
      </c>
      <c r="JM784">
        <v>5684</v>
      </c>
      <c r="JN784">
        <v>5684</v>
      </c>
      <c r="JO784">
        <v>24800</v>
      </c>
      <c r="JP784">
        <v>5684</v>
      </c>
      <c r="JQ784">
        <v>5684</v>
      </c>
      <c r="JR784">
        <v>5682</v>
      </c>
      <c r="JS784">
        <v>5684</v>
      </c>
      <c r="JT784">
        <v>13300</v>
      </c>
      <c r="JU784">
        <v>5684</v>
      </c>
      <c r="JV784">
        <v>5692</v>
      </c>
      <c r="JW784">
        <v>5684</v>
      </c>
      <c r="JX784">
        <v>5690</v>
      </c>
      <c r="JY784">
        <v>13900</v>
      </c>
      <c r="JZ784">
        <v>5690</v>
      </c>
      <c r="KA784">
        <v>5691</v>
      </c>
      <c r="KB784">
        <v>5687</v>
      </c>
      <c r="KC784">
        <v>5687</v>
      </c>
      <c r="KD784">
        <v>15000</v>
      </c>
      <c r="KE784">
        <v>5687</v>
      </c>
      <c r="KF784">
        <v>5692</v>
      </c>
      <c r="KG784">
        <v>5686</v>
      </c>
      <c r="KH784">
        <v>5691</v>
      </c>
      <c r="KI784">
        <v>13400</v>
      </c>
      <c r="KJ784">
        <v>5691</v>
      </c>
      <c r="KK784">
        <v>5693</v>
      </c>
      <c r="KL784">
        <v>5688</v>
      </c>
      <c r="KM784">
        <v>5692</v>
      </c>
      <c r="KN784">
        <v>19400</v>
      </c>
      <c r="KO784">
        <v>5692</v>
      </c>
      <c r="KP784">
        <v>5693</v>
      </c>
      <c r="KQ784">
        <v>5689</v>
      </c>
      <c r="KR784">
        <v>5691</v>
      </c>
      <c r="KS784">
        <v>19100</v>
      </c>
      <c r="KT784">
        <v>5691</v>
      </c>
      <c r="KU784">
        <v>5692</v>
      </c>
      <c r="KV784">
        <v>5687</v>
      </c>
      <c r="KW784">
        <v>5690</v>
      </c>
      <c r="KX784">
        <v>9700</v>
      </c>
      <c r="KY784">
        <v>5689</v>
      </c>
      <c r="KZ784">
        <v>5689</v>
      </c>
      <c r="LA784">
        <v>5682</v>
      </c>
      <c r="LB784">
        <v>5683</v>
      </c>
      <c r="LC784">
        <v>16600</v>
      </c>
      <c r="LD784">
        <v>5682</v>
      </c>
      <c r="LE784">
        <v>5686</v>
      </c>
      <c r="LF784">
        <v>5679</v>
      </c>
      <c r="LG784">
        <v>5684</v>
      </c>
      <c r="LH784">
        <v>21700</v>
      </c>
      <c r="LI784">
        <v>5684</v>
      </c>
      <c r="LJ784">
        <v>5688</v>
      </c>
      <c r="LK784">
        <v>5684</v>
      </c>
      <c r="LL784">
        <v>5686</v>
      </c>
      <c r="LM784">
        <v>17200</v>
      </c>
      <c r="LN784">
        <v>5685</v>
      </c>
      <c r="LO784">
        <v>5685</v>
      </c>
      <c r="LP784">
        <v>5680</v>
      </c>
      <c r="LQ784">
        <v>5680</v>
      </c>
      <c r="LR784">
        <v>28200</v>
      </c>
      <c r="LS784">
        <v>5680</v>
      </c>
      <c r="LT784">
        <v>5682</v>
      </c>
      <c r="LU784">
        <v>5676</v>
      </c>
      <c r="LV784">
        <v>5680</v>
      </c>
      <c r="LW784">
        <v>31600</v>
      </c>
      <c r="LX784">
        <v>5680</v>
      </c>
      <c r="LY784">
        <v>5682</v>
      </c>
      <c r="LZ784">
        <v>5677</v>
      </c>
      <c r="MA784">
        <v>5681</v>
      </c>
      <c r="MB784">
        <v>32600</v>
      </c>
      <c r="MC784">
        <v>5681</v>
      </c>
      <c r="MD784">
        <v>5689</v>
      </c>
      <c r="ME784">
        <v>5681</v>
      </c>
      <c r="MF784">
        <v>5685</v>
      </c>
      <c r="MG784">
        <v>21900</v>
      </c>
      <c r="MH784">
        <v>5686</v>
      </c>
      <c r="MI784">
        <v>5692</v>
      </c>
      <c r="MJ784">
        <v>5685</v>
      </c>
      <c r="MK784">
        <v>5691</v>
      </c>
      <c r="ML784">
        <v>25200</v>
      </c>
      <c r="MM784">
        <v>5692</v>
      </c>
      <c r="MN784">
        <v>5694</v>
      </c>
      <c r="MO784">
        <v>5687</v>
      </c>
      <c r="MP784">
        <v>5692</v>
      </c>
      <c r="MQ784">
        <v>42500</v>
      </c>
      <c r="MR784">
        <v>5692</v>
      </c>
      <c r="MS784">
        <v>5692</v>
      </c>
      <c r="MT784">
        <v>5687</v>
      </c>
      <c r="MU784">
        <v>5690</v>
      </c>
      <c r="MV784">
        <v>37400</v>
      </c>
      <c r="MW784">
        <v>5691</v>
      </c>
      <c r="MX784">
        <v>5693</v>
      </c>
      <c r="MY784">
        <v>5689</v>
      </c>
      <c r="MZ784">
        <v>5691</v>
      </c>
      <c r="NA784">
        <v>32900</v>
      </c>
      <c r="NB784">
        <v>5692</v>
      </c>
      <c r="NC784">
        <v>5694</v>
      </c>
      <c r="ND784">
        <v>5690</v>
      </c>
      <c r="NE784">
        <v>5693</v>
      </c>
      <c r="NF784">
        <v>32700</v>
      </c>
      <c r="NG784">
        <v>5694</v>
      </c>
      <c r="NH784">
        <v>5700</v>
      </c>
      <c r="NI784">
        <v>5694</v>
      </c>
      <c r="NJ784">
        <v>5698</v>
      </c>
      <c r="NK784">
        <v>80000</v>
      </c>
      <c r="NL784">
        <v>5698</v>
      </c>
      <c r="NM784">
        <v>5700</v>
      </c>
      <c r="NN784">
        <v>5697</v>
      </c>
      <c r="NO784">
        <v>5698</v>
      </c>
      <c r="NP784">
        <v>64500</v>
      </c>
      <c r="NQ784">
        <v>5699</v>
      </c>
      <c r="NR784">
        <v>5700</v>
      </c>
      <c r="NS784">
        <v>5692</v>
      </c>
      <c r="NT784">
        <v>5699</v>
      </c>
      <c r="NU784">
        <v>88100</v>
      </c>
      <c r="NV784">
        <v>5699</v>
      </c>
      <c r="NW784">
        <v>5699</v>
      </c>
      <c r="NX784">
        <v>5699</v>
      </c>
      <c r="NY784">
        <v>5699</v>
      </c>
      <c r="NZ784">
        <v>228500</v>
      </c>
    </row>
    <row r="785" spans="1:390" ht="15">
      <c r="A785" s="15" t="s">
        <v>18</v>
      </c>
      <c r="B785" s="30">
        <v>12</v>
      </c>
      <c r="C785" s="30">
        <v>6804</v>
      </c>
      <c r="D785" s="10" t="s">
        <v>363</v>
      </c>
      <c r="E785" s="15" t="s">
        <v>20</v>
      </c>
      <c r="F785" s="15" t="s">
        <v>432</v>
      </c>
      <c r="G785" s="50">
        <v>1448</v>
      </c>
      <c r="H785" s="50">
        <v>115</v>
      </c>
      <c r="I785" s="58">
        <v>8.6300000000000002E-2</v>
      </c>
      <c r="J785" s="50">
        <v>5916700</v>
      </c>
      <c r="K785" s="50">
        <v>1498</v>
      </c>
      <c r="L785" s="53">
        <v>1423</v>
      </c>
      <c r="M785" s="63">
        <f t="shared" si="55"/>
        <v>0.66666666666666663</v>
      </c>
      <c r="N785" s="42" t="str">
        <f>IFERROR(VLOOKUP(C785, マスタ!$E$2:$G$33, 3, TRUE), "")</f>
        <v>電気</v>
      </c>
      <c r="O785" s="15" t="str">
        <f>IF(F785 = "", "", TEXT( WORKDAY(TEXT(LEFT(F785, FIND("(", F785) - 1), "yyyy/mm/dd"), 1, マスタ!$A$2:$A$106), "yyyymmdd"))</f>
        <v>20170807</v>
      </c>
      <c r="P785" s="16">
        <v>42954</v>
      </c>
      <c r="Q785" s="56">
        <v>1499</v>
      </c>
      <c r="R785" s="56">
        <v>1621</v>
      </c>
      <c r="S785" s="56">
        <v>1492</v>
      </c>
      <c r="T785" s="15" t="str">
        <f t="shared" si="56"/>
        <v>有</v>
      </c>
      <c r="U785" s="15" t="str">
        <f t="shared" si="57"/>
        <v>無</v>
      </c>
      <c r="V785" s="67">
        <f t="shared" si="58"/>
        <v>3.5220994475138045E-2</v>
      </c>
      <c r="W785" s="17" t="s">
        <v>949</v>
      </c>
      <c r="X785" s="46">
        <v>28</v>
      </c>
      <c r="Y785" s="71">
        <f t="shared" si="59"/>
        <v>19.337016574585636</v>
      </c>
      <c r="Z785">
        <v>1499</v>
      </c>
      <c r="AA785">
        <v>1534</v>
      </c>
      <c r="AB785">
        <v>1492</v>
      </c>
      <c r="AC785">
        <v>1531</v>
      </c>
      <c r="AD785">
        <v>442400</v>
      </c>
      <c r="AE785">
        <v>1530</v>
      </c>
      <c r="AF785">
        <v>1534</v>
      </c>
      <c r="AG785">
        <v>1505</v>
      </c>
      <c r="AH785">
        <v>1518</v>
      </c>
      <c r="AI785">
        <v>203800</v>
      </c>
      <c r="AJ785">
        <v>1519</v>
      </c>
      <c r="AK785">
        <v>1535</v>
      </c>
      <c r="AL785">
        <v>1518</v>
      </c>
      <c r="AM785">
        <v>1527</v>
      </c>
      <c r="AN785">
        <v>192800</v>
      </c>
      <c r="AO785">
        <v>1528</v>
      </c>
      <c r="AP785">
        <v>1534</v>
      </c>
      <c r="AQ785">
        <v>1516</v>
      </c>
      <c r="AR785">
        <v>1521</v>
      </c>
      <c r="AS785">
        <v>153800</v>
      </c>
      <c r="AT785">
        <v>1521</v>
      </c>
      <c r="AU785">
        <v>1542</v>
      </c>
      <c r="AV785">
        <v>1521</v>
      </c>
      <c r="AW785">
        <v>1531</v>
      </c>
      <c r="AX785">
        <v>141400</v>
      </c>
      <c r="AY785">
        <v>1531</v>
      </c>
      <c r="AZ785">
        <v>1533</v>
      </c>
      <c r="BA785">
        <v>1524</v>
      </c>
      <c r="BB785">
        <v>1531</v>
      </c>
      <c r="BC785">
        <v>42300</v>
      </c>
      <c r="BD785">
        <v>1530</v>
      </c>
      <c r="BE785">
        <v>1548</v>
      </c>
      <c r="BF785">
        <v>1529</v>
      </c>
      <c r="BG785">
        <v>1545</v>
      </c>
      <c r="BH785">
        <v>87900</v>
      </c>
      <c r="BI785">
        <v>1545</v>
      </c>
      <c r="BJ785">
        <v>1547</v>
      </c>
      <c r="BK785">
        <v>1532</v>
      </c>
      <c r="BL785">
        <v>1536</v>
      </c>
      <c r="BM785">
        <v>54200</v>
      </c>
      <c r="BN785">
        <v>1537</v>
      </c>
      <c r="BO785">
        <v>1540</v>
      </c>
      <c r="BP785">
        <v>1534</v>
      </c>
      <c r="BQ785">
        <v>1534</v>
      </c>
      <c r="BR785">
        <v>19000</v>
      </c>
      <c r="BS785">
        <v>1533</v>
      </c>
      <c r="BT785">
        <v>1538</v>
      </c>
      <c r="BU785">
        <v>1529</v>
      </c>
      <c r="BV785">
        <v>1536</v>
      </c>
      <c r="BW785">
        <v>33000</v>
      </c>
      <c r="BX785">
        <v>1537</v>
      </c>
      <c r="BY785">
        <v>1543</v>
      </c>
      <c r="BZ785">
        <v>1537</v>
      </c>
      <c r="CA785">
        <v>1539</v>
      </c>
      <c r="CB785">
        <v>34300</v>
      </c>
      <c r="CC785">
        <v>1540</v>
      </c>
      <c r="CD785">
        <v>1547</v>
      </c>
      <c r="CE785">
        <v>1538</v>
      </c>
      <c r="CF785">
        <v>1539</v>
      </c>
      <c r="CG785">
        <v>56000</v>
      </c>
      <c r="CH785">
        <v>1540</v>
      </c>
      <c r="CI785">
        <v>1542</v>
      </c>
      <c r="CJ785">
        <v>1539</v>
      </c>
      <c r="CK785">
        <v>1541</v>
      </c>
      <c r="CL785">
        <v>22300</v>
      </c>
      <c r="CM785">
        <v>1542</v>
      </c>
      <c r="CN785">
        <v>1544</v>
      </c>
      <c r="CO785">
        <v>1541</v>
      </c>
      <c r="CP785">
        <v>1543</v>
      </c>
      <c r="CQ785">
        <v>29600</v>
      </c>
      <c r="CR785">
        <v>1542</v>
      </c>
      <c r="CS785">
        <v>1543</v>
      </c>
      <c r="CT785">
        <v>1540</v>
      </c>
      <c r="CU785">
        <v>1543</v>
      </c>
      <c r="CV785">
        <v>36200</v>
      </c>
      <c r="CW785">
        <v>1543</v>
      </c>
      <c r="CX785">
        <v>1546</v>
      </c>
      <c r="CY785">
        <v>1542</v>
      </c>
      <c r="CZ785">
        <v>1542</v>
      </c>
      <c r="DA785">
        <v>33400</v>
      </c>
      <c r="DB785">
        <v>1542</v>
      </c>
      <c r="DC785">
        <v>1542</v>
      </c>
      <c r="DD785">
        <v>1537</v>
      </c>
      <c r="DE785">
        <v>1539</v>
      </c>
      <c r="DF785">
        <v>27800</v>
      </c>
      <c r="DG785">
        <v>1539</v>
      </c>
      <c r="DH785">
        <v>1539</v>
      </c>
      <c r="DI785">
        <v>1535</v>
      </c>
      <c r="DJ785">
        <v>1537</v>
      </c>
      <c r="DK785">
        <v>33300</v>
      </c>
      <c r="DL785">
        <v>1537</v>
      </c>
      <c r="DM785">
        <v>1537</v>
      </c>
      <c r="DN785">
        <v>1531</v>
      </c>
      <c r="DO785">
        <v>1534</v>
      </c>
      <c r="DP785">
        <v>38700</v>
      </c>
      <c r="DQ785">
        <v>1533</v>
      </c>
      <c r="DR785">
        <v>1533</v>
      </c>
      <c r="DS785">
        <v>1529</v>
      </c>
      <c r="DT785">
        <v>1531</v>
      </c>
      <c r="DU785">
        <v>36400</v>
      </c>
      <c r="DV785">
        <v>1531</v>
      </c>
      <c r="DW785">
        <v>1535</v>
      </c>
      <c r="DX785">
        <v>1530</v>
      </c>
      <c r="DY785">
        <v>1535</v>
      </c>
      <c r="DZ785">
        <v>18700</v>
      </c>
      <c r="EA785">
        <v>1535</v>
      </c>
      <c r="EB785">
        <v>1535</v>
      </c>
      <c r="EC785">
        <v>1530</v>
      </c>
      <c r="ED785">
        <v>1531</v>
      </c>
      <c r="EE785">
        <v>19000</v>
      </c>
      <c r="EF785">
        <v>1531</v>
      </c>
      <c r="EG785">
        <v>1532</v>
      </c>
      <c r="EH785">
        <v>1530</v>
      </c>
      <c r="EI785">
        <v>1531</v>
      </c>
      <c r="EJ785">
        <v>3600</v>
      </c>
      <c r="EK785">
        <v>1531</v>
      </c>
      <c r="EL785">
        <v>1531</v>
      </c>
      <c r="EM785">
        <v>1530</v>
      </c>
      <c r="EN785">
        <v>1530</v>
      </c>
      <c r="EO785">
        <v>12600</v>
      </c>
      <c r="EP785">
        <v>1530</v>
      </c>
      <c r="EQ785">
        <v>1530</v>
      </c>
      <c r="ER785">
        <v>1528</v>
      </c>
      <c r="ES785">
        <v>1529</v>
      </c>
      <c r="ET785">
        <v>10400</v>
      </c>
      <c r="EU785">
        <v>1528</v>
      </c>
      <c r="EV785">
        <v>1533</v>
      </c>
      <c r="EW785">
        <v>1527</v>
      </c>
      <c r="EX785">
        <v>1533</v>
      </c>
      <c r="EY785">
        <v>39400</v>
      </c>
      <c r="EZ785">
        <v>1534</v>
      </c>
      <c r="FA785">
        <v>1536</v>
      </c>
      <c r="FB785">
        <v>1532</v>
      </c>
      <c r="FC785">
        <v>1536</v>
      </c>
      <c r="FD785">
        <v>26600</v>
      </c>
      <c r="FE785">
        <v>1536</v>
      </c>
      <c r="FF785">
        <v>1536</v>
      </c>
      <c r="FG785">
        <v>1535</v>
      </c>
      <c r="FH785">
        <v>1536</v>
      </c>
      <c r="FI785">
        <v>8000</v>
      </c>
      <c r="FJ785">
        <v>1536</v>
      </c>
      <c r="FK785">
        <v>1539</v>
      </c>
      <c r="FL785">
        <v>1536</v>
      </c>
      <c r="FM785">
        <v>1539</v>
      </c>
      <c r="FN785">
        <v>10600</v>
      </c>
      <c r="FO785">
        <v>1539</v>
      </c>
      <c r="FP785">
        <v>1545</v>
      </c>
      <c r="FQ785">
        <v>1539</v>
      </c>
      <c r="FR785">
        <v>1544</v>
      </c>
      <c r="FS785">
        <v>21300</v>
      </c>
      <c r="FT785">
        <v>1545</v>
      </c>
      <c r="FU785">
        <v>1545</v>
      </c>
      <c r="FV785">
        <v>1545</v>
      </c>
      <c r="FW785">
        <v>1545</v>
      </c>
      <c r="FX785">
        <v>2400</v>
      </c>
      <c r="GC785">
        <v>0</v>
      </c>
      <c r="GH785">
        <v>0</v>
      </c>
      <c r="GM785">
        <v>0</v>
      </c>
      <c r="GR785">
        <v>0</v>
      </c>
      <c r="GW785">
        <v>0</v>
      </c>
      <c r="HB785">
        <v>0</v>
      </c>
      <c r="HG785">
        <v>0</v>
      </c>
      <c r="HL785">
        <v>0</v>
      </c>
      <c r="HQ785">
        <v>0</v>
      </c>
      <c r="HV785">
        <v>0</v>
      </c>
      <c r="IA785">
        <v>0</v>
      </c>
      <c r="IB785">
        <v>1545</v>
      </c>
      <c r="IC785">
        <v>1570</v>
      </c>
      <c r="ID785">
        <v>1542</v>
      </c>
      <c r="IE785">
        <v>1564</v>
      </c>
      <c r="IF785">
        <v>309300</v>
      </c>
      <c r="IG785">
        <v>1563</v>
      </c>
      <c r="IH785">
        <v>1594</v>
      </c>
      <c r="II785">
        <v>1562</v>
      </c>
      <c r="IJ785">
        <v>1585</v>
      </c>
      <c r="IK785">
        <v>137100</v>
      </c>
      <c r="IL785">
        <v>1585</v>
      </c>
      <c r="IM785">
        <v>1587</v>
      </c>
      <c r="IN785">
        <v>1572</v>
      </c>
      <c r="IO785">
        <v>1575</v>
      </c>
      <c r="IP785">
        <v>165300</v>
      </c>
      <c r="IQ785">
        <v>1575</v>
      </c>
      <c r="IR785">
        <v>1578</v>
      </c>
      <c r="IS785">
        <v>1567</v>
      </c>
      <c r="IT785">
        <v>1572</v>
      </c>
      <c r="IU785">
        <v>68000</v>
      </c>
      <c r="IV785">
        <v>1571</v>
      </c>
      <c r="IW785">
        <v>1579</v>
      </c>
      <c r="IX785">
        <v>1570</v>
      </c>
      <c r="IY785">
        <v>1579</v>
      </c>
      <c r="IZ785">
        <v>46700</v>
      </c>
      <c r="JA785">
        <v>1579</v>
      </c>
      <c r="JB785">
        <v>1585</v>
      </c>
      <c r="JC785">
        <v>1575</v>
      </c>
      <c r="JD785">
        <v>1583</v>
      </c>
      <c r="JE785">
        <v>60200</v>
      </c>
      <c r="JF785">
        <v>1583</v>
      </c>
      <c r="JG785">
        <v>1611</v>
      </c>
      <c r="JH785">
        <v>1583</v>
      </c>
      <c r="JI785">
        <v>1605</v>
      </c>
      <c r="JJ785">
        <v>210000</v>
      </c>
      <c r="JK785">
        <v>1605</v>
      </c>
      <c r="JL785">
        <v>1621</v>
      </c>
      <c r="JM785">
        <v>1592</v>
      </c>
      <c r="JN785">
        <v>1606</v>
      </c>
      <c r="JO785">
        <v>166600</v>
      </c>
      <c r="JP785">
        <v>1606</v>
      </c>
      <c r="JQ785">
        <v>1607</v>
      </c>
      <c r="JR785">
        <v>1599</v>
      </c>
      <c r="JS785">
        <v>1603</v>
      </c>
      <c r="JT785">
        <v>57400</v>
      </c>
      <c r="JU785">
        <v>1601</v>
      </c>
      <c r="JV785">
        <v>1615</v>
      </c>
      <c r="JW785">
        <v>1597</v>
      </c>
      <c r="JX785">
        <v>1614</v>
      </c>
      <c r="JY785">
        <v>68800</v>
      </c>
      <c r="JZ785">
        <v>1613</v>
      </c>
      <c r="KA785">
        <v>1614</v>
      </c>
      <c r="KB785">
        <v>1596</v>
      </c>
      <c r="KC785">
        <v>1599</v>
      </c>
      <c r="KD785">
        <v>49700</v>
      </c>
      <c r="KE785">
        <v>1601</v>
      </c>
      <c r="KF785">
        <v>1601</v>
      </c>
      <c r="KG785">
        <v>1589</v>
      </c>
      <c r="KH785">
        <v>1590</v>
      </c>
      <c r="KI785">
        <v>50000</v>
      </c>
      <c r="KJ785">
        <v>1590</v>
      </c>
      <c r="KK785">
        <v>1592</v>
      </c>
      <c r="KL785">
        <v>1580</v>
      </c>
      <c r="KM785">
        <v>1580</v>
      </c>
      <c r="KN785">
        <v>88700</v>
      </c>
      <c r="KO785">
        <v>1581</v>
      </c>
      <c r="KP785">
        <v>1581</v>
      </c>
      <c r="KQ785">
        <v>1568</v>
      </c>
      <c r="KR785">
        <v>1573</v>
      </c>
      <c r="KS785">
        <v>63000</v>
      </c>
      <c r="KT785">
        <v>1573</v>
      </c>
      <c r="KU785">
        <v>1575</v>
      </c>
      <c r="KV785">
        <v>1569</v>
      </c>
      <c r="KW785">
        <v>1571</v>
      </c>
      <c r="KX785">
        <v>34900</v>
      </c>
      <c r="KY785">
        <v>1572</v>
      </c>
      <c r="KZ785">
        <v>1576</v>
      </c>
      <c r="LA785">
        <v>1570</v>
      </c>
      <c r="LB785">
        <v>1571</v>
      </c>
      <c r="LC785">
        <v>27000</v>
      </c>
      <c r="LD785">
        <v>1571</v>
      </c>
      <c r="LE785">
        <v>1572</v>
      </c>
      <c r="LF785">
        <v>1568</v>
      </c>
      <c r="LG785">
        <v>1572</v>
      </c>
      <c r="LH785">
        <v>18200</v>
      </c>
      <c r="LI785">
        <v>1572</v>
      </c>
      <c r="LJ785">
        <v>1583</v>
      </c>
      <c r="LK785">
        <v>1570</v>
      </c>
      <c r="LL785">
        <v>1582</v>
      </c>
      <c r="LM785">
        <v>48000</v>
      </c>
      <c r="LN785">
        <v>1583</v>
      </c>
      <c r="LO785">
        <v>1591</v>
      </c>
      <c r="LP785">
        <v>1574</v>
      </c>
      <c r="LQ785">
        <v>1574</v>
      </c>
      <c r="LR785">
        <v>49600</v>
      </c>
      <c r="LS785">
        <v>1575</v>
      </c>
      <c r="LT785">
        <v>1593</v>
      </c>
      <c r="LU785">
        <v>1575</v>
      </c>
      <c r="LV785">
        <v>1585</v>
      </c>
      <c r="LW785">
        <v>46700</v>
      </c>
      <c r="LX785">
        <v>1585</v>
      </c>
      <c r="LY785">
        <v>1585</v>
      </c>
      <c r="LZ785">
        <v>1578</v>
      </c>
      <c r="MA785">
        <v>1578</v>
      </c>
      <c r="MB785">
        <v>24700</v>
      </c>
      <c r="MC785">
        <v>1578</v>
      </c>
      <c r="MD785">
        <v>1582</v>
      </c>
      <c r="ME785">
        <v>1573</v>
      </c>
      <c r="MF785">
        <v>1581</v>
      </c>
      <c r="MG785">
        <v>25500</v>
      </c>
      <c r="MH785">
        <v>1580</v>
      </c>
      <c r="MI785">
        <v>1596</v>
      </c>
      <c r="MJ785">
        <v>1579</v>
      </c>
      <c r="MK785">
        <v>1595</v>
      </c>
      <c r="ML785">
        <v>41100</v>
      </c>
      <c r="MM785">
        <v>1595</v>
      </c>
      <c r="MN785">
        <v>1598</v>
      </c>
      <c r="MO785">
        <v>1587</v>
      </c>
      <c r="MP785">
        <v>1589</v>
      </c>
      <c r="MQ785">
        <v>68900</v>
      </c>
      <c r="MR785">
        <v>1587</v>
      </c>
      <c r="MS785">
        <v>1590</v>
      </c>
      <c r="MT785">
        <v>1581</v>
      </c>
      <c r="MU785">
        <v>1582</v>
      </c>
      <c r="MV785">
        <v>43900</v>
      </c>
      <c r="MW785">
        <v>1583</v>
      </c>
      <c r="MX785">
        <v>1590</v>
      </c>
      <c r="MY785">
        <v>1583</v>
      </c>
      <c r="MZ785">
        <v>1590</v>
      </c>
      <c r="NA785">
        <v>32300</v>
      </c>
      <c r="NB785">
        <v>1590</v>
      </c>
      <c r="NC785">
        <v>1591</v>
      </c>
      <c r="ND785">
        <v>1585</v>
      </c>
      <c r="NE785">
        <v>1589</v>
      </c>
      <c r="NF785">
        <v>37100</v>
      </c>
      <c r="NG785">
        <v>1589</v>
      </c>
      <c r="NH785">
        <v>1590</v>
      </c>
      <c r="NI785">
        <v>1584</v>
      </c>
      <c r="NJ785">
        <v>1586</v>
      </c>
      <c r="NK785">
        <v>42400</v>
      </c>
      <c r="NL785">
        <v>1587</v>
      </c>
      <c r="NM785">
        <v>1591</v>
      </c>
      <c r="NN785">
        <v>1584</v>
      </c>
      <c r="NO785">
        <v>1584</v>
      </c>
      <c r="NP785">
        <v>71500</v>
      </c>
      <c r="NQ785">
        <v>1584</v>
      </c>
      <c r="NR785">
        <v>1594</v>
      </c>
      <c r="NS785">
        <v>1582</v>
      </c>
      <c r="NT785">
        <v>1592</v>
      </c>
      <c r="NU785">
        <v>117500</v>
      </c>
      <c r="NV785">
        <v>1594</v>
      </c>
      <c r="NW785">
        <v>1594</v>
      </c>
      <c r="NX785">
        <v>1594</v>
      </c>
      <c r="NY785">
        <v>1594</v>
      </c>
      <c r="NZ785">
        <v>166600</v>
      </c>
    </row>
    <row r="786" spans="1:390" ht="27">
      <c r="A786" s="14" t="s">
        <v>18</v>
      </c>
      <c r="B786" s="31">
        <v>13</v>
      </c>
      <c r="C786" s="31">
        <v>4739</v>
      </c>
      <c r="D786" s="9" t="s">
        <v>758</v>
      </c>
      <c r="E786" s="14" t="s">
        <v>20</v>
      </c>
      <c r="F786" s="14" t="s">
        <v>432</v>
      </c>
      <c r="G786" s="51">
        <v>4180</v>
      </c>
      <c r="H786" s="51">
        <v>325</v>
      </c>
      <c r="I786" s="59">
        <v>8.43E-2</v>
      </c>
      <c r="J786" s="51">
        <v>846900</v>
      </c>
      <c r="K786" s="51">
        <v>4195</v>
      </c>
      <c r="L786" s="52">
        <v>3995</v>
      </c>
      <c r="M786" s="64">
        <f t="shared" si="55"/>
        <v>7.4999999999999997E-2</v>
      </c>
      <c r="N786" s="43" t="str">
        <f>IFERROR(VLOOKUP(C786, マスタ!$E$2:$G$33, 3, TRUE), "")</f>
        <v>化学・医薬品</v>
      </c>
      <c r="O786" s="14" t="str">
        <f>IF(F786 = "", "", TEXT( WORKDAY(TEXT(LEFT(F786, FIND("(", F786) - 1), "yyyy/mm/dd"), 1, マスタ!$A$2:$A$106), "yyyymmdd"))</f>
        <v>20170807</v>
      </c>
      <c r="P786" s="18">
        <v>42954</v>
      </c>
      <c r="Q786" s="57">
        <v>4180</v>
      </c>
      <c r="R786" s="57">
        <v>4235</v>
      </c>
      <c r="S786" s="57">
        <v>4135</v>
      </c>
      <c r="T786" s="14" t="str">
        <f t="shared" si="56"/>
        <v>有</v>
      </c>
      <c r="U786" s="14" t="str">
        <f t="shared" si="57"/>
        <v>有</v>
      </c>
      <c r="V786" s="68">
        <f t="shared" si="58"/>
        <v>0</v>
      </c>
      <c r="W786" s="19" t="s">
        <v>950</v>
      </c>
      <c r="X786" s="47">
        <v>15</v>
      </c>
      <c r="Y786" s="70">
        <f t="shared" si="59"/>
        <v>3.5885167464114835</v>
      </c>
      <c r="Z786">
        <v>4180</v>
      </c>
      <c r="AA786">
        <v>4235</v>
      </c>
      <c r="AB786">
        <v>4180</v>
      </c>
      <c r="AC786">
        <v>4225</v>
      </c>
      <c r="AD786">
        <v>55500</v>
      </c>
      <c r="AE786">
        <v>4230</v>
      </c>
      <c r="AF786">
        <v>4230</v>
      </c>
      <c r="AG786">
        <v>4210</v>
      </c>
      <c r="AH786">
        <v>4220</v>
      </c>
      <c r="AI786">
        <v>10100</v>
      </c>
      <c r="AJ786">
        <v>4220</v>
      </c>
      <c r="AK786">
        <v>4230</v>
      </c>
      <c r="AL786">
        <v>4200</v>
      </c>
      <c r="AM786">
        <v>4205</v>
      </c>
      <c r="AN786">
        <v>17100</v>
      </c>
      <c r="AO786">
        <v>4205</v>
      </c>
      <c r="AP786">
        <v>4210</v>
      </c>
      <c r="AQ786">
        <v>4190</v>
      </c>
      <c r="AR786">
        <v>4195</v>
      </c>
      <c r="AS786">
        <v>25600</v>
      </c>
      <c r="AT786">
        <v>4190</v>
      </c>
      <c r="AU786">
        <v>4200</v>
      </c>
      <c r="AV786">
        <v>4190</v>
      </c>
      <c r="AW786">
        <v>4195</v>
      </c>
      <c r="AX786">
        <v>6400</v>
      </c>
      <c r="AY786">
        <v>4195</v>
      </c>
      <c r="AZ786">
        <v>4200</v>
      </c>
      <c r="BA786">
        <v>4185</v>
      </c>
      <c r="BB786">
        <v>4190</v>
      </c>
      <c r="BC786">
        <v>7000</v>
      </c>
      <c r="BD786">
        <v>4190</v>
      </c>
      <c r="BE786">
        <v>4195</v>
      </c>
      <c r="BF786">
        <v>4175</v>
      </c>
      <c r="BG786">
        <v>4175</v>
      </c>
      <c r="BH786">
        <v>14500</v>
      </c>
      <c r="BI786">
        <v>4175</v>
      </c>
      <c r="BJ786">
        <v>4175</v>
      </c>
      <c r="BK786">
        <v>4165</v>
      </c>
      <c r="BL786">
        <v>4165</v>
      </c>
      <c r="BM786">
        <v>20900</v>
      </c>
      <c r="BN786">
        <v>4165</v>
      </c>
      <c r="BO786">
        <v>4165</v>
      </c>
      <c r="BP786">
        <v>4155</v>
      </c>
      <c r="BQ786">
        <v>4160</v>
      </c>
      <c r="BR786">
        <v>5100</v>
      </c>
      <c r="BS786">
        <v>4160</v>
      </c>
      <c r="BT786">
        <v>4160</v>
      </c>
      <c r="BU786">
        <v>4150</v>
      </c>
      <c r="BV786">
        <v>4150</v>
      </c>
      <c r="BW786">
        <v>6900</v>
      </c>
      <c r="BX786">
        <v>4150</v>
      </c>
      <c r="BY786">
        <v>4155</v>
      </c>
      <c r="BZ786">
        <v>4135</v>
      </c>
      <c r="CA786">
        <v>4145</v>
      </c>
      <c r="CB786">
        <v>9800</v>
      </c>
      <c r="CC786">
        <v>4140</v>
      </c>
      <c r="CD786">
        <v>4155</v>
      </c>
      <c r="CE786">
        <v>4140</v>
      </c>
      <c r="CF786">
        <v>4155</v>
      </c>
      <c r="CG786">
        <v>6100</v>
      </c>
      <c r="CH786">
        <v>4160</v>
      </c>
      <c r="CI786">
        <v>4195</v>
      </c>
      <c r="CJ786">
        <v>4160</v>
      </c>
      <c r="CK786">
        <v>4195</v>
      </c>
      <c r="CL786">
        <v>14100</v>
      </c>
      <c r="CM786">
        <v>4195</v>
      </c>
      <c r="CN786">
        <v>4195</v>
      </c>
      <c r="CO786">
        <v>4195</v>
      </c>
      <c r="CP786">
        <v>4195</v>
      </c>
      <c r="CQ786">
        <v>2600</v>
      </c>
      <c r="CR786">
        <v>4195</v>
      </c>
      <c r="CS786">
        <v>4195</v>
      </c>
      <c r="CT786">
        <v>4195</v>
      </c>
      <c r="CU786">
        <v>4195</v>
      </c>
      <c r="CV786">
        <v>500</v>
      </c>
      <c r="CW786">
        <v>4195</v>
      </c>
      <c r="CX786">
        <v>4200</v>
      </c>
      <c r="CY786">
        <v>4195</v>
      </c>
      <c r="CZ786">
        <v>4195</v>
      </c>
      <c r="DA786">
        <v>3500</v>
      </c>
      <c r="DB786">
        <v>4195</v>
      </c>
      <c r="DC786">
        <v>4215</v>
      </c>
      <c r="DD786">
        <v>4195</v>
      </c>
      <c r="DE786">
        <v>4215</v>
      </c>
      <c r="DF786">
        <v>9900</v>
      </c>
      <c r="DG786">
        <v>4215</v>
      </c>
      <c r="DH786">
        <v>4215</v>
      </c>
      <c r="DI786">
        <v>4205</v>
      </c>
      <c r="DJ786">
        <v>4205</v>
      </c>
      <c r="DK786">
        <v>1700</v>
      </c>
      <c r="DL786">
        <v>4215</v>
      </c>
      <c r="DM786">
        <v>4220</v>
      </c>
      <c r="DN786">
        <v>4215</v>
      </c>
      <c r="DO786">
        <v>4220</v>
      </c>
      <c r="DP786">
        <v>6200</v>
      </c>
      <c r="DQ786">
        <v>4215</v>
      </c>
      <c r="DR786">
        <v>4215</v>
      </c>
      <c r="DS786">
        <v>4200</v>
      </c>
      <c r="DT786">
        <v>4205</v>
      </c>
      <c r="DU786">
        <v>4500</v>
      </c>
      <c r="DV786">
        <v>4205</v>
      </c>
      <c r="DW786">
        <v>4205</v>
      </c>
      <c r="DX786">
        <v>4195</v>
      </c>
      <c r="DY786">
        <v>4200</v>
      </c>
      <c r="DZ786">
        <v>5000</v>
      </c>
      <c r="EA786">
        <v>4200</v>
      </c>
      <c r="EB786">
        <v>4205</v>
      </c>
      <c r="EC786">
        <v>4190</v>
      </c>
      <c r="ED786">
        <v>4195</v>
      </c>
      <c r="EE786">
        <v>2400</v>
      </c>
      <c r="EF786">
        <v>4195</v>
      </c>
      <c r="EG786">
        <v>4195</v>
      </c>
      <c r="EH786">
        <v>4190</v>
      </c>
      <c r="EI786">
        <v>4190</v>
      </c>
      <c r="EJ786">
        <v>4200</v>
      </c>
      <c r="EK786">
        <v>4190</v>
      </c>
      <c r="EL786">
        <v>4190</v>
      </c>
      <c r="EM786">
        <v>4180</v>
      </c>
      <c r="EN786">
        <v>4180</v>
      </c>
      <c r="EO786">
        <v>2100</v>
      </c>
      <c r="EP786">
        <v>4180</v>
      </c>
      <c r="EQ786">
        <v>4180</v>
      </c>
      <c r="ER786">
        <v>4170</v>
      </c>
      <c r="ES786">
        <v>4175</v>
      </c>
      <c r="ET786">
        <v>8700</v>
      </c>
      <c r="EU786">
        <v>4175</v>
      </c>
      <c r="EV786">
        <v>4175</v>
      </c>
      <c r="EW786">
        <v>4175</v>
      </c>
      <c r="EX786">
        <v>4175</v>
      </c>
      <c r="EY786">
        <v>4700</v>
      </c>
      <c r="EZ786">
        <v>4180</v>
      </c>
      <c r="FA786">
        <v>4180</v>
      </c>
      <c r="FB786">
        <v>4170</v>
      </c>
      <c r="FC786">
        <v>4175</v>
      </c>
      <c r="FD786">
        <v>4300</v>
      </c>
      <c r="FE786">
        <v>4180</v>
      </c>
      <c r="FF786">
        <v>4180</v>
      </c>
      <c r="FG786">
        <v>4175</v>
      </c>
      <c r="FH786">
        <v>4180</v>
      </c>
      <c r="FI786">
        <v>4600</v>
      </c>
      <c r="FJ786">
        <v>4185</v>
      </c>
      <c r="FK786">
        <v>4190</v>
      </c>
      <c r="FL786">
        <v>4185</v>
      </c>
      <c r="FM786">
        <v>4185</v>
      </c>
      <c r="FN786">
        <v>4500</v>
      </c>
      <c r="FO786">
        <v>4185</v>
      </c>
      <c r="FP786">
        <v>4185</v>
      </c>
      <c r="FQ786">
        <v>4180</v>
      </c>
      <c r="FR786">
        <v>4180</v>
      </c>
      <c r="FS786">
        <v>1700</v>
      </c>
      <c r="FT786">
        <v>4180</v>
      </c>
      <c r="FU786">
        <v>4180</v>
      </c>
      <c r="FV786">
        <v>4180</v>
      </c>
      <c r="FW786">
        <v>4180</v>
      </c>
      <c r="FX786">
        <v>500</v>
      </c>
      <c r="GC786">
        <v>0</v>
      </c>
      <c r="GH786">
        <v>0</v>
      </c>
      <c r="GM786">
        <v>0</v>
      </c>
      <c r="GR786">
        <v>0</v>
      </c>
      <c r="GW786">
        <v>0</v>
      </c>
      <c r="HB786">
        <v>0</v>
      </c>
      <c r="HG786">
        <v>0</v>
      </c>
      <c r="HL786">
        <v>0</v>
      </c>
      <c r="HQ786">
        <v>0</v>
      </c>
      <c r="HV786">
        <v>0</v>
      </c>
      <c r="IA786">
        <v>0</v>
      </c>
      <c r="IB786">
        <v>4170</v>
      </c>
      <c r="IC786">
        <v>4170</v>
      </c>
      <c r="ID786">
        <v>4160</v>
      </c>
      <c r="IE786">
        <v>4160</v>
      </c>
      <c r="IF786">
        <v>9100</v>
      </c>
      <c r="IG786">
        <v>4160</v>
      </c>
      <c r="IH786">
        <v>4180</v>
      </c>
      <c r="II786">
        <v>4160</v>
      </c>
      <c r="IJ786">
        <v>4175</v>
      </c>
      <c r="IK786">
        <v>6100</v>
      </c>
      <c r="IL786">
        <v>4175</v>
      </c>
      <c r="IM786">
        <v>4175</v>
      </c>
      <c r="IN786">
        <v>4175</v>
      </c>
      <c r="IO786">
        <v>4175</v>
      </c>
      <c r="IP786">
        <v>4100</v>
      </c>
      <c r="IQ786">
        <v>4175</v>
      </c>
      <c r="IR786">
        <v>4175</v>
      </c>
      <c r="IS786">
        <v>4165</v>
      </c>
      <c r="IT786">
        <v>4170</v>
      </c>
      <c r="IU786">
        <v>2000</v>
      </c>
      <c r="IV786">
        <v>4170</v>
      </c>
      <c r="IW786">
        <v>4170</v>
      </c>
      <c r="IX786">
        <v>4165</v>
      </c>
      <c r="IY786">
        <v>4165</v>
      </c>
      <c r="IZ786">
        <v>3600</v>
      </c>
      <c r="JA786">
        <v>4160</v>
      </c>
      <c r="JB786">
        <v>4160</v>
      </c>
      <c r="JC786">
        <v>4155</v>
      </c>
      <c r="JD786">
        <v>4155</v>
      </c>
      <c r="JE786">
        <v>6100</v>
      </c>
      <c r="JF786">
        <v>4155</v>
      </c>
      <c r="JG786">
        <v>4160</v>
      </c>
      <c r="JH786">
        <v>4155</v>
      </c>
      <c r="JI786">
        <v>4155</v>
      </c>
      <c r="JJ786">
        <v>1200</v>
      </c>
      <c r="JK786">
        <v>4160</v>
      </c>
      <c r="JL786">
        <v>4160</v>
      </c>
      <c r="JM786">
        <v>4155</v>
      </c>
      <c r="JN786">
        <v>4155</v>
      </c>
      <c r="JO786">
        <v>1100</v>
      </c>
      <c r="JP786">
        <v>4155</v>
      </c>
      <c r="JQ786">
        <v>4155</v>
      </c>
      <c r="JR786">
        <v>4145</v>
      </c>
      <c r="JS786">
        <v>4150</v>
      </c>
      <c r="JT786">
        <v>7900</v>
      </c>
      <c r="JU786">
        <v>4150</v>
      </c>
      <c r="JV786">
        <v>4150</v>
      </c>
      <c r="JW786">
        <v>4145</v>
      </c>
      <c r="JX786">
        <v>4150</v>
      </c>
      <c r="JY786">
        <v>6600</v>
      </c>
      <c r="JZ786">
        <v>4150</v>
      </c>
      <c r="KA786">
        <v>4155</v>
      </c>
      <c r="KB786">
        <v>4150</v>
      </c>
      <c r="KC786">
        <v>4155</v>
      </c>
      <c r="KD786">
        <v>2100</v>
      </c>
      <c r="KE786">
        <v>4160</v>
      </c>
      <c r="KF786">
        <v>4160</v>
      </c>
      <c r="KG786">
        <v>4160</v>
      </c>
      <c r="KH786">
        <v>4160</v>
      </c>
      <c r="KI786">
        <v>300</v>
      </c>
      <c r="KJ786">
        <v>4155</v>
      </c>
      <c r="KK786">
        <v>4160</v>
      </c>
      <c r="KL786">
        <v>4155</v>
      </c>
      <c r="KM786">
        <v>4160</v>
      </c>
      <c r="KN786">
        <v>400</v>
      </c>
      <c r="KO786">
        <v>4155</v>
      </c>
      <c r="KP786">
        <v>4160</v>
      </c>
      <c r="KQ786">
        <v>4155</v>
      </c>
      <c r="KR786">
        <v>4155</v>
      </c>
      <c r="KS786">
        <v>500</v>
      </c>
      <c r="KT786">
        <v>4160</v>
      </c>
      <c r="KU786">
        <v>4160</v>
      </c>
      <c r="KV786">
        <v>4155</v>
      </c>
      <c r="KW786">
        <v>4160</v>
      </c>
      <c r="KX786">
        <v>1200</v>
      </c>
      <c r="KY786">
        <v>4155</v>
      </c>
      <c r="KZ786">
        <v>4160</v>
      </c>
      <c r="LA786">
        <v>4155</v>
      </c>
      <c r="LB786">
        <v>4160</v>
      </c>
      <c r="LC786">
        <v>700</v>
      </c>
      <c r="LD786">
        <v>4160</v>
      </c>
      <c r="LE786">
        <v>4160</v>
      </c>
      <c r="LF786">
        <v>4155</v>
      </c>
      <c r="LG786">
        <v>4155</v>
      </c>
      <c r="LH786">
        <v>1400</v>
      </c>
      <c r="LI786">
        <v>4155</v>
      </c>
      <c r="LJ786">
        <v>4155</v>
      </c>
      <c r="LK786">
        <v>4155</v>
      </c>
      <c r="LL786">
        <v>4155</v>
      </c>
      <c r="LM786">
        <v>1100</v>
      </c>
      <c r="LN786">
        <v>4160</v>
      </c>
      <c r="LO786">
        <v>4170</v>
      </c>
      <c r="LP786">
        <v>4155</v>
      </c>
      <c r="LQ786">
        <v>4165</v>
      </c>
      <c r="LR786">
        <v>9900</v>
      </c>
      <c r="LS786">
        <v>4170</v>
      </c>
      <c r="LT786">
        <v>4170</v>
      </c>
      <c r="LU786">
        <v>4170</v>
      </c>
      <c r="LV786">
        <v>4170</v>
      </c>
      <c r="LW786">
        <v>300</v>
      </c>
      <c r="LX786">
        <v>4170</v>
      </c>
      <c r="LY786">
        <v>4170</v>
      </c>
      <c r="LZ786">
        <v>4165</v>
      </c>
      <c r="MA786">
        <v>4170</v>
      </c>
      <c r="MB786">
        <v>900</v>
      </c>
      <c r="MC786">
        <v>4170</v>
      </c>
      <c r="MD786">
        <v>4170</v>
      </c>
      <c r="ME786">
        <v>4165</v>
      </c>
      <c r="MF786">
        <v>4170</v>
      </c>
      <c r="MG786">
        <v>3800</v>
      </c>
      <c r="MH786">
        <v>4175</v>
      </c>
      <c r="MI786">
        <v>4175</v>
      </c>
      <c r="MJ786">
        <v>4170</v>
      </c>
      <c r="MK786">
        <v>4170</v>
      </c>
      <c r="ML786">
        <v>6900</v>
      </c>
      <c r="MM786">
        <v>4170</v>
      </c>
      <c r="MN786">
        <v>4170</v>
      </c>
      <c r="MO786">
        <v>4165</v>
      </c>
      <c r="MP786">
        <v>4165</v>
      </c>
      <c r="MQ786">
        <v>4300</v>
      </c>
      <c r="MR786">
        <v>4165</v>
      </c>
      <c r="MS786">
        <v>4170</v>
      </c>
      <c r="MT786">
        <v>4165</v>
      </c>
      <c r="MU786">
        <v>4165</v>
      </c>
      <c r="MV786">
        <v>1300</v>
      </c>
      <c r="MW786">
        <v>4165</v>
      </c>
      <c r="MX786">
        <v>4170</v>
      </c>
      <c r="MY786">
        <v>4165</v>
      </c>
      <c r="MZ786">
        <v>4165</v>
      </c>
      <c r="NA786">
        <v>1200</v>
      </c>
      <c r="NB786">
        <v>4170</v>
      </c>
      <c r="NC786">
        <v>4175</v>
      </c>
      <c r="ND786">
        <v>4170</v>
      </c>
      <c r="NE786">
        <v>4175</v>
      </c>
      <c r="NF786">
        <v>6500</v>
      </c>
      <c r="NG786">
        <v>4175</v>
      </c>
      <c r="NH786">
        <v>4175</v>
      </c>
      <c r="NI786">
        <v>4170</v>
      </c>
      <c r="NJ786">
        <v>4175</v>
      </c>
      <c r="NK786">
        <v>9300</v>
      </c>
      <c r="NL786">
        <v>4175</v>
      </c>
      <c r="NM786">
        <v>4180</v>
      </c>
      <c r="NN786">
        <v>4175</v>
      </c>
      <c r="NO786">
        <v>4175</v>
      </c>
      <c r="NP786">
        <v>3000</v>
      </c>
      <c r="NQ786">
        <v>4175</v>
      </c>
      <c r="NR786">
        <v>4180</v>
      </c>
      <c r="NS786">
        <v>4175</v>
      </c>
      <c r="NT786">
        <v>4175</v>
      </c>
      <c r="NU786">
        <v>20100</v>
      </c>
      <c r="NV786">
        <v>4175</v>
      </c>
      <c r="NW786">
        <v>4175</v>
      </c>
      <c r="NX786">
        <v>4175</v>
      </c>
      <c r="NY786">
        <v>4175</v>
      </c>
      <c r="NZ786">
        <v>26600</v>
      </c>
    </row>
    <row r="787" spans="1:390" ht="15">
      <c r="A787" s="15" t="s">
        <v>18</v>
      </c>
      <c r="B787" s="30">
        <v>14</v>
      </c>
      <c r="C787" s="30">
        <v>1899</v>
      </c>
      <c r="D787" s="10" t="s">
        <v>645</v>
      </c>
      <c r="E787" s="15" t="s">
        <v>20</v>
      </c>
      <c r="F787" s="15" t="s">
        <v>432</v>
      </c>
      <c r="G787" s="50">
        <v>5500</v>
      </c>
      <c r="H787" s="50">
        <v>420</v>
      </c>
      <c r="I787" s="58">
        <v>8.2699999999999996E-2</v>
      </c>
      <c r="J787" s="50">
        <v>44700</v>
      </c>
      <c r="K787" s="50">
        <v>5520</v>
      </c>
      <c r="L787" s="53">
        <v>5030</v>
      </c>
      <c r="M787" s="63">
        <f t="shared" si="55"/>
        <v>4.0816326530612242E-2</v>
      </c>
      <c r="N787" s="42" t="str">
        <f>IFERROR(VLOOKUP(C787, マスタ!$E$2:$G$33, 3, TRUE), "")</f>
        <v>建設</v>
      </c>
      <c r="O787" s="15" t="str">
        <f>IF(F787 = "", "", TEXT( WORKDAY(TEXT(LEFT(F787, FIND("(", F787) - 1), "yyyy/mm/dd"), 1, マスタ!$A$2:$A$106), "yyyymmdd"))</f>
        <v>20170807</v>
      </c>
      <c r="P787" s="16">
        <v>42954</v>
      </c>
      <c r="Q787" s="56">
        <v>5580</v>
      </c>
      <c r="R787" s="56">
        <v>5650</v>
      </c>
      <c r="S787" s="56">
        <v>5500</v>
      </c>
      <c r="T787" s="15" t="str">
        <f t="shared" si="56"/>
        <v>有</v>
      </c>
      <c r="U787" s="15" t="str">
        <f t="shared" si="57"/>
        <v>有</v>
      </c>
      <c r="V787" s="67">
        <f t="shared" si="58"/>
        <v>1.4545454545454639E-2</v>
      </c>
      <c r="W787" s="17" t="s">
        <v>947</v>
      </c>
      <c r="X787" s="46">
        <v>-55</v>
      </c>
      <c r="Y787" s="71">
        <f t="shared" si="59"/>
        <v>-10</v>
      </c>
      <c r="Z787">
        <v>5580</v>
      </c>
      <c r="AA787">
        <v>5580</v>
      </c>
      <c r="AB787">
        <v>5500</v>
      </c>
      <c r="AC787">
        <v>5560</v>
      </c>
      <c r="AD787">
        <v>2600</v>
      </c>
      <c r="AE787">
        <v>5560</v>
      </c>
      <c r="AF787">
        <v>5560</v>
      </c>
      <c r="AG787">
        <v>5560</v>
      </c>
      <c r="AH787">
        <v>5560</v>
      </c>
      <c r="AI787">
        <v>200</v>
      </c>
      <c r="AJ787">
        <v>5550</v>
      </c>
      <c r="AK787">
        <v>5560</v>
      </c>
      <c r="AL787">
        <v>5550</v>
      </c>
      <c r="AM787">
        <v>5560</v>
      </c>
      <c r="AN787">
        <v>200</v>
      </c>
      <c r="AO787">
        <v>5590</v>
      </c>
      <c r="AP787">
        <v>5650</v>
      </c>
      <c r="AQ787">
        <v>5590</v>
      </c>
      <c r="AR787">
        <v>5640</v>
      </c>
      <c r="AS787">
        <v>4500</v>
      </c>
      <c r="AT787">
        <v>5620</v>
      </c>
      <c r="AU787">
        <v>5620</v>
      </c>
      <c r="AV787">
        <v>5600</v>
      </c>
      <c r="AW787">
        <v>5600</v>
      </c>
      <c r="AX787">
        <v>400</v>
      </c>
      <c r="BC787">
        <v>0</v>
      </c>
      <c r="BD787">
        <v>5560</v>
      </c>
      <c r="BE787">
        <v>5560</v>
      </c>
      <c r="BF787">
        <v>5550</v>
      </c>
      <c r="BG787">
        <v>5550</v>
      </c>
      <c r="BH787">
        <v>300</v>
      </c>
      <c r="BM787">
        <v>0</v>
      </c>
      <c r="BN787">
        <v>5540</v>
      </c>
      <c r="BO787">
        <v>5540</v>
      </c>
      <c r="BP787">
        <v>5540</v>
      </c>
      <c r="BQ787">
        <v>5540</v>
      </c>
      <c r="BR787">
        <v>600</v>
      </c>
      <c r="BS787">
        <v>5530</v>
      </c>
      <c r="BT787">
        <v>5530</v>
      </c>
      <c r="BU787">
        <v>5510</v>
      </c>
      <c r="BV787">
        <v>5510</v>
      </c>
      <c r="BW787">
        <v>500</v>
      </c>
      <c r="CB787">
        <v>0</v>
      </c>
      <c r="CC787">
        <v>5520</v>
      </c>
      <c r="CD787">
        <v>5530</v>
      </c>
      <c r="CE787">
        <v>5520</v>
      </c>
      <c r="CF787">
        <v>5530</v>
      </c>
      <c r="CG787">
        <v>600</v>
      </c>
      <c r="CH787">
        <v>5570</v>
      </c>
      <c r="CI787">
        <v>5580</v>
      </c>
      <c r="CJ787">
        <v>5570</v>
      </c>
      <c r="CK787">
        <v>5580</v>
      </c>
      <c r="CL787">
        <v>400</v>
      </c>
      <c r="CM787">
        <v>5570</v>
      </c>
      <c r="CN787">
        <v>5570</v>
      </c>
      <c r="CO787">
        <v>5560</v>
      </c>
      <c r="CP787">
        <v>5560</v>
      </c>
      <c r="CQ787">
        <v>700</v>
      </c>
      <c r="CV787">
        <v>0</v>
      </c>
      <c r="DA787">
        <v>0</v>
      </c>
      <c r="DF787">
        <v>0</v>
      </c>
      <c r="DG787">
        <v>5570</v>
      </c>
      <c r="DH787">
        <v>5590</v>
      </c>
      <c r="DI787">
        <v>5570</v>
      </c>
      <c r="DJ787">
        <v>5590</v>
      </c>
      <c r="DK787">
        <v>2200</v>
      </c>
      <c r="DL787">
        <v>5590</v>
      </c>
      <c r="DM787">
        <v>5590</v>
      </c>
      <c r="DN787">
        <v>5570</v>
      </c>
      <c r="DO787">
        <v>5570</v>
      </c>
      <c r="DP787">
        <v>900</v>
      </c>
      <c r="DQ787">
        <v>5570</v>
      </c>
      <c r="DR787">
        <v>5570</v>
      </c>
      <c r="DS787">
        <v>5570</v>
      </c>
      <c r="DT787">
        <v>5570</v>
      </c>
      <c r="DU787">
        <v>200</v>
      </c>
      <c r="DZ787">
        <v>0</v>
      </c>
      <c r="EA787">
        <v>5580</v>
      </c>
      <c r="EB787">
        <v>5580</v>
      </c>
      <c r="EC787">
        <v>5580</v>
      </c>
      <c r="ED787">
        <v>5580</v>
      </c>
      <c r="EE787">
        <v>600</v>
      </c>
      <c r="EF787">
        <v>5590</v>
      </c>
      <c r="EG787">
        <v>5590</v>
      </c>
      <c r="EH787">
        <v>5590</v>
      </c>
      <c r="EI787">
        <v>5590</v>
      </c>
      <c r="EJ787">
        <v>600</v>
      </c>
      <c r="EK787">
        <v>5590</v>
      </c>
      <c r="EL787">
        <v>5590</v>
      </c>
      <c r="EM787">
        <v>5590</v>
      </c>
      <c r="EN787">
        <v>5590</v>
      </c>
      <c r="EO787">
        <v>100</v>
      </c>
      <c r="ET787">
        <v>0</v>
      </c>
      <c r="EY787">
        <v>0</v>
      </c>
      <c r="EZ787">
        <v>5580</v>
      </c>
      <c r="FA787">
        <v>5580</v>
      </c>
      <c r="FB787">
        <v>5570</v>
      </c>
      <c r="FC787">
        <v>5570</v>
      </c>
      <c r="FD787">
        <v>1000</v>
      </c>
      <c r="FE787">
        <v>5560</v>
      </c>
      <c r="FF787">
        <v>5560</v>
      </c>
      <c r="FG787">
        <v>5560</v>
      </c>
      <c r="FH787">
        <v>5560</v>
      </c>
      <c r="FI787">
        <v>100</v>
      </c>
      <c r="FN787">
        <v>0</v>
      </c>
      <c r="FO787">
        <v>5570</v>
      </c>
      <c r="FP787">
        <v>5570</v>
      </c>
      <c r="FQ787">
        <v>5570</v>
      </c>
      <c r="FR787">
        <v>5570</v>
      </c>
      <c r="FS787">
        <v>100</v>
      </c>
      <c r="FX787">
        <v>0</v>
      </c>
      <c r="GC787">
        <v>0</v>
      </c>
      <c r="GH787">
        <v>0</v>
      </c>
      <c r="GM787">
        <v>0</v>
      </c>
      <c r="GR787">
        <v>0</v>
      </c>
      <c r="GW787">
        <v>0</v>
      </c>
      <c r="HB787">
        <v>0</v>
      </c>
      <c r="HG787">
        <v>0</v>
      </c>
      <c r="HL787">
        <v>0</v>
      </c>
      <c r="HQ787">
        <v>0</v>
      </c>
      <c r="HV787">
        <v>0</v>
      </c>
      <c r="IA787">
        <v>0</v>
      </c>
      <c r="IB787">
        <v>5610</v>
      </c>
      <c r="IC787">
        <v>5630</v>
      </c>
      <c r="ID787">
        <v>5610</v>
      </c>
      <c r="IE787">
        <v>5630</v>
      </c>
      <c r="IF787">
        <v>1700</v>
      </c>
      <c r="IG787">
        <v>5630</v>
      </c>
      <c r="IH787">
        <v>5630</v>
      </c>
      <c r="II787">
        <v>5620</v>
      </c>
      <c r="IJ787">
        <v>5620</v>
      </c>
      <c r="IK787">
        <v>1200</v>
      </c>
      <c r="IL787">
        <v>5610</v>
      </c>
      <c r="IM787">
        <v>5610</v>
      </c>
      <c r="IN787">
        <v>5600</v>
      </c>
      <c r="IO787">
        <v>5610</v>
      </c>
      <c r="IP787">
        <v>1300</v>
      </c>
      <c r="IQ787">
        <v>5600</v>
      </c>
      <c r="IR787">
        <v>5600</v>
      </c>
      <c r="IS787">
        <v>5600</v>
      </c>
      <c r="IT787">
        <v>5600</v>
      </c>
      <c r="IU787">
        <v>200</v>
      </c>
      <c r="IV787">
        <v>5610</v>
      </c>
      <c r="IW787">
        <v>5610</v>
      </c>
      <c r="IX787">
        <v>5610</v>
      </c>
      <c r="IY787">
        <v>5610</v>
      </c>
      <c r="IZ787">
        <v>100</v>
      </c>
      <c r="JA787">
        <v>5600</v>
      </c>
      <c r="JB787">
        <v>5600</v>
      </c>
      <c r="JC787">
        <v>5600</v>
      </c>
      <c r="JD787">
        <v>5600</v>
      </c>
      <c r="JE787">
        <v>300</v>
      </c>
      <c r="JF787">
        <v>5590</v>
      </c>
      <c r="JG787">
        <v>5590</v>
      </c>
      <c r="JH787">
        <v>5580</v>
      </c>
      <c r="JI787">
        <v>5580</v>
      </c>
      <c r="JJ787">
        <v>1000</v>
      </c>
      <c r="JO787">
        <v>0</v>
      </c>
      <c r="JT787">
        <v>0</v>
      </c>
      <c r="JY787">
        <v>0</v>
      </c>
      <c r="JZ787">
        <v>5580</v>
      </c>
      <c r="KA787">
        <v>5580</v>
      </c>
      <c r="KB787">
        <v>5570</v>
      </c>
      <c r="KC787">
        <v>5570</v>
      </c>
      <c r="KD787">
        <v>300</v>
      </c>
      <c r="KE787">
        <v>5570</v>
      </c>
      <c r="KF787">
        <v>5570</v>
      </c>
      <c r="KG787">
        <v>5570</v>
      </c>
      <c r="KH787">
        <v>5570</v>
      </c>
      <c r="KI787">
        <v>200</v>
      </c>
      <c r="KJ787">
        <v>5580</v>
      </c>
      <c r="KK787">
        <v>5580</v>
      </c>
      <c r="KL787">
        <v>5580</v>
      </c>
      <c r="KM787">
        <v>5580</v>
      </c>
      <c r="KN787">
        <v>200</v>
      </c>
      <c r="KO787">
        <v>5580</v>
      </c>
      <c r="KP787">
        <v>5580</v>
      </c>
      <c r="KQ787">
        <v>5580</v>
      </c>
      <c r="KR787">
        <v>5580</v>
      </c>
      <c r="KS787">
        <v>200</v>
      </c>
      <c r="KX787">
        <v>0</v>
      </c>
      <c r="KY787">
        <v>5590</v>
      </c>
      <c r="KZ787">
        <v>5590</v>
      </c>
      <c r="LA787">
        <v>5590</v>
      </c>
      <c r="LB787">
        <v>5590</v>
      </c>
      <c r="LC787">
        <v>200</v>
      </c>
      <c r="LD787">
        <v>5570</v>
      </c>
      <c r="LE787">
        <v>5570</v>
      </c>
      <c r="LF787">
        <v>5560</v>
      </c>
      <c r="LG787">
        <v>5570</v>
      </c>
      <c r="LH787">
        <v>1100</v>
      </c>
      <c r="LM787">
        <v>0</v>
      </c>
      <c r="LN787">
        <v>5580</v>
      </c>
      <c r="LO787">
        <v>5580</v>
      </c>
      <c r="LP787">
        <v>5580</v>
      </c>
      <c r="LQ787">
        <v>5580</v>
      </c>
      <c r="LR787">
        <v>100</v>
      </c>
      <c r="LW787">
        <v>0</v>
      </c>
      <c r="MB787">
        <v>0</v>
      </c>
      <c r="MG787">
        <v>0</v>
      </c>
      <c r="ML787">
        <v>0</v>
      </c>
      <c r="MM787">
        <v>5570</v>
      </c>
      <c r="MN787">
        <v>5570</v>
      </c>
      <c r="MO787">
        <v>5570</v>
      </c>
      <c r="MP787">
        <v>5570</v>
      </c>
      <c r="MQ787">
        <v>500</v>
      </c>
      <c r="MR787">
        <v>5580</v>
      </c>
      <c r="MS787">
        <v>5580</v>
      </c>
      <c r="MT787">
        <v>5580</v>
      </c>
      <c r="MU787">
        <v>5580</v>
      </c>
      <c r="MV787">
        <v>500</v>
      </c>
      <c r="MW787">
        <v>5590</v>
      </c>
      <c r="MX787">
        <v>5590</v>
      </c>
      <c r="MY787">
        <v>5590</v>
      </c>
      <c r="MZ787">
        <v>5590</v>
      </c>
      <c r="NA787">
        <v>100</v>
      </c>
      <c r="NB787">
        <v>5580</v>
      </c>
      <c r="NC787">
        <v>5590</v>
      </c>
      <c r="ND787">
        <v>5580</v>
      </c>
      <c r="NE787">
        <v>5590</v>
      </c>
      <c r="NF787">
        <v>900</v>
      </c>
      <c r="NG787">
        <v>5600</v>
      </c>
      <c r="NH787">
        <v>5600</v>
      </c>
      <c r="NI787">
        <v>5600</v>
      </c>
      <c r="NJ787">
        <v>5600</v>
      </c>
      <c r="NK787">
        <v>200</v>
      </c>
      <c r="NL787">
        <v>5590</v>
      </c>
      <c r="NM787">
        <v>5590</v>
      </c>
      <c r="NN787">
        <v>5590</v>
      </c>
      <c r="NO787">
        <v>5590</v>
      </c>
      <c r="NP787">
        <v>100</v>
      </c>
      <c r="NQ787">
        <v>5590</v>
      </c>
      <c r="NR787">
        <v>5590</v>
      </c>
      <c r="NS787">
        <v>5560</v>
      </c>
      <c r="NT787">
        <v>5590</v>
      </c>
      <c r="NU787">
        <v>1700</v>
      </c>
      <c r="NV787">
        <v>5590</v>
      </c>
      <c r="NW787">
        <v>5590</v>
      </c>
      <c r="NX787">
        <v>5590</v>
      </c>
      <c r="NY787">
        <v>5590</v>
      </c>
      <c r="NZ787">
        <v>1500</v>
      </c>
    </row>
    <row r="788" spans="1:390" ht="27">
      <c r="A788" s="14" t="s">
        <v>18</v>
      </c>
      <c r="B788" s="31">
        <v>15</v>
      </c>
      <c r="C788" s="31">
        <v>6284</v>
      </c>
      <c r="D788" s="9" t="s">
        <v>555</v>
      </c>
      <c r="E788" s="14" t="s">
        <v>20</v>
      </c>
      <c r="F788" s="14" t="s">
        <v>432</v>
      </c>
      <c r="G788" s="51">
        <v>4140</v>
      </c>
      <c r="H788" s="51">
        <v>295</v>
      </c>
      <c r="I788" s="59">
        <v>7.6700000000000004E-2</v>
      </c>
      <c r="J788" s="51">
        <v>254300</v>
      </c>
      <c r="K788" s="51">
        <v>4240</v>
      </c>
      <c r="L788" s="52">
        <v>3905</v>
      </c>
      <c r="M788" s="64">
        <f t="shared" si="55"/>
        <v>0.29850746268656714</v>
      </c>
      <c r="N788" s="43" t="str">
        <f>IFERROR(VLOOKUP(C788, マスタ!$E$2:$G$33, 3, TRUE), "")</f>
        <v>機械</v>
      </c>
      <c r="O788" s="14" t="str">
        <f>IF(F788 = "", "", TEXT( WORKDAY(TEXT(LEFT(F788, FIND("(", F788) - 1), "yyyy/mm/dd"), 1, マスタ!$A$2:$A$106), "yyyymmdd"))</f>
        <v>20170807</v>
      </c>
      <c r="P788" s="18">
        <v>42954</v>
      </c>
      <c r="Q788" s="57">
        <v>4350</v>
      </c>
      <c r="R788" s="57">
        <v>4400</v>
      </c>
      <c r="S788" s="57">
        <v>4150</v>
      </c>
      <c r="T788" s="14" t="str">
        <f t="shared" si="56"/>
        <v>有</v>
      </c>
      <c r="U788" s="14" t="str">
        <f t="shared" si="57"/>
        <v>有</v>
      </c>
      <c r="V788" s="68">
        <f t="shared" si="58"/>
        <v>5.0724637681159424E-2</v>
      </c>
      <c r="W788" s="19" t="s">
        <v>947</v>
      </c>
      <c r="X788" s="47">
        <v>-41</v>
      </c>
      <c r="Y788" s="70">
        <f t="shared" si="59"/>
        <v>-9.9033816425120769</v>
      </c>
      <c r="AD788">
        <v>0</v>
      </c>
      <c r="AE788">
        <v>4350</v>
      </c>
      <c r="AF788">
        <v>4350</v>
      </c>
      <c r="AG788">
        <v>4200</v>
      </c>
      <c r="AH788">
        <v>4205</v>
      </c>
      <c r="AI788">
        <v>33900</v>
      </c>
      <c r="AJ788">
        <v>4210</v>
      </c>
      <c r="AK788">
        <v>4255</v>
      </c>
      <c r="AL788">
        <v>4210</v>
      </c>
      <c r="AM788">
        <v>4235</v>
      </c>
      <c r="AN788">
        <v>7900</v>
      </c>
      <c r="AO788">
        <v>4235</v>
      </c>
      <c r="AP788">
        <v>4260</v>
      </c>
      <c r="AQ788">
        <v>4225</v>
      </c>
      <c r="AR788">
        <v>4250</v>
      </c>
      <c r="AS788">
        <v>2600</v>
      </c>
      <c r="AT788">
        <v>4250</v>
      </c>
      <c r="AU788">
        <v>4250</v>
      </c>
      <c r="AV788">
        <v>4215</v>
      </c>
      <c r="AW788">
        <v>4230</v>
      </c>
      <c r="AX788">
        <v>4300</v>
      </c>
      <c r="AY788">
        <v>4220</v>
      </c>
      <c r="AZ788">
        <v>4220</v>
      </c>
      <c r="BA788">
        <v>4180</v>
      </c>
      <c r="BB788">
        <v>4185</v>
      </c>
      <c r="BC788">
        <v>3400</v>
      </c>
      <c r="BD788">
        <v>4185</v>
      </c>
      <c r="BE788">
        <v>4220</v>
      </c>
      <c r="BF788">
        <v>4185</v>
      </c>
      <c r="BG788">
        <v>4220</v>
      </c>
      <c r="BH788">
        <v>3800</v>
      </c>
      <c r="BI788">
        <v>4220</v>
      </c>
      <c r="BJ788">
        <v>4220</v>
      </c>
      <c r="BK788">
        <v>4185</v>
      </c>
      <c r="BL788">
        <v>4190</v>
      </c>
      <c r="BM788">
        <v>5300</v>
      </c>
      <c r="BN788">
        <v>4185</v>
      </c>
      <c r="BO788">
        <v>4205</v>
      </c>
      <c r="BP788">
        <v>4180</v>
      </c>
      <c r="BQ788">
        <v>4185</v>
      </c>
      <c r="BR788">
        <v>1900</v>
      </c>
      <c r="BS788">
        <v>4175</v>
      </c>
      <c r="BT788">
        <v>4190</v>
      </c>
      <c r="BU788">
        <v>4170</v>
      </c>
      <c r="BV788">
        <v>4190</v>
      </c>
      <c r="BW788">
        <v>1500</v>
      </c>
      <c r="BX788">
        <v>4195</v>
      </c>
      <c r="BY788">
        <v>4200</v>
      </c>
      <c r="BZ788">
        <v>4195</v>
      </c>
      <c r="CA788">
        <v>4200</v>
      </c>
      <c r="CB788">
        <v>500</v>
      </c>
      <c r="CC788">
        <v>4195</v>
      </c>
      <c r="CD788">
        <v>4195</v>
      </c>
      <c r="CE788">
        <v>4175</v>
      </c>
      <c r="CF788">
        <v>4175</v>
      </c>
      <c r="CG788">
        <v>2100</v>
      </c>
      <c r="CH788">
        <v>4165</v>
      </c>
      <c r="CI788">
        <v>4175</v>
      </c>
      <c r="CJ788">
        <v>4155</v>
      </c>
      <c r="CK788">
        <v>4160</v>
      </c>
      <c r="CL788">
        <v>1700</v>
      </c>
      <c r="CM788">
        <v>4165</v>
      </c>
      <c r="CN788">
        <v>4170</v>
      </c>
      <c r="CO788">
        <v>4150</v>
      </c>
      <c r="CP788">
        <v>4170</v>
      </c>
      <c r="CQ788">
        <v>2100</v>
      </c>
      <c r="CR788">
        <v>4160</v>
      </c>
      <c r="CS788">
        <v>4170</v>
      </c>
      <c r="CT788">
        <v>4160</v>
      </c>
      <c r="CU788">
        <v>4170</v>
      </c>
      <c r="CV788">
        <v>1700</v>
      </c>
      <c r="CW788">
        <v>4175</v>
      </c>
      <c r="CX788">
        <v>4175</v>
      </c>
      <c r="CY788">
        <v>4165</v>
      </c>
      <c r="CZ788">
        <v>4165</v>
      </c>
      <c r="DA788">
        <v>1000</v>
      </c>
      <c r="DB788">
        <v>4170</v>
      </c>
      <c r="DC788">
        <v>4185</v>
      </c>
      <c r="DD788">
        <v>4170</v>
      </c>
      <c r="DE788">
        <v>4180</v>
      </c>
      <c r="DF788">
        <v>1400</v>
      </c>
      <c r="DG788">
        <v>4185</v>
      </c>
      <c r="DH788">
        <v>4185</v>
      </c>
      <c r="DI788">
        <v>4170</v>
      </c>
      <c r="DJ788">
        <v>4180</v>
      </c>
      <c r="DK788">
        <v>700</v>
      </c>
      <c r="DL788">
        <v>4185</v>
      </c>
      <c r="DM788">
        <v>4205</v>
      </c>
      <c r="DN788">
        <v>4185</v>
      </c>
      <c r="DO788">
        <v>4205</v>
      </c>
      <c r="DP788">
        <v>3200</v>
      </c>
      <c r="DQ788">
        <v>4210</v>
      </c>
      <c r="DR788">
        <v>4210</v>
      </c>
      <c r="DS788">
        <v>4200</v>
      </c>
      <c r="DT788">
        <v>4205</v>
      </c>
      <c r="DU788">
        <v>1200</v>
      </c>
      <c r="DV788">
        <v>4210</v>
      </c>
      <c r="DW788">
        <v>4235</v>
      </c>
      <c r="DX788">
        <v>4210</v>
      </c>
      <c r="DY788">
        <v>4235</v>
      </c>
      <c r="DZ788">
        <v>800</v>
      </c>
      <c r="EA788">
        <v>4225</v>
      </c>
      <c r="EB788">
        <v>4235</v>
      </c>
      <c r="EC788">
        <v>4225</v>
      </c>
      <c r="ED788">
        <v>4230</v>
      </c>
      <c r="EE788">
        <v>1400</v>
      </c>
      <c r="EF788">
        <v>4230</v>
      </c>
      <c r="EG788">
        <v>4240</v>
      </c>
      <c r="EH788">
        <v>4225</v>
      </c>
      <c r="EI788">
        <v>4240</v>
      </c>
      <c r="EJ788">
        <v>700</v>
      </c>
      <c r="EK788">
        <v>4230</v>
      </c>
      <c r="EL788">
        <v>4245</v>
      </c>
      <c r="EM788">
        <v>4230</v>
      </c>
      <c r="EN788">
        <v>4245</v>
      </c>
      <c r="EO788">
        <v>1000</v>
      </c>
      <c r="EP788">
        <v>4250</v>
      </c>
      <c r="EQ788">
        <v>4265</v>
      </c>
      <c r="ER788">
        <v>4250</v>
      </c>
      <c r="ES788">
        <v>4265</v>
      </c>
      <c r="ET788">
        <v>3100</v>
      </c>
      <c r="EU788">
        <v>4265</v>
      </c>
      <c r="EV788">
        <v>4285</v>
      </c>
      <c r="EW788">
        <v>4265</v>
      </c>
      <c r="EX788">
        <v>4285</v>
      </c>
      <c r="EY788">
        <v>4100</v>
      </c>
      <c r="EZ788">
        <v>4285</v>
      </c>
      <c r="FA788">
        <v>4330</v>
      </c>
      <c r="FB788">
        <v>4280</v>
      </c>
      <c r="FC788">
        <v>4310</v>
      </c>
      <c r="FD788">
        <v>5600</v>
      </c>
      <c r="FE788">
        <v>4305</v>
      </c>
      <c r="FF788">
        <v>4305</v>
      </c>
      <c r="FG788">
        <v>4245</v>
      </c>
      <c r="FH788">
        <v>4275</v>
      </c>
      <c r="FI788">
        <v>8500</v>
      </c>
      <c r="FJ788">
        <v>4285</v>
      </c>
      <c r="FK788">
        <v>4290</v>
      </c>
      <c r="FL788">
        <v>4285</v>
      </c>
      <c r="FM788">
        <v>4290</v>
      </c>
      <c r="FN788">
        <v>800</v>
      </c>
      <c r="FO788">
        <v>4290</v>
      </c>
      <c r="FP788">
        <v>4295</v>
      </c>
      <c r="FQ788">
        <v>4285</v>
      </c>
      <c r="FR788">
        <v>4295</v>
      </c>
      <c r="FS788">
        <v>1100</v>
      </c>
      <c r="FT788">
        <v>4295</v>
      </c>
      <c r="FU788">
        <v>4295</v>
      </c>
      <c r="FV788">
        <v>4295</v>
      </c>
      <c r="FW788">
        <v>4295</v>
      </c>
      <c r="FX788">
        <v>300</v>
      </c>
      <c r="GC788">
        <v>0</v>
      </c>
      <c r="GH788">
        <v>0</v>
      </c>
      <c r="GM788">
        <v>0</v>
      </c>
      <c r="GR788">
        <v>0</v>
      </c>
      <c r="GW788">
        <v>0</v>
      </c>
      <c r="HB788">
        <v>0</v>
      </c>
      <c r="HG788">
        <v>0</v>
      </c>
      <c r="HL788">
        <v>0</v>
      </c>
      <c r="HQ788">
        <v>0</v>
      </c>
      <c r="HV788">
        <v>0</v>
      </c>
      <c r="IA788">
        <v>0</v>
      </c>
      <c r="IB788">
        <v>4295</v>
      </c>
      <c r="IC788">
        <v>4295</v>
      </c>
      <c r="ID788">
        <v>4270</v>
      </c>
      <c r="IE788">
        <v>4275</v>
      </c>
      <c r="IF788">
        <v>4400</v>
      </c>
      <c r="IG788">
        <v>4280</v>
      </c>
      <c r="IH788">
        <v>4310</v>
      </c>
      <c r="II788">
        <v>4280</v>
      </c>
      <c r="IJ788">
        <v>4305</v>
      </c>
      <c r="IK788">
        <v>1900</v>
      </c>
      <c r="IL788">
        <v>4310</v>
      </c>
      <c r="IM788">
        <v>4345</v>
      </c>
      <c r="IN788">
        <v>4310</v>
      </c>
      <c r="IO788">
        <v>4335</v>
      </c>
      <c r="IP788">
        <v>4800</v>
      </c>
      <c r="IQ788">
        <v>4340</v>
      </c>
      <c r="IR788">
        <v>4345</v>
      </c>
      <c r="IS788">
        <v>4330</v>
      </c>
      <c r="IT788">
        <v>4345</v>
      </c>
      <c r="IU788">
        <v>2500</v>
      </c>
      <c r="IV788">
        <v>4340</v>
      </c>
      <c r="IW788">
        <v>4340</v>
      </c>
      <c r="IX788">
        <v>4340</v>
      </c>
      <c r="IY788">
        <v>4340</v>
      </c>
      <c r="IZ788">
        <v>500</v>
      </c>
      <c r="JA788">
        <v>4345</v>
      </c>
      <c r="JB788">
        <v>4375</v>
      </c>
      <c r="JC788">
        <v>4345</v>
      </c>
      <c r="JD788">
        <v>4375</v>
      </c>
      <c r="JE788">
        <v>6400</v>
      </c>
      <c r="JF788">
        <v>4375</v>
      </c>
      <c r="JG788">
        <v>4375</v>
      </c>
      <c r="JH788">
        <v>4345</v>
      </c>
      <c r="JI788">
        <v>4355</v>
      </c>
      <c r="JJ788">
        <v>2300</v>
      </c>
      <c r="JK788">
        <v>4355</v>
      </c>
      <c r="JL788">
        <v>4365</v>
      </c>
      <c r="JM788">
        <v>4355</v>
      </c>
      <c r="JN788">
        <v>4365</v>
      </c>
      <c r="JO788">
        <v>1600</v>
      </c>
      <c r="JP788">
        <v>4360</v>
      </c>
      <c r="JQ788">
        <v>4365</v>
      </c>
      <c r="JR788">
        <v>4345</v>
      </c>
      <c r="JS788">
        <v>4360</v>
      </c>
      <c r="JT788">
        <v>1600</v>
      </c>
      <c r="JU788">
        <v>4350</v>
      </c>
      <c r="JV788">
        <v>4355</v>
      </c>
      <c r="JW788">
        <v>4345</v>
      </c>
      <c r="JX788">
        <v>4350</v>
      </c>
      <c r="JY788">
        <v>1400</v>
      </c>
      <c r="JZ788">
        <v>4345</v>
      </c>
      <c r="KA788">
        <v>4345</v>
      </c>
      <c r="KB788">
        <v>4330</v>
      </c>
      <c r="KC788">
        <v>4330</v>
      </c>
      <c r="KD788">
        <v>2600</v>
      </c>
      <c r="KE788">
        <v>4335</v>
      </c>
      <c r="KF788">
        <v>4345</v>
      </c>
      <c r="KG788">
        <v>4335</v>
      </c>
      <c r="KH788">
        <v>4345</v>
      </c>
      <c r="KI788">
        <v>500</v>
      </c>
      <c r="KJ788">
        <v>4345</v>
      </c>
      <c r="KK788">
        <v>4345</v>
      </c>
      <c r="KL788">
        <v>4340</v>
      </c>
      <c r="KM788">
        <v>4340</v>
      </c>
      <c r="KN788">
        <v>700</v>
      </c>
      <c r="KO788">
        <v>4345</v>
      </c>
      <c r="KP788">
        <v>4350</v>
      </c>
      <c r="KQ788">
        <v>4340</v>
      </c>
      <c r="KR788">
        <v>4340</v>
      </c>
      <c r="KS788">
        <v>1800</v>
      </c>
      <c r="KT788">
        <v>4340</v>
      </c>
      <c r="KU788">
        <v>4340</v>
      </c>
      <c r="KV788">
        <v>4335</v>
      </c>
      <c r="KW788">
        <v>4335</v>
      </c>
      <c r="KX788">
        <v>900</v>
      </c>
      <c r="KY788">
        <v>4335</v>
      </c>
      <c r="KZ788">
        <v>4335</v>
      </c>
      <c r="LA788">
        <v>4325</v>
      </c>
      <c r="LB788">
        <v>4325</v>
      </c>
      <c r="LC788">
        <v>4200</v>
      </c>
      <c r="LD788">
        <v>4330</v>
      </c>
      <c r="LE788">
        <v>4335</v>
      </c>
      <c r="LF788">
        <v>4330</v>
      </c>
      <c r="LG788">
        <v>4335</v>
      </c>
      <c r="LH788">
        <v>1000</v>
      </c>
      <c r="LI788">
        <v>4340</v>
      </c>
      <c r="LJ788">
        <v>4350</v>
      </c>
      <c r="LK788">
        <v>4340</v>
      </c>
      <c r="LL788">
        <v>4345</v>
      </c>
      <c r="LM788">
        <v>3200</v>
      </c>
      <c r="LN788">
        <v>4350</v>
      </c>
      <c r="LO788">
        <v>4350</v>
      </c>
      <c r="LP788">
        <v>4350</v>
      </c>
      <c r="LQ788">
        <v>4350</v>
      </c>
      <c r="LR788">
        <v>1000</v>
      </c>
      <c r="LS788">
        <v>4350</v>
      </c>
      <c r="LT788">
        <v>4370</v>
      </c>
      <c r="LU788">
        <v>4350</v>
      </c>
      <c r="LV788">
        <v>4370</v>
      </c>
      <c r="LW788">
        <v>5000</v>
      </c>
      <c r="LX788">
        <v>4375</v>
      </c>
      <c r="LY788">
        <v>4385</v>
      </c>
      <c r="LZ788">
        <v>4375</v>
      </c>
      <c r="MA788">
        <v>4375</v>
      </c>
      <c r="MB788">
        <v>3400</v>
      </c>
      <c r="MC788">
        <v>4380</v>
      </c>
      <c r="MD788">
        <v>4390</v>
      </c>
      <c r="ME788">
        <v>4380</v>
      </c>
      <c r="MF788">
        <v>4380</v>
      </c>
      <c r="MG788">
        <v>3500</v>
      </c>
      <c r="MH788">
        <v>4385</v>
      </c>
      <c r="MI788">
        <v>4385</v>
      </c>
      <c r="MJ788">
        <v>4380</v>
      </c>
      <c r="MK788">
        <v>4380</v>
      </c>
      <c r="ML788">
        <v>1300</v>
      </c>
      <c r="MM788">
        <v>4380</v>
      </c>
      <c r="MN788">
        <v>4385</v>
      </c>
      <c r="MO788">
        <v>4380</v>
      </c>
      <c r="MP788">
        <v>4380</v>
      </c>
      <c r="MQ788">
        <v>1600</v>
      </c>
      <c r="MR788">
        <v>4385</v>
      </c>
      <c r="MS788">
        <v>4385</v>
      </c>
      <c r="MT788">
        <v>4375</v>
      </c>
      <c r="MU788">
        <v>4375</v>
      </c>
      <c r="MV788">
        <v>1400</v>
      </c>
      <c r="MW788">
        <v>4370</v>
      </c>
      <c r="MX788">
        <v>4385</v>
      </c>
      <c r="MY788">
        <v>4365</v>
      </c>
      <c r="MZ788">
        <v>4385</v>
      </c>
      <c r="NA788">
        <v>4300</v>
      </c>
      <c r="NB788">
        <v>4385</v>
      </c>
      <c r="NC788">
        <v>4390</v>
      </c>
      <c r="ND788">
        <v>4385</v>
      </c>
      <c r="NE788">
        <v>4390</v>
      </c>
      <c r="NF788">
        <v>2800</v>
      </c>
      <c r="NG788">
        <v>4390</v>
      </c>
      <c r="NH788">
        <v>4395</v>
      </c>
      <c r="NI788">
        <v>4385</v>
      </c>
      <c r="NJ788">
        <v>4385</v>
      </c>
      <c r="NK788">
        <v>4900</v>
      </c>
      <c r="NL788">
        <v>4385</v>
      </c>
      <c r="NM788">
        <v>4395</v>
      </c>
      <c r="NN788">
        <v>4385</v>
      </c>
      <c r="NO788">
        <v>4390</v>
      </c>
      <c r="NP788">
        <v>4000</v>
      </c>
      <c r="NQ788">
        <v>4390</v>
      </c>
      <c r="NR788">
        <v>4400</v>
      </c>
      <c r="NS788">
        <v>4365</v>
      </c>
      <c r="NT788">
        <v>4380</v>
      </c>
      <c r="NU788">
        <v>10300</v>
      </c>
      <c r="NV788">
        <v>4385</v>
      </c>
      <c r="NW788">
        <v>4385</v>
      </c>
      <c r="NX788">
        <v>4385</v>
      </c>
      <c r="NY788">
        <v>4385</v>
      </c>
      <c r="NZ788">
        <v>5300</v>
      </c>
    </row>
    <row r="789" spans="1:390" ht="15">
      <c r="A789" s="15" t="s">
        <v>18</v>
      </c>
      <c r="B789" s="30">
        <v>16</v>
      </c>
      <c r="C789" s="30">
        <v>9322</v>
      </c>
      <c r="D789" s="10" t="s">
        <v>24</v>
      </c>
      <c r="E789" s="15" t="s">
        <v>20</v>
      </c>
      <c r="F789" s="15" t="s">
        <v>432</v>
      </c>
      <c r="G789" s="50">
        <v>2240</v>
      </c>
      <c r="H789" s="50">
        <v>152</v>
      </c>
      <c r="I789" s="58">
        <v>7.2800000000000004E-2</v>
      </c>
      <c r="J789" s="50">
        <v>16200</v>
      </c>
      <c r="K789" s="50">
        <v>2240</v>
      </c>
      <c r="L789" s="53">
        <v>2014</v>
      </c>
      <c r="M789" s="63">
        <f t="shared" si="55"/>
        <v>0</v>
      </c>
      <c r="N789" s="42" t="str">
        <f>IFERROR(VLOOKUP(C789, マスタ!$E$2:$G$33, 3, TRUE), "")</f>
        <v>倉庫・運輸</v>
      </c>
      <c r="O789" s="15" t="str">
        <f>IF(F789 = "", "", TEXT( WORKDAY(TEXT(LEFT(F789, FIND("(", F789) - 1), "yyyy/mm/dd"), 1, マスタ!$A$2:$A$106), "yyyymmdd"))</f>
        <v>20170807</v>
      </c>
      <c r="P789" s="16">
        <v>42954</v>
      </c>
      <c r="Q789" s="56">
        <v>2300</v>
      </c>
      <c r="R789" s="56">
        <v>2330</v>
      </c>
      <c r="S789" s="56">
        <v>2166</v>
      </c>
      <c r="T789" s="15" t="str">
        <f t="shared" si="56"/>
        <v>有</v>
      </c>
      <c r="U789" s="15" t="str">
        <f t="shared" si="57"/>
        <v>有</v>
      </c>
      <c r="V789" s="67">
        <f t="shared" si="58"/>
        <v>2.6785714285714191E-2</v>
      </c>
      <c r="W789" s="17" t="s">
        <v>947</v>
      </c>
      <c r="X789" s="46">
        <v>-22</v>
      </c>
      <c r="Y789" s="71">
        <f t="shared" si="59"/>
        <v>-9.8214285714285712</v>
      </c>
      <c r="Z789">
        <v>2300</v>
      </c>
      <c r="AA789">
        <v>2330</v>
      </c>
      <c r="AB789">
        <v>2300</v>
      </c>
      <c r="AC789">
        <v>2330</v>
      </c>
      <c r="AD789">
        <v>2200</v>
      </c>
      <c r="AE789">
        <v>2280</v>
      </c>
      <c r="AF789">
        <v>2326</v>
      </c>
      <c r="AG789">
        <v>2260</v>
      </c>
      <c r="AH789">
        <v>2269</v>
      </c>
      <c r="AI789">
        <v>900</v>
      </c>
      <c r="AJ789">
        <v>2270</v>
      </c>
      <c r="AK789">
        <v>2281</v>
      </c>
      <c r="AL789">
        <v>2270</v>
      </c>
      <c r="AM789">
        <v>2281</v>
      </c>
      <c r="AN789">
        <v>200</v>
      </c>
      <c r="AO789">
        <v>2281</v>
      </c>
      <c r="AP789">
        <v>2281</v>
      </c>
      <c r="AQ789">
        <v>2281</v>
      </c>
      <c r="AR789">
        <v>2281</v>
      </c>
      <c r="AS789">
        <v>100</v>
      </c>
      <c r="AT789">
        <v>2279</v>
      </c>
      <c r="AU789">
        <v>2283</v>
      </c>
      <c r="AV789">
        <v>2276</v>
      </c>
      <c r="AW789">
        <v>2276</v>
      </c>
      <c r="AX789">
        <v>300</v>
      </c>
      <c r="BC789">
        <v>0</v>
      </c>
      <c r="BD789">
        <v>2276</v>
      </c>
      <c r="BE789">
        <v>2283</v>
      </c>
      <c r="BF789">
        <v>2269</v>
      </c>
      <c r="BG789">
        <v>2269</v>
      </c>
      <c r="BH789">
        <v>900</v>
      </c>
      <c r="BI789">
        <v>2269</v>
      </c>
      <c r="BJ789">
        <v>2269</v>
      </c>
      <c r="BK789">
        <v>2255</v>
      </c>
      <c r="BL789">
        <v>2255</v>
      </c>
      <c r="BM789">
        <v>700</v>
      </c>
      <c r="BN789">
        <v>2240</v>
      </c>
      <c r="BO789">
        <v>2240</v>
      </c>
      <c r="BP789">
        <v>2240</v>
      </c>
      <c r="BQ789">
        <v>2240</v>
      </c>
      <c r="BR789">
        <v>200</v>
      </c>
      <c r="BS789">
        <v>2190</v>
      </c>
      <c r="BT789">
        <v>2190</v>
      </c>
      <c r="BU789">
        <v>2184</v>
      </c>
      <c r="BV789">
        <v>2184</v>
      </c>
      <c r="BW789">
        <v>200</v>
      </c>
      <c r="BX789">
        <v>2211</v>
      </c>
      <c r="BY789">
        <v>2211</v>
      </c>
      <c r="BZ789">
        <v>2211</v>
      </c>
      <c r="CA789">
        <v>2211</v>
      </c>
      <c r="CB789">
        <v>200</v>
      </c>
      <c r="CC789">
        <v>2166</v>
      </c>
      <c r="CD789">
        <v>2166</v>
      </c>
      <c r="CE789">
        <v>2166</v>
      </c>
      <c r="CF789">
        <v>2166</v>
      </c>
      <c r="CG789">
        <v>100</v>
      </c>
      <c r="CH789">
        <v>2197</v>
      </c>
      <c r="CI789">
        <v>2197</v>
      </c>
      <c r="CJ789">
        <v>2197</v>
      </c>
      <c r="CK789">
        <v>2197</v>
      </c>
      <c r="CL789">
        <v>100</v>
      </c>
      <c r="CM789">
        <v>2198</v>
      </c>
      <c r="CN789">
        <v>2198</v>
      </c>
      <c r="CO789">
        <v>2198</v>
      </c>
      <c r="CP789">
        <v>2198</v>
      </c>
      <c r="CQ789">
        <v>200</v>
      </c>
      <c r="CV789">
        <v>0</v>
      </c>
      <c r="CW789">
        <v>2199</v>
      </c>
      <c r="CX789">
        <v>2199</v>
      </c>
      <c r="CY789">
        <v>2199</v>
      </c>
      <c r="CZ789">
        <v>2199</v>
      </c>
      <c r="DA789">
        <v>100</v>
      </c>
      <c r="DF789">
        <v>0</v>
      </c>
      <c r="DK789">
        <v>0</v>
      </c>
      <c r="DP789">
        <v>0</v>
      </c>
      <c r="DQ789">
        <v>2201</v>
      </c>
      <c r="DR789">
        <v>2201</v>
      </c>
      <c r="DS789">
        <v>2201</v>
      </c>
      <c r="DT789">
        <v>2201</v>
      </c>
      <c r="DU789">
        <v>200</v>
      </c>
      <c r="DZ789">
        <v>0</v>
      </c>
      <c r="EA789">
        <v>2201</v>
      </c>
      <c r="EB789">
        <v>2201</v>
      </c>
      <c r="EC789">
        <v>2201</v>
      </c>
      <c r="ED789">
        <v>2201</v>
      </c>
      <c r="EE789">
        <v>200</v>
      </c>
      <c r="EJ789">
        <v>0</v>
      </c>
      <c r="EK789">
        <v>2201</v>
      </c>
      <c r="EL789">
        <v>2201</v>
      </c>
      <c r="EM789">
        <v>2201</v>
      </c>
      <c r="EN789">
        <v>2201</v>
      </c>
      <c r="EO789">
        <v>100</v>
      </c>
      <c r="ET789">
        <v>0</v>
      </c>
      <c r="EU789">
        <v>2201</v>
      </c>
      <c r="EV789">
        <v>2205</v>
      </c>
      <c r="EW789">
        <v>2199</v>
      </c>
      <c r="EX789">
        <v>2205</v>
      </c>
      <c r="EY789">
        <v>400</v>
      </c>
      <c r="FD789">
        <v>0</v>
      </c>
      <c r="FI789">
        <v>0</v>
      </c>
      <c r="FJ789">
        <v>2172</v>
      </c>
      <c r="FK789">
        <v>2172</v>
      </c>
      <c r="FL789">
        <v>2172</v>
      </c>
      <c r="FM789">
        <v>2172</v>
      </c>
      <c r="FN789">
        <v>100</v>
      </c>
      <c r="FO789">
        <v>2171</v>
      </c>
      <c r="FP789">
        <v>2171</v>
      </c>
      <c r="FQ789">
        <v>2171</v>
      </c>
      <c r="FR789">
        <v>2171</v>
      </c>
      <c r="FS789">
        <v>100</v>
      </c>
      <c r="FX789">
        <v>0</v>
      </c>
      <c r="GC789">
        <v>0</v>
      </c>
      <c r="GH789">
        <v>0</v>
      </c>
      <c r="GM789">
        <v>0</v>
      </c>
      <c r="GR789">
        <v>0</v>
      </c>
      <c r="GW789">
        <v>0</v>
      </c>
      <c r="HB789">
        <v>0</v>
      </c>
      <c r="HG789">
        <v>0</v>
      </c>
      <c r="HL789">
        <v>0</v>
      </c>
      <c r="HQ789">
        <v>0</v>
      </c>
      <c r="HV789">
        <v>0</v>
      </c>
      <c r="IA789">
        <v>0</v>
      </c>
      <c r="IB789">
        <v>2180</v>
      </c>
      <c r="IC789">
        <v>2190</v>
      </c>
      <c r="ID789">
        <v>2180</v>
      </c>
      <c r="IE789">
        <v>2190</v>
      </c>
      <c r="IF789">
        <v>500</v>
      </c>
      <c r="IG789">
        <v>2181</v>
      </c>
      <c r="IH789">
        <v>2181</v>
      </c>
      <c r="II789">
        <v>2181</v>
      </c>
      <c r="IJ789">
        <v>2181</v>
      </c>
      <c r="IK789">
        <v>100</v>
      </c>
      <c r="IP789">
        <v>0</v>
      </c>
      <c r="IQ789">
        <v>2175</v>
      </c>
      <c r="IR789">
        <v>2175</v>
      </c>
      <c r="IS789">
        <v>2175</v>
      </c>
      <c r="IT789">
        <v>2175</v>
      </c>
      <c r="IU789">
        <v>100</v>
      </c>
      <c r="IV789">
        <v>2178</v>
      </c>
      <c r="IW789">
        <v>2187</v>
      </c>
      <c r="IX789">
        <v>2178</v>
      </c>
      <c r="IY789">
        <v>2187</v>
      </c>
      <c r="IZ789">
        <v>200</v>
      </c>
      <c r="JA789">
        <v>2203</v>
      </c>
      <c r="JB789">
        <v>2203</v>
      </c>
      <c r="JC789">
        <v>2203</v>
      </c>
      <c r="JD789">
        <v>2203</v>
      </c>
      <c r="JE789">
        <v>200</v>
      </c>
      <c r="JJ789">
        <v>0</v>
      </c>
      <c r="JK789">
        <v>2203</v>
      </c>
      <c r="JL789">
        <v>2217</v>
      </c>
      <c r="JM789">
        <v>2203</v>
      </c>
      <c r="JN789">
        <v>2217</v>
      </c>
      <c r="JO789">
        <v>600</v>
      </c>
      <c r="JT789">
        <v>0</v>
      </c>
      <c r="JU789">
        <v>2222</v>
      </c>
      <c r="JV789">
        <v>2222</v>
      </c>
      <c r="JW789">
        <v>2222</v>
      </c>
      <c r="JX789">
        <v>2222</v>
      </c>
      <c r="JY789">
        <v>100</v>
      </c>
      <c r="JZ789">
        <v>2228</v>
      </c>
      <c r="KA789">
        <v>2228</v>
      </c>
      <c r="KB789">
        <v>2198</v>
      </c>
      <c r="KC789">
        <v>2219</v>
      </c>
      <c r="KD789">
        <v>400</v>
      </c>
      <c r="KI789">
        <v>0</v>
      </c>
      <c r="KN789">
        <v>0</v>
      </c>
      <c r="KS789">
        <v>0</v>
      </c>
      <c r="KX789">
        <v>0</v>
      </c>
      <c r="LC789">
        <v>0</v>
      </c>
      <c r="LH789">
        <v>0</v>
      </c>
      <c r="LI789">
        <v>2226</v>
      </c>
      <c r="LJ789">
        <v>2231</v>
      </c>
      <c r="LK789">
        <v>2213</v>
      </c>
      <c r="LL789">
        <v>2231</v>
      </c>
      <c r="LM789">
        <v>300</v>
      </c>
      <c r="LR789">
        <v>0</v>
      </c>
      <c r="LW789">
        <v>0</v>
      </c>
      <c r="MB789">
        <v>0</v>
      </c>
      <c r="MG789">
        <v>0</v>
      </c>
      <c r="ML789">
        <v>0</v>
      </c>
      <c r="MQ789">
        <v>0</v>
      </c>
      <c r="MV789">
        <v>0</v>
      </c>
      <c r="NA789">
        <v>0</v>
      </c>
      <c r="NB789">
        <v>2232</v>
      </c>
      <c r="NC789">
        <v>2243</v>
      </c>
      <c r="ND789">
        <v>2230</v>
      </c>
      <c r="NE789">
        <v>2243</v>
      </c>
      <c r="NF789">
        <v>900</v>
      </c>
      <c r="NG789">
        <v>2242</v>
      </c>
      <c r="NH789">
        <v>2248</v>
      </c>
      <c r="NI789">
        <v>2240</v>
      </c>
      <c r="NJ789">
        <v>2240</v>
      </c>
      <c r="NK789">
        <v>700</v>
      </c>
      <c r="NL789">
        <v>2243</v>
      </c>
      <c r="NM789">
        <v>2243</v>
      </c>
      <c r="NN789">
        <v>2237</v>
      </c>
      <c r="NO789">
        <v>2237</v>
      </c>
      <c r="NP789">
        <v>600</v>
      </c>
      <c r="NQ789">
        <v>2240</v>
      </c>
      <c r="NR789">
        <v>2246</v>
      </c>
      <c r="NS789">
        <v>2240</v>
      </c>
      <c r="NT789">
        <v>2246</v>
      </c>
      <c r="NU789">
        <v>200</v>
      </c>
      <c r="NV789">
        <v>2246</v>
      </c>
      <c r="NW789">
        <v>2246</v>
      </c>
      <c r="NX789">
        <v>2246</v>
      </c>
      <c r="NY789">
        <v>2246</v>
      </c>
      <c r="NZ789">
        <v>500</v>
      </c>
    </row>
    <row r="790" spans="1:390" ht="15">
      <c r="A790" s="14" t="s">
        <v>18</v>
      </c>
      <c r="B790" s="31">
        <v>17</v>
      </c>
      <c r="C790" s="31">
        <v>8012</v>
      </c>
      <c r="D790" s="9" t="s">
        <v>759</v>
      </c>
      <c r="E790" s="14" t="s">
        <v>20</v>
      </c>
      <c r="F790" s="14" t="s">
        <v>432</v>
      </c>
      <c r="G790" s="51">
        <v>1903</v>
      </c>
      <c r="H790" s="51">
        <v>127</v>
      </c>
      <c r="I790" s="59">
        <v>7.1499999999999994E-2</v>
      </c>
      <c r="J790" s="51">
        <v>548000</v>
      </c>
      <c r="K790" s="51">
        <v>1912</v>
      </c>
      <c r="L790" s="52">
        <v>1800</v>
      </c>
      <c r="M790" s="64">
        <f t="shared" si="55"/>
        <v>8.0357142857142863E-2</v>
      </c>
      <c r="N790" s="43" t="str">
        <f>IFERROR(VLOOKUP(C790, マスタ!$E$2:$G$33, 3, TRUE), "")</f>
        <v>商業</v>
      </c>
      <c r="O790" s="14" t="str">
        <f>IF(F790 = "", "", TEXT( WORKDAY(TEXT(LEFT(F790, FIND("(", F790) - 1), "yyyy/mm/dd"), 1, マスタ!$A$2:$A$106), "yyyymmdd"))</f>
        <v>20170807</v>
      </c>
      <c r="P790" s="18">
        <v>42954</v>
      </c>
      <c r="Q790" s="57">
        <v>1902</v>
      </c>
      <c r="R790" s="57">
        <v>1913</v>
      </c>
      <c r="S790" s="57">
        <v>1882</v>
      </c>
      <c r="T790" s="14" t="str">
        <f t="shared" si="56"/>
        <v>無</v>
      </c>
      <c r="U790" s="14" t="str">
        <f t="shared" si="57"/>
        <v>有</v>
      </c>
      <c r="V790" s="68">
        <f t="shared" si="58"/>
        <v>-5.254860746189971E-4</v>
      </c>
      <c r="W790" s="19" t="s">
        <v>948</v>
      </c>
      <c r="X790" s="47">
        <v>-13</v>
      </c>
      <c r="Y790" s="70">
        <f t="shared" si="59"/>
        <v>-6.8313189700472936</v>
      </c>
      <c r="Z790">
        <v>1902</v>
      </c>
      <c r="AA790">
        <v>1904</v>
      </c>
      <c r="AB790">
        <v>1894</v>
      </c>
      <c r="AC790">
        <v>1903</v>
      </c>
      <c r="AD790">
        <v>21500</v>
      </c>
      <c r="AE790">
        <v>1904</v>
      </c>
      <c r="AF790">
        <v>1909</v>
      </c>
      <c r="AG790">
        <v>1895</v>
      </c>
      <c r="AH790">
        <v>1898</v>
      </c>
      <c r="AI790">
        <v>18400</v>
      </c>
      <c r="AJ790">
        <v>1898</v>
      </c>
      <c r="AK790">
        <v>1898</v>
      </c>
      <c r="AL790">
        <v>1891</v>
      </c>
      <c r="AM790">
        <v>1896</v>
      </c>
      <c r="AN790">
        <v>8300</v>
      </c>
      <c r="AO790">
        <v>1896</v>
      </c>
      <c r="AP790">
        <v>1901</v>
      </c>
      <c r="AQ790">
        <v>1895</v>
      </c>
      <c r="AR790">
        <v>1897</v>
      </c>
      <c r="AS790">
        <v>9200</v>
      </c>
      <c r="AT790">
        <v>1895</v>
      </c>
      <c r="AU790">
        <v>1896</v>
      </c>
      <c r="AV790">
        <v>1889</v>
      </c>
      <c r="AW790">
        <v>1889</v>
      </c>
      <c r="AX790">
        <v>6200</v>
      </c>
      <c r="AY790">
        <v>1891</v>
      </c>
      <c r="AZ790">
        <v>1893</v>
      </c>
      <c r="BA790">
        <v>1887</v>
      </c>
      <c r="BB790">
        <v>1888</v>
      </c>
      <c r="BC790">
        <v>6000</v>
      </c>
      <c r="BD790">
        <v>1887</v>
      </c>
      <c r="BE790">
        <v>1891</v>
      </c>
      <c r="BF790">
        <v>1884</v>
      </c>
      <c r="BG790">
        <v>1891</v>
      </c>
      <c r="BH790">
        <v>7800</v>
      </c>
      <c r="BI790">
        <v>1892</v>
      </c>
      <c r="BJ790">
        <v>1894</v>
      </c>
      <c r="BK790">
        <v>1887</v>
      </c>
      <c r="BL790">
        <v>1889</v>
      </c>
      <c r="BM790">
        <v>7300</v>
      </c>
      <c r="BN790">
        <v>1888</v>
      </c>
      <c r="BO790">
        <v>1888</v>
      </c>
      <c r="BP790">
        <v>1884</v>
      </c>
      <c r="BQ790">
        <v>1884</v>
      </c>
      <c r="BR790">
        <v>3400</v>
      </c>
      <c r="BS790">
        <v>1883</v>
      </c>
      <c r="BT790">
        <v>1884</v>
      </c>
      <c r="BU790">
        <v>1883</v>
      </c>
      <c r="BV790">
        <v>1884</v>
      </c>
      <c r="BW790">
        <v>3300</v>
      </c>
      <c r="BX790">
        <v>1884</v>
      </c>
      <c r="BY790">
        <v>1885</v>
      </c>
      <c r="BZ790">
        <v>1882</v>
      </c>
      <c r="CA790">
        <v>1883</v>
      </c>
      <c r="CB790">
        <v>3800</v>
      </c>
      <c r="CC790">
        <v>1884</v>
      </c>
      <c r="CD790">
        <v>1886</v>
      </c>
      <c r="CE790">
        <v>1884</v>
      </c>
      <c r="CF790">
        <v>1886</v>
      </c>
      <c r="CG790">
        <v>2400</v>
      </c>
      <c r="CH790">
        <v>1887</v>
      </c>
      <c r="CI790">
        <v>1893</v>
      </c>
      <c r="CJ790">
        <v>1887</v>
      </c>
      <c r="CK790">
        <v>1893</v>
      </c>
      <c r="CL790">
        <v>4000</v>
      </c>
      <c r="CM790">
        <v>1893</v>
      </c>
      <c r="CN790">
        <v>1894</v>
      </c>
      <c r="CO790">
        <v>1893</v>
      </c>
      <c r="CP790">
        <v>1893</v>
      </c>
      <c r="CQ790">
        <v>2100</v>
      </c>
      <c r="CR790">
        <v>1893</v>
      </c>
      <c r="CS790">
        <v>1893</v>
      </c>
      <c r="CT790">
        <v>1893</v>
      </c>
      <c r="CU790">
        <v>1893</v>
      </c>
      <c r="CV790">
        <v>1200</v>
      </c>
      <c r="CW790">
        <v>1892</v>
      </c>
      <c r="CX790">
        <v>1892</v>
      </c>
      <c r="CY790">
        <v>1889</v>
      </c>
      <c r="CZ790">
        <v>1889</v>
      </c>
      <c r="DA790">
        <v>4900</v>
      </c>
      <c r="DB790">
        <v>1890</v>
      </c>
      <c r="DC790">
        <v>1893</v>
      </c>
      <c r="DD790">
        <v>1890</v>
      </c>
      <c r="DE790">
        <v>1893</v>
      </c>
      <c r="DF790">
        <v>4400</v>
      </c>
      <c r="DG790">
        <v>1893</v>
      </c>
      <c r="DH790">
        <v>1897</v>
      </c>
      <c r="DI790">
        <v>1893</v>
      </c>
      <c r="DJ790">
        <v>1897</v>
      </c>
      <c r="DK790">
        <v>2700</v>
      </c>
      <c r="DL790">
        <v>1898</v>
      </c>
      <c r="DM790">
        <v>1901</v>
      </c>
      <c r="DN790">
        <v>1897</v>
      </c>
      <c r="DO790">
        <v>1901</v>
      </c>
      <c r="DP790">
        <v>4200</v>
      </c>
      <c r="DQ790">
        <v>1901</v>
      </c>
      <c r="DR790">
        <v>1901</v>
      </c>
      <c r="DS790">
        <v>1899</v>
      </c>
      <c r="DT790">
        <v>1899</v>
      </c>
      <c r="DU790">
        <v>3300</v>
      </c>
      <c r="DV790">
        <v>1900</v>
      </c>
      <c r="DW790">
        <v>1902</v>
      </c>
      <c r="DX790">
        <v>1900</v>
      </c>
      <c r="DY790">
        <v>1902</v>
      </c>
      <c r="DZ790">
        <v>2300</v>
      </c>
      <c r="EA790">
        <v>1903</v>
      </c>
      <c r="EB790">
        <v>1907</v>
      </c>
      <c r="EC790">
        <v>1903</v>
      </c>
      <c r="ED790">
        <v>1906</v>
      </c>
      <c r="EE790">
        <v>6300</v>
      </c>
      <c r="EF790">
        <v>1906</v>
      </c>
      <c r="EG790">
        <v>1909</v>
      </c>
      <c r="EH790">
        <v>1906</v>
      </c>
      <c r="EI790">
        <v>1909</v>
      </c>
      <c r="EJ790">
        <v>1200</v>
      </c>
      <c r="EK790">
        <v>1907</v>
      </c>
      <c r="EL790">
        <v>1907</v>
      </c>
      <c r="EM790">
        <v>1904</v>
      </c>
      <c r="EN790">
        <v>1904</v>
      </c>
      <c r="EO790">
        <v>2100</v>
      </c>
      <c r="EP790">
        <v>1905</v>
      </c>
      <c r="EQ790">
        <v>1906</v>
      </c>
      <c r="ER790">
        <v>1904</v>
      </c>
      <c r="ES790">
        <v>1906</v>
      </c>
      <c r="ET790">
        <v>4000</v>
      </c>
      <c r="EU790">
        <v>1906</v>
      </c>
      <c r="EV790">
        <v>1909</v>
      </c>
      <c r="EW790">
        <v>1906</v>
      </c>
      <c r="EX790">
        <v>1909</v>
      </c>
      <c r="EY790">
        <v>3200</v>
      </c>
      <c r="EZ790">
        <v>1910</v>
      </c>
      <c r="FA790">
        <v>1911</v>
      </c>
      <c r="FB790">
        <v>1907</v>
      </c>
      <c r="FC790">
        <v>1910</v>
      </c>
      <c r="FD790">
        <v>8600</v>
      </c>
      <c r="FE790">
        <v>1910</v>
      </c>
      <c r="FF790">
        <v>1912</v>
      </c>
      <c r="FG790">
        <v>1910</v>
      </c>
      <c r="FH790">
        <v>1912</v>
      </c>
      <c r="FI790">
        <v>2000</v>
      </c>
      <c r="FJ790">
        <v>1912</v>
      </c>
      <c r="FK790">
        <v>1912</v>
      </c>
      <c r="FL790">
        <v>1911</v>
      </c>
      <c r="FM790">
        <v>1911</v>
      </c>
      <c r="FN790">
        <v>2200</v>
      </c>
      <c r="FO790">
        <v>1912</v>
      </c>
      <c r="FP790">
        <v>1912</v>
      </c>
      <c r="FQ790">
        <v>1911</v>
      </c>
      <c r="FR790">
        <v>1912</v>
      </c>
      <c r="FS790">
        <v>3800</v>
      </c>
      <c r="FT790">
        <v>1913</v>
      </c>
      <c r="FU790">
        <v>1913</v>
      </c>
      <c r="FV790">
        <v>1913</v>
      </c>
      <c r="FW790">
        <v>1913</v>
      </c>
      <c r="FX790">
        <v>700</v>
      </c>
      <c r="GC790">
        <v>0</v>
      </c>
      <c r="GH790">
        <v>0</v>
      </c>
      <c r="GM790">
        <v>0</v>
      </c>
      <c r="GR790">
        <v>0</v>
      </c>
      <c r="GW790">
        <v>0</v>
      </c>
      <c r="HB790">
        <v>0</v>
      </c>
      <c r="HG790">
        <v>0</v>
      </c>
      <c r="HL790">
        <v>0</v>
      </c>
      <c r="HQ790">
        <v>0</v>
      </c>
      <c r="HV790">
        <v>0</v>
      </c>
      <c r="IA790">
        <v>0</v>
      </c>
      <c r="IB790">
        <v>1906</v>
      </c>
      <c r="IC790">
        <v>1908</v>
      </c>
      <c r="ID790">
        <v>1898</v>
      </c>
      <c r="IE790">
        <v>1900</v>
      </c>
      <c r="IF790">
        <v>23900</v>
      </c>
      <c r="IG790">
        <v>1900</v>
      </c>
      <c r="IH790">
        <v>1904</v>
      </c>
      <c r="II790">
        <v>1899</v>
      </c>
      <c r="IJ790">
        <v>1900</v>
      </c>
      <c r="IK790">
        <v>5300</v>
      </c>
      <c r="IL790">
        <v>1900</v>
      </c>
      <c r="IM790">
        <v>1900</v>
      </c>
      <c r="IN790">
        <v>1899</v>
      </c>
      <c r="IO790">
        <v>1899</v>
      </c>
      <c r="IP790">
        <v>2500</v>
      </c>
      <c r="IQ790">
        <v>1900</v>
      </c>
      <c r="IR790">
        <v>1901</v>
      </c>
      <c r="IS790">
        <v>1899</v>
      </c>
      <c r="IT790">
        <v>1899</v>
      </c>
      <c r="IU790">
        <v>4300</v>
      </c>
      <c r="IV790">
        <v>1899</v>
      </c>
      <c r="IW790">
        <v>1899</v>
      </c>
      <c r="IX790">
        <v>1898</v>
      </c>
      <c r="IY790">
        <v>1898</v>
      </c>
      <c r="IZ790">
        <v>2800</v>
      </c>
      <c r="JA790">
        <v>1898</v>
      </c>
      <c r="JB790">
        <v>1901</v>
      </c>
      <c r="JC790">
        <v>1898</v>
      </c>
      <c r="JD790">
        <v>1901</v>
      </c>
      <c r="JE790">
        <v>6500</v>
      </c>
      <c r="JF790">
        <v>1901</v>
      </c>
      <c r="JG790">
        <v>1904</v>
      </c>
      <c r="JH790">
        <v>1901</v>
      </c>
      <c r="JI790">
        <v>1903</v>
      </c>
      <c r="JJ790">
        <v>6800</v>
      </c>
      <c r="JK790">
        <v>1902</v>
      </c>
      <c r="JL790">
        <v>1902</v>
      </c>
      <c r="JM790">
        <v>1901</v>
      </c>
      <c r="JN790">
        <v>1902</v>
      </c>
      <c r="JO790">
        <v>1000</v>
      </c>
      <c r="JP790">
        <v>1900</v>
      </c>
      <c r="JQ790">
        <v>1900</v>
      </c>
      <c r="JR790">
        <v>1898</v>
      </c>
      <c r="JS790">
        <v>1898</v>
      </c>
      <c r="JT790">
        <v>4200</v>
      </c>
      <c r="JU790">
        <v>1899</v>
      </c>
      <c r="JV790">
        <v>1899</v>
      </c>
      <c r="JW790">
        <v>1898</v>
      </c>
      <c r="JX790">
        <v>1898</v>
      </c>
      <c r="JY790">
        <v>2400</v>
      </c>
      <c r="JZ790">
        <v>1897</v>
      </c>
      <c r="KA790">
        <v>1897</v>
      </c>
      <c r="KB790">
        <v>1896</v>
      </c>
      <c r="KC790">
        <v>1896</v>
      </c>
      <c r="KD790">
        <v>1300</v>
      </c>
      <c r="KE790">
        <v>1896</v>
      </c>
      <c r="KF790">
        <v>1897</v>
      </c>
      <c r="KG790">
        <v>1896</v>
      </c>
      <c r="KH790">
        <v>1896</v>
      </c>
      <c r="KI790">
        <v>3000</v>
      </c>
      <c r="KJ790">
        <v>1897</v>
      </c>
      <c r="KK790">
        <v>1898</v>
      </c>
      <c r="KL790">
        <v>1897</v>
      </c>
      <c r="KM790">
        <v>1898</v>
      </c>
      <c r="KN790">
        <v>1400</v>
      </c>
      <c r="KO790">
        <v>1899</v>
      </c>
      <c r="KP790">
        <v>1899</v>
      </c>
      <c r="KQ790">
        <v>1898</v>
      </c>
      <c r="KR790">
        <v>1898</v>
      </c>
      <c r="KS790">
        <v>500</v>
      </c>
      <c r="KT790">
        <v>1898</v>
      </c>
      <c r="KU790">
        <v>1898</v>
      </c>
      <c r="KV790">
        <v>1898</v>
      </c>
      <c r="KW790">
        <v>1898</v>
      </c>
      <c r="KX790">
        <v>400</v>
      </c>
      <c r="KY790">
        <v>1898</v>
      </c>
      <c r="KZ790">
        <v>1898</v>
      </c>
      <c r="LA790">
        <v>1897</v>
      </c>
      <c r="LB790">
        <v>1898</v>
      </c>
      <c r="LC790">
        <v>3400</v>
      </c>
      <c r="LD790">
        <v>1898</v>
      </c>
      <c r="LE790">
        <v>1899</v>
      </c>
      <c r="LF790">
        <v>1898</v>
      </c>
      <c r="LG790">
        <v>1899</v>
      </c>
      <c r="LH790">
        <v>700</v>
      </c>
      <c r="LI790">
        <v>1898</v>
      </c>
      <c r="LJ790">
        <v>1902</v>
      </c>
      <c r="LK790">
        <v>1898</v>
      </c>
      <c r="LL790">
        <v>1902</v>
      </c>
      <c r="LM790">
        <v>3600</v>
      </c>
      <c r="LN790">
        <v>1902</v>
      </c>
      <c r="LO790">
        <v>1904</v>
      </c>
      <c r="LP790">
        <v>1902</v>
      </c>
      <c r="LQ790">
        <v>1903</v>
      </c>
      <c r="LR790">
        <v>4000</v>
      </c>
      <c r="LS790">
        <v>1904</v>
      </c>
      <c r="LT790">
        <v>1907</v>
      </c>
      <c r="LU790">
        <v>1904</v>
      </c>
      <c r="LV790">
        <v>1907</v>
      </c>
      <c r="LW790">
        <v>4400</v>
      </c>
      <c r="LX790">
        <v>1907</v>
      </c>
      <c r="LY790">
        <v>1908</v>
      </c>
      <c r="LZ790">
        <v>1907</v>
      </c>
      <c r="MA790">
        <v>1908</v>
      </c>
      <c r="MB790">
        <v>1400</v>
      </c>
      <c r="MC790">
        <v>1908</v>
      </c>
      <c r="MD790">
        <v>1908</v>
      </c>
      <c r="ME790">
        <v>1907</v>
      </c>
      <c r="MF790">
        <v>1907</v>
      </c>
      <c r="MG790">
        <v>3800</v>
      </c>
      <c r="MH790">
        <v>1907</v>
      </c>
      <c r="MI790">
        <v>1907</v>
      </c>
      <c r="MJ790">
        <v>1906</v>
      </c>
      <c r="MK790">
        <v>1906</v>
      </c>
      <c r="ML790">
        <v>500</v>
      </c>
      <c r="MM790">
        <v>1906</v>
      </c>
      <c r="MN790">
        <v>1906</v>
      </c>
      <c r="MO790">
        <v>1905</v>
      </c>
      <c r="MP790">
        <v>1906</v>
      </c>
      <c r="MQ790">
        <v>3200</v>
      </c>
      <c r="MR790">
        <v>1905</v>
      </c>
      <c r="MS790">
        <v>1907</v>
      </c>
      <c r="MT790">
        <v>1905</v>
      </c>
      <c r="MU790">
        <v>1907</v>
      </c>
      <c r="MV790">
        <v>4700</v>
      </c>
      <c r="MW790">
        <v>1906</v>
      </c>
      <c r="MX790">
        <v>1907</v>
      </c>
      <c r="MY790">
        <v>1906</v>
      </c>
      <c r="MZ790">
        <v>1907</v>
      </c>
      <c r="NA790">
        <v>3900</v>
      </c>
      <c r="NB790">
        <v>1906</v>
      </c>
      <c r="NC790">
        <v>1910</v>
      </c>
      <c r="ND790">
        <v>1906</v>
      </c>
      <c r="NE790">
        <v>1910</v>
      </c>
      <c r="NF790">
        <v>7000</v>
      </c>
      <c r="NG790">
        <v>1909</v>
      </c>
      <c r="NH790">
        <v>1910</v>
      </c>
      <c r="NI790">
        <v>1909</v>
      </c>
      <c r="NJ790">
        <v>1910</v>
      </c>
      <c r="NK790">
        <v>2200</v>
      </c>
      <c r="NL790">
        <v>1909</v>
      </c>
      <c r="NM790">
        <v>1912</v>
      </c>
      <c r="NN790">
        <v>1909</v>
      </c>
      <c r="NO790">
        <v>1912</v>
      </c>
      <c r="NP790">
        <v>16000</v>
      </c>
      <c r="NQ790">
        <v>1912</v>
      </c>
      <c r="NR790">
        <v>1912</v>
      </c>
      <c r="NS790">
        <v>1910</v>
      </c>
      <c r="NT790">
        <v>1910</v>
      </c>
      <c r="NU790">
        <v>17800</v>
      </c>
      <c r="NV790">
        <v>1910</v>
      </c>
      <c r="NW790">
        <v>1910</v>
      </c>
      <c r="NX790">
        <v>1910</v>
      </c>
      <c r="NY790">
        <v>1910</v>
      </c>
      <c r="NZ790">
        <v>36700</v>
      </c>
    </row>
    <row r="791" spans="1:390" ht="15">
      <c r="A791" s="15" t="s">
        <v>760</v>
      </c>
      <c r="B791" s="15">
        <v>1</v>
      </c>
      <c r="C791" s="15">
        <v>8519</v>
      </c>
      <c r="D791" s="10" t="s">
        <v>436</v>
      </c>
      <c r="E791" s="15" t="s">
        <v>20</v>
      </c>
      <c r="F791" s="15" t="s">
        <v>437</v>
      </c>
      <c r="G791" s="50">
        <v>1024</v>
      </c>
      <c r="H791" s="50">
        <v>150</v>
      </c>
      <c r="I791" s="58">
        <v>0.1716</v>
      </c>
      <c r="J791" s="50">
        <v>53300</v>
      </c>
      <c r="K791" s="50">
        <v>1024</v>
      </c>
      <c r="L791" s="50">
        <v>1024</v>
      </c>
      <c r="M791" s="63" t="str">
        <f t="shared" si="54"/>
        <v/>
      </c>
      <c r="N791" s="42" t="str">
        <f>IFERROR(VLOOKUP(C791, マスタ!$E$2:$G$33, 3, TRUE), "")</f>
        <v>銀行・ノンバンク</v>
      </c>
      <c r="O791" s="15" t="str">
        <f>IF(F791 = "", "", TEXT( WORKDAY(TEXT(LEFT(F791, FIND("(", F791) - 1), "yyyy/mm/dd"), 1, マスタ!$A$2:$A$106), "yyyymmdd"))</f>
        <v>20170808</v>
      </c>
      <c r="P791" s="16">
        <v>42955</v>
      </c>
      <c r="Q791" s="56">
        <v>1066</v>
      </c>
      <c r="R791" s="56">
        <v>1067</v>
      </c>
      <c r="S791" s="56">
        <v>1065</v>
      </c>
      <c r="T791" s="15" t="str">
        <f t="shared" si="51"/>
        <v>無</v>
      </c>
      <c r="U791" s="15" t="str">
        <f t="shared" si="52"/>
        <v>無</v>
      </c>
      <c r="V791" s="67">
        <f t="shared" si="53"/>
        <v>4.1015625E-2</v>
      </c>
      <c r="W791" s="17" t="s">
        <v>950</v>
      </c>
      <c r="X791" s="46">
        <v>0</v>
      </c>
      <c r="Y791" s="71">
        <f t="shared" si="59"/>
        <v>0</v>
      </c>
      <c r="Z791">
        <v>1066</v>
      </c>
      <c r="AA791">
        <v>1067</v>
      </c>
      <c r="AB791">
        <v>1066</v>
      </c>
      <c r="AC791">
        <v>1066</v>
      </c>
      <c r="AD791">
        <v>386900</v>
      </c>
      <c r="AE791">
        <v>1067</v>
      </c>
      <c r="AF791">
        <v>1067</v>
      </c>
      <c r="AG791">
        <v>1066</v>
      </c>
      <c r="AH791">
        <v>1066</v>
      </c>
      <c r="AI791">
        <v>47100</v>
      </c>
      <c r="AJ791">
        <v>1066</v>
      </c>
      <c r="AK791">
        <v>1067</v>
      </c>
      <c r="AL791">
        <v>1066</v>
      </c>
      <c r="AM791">
        <v>1066</v>
      </c>
      <c r="AN791">
        <v>37900</v>
      </c>
      <c r="AO791">
        <v>1066</v>
      </c>
      <c r="AP791">
        <v>1067</v>
      </c>
      <c r="AQ791">
        <v>1066</v>
      </c>
      <c r="AR791">
        <v>1066</v>
      </c>
      <c r="AS791">
        <v>58900</v>
      </c>
      <c r="AT791">
        <v>1066</v>
      </c>
      <c r="AU791">
        <v>1067</v>
      </c>
      <c r="AV791">
        <v>1066</v>
      </c>
      <c r="AW791">
        <v>1066</v>
      </c>
      <c r="AX791">
        <v>24700</v>
      </c>
      <c r="AY791">
        <v>1066</v>
      </c>
      <c r="AZ791">
        <v>1067</v>
      </c>
      <c r="BA791">
        <v>1066</v>
      </c>
      <c r="BB791">
        <v>1066</v>
      </c>
      <c r="BC791">
        <v>145100</v>
      </c>
      <c r="BD791">
        <v>1066</v>
      </c>
      <c r="BE791">
        <v>1067</v>
      </c>
      <c r="BF791">
        <v>1066</v>
      </c>
      <c r="BG791">
        <v>1066</v>
      </c>
      <c r="BH791">
        <v>25700</v>
      </c>
      <c r="BI791">
        <v>1066</v>
      </c>
      <c r="BJ791">
        <v>1067</v>
      </c>
      <c r="BK791">
        <v>1066</v>
      </c>
      <c r="BL791">
        <v>1066</v>
      </c>
      <c r="BM791">
        <v>19200</v>
      </c>
      <c r="BN791">
        <v>1066</v>
      </c>
      <c r="BO791">
        <v>1067</v>
      </c>
      <c r="BP791">
        <v>1066</v>
      </c>
      <c r="BQ791">
        <v>1066</v>
      </c>
      <c r="BR791">
        <v>20100</v>
      </c>
      <c r="BS791">
        <v>1066</v>
      </c>
      <c r="BT791">
        <v>1067</v>
      </c>
      <c r="BU791">
        <v>1066</v>
      </c>
      <c r="BV791">
        <v>1066</v>
      </c>
      <c r="BW791">
        <v>27900</v>
      </c>
      <c r="BX791">
        <v>1066</v>
      </c>
      <c r="BY791">
        <v>1067</v>
      </c>
      <c r="BZ791">
        <v>1066</v>
      </c>
      <c r="CA791">
        <v>1066</v>
      </c>
      <c r="CB791">
        <v>22800</v>
      </c>
      <c r="CC791">
        <v>1066</v>
      </c>
      <c r="CD791">
        <v>1067</v>
      </c>
      <c r="CE791">
        <v>1066</v>
      </c>
      <c r="CF791">
        <v>1066</v>
      </c>
      <c r="CG791">
        <v>13700</v>
      </c>
      <c r="CH791">
        <v>1066</v>
      </c>
      <c r="CI791">
        <v>1067</v>
      </c>
      <c r="CJ791">
        <v>1066</v>
      </c>
      <c r="CK791">
        <v>1066</v>
      </c>
      <c r="CL791">
        <v>39200</v>
      </c>
      <c r="CM791">
        <v>1066</v>
      </c>
      <c r="CN791">
        <v>1067</v>
      </c>
      <c r="CO791">
        <v>1066</v>
      </c>
      <c r="CP791">
        <v>1066</v>
      </c>
      <c r="CQ791">
        <v>28900</v>
      </c>
      <c r="CR791">
        <v>1066</v>
      </c>
      <c r="CS791">
        <v>1067</v>
      </c>
      <c r="CT791">
        <v>1066</v>
      </c>
      <c r="CU791">
        <v>1066</v>
      </c>
      <c r="CV791">
        <v>37300</v>
      </c>
      <c r="CW791">
        <v>1066</v>
      </c>
      <c r="CX791">
        <v>1067</v>
      </c>
      <c r="CY791">
        <v>1066</v>
      </c>
      <c r="CZ791">
        <v>1066</v>
      </c>
      <c r="DA791">
        <v>18200</v>
      </c>
      <c r="DB791">
        <v>1066</v>
      </c>
      <c r="DC791">
        <v>1067</v>
      </c>
      <c r="DD791">
        <v>1066</v>
      </c>
      <c r="DE791">
        <v>1066</v>
      </c>
      <c r="DF791">
        <v>34100</v>
      </c>
      <c r="DG791">
        <v>1066</v>
      </c>
      <c r="DH791">
        <v>1067</v>
      </c>
      <c r="DI791">
        <v>1065</v>
      </c>
      <c r="DJ791">
        <v>1066</v>
      </c>
      <c r="DK791">
        <v>54000</v>
      </c>
      <c r="DL791">
        <v>1065</v>
      </c>
      <c r="DM791">
        <v>1066</v>
      </c>
      <c r="DN791">
        <v>1065</v>
      </c>
      <c r="DO791">
        <v>1066</v>
      </c>
      <c r="DP791">
        <v>11500</v>
      </c>
      <c r="DQ791">
        <v>1065</v>
      </c>
      <c r="DR791">
        <v>1066</v>
      </c>
      <c r="DS791">
        <v>1065</v>
      </c>
      <c r="DT791">
        <v>1066</v>
      </c>
      <c r="DU791">
        <v>6500</v>
      </c>
      <c r="DV791">
        <v>1065</v>
      </c>
      <c r="DW791">
        <v>1066</v>
      </c>
      <c r="DX791">
        <v>1065</v>
      </c>
      <c r="DY791">
        <v>1065</v>
      </c>
      <c r="DZ791">
        <v>5800</v>
      </c>
      <c r="EA791">
        <v>1065</v>
      </c>
      <c r="EB791">
        <v>1066</v>
      </c>
      <c r="EC791">
        <v>1065</v>
      </c>
      <c r="ED791">
        <v>1065</v>
      </c>
      <c r="EE791">
        <v>7600</v>
      </c>
      <c r="EF791">
        <v>1065</v>
      </c>
      <c r="EG791">
        <v>1066</v>
      </c>
      <c r="EH791">
        <v>1065</v>
      </c>
      <c r="EI791">
        <v>1066</v>
      </c>
      <c r="EJ791">
        <v>15700</v>
      </c>
      <c r="EK791">
        <v>1065</v>
      </c>
      <c r="EL791">
        <v>1066</v>
      </c>
      <c r="EM791">
        <v>1065</v>
      </c>
      <c r="EN791">
        <v>1065</v>
      </c>
      <c r="EO791">
        <v>8700</v>
      </c>
      <c r="EP791">
        <v>1065</v>
      </c>
      <c r="EQ791">
        <v>1066</v>
      </c>
      <c r="ER791">
        <v>1065</v>
      </c>
      <c r="ES791">
        <v>1065</v>
      </c>
      <c r="ET791">
        <v>4700</v>
      </c>
      <c r="EU791">
        <v>1065</v>
      </c>
      <c r="EV791">
        <v>1066</v>
      </c>
      <c r="EW791">
        <v>1065</v>
      </c>
      <c r="EX791">
        <v>1065</v>
      </c>
      <c r="EY791">
        <v>6600</v>
      </c>
      <c r="EZ791">
        <v>1066</v>
      </c>
      <c r="FA791">
        <v>1066</v>
      </c>
      <c r="FB791">
        <v>1065</v>
      </c>
      <c r="FC791">
        <v>1065</v>
      </c>
      <c r="FD791">
        <v>7900</v>
      </c>
      <c r="FE791">
        <v>1065</v>
      </c>
      <c r="FF791">
        <v>1066</v>
      </c>
      <c r="FG791">
        <v>1065</v>
      </c>
      <c r="FH791">
        <v>1065</v>
      </c>
      <c r="FI791">
        <v>10600</v>
      </c>
      <c r="FJ791">
        <v>1065</v>
      </c>
      <c r="FK791">
        <v>1066</v>
      </c>
      <c r="FL791">
        <v>1065</v>
      </c>
      <c r="FM791">
        <v>1066</v>
      </c>
      <c r="FN791">
        <v>8600</v>
      </c>
      <c r="FO791">
        <v>1065</v>
      </c>
      <c r="FP791">
        <v>1066</v>
      </c>
      <c r="FQ791">
        <v>1065</v>
      </c>
      <c r="FR791">
        <v>1066</v>
      </c>
      <c r="FS791">
        <v>13300</v>
      </c>
      <c r="FT791">
        <v>1065</v>
      </c>
      <c r="FU791">
        <v>1065</v>
      </c>
      <c r="FV791">
        <v>1065</v>
      </c>
      <c r="FW791">
        <v>1065</v>
      </c>
      <c r="FX791">
        <v>100</v>
      </c>
      <c r="GC791">
        <v>0</v>
      </c>
      <c r="GH791">
        <v>0</v>
      </c>
      <c r="GM791">
        <v>0</v>
      </c>
      <c r="GR791">
        <v>0</v>
      </c>
      <c r="GW791">
        <v>0</v>
      </c>
      <c r="HB791">
        <v>0</v>
      </c>
      <c r="HG791">
        <v>0</v>
      </c>
      <c r="HL791">
        <v>0</v>
      </c>
      <c r="HQ791">
        <v>0</v>
      </c>
      <c r="HV791">
        <v>0</v>
      </c>
      <c r="IA791">
        <v>0</v>
      </c>
      <c r="IB791">
        <v>1065</v>
      </c>
      <c r="IC791">
        <v>1066</v>
      </c>
      <c r="ID791">
        <v>1065</v>
      </c>
      <c r="IE791">
        <v>1065</v>
      </c>
      <c r="IF791">
        <v>38700</v>
      </c>
      <c r="IG791">
        <v>1065</v>
      </c>
      <c r="IH791">
        <v>1066</v>
      </c>
      <c r="II791">
        <v>1065</v>
      </c>
      <c r="IJ791">
        <v>1065</v>
      </c>
      <c r="IK791">
        <v>17300</v>
      </c>
      <c r="IL791">
        <v>1065</v>
      </c>
      <c r="IM791">
        <v>1066</v>
      </c>
      <c r="IN791">
        <v>1065</v>
      </c>
      <c r="IO791">
        <v>1065</v>
      </c>
      <c r="IP791">
        <v>20000</v>
      </c>
      <c r="IQ791">
        <v>1065</v>
      </c>
      <c r="IR791">
        <v>1066</v>
      </c>
      <c r="IS791">
        <v>1065</v>
      </c>
      <c r="IT791">
        <v>1065</v>
      </c>
      <c r="IU791">
        <v>14900</v>
      </c>
      <c r="IV791">
        <v>1065</v>
      </c>
      <c r="IW791">
        <v>1066</v>
      </c>
      <c r="IX791">
        <v>1065</v>
      </c>
      <c r="IY791">
        <v>1065</v>
      </c>
      <c r="IZ791">
        <v>14300</v>
      </c>
      <c r="JA791">
        <v>1065</v>
      </c>
      <c r="JB791">
        <v>1066</v>
      </c>
      <c r="JC791">
        <v>1065</v>
      </c>
      <c r="JD791">
        <v>1065</v>
      </c>
      <c r="JE791">
        <v>6100</v>
      </c>
      <c r="JF791">
        <v>1065</v>
      </c>
      <c r="JG791">
        <v>1066</v>
      </c>
      <c r="JH791">
        <v>1065</v>
      </c>
      <c r="JI791">
        <v>1065</v>
      </c>
      <c r="JJ791">
        <v>10200</v>
      </c>
      <c r="JK791">
        <v>1065</v>
      </c>
      <c r="JL791">
        <v>1066</v>
      </c>
      <c r="JM791">
        <v>1065</v>
      </c>
      <c r="JN791">
        <v>1065</v>
      </c>
      <c r="JO791">
        <v>15200</v>
      </c>
      <c r="JP791">
        <v>1065</v>
      </c>
      <c r="JQ791">
        <v>1066</v>
      </c>
      <c r="JR791">
        <v>1065</v>
      </c>
      <c r="JS791">
        <v>1065</v>
      </c>
      <c r="JT791">
        <v>8700</v>
      </c>
      <c r="JU791">
        <v>1065</v>
      </c>
      <c r="JV791">
        <v>1066</v>
      </c>
      <c r="JW791">
        <v>1065</v>
      </c>
      <c r="JX791">
        <v>1065</v>
      </c>
      <c r="JY791">
        <v>12700</v>
      </c>
      <c r="JZ791">
        <v>1066</v>
      </c>
      <c r="KA791">
        <v>1066</v>
      </c>
      <c r="KB791">
        <v>1065</v>
      </c>
      <c r="KC791">
        <v>1065</v>
      </c>
      <c r="KD791">
        <v>7100</v>
      </c>
      <c r="KE791">
        <v>1065</v>
      </c>
      <c r="KF791">
        <v>1066</v>
      </c>
      <c r="KG791">
        <v>1065</v>
      </c>
      <c r="KH791">
        <v>1065</v>
      </c>
      <c r="KI791">
        <v>10900</v>
      </c>
      <c r="KJ791">
        <v>1066</v>
      </c>
      <c r="KK791">
        <v>1066</v>
      </c>
      <c r="KL791">
        <v>1065</v>
      </c>
      <c r="KM791">
        <v>1065</v>
      </c>
      <c r="KN791">
        <v>12100</v>
      </c>
      <c r="KO791">
        <v>1065</v>
      </c>
      <c r="KP791">
        <v>1066</v>
      </c>
      <c r="KQ791">
        <v>1065</v>
      </c>
      <c r="KR791">
        <v>1065</v>
      </c>
      <c r="KS791">
        <v>14600</v>
      </c>
      <c r="KT791">
        <v>1065</v>
      </c>
      <c r="KU791">
        <v>1066</v>
      </c>
      <c r="KV791">
        <v>1065</v>
      </c>
      <c r="KW791">
        <v>1065</v>
      </c>
      <c r="KX791">
        <v>12100</v>
      </c>
      <c r="KY791">
        <v>1065</v>
      </c>
      <c r="KZ791">
        <v>1066</v>
      </c>
      <c r="LA791">
        <v>1065</v>
      </c>
      <c r="LB791">
        <v>1065</v>
      </c>
      <c r="LC791">
        <v>8000</v>
      </c>
      <c r="LD791">
        <v>1065</v>
      </c>
      <c r="LE791">
        <v>1066</v>
      </c>
      <c r="LF791">
        <v>1065</v>
      </c>
      <c r="LG791">
        <v>1065</v>
      </c>
      <c r="LH791">
        <v>11300</v>
      </c>
      <c r="LI791">
        <v>1065</v>
      </c>
      <c r="LJ791">
        <v>1066</v>
      </c>
      <c r="LK791">
        <v>1065</v>
      </c>
      <c r="LL791">
        <v>1065</v>
      </c>
      <c r="LM791">
        <v>8800</v>
      </c>
      <c r="LN791">
        <v>1065</v>
      </c>
      <c r="LO791">
        <v>1066</v>
      </c>
      <c r="LP791">
        <v>1065</v>
      </c>
      <c r="LQ791">
        <v>1065</v>
      </c>
      <c r="LR791">
        <v>10400</v>
      </c>
      <c r="LS791">
        <v>1066</v>
      </c>
      <c r="LT791">
        <v>1066</v>
      </c>
      <c r="LU791">
        <v>1065</v>
      </c>
      <c r="LV791">
        <v>1066</v>
      </c>
      <c r="LW791">
        <v>11500</v>
      </c>
      <c r="LX791">
        <v>1065</v>
      </c>
      <c r="LY791">
        <v>1066</v>
      </c>
      <c r="LZ791">
        <v>1065</v>
      </c>
      <c r="MA791">
        <v>1065</v>
      </c>
      <c r="MB791">
        <v>7600</v>
      </c>
      <c r="MC791">
        <v>1065</v>
      </c>
      <c r="MD791">
        <v>1066</v>
      </c>
      <c r="ME791">
        <v>1065</v>
      </c>
      <c r="MF791">
        <v>1065</v>
      </c>
      <c r="MG791">
        <v>20000</v>
      </c>
      <c r="MH791">
        <v>1065</v>
      </c>
      <c r="MI791">
        <v>1066</v>
      </c>
      <c r="MJ791">
        <v>1065</v>
      </c>
      <c r="MK791">
        <v>1065</v>
      </c>
      <c r="ML791">
        <v>15600</v>
      </c>
      <c r="MM791">
        <v>1065</v>
      </c>
      <c r="MN791">
        <v>1066</v>
      </c>
      <c r="MO791">
        <v>1065</v>
      </c>
      <c r="MP791">
        <v>1066</v>
      </c>
      <c r="MQ791">
        <v>50500</v>
      </c>
      <c r="MR791">
        <v>1065</v>
      </c>
      <c r="MS791">
        <v>1065</v>
      </c>
      <c r="MT791">
        <v>1065</v>
      </c>
      <c r="MU791">
        <v>1065</v>
      </c>
      <c r="MV791">
        <v>28000</v>
      </c>
      <c r="MW791">
        <v>1065</v>
      </c>
      <c r="MX791">
        <v>1065</v>
      </c>
      <c r="MY791">
        <v>1065</v>
      </c>
      <c r="MZ791">
        <v>1065</v>
      </c>
      <c r="NA791">
        <v>284900</v>
      </c>
      <c r="NB791">
        <v>1065</v>
      </c>
      <c r="NC791">
        <v>1066</v>
      </c>
      <c r="ND791">
        <v>1065</v>
      </c>
      <c r="NE791">
        <v>1065</v>
      </c>
      <c r="NF791">
        <v>110300</v>
      </c>
      <c r="NG791">
        <v>1065</v>
      </c>
      <c r="NH791">
        <v>1066</v>
      </c>
      <c r="NI791">
        <v>1065</v>
      </c>
      <c r="NJ791">
        <v>1066</v>
      </c>
      <c r="NK791">
        <v>24100</v>
      </c>
      <c r="NL791">
        <v>1065</v>
      </c>
      <c r="NM791">
        <v>1066</v>
      </c>
      <c r="NN791">
        <v>1065</v>
      </c>
      <c r="NO791">
        <v>1065</v>
      </c>
      <c r="NP791">
        <v>32200</v>
      </c>
      <c r="NQ791">
        <v>1065</v>
      </c>
      <c r="NR791">
        <v>1066</v>
      </c>
      <c r="NS791">
        <v>1065</v>
      </c>
      <c r="NT791">
        <v>1065</v>
      </c>
      <c r="NU791">
        <v>62300</v>
      </c>
      <c r="NV791">
        <v>1065</v>
      </c>
      <c r="NW791">
        <v>1065</v>
      </c>
      <c r="NX791">
        <v>1065</v>
      </c>
      <c r="NY791">
        <v>1065</v>
      </c>
      <c r="NZ791">
        <v>26600</v>
      </c>
    </row>
    <row r="792" spans="1:390" ht="27">
      <c r="A792" s="14" t="s">
        <v>18</v>
      </c>
      <c r="B792" s="14">
        <v>2</v>
      </c>
      <c r="C792" s="14">
        <v>4848</v>
      </c>
      <c r="D792" s="9" t="s">
        <v>438</v>
      </c>
      <c r="E792" s="14" t="s">
        <v>20</v>
      </c>
      <c r="F792" s="14" t="s">
        <v>437</v>
      </c>
      <c r="G792" s="51">
        <v>1650</v>
      </c>
      <c r="H792" s="51">
        <v>228</v>
      </c>
      <c r="I792" s="59">
        <v>0.1603</v>
      </c>
      <c r="J792" s="51">
        <v>1846300</v>
      </c>
      <c r="K792" s="51">
        <v>1670</v>
      </c>
      <c r="L792" s="51">
        <v>1522</v>
      </c>
      <c r="M792" s="64">
        <f t="shared" si="54"/>
        <v>0.13513513513513514</v>
      </c>
      <c r="N792" s="43" t="str">
        <f>IFERROR(VLOOKUP(C792, マスタ!$E$2:$G$33, 3, TRUE), "")</f>
        <v>化学・医薬品</v>
      </c>
      <c r="O792" s="14" t="str">
        <f>IF(F792 = "", "", TEXT( WORKDAY(TEXT(LEFT(F792, FIND("(", F792) - 1), "yyyy/mm/dd"), 1, マスタ!$A$2:$A$106), "yyyymmdd"))</f>
        <v>20170808</v>
      </c>
      <c r="P792" s="18">
        <v>42955</v>
      </c>
      <c r="Q792" s="57">
        <v>1652</v>
      </c>
      <c r="R792" s="57">
        <v>1695</v>
      </c>
      <c r="S792" s="57">
        <v>1623</v>
      </c>
      <c r="T792" s="14" t="str">
        <f t="shared" si="51"/>
        <v>有</v>
      </c>
      <c r="U792" s="14" t="str">
        <f t="shared" si="52"/>
        <v>有</v>
      </c>
      <c r="V792" s="68">
        <f t="shared" si="53"/>
        <v>1.2121212121212199E-3</v>
      </c>
      <c r="W792" s="19" t="s">
        <v>949</v>
      </c>
      <c r="X792" s="47">
        <v>33</v>
      </c>
      <c r="Y792" s="70">
        <f t="shared" si="59"/>
        <v>20</v>
      </c>
      <c r="Z792">
        <v>1652</v>
      </c>
      <c r="AA792">
        <v>1660</v>
      </c>
      <c r="AB792">
        <v>1638</v>
      </c>
      <c r="AC792">
        <v>1640</v>
      </c>
      <c r="AD792">
        <v>119800</v>
      </c>
      <c r="AE792">
        <v>1641</v>
      </c>
      <c r="AF792">
        <v>1665</v>
      </c>
      <c r="AG792">
        <v>1641</v>
      </c>
      <c r="AH792">
        <v>1658</v>
      </c>
      <c r="AI792">
        <v>45100</v>
      </c>
      <c r="AJ792">
        <v>1657</v>
      </c>
      <c r="AK792">
        <v>1679</v>
      </c>
      <c r="AL792">
        <v>1655</v>
      </c>
      <c r="AM792">
        <v>1679</v>
      </c>
      <c r="AN792">
        <v>57200</v>
      </c>
      <c r="AO792">
        <v>1679</v>
      </c>
      <c r="AP792">
        <v>1695</v>
      </c>
      <c r="AQ792">
        <v>1675</v>
      </c>
      <c r="AR792">
        <v>1679</v>
      </c>
      <c r="AS792">
        <v>56900</v>
      </c>
      <c r="AT792">
        <v>1680</v>
      </c>
      <c r="AU792">
        <v>1680</v>
      </c>
      <c r="AV792">
        <v>1651</v>
      </c>
      <c r="AW792">
        <v>1659</v>
      </c>
      <c r="AX792">
        <v>42200</v>
      </c>
      <c r="AY792">
        <v>1659</v>
      </c>
      <c r="AZ792">
        <v>1661</v>
      </c>
      <c r="BA792">
        <v>1648</v>
      </c>
      <c r="BB792">
        <v>1654</v>
      </c>
      <c r="BC792">
        <v>16200</v>
      </c>
      <c r="BD792">
        <v>1653</v>
      </c>
      <c r="BE792">
        <v>1657</v>
      </c>
      <c r="BF792">
        <v>1643</v>
      </c>
      <c r="BG792">
        <v>1649</v>
      </c>
      <c r="BH792">
        <v>31200</v>
      </c>
      <c r="BI792">
        <v>1650</v>
      </c>
      <c r="BJ792">
        <v>1657</v>
      </c>
      <c r="BK792">
        <v>1643</v>
      </c>
      <c r="BL792">
        <v>1647</v>
      </c>
      <c r="BM792">
        <v>17000</v>
      </c>
      <c r="BN792">
        <v>1645</v>
      </c>
      <c r="BO792">
        <v>1650</v>
      </c>
      <c r="BP792">
        <v>1643</v>
      </c>
      <c r="BQ792">
        <v>1647</v>
      </c>
      <c r="BR792">
        <v>12600</v>
      </c>
      <c r="BS792">
        <v>1647</v>
      </c>
      <c r="BT792">
        <v>1647</v>
      </c>
      <c r="BU792">
        <v>1641</v>
      </c>
      <c r="BV792">
        <v>1641</v>
      </c>
      <c r="BW792">
        <v>16700</v>
      </c>
      <c r="BX792">
        <v>1640</v>
      </c>
      <c r="BY792">
        <v>1641</v>
      </c>
      <c r="BZ792">
        <v>1631</v>
      </c>
      <c r="CA792">
        <v>1633</v>
      </c>
      <c r="CB792">
        <v>30900</v>
      </c>
      <c r="CC792">
        <v>1632</v>
      </c>
      <c r="CD792">
        <v>1637</v>
      </c>
      <c r="CE792">
        <v>1631</v>
      </c>
      <c r="CF792">
        <v>1637</v>
      </c>
      <c r="CG792">
        <v>15100</v>
      </c>
      <c r="CH792">
        <v>1637</v>
      </c>
      <c r="CI792">
        <v>1650</v>
      </c>
      <c r="CJ792">
        <v>1636</v>
      </c>
      <c r="CK792">
        <v>1650</v>
      </c>
      <c r="CL792">
        <v>17000</v>
      </c>
      <c r="CM792">
        <v>1649</v>
      </c>
      <c r="CN792">
        <v>1654</v>
      </c>
      <c r="CO792">
        <v>1641</v>
      </c>
      <c r="CP792">
        <v>1641</v>
      </c>
      <c r="CQ792">
        <v>16400</v>
      </c>
      <c r="CR792">
        <v>1641</v>
      </c>
      <c r="CS792">
        <v>1641</v>
      </c>
      <c r="CT792">
        <v>1630</v>
      </c>
      <c r="CU792">
        <v>1632</v>
      </c>
      <c r="CV792">
        <v>21400</v>
      </c>
      <c r="CW792">
        <v>1632</v>
      </c>
      <c r="CX792">
        <v>1637</v>
      </c>
      <c r="CY792">
        <v>1631</v>
      </c>
      <c r="CZ792">
        <v>1633</v>
      </c>
      <c r="DA792">
        <v>10900</v>
      </c>
      <c r="DB792">
        <v>1633</v>
      </c>
      <c r="DC792">
        <v>1645</v>
      </c>
      <c r="DD792">
        <v>1633</v>
      </c>
      <c r="DE792">
        <v>1637</v>
      </c>
      <c r="DF792">
        <v>13500</v>
      </c>
      <c r="DG792">
        <v>1638</v>
      </c>
      <c r="DH792">
        <v>1638</v>
      </c>
      <c r="DI792">
        <v>1627</v>
      </c>
      <c r="DJ792">
        <v>1627</v>
      </c>
      <c r="DK792">
        <v>13000</v>
      </c>
      <c r="DL792">
        <v>1627</v>
      </c>
      <c r="DM792">
        <v>1633</v>
      </c>
      <c r="DN792">
        <v>1626</v>
      </c>
      <c r="DO792">
        <v>1626</v>
      </c>
      <c r="DP792">
        <v>12600</v>
      </c>
      <c r="DQ792">
        <v>1627</v>
      </c>
      <c r="DR792">
        <v>1636</v>
      </c>
      <c r="DS792">
        <v>1627</v>
      </c>
      <c r="DT792">
        <v>1630</v>
      </c>
      <c r="DU792">
        <v>20600</v>
      </c>
      <c r="DV792">
        <v>1629</v>
      </c>
      <c r="DW792">
        <v>1637</v>
      </c>
      <c r="DX792">
        <v>1623</v>
      </c>
      <c r="DY792">
        <v>1630</v>
      </c>
      <c r="DZ792">
        <v>19800</v>
      </c>
      <c r="EA792">
        <v>1630</v>
      </c>
      <c r="EB792">
        <v>1643</v>
      </c>
      <c r="EC792">
        <v>1630</v>
      </c>
      <c r="ED792">
        <v>1640</v>
      </c>
      <c r="EE792">
        <v>14100</v>
      </c>
      <c r="EF792">
        <v>1640</v>
      </c>
      <c r="EG792">
        <v>1647</v>
      </c>
      <c r="EH792">
        <v>1638</v>
      </c>
      <c r="EI792">
        <v>1646</v>
      </c>
      <c r="EJ792">
        <v>21700</v>
      </c>
      <c r="EK792">
        <v>1644</v>
      </c>
      <c r="EL792">
        <v>1652</v>
      </c>
      <c r="EM792">
        <v>1644</v>
      </c>
      <c r="EN792">
        <v>1652</v>
      </c>
      <c r="EO792">
        <v>15900</v>
      </c>
      <c r="EP792">
        <v>1651</v>
      </c>
      <c r="EQ792">
        <v>1655</v>
      </c>
      <c r="ER792">
        <v>1643</v>
      </c>
      <c r="ES792">
        <v>1655</v>
      </c>
      <c r="ET792">
        <v>11500</v>
      </c>
      <c r="EU792">
        <v>1654</v>
      </c>
      <c r="EV792">
        <v>1655</v>
      </c>
      <c r="EW792">
        <v>1650</v>
      </c>
      <c r="EX792">
        <v>1652</v>
      </c>
      <c r="EY792">
        <v>10800</v>
      </c>
      <c r="EZ792">
        <v>1651</v>
      </c>
      <c r="FA792">
        <v>1652</v>
      </c>
      <c r="FB792">
        <v>1643</v>
      </c>
      <c r="FC792">
        <v>1648</v>
      </c>
      <c r="FD792">
        <v>5100</v>
      </c>
      <c r="FE792">
        <v>1649</v>
      </c>
      <c r="FF792">
        <v>1649</v>
      </c>
      <c r="FG792">
        <v>1645</v>
      </c>
      <c r="FH792">
        <v>1647</v>
      </c>
      <c r="FI792">
        <v>3300</v>
      </c>
      <c r="FJ792">
        <v>1648</v>
      </c>
      <c r="FK792">
        <v>1653</v>
      </c>
      <c r="FL792">
        <v>1646</v>
      </c>
      <c r="FM792">
        <v>1652</v>
      </c>
      <c r="FN792">
        <v>7500</v>
      </c>
      <c r="FO792">
        <v>1653</v>
      </c>
      <c r="FP792">
        <v>1653</v>
      </c>
      <c r="FQ792">
        <v>1648</v>
      </c>
      <c r="FR792">
        <v>1653</v>
      </c>
      <c r="FS792">
        <v>5900</v>
      </c>
      <c r="FT792">
        <v>1653</v>
      </c>
      <c r="FU792">
        <v>1653</v>
      </c>
      <c r="FV792">
        <v>1653</v>
      </c>
      <c r="FW792">
        <v>1653</v>
      </c>
      <c r="FX792">
        <v>1300</v>
      </c>
      <c r="GC792">
        <v>0</v>
      </c>
      <c r="GH792">
        <v>0</v>
      </c>
      <c r="GM792">
        <v>0</v>
      </c>
      <c r="GR792">
        <v>0</v>
      </c>
      <c r="GW792">
        <v>0</v>
      </c>
      <c r="HB792">
        <v>0</v>
      </c>
      <c r="HG792">
        <v>0</v>
      </c>
      <c r="HL792">
        <v>0</v>
      </c>
      <c r="HQ792">
        <v>0</v>
      </c>
      <c r="HV792">
        <v>0</v>
      </c>
      <c r="IA792">
        <v>0</v>
      </c>
      <c r="IB792">
        <v>1647</v>
      </c>
      <c r="IC792">
        <v>1659</v>
      </c>
      <c r="ID792">
        <v>1647</v>
      </c>
      <c r="IE792">
        <v>1655</v>
      </c>
      <c r="IF792">
        <v>20300</v>
      </c>
      <c r="IG792">
        <v>1654</v>
      </c>
      <c r="IH792">
        <v>1659</v>
      </c>
      <c r="II792">
        <v>1652</v>
      </c>
      <c r="IJ792">
        <v>1658</v>
      </c>
      <c r="IK792">
        <v>14100</v>
      </c>
      <c r="IL792">
        <v>1658</v>
      </c>
      <c r="IM792">
        <v>1666</v>
      </c>
      <c r="IN792">
        <v>1656</v>
      </c>
      <c r="IO792">
        <v>1663</v>
      </c>
      <c r="IP792">
        <v>15900</v>
      </c>
      <c r="IQ792">
        <v>1662</v>
      </c>
      <c r="IR792">
        <v>1670</v>
      </c>
      <c r="IS792">
        <v>1661</v>
      </c>
      <c r="IT792">
        <v>1663</v>
      </c>
      <c r="IU792">
        <v>17200</v>
      </c>
      <c r="IV792">
        <v>1662</v>
      </c>
      <c r="IW792">
        <v>1663</v>
      </c>
      <c r="IX792">
        <v>1656</v>
      </c>
      <c r="IY792">
        <v>1659</v>
      </c>
      <c r="IZ792">
        <v>9100</v>
      </c>
      <c r="JA792">
        <v>1657</v>
      </c>
      <c r="JB792">
        <v>1665</v>
      </c>
      <c r="JC792">
        <v>1655</v>
      </c>
      <c r="JD792">
        <v>1660</v>
      </c>
      <c r="JE792">
        <v>11700</v>
      </c>
      <c r="JF792">
        <v>1660</v>
      </c>
      <c r="JG792">
        <v>1669</v>
      </c>
      <c r="JH792">
        <v>1660</v>
      </c>
      <c r="JI792">
        <v>1661</v>
      </c>
      <c r="JJ792">
        <v>7200</v>
      </c>
      <c r="JK792">
        <v>1659</v>
      </c>
      <c r="JL792">
        <v>1664</v>
      </c>
      <c r="JM792">
        <v>1658</v>
      </c>
      <c r="JN792">
        <v>1658</v>
      </c>
      <c r="JO792">
        <v>8900</v>
      </c>
      <c r="JP792">
        <v>1658</v>
      </c>
      <c r="JQ792">
        <v>1659</v>
      </c>
      <c r="JR792">
        <v>1652</v>
      </c>
      <c r="JS792">
        <v>1653</v>
      </c>
      <c r="JT792">
        <v>6100</v>
      </c>
      <c r="JU792">
        <v>1652</v>
      </c>
      <c r="JV792">
        <v>1660</v>
      </c>
      <c r="JW792">
        <v>1652</v>
      </c>
      <c r="JX792">
        <v>1656</v>
      </c>
      <c r="JY792">
        <v>5900</v>
      </c>
      <c r="JZ792">
        <v>1655</v>
      </c>
      <c r="KA792">
        <v>1660</v>
      </c>
      <c r="KB792">
        <v>1655</v>
      </c>
      <c r="KC792">
        <v>1659</v>
      </c>
      <c r="KD792">
        <v>4800</v>
      </c>
      <c r="KE792">
        <v>1659</v>
      </c>
      <c r="KF792">
        <v>1670</v>
      </c>
      <c r="KG792">
        <v>1659</v>
      </c>
      <c r="KH792">
        <v>1668</v>
      </c>
      <c r="KI792">
        <v>16700</v>
      </c>
      <c r="KJ792">
        <v>1669</v>
      </c>
      <c r="KK792">
        <v>1669</v>
      </c>
      <c r="KL792">
        <v>1665</v>
      </c>
      <c r="KM792">
        <v>1668</v>
      </c>
      <c r="KN792">
        <v>5800</v>
      </c>
      <c r="KO792">
        <v>1667</v>
      </c>
      <c r="KP792">
        <v>1675</v>
      </c>
      <c r="KQ792">
        <v>1665</v>
      </c>
      <c r="KR792">
        <v>1674</v>
      </c>
      <c r="KS792">
        <v>14000</v>
      </c>
      <c r="KT792">
        <v>1674</v>
      </c>
      <c r="KU792">
        <v>1674</v>
      </c>
      <c r="KV792">
        <v>1668</v>
      </c>
      <c r="KW792">
        <v>1668</v>
      </c>
      <c r="KX792">
        <v>7200</v>
      </c>
      <c r="KY792">
        <v>1668</v>
      </c>
      <c r="KZ792">
        <v>1671</v>
      </c>
      <c r="LA792">
        <v>1667</v>
      </c>
      <c r="LB792">
        <v>1671</v>
      </c>
      <c r="LC792">
        <v>6000</v>
      </c>
      <c r="LD792">
        <v>1670</v>
      </c>
      <c r="LE792">
        <v>1677</v>
      </c>
      <c r="LF792">
        <v>1670</v>
      </c>
      <c r="LG792">
        <v>1671</v>
      </c>
      <c r="LH792">
        <v>10900</v>
      </c>
      <c r="LI792">
        <v>1672</v>
      </c>
      <c r="LJ792">
        <v>1673</v>
      </c>
      <c r="LK792">
        <v>1670</v>
      </c>
      <c r="LL792">
        <v>1671</v>
      </c>
      <c r="LM792">
        <v>4200</v>
      </c>
      <c r="LN792">
        <v>1671</v>
      </c>
      <c r="LO792">
        <v>1674</v>
      </c>
      <c r="LP792">
        <v>1670</v>
      </c>
      <c r="LQ792">
        <v>1671</v>
      </c>
      <c r="LR792">
        <v>4800</v>
      </c>
      <c r="LS792">
        <v>1672</v>
      </c>
      <c r="LT792">
        <v>1675</v>
      </c>
      <c r="LU792">
        <v>1671</v>
      </c>
      <c r="LV792">
        <v>1673</v>
      </c>
      <c r="LW792">
        <v>7500</v>
      </c>
      <c r="LX792">
        <v>1673</v>
      </c>
      <c r="LY792">
        <v>1674</v>
      </c>
      <c r="LZ792">
        <v>1671</v>
      </c>
      <c r="MA792">
        <v>1673</v>
      </c>
      <c r="MB792">
        <v>7500</v>
      </c>
      <c r="MC792">
        <v>1673</v>
      </c>
      <c r="MD792">
        <v>1675</v>
      </c>
      <c r="ME792">
        <v>1671</v>
      </c>
      <c r="MF792">
        <v>1672</v>
      </c>
      <c r="MG792">
        <v>8500</v>
      </c>
      <c r="MH792">
        <v>1672</v>
      </c>
      <c r="MI792">
        <v>1676</v>
      </c>
      <c r="MJ792">
        <v>1671</v>
      </c>
      <c r="MK792">
        <v>1674</v>
      </c>
      <c r="ML792">
        <v>8300</v>
      </c>
      <c r="MM792">
        <v>1674</v>
      </c>
      <c r="MN792">
        <v>1678</v>
      </c>
      <c r="MO792">
        <v>1674</v>
      </c>
      <c r="MP792">
        <v>1674</v>
      </c>
      <c r="MQ792">
        <v>14200</v>
      </c>
      <c r="MR792">
        <v>1674</v>
      </c>
      <c r="MS792">
        <v>1676</v>
      </c>
      <c r="MT792">
        <v>1674</v>
      </c>
      <c r="MU792">
        <v>1676</v>
      </c>
      <c r="MV792">
        <v>6000</v>
      </c>
      <c r="MW792">
        <v>1675</v>
      </c>
      <c r="MX792">
        <v>1676</v>
      </c>
      <c r="MY792">
        <v>1673</v>
      </c>
      <c r="MZ792">
        <v>1673</v>
      </c>
      <c r="NA792">
        <v>6400</v>
      </c>
      <c r="NB792">
        <v>1673</v>
      </c>
      <c r="NC792">
        <v>1677</v>
      </c>
      <c r="ND792">
        <v>1673</v>
      </c>
      <c r="NE792">
        <v>1675</v>
      </c>
      <c r="NF792">
        <v>15800</v>
      </c>
      <c r="NG792">
        <v>1676</v>
      </c>
      <c r="NH792">
        <v>1676</v>
      </c>
      <c r="NI792">
        <v>1674</v>
      </c>
      <c r="NJ792">
        <v>1675</v>
      </c>
      <c r="NK792">
        <v>5700</v>
      </c>
      <c r="NL792">
        <v>1675</v>
      </c>
      <c r="NM792">
        <v>1676</v>
      </c>
      <c r="NN792">
        <v>1671</v>
      </c>
      <c r="NO792">
        <v>1672</v>
      </c>
      <c r="NP792">
        <v>28100</v>
      </c>
      <c r="NQ792">
        <v>1672</v>
      </c>
      <c r="NR792">
        <v>1678</v>
      </c>
      <c r="NS792">
        <v>1671</v>
      </c>
      <c r="NT792">
        <v>1678</v>
      </c>
      <c r="NU792">
        <v>28800</v>
      </c>
      <c r="NV792">
        <v>1680</v>
      </c>
      <c r="NW792">
        <v>1680</v>
      </c>
      <c r="NX792">
        <v>1680</v>
      </c>
      <c r="NY792">
        <v>1680</v>
      </c>
      <c r="NZ792">
        <v>36000</v>
      </c>
    </row>
    <row r="793" spans="1:390" ht="15">
      <c r="A793" s="15" t="s">
        <v>18</v>
      </c>
      <c r="B793" s="15">
        <v>4</v>
      </c>
      <c r="C793" s="15">
        <v>5302</v>
      </c>
      <c r="D793" s="10" t="s">
        <v>155</v>
      </c>
      <c r="E793" s="15" t="s">
        <v>20</v>
      </c>
      <c r="F793" s="15" t="s">
        <v>437</v>
      </c>
      <c r="G793" s="50">
        <v>3985</v>
      </c>
      <c r="H793" s="50">
        <v>505</v>
      </c>
      <c r="I793" s="58">
        <v>0.14510000000000001</v>
      </c>
      <c r="J793" s="50">
        <v>1123800</v>
      </c>
      <c r="K793" s="50">
        <v>3990</v>
      </c>
      <c r="L793" s="50">
        <v>3760</v>
      </c>
      <c r="M793" s="63">
        <f t="shared" si="54"/>
        <v>2.1739130434782608E-2</v>
      </c>
      <c r="N793" s="42" t="str">
        <f>IFERROR(VLOOKUP(C793, マスタ!$E$2:$G$33, 3, TRUE), "")</f>
        <v>窯業</v>
      </c>
      <c r="O793" s="15" t="str">
        <f>IF(F793 = "", "", TEXT( WORKDAY(TEXT(LEFT(F793, FIND("(", F793) - 1), "yyyy/mm/dd"), 1, マスタ!$A$2:$A$106), "yyyymmdd"))</f>
        <v>20170808</v>
      </c>
      <c r="P793" s="16">
        <v>42955</v>
      </c>
      <c r="Q793" s="56">
        <v>3955</v>
      </c>
      <c r="R793" s="56">
        <v>4010</v>
      </c>
      <c r="S793" s="56">
        <v>3845</v>
      </c>
      <c r="T793" s="15" t="str">
        <f t="shared" si="51"/>
        <v>有</v>
      </c>
      <c r="U793" s="15" t="str">
        <f t="shared" si="52"/>
        <v>有</v>
      </c>
      <c r="V793" s="67">
        <f t="shared" si="53"/>
        <v>-7.5282308657464991E-3</v>
      </c>
      <c r="W793" s="17" t="s">
        <v>950</v>
      </c>
      <c r="X793" s="46">
        <v>25</v>
      </c>
      <c r="Y793" s="71">
        <f t="shared" si="59"/>
        <v>6.2735257214554583</v>
      </c>
      <c r="Z793">
        <v>3955</v>
      </c>
      <c r="AA793">
        <v>3960</v>
      </c>
      <c r="AB793">
        <v>3925</v>
      </c>
      <c r="AC793">
        <v>3950</v>
      </c>
      <c r="AD793">
        <v>43400</v>
      </c>
      <c r="AE793">
        <v>3945</v>
      </c>
      <c r="AF793">
        <v>3950</v>
      </c>
      <c r="AG793">
        <v>3920</v>
      </c>
      <c r="AH793">
        <v>3920</v>
      </c>
      <c r="AI793">
        <v>14100</v>
      </c>
      <c r="AJ793">
        <v>3925</v>
      </c>
      <c r="AK793">
        <v>3965</v>
      </c>
      <c r="AL793">
        <v>3925</v>
      </c>
      <c r="AM793">
        <v>3960</v>
      </c>
      <c r="AN793">
        <v>21200</v>
      </c>
      <c r="AO793">
        <v>3960</v>
      </c>
      <c r="AP793">
        <v>3995</v>
      </c>
      <c r="AQ793">
        <v>3950</v>
      </c>
      <c r="AR793">
        <v>3985</v>
      </c>
      <c r="AS793">
        <v>35400</v>
      </c>
      <c r="AT793">
        <v>3980</v>
      </c>
      <c r="AU793">
        <v>4010</v>
      </c>
      <c r="AV793">
        <v>3965</v>
      </c>
      <c r="AW793">
        <v>3980</v>
      </c>
      <c r="AX793">
        <v>61600</v>
      </c>
      <c r="AY793">
        <v>3975</v>
      </c>
      <c r="AZ793">
        <v>3975</v>
      </c>
      <c r="BA793">
        <v>3940</v>
      </c>
      <c r="BB793">
        <v>3945</v>
      </c>
      <c r="BC793">
        <v>13200</v>
      </c>
      <c r="BD793">
        <v>3945</v>
      </c>
      <c r="BE793">
        <v>3960</v>
      </c>
      <c r="BF793">
        <v>3935</v>
      </c>
      <c r="BG793">
        <v>3945</v>
      </c>
      <c r="BH793">
        <v>10400</v>
      </c>
      <c r="BI793">
        <v>3945</v>
      </c>
      <c r="BJ793">
        <v>3950</v>
      </c>
      <c r="BK793">
        <v>3920</v>
      </c>
      <c r="BL793">
        <v>3945</v>
      </c>
      <c r="BM793">
        <v>12400</v>
      </c>
      <c r="BN793">
        <v>3945</v>
      </c>
      <c r="BO793">
        <v>3945</v>
      </c>
      <c r="BP793">
        <v>3890</v>
      </c>
      <c r="BQ793">
        <v>3890</v>
      </c>
      <c r="BR793">
        <v>11500</v>
      </c>
      <c r="BS793">
        <v>3900</v>
      </c>
      <c r="BT793">
        <v>3900</v>
      </c>
      <c r="BU793">
        <v>3870</v>
      </c>
      <c r="BV793">
        <v>3885</v>
      </c>
      <c r="BW793">
        <v>10600</v>
      </c>
      <c r="BX793">
        <v>3880</v>
      </c>
      <c r="BY793">
        <v>3880</v>
      </c>
      <c r="BZ793">
        <v>3855</v>
      </c>
      <c r="CA793">
        <v>3875</v>
      </c>
      <c r="CB793">
        <v>14600</v>
      </c>
      <c r="CC793">
        <v>3875</v>
      </c>
      <c r="CD793">
        <v>3875</v>
      </c>
      <c r="CE793">
        <v>3845</v>
      </c>
      <c r="CF793">
        <v>3850</v>
      </c>
      <c r="CG793">
        <v>10600</v>
      </c>
      <c r="CH793">
        <v>3860</v>
      </c>
      <c r="CI793">
        <v>3875</v>
      </c>
      <c r="CJ793">
        <v>3855</v>
      </c>
      <c r="CK793">
        <v>3875</v>
      </c>
      <c r="CL793">
        <v>5200</v>
      </c>
      <c r="CM793">
        <v>3870</v>
      </c>
      <c r="CN793">
        <v>3910</v>
      </c>
      <c r="CO793">
        <v>3870</v>
      </c>
      <c r="CP793">
        <v>3890</v>
      </c>
      <c r="CQ793">
        <v>9800</v>
      </c>
      <c r="CR793">
        <v>3875</v>
      </c>
      <c r="CS793">
        <v>3880</v>
      </c>
      <c r="CT793">
        <v>3860</v>
      </c>
      <c r="CU793">
        <v>3875</v>
      </c>
      <c r="CV793">
        <v>5200</v>
      </c>
      <c r="CW793">
        <v>3870</v>
      </c>
      <c r="CX793">
        <v>3870</v>
      </c>
      <c r="CY793">
        <v>3855</v>
      </c>
      <c r="CZ793">
        <v>3860</v>
      </c>
      <c r="DA793">
        <v>4300</v>
      </c>
      <c r="DB793">
        <v>3860</v>
      </c>
      <c r="DC793">
        <v>3885</v>
      </c>
      <c r="DD793">
        <v>3860</v>
      </c>
      <c r="DE793">
        <v>3885</v>
      </c>
      <c r="DF793">
        <v>3700</v>
      </c>
      <c r="DG793">
        <v>3885</v>
      </c>
      <c r="DH793">
        <v>3905</v>
      </c>
      <c r="DI793">
        <v>3885</v>
      </c>
      <c r="DJ793">
        <v>3890</v>
      </c>
      <c r="DK793">
        <v>5700</v>
      </c>
      <c r="DL793">
        <v>3885</v>
      </c>
      <c r="DM793">
        <v>3895</v>
      </c>
      <c r="DN793">
        <v>3875</v>
      </c>
      <c r="DO793">
        <v>3890</v>
      </c>
      <c r="DP793">
        <v>6600</v>
      </c>
      <c r="DQ793">
        <v>3885</v>
      </c>
      <c r="DR793">
        <v>3890</v>
      </c>
      <c r="DS793">
        <v>3865</v>
      </c>
      <c r="DT793">
        <v>3880</v>
      </c>
      <c r="DU793">
        <v>7000</v>
      </c>
      <c r="DV793">
        <v>3885</v>
      </c>
      <c r="DW793">
        <v>3910</v>
      </c>
      <c r="DX793">
        <v>3885</v>
      </c>
      <c r="DY793">
        <v>3910</v>
      </c>
      <c r="DZ793">
        <v>14400</v>
      </c>
      <c r="EA793">
        <v>3910</v>
      </c>
      <c r="EB793">
        <v>3910</v>
      </c>
      <c r="EC793">
        <v>3890</v>
      </c>
      <c r="ED793">
        <v>3895</v>
      </c>
      <c r="EE793">
        <v>5400</v>
      </c>
      <c r="EF793">
        <v>3895</v>
      </c>
      <c r="EG793">
        <v>3910</v>
      </c>
      <c r="EH793">
        <v>3895</v>
      </c>
      <c r="EI793">
        <v>3910</v>
      </c>
      <c r="EJ793">
        <v>3000</v>
      </c>
      <c r="EK793">
        <v>3900</v>
      </c>
      <c r="EL793">
        <v>3935</v>
      </c>
      <c r="EM793">
        <v>3900</v>
      </c>
      <c r="EN793">
        <v>3925</v>
      </c>
      <c r="EO793">
        <v>11800</v>
      </c>
      <c r="EP793">
        <v>3930</v>
      </c>
      <c r="EQ793">
        <v>3930</v>
      </c>
      <c r="ER793">
        <v>3910</v>
      </c>
      <c r="ES793">
        <v>3920</v>
      </c>
      <c r="ET793">
        <v>3400</v>
      </c>
      <c r="EU793">
        <v>3920</v>
      </c>
      <c r="EV793">
        <v>3925</v>
      </c>
      <c r="EW793">
        <v>3915</v>
      </c>
      <c r="EX793">
        <v>3925</v>
      </c>
      <c r="EY793">
        <v>2900</v>
      </c>
      <c r="EZ793">
        <v>3920</v>
      </c>
      <c r="FA793">
        <v>3940</v>
      </c>
      <c r="FB793">
        <v>3920</v>
      </c>
      <c r="FC793">
        <v>3940</v>
      </c>
      <c r="FD793">
        <v>3800</v>
      </c>
      <c r="FE793">
        <v>3935</v>
      </c>
      <c r="FF793">
        <v>3945</v>
      </c>
      <c r="FG793">
        <v>3930</v>
      </c>
      <c r="FH793">
        <v>3930</v>
      </c>
      <c r="FI793">
        <v>12000</v>
      </c>
      <c r="FJ793">
        <v>3925</v>
      </c>
      <c r="FK793">
        <v>3935</v>
      </c>
      <c r="FL793">
        <v>3925</v>
      </c>
      <c r="FM793">
        <v>3930</v>
      </c>
      <c r="FN793">
        <v>2500</v>
      </c>
      <c r="FO793">
        <v>3935</v>
      </c>
      <c r="FP793">
        <v>3950</v>
      </c>
      <c r="FQ793">
        <v>3935</v>
      </c>
      <c r="FR793">
        <v>3945</v>
      </c>
      <c r="FS793">
        <v>5500</v>
      </c>
      <c r="FT793">
        <v>3950</v>
      </c>
      <c r="FU793">
        <v>3950</v>
      </c>
      <c r="FV793">
        <v>3950</v>
      </c>
      <c r="FW793">
        <v>3950</v>
      </c>
      <c r="FX793">
        <v>700</v>
      </c>
      <c r="GC793">
        <v>0</v>
      </c>
      <c r="GH793">
        <v>0</v>
      </c>
      <c r="GM793">
        <v>0</v>
      </c>
      <c r="GR793">
        <v>0</v>
      </c>
      <c r="GW793">
        <v>0</v>
      </c>
      <c r="HB793">
        <v>0</v>
      </c>
      <c r="HG793">
        <v>0</v>
      </c>
      <c r="HL793">
        <v>0</v>
      </c>
      <c r="HQ793">
        <v>0</v>
      </c>
      <c r="HV793">
        <v>0</v>
      </c>
      <c r="IA793">
        <v>0</v>
      </c>
      <c r="IB793">
        <v>3950</v>
      </c>
      <c r="IC793">
        <v>3970</v>
      </c>
      <c r="ID793">
        <v>3950</v>
      </c>
      <c r="IE793">
        <v>3965</v>
      </c>
      <c r="IF793">
        <v>21900</v>
      </c>
      <c r="IG793">
        <v>3965</v>
      </c>
      <c r="IH793">
        <v>3980</v>
      </c>
      <c r="II793">
        <v>3960</v>
      </c>
      <c r="IJ793">
        <v>3965</v>
      </c>
      <c r="IK793">
        <v>12800</v>
      </c>
      <c r="IL793">
        <v>3965</v>
      </c>
      <c r="IM793">
        <v>3975</v>
      </c>
      <c r="IN793">
        <v>3960</v>
      </c>
      <c r="IO793">
        <v>3965</v>
      </c>
      <c r="IP793">
        <v>18900</v>
      </c>
      <c r="IQ793">
        <v>3965</v>
      </c>
      <c r="IR793">
        <v>3990</v>
      </c>
      <c r="IS793">
        <v>3965</v>
      </c>
      <c r="IT793">
        <v>3980</v>
      </c>
      <c r="IU793">
        <v>21400</v>
      </c>
      <c r="IV793">
        <v>3985</v>
      </c>
      <c r="IW793">
        <v>3990</v>
      </c>
      <c r="IX793">
        <v>3975</v>
      </c>
      <c r="IY793">
        <v>3980</v>
      </c>
      <c r="IZ793">
        <v>12500</v>
      </c>
      <c r="JA793">
        <v>3980</v>
      </c>
      <c r="JB793">
        <v>3990</v>
      </c>
      <c r="JC793">
        <v>3975</v>
      </c>
      <c r="JD793">
        <v>3980</v>
      </c>
      <c r="JE793">
        <v>8600</v>
      </c>
      <c r="JF793">
        <v>3975</v>
      </c>
      <c r="JG793">
        <v>3985</v>
      </c>
      <c r="JH793">
        <v>3970</v>
      </c>
      <c r="JI793">
        <v>3970</v>
      </c>
      <c r="JJ793">
        <v>7900</v>
      </c>
      <c r="JK793">
        <v>3965</v>
      </c>
      <c r="JL793">
        <v>3975</v>
      </c>
      <c r="JM793">
        <v>3965</v>
      </c>
      <c r="JN793">
        <v>3970</v>
      </c>
      <c r="JO793">
        <v>3400</v>
      </c>
      <c r="JP793">
        <v>3970</v>
      </c>
      <c r="JQ793">
        <v>3975</v>
      </c>
      <c r="JR793">
        <v>3950</v>
      </c>
      <c r="JS793">
        <v>3955</v>
      </c>
      <c r="JT793">
        <v>8800</v>
      </c>
      <c r="JU793">
        <v>3950</v>
      </c>
      <c r="JV793">
        <v>3960</v>
      </c>
      <c r="JW793">
        <v>3950</v>
      </c>
      <c r="JX793">
        <v>3950</v>
      </c>
      <c r="JY793">
        <v>5700</v>
      </c>
      <c r="JZ793">
        <v>3950</v>
      </c>
      <c r="KA793">
        <v>3965</v>
      </c>
      <c r="KB793">
        <v>3950</v>
      </c>
      <c r="KC793">
        <v>3965</v>
      </c>
      <c r="KD793">
        <v>2300</v>
      </c>
      <c r="KE793">
        <v>3965</v>
      </c>
      <c r="KF793">
        <v>3980</v>
      </c>
      <c r="KG793">
        <v>3965</v>
      </c>
      <c r="KH793">
        <v>3970</v>
      </c>
      <c r="KI793">
        <v>13800</v>
      </c>
      <c r="KJ793">
        <v>3975</v>
      </c>
      <c r="KK793">
        <v>3980</v>
      </c>
      <c r="KL793">
        <v>3970</v>
      </c>
      <c r="KM793">
        <v>3975</v>
      </c>
      <c r="KN793">
        <v>6000</v>
      </c>
      <c r="KO793">
        <v>3970</v>
      </c>
      <c r="KP793">
        <v>3985</v>
      </c>
      <c r="KQ793">
        <v>3970</v>
      </c>
      <c r="KR793">
        <v>3970</v>
      </c>
      <c r="KS793">
        <v>25000</v>
      </c>
      <c r="KT793">
        <v>3970</v>
      </c>
      <c r="KU793">
        <v>3975</v>
      </c>
      <c r="KV793">
        <v>3970</v>
      </c>
      <c r="KW793">
        <v>3975</v>
      </c>
      <c r="KX793">
        <v>2200</v>
      </c>
      <c r="KY793">
        <v>3980</v>
      </c>
      <c r="KZ793">
        <v>3980</v>
      </c>
      <c r="LA793">
        <v>3960</v>
      </c>
      <c r="LB793">
        <v>3960</v>
      </c>
      <c r="LC793">
        <v>5800</v>
      </c>
      <c r="LD793">
        <v>3970</v>
      </c>
      <c r="LE793">
        <v>3980</v>
      </c>
      <c r="LF793">
        <v>3965</v>
      </c>
      <c r="LG793">
        <v>3975</v>
      </c>
      <c r="LH793">
        <v>12200</v>
      </c>
      <c r="LI793">
        <v>3975</v>
      </c>
      <c r="LJ793">
        <v>3990</v>
      </c>
      <c r="LK793">
        <v>3970</v>
      </c>
      <c r="LL793">
        <v>3990</v>
      </c>
      <c r="LM793">
        <v>9900</v>
      </c>
      <c r="LN793">
        <v>3990</v>
      </c>
      <c r="LO793">
        <v>3995</v>
      </c>
      <c r="LP793">
        <v>3985</v>
      </c>
      <c r="LQ793">
        <v>3990</v>
      </c>
      <c r="LR793">
        <v>13500</v>
      </c>
      <c r="LS793">
        <v>3985</v>
      </c>
      <c r="LT793">
        <v>4000</v>
      </c>
      <c r="LU793">
        <v>3985</v>
      </c>
      <c r="LV793">
        <v>3995</v>
      </c>
      <c r="LW793">
        <v>11500</v>
      </c>
      <c r="LX793">
        <v>3995</v>
      </c>
      <c r="LY793">
        <v>3995</v>
      </c>
      <c r="LZ793">
        <v>3985</v>
      </c>
      <c r="MA793">
        <v>3990</v>
      </c>
      <c r="MB793">
        <v>7300</v>
      </c>
      <c r="MC793">
        <v>3985</v>
      </c>
      <c r="MD793">
        <v>3990</v>
      </c>
      <c r="ME793">
        <v>3985</v>
      </c>
      <c r="MF793">
        <v>3990</v>
      </c>
      <c r="MG793">
        <v>6200</v>
      </c>
      <c r="MH793">
        <v>3995</v>
      </c>
      <c r="MI793">
        <v>4000</v>
      </c>
      <c r="MJ793">
        <v>3990</v>
      </c>
      <c r="MK793">
        <v>3995</v>
      </c>
      <c r="ML793">
        <v>11000</v>
      </c>
      <c r="MM793">
        <v>3995</v>
      </c>
      <c r="MN793">
        <v>3995</v>
      </c>
      <c r="MO793">
        <v>3990</v>
      </c>
      <c r="MP793">
        <v>3995</v>
      </c>
      <c r="MQ793">
        <v>4800</v>
      </c>
      <c r="MR793">
        <v>4000</v>
      </c>
      <c r="MS793">
        <v>4000</v>
      </c>
      <c r="MT793">
        <v>3990</v>
      </c>
      <c r="MU793">
        <v>3995</v>
      </c>
      <c r="MV793">
        <v>6100</v>
      </c>
      <c r="MW793">
        <v>3995</v>
      </c>
      <c r="MX793">
        <v>4000</v>
      </c>
      <c r="MY793">
        <v>3990</v>
      </c>
      <c r="MZ793">
        <v>3995</v>
      </c>
      <c r="NA793">
        <v>11600</v>
      </c>
      <c r="NB793">
        <v>4000</v>
      </c>
      <c r="NC793">
        <v>4010</v>
      </c>
      <c r="ND793">
        <v>3995</v>
      </c>
      <c r="NE793">
        <v>4010</v>
      </c>
      <c r="NF793">
        <v>21800</v>
      </c>
      <c r="NG793">
        <v>4000</v>
      </c>
      <c r="NH793">
        <v>4005</v>
      </c>
      <c r="NI793">
        <v>4000</v>
      </c>
      <c r="NJ793">
        <v>4005</v>
      </c>
      <c r="NK793">
        <v>4500</v>
      </c>
      <c r="NL793">
        <v>4005</v>
      </c>
      <c r="NM793">
        <v>4010</v>
      </c>
      <c r="NN793">
        <v>3990</v>
      </c>
      <c r="NO793">
        <v>3995</v>
      </c>
      <c r="NP793">
        <v>8100</v>
      </c>
      <c r="NQ793">
        <v>3995</v>
      </c>
      <c r="NR793">
        <v>4005</v>
      </c>
      <c r="NS793">
        <v>3990</v>
      </c>
      <c r="NT793">
        <v>3995</v>
      </c>
      <c r="NU793">
        <v>14900</v>
      </c>
      <c r="NV793">
        <v>3995</v>
      </c>
      <c r="NW793">
        <v>3995</v>
      </c>
      <c r="NX793">
        <v>3995</v>
      </c>
      <c r="NY793">
        <v>3995</v>
      </c>
      <c r="NZ793">
        <v>7500</v>
      </c>
    </row>
    <row r="794" spans="1:390" ht="15">
      <c r="A794" s="14" t="s">
        <v>18</v>
      </c>
      <c r="B794" s="14">
        <v>5</v>
      </c>
      <c r="C794" s="14">
        <v>9902</v>
      </c>
      <c r="D794" s="9" t="s">
        <v>439</v>
      </c>
      <c r="E794" s="14" t="s">
        <v>20</v>
      </c>
      <c r="F794" s="14" t="s">
        <v>437</v>
      </c>
      <c r="G794" s="51">
        <v>4570</v>
      </c>
      <c r="H794" s="51">
        <v>550</v>
      </c>
      <c r="I794" s="59">
        <v>0.1368</v>
      </c>
      <c r="J794" s="51">
        <v>32600</v>
      </c>
      <c r="K794" s="51">
        <v>4645</v>
      </c>
      <c r="L794" s="51">
        <v>4370</v>
      </c>
      <c r="M794" s="64">
        <f t="shared" si="54"/>
        <v>0.27272727272727271</v>
      </c>
      <c r="N794" s="43" t="str">
        <f>IFERROR(VLOOKUP(C794, マスタ!$E$2:$G$33, 3, TRUE), "")</f>
        <v>サービス</v>
      </c>
      <c r="O794" s="14" t="str">
        <f>IF(F794 = "", "", TEXT( WORKDAY(TEXT(LEFT(F794, FIND("(", F794) - 1), "yyyy/mm/dd"), 1, マスタ!$A$2:$A$106), "yyyymmdd"))</f>
        <v>20170808</v>
      </c>
      <c r="P794" s="18">
        <v>42955</v>
      </c>
      <c r="Q794" s="57">
        <v>4620</v>
      </c>
      <c r="R794" s="57">
        <v>4770</v>
      </c>
      <c r="S794" s="57">
        <v>4475</v>
      </c>
      <c r="T794" s="14" t="str">
        <f t="shared" si="51"/>
        <v>有</v>
      </c>
      <c r="U794" s="14" t="str">
        <f t="shared" si="52"/>
        <v>有</v>
      </c>
      <c r="V794" s="68">
        <f t="shared" si="53"/>
        <v>1.0940919037199182E-2</v>
      </c>
      <c r="W794" s="19" t="s">
        <v>949</v>
      </c>
      <c r="X794" s="47">
        <v>91</v>
      </c>
      <c r="Y794" s="70">
        <f t="shared" si="59"/>
        <v>19.912472647702405</v>
      </c>
      <c r="Z794">
        <v>4620</v>
      </c>
      <c r="AA794">
        <v>4655</v>
      </c>
      <c r="AB794">
        <v>4620</v>
      </c>
      <c r="AC794">
        <v>4655</v>
      </c>
      <c r="AD794">
        <v>3700</v>
      </c>
      <c r="AE794">
        <v>4685</v>
      </c>
      <c r="AF794">
        <v>4715</v>
      </c>
      <c r="AG794">
        <v>4685</v>
      </c>
      <c r="AH794">
        <v>4715</v>
      </c>
      <c r="AI794">
        <v>700</v>
      </c>
      <c r="AJ794">
        <v>4715</v>
      </c>
      <c r="AK794">
        <v>4765</v>
      </c>
      <c r="AL794">
        <v>4715</v>
      </c>
      <c r="AM794">
        <v>4745</v>
      </c>
      <c r="AN794">
        <v>2100</v>
      </c>
      <c r="AO794">
        <v>4765</v>
      </c>
      <c r="AP794">
        <v>4770</v>
      </c>
      <c r="AQ794">
        <v>4765</v>
      </c>
      <c r="AR794">
        <v>4770</v>
      </c>
      <c r="AS794">
        <v>200</v>
      </c>
      <c r="AT794">
        <v>4770</v>
      </c>
      <c r="AU794">
        <v>4770</v>
      </c>
      <c r="AV794">
        <v>4710</v>
      </c>
      <c r="AW794">
        <v>4710</v>
      </c>
      <c r="AX794">
        <v>900</v>
      </c>
      <c r="AY794">
        <v>4685</v>
      </c>
      <c r="AZ794">
        <v>4685</v>
      </c>
      <c r="BA794">
        <v>4635</v>
      </c>
      <c r="BB794">
        <v>4655</v>
      </c>
      <c r="BC794">
        <v>1000</v>
      </c>
      <c r="BD794">
        <v>4640</v>
      </c>
      <c r="BE794">
        <v>4640</v>
      </c>
      <c r="BF794">
        <v>4640</v>
      </c>
      <c r="BG794">
        <v>4640</v>
      </c>
      <c r="BH794">
        <v>100</v>
      </c>
      <c r="BI794">
        <v>4645</v>
      </c>
      <c r="BJ794">
        <v>4645</v>
      </c>
      <c r="BK794">
        <v>4615</v>
      </c>
      <c r="BL794">
        <v>4615</v>
      </c>
      <c r="BM794">
        <v>600</v>
      </c>
      <c r="BN794">
        <v>4610</v>
      </c>
      <c r="BO794">
        <v>4610</v>
      </c>
      <c r="BP794">
        <v>4610</v>
      </c>
      <c r="BQ794">
        <v>4610</v>
      </c>
      <c r="BR794">
        <v>200</v>
      </c>
      <c r="BS794">
        <v>4600</v>
      </c>
      <c r="BT794">
        <v>4600</v>
      </c>
      <c r="BU794">
        <v>4600</v>
      </c>
      <c r="BV794">
        <v>4600</v>
      </c>
      <c r="BW794">
        <v>400</v>
      </c>
      <c r="BX794">
        <v>4600</v>
      </c>
      <c r="BY794">
        <v>4600</v>
      </c>
      <c r="BZ794">
        <v>4600</v>
      </c>
      <c r="CA794">
        <v>4600</v>
      </c>
      <c r="CB794">
        <v>600</v>
      </c>
      <c r="CG794">
        <v>0</v>
      </c>
      <c r="CL794">
        <v>0</v>
      </c>
      <c r="CM794">
        <v>4620</v>
      </c>
      <c r="CN794">
        <v>4620</v>
      </c>
      <c r="CO794">
        <v>4620</v>
      </c>
      <c r="CP794">
        <v>4620</v>
      </c>
      <c r="CQ794">
        <v>100</v>
      </c>
      <c r="CR794">
        <v>4615</v>
      </c>
      <c r="CS794">
        <v>4615</v>
      </c>
      <c r="CT794">
        <v>4615</v>
      </c>
      <c r="CU794">
        <v>4615</v>
      </c>
      <c r="CV794">
        <v>100</v>
      </c>
      <c r="CW794">
        <v>4610</v>
      </c>
      <c r="CX794">
        <v>4610</v>
      </c>
      <c r="CY794">
        <v>4610</v>
      </c>
      <c r="CZ794">
        <v>4610</v>
      </c>
      <c r="DA794">
        <v>300</v>
      </c>
      <c r="DB794">
        <v>4615</v>
      </c>
      <c r="DC794">
        <v>4620</v>
      </c>
      <c r="DD794">
        <v>4615</v>
      </c>
      <c r="DE794">
        <v>4620</v>
      </c>
      <c r="DF794">
        <v>300</v>
      </c>
      <c r="DK794">
        <v>0</v>
      </c>
      <c r="DP794">
        <v>0</v>
      </c>
      <c r="DQ794">
        <v>4620</v>
      </c>
      <c r="DR794">
        <v>4625</v>
      </c>
      <c r="DS794">
        <v>4620</v>
      </c>
      <c r="DT794">
        <v>4620</v>
      </c>
      <c r="DU794">
        <v>400</v>
      </c>
      <c r="DZ794">
        <v>0</v>
      </c>
      <c r="EE794">
        <v>0</v>
      </c>
      <c r="EJ794">
        <v>0</v>
      </c>
      <c r="EO794">
        <v>0</v>
      </c>
      <c r="ET794">
        <v>0</v>
      </c>
      <c r="EY794">
        <v>0</v>
      </c>
      <c r="FD794">
        <v>0</v>
      </c>
      <c r="FI794">
        <v>0</v>
      </c>
      <c r="FJ794">
        <v>4610</v>
      </c>
      <c r="FK794">
        <v>4610</v>
      </c>
      <c r="FL794">
        <v>4600</v>
      </c>
      <c r="FM794">
        <v>4605</v>
      </c>
      <c r="FN794">
        <v>500</v>
      </c>
      <c r="FO794">
        <v>4605</v>
      </c>
      <c r="FP794">
        <v>4605</v>
      </c>
      <c r="FQ794">
        <v>4590</v>
      </c>
      <c r="FR794">
        <v>4600</v>
      </c>
      <c r="FS794">
        <v>400</v>
      </c>
      <c r="FX794">
        <v>0</v>
      </c>
      <c r="GC794">
        <v>0</v>
      </c>
      <c r="GH794">
        <v>0</v>
      </c>
      <c r="GM794">
        <v>0</v>
      </c>
      <c r="GR794">
        <v>0</v>
      </c>
      <c r="GW794">
        <v>0</v>
      </c>
      <c r="HB794">
        <v>0</v>
      </c>
      <c r="HG794">
        <v>0</v>
      </c>
      <c r="HL794">
        <v>0</v>
      </c>
      <c r="HQ794">
        <v>0</v>
      </c>
      <c r="HV794">
        <v>0</v>
      </c>
      <c r="IA794">
        <v>0</v>
      </c>
      <c r="IB794">
        <v>4600</v>
      </c>
      <c r="IC794">
        <v>4600</v>
      </c>
      <c r="ID794">
        <v>4595</v>
      </c>
      <c r="IE794">
        <v>4595</v>
      </c>
      <c r="IF794">
        <v>300</v>
      </c>
      <c r="IG794">
        <v>4585</v>
      </c>
      <c r="IH794">
        <v>4585</v>
      </c>
      <c r="II794">
        <v>4585</v>
      </c>
      <c r="IJ794">
        <v>4585</v>
      </c>
      <c r="IK794">
        <v>200</v>
      </c>
      <c r="IP794">
        <v>0</v>
      </c>
      <c r="IQ794">
        <v>4595</v>
      </c>
      <c r="IR794">
        <v>4595</v>
      </c>
      <c r="IS794">
        <v>4595</v>
      </c>
      <c r="IT794">
        <v>4595</v>
      </c>
      <c r="IU794">
        <v>200</v>
      </c>
      <c r="IV794">
        <v>4590</v>
      </c>
      <c r="IW794">
        <v>4595</v>
      </c>
      <c r="IX794">
        <v>4590</v>
      </c>
      <c r="IY794">
        <v>4595</v>
      </c>
      <c r="IZ794">
        <v>200</v>
      </c>
      <c r="JE794">
        <v>0</v>
      </c>
      <c r="JF794">
        <v>4605</v>
      </c>
      <c r="JG794">
        <v>4605</v>
      </c>
      <c r="JH794">
        <v>4605</v>
      </c>
      <c r="JI794">
        <v>4605</v>
      </c>
      <c r="JJ794">
        <v>100</v>
      </c>
      <c r="JO794">
        <v>0</v>
      </c>
      <c r="JP794">
        <v>4600</v>
      </c>
      <c r="JQ794">
        <v>4600</v>
      </c>
      <c r="JR794">
        <v>4600</v>
      </c>
      <c r="JS794">
        <v>4600</v>
      </c>
      <c r="JT794">
        <v>200</v>
      </c>
      <c r="JY794">
        <v>0</v>
      </c>
      <c r="JZ794">
        <v>4585</v>
      </c>
      <c r="KA794">
        <v>4585</v>
      </c>
      <c r="KB794">
        <v>4585</v>
      </c>
      <c r="KC794">
        <v>4585</v>
      </c>
      <c r="KD794">
        <v>100</v>
      </c>
      <c r="KI794">
        <v>0</v>
      </c>
      <c r="KJ794">
        <v>4580</v>
      </c>
      <c r="KK794">
        <v>4580</v>
      </c>
      <c r="KL794">
        <v>4575</v>
      </c>
      <c r="KM794">
        <v>4575</v>
      </c>
      <c r="KN794">
        <v>600</v>
      </c>
      <c r="KO794">
        <v>4570</v>
      </c>
      <c r="KP794">
        <v>4570</v>
      </c>
      <c r="KQ794">
        <v>4570</v>
      </c>
      <c r="KR794">
        <v>4570</v>
      </c>
      <c r="KS794">
        <v>400</v>
      </c>
      <c r="KT794">
        <v>4545</v>
      </c>
      <c r="KU794">
        <v>4570</v>
      </c>
      <c r="KV794">
        <v>4540</v>
      </c>
      <c r="KW794">
        <v>4570</v>
      </c>
      <c r="KX794">
        <v>600</v>
      </c>
      <c r="LC794">
        <v>0</v>
      </c>
      <c r="LD794">
        <v>4550</v>
      </c>
      <c r="LE794">
        <v>4550</v>
      </c>
      <c r="LF794">
        <v>4550</v>
      </c>
      <c r="LG794">
        <v>4550</v>
      </c>
      <c r="LH794">
        <v>200</v>
      </c>
      <c r="LM794">
        <v>0</v>
      </c>
      <c r="LN794">
        <v>4540</v>
      </c>
      <c r="LO794">
        <v>4540</v>
      </c>
      <c r="LP794">
        <v>4530</v>
      </c>
      <c r="LQ794">
        <v>4530</v>
      </c>
      <c r="LR794">
        <v>200</v>
      </c>
      <c r="LS794">
        <v>4535</v>
      </c>
      <c r="LT794">
        <v>4535</v>
      </c>
      <c r="LU794">
        <v>4525</v>
      </c>
      <c r="LV794">
        <v>4525</v>
      </c>
      <c r="LW794">
        <v>200</v>
      </c>
      <c r="LX794">
        <v>4515</v>
      </c>
      <c r="LY794">
        <v>4515</v>
      </c>
      <c r="LZ794">
        <v>4500</v>
      </c>
      <c r="MA794">
        <v>4505</v>
      </c>
      <c r="MB794">
        <v>1000</v>
      </c>
      <c r="MC794">
        <v>4500</v>
      </c>
      <c r="MD794">
        <v>4515</v>
      </c>
      <c r="ME794">
        <v>4500</v>
      </c>
      <c r="MF794">
        <v>4515</v>
      </c>
      <c r="MG794">
        <v>500</v>
      </c>
      <c r="MH794">
        <v>4505</v>
      </c>
      <c r="MI794">
        <v>4505</v>
      </c>
      <c r="MJ794">
        <v>4475</v>
      </c>
      <c r="MK794">
        <v>4475</v>
      </c>
      <c r="ML794">
        <v>1100</v>
      </c>
      <c r="MM794">
        <v>4480</v>
      </c>
      <c r="MN794">
        <v>4480</v>
      </c>
      <c r="MO794">
        <v>4480</v>
      </c>
      <c r="MP794">
        <v>4480</v>
      </c>
      <c r="MQ794">
        <v>200</v>
      </c>
      <c r="MR794">
        <v>4485</v>
      </c>
      <c r="MS794">
        <v>4485</v>
      </c>
      <c r="MT794">
        <v>4480</v>
      </c>
      <c r="MU794">
        <v>4485</v>
      </c>
      <c r="MV794">
        <v>400</v>
      </c>
      <c r="MW794">
        <v>4490</v>
      </c>
      <c r="MX794">
        <v>4490</v>
      </c>
      <c r="MY794">
        <v>4490</v>
      </c>
      <c r="MZ794">
        <v>4490</v>
      </c>
      <c r="NA794">
        <v>200</v>
      </c>
      <c r="NB794">
        <v>4490</v>
      </c>
      <c r="NC794">
        <v>4490</v>
      </c>
      <c r="ND794">
        <v>4490</v>
      </c>
      <c r="NE794">
        <v>4490</v>
      </c>
      <c r="NF794">
        <v>100</v>
      </c>
      <c r="NK794">
        <v>0</v>
      </c>
      <c r="NL794">
        <v>4480</v>
      </c>
      <c r="NM794">
        <v>4485</v>
      </c>
      <c r="NN794">
        <v>4480</v>
      </c>
      <c r="NO794">
        <v>4485</v>
      </c>
      <c r="NP794">
        <v>200</v>
      </c>
      <c r="NQ794">
        <v>4480</v>
      </c>
      <c r="NR794">
        <v>4485</v>
      </c>
      <c r="NS794">
        <v>4480</v>
      </c>
      <c r="NT794">
        <v>4485</v>
      </c>
      <c r="NU794">
        <v>600</v>
      </c>
      <c r="NV794">
        <v>4490</v>
      </c>
      <c r="NW794">
        <v>4490</v>
      </c>
      <c r="NX794">
        <v>4490</v>
      </c>
      <c r="NY794">
        <v>4490</v>
      </c>
      <c r="NZ794">
        <v>1200</v>
      </c>
    </row>
    <row r="795" spans="1:390" ht="27">
      <c r="A795" s="15" t="s">
        <v>18</v>
      </c>
      <c r="B795" s="15">
        <v>6</v>
      </c>
      <c r="C795" s="15">
        <v>5331</v>
      </c>
      <c r="D795" s="10" t="s">
        <v>204</v>
      </c>
      <c r="E795" s="15" t="s">
        <v>20</v>
      </c>
      <c r="F795" s="15" t="s">
        <v>437</v>
      </c>
      <c r="G795" s="50">
        <v>4830</v>
      </c>
      <c r="H795" s="50">
        <v>570</v>
      </c>
      <c r="I795" s="58">
        <v>0.1338</v>
      </c>
      <c r="J795" s="50">
        <v>196000</v>
      </c>
      <c r="K795" s="50">
        <v>4845</v>
      </c>
      <c r="L795" s="50">
        <v>4515</v>
      </c>
      <c r="M795" s="63">
        <f t="shared" si="54"/>
        <v>4.5454545454545456E-2</v>
      </c>
      <c r="N795" s="42" t="str">
        <f>IFERROR(VLOOKUP(C795, マスタ!$E$2:$G$33, 3, TRUE), "")</f>
        <v>窯業</v>
      </c>
      <c r="O795" s="15" t="str">
        <f>IF(F795 = "", "", TEXT( WORKDAY(TEXT(LEFT(F795, FIND("(", F795) - 1), "yyyy/mm/dd"), 1, マスタ!$A$2:$A$106), "yyyymmdd"))</f>
        <v>20170808</v>
      </c>
      <c r="P795" s="16">
        <v>42955</v>
      </c>
      <c r="Q795" s="56">
        <v>4800</v>
      </c>
      <c r="R795" s="56">
        <v>4810</v>
      </c>
      <c r="S795" s="56">
        <v>4600</v>
      </c>
      <c r="T795" s="15" t="str">
        <f t="shared" si="51"/>
        <v>無</v>
      </c>
      <c r="U795" s="15" t="str">
        <f t="shared" si="52"/>
        <v>有</v>
      </c>
      <c r="V795" s="67">
        <f t="shared" si="53"/>
        <v>-6.2111801242236142E-3</v>
      </c>
      <c r="W795" s="17" t="s">
        <v>947</v>
      </c>
      <c r="X795" s="46">
        <v>-48</v>
      </c>
      <c r="Y795" s="71">
        <f t="shared" si="59"/>
        <v>-9.937888198757765</v>
      </c>
      <c r="Z795">
        <v>4800</v>
      </c>
      <c r="AA795">
        <v>4810</v>
      </c>
      <c r="AB795">
        <v>4775</v>
      </c>
      <c r="AC795">
        <v>4810</v>
      </c>
      <c r="AD795">
        <v>7500</v>
      </c>
      <c r="AE795">
        <v>4800</v>
      </c>
      <c r="AF795">
        <v>4805</v>
      </c>
      <c r="AG795">
        <v>4770</v>
      </c>
      <c r="AH795">
        <v>4785</v>
      </c>
      <c r="AI795">
        <v>2600</v>
      </c>
      <c r="AJ795">
        <v>4785</v>
      </c>
      <c r="AK795">
        <v>4785</v>
      </c>
      <c r="AL795">
        <v>4735</v>
      </c>
      <c r="AM795">
        <v>4755</v>
      </c>
      <c r="AN795">
        <v>7600</v>
      </c>
      <c r="AO795">
        <v>4765</v>
      </c>
      <c r="AP795">
        <v>4780</v>
      </c>
      <c r="AQ795">
        <v>4760</v>
      </c>
      <c r="AR795">
        <v>4780</v>
      </c>
      <c r="AS795">
        <v>2000</v>
      </c>
      <c r="AT795">
        <v>4780</v>
      </c>
      <c r="AU795">
        <v>4795</v>
      </c>
      <c r="AV795">
        <v>4770</v>
      </c>
      <c r="AW795">
        <v>4770</v>
      </c>
      <c r="AX795">
        <v>2400</v>
      </c>
      <c r="AY795">
        <v>4760</v>
      </c>
      <c r="AZ795">
        <v>4760</v>
      </c>
      <c r="BA795">
        <v>4725</v>
      </c>
      <c r="BB795">
        <v>4730</v>
      </c>
      <c r="BC795">
        <v>3900</v>
      </c>
      <c r="BD795">
        <v>4730</v>
      </c>
      <c r="BE795">
        <v>4760</v>
      </c>
      <c r="BF795">
        <v>4730</v>
      </c>
      <c r="BG795">
        <v>4755</v>
      </c>
      <c r="BH795">
        <v>1700</v>
      </c>
      <c r="BI795">
        <v>4760</v>
      </c>
      <c r="BJ795">
        <v>4780</v>
      </c>
      <c r="BK795">
        <v>4760</v>
      </c>
      <c r="BL795">
        <v>4780</v>
      </c>
      <c r="BM795">
        <v>1500</v>
      </c>
      <c r="BN795">
        <v>4770</v>
      </c>
      <c r="BO795">
        <v>4775</v>
      </c>
      <c r="BP795">
        <v>4770</v>
      </c>
      <c r="BQ795">
        <v>4775</v>
      </c>
      <c r="BR795">
        <v>300</v>
      </c>
      <c r="BS795">
        <v>4770</v>
      </c>
      <c r="BT795">
        <v>4770</v>
      </c>
      <c r="BU795">
        <v>4770</v>
      </c>
      <c r="BV795">
        <v>4770</v>
      </c>
      <c r="BW795">
        <v>100</v>
      </c>
      <c r="BX795">
        <v>4760</v>
      </c>
      <c r="BY795">
        <v>4765</v>
      </c>
      <c r="BZ795">
        <v>4750</v>
      </c>
      <c r="CA795">
        <v>4755</v>
      </c>
      <c r="CB795">
        <v>1600</v>
      </c>
      <c r="CC795">
        <v>4750</v>
      </c>
      <c r="CD795">
        <v>4750</v>
      </c>
      <c r="CE795">
        <v>4735</v>
      </c>
      <c r="CF795">
        <v>4735</v>
      </c>
      <c r="CG795">
        <v>900</v>
      </c>
      <c r="CH795">
        <v>4735</v>
      </c>
      <c r="CI795">
        <v>4745</v>
      </c>
      <c r="CJ795">
        <v>4730</v>
      </c>
      <c r="CK795">
        <v>4745</v>
      </c>
      <c r="CL795">
        <v>800</v>
      </c>
      <c r="CM795">
        <v>4745</v>
      </c>
      <c r="CN795">
        <v>4755</v>
      </c>
      <c r="CO795">
        <v>4745</v>
      </c>
      <c r="CP795">
        <v>4755</v>
      </c>
      <c r="CQ795">
        <v>400</v>
      </c>
      <c r="CR795">
        <v>4745</v>
      </c>
      <c r="CS795">
        <v>4745</v>
      </c>
      <c r="CT795">
        <v>4740</v>
      </c>
      <c r="CU795">
        <v>4740</v>
      </c>
      <c r="CV795">
        <v>700</v>
      </c>
      <c r="CW795">
        <v>4740</v>
      </c>
      <c r="CX795">
        <v>4745</v>
      </c>
      <c r="CY795">
        <v>4730</v>
      </c>
      <c r="CZ795">
        <v>4735</v>
      </c>
      <c r="DA795">
        <v>1300</v>
      </c>
      <c r="DB795">
        <v>4730</v>
      </c>
      <c r="DC795">
        <v>4750</v>
      </c>
      <c r="DD795">
        <v>4720</v>
      </c>
      <c r="DE795">
        <v>4735</v>
      </c>
      <c r="DF795">
        <v>5000</v>
      </c>
      <c r="DG795">
        <v>4745</v>
      </c>
      <c r="DH795">
        <v>4745</v>
      </c>
      <c r="DI795">
        <v>4715</v>
      </c>
      <c r="DJ795">
        <v>4715</v>
      </c>
      <c r="DK795">
        <v>1700</v>
      </c>
      <c r="DL795">
        <v>4720</v>
      </c>
      <c r="DM795">
        <v>4725</v>
      </c>
      <c r="DN795">
        <v>4720</v>
      </c>
      <c r="DO795">
        <v>4725</v>
      </c>
      <c r="DP795">
        <v>1400</v>
      </c>
      <c r="DQ795">
        <v>4720</v>
      </c>
      <c r="DR795">
        <v>4720</v>
      </c>
      <c r="DS795">
        <v>4685</v>
      </c>
      <c r="DT795">
        <v>4685</v>
      </c>
      <c r="DU795">
        <v>3400</v>
      </c>
      <c r="DV795">
        <v>4685</v>
      </c>
      <c r="DW795">
        <v>4705</v>
      </c>
      <c r="DX795">
        <v>4685</v>
      </c>
      <c r="DY795">
        <v>4690</v>
      </c>
      <c r="DZ795">
        <v>600</v>
      </c>
      <c r="EA795">
        <v>4685</v>
      </c>
      <c r="EB795">
        <v>4685</v>
      </c>
      <c r="EC795">
        <v>4675</v>
      </c>
      <c r="ED795">
        <v>4685</v>
      </c>
      <c r="EE795">
        <v>1000</v>
      </c>
      <c r="EF795">
        <v>4675</v>
      </c>
      <c r="EG795">
        <v>4685</v>
      </c>
      <c r="EH795">
        <v>4675</v>
      </c>
      <c r="EI795">
        <v>4685</v>
      </c>
      <c r="EJ795">
        <v>1400</v>
      </c>
      <c r="EK795">
        <v>4690</v>
      </c>
      <c r="EL795">
        <v>4700</v>
      </c>
      <c r="EM795">
        <v>4690</v>
      </c>
      <c r="EN795">
        <v>4695</v>
      </c>
      <c r="EO795">
        <v>1900</v>
      </c>
      <c r="EP795">
        <v>4695</v>
      </c>
      <c r="EQ795">
        <v>4695</v>
      </c>
      <c r="ER795">
        <v>4695</v>
      </c>
      <c r="ES795">
        <v>4695</v>
      </c>
      <c r="ET795">
        <v>100</v>
      </c>
      <c r="EU795">
        <v>4690</v>
      </c>
      <c r="EV795">
        <v>4695</v>
      </c>
      <c r="EW795">
        <v>4690</v>
      </c>
      <c r="EX795">
        <v>4695</v>
      </c>
      <c r="EY795">
        <v>400</v>
      </c>
      <c r="EZ795">
        <v>4690</v>
      </c>
      <c r="FA795">
        <v>4690</v>
      </c>
      <c r="FB795">
        <v>4685</v>
      </c>
      <c r="FC795">
        <v>4685</v>
      </c>
      <c r="FD795">
        <v>300</v>
      </c>
      <c r="FE795">
        <v>4685</v>
      </c>
      <c r="FF795">
        <v>4695</v>
      </c>
      <c r="FG795">
        <v>4680</v>
      </c>
      <c r="FH795">
        <v>4695</v>
      </c>
      <c r="FI795">
        <v>600</v>
      </c>
      <c r="FJ795">
        <v>4695</v>
      </c>
      <c r="FK795">
        <v>4695</v>
      </c>
      <c r="FL795">
        <v>4695</v>
      </c>
      <c r="FM795">
        <v>4695</v>
      </c>
      <c r="FN795">
        <v>400</v>
      </c>
      <c r="FO795">
        <v>4690</v>
      </c>
      <c r="FP795">
        <v>4695</v>
      </c>
      <c r="FQ795">
        <v>4680</v>
      </c>
      <c r="FR795">
        <v>4680</v>
      </c>
      <c r="FS795">
        <v>500</v>
      </c>
      <c r="FX795">
        <v>0</v>
      </c>
      <c r="GC795">
        <v>0</v>
      </c>
      <c r="GH795">
        <v>0</v>
      </c>
      <c r="GM795">
        <v>0</v>
      </c>
      <c r="GR795">
        <v>0</v>
      </c>
      <c r="GW795">
        <v>0</v>
      </c>
      <c r="HB795">
        <v>0</v>
      </c>
      <c r="HG795">
        <v>0</v>
      </c>
      <c r="HL795">
        <v>0</v>
      </c>
      <c r="HQ795">
        <v>0</v>
      </c>
      <c r="HV795">
        <v>0</v>
      </c>
      <c r="IA795">
        <v>0</v>
      </c>
      <c r="IB795">
        <v>4680</v>
      </c>
      <c r="IC795">
        <v>4690</v>
      </c>
      <c r="ID795">
        <v>4680</v>
      </c>
      <c r="IE795">
        <v>4690</v>
      </c>
      <c r="IF795">
        <v>1800</v>
      </c>
      <c r="IG795">
        <v>4685</v>
      </c>
      <c r="IH795">
        <v>4685</v>
      </c>
      <c r="II795">
        <v>4675</v>
      </c>
      <c r="IJ795">
        <v>4680</v>
      </c>
      <c r="IK795">
        <v>2400</v>
      </c>
      <c r="IL795">
        <v>4680</v>
      </c>
      <c r="IM795">
        <v>4680</v>
      </c>
      <c r="IN795">
        <v>4680</v>
      </c>
      <c r="IO795">
        <v>4680</v>
      </c>
      <c r="IP795">
        <v>100</v>
      </c>
      <c r="IQ795">
        <v>4680</v>
      </c>
      <c r="IR795">
        <v>4680</v>
      </c>
      <c r="IS795">
        <v>4670</v>
      </c>
      <c r="IT795">
        <v>4675</v>
      </c>
      <c r="IU795">
        <v>1000</v>
      </c>
      <c r="IV795">
        <v>4680</v>
      </c>
      <c r="IW795">
        <v>4680</v>
      </c>
      <c r="IX795">
        <v>4670</v>
      </c>
      <c r="IY795">
        <v>4675</v>
      </c>
      <c r="IZ795">
        <v>1400</v>
      </c>
      <c r="JA795">
        <v>4670</v>
      </c>
      <c r="JB795">
        <v>4670</v>
      </c>
      <c r="JC795">
        <v>4665</v>
      </c>
      <c r="JD795">
        <v>4670</v>
      </c>
      <c r="JE795">
        <v>800</v>
      </c>
      <c r="JF795">
        <v>4670</v>
      </c>
      <c r="JG795">
        <v>4670</v>
      </c>
      <c r="JH795">
        <v>4670</v>
      </c>
      <c r="JI795">
        <v>4670</v>
      </c>
      <c r="JJ795">
        <v>100</v>
      </c>
      <c r="JK795">
        <v>4670</v>
      </c>
      <c r="JL795">
        <v>4675</v>
      </c>
      <c r="JM795">
        <v>4670</v>
      </c>
      <c r="JN795">
        <v>4670</v>
      </c>
      <c r="JO795">
        <v>700</v>
      </c>
      <c r="JP795">
        <v>4670</v>
      </c>
      <c r="JQ795">
        <v>4670</v>
      </c>
      <c r="JR795">
        <v>4670</v>
      </c>
      <c r="JS795">
        <v>4670</v>
      </c>
      <c r="JT795">
        <v>100</v>
      </c>
      <c r="JU795">
        <v>4680</v>
      </c>
      <c r="JV795">
        <v>4680</v>
      </c>
      <c r="JW795">
        <v>4670</v>
      </c>
      <c r="JX795">
        <v>4675</v>
      </c>
      <c r="JY795">
        <v>800</v>
      </c>
      <c r="JZ795">
        <v>4665</v>
      </c>
      <c r="KA795">
        <v>4665</v>
      </c>
      <c r="KB795">
        <v>4655</v>
      </c>
      <c r="KC795">
        <v>4655</v>
      </c>
      <c r="KD795">
        <v>3100</v>
      </c>
      <c r="KE795">
        <v>4650</v>
      </c>
      <c r="KF795">
        <v>4650</v>
      </c>
      <c r="KG795">
        <v>4640</v>
      </c>
      <c r="KH795">
        <v>4645</v>
      </c>
      <c r="KI795">
        <v>1700</v>
      </c>
      <c r="KJ795">
        <v>4645</v>
      </c>
      <c r="KK795">
        <v>4645</v>
      </c>
      <c r="KL795">
        <v>4645</v>
      </c>
      <c r="KM795">
        <v>4645</v>
      </c>
      <c r="KN795">
        <v>600</v>
      </c>
      <c r="KO795">
        <v>4645</v>
      </c>
      <c r="KP795">
        <v>4645</v>
      </c>
      <c r="KQ795">
        <v>4635</v>
      </c>
      <c r="KR795">
        <v>4645</v>
      </c>
      <c r="KS795">
        <v>1000</v>
      </c>
      <c r="KT795">
        <v>4645</v>
      </c>
      <c r="KU795">
        <v>4645</v>
      </c>
      <c r="KV795">
        <v>4645</v>
      </c>
      <c r="KW795">
        <v>4645</v>
      </c>
      <c r="KX795">
        <v>100</v>
      </c>
      <c r="KY795">
        <v>4635</v>
      </c>
      <c r="KZ795">
        <v>4640</v>
      </c>
      <c r="LA795">
        <v>4620</v>
      </c>
      <c r="LB795">
        <v>4620</v>
      </c>
      <c r="LC795">
        <v>1400</v>
      </c>
      <c r="LD795">
        <v>4630</v>
      </c>
      <c r="LE795">
        <v>4635</v>
      </c>
      <c r="LF795">
        <v>4625</v>
      </c>
      <c r="LG795">
        <v>4635</v>
      </c>
      <c r="LH795">
        <v>1100</v>
      </c>
      <c r="LI795">
        <v>4635</v>
      </c>
      <c r="LJ795">
        <v>4640</v>
      </c>
      <c r="LK795">
        <v>4610</v>
      </c>
      <c r="LL795">
        <v>4610</v>
      </c>
      <c r="LM795">
        <v>3300</v>
      </c>
      <c r="LN795">
        <v>4610</v>
      </c>
      <c r="LO795">
        <v>4610</v>
      </c>
      <c r="LP795">
        <v>4610</v>
      </c>
      <c r="LQ795">
        <v>4610</v>
      </c>
      <c r="LR795">
        <v>200</v>
      </c>
      <c r="LS795">
        <v>4615</v>
      </c>
      <c r="LT795">
        <v>4620</v>
      </c>
      <c r="LU795">
        <v>4615</v>
      </c>
      <c r="LV795">
        <v>4615</v>
      </c>
      <c r="LW795">
        <v>1200</v>
      </c>
      <c r="LX795">
        <v>4615</v>
      </c>
      <c r="LY795">
        <v>4615</v>
      </c>
      <c r="LZ795">
        <v>4615</v>
      </c>
      <c r="MA795">
        <v>4615</v>
      </c>
      <c r="MB795">
        <v>600</v>
      </c>
      <c r="MC795">
        <v>4615</v>
      </c>
      <c r="MD795">
        <v>4630</v>
      </c>
      <c r="ME795">
        <v>4615</v>
      </c>
      <c r="MF795">
        <v>4630</v>
      </c>
      <c r="MG795">
        <v>1000</v>
      </c>
      <c r="MH795">
        <v>4625</v>
      </c>
      <c r="MI795">
        <v>4625</v>
      </c>
      <c r="MJ795">
        <v>4620</v>
      </c>
      <c r="MK795">
        <v>4620</v>
      </c>
      <c r="ML795">
        <v>600</v>
      </c>
      <c r="MM795">
        <v>4620</v>
      </c>
      <c r="MN795">
        <v>4625</v>
      </c>
      <c r="MO795">
        <v>4605</v>
      </c>
      <c r="MP795">
        <v>4610</v>
      </c>
      <c r="MQ795">
        <v>1500</v>
      </c>
      <c r="MR795">
        <v>4610</v>
      </c>
      <c r="MS795">
        <v>4615</v>
      </c>
      <c r="MT795">
        <v>4605</v>
      </c>
      <c r="MU795">
        <v>4605</v>
      </c>
      <c r="MV795">
        <v>1300</v>
      </c>
      <c r="MW795">
        <v>4605</v>
      </c>
      <c r="MX795">
        <v>4605</v>
      </c>
      <c r="MY795">
        <v>4600</v>
      </c>
      <c r="MZ795">
        <v>4600</v>
      </c>
      <c r="NA795">
        <v>600</v>
      </c>
      <c r="NB795">
        <v>4605</v>
      </c>
      <c r="NC795">
        <v>4605</v>
      </c>
      <c r="ND795">
        <v>4605</v>
      </c>
      <c r="NE795">
        <v>4605</v>
      </c>
      <c r="NF795">
        <v>1200</v>
      </c>
      <c r="NG795">
        <v>4615</v>
      </c>
      <c r="NH795">
        <v>4625</v>
      </c>
      <c r="NI795">
        <v>4615</v>
      </c>
      <c r="NJ795">
        <v>4625</v>
      </c>
      <c r="NK795">
        <v>1700</v>
      </c>
      <c r="NL795">
        <v>4620</v>
      </c>
      <c r="NM795">
        <v>4620</v>
      </c>
      <c r="NN795">
        <v>4605</v>
      </c>
      <c r="NO795">
        <v>4605</v>
      </c>
      <c r="NP795">
        <v>1900</v>
      </c>
      <c r="NQ795">
        <v>4610</v>
      </c>
      <c r="NR795">
        <v>4630</v>
      </c>
      <c r="NS795">
        <v>4610</v>
      </c>
      <c r="NT795">
        <v>4625</v>
      </c>
      <c r="NU795">
        <v>3600</v>
      </c>
      <c r="NV795">
        <v>4630</v>
      </c>
      <c r="NW795">
        <v>4630</v>
      </c>
      <c r="NX795">
        <v>4630</v>
      </c>
      <c r="NY795">
        <v>4630</v>
      </c>
      <c r="NZ795">
        <v>4800</v>
      </c>
    </row>
    <row r="796" spans="1:390" ht="15">
      <c r="A796" s="14" t="s">
        <v>18</v>
      </c>
      <c r="B796" s="14">
        <v>7</v>
      </c>
      <c r="C796" s="14">
        <v>4189</v>
      </c>
      <c r="D796" s="9" t="s">
        <v>386</v>
      </c>
      <c r="E796" s="14" t="s">
        <v>20</v>
      </c>
      <c r="F796" s="14" t="s">
        <v>437</v>
      </c>
      <c r="G796" s="51">
        <v>2597</v>
      </c>
      <c r="H796" s="51">
        <v>291</v>
      </c>
      <c r="I796" s="59">
        <v>0.12620000000000001</v>
      </c>
      <c r="J796" s="51">
        <v>2159900</v>
      </c>
      <c r="K796" s="51">
        <v>2628</v>
      </c>
      <c r="L796" s="51">
        <v>2420</v>
      </c>
      <c r="M796" s="64">
        <f t="shared" si="54"/>
        <v>0.14903846153846154</v>
      </c>
      <c r="N796" s="43" t="str">
        <f>IFERROR(VLOOKUP(C796, マスタ!$E$2:$G$33, 3, TRUE), "")</f>
        <v>化学・医薬品</v>
      </c>
      <c r="O796" s="14" t="str">
        <f>IF(F796 = "", "", TEXT( WORKDAY(TEXT(LEFT(F796, FIND("(", F796) - 1), "yyyy/mm/dd"), 1, マスタ!$A$2:$A$106), "yyyymmdd"))</f>
        <v>20170808</v>
      </c>
      <c r="P796" s="18">
        <v>42955</v>
      </c>
      <c r="Q796" s="57">
        <v>2606</v>
      </c>
      <c r="R796" s="57">
        <v>2700</v>
      </c>
      <c r="S796" s="57">
        <v>2606</v>
      </c>
      <c r="T796" s="14" t="str">
        <f t="shared" si="51"/>
        <v>有</v>
      </c>
      <c r="U796" s="14" t="str">
        <f t="shared" si="52"/>
        <v>無</v>
      </c>
      <c r="V796" s="68">
        <f t="shared" si="53"/>
        <v>3.4655371582594796E-3</v>
      </c>
      <c r="W796" s="19" t="s">
        <v>949</v>
      </c>
      <c r="X796" s="47">
        <v>51</v>
      </c>
      <c r="Y796" s="70">
        <f t="shared" si="59"/>
        <v>19.638043896804003</v>
      </c>
      <c r="Z796">
        <v>2606</v>
      </c>
      <c r="AA796">
        <v>2640</v>
      </c>
      <c r="AB796">
        <v>2606</v>
      </c>
      <c r="AC796">
        <v>2639</v>
      </c>
      <c r="AD796">
        <v>54800</v>
      </c>
      <c r="AE796">
        <v>2639</v>
      </c>
      <c r="AF796">
        <v>2661</v>
      </c>
      <c r="AG796">
        <v>2638</v>
      </c>
      <c r="AH796">
        <v>2661</v>
      </c>
      <c r="AI796">
        <v>68600</v>
      </c>
      <c r="AJ796">
        <v>2662</v>
      </c>
      <c r="AK796">
        <v>2669</v>
      </c>
      <c r="AL796">
        <v>2657</v>
      </c>
      <c r="AM796">
        <v>2664</v>
      </c>
      <c r="AN796">
        <v>23500</v>
      </c>
      <c r="AO796">
        <v>2666</v>
      </c>
      <c r="AP796">
        <v>2680</v>
      </c>
      <c r="AQ796">
        <v>2659</v>
      </c>
      <c r="AR796">
        <v>2679</v>
      </c>
      <c r="AS796">
        <v>56000</v>
      </c>
      <c r="AT796">
        <v>2679</v>
      </c>
      <c r="AU796">
        <v>2690</v>
      </c>
      <c r="AV796">
        <v>2664</v>
      </c>
      <c r="AW796">
        <v>2664</v>
      </c>
      <c r="AX796">
        <v>66400</v>
      </c>
      <c r="AY796">
        <v>2666</v>
      </c>
      <c r="AZ796">
        <v>2671</v>
      </c>
      <c r="BA796">
        <v>2653</v>
      </c>
      <c r="BB796">
        <v>2670</v>
      </c>
      <c r="BC796">
        <v>15400</v>
      </c>
      <c r="BD796">
        <v>2673</v>
      </c>
      <c r="BE796">
        <v>2678</v>
      </c>
      <c r="BF796">
        <v>2670</v>
      </c>
      <c r="BG796">
        <v>2676</v>
      </c>
      <c r="BH796">
        <v>15400</v>
      </c>
      <c r="BI796">
        <v>2677</v>
      </c>
      <c r="BJ796">
        <v>2692</v>
      </c>
      <c r="BK796">
        <v>2677</v>
      </c>
      <c r="BL796">
        <v>2692</v>
      </c>
      <c r="BM796">
        <v>26900</v>
      </c>
      <c r="BN796">
        <v>2692</v>
      </c>
      <c r="BO796">
        <v>2696</v>
      </c>
      <c r="BP796">
        <v>2685</v>
      </c>
      <c r="BQ796">
        <v>2690</v>
      </c>
      <c r="BR796">
        <v>19900</v>
      </c>
      <c r="BS796">
        <v>2690</v>
      </c>
      <c r="BT796">
        <v>2694</v>
      </c>
      <c r="BU796">
        <v>2684</v>
      </c>
      <c r="BV796">
        <v>2694</v>
      </c>
      <c r="BW796">
        <v>10600</v>
      </c>
      <c r="BX796">
        <v>2695</v>
      </c>
      <c r="BY796">
        <v>2700</v>
      </c>
      <c r="BZ796">
        <v>2686</v>
      </c>
      <c r="CA796">
        <v>2688</v>
      </c>
      <c r="CB796">
        <v>31000</v>
      </c>
      <c r="CC796">
        <v>2689</v>
      </c>
      <c r="CD796">
        <v>2695</v>
      </c>
      <c r="CE796">
        <v>2689</v>
      </c>
      <c r="CF796">
        <v>2692</v>
      </c>
      <c r="CG796">
        <v>7400</v>
      </c>
      <c r="CH796">
        <v>2691</v>
      </c>
      <c r="CI796">
        <v>2693</v>
      </c>
      <c r="CJ796">
        <v>2687</v>
      </c>
      <c r="CK796">
        <v>2689</v>
      </c>
      <c r="CL796">
        <v>10200</v>
      </c>
      <c r="CM796">
        <v>2689</v>
      </c>
      <c r="CN796">
        <v>2691</v>
      </c>
      <c r="CO796">
        <v>2683</v>
      </c>
      <c r="CP796">
        <v>2684</v>
      </c>
      <c r="CQ796">
        <v>13300</v>
      </c>
      <c r="CR796">
        <v>2684</v>
      </c>
      <c r="CS796">
        <v>2689</v>
      </c>
      <c r="CT796">
        <v>2677</v>
      </c>
      <c r="CU796">
        <v>2685</v>
      </c>
      <c r="CV796">
        <v>14700</v>
      </c>
      <c r="CW796">
        <v>2688</v>
      </c>
      <c r="CX796">
        <v>2695</v>
      </c>
      <c r="CY796">
        <v>2683</v>
      </c>
      <c r="CZ796">
        <v>2690</v>
      </c>
      <c r="DA796">
        <v>13400</v>
      </c>
      <c r="DB796">
        <v>2689</v>
      </c>
      <c r="DC796">
        <v>2690</v>
      </c>
      <c r="DD796">
        <v>2687</v>
      </c>
      <c r="DE796">
        <v>2690</v>
      </c>
      <c r="DF796">
        <v>5700</v>
      </c>
      <c r="DG796">
        <v>2690</v>
      </c>
      <c r="DH796">
        <v>2692</v>
      </c>
      <c r="DI796">
        <v>2686</v>
      </c>
      <c r="DJ796">
        <v>2686</v>
      </c>
      <c r="DK796">
        <v>8800</v>
      </c>
      <c r="DL796">
        <v>2688</v>
      </c>
      <c r="DM796">
        <v>2691</v>
      </c>
      <c r="DN796">
        <v>2686</v>
      </c>
      <c r="DO796">
        <v>2690</v>
      </c>
      <c r="DP796">
        <v>9000</v>
      </c>
      <c r="DQ796">
        <v>2689</v>
      </c>
      <c r="DR796">
        <v>2695</v>
      </c>
      <c r="DS796">
        <v>2687</v>
      </c>
      <c r="DT796">
        <v>2695</v>
      </c>
      <c r="DU796">
        <v>13100</v>
      </c>
      <c r="DV796">
        <v>2694</v>
      </c>
      <c r="DW796">
        <v>2697</v>
      </c>
      <c r="DX796">
        <v>2688</v>
      </c>
      <c r="DY796">
        <v>2688</v>
      </c>
      <c r="DZ796">
        <v>12400</v>
      </c>
      <c r="EA796">
        <v>2689</v>
      </c>
      <c r="EB796">
        <v>2691</v>
      </c>
      <c r="EC796">
        <v>2678</v>
      </c>
      <c r="ED796">
        <v>2683</v>
      </c>
      <c r="EE796">
        <v>16900</v>
      </c>
      <c r="EF796">
        <v>2683</v>
      </c>
      <c r="EG796">
        <v>2691</v>
      </c>
      <c r="EH796">
        <v>2679</v>
      </c>
      <c r="EI796">
        <v>2691</v>
      </c>
      <c r="EJ796">
        <v>13500</v>
      </c>
      <c r="EK796">
        <v>2689</v>
      </c>
      <c r="EL796">
        <v>2690</v>
      </c>
      <c r="EM796">
        <v>2685</v>
      </c>
      <c r="EN796">
        <v>2687</v>
      </c>
      <c r="EO796">
        <v>5200</v>
      </c>
      <c r="EP796">
        <v>2688</v>
      </c>
      <c r="EQ796">
        <v>2689</v>
      </c>
      <c r="ER796">
        <v>2681</v>
      </c>
      <c r="ES796">
        <v>2685</v>
      </c>
      <c r="ET796">
        <v>9900</v>
      </c>
      <c r="EU796">
        <v>2687</v>
      </c>
      <c r="EV796">
        <v>2689</v>
      </c>
      <c r="EW796">
        <v>2684</v>
      </c>
      <c r="EX796">
        <v>2687</v>
      </c>
      <c r="EY796">
        <v>5900</v>
      </c>
      <c r="EZ796">
        <v>2686</v>
      </c>
      <c r="FA796">
        <v>2691</v>
      </c>
      <c r="FB796">
        <v>2685</v>
      </c>
      <c r="FC796">
        <v>2691</v>
      </c>
      <c r="FD796">
        <v>13500</v>
      </c>
      <c r="FE796">
        <v>2691</v>
      </c>
      <c r="FF796">
        <v>2692</v>
      </c>
      <c r="FG796">
        <v>2688</v>
      </c>
      <c r="FH796">
        <v>2689</v>
      </c>
      <c r="FI796">
        <v>10000</v>
      </c>
      <c r="FJ796">
        <v>2690</v>
      </c>
      <c r="FK796">
        <v>2691</v>
      </c>
      <c r="FL796">
        <v>2686</v>
      </c>
      <c r="FM796">
        <v>2688</v>
      </c>
      <c r="FN796">
        <v>9200</v>
      </c>
      <c r="FO796">
        <v>2687</v>
      </c>
      <c r="FP796">
        <v>2687</v>
      </c>
      <c r="FQ796">
        <v>2683</v>
      </c>
      <c r="FR796">
        <v>2684</v>
      </c>
      <c r="FS796">
        <v>5700</v>
      </c>
      <c r="FT796">
        <v>2684</v>
      </c>
      <c r="FU796">
        <v>2684</v>
      </c>
      <c r="FV796">
        <v>2684</v>
      </c>
      <c r="FW796">
        <v>2684</v>
      </c>
      <c r="FX796">
        <v>600</v>
      </c>
      <c r="GC796">
        <v>0</v>
      </c>
      <c r="GH796">
        <v>0</v>
      </c>
      <c r="GM796">
        <v>0</v>
      </c>
      <c r="GR796">
        <v>0</v>
      </c>
      <c r="GW796">
        <v>0</v>
      </c>
      <c r="HB796">
        <v>0</v>
      </c>
      <c r="HG796">
        <v>0</v>
      </c>
      <c r="HL796">
        <v>0</v>
      </c>
      <c r="HQ796">
        <v>0</v>
      </c>
      <c r="HV796">
        <v>0</v>
      </c>
      <c r="IA796">
        <v>0</v>
      </c>
      <c r="IB796">
        <v>2690</v>
      </c>
      <c r="IC796">
        <v>2690</v>
      </c>
      <c r="ID796">
        <v>2682</v>
      </c>
      <c r="IE796">
        <v>2683</v>
      </c>
      <c r="IF796">
        <v>29500</v>
      </c>
      <c r="IG796">
        <v>2682</v>
      </c>
      <c r="IH796">
        <v>2687</v>
      </c>
      <c r="II796">
        <v>2681</v>
      </c>
      <c r="IJ796">
        <v>2685</v>
      </c>
      <c r="IK796">
        <v>10000</v>
      </c>
      <c r="IL796">
        <v>2687</v>
      </c>
      <c r="IM796">
        <v>2688</v>
      </c>
      <c r="IN796">
        <v>2684</v>
      </c>
      <c r="IO796">
        <v>2688</v>
      </c>
      <c r="IP796">
        <v>6800</v>
      </c>
      <c r="IQ796">
        <v>2688</v>
      </c>
      <c r="IR796">
        <v>2693</v>
      </c>
      <c r="IS796">
        <v>2685</v>
      </c>
      <c r="IT796">
        <v>2688</v>
      </c>
      <c r="IU796">
        <v>24300</v>
      </c>
      <c r="IV796">
        <v>2688</v>
      </c>
      <c r="IW796">
        <v>2691</v>
      </c>
      <c r="IX796">
        <v>2687</v>
      </c>
      <c r="IY796">
        <v>2689</v>
      </c>
      <c r="IZ796">
        <v>7700</v>
      </c>
      <c r="JA796">
        <v>2690</v>
      </c>
      <c r="JB796">
        <v>2690</v>
      </c>
      <c r="JC796">
        <v>2687</v>
      </c>
      <c r="JD796">
        <v>2689</v>
      </c>
      <c r="JE796">
        <v>8500</v>
      </c>
      <c r="JF796">
        <v>2689</v>
      </c>
      <c r="JG796">
        <v>2689</v>
      </c>
      <c r="JH796">
        <v>2687</v>
      </c>
      <c r="JI796">
        <v>2688</v>
      </c>
      <c r="JJ796">
        <v>7600</v>
      </c>
      <c r="JK796">
        <v>2689</v>
      </c>
      <c r="JL796">
        <v>2691</v>
      </c>
      <c r="JM796">
        <v>2685</v>
      </c>
      <c r="JN796">
        <v>2686</v>
      </c>
      <c r="JO796">
        <v>10400</v>
      </c>
      <c r="JP796">
        <v>2687</v>
      </c>
      <c r="JQ796">
        <v>2687</v>
      </c>
      <c r="JR796">
        <v>2681</v>
      </c>
      <c r="JS796">
        <v>2683</v>
      </c>
      <c r="JT796">
        <v>7000</v>
      </c>
      <c r="JU796">
        <v>2685</v>
      </c>
      <c r="JV796">
        <v>2688</v>
      </c>
      <c r="JW796">
        <v>2685</v>
      </c>
      <c r="JX796">
        <v>2688</v>
      </c>
      <c r="JY796">
        <v>6200</v>
      </c>
      <c r="JZ796">
        <v>2688</v>
      </c>
      <c r="KA796">
        <v>2690</v>
      </c>
      <c r="KB796">
        <v>2687</v>
      </c>
      <c r="KC796">
        <v>2687</v>
      </c>
      <c r="KD796">
        <v>12200</v>
      </c>
      <c r="KE796">
        <v>2686</v>
      </c>
      <c r="KF796">
        <v>2692</v>
      </c>
      <c r="KG796">
        <v>2686</v>
      </c>
      <c r="KH796">
        <v>2689</v>
      </c>
      <c r="KI796">
        <v>14700</v>
      </c>
      <c r="KJ796">
        <v>2690</v>
      </c>
      <c r="KK796">
        <v>2690</v>
      </c>
      <c r="KL796">
        <v>2689</v>
      </c>
      <c r="KM796">
        <v>2690</v>
      </c>
      <c r="KN796">
        <v>7800</v>
      </c>
      <c r="KO796">
        <v>2690</v>
      </c>
      <c r="KP796">
        <v>2691</v>
      </c>
      <c r="KQ796">
        <v>2688</v>
      </c>
      <c r="KR796">
        <v>2688</v>
      </c>
      <c r="KS796">
        <v>9700</v>
      </c>
      <c r="KT796">
        <v>2688</v>
      </c>
      <c r="KU796">
        <v>2689</v>
      </c>
      <c r="KV796">
        <v>2687</v>
      </c>
      <c r="KW796">
        <v>2689</v>
      </c>
      <c r="KX796">
        <v>5500</v>
      </c>
      <c r="KY796">
        <v>2688</v>
      </c>
      <c r="KZ796">
        <v>2689</v>
      </c>
      <c r="LA796">
        <v>2688</v>
      </c>
      <c r="LB796">
        <v>2689</v>
      </c>
      <c r="LC796">
        <v>9100</v>
      </c>
      <c r="LD796">
        <v>2690</v>
      </c>
      <c r="LE796">
        <v>2692</v>
      </c>
      <c r="LF796">
        <v>2688</v>
      </c>
      <c r="LG796">
        <v>2691</v>
      </c>
      <c r="LH796">
        <v>17200</v>
      </c>
      <c r="LI796">
        <v>2691</v>
      </c>
      <c r="LJ796">
        <v>2692</v>
      </c>
      <c r="LK796">
        <v>2689</v>
      </c>
      <c r="LL796">
        <v>2690</v>
      </c>
      <c r="LM796">
        <v>9200</v>
      </c>
      <c r="LN796">
        <v>2690</v>
      </c>
      <c r="LO796">
        <v>2690</v>
      </c>
      <c r="LP796">
        <v>2680</v>
      </c>
      <c r="LQ796">
        <v>2683</v>
      </c>
      <c r="LR796">
        <v>28600</v>
      </c>
      <c r="LS796">
        <v>2683</v>
      </c>
      <c r="LT796">
        <v>2688</v>
      </c>
      <c r="LU796">
        <v>2679</v>
      </c>
      <c r="LV796">
        <v>2679</v>
      </c>
      <c r="LW796">
        <v>34800</v>
      </c>
      <c r="LX796">
        <v>2678</v>
      </c>
      <c r="LY796">
        <v>2678</v>
      </c>
      <c r="LZ796">
        <v>2660</v>
      </c>
      <c r="MA796">
        <v>2669</v>
      </c>
      <c r="MB796">
        <v>28100</v>
      </c>
      <c r="MC796">
        <v>2670</v>
      </c>
      <c r="MD796">
        <v>2670</v>
      </c>
      <c r="ME796">
        <v>2659</v>
      </c>
      <c r="MF796">
        <v>2659</v>
      </c>
      <c r="MG796">
        <v>6500</v>
      </c>
      <c r="MH796">
        <v>2660</v>
      </c>
      <c r="MI796">
        <v>2663</v>
      </c>
      <c r="MJ796">
        <v>2656</v>
      </c>
      <c r="MK796">
        <v>2662</v>
      </c>
      <c r="ML796">
        <v>10700</v>
      </c>
      <c r="MM796">
        <v>2663</v>
      </c>
      <c r="MN796">
        <v>2666</v>
      </c>
      <c r="MO796">
        <v>2658</v>
      </c>
      <c r="MP796">
        <v>2666</v>
      </c>
      <c r="MQ796">
        <v>10400</v>
      </c>
      <c r="MR796">
        <v>2666</v>
      </c>
      <c r="MS796">
        <v>2670</v>
      </c>
      <c r="MT796">
        <v>2666</v>
      </c>
      <c r="MU796">
        <v>2669</v>
      </c>
      <c r="MV796">
        <v>12500</v>
      </c>
      <c r="MW796">
        <v>2669</v>
      </c>
      <c r="MX796">
        <v>2671</v>
      </c>
      <c r="MY796">
        <v>2668</v>
      </c>
      <c r="MZ796">
        <v>2670</v>
      </c>
      <c r="NA796">
        <v>9500</v>
      </c>
      <c r="NB796">
        <v>2671</v>
      </c>
      <c r="NC796">
        <v>2679</v>
      </c>
      <c r="ND796">
        <v>2669</v>
      </c>
      <c r="NE796">
        <v>2678</v>
      </c>
      <c r="NF796">
        <v>15000</v>
      </c>
      <c r="NG796">
        <v>2677</v>
      </c>
      <c r="NH796">
        <v>2677</v>
      </c>
      <c r="NI796">
        <v>2670</v>
      </c>
      <c r="NJ796">
        <v>2674</v>
      </c>
      <c r="NK796">
        <v>17000</v>
      </c>
      <c r="NL796">
        <v>2673</v>
      </c>
      <c r="NM796">
        <v>2676</v>
      </c>
      <c r="NN796">
        <v>2670</v>
      </c>
      <c r="NO796">
        <v>2675</v>
      </c>
      <c r="NP796">
        <v>24400</v>
      </c>
      <c r="NQ796">
        <v>2675</v>
      </c>
      <c r="NR796">
        <v>2684</v>
      </c>
      <c r="NS796">
        <v>2672</v>
      </c>
      <c r="NT796">
        <v>2682</v>
      </c>
      <c r="NU796">
        <v>27000</v>
      </c>
      <c r="NV796">
        <v>2683</v>
      </c>
      <c r="NW796">
        <v>2683</v>
      </c>
      <c r="NX796">
        <v>2683</v>
      </c>
      <c r="NY796">
        <v>2683</v>
      </c>
      <c r="NZ796">
        <v>18700</v>
      </c>
    </row>
    <row r="797" spans="1:390" ht="15">
      <c r="A797" s="15" t="s">
        <v>18</v>
      </c>
      <c r="B797" s="15">
        <v>10</v>
      </c>
      <c r="C797" s="15">
        <v>6804</v>
      </c>
      <c r="D797" s="10" t="s">
        <v>363</v>
      </c>
      <c r="E797" s="15" t="s">
        <v>20</v>
      </c>
      <c r="F797" s="15" t="s">
        <v>437</v>
      </c>
      <c r="G797" s="50">
        <v>1594</v>
      </c>
      <c r="H797" s="50">
        <v>146</v>
      </c>
      <c r="I797" s="58">
        <v>0.1008</v>
      </c>
      <c r="J797" s="50">
        <v>4327900</v>
      </c>
      <c r="K797" s="50">
        <v>1621</v>
      </c>
      <c r="L797" s="50">
        <v>1492</v>
      </c>
      <c r="M797" s="63">
        <f t="shared" si="54"/>
        <v>0.20930232558139536</v>
      </c>
      <c r="N797" s="42" t="str">
        <f>IFERROR(VLOOKUP(C797, マスタ!$E$2:$G$33, 3, TRUE), "")</f>
        <v>電気</v>
      </c>
      <c r="O797" s="15" t="str">
        <f>IF(F797 = "", "", TEXT( WORKDAY(TEXT(LEFT(F797, FIND("(", F797) - 1), "yyyy/mm/dd"), 1, マスタ!$A$2:$A$106), "yyyymmdd"))</f>
        <v>20170808</v>
      </c>
      <c r="P797" s="16">
        <v>42955</v>
      </c>
      <c r="Q797" s="56">
        <v>1589</v>
      </c>
      <c r="R797" s="56">
        <v>1645</v>
      </c>
      <c r="S797" s="56">
        <v>1580</v>
      </c>
      <c r="T797" s="15" t="str">
        <f t="shared" si="51"/>
        <v>有</v>
      </c>
      <c r="U797" s="15" t="str">
        <f t="shared" si="52"/>
        <v>無</v>
      </c>
      <c r="V797" s="67">
        <f t="shared" si="53"/>
        <v>-3.1367628607277265E-3</v>
      </c>
      <c r="W797" s="17" t="s">
        <v>949</v>
      </c>
      <c r="X797" s="46">
        <v>31</v>
      </c>
      <c r="Y797" s="71">
        <f t="shared" si="59"/>
        <v>19.44792973651192</v>
      </c>
      <c r="Z797">
        <v>1589</v>
      </c>
      <c r="AA797">
        <v>1605</v>
      </c>
      <c r="AB797">
        <v>1580</v>
      </c>
      <c r="AC797">
        <v>1599</v>
      </c>
      <c r="AD797">
        <v>228800</v>
      </c>
      <c r="AE797">
        <v>1601</v>
      </c>
      <c r="AF797">
        <v>1629</v>
      </c>
      <c r="AG797">
        <v>1601</v>
      </c>
      <c r="AH797">
        <v>1626</v>
      </c>
      <c r="AI797">
        <v>183100</v>
      </c>
      <c r="AJ797">
        <v>1625</v>
      </c>
      <c r="AK797">
        <v>1625</v>
      </c>
      <c r="AL797">
        <v>1609</v>
      </c>
      <c r="AM797">
        <v>1618</v>
      </c>
      <c r="AN797">
        <v>95400</v>
      </c>
      <c r="AO797">
        <v>1618</v>
      </c>
      <c r="AP797">
        <v>1622</v>
      </c>
      <c r="AQ797">
        <v>1606</v>
      </c>
      <c r="AR797">
        <v>1606</v>
      </c>
      <c r="AS797">
        <v>96300</v>
      </c>
      <c r="AT797">
        <v>1608</v>
      </c>
      <c r="AU797">
        <v>1617</v>
      </c>
      <c r="AV797">
        <v>1608</v>
      </c>
      <c r="AW797">
        <v>1611</v>
      </c>
      <c r="AX797">
        <v>41100</v>
      </c>
      <c r="AY797">
        <v>1611</v>
      </c>
      <c r="AZ797">
        <v>1611</v>
      </c>
      <c r="BA797">
        <v>1590</v>
      </c>
      <c r="BB797">
        <v>1590</v>
      </c>
      <c r="BC797">
        <v>80600</v>
      </c>
      <c r="BD797">
        <v>1590</v>
      </c>
      <c r="BE797">
        <v>1602</v>
      </c>
      <c r="BF797">
        <v>1589</v>
      </c>
      <c r="BG797">
        <v>1601</v>
      </c>
      <c r="BH797">
        <v>50500</v>
      </c>
      <c r="BI797">
        <v>1600</v>
      </c>
      <c r="BJ797">
        <v>1607</v>
      </c>
      <c r="BK797">
        <v>1596</v>
      </c>
      <c r="BL797">
        <v>1604</v>
      </c>
      <c r="BM797">
        <v>36900</v>
      </c>
      <c r="BN797">
        <v>1604</v>
      </c>
      <c r="BO797">
        <v>1613</v>
      </c>
      <c r="BP797">
        <v>1604</v>
      </c>
      <c r="BQ797">
        <v>1611</v>
      </c>
      <c r="BR797">
        <v>22600</v>
      </c>
      <c r="BS797">
        <v>1610</v>
      </c>
      <c r="BT797">
        <v>1611</v>
      </c>
      <c r="BU797">
        <v>1598</v>
      </c>
      <c r="BV797">
        <v>1598</v>
      </c>
      <c r="BW797">
        <v>74100</v>
      </c>
      <c r="BX797">
        <v>1599</v>
      </c>
      <c r="BY797">
        <v>1607</v>
      </c>
      <c r="BZ797">
        <v>1595</v>
      </c>
      <c r="CA797">
        <v>1598</v>
      </c>
      <c r="CB797">
        <v>36800</v>
      </c>
      <c r="CC797">
        <v>1597</v>
      </c>
      <c r="CD797">
        <v>1603</v>
      </c>
      <c r="CE797">
        <v>1596</v>
      </c>
      <c r="CF797">
        <v>1601</v>
      </c>
      <c r="CG797">
        <v>19900</v>
      </c>
      <c r="CH797">
        <v>1600</v>
      </c>
      <c r="CI797">
        <v>1612</v>
      </c>
      <c r="CJ797">
        <v>1596</v>
      </c>
      <c r="CK797">
        <v>1610</v>
      </c>
      <c r="CL797">
        <v>42200</v>
      </c>
      <c r="CM797">
        <v>1610</v>
      </c>
      <c r="CN797">
        <v>1614</v>
      </c>
      <c r="CO797">
        <v>1601</v>
      </c>
      <c r="CP797">
        <v>1602</v>
      </c>
      <c r="CQ797">
        <v>27700</v>
      </c>
      <c r="CR797">
        <v>1603</v>
      </c>
      <c r="CS797">
        <v>1606</v>
      </c>
      <c r="CT797">
        <v>1602</v>
      </c>
      <c r="CU797">
        <v>1603</v>
      </c>
      <c r="CV797">
        <v>17300</v>
      </c>
      <c r="CW797">
        <v>1604</v>
      </c>
      <c r="CX797">
        <v>1608</v>
      </c>
      <c r="CY797">
        <v>1604</v>
      </c>
      <c r="CZ797">
        <v>1605</v>
      </c>
      <c r="DA797">
        <v>13100</v>
      </c>
      <c r="DB797">
        <v>1606</v>
      </c>
      <c r="DC797">
        <v>1618</v>
      </c>
      <c r="DD797">
        <v>1606</v>
      </c>
      <c r="DE797">
        <v>1616</v>
      </c>
      <c r="DF797">
        <v>36600</v>
      </c>
      <c r="DG797">
        <v>1617</v>
      </c>
      <c r="DH797">
        <v>1618</v>
      </c>
      <c r="DI797">
        <v>1614</v>
      </c>
      <c r="DJ797">
        <v>1617</v>
      </c>
      <c r="DK797">
        <v>14700</v>
      </c>
      <c r="DL797">
        <v>1616</v>
      </c>
      <c r="DM797">
        <v>1616</v>
      </c>
      <c r="DN797">
        <v>1607</v>
      </c>
      <c r="DO797">
        <v>1607</v>
      </c>
      <c r="DP797">
        <v>30400</v>
      </c>
      <c r="DQ797">
        <v>1608</v>
      </c>
      <c r="DR797">
        <v>1610</v>
      </c>
      <c r="DS797">
        <v>1603</v>
      </c>
      <c r="DT797">
        <v>1606</v>
      </c>
      <c r="DU797">
        <v>30700</v>
      </c>
      <c r="DV797">
        <v>1607</v>
      </c>
      <c r="DW797">
        <v>1607</v>
      </c>
      <c r="DX797">
        <v>1598</v>
      </c>
      <c r="DY797">
        <v>1600</v>
      </c>
      <c r="DZ797">
        <v>27200</v>
      </c>
      <c r="EA797">
        <v>1600</v>
      </c>
      <c r="EB797">
        <v>1603</v>
      </c>
      <c r="EC797">
        <v>1599</v>
      </c>
      <c r="ED797">
        <v>1601</v>
      </c>
      <c r="EE797">
        <v>31500</v>
      </c>
      <c r="EF797">
        <v>1601</v>
      </c>
      <c r="EG797">
        <v>1604</v>
      </c>
      <c r="EH797">
        <v>1599</v>
      </c>
      <c r="EI797">
        <v>1602</v>
      </c>
      <c r="EJ797">
        <v>36300</v>
      </c>
      <c r="EK797">
        <v>1602</v>
      </c>
      <c r="EL797">
        <v>1602</v>
      </c>
      <c r="EM797">
        <v>1598</v>
      </c>
      <c r="EN797">
        <v>1598</v>
      </c>
      <c r="EO797">
        <v>18800</v>
      </c>
      <c r="EP797">
        <v>1598</v>
      </c>
      <c r="EQ797">
        <v>1608</v>
      </c>
      <c r="ER797">
        <v>1597</v>
      </c>
      <c r="ES797">
        <v>1607</v>
      </c>
      <c r="ET797">
        <v>33200</v>
      </c>
      <c r="EU797">
        <v>1607</v>
      </c>
      <c r="EV797">
        <v>1607</v>
      </c>
      <c r="EW797">
        <v>1604</v>
      </c>
      <c r="EX797">
        <v>1606</v>
      </c>
      <c r="EY797">
        <v>17000</v>
      </c>
      <c r="EZ797">
        <v>1605</v>
      </c>
      <c r="FA797">
        <v>1605</v>
      </c>
      <c r="FB797">
        <v>1602</v>
      </c>
      <c r="FC797">
        <v>1603</v>
      </c>
      <c r="FD797">
        <v>14500</v>
      </c>
      <c r="FE797">
        <v>1603</v>
      </c>
      <c r="FF797">
        <v>1603</v>
      </c>
      <c r="FG797">
        <v>1601</v>
      </c>
      <c r="FH797">
        <v>1601</v>
      </c>
      <c r="FI797">
        <v>12700</v>
      </c>
      <c r="FJ797">
        <v>1601</v>
      </c>
      <c r="FK797">
        <v>1608</v>
      </c>
      <c r="FL797">
        <v>1601</v>
      </c>
      <c r="FM797">
        <v>1608</v>
      </c>
      <c r="FN797">
        <v>15000</v>
      </c>
      <c r="FO797">
        <v>1608</v>
      </c>
      <c r="FP797">
        <v>1618</v>
      </c>
      <c r="FQ797">
        <v>1608</v>
      </c>
      <c r="FR797">
        <v>1618</v>
      </c>
      <c r="FS797">
        <v>35000</v>
      </c>
      <c r="FT797">
        <v>1619</v>
      </c>
      <c r="FU797">
        <v>1619</v>
      </c>
      <c r="FV797">
        <v>1619</v>
      </c>
      <c r="FW797">
        <v>1619</v>
      </c>
      <c r="FX797">
        <v>6600</v>
      </c>
      <c r="GC797">
        <v>0</v>
      </c>
      <c r="GH797">
        <v>0</v>
      </c>
      <c r="GM797">
        <v>0</v>
      </c>
      <c r="GR797">
        <v>0</v>
      </c>
      <c r="GW797">
        <v>0</v>
      </c>
      <c r="HB797">
        <v>0</v>
      </c>
      <c r="HG797">
        <v>0</v>
      </c>
      <c r="HL797">
        <v>0</v>
      </c>
      <c r="HQ797">
        <v>0</v>
      </c>
      <c r="HV797">
        <v>0</v>
      </c>
      <c r="IA797">
        <v>0</v>
      </c>
      <c r="IB797">
        <v>1618</v>
      </c>
      <c r="IC797">
        <v>1628</v>
      </c>
      <c r="ID797">
        <v>1616</v>
      </c>
      <c r="IE797">
        <v>1623</v>
      </c>
      <c r="IF797">
        <v>128300</v>
      </c>
      <c r="IG797">
        <v>1623</v>
      </c>
      <c r="IH797">
        <v>1626</v>
      </c>
      <c r="II797">
        <v>1623</v>
      </c>
      <c r="IJ797">
        <v>1626</v>
      </c>
      <c r="IK797">
        <v>24500</v>
      </c>
      <c r="IL797">
        <v>1626</v>
      </c>
      <c r="IM797">
        <v>1628</v>
      </c>
      <c r="IN797">
        <v>1621</v>
      </c>
      <c r="IO797">
        <v>1622</v>
      </c>
      <c r="IP797">
        <v>37600</v>
      </c>
      <c r="IQ797">
        <v>1622</v>
      </c>
      <c r="IR797">
        <v>1623</v>
      </c>
      <c r="IS797">
        <v>1612</v>
      </c>
      <c r="IT797">
        <v>1615</v>
      </c>
      <c r="IU797">
        <v>45800</v>
      </c>
      <c r="IV797">
        <v>1615</v>
      </c>
      <c r="IW797">
        <v>1615</v>
      </c>
      <c r="IX797">
        <v>1606</v>
      </c>
      <c r="IY797">
        <v>1608</v>
      </c>
      <c r="IZ797">
        <v>86400</v>
      </c>
      <c r="JA797">
        <v>1608</v>
      </c>
      <c r="JB797">
        <v>1619</v>
      </c>
      <c r="JC797">
        <v>1607</v>
      </c>
      <c r="JD797">
        <v>1619</v>
      </c>
      <c r="JE797">
        <v>34200</v>
      </c>
      <c r="JF797">
        <v>1620</v>
      </c>
      <c r="JG797">
        <v>1624</v>
      </c>
      <c r="JH797">
        <v>1618</v>
      </c>
      <c r="JI797">
        <v>1623</v>
      </c>
      <c r="JJ797">
        <v>27400</v>
      </c>
      <c r="JK797">
        <v>1624</v>
      </c>
      <c r="JL797">
        <v>1626</v>
      </c>
      <c r="JM797">
        <v>1621</v>
      </c>
      <c r="JN797">
        <v>1626</v>
      </c>
      <c r="JO797">
        <v>39600</v>
      </c>
      <c r="JP797">
        <v>1625</v>
      </c>
      <c r="JQ797">
        <v>1626</v>
      </c>
      <c r="JR797">
        <v>1611</v>
      </c>
      <c r="JS797">
        <v>1612</v>
      </c>
      <c r="JT797">
        <v>67000</v>
      </c>
      <c r="JU797">
        <v>1612</v>
      </c>
      <c r="JV797">
        <v>1613</v>
      </c>
      <c r="JW797">
        <v>1609</v>
      </c>
      <c r="JX797">
        <v>1613</v>
      </c>
      <c r="JY797">
        <v>22000</v>
      </c>
      <c r="JZ797">
        <v>1614</v>
      </c>
      <c r="KA797">
        <v>1625</v>
      </c>
      <c r="KB797">
        <v>1613</v>
      </c>
      <c r="KC797">
        <v>1625</v>
      </c>
      <c r="KD797">
        <v>37600</v>
      </c>
      <c r="KE797">
        <v>1625</v>
      </c>
      <c r="KF797">
        <v>1625</v>
      </c>
      <c r="KG797">
        <v>1621</v>
      </c>
      <c r="KH797">
        <v>1621</v>
      </c>
      <c r="KI797">
        <v>8600</v>
      </c>
      <c r="KJ797">
        <v>1622</v>
      </c>
      <c r="KK797">
        <v>1625</v>
      </c>
      <c r="KL797">
        <v>1620</v>
      </c>
      <c r="KM797">
        <v>1625</v>
      </c>
      <c r="KN797">
        <v>21800</v>
      </c>
      <c r="KO797">
        <v>1624</v>
      </c>
      <c r="KP797">
        <v>1625</v>
      </c>
      <c r="KQ797">
        <v>1621</v>
      </c>
      <c r="KR797">
        <v>1625</v>
      </c>
      <c r="KS797">
        <v>33300</v>
      </c>
      <c r="KT797">
        <v>1625</v>
      </c>
      <c r="KU797">
        <v>1626</v>
      </c>
      <c r="KV797">
        <v>1621</v>
      </c>
      <c r="KW797">
        <v>1622</v>
      </c>
      <c r="KX797">
        <v>16400</v>
      </c>
      <c r="KY797">
        <v>1623</v>
      </c>
      <c r="KZ797">
        <v>1627</v>
      </c>
      <c r="LA797">
        <v>1623</v>
      </c>
      <c r="LB797">
        <v>1626</v>
      </c>
      <c r="LC797">
        <v>29400</v>
      </c>
      <c r="LD797">
        <v>1626</v>
      </c>
      <c r="LE797">
        <v>1630</v>
      </c>
      <c r="LF797">
        <v>1625</v>
      </c>
      <c r="LG797">
        <v>1629</v>
      </c>
      <c r="LH797">
        <v>32200</v>
      </c>
      <c r="LI797">
        <v>1628</v>
      </c>
      <c r="LJ797">
        <v>1629</v>
      </c>
      <c r="LK797">
        <v>1628</v>
      </c>
      <c r="LL797">
        <v>1629</v>
      </c>
      <c r="LM797">
        <v>13200</v>
      </c>
      <c r="LN797">
        <v>1628</v>
      </c>
      <c r="LO797">
        <v>1629</v>
      </c>
      <c r="LP797">
        <v>1625</v>
      </c>
      <c r="LQ797">
        <v>1628</v>
      </c>
      <c r="LR797">
        <v>37500</v>
      </c>
      <c r="LS797">
        <v>1628</v>
      </c>
      <c r="LT797">
        <v>1628</v>
      </c>
      <c r="LU797">
        <v>1626</v>
      </c>
      <c r="LV797">
        <v>1628</v>
      </c>
      <c r="LW797">
        <v>18900</v>
      </c>
      <c r="LX797">
        <v>1628</v>
      </c>
      <c r="LY797">
        <v>1628</v>
      </c>
      <c r="LZ797">
        <v>1624</v>
      </c>
      <c r="MA797">
        <v>1624</v>
      </c>
      <c r="MB797">
        <v>15900</v>
      </c>
      <c r="MC797">
        <v>1625</v>
      </c>
      <c r="MD797">
        <v>1626</v>
      </c>
      <c r="ME797">
        <v>1624</v>
      </c>
      <c r="MF797">
        <v>1626</v>
      </c>
      <c r="MG797">
        <v>24000</v>
      </c>
      <c r="MH797">
        <v>1627</v>
      </c>
      <c r="MI797">
        <v>1628</v>
      </c>
      <c r="MJ797">
        <v>1626</v>
      </c>
      <c r="MK797">
        <v>1627</v>
      </c>
      <c r="ML797">
        <v>41000</v>
      </c>
      <c r="MM797">
        <v>1628</v>
      </c>
      <c r="MN797">
        <v>1632</v>
      </c>
      <c r="MO797">
        <v>1625</v>
      </c>
      <c r="MP797">
        <v>1630</v>
      </c>
      <c r="MQ797">
        <v>52700</v>
      </c>
      <c r="MR797">
        <v>1629</v>
      </c>
      <c r="MS797">
        <v>1630</v>
      </c>
      <c r="MT797">
        <v>1626</v>
      </c>
      <c r="MU797">
        <v>1629</v>
      </c>
      <c r="MV797">
        <v>31400</v>
      </c>
      <c r="MW797">
        <v>1628</v>
      </c>
      <c r="MX797">
        <v>1631</v>
      </c>
      <c r="MY797">
        <v>1627</v>
      </c>
      <c r="MZ797">
        <v>1631</v>
      </c>
      <c r="NA797">
        <v>24900</v>
      </c>
      <c r="NB797">
        <v>1631</v>
      </c>
      <c r="NC797">
        <v>1632</v>
      </c>
      <c r="ND797">
        <v>1629</v>
      </c>
      <c r="NE797">
        <v>1632</v>
      </c>
      <c r="NF797">
        <v>39200</v>
      </c>
      <c r="NG797">
        <v>1633</v>
      </c>
      <c r="NH797">
        <v>1634</v>
      </c>
      <c r="NI797">
        <v>1631</v>
      </c>
      <c r="NJ797">
        <v>1634</v>
      </c>
      <c r="NK797">
        <v>44400</v>
      </c>
      <c r="NL797">
        <v>1634</v>
      </c>
      <c r="NM797">
        <v>1641</v>
      </c>
      <c r="NN797">
        <v>1631</v>
      </c>
      <c r="NO797">
        <v>1640</v>
      </c>
      <c r="NP797">
        <v>141200</v>
      </c>
      <c r="NQ797">
        <v>1639</v>
      </c>
      <c r="NR797">
        <v>1645</v>
      </c>
      <c r="NS797">
        <v>1639</v>
      </c>
      <c r="NT797">
        <v>1640</v>
      </c>
      <c r="NU797">
        <v>129700</v>
      </c>
      <c r="NV797">
        <v>1640</v>
      </c>
      <c r="NW797">
        <v>1640</v>
      </c>
      <c r="NX797">
        <v>1640</v>
      </c>
      <c r="NY797">
        <v>1640</v>
      </c>
      <c r="NZ797">
        <v>188000</v>
      </c>
    </row>
    <row r="798" spans="1:390" ht="15">
      <c r="A798" s="14" t="s">
        <v>563</v>
      </c>
      <c r="B798" s="14">
        <v>13</v>
      </c>
      <c r="C798" s="14">
        <v>7271</v>
      </c>
      <c r="D798" s="9" t="s">
        <v>160</v>
      </c>
      <c r="E798" s="14" t="s">
        <v>20</v>
      </c>
      <c r="F798" s="14" t="s">
        <v>437</v>
      </c>
      <c r="G798" s="51">
        <v>1735</v>
      </c>
      <c r="H798" s="51">
        <v>150</v>
      </c>
      <c r="I798" s="59">
        <v>9.4600000000000004E-2</v>
      </c>
      <c r="J798" s="51">
        <v>552200</v>
      </c>
      <c r="K798" s="51">
        <v>1760</v>
      </c>
      <c r="L798" s="51">
        <v>1670</v>
      </c>
      <c r="M798" s="64">
        <f t="shared" si="54"/>
        <v>0.27777777777777779</v>
      </c>
      <c r="N798" s="43" t="str">
        <f>IFERROR(VLOOKUP(C798, マスタ!$E$2:$G$33, 3, TRUE), "")</f>
        <v>輸送用機械</v>
      </c>
      <c r="O798" s="14" t="str">
        <f>IF(F798 = "", "", TEXT( WORKDAY(TEXT(LEFT(F798, FIND("(", F798) - 1), "yyyy/mm/dd"), 1, マスタ!$A$2:$A$106), "yyyymmdd"))</f>
        <v>20170808</v>
      </c>
      <c r="P798" s="18">
        <v>42955</v>
      </c>
      <c r="Q798" s="57">
        <v>1729</v>
      </c>
      <c r="R798" s="57">
        <v>1737</v>
      </c>
      <c r="S798" s="57">
        <v>1674</v>
      </c>
      <c r="T798" s="14" t="str">
        <f t="shared" si="51"/>
        <v>無</v>
      </c>
      <c r="U798" s="14" t="str">
        <f t="shared" si="52"/>
        <v>有</v>
      </c>
      <c r="V798" s="68">
        <f t="shared" si="53"/>
        <v>-3.4582132564840995E-3</v>
      </c>
      <c r="W798" s="19" t="s">
        <v>947</v>
      </c>
      <c r="X798" s="47">
        <v>-17</v>
      </c>
      <c r="Y798" s="70">
        <f t="shared" si="59"/>
        <v>-9.7982708933717575</v>
      </c>
      <c r="Z798">
        <v>1729</v>
      </c>
      <c r="AA798">
        <v>1729</v>
      </c>
      <c r="AB798">
        <v>1692</v>
      </c>
      <c r="AC798">
        <v>1711</v>
      </c>
      <c r="AD798">
        <v>13100</v>
      </c>
      <c r="AE798">
        <v>1705</v>
      </c>
      <c r="AF798">
        <v>1712</v>
      </c>
      <c r="AG798">
        <v>1694</v>
      </c>
      <c r="AH798">
        <v>1703</v>
      </c>
      <c r="AI798">
        <v>5600</v>
      </c>
      <c r="AJ798">
        <v>1699</v>
      </c>
      <c r="AK798">
        <v>1699</v>
      </c>
      <c r="AL798">
        <v>1693</v>
      </c>
      <c r="AM798">
        <v>1694</v>
      </c>
      <c r="AN798">
        <v>1700</v>
      </c>
      <c r="AO798">
        <v>1692</v>
      </c>
      <c r="AP798">
        <v>1700</v>
      </c>
      <c r="AQ798">
        <v>1674</v>
      </c>
      <c r="AR798">
        <v>1693</v>
      </c>
      <c r="AS798">
        <v>13400</v>
      </c>
      <c r="AT798">
        <v>1690</v>
      </c>
      <c r="AU798">
        <v>1695</v>
      </c>
      <c r="AV798">
        <v>1684</v>
      </c>
      <c r="AW798">
        <v>1690</v>
      </c>
      <c r="AX798">
        <v>1600</v>
      </c>
      <c r="AY798">
        <v>1693</v>
      </c>
      <c r="AZ798">
        <v>1695</v>
      </c>
      <c r="BA798">
        <v>1693</v>
      </c>
      <c r="BB798">
        <v>1695</v>
      </c>
      <c r="BC798">
        <v>1200</v>
      </c>
      <c r="BD798">
        <v>1692</v>
      </c>
      <c r="BE798">
        <v>1695</v>
      </c>
      <c r="BF798">
        <v>1684</v>
      </c>
      <c r="BG798">
        <v>1695</v>
      </c>
      <c r="BH798">
        <v>4600</v>
      </c>
      <c r="BI798">
        <v>1689</v>
      </c>
      <c r="BJ798">
        <v>1689</v>
      </c>
      <c r="BK798">
        <v>1680</v>
      </c>
      <c r="BL798">
        <v>1683</v>
      </c>
      <c r="BM798">
        <v>2300</v>
      </c>
      <c r="BN798">
        <v>1684</v>
      </c>
      <c r="BO798">
        <v>1691</v>
      </c>
      <c r="BP798">
        <v>1684</v>
      </c>
      <c r="BQ798">
        <v>1690</v>
      </c>
      <c r="BR798">
        <v>1600</v>
      </c>
      <c r="BS798">
        <v>1693</v>
      </c>
      <c r="BT798">
        <v>1699</v>
      </c>
      <c r="BU798">
        <v>1691</v>
      </c>
      <c r="BV798">
        <v>1695</v>
      </c>
      <c r="BW798">
        <v>3700</v>
      </c>
      <c r="BX798">
        <v>1695</v>
      </c>
      <c r="BY798">
        <v>1695</v>
      </c>
      <c r="BZ798">
        <v>1694</v>
      </c>
      <c r="CA798">
        <v>1694</v>
      </c>
      <c r="CB798">
        <v>300</v>
      </c>
      <c r="CC798">
        <v>1697</v>
      </c>
      <c r="CD798">
        <v>1706</v>
      </c>
      <c r="CE798">
        <v>1693</v>
      </c>
      <c r="CF798">
        <v>1703</v>
      </c>
      <c r="CG798">
        <v>4500</v>
      </c>
      <c r="CH798">
        <v>1707</v>
      </c>
      <c r="CI798">
        <v>1732</v>
      </c>
      <c r="CJ798">
        <v>1703</v>
      </c>
      <c r="CK798">
        <v>1732</v>
      </c>
      <c r="CL798">
        <v>8600</v>
      </c>
      <c r="CM798">
        <v>1729</v>
      </c>
      <c r="CN798">
        <v>1735</v>
      </c>
      <c r="CO798">
        <v>1724</v>
      </c>
      <c r="CP798">
        <v>1734</v>
      </c>
      <c r="CQ798">
        <v>7100</v>
      </c>
      <c r="CR798">
        <v>1735</v>
      </c>
      <c r="CS798">
        <v>1737</v>
      </c>
      <c r="CT798">
        <v>1722</v>
      </c>
      <c r="CU798">
        <v>1723</v>
      </c>
      <c r="CV798">
        <v>6300</v>
      </c>
      <c r="CW798">
        <v>1723</v>
      </c>
      <c r="CX798">
        <v>1723</v>
      </c>
      <c r="CY798">
        <v>1716</v>
      </c>
      <c r="CZ798">
        <v>1722</v>
      </c>
      <c r="DA798">
        <v>4200</v>
      </c>
      <c r="DB798">
        <v>1727</v>
      </c>
      <c r="DC798">
        <v>1731</v>
      </c>
      <c r="DD798">
        <v>1727</v>
      </c>
      <c r="DE798">
        <v>1729</v>
      </c>
      <c r="DF798">
        <v>2600</v>
      </c>
      <c r="DG798">
        <v>1729</v>
      </c>
      <c r="DH798">
        <v>1730</v>
      </c>
      <c r="DI798">
        <v>1726</v>
      </c>
      <c r="DJ798">
        <v>1729</v>
      </c>
      <c r="DK798">
        <v>500</v>
      </c>
      <c r="DL798">
        <v>1727</v>
      </c>
      <c r="DM798">
        <v>1729</v>
      </c>
      <c r="DN798">
        <v>1724</v>
      </c>
      <c r="DO798">
        <v>1724</v>
      </c>
      <c r="DP798">
        <v>500</v>
      </c>
      <c r="DQ798">
        <v>1723</v>
      </c>
      <c r="DR798">
        <v>1723</v>
      </c>
      <c r="DS798">
        <v>1714</v>
      </c>
      <c r="DT798">
        <v>1717</v>
      </c>
      <c r="DU798">
        <v>5400</v>
      </c>
      <c r="DV798">
        <v>1713</v>
      </c>
      <c r="DW798">
        <v>1715</v>
      </c>
      <c r="DX798">
        <v>1713</v>
      </c>
      <c r="DY798">
        <v>1715</v>
      </c>
      <c r="DZ798">
        <v>200</v>
      </c>
      <c r="EA798">
        <v>1717</v>
      </c>
      <c r="EB798">
        <v>1719</v>
      </c>
      <c r="EC798">
        <v>1715</v>
      </c>
      <c r="ED798">
        <v>1715</v>
      </c>
      <c r="EE798">
        <v>700</v>
      </c>
      <c r="EF798">
        <v>1711</v>
      </c>
      <c r="EG798">
        <v>1711</v>
      </c>
      <c r="EH798">
        <v>1705</v>
      </c>
      <c r="EI798">
        <v>1706</v>
      </c>
      <c r="EJ798">
        <v>1000</v>
      </c>
      <c r="EK798">
        <v>1707</v>
      </c>
      <c r="EL798">
        <v>1707</v>
      </c>
      <c r="EM798">
        <v>1696</v>
      </c>
      <c r="EN798">
        <v>1696</v>
      </c>
      <c r="EO798">
        <v>3800</v>
      </c>
      <c r="EP798">
        <v>1699</v>
      </c>
      <c r="EQ798">
        <v>1700</v>
      </c>
      <c r="ER798">
        <v>1693</v>
      </c>
      <c r="ES798">
        <v>1694</v>
      </c>
      <c r="ET798">
        <v>3300</v>
      </c>
      <c r="EU798">
        <v>1698</v>
      </c>
      <c r="EV798">
        <v>1704</v>
      </c>
      <c r="EW798">
        <v>1696</v>
      </c>
      <c r="EX798">
        <v>1700</v>
      </c>
      <c r="EY798">
        <v>1600</v>
      </c>
      <c r="EZ798">
        <v>1703</v>
      </c>
      <c r="FA798">
        <v>1707</v>
      </c>
      <c r="FB798">
        <v>1697</v>
      </c>
      <c r="FC798">
        <v>1697</v>
      </c>
      <c r="FD798">
        <v>1800</v>
      </c>
      <c r="FE798">
        <v>1706</v>
      </c>
      <c r="FF798">
        <v>1706</v>
      </c>
      <c r="FG798">
        <v>1701</v>
      </c>
      <c r="FH798">
        <v>1701</v>
      </c>
      <c r="FI798">
        <v>300</v>
      </c>
      <c r="FJ798">
        <v>1700</v>
      </c>
      <c r="FK798">
        <v>1700</v>
      </c>
      <c r="FL798">
        <v>1700</v>
      </c>
      <c r="FM798">
        <v>1700</v>
      </c>
      <c r="FN798">
        <v>500</v>
      </c>
      <c r="FO798">
        <v>1701</v>
      </c>
      <c r="FP798">
        <v>1701</v>
      </c>
      <c r="FQ798">
        <v>1697</v>
      </c>
      <c r="FR798">
        <v>1698</v>
      </c>
      <c r="FS798">
        <v>600</v>
      </c>
      <c r="FT798">
        <v>1698</v>
      </c>
      <c r="FU798">
        <v>1698</v>
      </c>
      <c r="FV798">
        <v>1698</v>
      </c>
      <c r="FW798">
        <v>1698</v>
      </c>
      <c r="FX798">
        <v>100</v>
      </c>
      <c r="GC798">
        <v>0</v>
      </c>
      <c r="GH798">
        <v>0</v>
      </c>
      <c r="GM798">
        <v>0</v>
      </c>
      <c r="GR798">
        <v>0</v>
      </c>
      <c r="GW798">
        <v>0</v>
      </c>
      <c r="HB798">
        <v>0</v>
      </c>
      <c r="HG798">
        <v>0</v>
      </c>
      <c r="HL798">
        <v>0</v>
      </c>
      <c r="HQ798">
        <v>0</v>
      </c>
      <c r="HV798">
        <v>0</v>
      </c>
      <c r="IA798">
        <v>0</v>
      </c>
      <c r="IB798">
        <v>1698</v>
      </c>
      <c r="IC798">
        <v>1698</v>
      </c>
      <c r="ID798">
        <v>1695</v>
      </c>
      <c r="IE798">
        <v>1695</v>
      </c>
      <c r="IF798">
        <v>1300</v>
      </c>
      <c r="IG798">
        <v>1694</v>
      </c>
      <c r="IH798">
        <v>1694</v>
      </c>
      <c r="II798">
        <v>1680</v>
      </c>
      <c r="IJ798">
        <v>1687</v>
      </c>
      <c r="IK798">
        <v>5500</v>
      </c>
      <c r="IL798">
        <v>1687</v>
      </c>
      <c r="IM798">
        <v>1689</v>
      </c>
      <c r="IN798">
        <v>1687</v>
      </c>
      <c r="IO798">
        <v>1687</v>
      </c>
      <c r="IP798">
        <v>800</v>
      </c>
      <c r="IQ798">
        <v>1689</v>
      </c>
      <c r="IR798">
        <v>1689</v>
      </c>
      <c r="IS798">
        <v>1681</v>
      </c>
      <c r="IT798">
        <v>1685</v>
      </c>
      <c r="IU798">
        <v>2600</v>
      </c>
      <c r="IV798">
        <v>1684</v>
      </c>
      <c r="IW798">
        <v>1684</v>
      </c>
      <c r="IX798">
        <v>1681</v>
      </c>
      <c r="IY798">
        <v>1682</v>
      </c>
      <c r="IZ798">
        <v>900</v>
      </c>
      <c r="JA798">
        <v>1683</v>
      </c>
      <c r="JB798">
        <v>1686</v>
      </c>
      <c r="JC798">
        <v>1683</v>
      </c>
      <c r="JD798">
        <v>1686</v>
      </c>
      <c r="JE798">
        <v>500</v>
      </c>
      <c r="JF798">
        <v>1687</v>
      </c>
      <c r="JG798">
        <v>1692</v>
      </c>
      <c r="JH798">
        <v>1687</v>
      </c>
      <c r="JI798">
        <v>1692</v>
      </c>
      <c r="JJ798">
        <v>1200</v>
      </c>
      <c r="JK798">
        <v>1692</v>
      </c>
      <c r="JL798">
        <v>1712</v>
      </c>
      <c r="JM798">
        <v>1692</v>
      </c>
      <c r="JN798">
        <v>1712</v>
      </c>
      <c r="JO798">
        <v>2200</v>
      </c>
      <c r="JP798">
        <v>1708</v>
      </c>
      <c r="JQ798">
        <v>1720</v>
      </c>
      <c r="JR798">
        <v>1706</v>
      </c>
      <c r="JS798">
        <v>1719</v>
      </c>
      <c r="JT798">
        <v>3100</v>
      </c>
      <c r="JU798">
        <v>1716</v>
      </c>
      <c r="JV798">
        <v>1719</v>
      </c>
      <c r="JW798">
        <v>1712</v>
      </c>
      <c r="JX798">
        <v>1715</v>
      </c>
      <c r="JY798">
        <v>1400</v>
      </c>
      <c r="JZ798">
        <v>1715</v>
      </c>
      <c r="KA798">
        <v>1715</v>
      </c>
      <c r="KB798">
        <v>1715</v>
      </c>
      <c r="KC798">
        <v>1715</v>
      </c>
      <c r="KD798">
        <v>100</v>
      </c>
      <c r="KE798">
        <v>1706</v>
      </c>
      <c r="KF798">
        <v>1709</v>
      </c>
      <c r="KG798">
        <v>1703</v>
      </c>
      <c r="KH798">
        <v>1703</v>
      </c>
      <c r="KI798">
        <v>300</v>
      </c>
      <c r="KN798">
        <v>0</v>
      </c>
      <c r="KO798">
        <v>1705</v>
      </c>
      <c r="KP798">
        <v>1705</v>
      </c>
      <c r="KQ798">
        <v>1702</v>
      </c>
      <c r="KR798">
        <v>1702</v>
      </c>
      <c r="KS798">
        <v>600</v>
      </c>
      <c r="KT798">
        <v>1704</v>
      </c>
      <c r="KU798">
        <v>1705</v>
      </c>
      <c r="KV798">
        <v>1702</v>
      </c>
      <c r="KW798">
        <v>1702</v>
      </c>
      <c r="KX798">
        <v>900</v>
      </c>
      <c r="KY798">
        <v>1701</v>
      </c>
      <c r="KZ798">
        <v>1701</v>
      </c>
      <c r="LA798">
        <v>1698</v>
      </c>
      <c r="LB798">
        <v>1698</v>
      </c>
      <c r="LC798">
        <v>1300</v>
      </c>
      <c r="LD798">
        <v>1700</v>
      </c>
      <c r="LE798">
        <v>1703</v>
      </c>
      <c r="LF798">
        <v>1696</v>
      </c>
      <c r="LG798">
        <v>1697</v>
      </c>
      <c r="LH798">
        <v>1300</v>
      </c>
      <c r="LI798">
        <v>1698</v>
      </c>
      <c r="LJ798">
        <v>1701</v>
      </c>
      <c r="LK798">
        <v>1698</v>
      </c>
      <c r="LL798">
        <v>1701</v>
      </c>
      <c r="LM798">
        <v>500</v>
      </c>
      <c r="LN798">
        <v>1702</v>
      </c>
      <c r="LO798">
        <v>1702</v>
      </c>
      <c r="LP798">
        <v>1699</v>
      </c>
      <c r="LQ798">
        <v>1699</v>
      </c>
      <c r="LR798">
        <v>400</v>
      </c>
      <c r="LS798">
        <v>1703</v>
      </c>
      <c r="LT798">
        <v>1703</v>
      </c>
      <c r="LU798">
        <v>1703</v>
      </c>
      <c r="LV798">
        <v>1703</v>
      </c>
      <c r="LW798">
        <v>600</v>
      </c>
      <c r="LX798">
        <v>1703</v>
      </c>
      <c r="LY798">
        <v>1703</v>
      </c>
      <c r="LZ798">
        <v>1703</v>
      </c>
      <c r="MA798">
        <v>1703</v>
      </c>
      <c r="MB798">
        <v>200</v>
      </c>
      <c r="MC798">
        <v>1703</v>
      </c>
      <c r="MD798">
        <v>1703</v>
      </c>
      <c r="ME798">
        <v>1703</v>
      </c>
      <c r="MF798">
        <v>1703</v>
      </c>
      <c r="MG798">
        <v>100</v>
      </c>
      <c r="MH798">
        <v>1703</v>
      </c>
      <c r="MI798">
        <v>1703</v>
      </c>
      <c r="MJ798">
        <v>1701</v>
      </c>
      <c r="MK798">
        <v>1701</v>
      </c>
      <c r="ML798">
        <v>500</v>
      </c>
      <c r="MM798">
        <v>1702</v>
      </c>
      <c r="MN798">
        <v>1704</v>
      </c>
      <c r="MO798">
        <v>1701</v>
      </c>
      <c r="MP798">
        <v>1701</v>
      </c>
      <c r="MQ798">
        <v>900</v>
      </c>
      <c r="MR798">
        <v>1705</v>
      </c>
      <c r="MS798">
        <v>1715</v>
      </c>
      <c r="MT798">
        <v>1705</v>
      </c>
      <c r="MU798">
        <v>1711</v>
      </c>
      <c r="MV798">
        <v>3100</v>
      </c>
      <c r="MW798">
        <v>1706</v>
      </c>
      <c r="MX798">
        <v>1708</v>
      </c>
      <c r="MY798">
        <v>1703</v>
      </c>
      <c r="MZ798">
        <v>1703</v>
      </c>
      <c r="NA798">
        <v>700</v>
      </c>
      <c r="NB798">
        <v>1704</v>
      </c>
      <c r="NC798">
        <v>1704</v>
      </c>
      <c r="ND798">
        <v>1704</v>
      </c>
      <c r="NE798">
        <v>1704</v>
      </c>
      <c r="NF798">
        <v>100</v>
      </c>
      <c r="NG798">
        <v>1704</v>
      </c>
      <c r="NH798">
        <v>1704</v>
      </c>
      <c r="NI798">
        <v>1703</v>
      </c>
      <c r="NJ798">
        <v>1703</v>
      </c>
      <c r="NK798">
        <v>300</v>
      </c>
      <c r="NL798">
        <v>1703</v>
      </c>
      <c r="NM798">
        <v>1709</v>
      </c>
      <c r="NN798">
        <v>1703</v>
      </c>
      <c r="NO798">
        <v>1708</v>
      </c>
      <c r="NP798">
        <v>1400</v>
      </c>
      <c r="NQ798">
        <v>1705</v>
      </c>
      <c r="NR798">
        <v>1711</v>
      </c>
      <c r="NS798">
        <v>1705</v>
      </c>
      <c r="NT798">
        <v>1710</v>
      </c>
      <c r="NU798">
        <v>3300</v>
      </c>
      <c r="NV798">
        <v>1709</v>
      </c>
      <c r="NW798">
        <v>1709</v>
      </c>
      <c r="NX798">
        <v>1709</v>
      </c>
      <c r="NY798">
        <v>1709</v>
      </c>
      <c r="NZ798">
        <v>3000</v>
      </c>
    </row>
    <row r="799" spans="1:390" ht="27">
      <c r="A799" s="15" t="s">
        <v>563</v>
      </c>
      <c r="B799" s="15">
        <v>14</v>
      </c>
      <c r="C799" s="15">
        <v>2475</v>
      </c>
      <c r="D799" s="10" t="s">
        <v>548</v>
      </c>
      <c r="E799" s="15" t="s">
        <v>20</v>
      </c>
      <c r="F799" s="15" t="s">
        <v>437</v>
      </c>
      <c r="G799" s="50">
        <v>2605</v>
      </c>
      <c r="H799" s="50">
        <v>224</v>
      </c>
      <c r="I799" s="58">
        <v>9.4100000000000003E-2</v>
      </c>
      <c r="J799" s="50">
        <v>402400</v>
      </c>
      <c r="K799" s="50">
        <v>2635</v>
      </c>
      <c r="L799" s="50">
        <v>2450</v>
      </c>
      <c r="M799" s="63">
        <f t="shared" si="54"/>
        <v>0.16216216216216217</v>
      </c>
      <c r="N799" s="42" t="str">
        <f>IFERROR(VLOOKUP(C799, マスタ!$E$2:$G$33, 3, TRUE), "")</f>
        <v>食品</v>
      </c>
      <c r="O799" s="15" t="str">
        <f>IF(F799 = "", "", TEXT( WORKDAY(TEXT(LEFT(F799, FIND("(", F799) - 1), "yyyy/mm/dd"), 1, マスタ!$A$2:$A$106), "yyyymmdd"))</f>
        <v>20170808</v>
      </c>
      <c r="P799" s="16">
        <v>42955</v>
      </c>
      <c r="Q799" s="56">
        <v>2630</v>
      </c>
      <c r="R799" s="56">
        <v>2690</v>
      </c>
      <c r="S799" s="56">
        <v>2603</v>
      </c>
      <c r="T799" s="15" t="str">
        <f t="shared" si="51"/>
        <v>有</v>
      </c>
      <c r="U799" s="15" t="str">
        <f t="shared" si="52"/>
        <v>有</v>
      </c>
      <c r="V799" s="67">
        <f t="shared" si="53"/>
        <v>9.5969289827255722E-3</v>
      </c>
      <c r="W799" s="17" t="s">
        <v>950</v>
      </c>
      <c r="X799" s="46">
        <v>36</v>
      </c>
      <c r="Y799" s="71">
        <f t="shared" si="59"/>
        <v>13.81957773512476</v>
      </c>
      <c r="Z799">
        <v>2630</v>
      </c>
      <c r="AA799">
        <v>2675</v>
      </c>
      <c r="AB799">
        <v>2623</v>
      </c>
      <c r="AC799">
        <v>2625</v>
      </c>
      <c r="AD799">
        <v>28600</v>
      </c>
      <c r="AE799">
        <v>2632</v>
      </c>
      <c r="AF799">
        <v>2657</v>
      </c>
      <c r="AG799">
        <v>2627</v>
      </c>
      <c r="AH799">
        <v>2647</v>
      </c>
      <c r="AI799">
        <v>8700</v>
      </c>
      <c r="AJ799">
        <v>2646</v>
      </c>
      <c r="AK799">
        <v>2653</v>
      </c>
      <c r="AL799">
        <v>2633</v>
      </c>
      <c r="AM799">
        <v>2653</v>
      </c>
      <c r="AN799">
        <v>7800</v>
      </c>
      <c r="AO799">
        <v>2658</v>
      </c>
      <c r="AP799">
        <v>2680</v>
      </c>
      <c r="AQ799">
        <v>2650</v>
      </c>
      <c r="AR799">
        <v>2677</v>
      </c>
      <c r="AS799">
        <v>10800</v>
      </c>
      <c r="AT799">
        <v>2680</v>
      </c>
      <c r="AU799">
        <v>2680</v>
      </c>
      <c r="AV799">
        <v>2657</v>
      </c>
      <c r="AW799">
        <v>2666</v>
      </c>
      <c r="AX799">
        <v>3100</v>
      </c>
      <c r="AY799">
        <v>2659</v>
      </c>
      <c r="AZ799">
        <v>2672</v>
      </c>
      <c r="BA799">
        <v>2659</v>
      </c>
      <c r="BB799">
        <v>2666</v>
      </c>
      <c r="BC799">
        <v>1700</v>
      </c>
      <c r="BD799">
        <v>2665</v>
      </c>
      <c r="BE799">
        <v>2665</v>
      </c>
      <c r="BF799">
        <v>2639</v>
      </c>
      <c r="BG799">
        <v>2660</v>
      </c>
      <c r="BH799">
        <v>4800</v>
      </c>
      <c r="BI799">
        <v>2662</v>
      </c>
      <c r="BJ799">
        <v>2690</v>
      </c>
      <c r="BK799">
        <v>2662</v>
      </c>
      <c r="BL799">
        <v>2682</v>
      </c>
      <c r="BM799">
        <v>6500</v>
      </c>
      <c r="BN799">
        <v>2688</v>
      </c>
      <c r="BO799">
        <v>2690</v>
      </c>
      <c r="BP799">
        <v>2657</v>
      </c>
      <c r="BQ799">
        <v>2657</v>
      </c>
      <c r="BR799">
        <v>4900</v>
      </c>
      <c r="BS799">
        <v>2658</v>
      </c>
      <c r="BT799">
        <v>2658</v>
      </c>
      <c r="BU799">
        <v>2642</v>
      </c>
      <c r="BV799">
        <v>2648</v>
      </c>
      <c r="BW799">
        <v>3600</v>
      </c>
      <c r="BX799">
        <v>2649</v>
      </c>
      <c r="BY799">
        <v>2650</v>
      </c>
      <c r="BZ799">
        <v>2640</v>
      </c>
      <c r="CA799">
        <v>2642</v>
      </c>
      <c r="CB799">
        <v>3000</v>
      </c>
      <c r="CC799">
        <v>2642</v>
      </c>
      <c r="CD799">
        <v>2642</v>
      </c>
      <c r="CE799">
        <v>2633</v>
      </c>
      <c r="CF799">
        <v>2639</v>
      </c>
      <c r="CG799">
        <v>2500</v>
      </c>
      <c r="CH799">
        <v>2636</v>
      </c>
      <c r="CI799">
        <v>2645</v>
      </c>
      <c r="CJ799">
        <v>2635</v>
      </c>
      <c r="CK799">
        <v>2645</v>
      </c>
      <c r="CL799">
        <v>1600</v>
      </c>
      <c r="CM799">
        <v>2645</v>
      </c>
      <c r="CN799">
        <v>2648</v>
      </c>
      <c r="CO799">
        <v>2640</v>
      </c>
      <c r="CP799">
        <v>2640</v>
      </c>
      <c r="CQ799">
        <v>2100</v>
      </c>
      <c r="CR799">
        <v>2643</v>
      </c>
      <c r="CS799">
        <v>2644</v>
      </c>
      <c r="CT799">
        <v>2638</v>
      </c>
      <c r="CU799">
        <v>2638</v>
      </c>
      <c r="CV799">
        <v>1000</v>
      </c>
      <c r="CW799">
        <v>2637</v>
      </c>
      <c r="CX799">
        <v>2637</v>
      </c>
      <c r="CY799">
        <v>2618</v>
      </c>
      <c r="CZ799">
        <v>2628</v>
      </c>
      <c r="DA799">
        <v>7300</v>
      </c>
      <c r="DB799">
        <v>2629</v>
      </c>
      <c r="DC799">
        <v>2629</v>
      </c>
      <c r="DD799">
        <v>2615</v>
      </c>
      <c r="DE799">
        <v>2629</v>
      </c>
      <c r="DF799">
        <v>4700</v>
      </c>
      <c r="DG799">
        <v>2628</v>
      </c>
      <c r="DH799">
        <v>2639</v>
      </c>
      <c r="DI799">
        <v>2628</v>
      </c>
      <c r="DJ799">
        <v>2630</v>
      </c>
      <c r="DK799">
        <v>2000</v>
      </c>
      <c r="DL799">
        <v>2636</v>
      </c>
      <c r="DM799">
        <v>2639</v>
      </c>
      <c r="DN799">
        <v>2632</v>
      </c>
      <c r="DO799">
        <v>2633</v>
      </c>
      <c r="DP799">
        <v>800</v>
      </c>
      <c r="DQ799">
        <v>2634</v>
      </c>
      <c r="DR799">
        <v>2638</v>
      </c>
      <c r="DS799">
        <v>2628</v>
      </c>
      <c r="DT799">
        <v>2630</v>
      </c>
      <c r="DU799">
        <v>9200</v>
      </c>
      <c r="DV799">
        <v>2626</v>
      </c>
      <c r="DW799">
        <v>2631</v>
      </c>
      <c r="DX799">
        <v>2608</v>
      </c>
      <c r="DY799">
        <v>2621</v>
      </c>
      <c r="DZ799">
        <v>8200</v>
      </c>
      <c r="EA799">
        <v>2620</v>
      </c>
      <c r="EB799">
        <v>2623</v>
      </c>
      <c r="EC799">
        <v>2618</v>
      </c>
      <c r="ED799">
        <v>2618</v>
      </c>
      <c r="EE799">
        <v>600</v>
      </c>
      <c r="EF799">
        <v>2615</v>
      </c>
      <c r="EG799">
        <v>2615</v>
      </c>
      <c r="EH799">
        <v>2603</v>
      </c>
      <c r="EI799">
        <v>2615</v>
      </c>
      <c r="EJ799">
        <v>2700</v>
      </c>
      <c r="EK799">
        <v>2616</v>
      </c>
      <c r="EL799">
        <v>2633</v>
      </c>
      <c r="EM799">
        <v>2614</v>
      </c>
      <c r="EN799">
        <v>2628</v>
      </c>
      <c r="EO799">
        <v>1800</v>
      </c>
      <c r="EP799">
        <v>2633</v>
      </c>
      <c r="EQ799">
        <v>2634</v>
      </c>
      <c r="ER799">
        <v>2625</v>
      </c>
      <c r="ES799">
        <v>2627</v>
      </c>
      <c r="ET799">
        <v>2300</v>
      </c>
      <c r="EU799">
        <v>2631</v>
      </c>
      <c r="EV799">
        <v>2640</v>
      </c>
      <c r="EW799">
        <v>2629</v>
      </c>
      <c r="EX799">
        <v>2638</v>
      </c>
      <c r="EY799">
        <v>2200</v>
      </c>
      <c r="EZ799">
        <v>2635</v>
      </c>
      <c r="FA799">
        <v>2635</v>
      </c>
      <c r="FB799">
        <v>2635</v>
      </c>
      <c r="FC799">
        <v>2635</v>
      </c>
      <c r="FD799">
        <v>100</v>
      </c>
      <c r="FE799">
        <v>2632</v>
      </c>
      <c r="FF799">
        <v>2635</v>
      </c>
      <c r="FG799">
        <v>2617</v>
      </c>
      <c r="FH799">
        <v>2617</v>
      </c>
      <c r="FI799">
        <v>1100</v>
      </c>
      <c r="FJ799">
        <v>2628</v>
      </c>
      <c r="FK799">
        <v>2635</v>
      </c>
      <c r="FL799">
        <v>2627</v>
      </c>
      <c r="FM799">
        <v>2635</v>
      </c>
      <c r="FN799">
        <v>600</v>
      </c>
      <c r="FO799">
        <v>2631</v>
      </c>
      <c r="FP799">
        <v>2638</v>
      </c>
      <c r="FQ799">
        <v>2618</v>
      </c>
      <c r="FR799">
        <v>2618</v>
      </c>
      <c r="FS799">
        <v>1100</v>
      </c>
      <c r="FT799">
        <v>2618</v>
      </c>
      <c r="FU799">
        <v>2618</v>
      </c>
      <c r="FV799">
        <v>2618</v>
      </c>
      <c r="FW799">
        <v>2618</v>
      </c>
      <c r="FX799">
        <v>900</v>
      </c>
      <c r="GC799">
        <v>0</v>
      </c>
      <c r="GH799">
        <v>0</v>
      </c>
      <c r="GM799">
        <v>0</v>
      </c>
      <c r="GR799">
        <v>0</v>
      </c>
      <c r="GW799">
        <v>0</v>
      </c>
      <c r="HB799">
        <v>0</v>
      </c>
      <c r="HG799">
        <v>0</v>
      </c>
      <c r="HL799">
        <v>0</v>
      </c>
      <c r="HQ799">
        <v>0</v>
      </c>
      <c r="HV799">
        <v>0</v>
      </c>
      <c r="IA799">
        <v>0</v>
      </c>
      <c r="IB799">
        <v>2617</v>
      </c>
      <c r="IC799">
        <v>2632</v>
      </c>
      <c r="ID799">
        <v>2617</v>
      </c>
      <c r="IE799">
        <v>2627</v>
      </c>
      <c r="IF799">
        <v>4600</v>
      </c>
      <c r="IG799">
        <v>2627</v>
      </c>
      <c r="IH799">
        <v>2628</v>
      </c>
      <c r="II799">
        <v>2615</v>
      </c>
      <c r="IJ799">
        <v>2620</v>
      </c>
      <c r="IK799">
        <v>3400</v>
      </c>
      <c r="IL799">
        <v>2618</v>
      </c>
      <c r="IM799">
        <v>2618</v>
      </c>
      <c r="IN799">
        <v>2615</v>
      </c>
      <c r="IO799">
        <v>2615</v>
      </c>
      <c r="IP799">
        <v>600</v>
      </c>
      <c r="IQ799">
        <v>2610</v>
      </c>
      <c r="IR799">
        <v>2615</v>
      </c>
      <c r="IS799">
        <v>2608</v>
      </c>
      <c r="IT799">
        <v>2615</v>
      </c>
      <c r="IU799">
        <v>1200</v>
      </c>
      <c r="IV799">
        <v>2617</v>
      </c>
      <c r="IW799">
        <v>2623</v>
      </c>
      <c r="IX799">
        <v>2616</v>
      </c>
      <c r="IY799">
        <v>2616</v>
      </c>
      <c r="IZ799">
        <v>2900</v>
      </c>
      <c r="JA799">
        <v>2619</v>
      </c>
      <c r="JB799">
        <v>2619</v>
      </c>
      <c r="JC799">
        <v>2619</v>
      </c>
      <c r="JD799">
        <v>2619</v>
      </c>
      <c r="JE799">
        <v>100</v>
      </c>
      <c r="JF799">
        <v>2624</v>
      </c>
      <c r="JG799">
        <v>2639</v>
      </c>
      <c r="JH799">
        <v>2624</v>
      </c>
      <c r="JI799">
        <v>2636</v>
      </c>
      <c r="JJ799">
        <v>4100</v>
      </c>
      <c r="JK799">
        <v>2640</v>
      </c>
      <c r="JL799">
        <v>2651</v>
      </c>
      <c r="JM799">
        <v>2640</v>
      </c>
      <c r="JN799">
        <v>2650</v>
      </c>
      <c r="JO799">
        <v>2200</v>
      </c>
      <c r="JP799">
        <v>2651</v>
      </c>
      <c r="JQ799">
        <v>2653</v>
      </c>
      <c r="JR799">
        <v>2639</v>
      </c>
      <c r="JS799">
        <v>2645</v>
      </c>
      <c r="JT799">
        <v>1700</v>
      </c>
      <c r="JU799">
        <v>2645</v>
      </c>
      <c r="JV799">
        <v>2650</v>
      </c>
      <c r="JW799">
        <v>2644</v>
      </c>
      <c r="JX799">
        <v>2647</v>
      </c>
      <c r="JY799">
        <v>1400</v>
      </c>
      <c r="JZ799">
        <v>2642</v>
      </c>
      <c r="KA799">
        <v>2657</v>
      </c>
      <c r="KB799">
        <v>2642</v>
      </c>
      <c r="KC799">
        <v>2657</v>
      </c>
      <c r="KD799">
        <v>1800</v>
      </c>
      <c r="KI799">
        <v>0</v>
      </c>
      <c r="KJ799">
        <v>2657</v>
      </c>
      <c r="KK799">
        <v>2657</v>
      </c>
      <c r="KL799">
        <v>2650</v>
      </c>
      <c r="KM799">
        <v>2653</v>
      </c>
      <c r="KN799">
        <v>1200</v>
      </c>
      <c r="KO799">
        <v>2654</v>
      </c>
      <c r="KP799">
        <v>2661</v>
      </c>
      <c r="KQ799">
        <v>2652</v>
      </c>
      <c r="KR799">
        <v>2661</v>
      </c>
      <c r="KS799">
        <v>2900</v>
      </c>
      <c r="KT799">
        <v>2661</v>
      </c>
      <c r="KU799">
        <v>2661</v>
      </c>
      <c r="KV799">
        <v>2656</v>
      </c>
      <c r="KW799">
        <v>2656</v>
      </c>
      <c r="KX799">
        <v>600</v>
      </c>
      <c r="KY799">
        <v>2653</v>
      </c>
      <c r="KZ799">
        <v>2653</v>
      </c>
      <c r="LA799">
        <v>2652</v>
      </c>
      <c r="LB799">
        <v>2652</v>
      </c>
      <c r="LC799">
        <v>900</v>
      </c>
      <c r="LD799">
        <v>2650</v>
      </c>
      <c r="LE799">
        <v>2652</v>
      </c>
      <c r="LF799">
        <v>2643</v>
      </c>
      <c r="LG799">
        <v>2647</v>
      </c>
      <c r="LH799">
        <v>3600</v>
      </c>
      <c r="LI799">
        <v>2647</v>
      </c>
      <c r="LJ799">
        <v>2647</v>
      </c>
      <c r="LK799">
        <v>2645</v>
      </c>
      <c r="LL799">
        <v>2645</v>
      </c>
      <c r="LM799">
        <v>800</v>
      </c>
      <c r="LN799">
        <v>2643</v>
      </c>
      <c r="LO799">
        <v>2647</v>
      </c>
      <c r="LP799">
        <v>2642</v>
      </c>
      <c r="LQ799">
        <v>2647</v>
      </c>
      <c r="LR799">
        <v>1100</v>
      </c>
      <c r="LS799">
        <v>2644</v>
      </c>
      <c r="LT799">
        <v>2652</v>
      </c>
      <c r="LU799">
        <v>2641</v>
      </c>
      <c r="LV799">
        <v>2643</v>
      </c>
      <c r="LW799">
        <v>2000</v>
      </c>
      <c r="LX799">
        <v>2646</v>
      </c>
      <c r="LY799">
        <v>2646</v>
      </c>
      <c r="LZ799">
        <v>2643</v>
      </c>
      <c r="MA799">
        <v>2645</v>
      </c>
      <c r="MB799">
        <v>700</v>
      </c>
      <c r="MC799">
        <v>2647</v>
      </c>
      <c r="MD799">
        <v>2656</v>
      </c>
      <c r="ME799">
        <v>2643</v>
      </c>
      <c r="MF799">
        <v>2643</v>
      </c>
      <c r="MG799">
        <v>5400</v>
      </c>
      <c r="MH799">
        <v>2643</v>
      </c>
      <c r="MI799">
        <v>2647</v>
      </c>
      <c r="MJ799">
        <v>2640</v>
      </c>
      <c r="MK799">
        <v>2641</v>
      </c>
      <c r="ML799">
        <v>800</v>
      </c>
      <c r="MM799">
        <v>2642</v>
      </c>
      <c r="MN799">
        <v>2642</v>
      </c>
      <c r="MO799">
        <v>2640</v>
      </c>
      <c r="MP799">
        <v>2640</v>
      </c>
      <c r="MQ799">
        <v>500</v>
      </c>
      <c r="MR799">
        <v>2643</v>
      </c>
      <c r="MS799">
        <v>2646</v>
      </c>
      <c r="MT799">
        <v>2641</v>
      </c>
      <c r="MU799">
        <v>2641</v>
      </c>
      <c r="MV799">
        <v>2000</v>
      </c>
      <c r="MW799">
        <v>2642</v>
      </c>
      <c r="MX799">
        <v>2642</v>
      </c>
      <c r="MY799">
        <v>2642</v>
      </c>
      <c r="MZ799">
        <v>2642</v>
      </c>
      <c r="NA799">
        <v>100</v>
      </c>
      <c r="NB799">
        <v>2641</v>
      </c>
      <c r="NC799">
        <v>2643</v>
      </c>
      <c r="ND799">
        <v>2637</v>
      </c>
      <c r="NE799">
        <v>2641</v>
      </c>
      <c r="NF799">
        <v>4200</v>
      </c>
      <c r="NG799">
        <v>2640</v>
      </c>
      <c r="NH799">
        <v>2645</v>
      </c>
      <c r="NI799">
        <v>2638</v>
      </c>
      <c r="NJ799">
        <v>2643</v>
      </c>
      <c r="NK799">
        <v>900</v>
      </c>
      <c r="NL799">
        <v>2640</v>
      </c>
      <c r="NM799">
        <v>2640</v>
      </c>
      <c r="NN799">
        <v>2631</v>
      </c>
      <c r="NO799">
        <v>2632</v>
      </c>
      <c r="NP799">
        <v>6200</v>
      </c>
      <c r="NQ799">
        <v>2634</v>
      </c>
      <c r="NR799">
        <v>2640</v>
      </c>
      <c r="NS799">
        <v>2634</v>
      </c>
      <c r="NT799">
        <v>2640</v>
      </c>
      <c r="NU799">
        <v>4800</v>
      </c>
      <c r="NV799">
        <v>2641</v>
      </c>
      <c r="NW799">
        <v>2641</v>
      </c>
      <c r="NX799">
        <v>2641</v>
      </c>
      <c r="NY799">
        <v>2641</v>
      </c>
      <c r="NZ799">
        <v>4500</v>
      </c>
    </row>
    <row r="800" spans="1:390" ht="27">
      <c r="A800" s="14" t="s">
        <v>563</v>
      </c>
      <c r="B800" s="14">
        <v>15</v>
      </c>
      <c r="C800" s="14">
        <v>2607</v>
      </c>
      <c r="D800" s="9" t="s">
        <v>549</v>
      </c>
      <c r="E800" s="14" t="s">
        <v>20</v>
      </c>
      <c r="F800" s="14" t="s">
        <v>437</v>
      </c>
      <c r="G800" s="51">
        <v>2770</v>
      </c>
      <c r="H800" s="51">
        <v>228</v>
      </c>
      <c r="I800" s="59">
        <v>8.9700000000000002E-2</v>
      </c>
      <c r="J800" s="51">
        <v>1311200</v>
      </c>
      <c r="K800" s="51">
        <v>2780</v>
      </c>
      <c r="L800" s="51">
        <v>2603</v>
      </c>
      <c r="M800" s="64">
        <f t="shared" si="54"/>
        <v>5.6497175141242938E-2</v>
      </c>
      <c r="N800" s="43" t="str">
        <f>IFERROR(VLOOKUP(C800, マスタ!$E$2:$G$33, 3, TRUE), "")</f>
        <v>食品</v>
      </c>
      <c r="O800" s="14" t="str">
        <f>IF(F800 = "", "", TEXT( WORKDAY(TEXT(LEFT(F800, FIND("(", F800) - 1), "yyyy/mm/dd"), 1, マスタ!$A$2:$A$106), "yyyymmdd"))</f>
        <v>20170808</v>
      </c>
      <c r="P800" s="18">
        <v>42955</v>
      </c>
      <c r="Q800" s="57">
        <v>2820</v>
      </c>
      <c r="R800" s="57">
        <v>2868</v>
      </c>
      <c r="S800" s="57">
        <v>2784</v>
      </c>
      <c r="T800" s="14" t="str">
        <f t="shared" si="51"/>
        <v>有</v>
      </c>
      <c r="U800" s="14" t="str">
        <f t="shared" si="52"/>
        <v>有</v>
      </c>
      <c r="V800" s="68">
        <f t="shared" si="53"/>
        <v>1.8050541516245522E-2</v>
      </c>
      <c r="W800" s="19" t="s">
        <v>947</v>
      </c>
      <c r="X800" s="47">
        <v>-27</v>
      </c>
      <c r="Y800" s="70">
        <f t="shared" si="59"/>
        <v>-9.7472924187725631</v>
      </c>
      <c r="Z800">
        <v>2820</v>
      </c>
      <c r="AA800">
        <v>2826</v>
      </c>
      <c r="AB800">
        <v>2800</v>
      </c>
      <c r="AC800">
        <v>2821</v>
      </c>
      <c r="AD800">
        <v>67200</v>
      </c>
      <c r="AE800">
        <v>2822</v>
      </c>
      <c r="AF800">
        <v>2835</v>
      </c>
      <c r="AG800">
        <v>2802</v>
      </c>
      <c r="AH800">
        <v>2810</v>
      </c>
      <c r="AI800">
        <v>34400</v>
      </c>
      <c r="AJ800">
        <v>2811</v>
      </c>
      <c r="AK800">
        <v>2811</v>
      </c>
      <c r="AL800">
        <v>2784</v>
      </c>
      <c r="AM800">
        <v>2798</v>
      </c>
      <c r="AN800">
        <v>30000</v>
      </c>
      <c r="AO800">
        <v>2798</v>
      </c>
      <c r="AP800">
        <v>2818</v>
      </c>
      <c r="AQ800">
        <v>2798</v>
      </c>
      <c r="AR800">
        <v>2818</v>
      </c>
      <c r="AS800">
        <v>28600</v>
      </c>
      <c r="AT800">
        <v>2816</v>
      </c>
      <c r="AU800">
        <v>2817</v>
      </c>
      <c r="AV800">
        <v>2806</v>
      </c>
      <c r="AW800">
        <v>2812</v>
      </c>
      <c r="AX800">
        <v>14200</v>
      </c>
      <c r="AY800">
        <v>2813</v>
      </c>
      <c r="AZ800">
        <v>2824</v>
      </c>
      <c r="BA800">
        <v>2812</v>
      </c>
      <c r="BB800">
        <v>2821</v>
      </c>
      <c r="BC800">
        <v>14200</v>
      </c>
      <c r="BD800">
        <v>2821</v>
      </c>
      <c r="BE800">
        <v>2822</v>
      </c>
      <c r="BF800">
        <v>2811</v>
      </c>
      <c r="BG800">
        <v>2820</v>
      </c>
      <c r="BH800">
        <v>17600</v>
      </c>
      <c r="BI800">
        <v>2820</v>
      </c>
      <c r="BJ800">
        <v>2832</v>
      </c>
      <c r="BK800">
        <v>2820</v>
      </c>
      <c r="BL800">
        <v>2832</v>
      </c>
      <c r="BM800">
        <v>20700</v>
      </c>
      <c r="BN800">
        <v>2831</v>
      </c>
      <c r="BO800">
        <v>2846</v>
      </c>
      <c r="BP800">
        <v>2827</v>
      </c>
      <c r="BQ800">
        <v>2840</v>
      </c>
      <c r="BR800">
        <v>24100</v>
      </c>
      <c r="BS800">
        <v>2841</v>
      </c>
      <c r="BT800">
        <v>2844</v>
      </c>
      <c r="BU800">
        <v>2835</v>
      </c>
      <c r="BV800">
        <v>2837</v>
      </c>
      <c r="BW800">
        <v>10500</v>
      </c>
      <c r="BX800">
        <v>2837</v>
      </c>
      <c r="BY800">
        <v>2838</v>
      </c>
      <c r="BZ800">
        <v>2835</v>
      </c>
      <c r="CA800">
        <v>2837</v>
      </c>
      <c r="CB800">
        <v>7700</v>
      </c>
      <c r="CC800">
        <v>2838</v>
      </c>
      <c r="CD800">
        <v>2851</v>
      </c>
      <c r="CE800">
        <v>2837</v>
      </c>
      <c r="CF800">
        <v>2846</v>
      </c>
      <c r="CG800">
        <v>44800</v>
      </c>
      <c r="CH800">
        <v>2846</v>
      </c>
      <c r="CI800">
        <v>2866</v>
      </c>
      <c r="CJ800">
        <v>2841</v>
      </c>
      <c r="CK800">
        <v>2861</v>
      </c>
      <c r="CL800">
        <v>34400</v>
      </c>
      <c r="CM800">
        <v>2861</v>
      </c>
      <c r="CN800">
        <v>2861</v>
      </c>
      <c r="CO800">
        <v>2846</v>
      </c>
      <c r="CP800">
        <v>2846</v>
      </c>
      <c r="CQ800">
        <v>18700</v>
      </c>
      <c r="CR800">
        <v>2845</v>
      </c>
      <c r="CS800">
        <v>2845</v>
      </c>
      <c r="CT800">
        <v>2839</v>
      </c>
      <c r="CU800">
        <v>2842</v>
      </c>
      <c r="CV800">
        <v>10600</v>
      </c>
      <c r="CW800">
        <v>2841</v>
      </c>
      <c r="CX800">
        <v>2847</v>
      </c>
      <c r="CY800">
        <v>2840</v>
      </c>
      <c r="CZ800">
        <v>2846</v>
      </c>
      <c r="DA800">
        <v>9800</v>
      </c>
      <c r="DB800">
        <v>2846</v>
      </c>
      <c r="DC800">
        <v>2848</v>
      </c>
      <c r="DD800">
        <v>2844</v>
      </c>
      <c r="DE800">
        <v>2845</v>
      </c>
      <c r="DF800">
        <v>8400</v>
      </c>
      <c r="DG800">
        <v>2845</v>
      </c>
      <c r="DH800">
        <v>2846</v>
      </c>
      <c r="DI800">
        <v>2841</v>
      </c>
      <c r="DJ800">
        <v>2843</v>
      </c>
      <c r="DK800">
        <v>5100</v>
      </c>
      <c r="DL800">
        <v>2844</v>
      </c>
      <c r="DM800">
        <v>2846</v>
      </c>
      <c r="DN800">
        <v>2843</v>
      </c>
      <c r="DO800">
        <v>2843</v>
      </c>
      <c r="DP800">
        <v>4900</v>
      </c>
      <c r="DQ800">
        <v>2843</v>
      </c>
      <c r="DR800">
        <v>2845</v>
      </c>
      <c r="DS800">
        <v>2839</v>
      </c>
      <c r="DT800">
        <v>2839</v>
      </c>
      <c r="DU800">
        <v>14200</v>
      </c>
      <c r="DV800">
        <v>2840</v>
      </c>
      <c r="DW800">
        <v>2840</v>
      </c>
      <c r="DX800">
        <v>2834</v>
      </c>
      <c r="DY800">
        <v>2835</v>
      </c>
      <c r="DZ800">
        <v>4900</v>
      </c>
      <c r="EA800">
        <v>2834</v>
      </c>
      <c r="EB800">
        <v>2834</v>
      </c>
      <c r="EC800">
        <v>2826</v>
      </c>
      <c r="ED800">
        <v>2826</v>
      </c>
      <c r="EE800">
        <v>7200</v>
      </c>
      <c r="EF800">
        <v>2827</v>
      </c>
      <c r="EG800">
        <v>2828</v>
      </c>
      <c r="EH800">
        <v>2820</v>
      </c>
      <c r="EI800">
        <v>2824</v>
      </c>
      <c r="EJ800">
        <v>15000</v>
      </c>
      <c r="EK800">
        <v>2823</v>
      </c>
      <c r="EL800">
        <v>2824</v>
      </c>
      <c r="EM800">
        <v>2821</v>
      </c>
      <c r="EN800">
        <v>2824</v>
      </c>
      <c r="EO800">
        <v>3000</v>
      </c>
      <c r="EP800">
        <v>2825</v>
      </c>
      <c r="EQ800">
        <v>2829</v>
      </c>
      <c r="ER800">
        <v>2825</v>
      </c>
      <c r="ES800">
        <v>2829</v>
      </c>
      <c r="ET800">
        <v>7800</v>
      </c>
      <c r="EU800">
        <v>2829</v>
      </c>
      <c r="EV800">
        <v>2834</v>
      </c>
      <c r="EW800">
        <v>2829</v>
      </c>
      <c r="EX800">
        <v>2834</v>
      </c>
      <c r="EY800">
        <v>3200</v>
      </c>
      <c r="EZ800">
        <v>2832</v>
      </c>
      <c r="FA800">
        <v>2833</v>
      </c>
      <c r="FB800">
        <v>2828</v>
      </c>
      <c r="FC800">
        <v>2830</v>
      </c>
      <c r="FD800">
        <v>11300</v>
      </c>
      <c r="FE800">
        <v>2830</v>
      </c>
      <c r="FF800">
        <v>2830</v>
      </c>
      <c r="FG800">
        <v>2828</v>
      </c>
      <c r="FH800">
        <v>2829</v>
      </c>
      <c r="FI800">
        <v>3000</v>
      </c>
      <c r="FJ800">
        <v>2829</v>
      </c>
      <c r="FK800">
        <v>2834</v>
      </c>
      <c r="FL800">
        <v>2829</v>
      </c>
      <c r="FM800">
        <v>2834</v>
      </c>
      <c r="FN800">
        <v>8400</v>
      </c>
      <c r="FO800">
        <v>2834</v>
      </c>
      <c r="FP800">
        <v>2836</v>
      </c>
      <c r="FQ800">
        <v>2834</v>
      </c>
      <c r="FR800">
        <v>2835</v>
      </c>
      <c r="FS800">
        <v>5600</v>
      </c>
      <c r="FT800">
        <v>2836</v>
      </c>
      <c r="FU800">
        <v>2836</v>
      </c>
      <c r="FV800">
        <v>2836</v>
      </c>
      <c r="FW800">
        <v>2836</v>
      </c>
      <c r="FX800">
        <v>300</v>
      </c>
      <c r="GC800">
        <v>0</v>
      </c>
      <c r="GH800">
        <v>0</v>
      </c>
      <c r="GM800">
        <v>0</v>
      </c>
      <c r="GR800">
        <v>0</v>
      </c>
      <c r="GW800">
        <v>0</v>
      </c>
      <c r="HB800">
        <v>0</v>
      </c>
      <c r="HG800">
        <v>0</v>
      </c>
      <c r="HL800">
        <v>0</v>
      </c>
      <c r="HQ800">
        <v>0</v>
      </c>
      <c r="HV800">
        <v>0</v>
      </c>
      <c r="IA800">
        <v>0</v>
      </c>
      <c r="IB800">
        <v>2836</v>
      </c>
      <c r="IC800">
        <v>2839</v>
      </c>
      <c r="ID800">
        <v>2833</v>
      </c>
      <c r="IE800">
        <v>2839</v>
      </c>
      <c r="IF800">
        <v>24900</v>
      </c>
      <c r="IG800">
        <v>2840</v>
      </c>
      <c r="IH800">
        <v>2843</v>
      </c>
      <c r="II800">
        <v>2839</v>
      </c>
      <c r="IJ800">
        <v>2842</v>
      </c>
      <c r="IK800">
        <v>15000</v>
      </c>
      <c r="IL800">
        <v>2842</v>
      </c>
      <c r="IM800">
        <v>2862</v>
      </c>
      <c r="IN800">
        <v>2840</v>
      </c>
      <c r="IO800">
        <v>2841</v>
      </c>
      <c r="IP800">
        <v>34000</v>
      </c>
      <c r="IQ800">
        <v>2841</v>
      </c>
      <c r="IR800">
        <v>2842</v>
      </c>
      <c r="IS800">
        <v>2837</v>
      </c>
      <c r="IT800">
        <v>2838</v>
      </c>
      <c r="IU800">
        <v>9200</v>
      </c>
      <c r="IV800">
        <v>2837</v>
      </c>
      <c r="IW800">
        <v>2840</v>
      </c>
      <c r="IX800">
        <v>2834</v>
      </c>
      <c r="IY800">
        <v>2839</v>
      </c>
      <c r="IZ800">
        <v>10500</v>
      </c>
      <c r="JA800">
        <v>2839</v>
      </c>
      <c r="JB800">
        <v>2844</v>
      </c>
      <c r="JC800">
        <v>2835</v>
      </c>
      <c r="JD800">
        <v>2843</v>
      </c>
      <c r="JE800">
        <v>12600</v>
      </c>
      <c r="JF800">
        <v>2842</v>
      </c>
      <c r="JG800">
        <v>2842</v>
      </c>
      <c r="JH800">
        <v>2839</v>
      </c>
      <c r="JI800">
        <v>2839</v>
      </c>
      <c r="JJ800">
        <v>5800</v>
      </c>
      <c r="JK800">
        <v>2840</v>
      </c>
      <c r="JL800">
        <v>2845</v>
      </c>
      <c r="JM800">
        <v>2838</v>
      </c>
      <c r="JN800">
        <v>2841</v>
      </c>
      <c r="JO800">
        <v>10000</v>
      </c>
      <c r="JP800">
        <v>2840</v>
      </c>
      <c r="JQ800">
        <v>2841</v>
      </c>
      <c r="JR800">
        <v>2838</v>
      </c>
      <c r="JS800">
        <v>2838</v>
      </c>
      <c r="JT800">
        <v>8300</v>
      </c>
      <c r="JU800">
        <v>2838</v>
      </c>
      <c r="JV800">
        <v>2845</v>
      </c>
      <c r="JW800">
        <v>2837</v>
      </c>
      <c r="JX800">
        <v>2845</v>
      </c>
      <c r="JY800">
        <v>12000</v>
      </c>
      <c r="JZ800">
        <v>2843</v>
      </c>
      <c r="KA800">
        <v>2847</v>
      </c>
      <c r="KB800">
        <v>2842</v>
      </c>
      <c r="KC800">
        <v>2847</v>
      </c>
      <c r="KD800">
        <v>9100</v>
      </c>
      <c r="KE800">
        <v>2847</v>
      </c>
      <c r="KF800">
        <v>2859</v>
      </c>
      <c r="KG800">
        <v>2847</v>
      </c>
      <c r="KH800">
        <v>2859</v>
      </c>
      <c r="KI800">
        <v>18200</v>
      </c>
      <c r="KJ800">
        <v>2858</v>
      </c>
      <c r="KK800">
        <v>2859</v>
      </c>
      <c r="KL800">
        <v>2852</v>
      </c>
      <c r="KM800">
        <v>2859</v>
      </c>
      <c r="KN800">
        <v>13100</v>
      </c>
      <c r="KO800">
        <v>2860</v>
      </c>
      <c r="KP800">
        <v>2866</v>
      </c>
      <c r="KQ800">
        <v>2857</v>
      </c>
      <c r="KR800">
        <v>2866</v>
      </c>
      <c r="KS800">
        <v>15000</v>
      </c>
      <c r="KT800">
        <v>2866</v>
      </c>
      <c r="KU800">
        <v>2868</v>
      </c>
      <c r="KV800">
        <v>2861</v>
      </c>
      <c r="KW800">
        <v>2865</v>
      </c>
      <c r="KX800">
        <v>21900</v>
      </c>
      <c r="KY800">
        <v>2864</v>
      </c>
      <c r="KZ800">
        <v>2867</v>
      </c>
      <c r="LA800">
        <v>2860</v>
      </c>
      <c r="LB800">
        <v>2863</v>
      </c>
      <c r="LC800">
        <v>14000</v>
      </c>
      <c r="LD800">
        <v>2863</v>
      </c>
      <c r="LE800">
        <v>2866</v>
      </c>
      <c r="LF800">
        <v>2859</v>
      </c>
      <c r="LG800">
        <v>2863</v>
      </c>
      <c r="LH800">
        <v>15100</v>
      </c>
      <c r="LI800">
        <v>2862</v>
      </c>
      <c r="LJ800">
        <v>2862</v>
      </c>
      <c r="LK800">
        <v>2853</v>
      </c>
      <c r="LL800">
        <v>2855</v>
      </c>
      <c r="LM800">
        <v>13500</v>
      </c>
      <c r="LN800">
        <v>2855</v>
      </c>
      <c r="LO800">
        <v>2856</v>
      </c>
      <c r="LP800">
        <v>2845</v>
      </c>
      <c r="LQ800">
        <v>2845</v>
      </c>
      <c r="LR800">
        <v>11500</v>
      </c>
      <c r="LS800">
        <v>2845</v>
      </c>
      <c r="LT800">
        <v>2847</v>
      </c>
      <c r="LU800">
        <v>2843</v>
      </c>
      <c r="LV800">
        <v>2846</v>
      </c>
      <c r="LW800">
        <v>17800</v>
      </c>
      <c r="LX800">
        <v>2845</v>
      </c>
      <c r="LY800">
        <v>2849</v>
      </c>
      <c r="LZ800">
        <v>2845</v>
      </c>
      <c r="MA800">
        <v>2849</v>
      </c>
      <c r="MB800">
        <v>11900</v>
      </c>
      <c r="MC800">
        <v>2849</v>
      </c>
      <c r="MD800">
        <v>2853</v>
      </c>
      <c r="ME800">
        <v>2849</v>
      </c>
      <c r="MF800">
        <v>2851</v>
      </c>
      <c r="MG800">
        <v>17700</v>
      </c>
      <c r="MH800">
        <v>2851</v>
      </c>
      <c r="MI800">
        <v>2855</v>
      </c>
      <c r="MJ800">
        <v>2850</v>
      </c>
      <c r="MK800">
        <v>2851</v>
      </c>
      <c r="ML800">
        <v>18800</v>
      </c>
      <c r="MM800">
        <v>2850</v>
      </c>
      <c r="MN800">
        <v>2852</v>
      </c>
      <c r="MO800">
        <v>2846</v>
      </c>
      <c r="MP800">
        <v>2847</v>
      </c>
      <c r="MQ800">
        <v>22800</v>
      </c>
      <c r="MR800">
        <v>2846</v>
      </c>
      <c r="MS800">
        <v>2852</v>
      </c>
      <c r="MT800">
        <v>2845</v>
      </c>
      <c r="MU800">
        <v>2848</v>
      </c>
      <c r="MV800">
        <v>22200</v>
      </c>
      <c r="MW800">
        <v>2848</v>
      </c>
      <c r="MX800">
        <v>2853</v>
      </c>
      <c r="MY800">
        <v>2845</v>
      </c>
      <c r="MZ800">
        <v>2849</v>
      </c>
      <c r="NA800">
        <v>29500</v>
      </c>
      <c r="NB800">
        <v>2848</v>
      </c>
      <c r="NC800">
        <v>2848</v>
      </c>
      <c r="ND800">
        <v>2844</v>
      </c>
      <c r="NE800">
        <v>2844</v>
      </c>
      <c r="NF800">
        <v>16000</v>
      </c>
      <c r="NG800">
        <v>2843</v>
      </c>
      <c r="NH800">
        <v>2843</v>
      </c>
      <c r="NI800">
        <v>2837</v>
      </c>
      <c r="NJ800">
        <v>2837</v>
      </c>
      <c r="NK800">
        <v>23700</v>
      </c>
      <c r="NL800">
        <v>2838</v>
      </c>
      <c r="NM800">
        <v>2841</v>
      </c>
      <c r="NN800">
        <v>2836</v>
      </c>
      <c r="NO800">
        <v>2836</v>
      </c>
      <c r="NP800">
        <v>35600</v>
      </c>
      <c r="NQ800">
        <v>2835</v>
      </c>
      <c r="NR800">
        <v>2844</v>
      </c>
      <c r="NS800">
        <v>2834</v>
      </c>
      <c r="NT800">
        <v>2844</v>
      </c>
      <c r="NU800">
        <v>27000</v>
      </c>
      <c r="NV800">
        <v>2845</v>
      </c>
      <c r="NW800">
        <v>2845</v>
      </c>
      <c r="NX800">
        <v>2845</v>
      </c>
      <c r="NY800">
        <v>2845</v>
      </c>
      <c r="NZ800">
        <v>48100</v>
      </c>
    </row>
    <row r="801" spans="1:390" ht="15">
      <c r="A801" s="15" t="s">
        <v>563</v>
      </c>
      <c r="B801" s="15">
        <v>18</v>
      </c>
      <c r="C801" s="15">
        <v>6278</v>
      </c>
      <c r="D801" s="10" t="s">
        <v>233</v>
      </c>
      <c r="E801" s="15" t="s">
        <v>20</v>
      </c>
      <c r="F801" s="15" t="s">
        <v>437</v>
      </c>
      <c r="G801" s="50">
        <v>3675</v>
      </c>
      <c r="H801" s="50">
        <v>295</v>
      </c>
      <c r="I801" s="58">
        <v>8.7300000000000003E-2</v>
      </c>
      <c r="J801" s="50">
        <v>142500</v>
      </c>
      <c r="K801" s="50">
        <v>3735</v>
      </c>
      <c r="L801" s="50">
        <v>3420</v>
      </c>
      <c r="M801" s="63">
        <f t="shared" si="54"/>
        <v>0.19047619047619047</v>
      </c>
      <c r="N801" s="42" t="str">
        <f>IFERROR(VLOOKUP(C801, マスタ!$E$2:$G$33, 3, TRUE), "")</f>
        <v>機械</v>
      </c>
      <c r="O801" s="15" t="str">
        <f>IF(F801 = "", "", TEXT( WORKDAY(TEXT(LEFT(F801, FIND("(", F801) - 1), "yyyy/mm/dd"), 1, マスタ!$A$2:$A$106), "yyyymmdd"))</f>
        <v>20170808</v>
      </c>
      <c r="P801" s="16">
        <v>42955</v>
      </c>
      <c r="Q801" s="56">
        <v>3650</v>
      </c>
      <c r="R801" s="56">
        <v>3660</v>
      </c>
      <c r="S801" s="56">
        <v>3545</v>
      </c>
      <c r="T801" s="15" t="str">
        <f t="shared" si="51"/>
        <v>無</v>
      </c>
      <c r="U801" s="15" t="str">
        <f t="shared" si="52"/>
        <v>有</v>
      </c>
      <c r="V801" s="67">
        <f t="shared" si="53"/>
        <v>-6.8027210884353817E-3</v>
      </c>
      <c r="W801" s="17" t="s">
        <v>947</v>
      </c>
      <c r="X801" s="46">
        <v>-36</v>
      </c>
      <c r="Y801" s="71">
        <f t="shared" si="59"/>
        <v>-9.795918367346939</v>
      </c>
      <c r="Z801">
        <v>3650</v>
      </c>
      <c r="AA801">
        <v>3660</v>
      </c>
      <c r="AB801">
        <v>3650</v>
      </c>
      <c r="AC801">
        <v>3655</v>
      </c>
      <c r="AD801">
        <v>2700</v>
      </c>
      <c r="AE801">
        <v>3650</v>
      </c>
      <c r="AF801">
        <v>3650</v>
      </c>
      <c r="AG801">
        <v>3640</v>
      </c>
      <c r="AH801">
        <v>3640</v>
      </c>
      <c r="AI801">
        <v>600</v>
      </c>
      <c r="AJ801">
        <v>3630</v>
      </c>
      <c r="AK801">
        <v>3640</v>
      </c>
      <c r="AL801">
        <v>3625</v>
      </c>
      <c r="AM801">
        <v>3630</v>
      </c>
      <c r="AN801">
        <v>600</v>
      </c>
      <c r="AO801">
        <v>3640</v>
      </c>
      <c r="AP801">
        <v>3640</v>
      </c>
      <c r="AQ801">
        <v>3630</v>
      </c>
      <c r="AR801">
        <v>3630</v>
      </c>
      <c r="AS801">
        <v>900</v>
      </c>
      <c r="AT801">
        <v>3630</v>
      </c>
      <c r="AU801">
        <v>3630</v>
      </c>
      <c r="AV801">
        <v>3610</v>
      </c>
      <c r="AW801">
        <v>3615</v>
      </c>
      <c r="AX801">
        <v>1400</v>
      </c>
      <c r="AY801">
        <v>3620</v>
      </c>
      <c r="AZ801">
        <v>3620</v>
      </c>
      <c r="BA801">
        <v>3590</v>
      </c>
      <c r="BB801">
        <v>3600</v>
      </c>
      <c r="BC801">
        <v>2200</v>
      </c>
      <c r="BH801">
        <v>0</v>
      </c>
      <c r="BI801">
        <v>3610</v>
      </c>
      <c r="BJ801">
        <v>3620</v>
      </c>
      <c r="BK801">
        <v>3610</v>
      </c>
      <c r="BL801">
        <v>3620</v>
      </c>
      <c r="BM801">
        <v>800</v>
      </c>
      <c r="BN801">
        <v>3615</v>
      </c>
      <c r="BO801">
        <v>3625</v>
      </c>
      <c r="BP801">
        <v>3615</v>
      </c>
      <c r="BQ801">
        <v>3625</v>
      </c>
      <c r="BR801">
        <v>200</v>
      </c>
      <c r="BS801">
        <v>3615</v>
      </c>
      <c r="BT801">
        <v>3615</v>
      </c>
      <c r="BU801">
        <v>3615</v>
      </c>
      <c r="BV801">
        <v>3615</v>
      </c>
      <c r="BW801">
        <v>400</v>
      </c>
      <c r="CB801">
        <v>0</v>
      </c>
      <c r="CG801">
        <v>0</v>
      </c>
      <c r="CL801">
        <v>0</v>
      </c>
      <c r="CM801">
        <v>3615</v>
      </c>
      <c r="CN801">
        <v>3615</v>
      </c>
      <c r="CO801">
        <v>3610</v>
      </c>
      <c r="CP801">
        <v>3610</v>
      </c>
      <c r="CQ801">
        <v>200</v>
      </c>
      <c r="CV801">
        <v>0</v>
      </c>
      <c r="CW801">
        <v>3615</v>
      </c>
      <c r="CX801">
        <v>3615</v>
      </c>
      <c r="CY801">
        <v>3615</v>
      </c>
      <c r="CZ801">
        <v>3615</v>
      </c>
      <c r="DA801">
        <v>300</v>
      </c>
      <c r="DB801">
        <v>3610</v>
      </c>
      <c r="DC801">
        <v>3610</v>
      </c>
      <c r="DD801">
        <v>3605</v>
      </c>
      <c r="DE801">
        <v>3605</v>
      </c>
      <c r="DF801">
        <v>500</v>
      </c>
      <c r="DG801">
        <v>3600</v>
      </c>
      <c r="DH801">
        <v>3600</v>
      </c>
      <c r="DI801">
        <v>3595</v>
      </c>
      <c r="DJ801">
        <v>3595</v>
      </c>
      <c r="DK801">
        <v>200</v>
      </c>
      <c r="DP801">
        <v>0</v>
      </c>
      <c r="DQ801">
        <v>3590</v>
      </c>
      <c r="DR801">
        <v>3590</v>
      </c>
      <c r="DS801">
        <v>3580</v>
      </c>
      <c r="DT801">
        <v>3580</v>
      </c>
      <c r="DU801">
        <v>1400</v>
      </c>
      <c r="DV801">
        <v>3585</v>
      </c>
      <c r="DW801">
        <v>3585</v>
      </c>
      <c r="DX801">
        <v>3585</v>
      </c>
      <c r="DY801">
        <v>3585</v>
      </c>
      <c r="DZ801">
        <v>100</v>
      </c>
      <c r="EA801">
        <v>3585</v>
      </c>
      <c r="EB801">
        <v>3585</v>
      </c>
      <c r="EC801">
        <v>3575</v>
      </c>
      <c r="ED801">
        <v>3575</v>
      </c>
      <c r="EE801">
        <v>1100</v>
      </c>
      <c r="EF801">
        <v>3575</v>
      </c>
      <c r="EG801">
        <v>3575</v>
      </c>
      <c r="EH801">
        <v>3575</v>
      </c>
      <c r="EI801">
        <v>3575</v>
      </c>
      <c r="EJ801">
        <v>500</v>
      </c>
      <c r="EK801">
        <v>3575</v>
      </c>
      <c r="EL801">
        <v>3575</v>
      </c>
      <c r="EM801">
        <v>3570</v>
      </c>
      <c r="EN801">
        <v>3575</v>
      </c>
      <c r="EO801">
        <v>300</v>
      </c>
      <c r="ET801">
        <v>0</v>
      </c>
      <c r="EU801">
        <v>3580</v>
      </c>
      <c r="EV801">
        <v>3590</v>
      </c>
      <c r="EW801">
        <v>3580</v>
      </c>
      <c r="EX801">
        <v>3585</v>
      </c>
      <c r="EY801">
        <v>900</v>
      </c>
      <c r="FD801">
        <v>0</v>
      </c>
      <c r="FI801">
        <v>0</v>
      </c>
      <c r="FN801">
        <v>0</v>
      </c>
      <c r="FO801">
        <v>3575</v>
      </c>
      <c r="FP801">
        <v>3575</v>
      </c>
      <c r="FQ801">
        <v>3570</v>
      </c>
      <c r="FR801">
        <v>3570</v>
      </c>
      <c r="FS801">
        <v>500</v>
      </c>
      <c r="FT801">
        <v>3570</v>
      </c>
      <c r="FU801">
        <v>3570</v>
      </c>
      <c r="FV801">
        <v>3570</v>
      </c>
      <c r="FW801">
        <v>3570</v>
      </c>
      <c r="FX801">
        <v>1100</v>
      </c>
      <c r="GC801">
        <v>0</v>
      </c>
      <c r="GH801">
        <v>0</v>
      </c>
      <c r="GM801">
        <v>0</v>
      </c>
      <c r="GR801">
        <v>0</v>
      </c>
      <c r="GW801">
        <v>0</v>
      </c>
      <c r="HB801">
        <v>0</v>
      </c>
      <c r="HG801">
        <v>0</v>
      </c>
      <c r="HL801">
        <v>0</v>
      </c>
      <c r="HQ801">
        <v>0</v>
      </c>
      <c r="HV801">
        <v>0</v>
      </c>
      <c r="IA801">
        <v>0</v>
      </c>
      <c r="IB801">
        <v>3570</v>
      </c>
      <c r="IC801">
        <v>3575</v>
      </c>
      <c r="ID801">
        <v>3565</v>
      </c>
      <c r="IE801">
        <v>3570</v>
      </c>
      <c r="IF801">
        <v>1800</v>
      </c>
      <c r="IG801">
        <v>3570</v>
      </c>
      <c r="IH801">
        <v>3570</v>
      </c>
      <c r="II801">
        <v>3570</v>
      </c>
      <c r="IJ801">
        <v>3570</v>
      </c>
      <c r="IK801">
        <v>100</v>
      </c>
      <c r="IL801">
        <v>3560</v>
      </c>
      <c r="IM801">
        <v>3560</v>
      </c>
      <c r="IN801">
        <v>3560</v>
      </c>
      <c r="IO801">
        <v>3560</v>
      </c>
      <c r="IP801">
        <v>100</v>
      </c>
      <c r="IU801">
        <v>0</v>
      </c>
      <c r="IV801">
        <v>3560</v>
      </c>
      <c r="IW801">
        <v>3560</v>
      </c>
      <c r="IX801">
        <v>3560</v>
      </c>
      <c r="IY801">
        <v>3560</v>
      </c>
      <c r="IZ801">
        <v>100</v>
      </c>
      <c r="JA801">
        <v>3555</v>
      </c>
      <c r="JB801">
        <v>3560</v>
      </c>
      <c r="JC801">
        <v>3555</v>
      </c>
      <c r="JD801">
        <v>3560</v>
      </c>
      <c r="JE801">
        <v>200</v>
      </c>
      <c r="JF801">
        <v>3555</v>
      </c>
      <c r="JG801">
        <v>3555</v>
      </c>
      <c r="JH801">
        <v>3555</v>
      </c>
      <c r="JI801">
        <v>3555</v>
      </c>
      <c r="JJ801">
        <v>100</v>
      </c>
      <c r="JO801">
        <v>0</v>
      </c>
      <c r="JP801">
        <v>3555</v>
      </c>
      <c r="JQ801">
        <v>3560</v>
      </c>
      <c r="JR801">
        <v>3555</v>
      </c>
      <c r="JS801">
        <v>3560</v>
      </c>
      <c r="JT801">
        <v>800</v>
      </c>
      <c r="JU801">
        <v>3555</v>
      </c>
      <c r="JV801">
        <v>3555</v>
      </c>
      <c r="JW801">
        <v>3545</v>
      </c>
      <c r="JX801">
        <v>3550</v>
      </c>
      <c r="JY801">
        <v>1100</v>
      </c>
      <c r="JZ801">
        <v>3550</v>
      </c>
      <c r="KA801">
        <v>3555</v>
      </c>
      <c r="KB801">
        <v>3550</v>
      </c>
      <c r="KC801">
        <v>3555</v>
      </c>
      <c r="KD801">
        <v>200</v>
      </c>
      <c r="KI801">
        <v>0</v>
      </c>
      <c r="KJ801">
        <v>3560</v>
      </c>
      <c r="KK801">
        <v>3560</v>
      </c>
      <c r="KL801">
        <v>3555</v>
      </c>
      <c r="KM801">
        <v>3555</v>
      </c>
      <c r="KN801">
        <v>300</v>
      </c>
      <c r="KO801">
        <v>3550</v>
      </c>
      <c r="KP801">
        <v>3555</v>
      </c>
      <c r="KQ801">
        <v>3550</v>
      </c>
      <c r="KR801">
        <v>3555</v>
      </c>
      <c r="KS801">
        <v>300</v>
      </c>
      <c r="KX801">
        <v>0</v>
      </c>
      <c r="KY801">
        <v>3550</v>
      </c>
      <c r="KZ801">
        <v>3550</v>
      </c>
      <c r="LA801">
        <v>3550</v>
      </c>
      <c r="LB801">
        <v>3550</v>
      </c>
      <c r="LC801">
        <v>100</v>
      </c>
      <c r="LD801">
        <v>3555</v>
      </c>
      <c r="LE801">
        <v>3555</v>
      </c>
      <c r="LF801">
        <v>3555</v>
      </c>
      <c r="LG801">
        <v>3555</v>
      </c>
      <c r="LH801">
        <v>100</v>
      </c>
      <c r="LI801">
        <v>3550</v>
      </c>
      <c r="LJ801">
        <v>3550</v>
      </c>
      <c r="LK801">
        <v>3545</v>
      </c>
      <c r="LL801">
        <v>3545</v>
      </c>
      <c r="LM801">
        <v>1000</v>
      </c>
      <c r="LN801">
        <v>3550</v>
      </c>
      <c r="LO801">
        <v>3550</v>
      </c>
      <c r="LP801">
        <v>3550</v>
      </c>
      <c r="LQ801">
        <v>3550</v>
      </c>
      <c r="LR801">
        <v>400</v>
      </c>
      <c r="LS801">
        <v>3550</v>
      </c>
      <c r="LT801">
        <v>3550</v>
      </c>
      <c r="LU801">
        <v>3550</v>
      </c>
      <c r="LV801">
        <v>3550</v>
      </c>
      <c r="LW801">
        <v>200</v>
      </c>
      <c r="MB801">
        <v>0</v>
      </c>
      <c r="MC801">
        <v>3555</v>
      </c>
      <c r="MD801">
        <v>3555</v>
      </c>
      <c r="ME801">
        <v>3555</v>
      </c>
      <c r="MF801">
        <v>3555</v>
      </c>
      <c r="MG801">
        <v>200</v>
      </c>
      <c r="MH801">
        <v>3560</v>
      </c>
      <c r="MI801">
        <v>3560</v>
      </c>
      <c r="MJ801">
        <v>3560</v>
      </c>
      <c r="MK801">
        <v>3560</v>
      </c>
      <c r="ML801">
        <v>100</v>
      </c>
      <c r="MM801">
        <v>3560</v>
      </c>
      <c r="MN801">
        <v>3560</v>
      </c>
      <c r="MO801">
        <v>3560</v>
      </c>
      <c r="MP801">
        <v>3560</v>
      </c>
      <c r="MQ801">
        <v>100</v>
      </c>
      <c r="MR801">
        <v>3560</v>
      </c>
      <c r="MS801">
        <v>3560</v>
      </c>
      <c r="MT801">
        <v>3560</v>
      </c>
      <c r="MU801">
        <v>3560</v>
      </c>
      <c r="MV801">
        <v>100</v>
      </c>
      <c r="MW801">
        <v>3560</v>
      </c>
      <c r="MX801">
        <v>3560</v>
      </c>
      <c r="MY801">
        <v>3560</v>
      </c>
      <c r="MZ801">
        <v>3560</v>
      </c>
      <c r="NA801">
        <v>400</v>
      </c>
      <c r="NB801">
        <v>3560</v>
      </c>
      <c r="NC801">
        <v>3560</v>
      </c>
      <c r="ND801">
        <v>3555</v>
      </c>
      <c r="NE801">
        <v>3555</v>
      </c>
      <c r="NF801">
        <v>2400</v>
      </c>
      <c r="NG801">
        <v>3555</v>
      </c>
      <c r="NH801">
        <v>3555</v>
      </c>
      <c r="NI801">
        <v>3555</v>
      </c>
      <c r="NJ801">
        <v>3555</v>
      </c>
      <c r="NK801">
        <v>100</v>
      </c>
      <c r="NL801">
        <v>3560</v>
      </c>
      <c r="NM801">
        <v>3560</v>
      </c>
      <c r="NN801">
        <v>3555</v>
      </c>
      <c r="NO801">
        <v>3555</v>
      </c>
      <c r="NP801">
        <v>1100</v>
      </c>
      <c r="NQ801">
        <v>3560</v>
      </c>
      <c r="NR801">
        <v>3560</v>
      </c>
      <c r="NS801">
        <v>3555</v>
      </c>
      <c r="NT801">
        <v>3560</v>
      </c>
      <c r="NU801">
        <v>1200</v>
      </c>
      <c r="NV801">
        <v>3555</v>
      </c>
      <c r="NW801">
        <v>3555</v>
      </c>
      <c r="NX801">
        <v>3555</v>
      </c>
      <c r="NY801">
        <v>3555</v>
      </c>
      <c r="NZ801">
        <v>1600</v>
      </c>
    </row>
    <row r="802" spans="1:390" ht="15">
      <c r="A802" s="14" t="s">
        <v>563</v>
      </c>
      <c r="B802" s="14">
        <v>20</v>
      </c>
      <c r="C802" s="14">
        <v>7251</v>
      </c>
      <c r="D802" s="9" t="s">
        <v>70</v>
      </c>
      <c r="E802" s="14" t="s">
        <v>20</v>
      </c>
      <c r="F802" s="14" t="s">
        <v>437</v>
      </c>
      <c r="G802" s="51">
        <v>1834</v>
      </c>
      <c r="H802" s="51">
        <v>126</v>
      </c>
      <c r="I802" s="59">
        <v>7.3800000000000004E-2</v>
      </c>
      <c r="J802" s="51">
        <v>1444800</v>
      </c>
      <c r="K802" s="51">
        <v>1860</v>
      </c>
      <c r="L802" s="51">
        <v>1796</v>
      </c>
      <c r="M802" s="64">
        <f t="shared" si="54"/>
        <v>0.40625</v>
      </c>
      <c r="N802" s="43" t="str">
        <f>IFERROR(VLOOKUP(C802, マスタ!$E$2:$G$33, 3, TRUE), "")</f>
        <v>輸送用機械</v>
      </c>
      <c r="O802" s="14" t="str">
        <f>IF(F802 = "", "", TEXT( WORKDAY(TEXT(LEFT(F802, FIND("(", F802) - 1), "yyyy/mm/dd"), 1, マスタ!$A$2:$A$106), "yyyymmdd"))</f>
        <v>20170808</v>
      </c>
      <c r="P802" s="18">
        <v>42955</v>
      </c>
      <c r="Q802" s="57">
        <v>1831</v>
      </c>
      <c r="R802" s="57">
        <v>1853</v>
      </c>
      <c r="S802" s="57">
        <v>1808</v>
      </c>
      <c r="T802" s="14" t="str">
        <f t="shared" si="51"/>
        <v>有</v>
      </c>
      <c r="U802" s="14" t="str">
        <f t="shared" si="52"/>
        <v>有</v>
      </c>
      <c r="V802" s="68">
        <f t="shared" si="53"/>
        <v>-1.6357688113413094E-3</v>
      </c>
      <c r="W802" s="19" t="s">
        <v>948</v>
      </c>
      <c r="X802" s="47">
        <v>-4</v>
      </c>
      <c r="Y802" s="70">
        <f t="shared" si="59"/>
        <v>-2.1810250817884405</v>
      </c>
      <c r="Z802">
        <v>1831</v>
      </c>
      <c r="AA802">
        <v>1853</v>
      </c>
      <c r="AB802">
        <v>1831</v>
      </c>
      <c r="AC802">
        <v>1849</v>
      </c>
      <c r="AD802">
        <v>66500</v>
      </c>
      <c r="AE802">
        <v>1847</v>
      </c>
      <c r="AF802">
        <v>1847</v>
      </c>
      <c r="AG802">
        <v>1831</v>
      </c>
      <c r="AH802">
        <v>1831</v>
      </c>
      <c r="AI802">
        <v>19000</v>
      </c>
      <c r="AJ802">
        <v>1834</v>
      </c>
      <c r="AK802">
        <v>1836</v>
      </c>
      <c r="AL802">
        <v>1828</v>
      </c>
      <c r="AM802">
        <v>1830</v>
      </c>
      <c r="AN802">
        <v>14500</v>
      </c>
      <c r="AO802">
        <v>1829</v>
      </c>
      <c r="AP802">
        <v>1833</v>
      </c>
      <c r="AQ802">
        <v>1826</v>
      </c>
      <c r="AR802">
        <v>1830</v>
      </c>
      <c r="AS802">
        <v>12900</v>
      </c>
      <c r="AT802">
        <v>1829</v>
      </c>
      <c r="AU802">
        <v>1830</v>
      </c>
      <c r="AV802">
        <v>1826</v>
      </c>
      <c r="AW802">
        <v>1827</v>
      </c>
      <c r="AX802">
        <v>8500</v>
      </c>
      <c r="AY802">
        <v>1828</v>
      </c>
      <c r="AZ802">
        <v>1833</v>
      </c>
      <c r="BA802">
        <v>1824</v>
      </c>
      <c r="BB802">
        <v>1833</v>
      </c>
      <c r="BC802">
        <v>14200</v>
      </c>
      <c r="BD802">
        <v>1833</v>
      </c>
      <c r="BE802">
        <v>1833</v>
      </c>
      <c r="BF802">
        <v>1822</v>
      </c>
      <c r="BG802">
        <v>1823</v>
      </c>
      <c r="BH802">
        <v>5400</v>
      </c>
      <c r="BI802">
        <v>1823</v>
      </c>
      <c r="BJ802">
        <v>1831</v>
      </c>
      <c r="BK802">
        <v>1822</v>
      </c>
      <c r="BL802">
        <v>1829</v>
      </c>
      <c r="BM802">
        <v>10200</v>
      </c>
      <c r="BN802">
        <v>1829</v>
      </c>
      <c r="BO802">
        <v>1829</v>
      </c>
      <c r="BP802">
        <v>1828</v>
      </c>
      <c r="BQ802">
        <v>1829</v>
      </c>
      <c r="BR802">
        <v>2300</v>
      </c>
      <c r="BS802">
        <v>1829</v>
      </c>
      <c r="BT802">
        <v>1833</v>
      </c>
      <c r="BU802">
        <v>1829</v>
      </c>
      <c r="BV802">
        <v>1831</v>
      </c>
      <c r="BW802">
        <v>4500</v>
      </c>
      <c r="BX802">
        <v>1831</v>
      </c>
      <c r="BY802">
        <v>1832</v>
      </c>
      <c r="BZ802">
        <v>1828</v>
      </c>
      <c r="CA802">
        <v>1828</v>
      </c>
      <c r="CB802">
        <v>7200</v>
      </c>
      <c r="CC802">
        <v>1828</v>
      </c>
      <c r="CD802">
        <v>1828</v>
      </c>
      <c r="CE802">
        <v>1823</v>
      </c>
      <c r="CF802">
        <v>1828</v>
      </c>
      <c r="CG802">
        <v>6400</v>
      </c>
      <c r="CH802">
        <v>1828</v>
      </c>
      <c r="CI802">
        <v>1831</v>
      </c>
      <c r="CJ802">
        <v>1828</v>
      </c>
      <c r="CK802">
        <v>1828</v>
      </c>
      <c r="CL802">
        <v>9500</v>
      </c>
      <c r="CM802">
        <v>1829</v>
      </c>
      <c r="CN802">
        <v>1829</v>
      </c>
      <c r="CO802">
        <v>1826</v>
      </c>
      <c r="CP802">
        <v>1829</v>
      </c>
      <c r="CQ802">
        <v>2800</v>
      </c>
      <c r="CR802">
        <v>1830</v>
      </c>
      <c r="CS802">
        <v>1832</v>
      </c>
      <c r="CT802">
        <v>1829</v>
      </c>
      <c r="CU802">
        <v>1830</v>
      </c>
      <c r="CV802">
        <v>8100</v>
      </c>
      <c r="CW802">
        <v>1831</v>
      </c>
      <c r="CX802">
        <v>1834</v>
      </c>
      <c r="CY802">
        <v>1830</v>
      </c>
      <c r="CZ802">
        <v>1834</v>
      </c>
      <c r="DA802">
        <v>9300</v>
      </c>
      <c r="DB802">
        <v>1834</v>
      </c>
      <c r="DC802">
        <v>1836</v>
      </c>
      <c r="DD802">
        <v>1833</v>
      </c>
      <c r="DE802">
        <v>1833</v>
      </c>
      <c r="DF802">
        <v>6100</v>
      </c>
      <c r="DG802">
        <v>1833</v>
      </c>
      <c r="DH802">
        <v>1833</v>
      </c>
      <c r="DI802">
        <v>1829</v>
      </c>
      <c r="DJ802">
        <v>1830</v>
      </c>
      <c r="DK802">
        <v>2000</v>
      </c>
      <c r="DL802">
        <v>1831</v>
      </c>
      <c r="DM802">
        <v>1831</v>
      </c>
      <c r="DN802">
        <v>1827</v>
      </c>
      <c r="DO802">
        <v>1830</v>
      </c>
      <c r="DP802">
        <v>4200</v>
      </c>
      <c r="DQ802">
        <v>1829</v>
      </c>
      <c r="DR802">
        <v>1829</v>
      </c>
      <c r="DS802">
        <v>1822</v>
      </c>
      <c r="DT802">
        <v>1824</v>
      </c>
      <c r="DU802">
        <v>13500</v>
      </c>
      <c r="DV802">
        <v>1824</v>
      </c>
      <c r="DW802">
        <v>1825</v>
      </c>
      <c r="DX802">
        <v>1823</v>
      </c>
      <c r="DY802">
        <v>1823</v>
      </c>
      <c r="DZ802">
        <v>2400</v>
      </c>
      <c r="EA802">
        <v>1823</v>
      </c>
      <c r="EB802">
        <v>1824</v>
      </c>
      <c r="EC802">
        <v>1818</v>
      </c>
      <c r="ED802">
        <v>1819</v>
      </c>
      <c r="EE802">
        <v>17300</v>
      </c>
      <c r="EF802">
        <v>1819</v>
      </c>
      <c r="EG802">
        <v>1819</v>
      </c>
      <c r="EH802">
        <v>1816</v>
      </c>
      <c r="EI802">
        <v>1817</v>
      </c>
      <c r="EJ802">
        <v>5400</v>
      </c>
      <c r="EK802">
        <v>1817</v>
      </c>
      <c r="EL802">
        <v>1820</v>
      </c>
      <c r="EM802">
        <v>1817</v>
      </c>
      <c r="EN802">
        <v>1819</v>
      </c>
      <c r="EO802">
        <v>5200</v>
      </c>
      <c r="EP802">
        <v>1819</v>
      </c>
      <c r="EQ802">
        <v>1820</v>
      </c>
      <c r="ER802">
        <v>1817</v>
      </c>
      <c r="ES802">
        <v>1820</v>
      </c>
      <c r="ET802">
        <v>5200</v>
      </c>
      <c r="EU802">
        <v>1820</v>
      </c>
      <c r="EV802">
        <v>1822</v>
      </c>
      <c r="EW802">
        <v>1820</v>
      </c>
      <c r="EX802">
        <v>1822</v>
      </c>
      <c r="EY802">
        <v>3200</v>
      </c>
      <c r="EZ802">
        <v>1821</v>
      </c>
      <c r="FA802">
        <v>1821</v>
      </c>
      <c r="FB802">
        <v>1819</v>
      </c>
      <c r="FC802">
        <v>1820</v>
      </c>
      <c r="FD802">
        <v>3900</v>
      </c>
      <c r="FE802">
        <v>1820</v>
      </c>
      <c r="FF802">
        <v>1821</v>
      </c>
      <c r="FG802">
        <v>1820</v>
      </c>
      <c r="FH802">
        <v>1820</v>
      </c>
      <c r="FI802">
        <v>2300</v>
      </c>
      <c r="FJ802">
        <v>1819</v>
      </c>
      <c r="FK802">
        <v>1819</v>
      </c>
      <c r="FL802">
        <v>1818</v>
      </c>
      <c r="FM802">
        <v>1818</v>
      </c>
      <c r="FN802">
        <v>5200</v>
      </c>
      <c r="FO802">
        <v>1819</v>
      </c>
      <c r="FP802">
        <v>1820</v>
      </c>
      <c r="FQ802">
        <v>1818</v>
      </c>
      <c r="FR802">
        <v>1819</v>
      </c>
      <c r="FS802">
        <v>4300</v>
      </c>
      <c r="FT802">
        <v>1818</v>
      </c>
      <c r="FU802">
        <v>1818</v>
      </c>
      <c r="FV802">
        <v>1818</v>
      </c>
      <c r="FW802">
        <v>1818</v>
      </c>
      <c r="FX802">
        <v>300</v>
      </c>
      <c r="GC802">
        <v>0</v>
      </c>
      <c r="GH802">
        <v>0</v>
      </c>
      <c r="GM802">
        <v>0</v>
      </c>
      <c r="GR802">
        <v>0</v>
      </c>
      <c r="GW802">
        <v>0</v>
      </c>
      <c r="HB802">
        <v>0</v>
      </c>
      <c r="HG802">
        <v>0</v>
      </c>
      <c r="HL802">
        <v>0</v>
      </c>
      <c r="HQ802">
        <v>0</v>
      </c>
      <c r="HV802">
        <v>0</v>
      </c>
      <c r="IA802">
        <v>0</v>
      </c>
      <c r="IB802">
        <v>1811</v>
      </c>
      <c r="IC802">
        <v>1817</v>
      </c>
      <c r="ID802">
        <v>1810</v>
      </c>
      <c r="IE802">
        <v>1814</v>
      </c>
      <c r="IF802">
        <v>27900</v>
      </c>
      <c r="IG802">
        <v>1814</v>
      </c>
      <c r="IH802">
        <v>1816</v>
      </c>
      <c r="II802">
        <v>1810</v>
      </c>
      <c r="IJ802">
        <v>1815</v>
      </c>
      <c r="IK802">
        <v>14500</v>
      </c>
      <c r="IL802">
        <v>1815</v>
      </c>
      <c r="IM802">
        <v>1816</v>
      </c>
      <c r="IN802">
        <v>1810</v>
      </c>
      <c r="IO802">
        <v>1811</v>
      </c>
      <c r="IP802">
        <v>8100</v>
      </c>
      <c r="IQ802">
        <v>1811</v>
      </c>
      <c r="IR802">
        <v>1815</v>
      </c>
      <c r="IS802">
        <v>1811</v>
      </c>
      <c r="IT802">
        <v>1814</v>
      </c>
      <c r="IU802">
        <v>6100</v>
      </c>
      <c r="IV802">
        <v>1815</v>
      </c>
      <c r="IW802">
        <v>1818</v>
      </c>
      <c r="IX802">
        <v>1814</v>
      </c>
      <c r="IY802">
        <v>1815</v>
      </c>
      <c r="IZ802">
        <v>7000</v>
      </c>
      <c r="JA802">
        <v>1815</v>
      </c>
      <c r="JB802">
        <v>1816</v>
      </c>
      <c r="JC802">
        <v>1814</v>
      </c>
      <c r="JD802">
        <v>1815</v>
      </c>
      <c r="JE802">
        <v>2500</v>
      </c>
      <c r="JF802">
        <v>1815</v>
      </c>
      <c r="JG802">
        <v>1816</v>
      </c>
      <c r="JH802">
        <v>1813</v>
      </c>
      <c r="JI802">
        <v>1816</v>
      </c>
      <c r="JJ802">
        <v>7100</v>
      </c>
      <c r="JK802">
        <v>1817</v>
      </c>
      <c r="JL802">
        <v>1819</v>
      </c>
      <c r="JM802">
        <v>1817</v>
      </c>
      <c r="JN802">
        <v>1817</v>
      </c>
      <c r="JO802">
        <v>5900</v>
      </c>
      <c r="JP802">
        <v>1817</v>
      </c>
      <c r="JQ802">
        <v>1820</v>
      </c>
      <c r="JR802">
        <v>1817</v>
      </c>
      <c r="JS802">
        <v>1819</v>
      </c>
      <c r="JT802">
        <v>9900</v>
      </c>
      <c r="JU802">
        <v>1818</v>
      </c>
      <c r="JV802">
        <v>1820</v>
      </c>
      <c r="JW802">
        <v>1815</v>
      </c>
      <c r="JX802">
        <v>1818</v>
      </c>
      <c r="JY802">
        <v>23500</v>
      </c>
      <c r="JZ802">
        <v>1819</v>
      </c>
      <c r="KA802">
        <v>1819</v>
      </c>
      <c r="KB802">
        <v>1817</v>
      </c>
      <c r="KC802">
        <v>1819</v>
      </c>
      <c r="KD802">
        <v>4800</v>
      </c>
      <c r="KE802">
        <v>1818</v>
      </c>
      <c r="KF802">
        <v>1818</v>
      </c>
      <c r="KG802">
        <v>1816</v>
      </c>
      <c r="KH802">
        <v>1817</v>
      </c>
      <c r="KI802">
        <v>3500</v>
      </c>
      <c r="KJ802">
        <v>1818</v>
      </c>
      <c r="KK802">
        <v>1819</v>
      </c>
      <c r="KL802">
        <v>1817</v>
      </c>
      <c r="KM802">
        <v>1817</v>
      </c>
      <c r="KN802">
        <v>6000</v>
      </c>
      <c r="KO802">
        <v>1816</v>
      </c>
      <c r="KP802">
        <v>1818</v>
      </c>
      <c r="KQ802">
        <v>1815</v>
      </c>
      <c r="KR802">
        <v>1818</v>
      </c>
      <c r="KS802">
        <v>5300</v>
      </c>
      <c r="KT802">
        <v>1818</v>
      </c>
      <c r="KU802">
        <v>1818</v>
      </c>
      <c r="KV802">
        <v>1816</v>
      </c>
      <c r="KW802">
        <v>1816</v>
      </c>
      <c r="KX802">
        <v>4700</v>
      </c>
      <c r="KY802">
        <v>1815</v>
      </c>
      <c r="KZ802">
        <v>1816</v>
      </c>
      <c r="LA802">
        <v>1813</v>
      </c>
      <c r="LB802">
        <v>1813</v>
      </c>
      <c r="LC802">
        <v>9700</v>
      </c>
      <c r="LD802">
        <v>1813</v>
      </c>
      <c r="LE802">
        <v>1813</v>
      </c>
      <c r="LF802">
        <v>1808</v>
      </c>
      <c r="LG802">
        <v>1811</v>
      </c>
      <c r="LH802">
        <v>16900</v>
      </c>
      <c r="LI802">
        <v>1811</v>
      </c>
      <c r="LJ802">
        <v>1813</v>
      </c>
      <c r="LK802">
        <v>1811</v>
      </c>
      <c r="LL802">
        <v>1813</v>
      </c>
      <c r="LM802">
        <v>4400</v>
      </c>
      <c r="LN802">
        <v>1814</v>
      </c>
      <c r="LO802">
        <v>1816</v>
      </c>
      <c r="LP802">
        <v>1814</v>
      </c>
      <c r="LQ802">
        <v>1815</v>
      </c>
      <c r="LR802">
        <v>5600</v>
      </c>
      <c r="LS802">
        <v>1815</v>
      </c>
      <c r="LT802">
        <v>1816</v>
      </c>
      <c r="LU802">
        <v>1814</v>
      </c>
      <c r="LV802">
        <v>1816</v>
      </c>
      <c r="LW802">
        <v>2500</v>
      </c>
      <c r="LX802">
        <v>1816</v>
      </c>
      <c r="LY802">
        <v>1818</v>
      </c>
      <c r="LZ802">
        <v>1816</v>
      </c>
      <c r="MA802">
        <v>1817</v>
      </c>
      <c r="MB802">
        <v>7900</v>
      </c>
      <c r="MC802">
        <v>1818</v>
      </c>
      <c r="MD802">
        <v>1818</v>
      </c>
      <c r="ME802">
        <v>1817</v>
      </c>
      <c r="MF802">
        <v>1818</v>
      </c>
      <c r="MG802">
        <v>4000</v>
      </c>
      <c r="MH802">
        <v>1818</v>
      </c>
      <c r="MI802">
        <v>1818</v>
      </c>
      <c r="MJ802">
        <v>1816</v>
      </c>
      <c r="MK802">
        <v>1816</v>
      </c>
      <c r="ML802">
        <v>5900</v>
      </c>
      <c r="MM802">
        <v>1816</v>
      </c>
      <c r="MN802">
        <v>1817</v>
      </c>
      <c r="MO802">
        <v>1816</v>
      </c>
      <c r="MP802">
        <v>1817</v>
      </c>
      <c r="MQ802">
        <v>1100</v>
      </c>
      <c r="MR802">
        <v>1817</v>
      </c>
      <c r="MS802">
        <v>1817</v>
      </c>
      <c r="MT802">
        <v>1816</v>
      </c>
      <c r="MU802">
        <v>1816</v>
      </c>
      <c r="MV802">
        <v>4900</v>
      </c>
      <c r="MW802">
        <v>1817</v>
      </c>
      <c r="MX802">
        <v>1818</v>
      </c>
      <c r="MY802">
        <v>1816</v>
      </c>
      <c r="MZ802">
        <v>1817</v>
      </c>
      <c r="NA802">
        <v>6400</v>
      </c>
      <c r="NB802">
        <v>1817</v>
      </c>
      <c r="NC802">
        <v>1818</v>
      </c>
      <c r="ND802">
        <v>1817</v>
      </c>
      <c r="NE802">
        <v>1817</v>
      </c>
      <c r="NF802">
        <v>4300</v>
      </c>
      <c r="NG802">
        <v>1816</v>
      </c>
      <c r="NH802">
        <v>1818</v>
      </c>
      <c r="NI802">
        <v>1812</v>
      </c>
      <c r="NJ802">
        <v>1816</v>
      </c>
      <c r="NK802">
        <v>45600</v>
      </c>
      <c r="NL802">
        <v>1816</v>
      </c>
      <c r="NM802">
        <v>1817</v>
      </c>
      <c r="NN802">
        <v>1809</v>
      </c>
      <c r="NO802">
        <v>1812</v>
      </c>
      <c r="NP802">
        <v>49500</v>
      </c>
      <c r="NQ802">
        <v>1812</v>
      </c>
      <c r="NR802">
        <v>1817</v>
      </c>
      <c r="NS802">
        <v>1812</v>
      </c>
      <c r="NT802">
        <v>1817</v>
      </c>
      <c r="NU802">
        <v>27000</v>
      </c>
      <c r="NV802">
        <v>1818</v>
      </c>
      <c r="NW802">
        <v>1818</v>
      </c>
      <c r="NX802">
        <v>1818</v>
      </c>
      <c r="NY802">
        <v>1818</v>
      </c>
      <c r="NZ802">
        <v>36600</v>
      </c>
    </row>
    <row r="803" spans="1:390" ht="27">
      <c r="A803" s="15" t="s">
        <v>563</v>
      </c>
      <c r="B803" s="15">
        <v>22</v>
      </c>
      <c r="C803" s="15">
        <v>9757</v>
      </c>
      <c r="D803" s="10" t="s">
        <v>550</v>
      </c>
      <c r="E803" s="15" t="s">
        <v>20</v>
      </c>
      <c r="F803" s="15" t="s">
        <v>437</v>
      </c>
      <c r="G803" s="50">
        <v>3215</v>
      </c>
      <c r="H803" s="50">
        <v>210</v>
      </c>
      <c r="I803" s="58">
        <v>6.9900000000000004E-2</v>
      </c>
      <c r="J803" s="50">
        <v>148100</v>
      </c>
      <c r="K803" s="50">
        <v>3230</v>
      </c>
      <c r="L803" s="50">
        <v>3015</v>
      </c>
      <c r="M803" s="63">
        <f t="shared" si="54"/>
        <v>6.9767441860465115E-2</v>
      </c>
      <c r="N803" s="42" t="str">
        <f>IFERROR(VLOOKUP(C803, マスタ!$E$2:$G$33, 3, TRUE), "")</f>
        <v>サービス</v>
      </c>
      <c r="O803" s="15" t="str">
        <f>IF(F803 = "", "", TEXT( WORKDAY(TEXT(LEFT(F803, FIND("(", F803) - 1), "yyyy/mm/dd"), 1, マスタ!$A$2:$A$106), "yyyymmdd"))</f>
        <v>20170808</v>
      </c>
      <c r="P803" s="16">
        <v>42955</v>
      </c>
      <c r="Q803" s="56">
        <v>3205</v>
      </c>
      <c r="R803" s="56">
        <v>3270</v>
      </c>
      <c r="S803" s="56">
        <v>3205</v>
      </c>
      <c r="T803" s="15" t="str">
        <f t="shared" si="51"/>
        <v>有</v>
      </c>
      <c r="U803" s="15" t="str">
        <f t="shared" si="52"/>
        <v>無</v>
      </c>
      <c r="V803" s="67">
        <f t="shared" si="53"/>
        <v>-3.1104199066873672E-3</v>
      </c>
      <c r="W803" s="17" t="s">
        <v>949</v>
      </c>
      <c r="X803" s="46">
        <v>64</v>
      </c>
      <c r="Y803" s="71">
        <f t="shared" si="59"/>
        <v>19.906687402799378</v>
      </c>
      <c r="Z803">
        <v>3205</v>
      </c>
      <c r="AA803">
        <v>3260</v>
      </c>
      <c r="AB803">
        <v>3205</v>
      </c>
      <c r="AC803">
        <v>3250</v>
      </c>
      <c r="AD803">
        <v>16300</v>
      </c>
      <c r="AE803">
        <v>3250</v>
      </c>
      <c r="AF803">
        <v>3265</v>
      </c>
      <c r="AG803">
        <v>3250</v>
      </c>
      <c r="AH803">
        <v>3260</v>
      </c>
      <c r="AI803">
        <v>3100</v>
      </c>
      <c r="AJ803">
        <v>3260</v>
      </c>
      <c r="AK803">
        <v>3260</v>
      </c>
      <c r="AL803">
        <v>3255</v>
      </c>
      <c r="AM803">
        <v>3255</v>
      </c>
      <c r="AN803">
        <v>300</v>
      </c>
      <c r="AO803">
        <v>3265</v>
      </c>
      <c r="AP803">
        <v>3265</v>
      </c>
      <c r="AQ803">
        <v>3265</v>
      </c>
      <c r="AR803">
        <v>3265</v>
      </c>
      <c r="AS803">
        <v>500</v>
      </c>
      <c r="AT803">
        <v>3265</v>
      </c>
      <c r="AU803">
        <v>3270</v>
      </c>
      <c r="AV803">
        <v>3240</v>
      </c>
      <c r="AW803">
        <v>3250</v>
      </c>
      <c r="AX803">
        <v>2900</v>
      </c>
      <c r="AY803">
        <v>3245</v>
      </c>
      <c r="AZ803">
        <v>3245</v>
      </c>
      <c r="BA803">
        <v>3240</v>
      </c>
      <c r="BB803">
        <v>3240</v>
      </c>
      <c r="BC803">
        <v>400</v>
      </c>
      <c r="BD803">
        <v>3250</v>
      </c>
      <c r="BE803">
        <v>3250</v>
      </c>
      <c r="BF803">
        <v>3220</v>
      </c>
      <c r="BG803">
        <v>3240</v>
      </c>
      <c r="BH803">
        <v>5400</v>
      </c>
      <c r="BI803">
        <v>3245</v>
      </c>
      <c r="BJ803">
        <v>3265</v>
      </c>
      <c r="BK803">
        <v>3245</v>
      </c>
      <c r="BL803">
        <v>3255</v>
      </c>
      <c r="BM803">
        <v>1300</v>
      </c>
      <c r="BN803">
        <v>3250</v>
      </c>
      <c r="BO803">
        <v>3255</v>
      </c>
      <c r="BP803">
        <v>3250</v>
      </c>
      <c r="BQ803">
        <v>3255</v>
      </c>
      <c r="BR803">
        <v>1000</v>
      </c>
      <c r="BS803">
        <v>3250</v>
      </c>
      <c r="BT803">
        <v>3250</v>
      </c>
      <c r="BU803">
        <v>3245</v>
      </c>
      <c r="BV803">
        <v>3245</v>
      </c>
      <c r="BW803">
        <v>500</v>
      </c>
      <c r="BX803">
        <v>3250</v>
      </c>
      <c r="BY803">
        <v>3250</v>
      </c>
      <c r="BZ803">
        <v>3250</v>
      </c>
      <c r="CA803">
        <v>3250</v>
      </c>
      <c r="CB803">
        <v>100</v>
      </c>
      <c r="CC803">
        <v>3245</v>
      </c>
      <c r="CD803">
        <v>3250</v>
      </c>
      <c r="CE803">
        <v>3245</v>
      </c>
      <c r="CF803">
        <v>3250</v>
      </c>
      <c r="CG803">
        <v>400</v>
      </c>
      <c r="CL803">
        <v>0</v>
      </c>
      <c r="CM803">
        <v>3250</v>
      </c>
      <c r="CN803">
        <v>3250</v>
      </c>
      <c r="CO803">
        <v>3250</v>
      </c>
      <c r="CP803">
        <v>3250</v>
      </c>
      <c r="CQ803">
        <v>100</v>
      </c>
      <c r="CR803">
        <v>3250</v>
      </c>
      <c r="CS803">
        <v>3250</v>
      </c>
      <c r="CT803">
        <v>3250</v>
      </c>
      <c r="CU803">
        <v>3250</v>
      </c>
      <c r="CV803">
        <v>800</v>
      </c>
      <c r="CW803">
        <v>3250</v>
      </c>
      <c r="CX803">
        <v>3250</v>
      </c>
      <c r="CY803">
        <v>3250</v>
      </c>
      <c r="CZ803">
        <v>3250</v>
      </c>
      <c r="DA803">
        <v>300</v>
      </c>
      <c r="DF803">
        <v>0</v>
      </c>
      <c r="DG803">
        <v>3255</v>
      </c>
      <c r="DH803">
        <v>3260</v>
      </c>
      <c r="DI803">
        <v>3255</v>
      </c>
      <c r="DJ803">
        <v>3255</v>
      </c>
      <c r="DK803">
        <v>500</v>
      </c>
      <c r="DL803">
        <v>3260</v>
      </c>
      <c r="DM803">
        <v>3260</v>
      </c>
      <c r="DN803">
        <v>3260</v>
      </c>
      <c r="DO803">
        <v>3260</v>
      </c>
      <c r="DP803">
        <v>300</v>
      </c>
      <c r="DQ803">
        <v>3255</v>
      </c>
      <c r="DR803">
        <v>3255</v>
      </c>
      <c r="DS803">
        <v>3245</v>
      </c>
      <c r="DT803">
        <v>3250</v>
      </c>
      <c r="DU803">
        <v>1500</v>
      </c>
      <c r="DZ803">
        <v>0</v>
      </c>
      <c r="EA803">
        <v>3245</v>
      </c>
      <c r="EB803">
        <v>3250</v>
      </c>
      <c r="EC803">
        <v>3245</v>
      </c>
      <c r="ED803">
        <v>3245</v>
      </c>
      <c r="EE803">
        <v>300</v>
      </c>
      <c r="EF803">
        <v>3245</v>
      </c>
      <c r="EG803">
        <v>3245</v>
      </c>
      <c r="EH803">
        <v>3230</v>
      </c>
      <c r="EI803">
        <v>3240</v>
      </c>
      <c r="EJ803">
        <v>7300</v>
      </c>
      <c r="EK803">
        <v>3235</v>
      </c>
      <c r="EL803">
        <v>3235</v>
      </c>
      <c r="EM803">
        <v>3230</v>
      </c>
      <c r="EN803">
        <v>3235</v>
      </c>
      <c r="EO803">
        <v>900</v>
      </c>
      <c r="EP803">
        <v>3240</v>
      </c>
      <c r="EQ803">
        <v>3240</v>
      </c>
      <c r="ER803">
        <v>3240</v>
      </c>
      <c r="ES803">
        <v>3240</v>
      </c>
      <c r="ET803">
        <v>800</v>
      </c>
      <c r="EY803">
        <v>0</v>
      </c>
      <c r="FD803">
        <v>0</v>
      </c>
      <c r="FE803">
        <v>3250</v>
      </c>
      <c r="FF803">
        <v>3250</v>
      </c>
      <c r="FG803">
        <v>3250</v>
      </c>
      <c r="FH803">
        <v>3250</v>
      </c>
      <c r="FI803">
        <v>100</v>
      </c>
      <c r="FJ803">
        <v>3250</v>
      </c>
      <c r="FK803">
        <v>3250</v>
      </c>
      <c r="FL803">
        <v>3250</v>
      </c>
      <c r="FM803">
        <v>3250</v>
      </c>
      <c r="FN803">
        <v>1100</v>
      </c>
      <c r="FO803">
        <v>3255</v>
      </c>
      <c r="FP803">
        <v>3255</v>
      </c>
      <c r="FQ803">
        <v>3255</v>
      </c>
      <c r="FR803">
        <v>3255</v>
      </c>
      <c r="FS803">
        <v>200</v>
      </c>
      <c r="FX803">
        <v>0</v>
      </c>
      <c r="GC803">
        <v>0</v>
      </c>
      <c r="GH803">
        <v>0</v>
      </c>
      <c r="GM803">
        <v>0</v>
      </c>
      <c r="GR803">
        <v>0</v>
      </c>
      <c r="GW803">
        <v>0</v>
      </c>
      <c r="HB803">
        <v>0</v>
      </c>
      <c r="HG803">
        <v>0</v>
      </c>
      <c r="HL803">
        <v>0</v>
      </c>
      <c r="HQ803">
        <v>0</v>
      </c>
      <c r="HV803">
        <v>0</v>
      </c>
      <c r="IA803">
        <v>0</v>
      </c>
      <c r="IB803">
        <v>3250</v>
      </c>
      <c r="IC803">
        <v>3250</v>
      </c>
      <c r="ID803">
        <v>3250</v>
      </c>
      <c r="IE803">
        <v>3250</v>
      </c>
      <c r="IF803">
        <v>900</v>
      </c>
      <c r="IG803">
        <v>3250</v>
      </c>
      <c r="IH803">
        <v>3250</v>
      </c>
      <c r="II803">
        <v>3245</v>
      </c>
      <c r="IJ803">
        <v>3245</v>
      </c>
      <c r="IK803">
        <v>800</v>
      </c>
      <c r="IL803">
        <v>3240</v>
      </c>
      <c r="IM803">
        <v>3240</v>
      </c>
      <c r="IN803">
        <v>3240</v>
      </c>
      <c r="IO803">
        <v>3240</v>
      </c>
      <c r="IP803">
        <v>500</v>
      </c>
      <c r="IQ803">
        <v>3235</v>
      </c>
      <c r="IR803">
        <v>3240</v>
      </c>
      <c r="IS803">
        <v>3235</v>
      </c>
      <c r="IT803">
        <v>3235</v>
      </c>
      <c r="IU803">
        <v>300</v>
      </c>
      <c r="IV803">
        <v>3240</v>
      </c>
      <c r="IW803">
        <v>3240</v>
      </c>
      <c r="IX803">
        <v>3240</v>
      </c>
      <c r="IY803">
        <v>3240</v>
      </c>
      <c r="IZ803">
        <v>200</v>
      </c>
      <c r="JE803">
        <v>0</v>
      </c>
      <c r="JF803">
        <v>3235</v>
      </c>
      <c r="JG803">
        <v>3240</v>
      </c>
      <c r="JH803">
        <v>3235</v>
      </c>
      <c r="JI803">
        <v>3240</v>
      </c>
      <c r="JJ803">
        <v>400</v>
      </c>
      <c r="JK803">
        <v>3245</v>
      </c>
      <c r="JL803">
        <v>3250</v>
      </c>
      <c r="JM803">
        <v>3245</v>
      </c>
      <c r="JN803">
        <v>3250</v>
      </c>
      <c r="JO803">
        <v>400</v>
      </c>
      <c r="JP803">
        <v>3250</v>
      </c>
      <c r="JQ803">
        <v>3250</v>
      </c>
      <c r="JR803">
        <v>3250</v>
      </c>
      <c r="JS803">
        <v>3250</v>
      </c>
      <c r="JT803">
        <v>100</v>
      </c>
      <c r="JU803">
        <v>3245</v>
      </c>
      <c r="JV803">
        <v>3245</v>
      </c>
      <c r="JW803">
        <v>3245</v>
      </c>
      <c r="JX803">
        <v>3245</v>
      </c>
      <c r="JY803">
        <v>700</v>
      </c>
      <c r="JZ803">
        <v>3240</v>
      </c>
      <c r="KA803">
        <v>3245</v>
      </c>
      <c r="KB803">
        <v>3240</v>
      </c>
      <c r="KC803">
        <v>3245</v>
      </c>
      <c r="KD803">
        <v>800</v>
      </c>
      <c r="KI803">
        <v>0</v>
      </c>
      <c r="KJ803">
        <v>3250</v>
      </c>
      <c r="KK803">
        <v>3250</v>
      </c>
      <c r="KL803">
        <v>3250</v>
      </c>
      <c r="KM803">
        <v>3250</v>
      </c>
      <c r="KN803">
        <v>300</v>
      </c>
      <c r="KO803">
        <v>3250</v>
      </c>
      <c r="KP803">
        <v>3250</v>
      </c>
      <c r="KQ803">
        <v>3250</v>
      </c>
      <c r="KR803">
        <v>3250</v>
      </c>
      <c r="KS803">
        <v>1400</v>
      </c>
      <c r="KT803">
        <v>3250</v>
      </c>
      <c r="KU803">
        <v>3250</v>
      </c>
      <c r="KV803">
        <v>3245</v>
      </c>
      <c r="KW803">
        <v>3245</v>
      </c>
      <c r="KX803">
        <v>500</v>
      </c>
      <c r="KY803">
        <v>3240</v>
      </c>
      <c r="KZ803">
        <v>3240</v>
      </c>
      <c r="LA803">
        <v>3230</v>
      </c>
      <c r="LB803">
        <v>3235</v>
      </c>
      <c r="LC803">
        <v>5300</v>
      </c>
      <c r="LD803">
        <v>3240</v>
      </c>
      <c r="LE803">
        <v>3240</v>
      </c>
      <c r="LF803">
        <v>3240</v>
      </c>
      <c r="LG803">
        <v>3240</v>
      </c>
      <c r="LH803">
        <v>400</v>
      </c>
      <c r="LI803">
        <v>3240</v>
      </c>
      <c r="LJ803">
        <v>3240</v>
      </c>
      <c r="LK803">
        <v>3240</v>
      </c>
      <c r="LL803">
        <v>3240</v>
      </c>
      <c r="LM803">
        <v>300</v>
      </c>
      <c r="LN803">
        <v>3235</v>
      </c>
      <c r="LO803">
        <v>3235</v>
      </c>
      <c r="LP803">
        <v>3230</v>
      </c>
      <c r="LQ803">
        <v>3230</v>
      </c>
      <c r="LR803">
        <v>400</v>
      </c>
      <c r="LS803">
        <v>3230</v>
      </c>
      <c r="LT803">
        <v>3230</v>
      </c>
      <c r="LU803">
        <v>3230</v>
      </c>
      <c r="LV803">
        <v>3230</v>
      </c>
      <c r="LW803">
        <v>600</v>
      </c>
      <c r="LX803">
        <v>3235</v>
      </c>
      <c r="LY803">
        <v>3240</v>
      </c>
      <c r="LZ803">
        <v>3235</v>
      </c>
      <c r="MA803">
        <v>3240</v>
      </c>
      <c r="MB803">
        <v>1200</v>
      </c>
      <c r="MC803">
        <v>3235</v>
      </c>
      <c r="MD803">
        <v>3235</v>
      </c>
      <c r="ME803">
        <v>3230</v>
      </c>
      <c r="MF803">
        <v>3235</v>
      </c>
      <c r="MG803">
        <v>1500</v>
      </c>
      <c r="MH803">
        <v>3235</v>
      </c>
      <c r="MI803">
        <v>3235</v>
      </c>
      <c r="MJ803">
        <v>3235</v>
      </c>
      <c r="MK803">
        <v>3235</v>
      </c>
      <c r="ML803">
        <v>100</v>
      </c>
      <c r="MM803">
        <v>3230</v>
      </c>
      <c r="MN803">
        <v>3235</v>
      </c>
      <c r="MO803">
        <v>3230</v>
      </c>
      <c r="MP803">
        <v>3235</v>
      </c>
      <c r="MQ803">
        <v>700</v>
      </c>
      <c r="MR803">
        <v>3230</v>
      </c>
      <c r="MS803">
        <v>3230</v>
      </c>
      <c r="MT803">
        <v>3230</v>
      </c>
      <c r="MU803">
        <v>3230</v>
      </c>
      <c r="MV803">
        <v>100</v>
      </c>
      <c r="MW803">
        <v>3235</v>
      </c>
      <c r="MX803">
        <v>3235</v>
      </c>
      <c r="MY803">
        <v>3235</v>
      </c>
      <c r="MZ803">
        <v>3235</v>
      </c>
      <c r="NA803">
        <v>500</v>
      </c>
      <c r="NF803">
        <v>0</v>
      </c>
      <c r="NG803">
        <v>3235</v>
      </c>
      <c r="NH803">
        <v>3240</v>
      </c>
      <c r="NI803">
        <v>3235</v>
      </c>
      <c r="NJ803">
        <v>3240</v>
      </c>
      <c r="NK803">
        <v>400</v>
      </c>
      <c r="NL803">
        <v>3235</v>
      </c>
      <c r="NM803">
        <v>3235</v>
      </c>
      <c r="NN803">
        <v>3225</v>
      </c>
      <c r="NO803">
        <v>3230</v>
      </c>
      <c r="NP803">
        <v>6500</v>
      </c>
      <c r="NQ803">
        <v>3235</v>
      </c>
      <c r="NR803">
        <v>3245</v>
      </c>
      <c r="NS803">
        <v>3235</v>
      </c>
      <c r="NT803">
        <v>3245</v>
      </c>
      <c r="NU803">
        <v>3400</v>
      </c>
      <c r="NV803">
        <v>3245</v>
      </c>
      <c r="NW803">
        <v>3245</v>
      </c>
      <c r="NX803">
        <v>3245</v>
      </c>
      <c r="NY803">
        <v>3245</v>
      </c>
      <c r="NZ803">
        <v>5400</v>
      </c>
    </row>
    <row r="804" spans="1:390" ht="27">
      <c r="A804" s="14" t="s">
        <v>563</v>
      </c>
      <c r="B804" s="14">
        <v>23</v>
      </c>
      <c r="C804" s="14">
        <v>9039</v>
      </c>
      <c r="D804" s="9" t="s">
        <v>348</v>
      </c>
      <c r="E804" s="14" t="s">
        <v>20</v>
      </c>
      <c r="F804" s="14" t="s">
        <v>437</v>
      </c>
      <c r="G804" s="51">
        <v>5690</v>
      </c>
      <c r="H804" s="51">
        <v>370</v>
      </c>
      <c r="I804" s="59">
        <v>6.9500000000000006E-2</v>
      </c>
      <c r="J804" s="51">
        <v>151800</v>
      </c>
      <c r="K804" s="51">
        <v>5700</v>
      </c>
      <c r="L804" s="51">
        <v>5420</v>
      </c>
      <c r="M804" s="64">
        <f t="shared" si="54"/>
        <v>3.5714285714285712E-2</v>
      </c>
      <c r="N804" s="43" t="str">
        <f>IFERROR(VLOOKUP(C804, マスタ!$E$2:$G$33, 3, TRUE), "")</f>
        <v>陸運</v>
      </c>
      <c r="O804" s="14" t="str">
        <f>IF(F804 = "", "", TEXT( WORKDAY(TEXT(LEFT(F804, FIND("(", F804) - 1), "yyyy/mm/dd"), 1, マスタ!$A$2:$A$106), "yyyymmdd"))</f>
        <v>20170808</v>
      </c>
      <c r="P804" s="18">
        <v>42955</v>
      </c>
      <c r="Q804" s="57">
        <v>5690</v>
      </c>
      <c r="R804" s="57">
        <v>5760</v>
      </c>
      <c r="S804" s="57">
        <v>5590</v>
      </c>
      <c r="T804" s="14" t="str">
        <f t="shared" ref="T804:T818" si="60">IF(Q804="", "", IF(R804-Q804&gt;=ROUNDDOWN(G804/100, 0), "有", "無"))</f>
        <v>有</v>
      </c>
      <c r="U804" s="14" t="str">
        <f t="shared" ref="U804:U818" si="61">IF(Q804="", "", IF(Q804-S804&gt;=ROUNDDOWN(G804/100, 0), "有", "無"))</f>
        <v>有</v>
      </c>
      <c r="V804" s="68">
        <f t="shared" ref="V804:V818" si="62">IF(Q804="", "", Q804/G804-1)</f>
        <v>0</v>
      </c>
      <c r="W804" s="19" t="s">
        <v>947</v>
      </c>
      <c r="X804" s="47">
        <v>-56</v>
      </c>
      <c r="Y804" s="70">
        <f t="shared" si="59"/>
        <v>-9.8418277680140598</v>
      </c>
      <c r="Z804">
        <v>5690</v>
      </c>
      <c r="AA804">
        <v>5730</v>
      </c>
      <c r="AB804">
        <v>5690</v>
      </c>
      <c r="AC804">
        <v>5710</v>
      </c>
      <c r="AD804">
        <v>10400</v>
      </c>
      <c r="AE804">
        <v>5730</v>
      </c>
      <c r="AF804">
        <v>5760</v>
      </c>
      <c r="AG804">
        <v>5670</v>
      </c>
      <c r="AH804">
        <v>5680</v>
      </c>
      <c r="AI804">
        <v>4700</v>
      </c>
      <c r="AJ804">
        <v>5680</v>
      </c>
      <c r="AK804">
        <v>5690</v>
      </c>
      <c r="AL804">
        <v>5670</v>
      </c>
      <c r="AM804">
        <v>5670</v>
      </c>
      <c r="AN804">
        <v>700</v>
      </c>
      <c r="AO804">
        <v>5660</v>
      </c>
      <c r="AP804">
        <v>5670</v>
      </c>
      <c r="AQ804">
        <v>5660</v>
      </c>
      <c r="AR804">
        <v>5670</v>
      </c>
      <c r="AS804">
        <v>700</v>
      </c>
      <c r="AT804">
        <v>5670</v>
      </c>
      <c r="AU804">
        <v>5670</v>
      </c>
      <c r="AV804">
        <v>5610</v>
      </c>
      <c r="AW804">
        <v>5660</v>
      </c>
      <c r="AX804">
        <v>6100</v>
      </c>
      <c r="AY804">
        <v>5650</v>
      </c>
      <c r="AZ804">
        <v>5650</v>
      </c>
      <c r="BA804">
        <v>5590</v>
      </c>
      <c r="BB804">
        <v>5600</v>
      </c>
      <c r="BC804">
        <v>1900</v>
      </c>
      <c r="BD804">
        <v>5600</v>
      </c>
      <c r="BE804">
        <v>5640</v>
      </c>
      <c r="BF804">
        <v>5600</v>
      </c>
      <c r="BG804">
        <v>5630</v>
      </c>
      <c r="BH804">
        <v>1600</v>
      </c>
      <c r="BI804">
        <v>5650</v>
      </c>
      <c r="BJ804">
        <v>5650</v>
      </c>
      <c r="BK804">
        <v>5610</v>
      </c>
      <c r="BL804">
        <v>5610</v>
      </c>
      <c r="BM804">
        <v>900</v>
      </c>
      <c r="BN804">
        <v>5610</v>
      </c>
      <c r="BO804">
        <v>5610</v>
      </c>
      <c r="BP804">
        <v>5610</v>
      </c>
      <c r="BQ804">
        <v>5610</v>
      </c>
      <c r="BR804">
        <v>100</v>
      </c>
      <c r="BS804">
        <v>5620</v>
      </c>
      <c r="BT804">
        <v>5620</v>
      </c>
      <c r="BU804">
        <v>5610</v>
      </c>
      <c r="BV804">
        <v>5610</v>
      </c>
      <c r="BW804">
        <v>300</v>
      </c>
      <c r="BX804">
        <v>5630</v>
      </c>
      <c r="BY804">
        <v>5650</v>
      </c>
      <c r="BZ804">
        <v>5630</v>
      </c>
      <c r="CA804">
        <v>5650</v>
      </c>
      <c r="CB804">
        <v>2000</v>
      </c>
      <c r="CC804">
        <v>5650</v>
      </c>
      <c r="CD804">
        <v>5650</v>
      </c>
      <c r="CE804">
        <v>5650</v>
      </c>
      <c r="CF804">
        <v>5650</v>
      </c>
      <c r="CG804">
        <v>200</v>
      </c>
      <c r="CH804">
        <v>5650</v>
      </c>
      <c r="CI804">
        <v>5650</v>
      </c>
      <c r="CJ804">
        <v>5640</v>
      </c>
      <c r="CK804">
        <v>5640</v>
      </c>
      <c r="CL804">
        <v>700</v>
      </c>
      <c r="CM804">
        <v>5640</v>
      </c>
      <c r="CN804">
        <v>5650</v>
      </c>
      <c r="CO804">
        <v>5640</v>
      </c>
      <c r="CP804">
        <v>5650</v>
      </c>
      <c r="CQ804">
        <v>300</v>
      </c>
      <c r="CR804">
        <v>5650</v>
      </c>
      <c r="CS804">
        <v>5670</v>
      </c>
      <c r="CT804">
        <v>5650</v>
      </c>
      <c r="CU804">
        <v>5660</v>
      </c>
      <c r="CV804">
        <v>1200</v>
      </c>
      <c r="CW804">
        <v>5650</v>
      </c>
      <c r="CX804">
        <v>5660</v>
      </c>
      <c r="CY804">
        <v>5650</v>
      </c>
      <c r="CZ804">
        <v>5660</v>
      </c>
      <c r="DA804">
        <v>200</v>
      </c>
      <c r="DB804">
        <v>5660</v>
      </c>
      <c r="DC804">
        <v>5660</v>
      </c>
      <c r="DD804">
        <v>5660</v>
      </c>
      <c r="DE804">
        <v>5660</v>
      </c>
      <c r="DF804">
        <v>100</v>
      </c>
      <c r="DG804">
        <v>5660</v>
      </c>
      <c r="DH804">
        <v>5660</v>
      </c>
      <c r="DI804">
        <v>5650</v>
      </c>
      <c r="DJ804">
        <v>5660</v>
      </c>
      <c r="DK804">
        <v>900</v>
      </c>
      <c r="DP804">
        <v>0</v>
      </c>
      <c r="DQ804">
        <v>5660</v>
      </c>
      <c r="DR804">
        <v>5660</v>
      </c>
      <c r="DS804">
        <v>5640</v>
      </c>
      <c r="DT804">
        <v>5650</v>
      </c>
      <c r="DU804">
        <v>1200</v>
      </c>
      <c r="DZ804">
        <v>0</v>
      </c>
      <c r="EA804">
        <v>5650</v>
      </c>
      <c r="EB804">
        <v>5650</v>
      </c>
      <c r="EC804">
        <v>5640</v>
      </c>
      <c r="ED804">
        <v>5640</v>
      </c>
      <c r="EE804">
        <v>900</v>
      </c>
      <c r="EF804">
        <v>5630</v>
      </c>
      <c r="EG804">
        <v>5640</v>
      </c>
      <c r="EH804">
        <v>5620</v>
      </c>
      <c r="EI804">
        <v>5640</v>
      </c>
      <c r="EJ804">
        <v>2700</v>
      </c>
      <c r="EK804">
        <v>5650</v>
      </c>
      <c r="EL804">
        <v>5660</v>
      </c>
      <c r="EM804">
        <v>5650</v>
      </c>
      <c r="EN804">
        <v>5650</v>
      </c>
      <c r="EO804">
        <v>600</v>
      </c>
      <c r="EP804">
        <v>5660</v>
      </c>
      <c r="EQ804">
        <v>5660</v>
      </c>
      <c r="ER804">
        <v>5660</v>
      </c>
      <c r="ES804">
        <v>5660</v>
      </c>
      <c r="ET804">
        <v>100</v>
      </c>
      <c r="EU804">
        <v>5660</v>
      </c>
      <c r="EV804">
        <v>5670</v>
      </c>
      <c r="EW804">
        <v>5660</v>
      </c>
      <c r="EX804">
        <v>5660</v>
      </c>
      <c r="EY804">
        <v>800</v>
      </c>
      <c r="EZ804">
        <v>5670</v>
      </c>
      <c r="FA804">
        <v>5680</v>
      </c>
      <c r="FB804">
        <v>5670</v>
      </c>
      <c r="FC804">
        <v>5680</v>
      </c>
      <c r="FD804">
        <v>1900</v>
      </c>
      <c r="FE804">
        <v>5680</v>
      </c>
      <c r="FF804">
        <v>5680</v>
      </c>
      <c r="FG804">
        <v>5670</v>
      </c>
      <c r="FH804">
        <v>5670</v>
      </c>
      <c r="FI804">
        <v>700</v>
      </c>
      <c r="FJ804">
        <v>5660</v>
      </c>
      <c r="FK804">
        <v>5660</v>
      </c>
      <c r="FL804">
        <v>5660</v>
      </c>
      <c r="FM804">
        <v>5660</v>
      </c>
      <c r="FN804">
        <v>300</v>
      </c>
      <c r="FO804">
        <v>5660</v>
      </c>
      <c r="FP804">
        <v>5660</v>
      </c>
      <c r="FQ804">
        <v>5650</v>
      </c>
      <c r="FR804">
        <v>5660</v>
      </c>
      <c r="FS804">
        <v>400</v>
      </c>
      <c r="FT804">
        <v>5650</v>
      </c>
      <c r="FU804">
        <v>5650</v>
      </c>
      <c r="FV804">
        <v>5650</v>
      </c>
      <c r="FW804">
        <v>5650</v>
      </c>
      <c r="FX804">
        <v>500</v>
      </c>
      <c r="GC804">
        <v>0</v>
      </c>
      <c r="GH804">
        <v>0</v>
      </c>
      <c r="GM804">
        <v>0</v>
      </c>
      <c r="GR804">
        <v>0</v>
      </c>
      <c r="GW804">
        <v>0</v>
      </c>
      <c r="HB804">
        <v>0</v>
      </c>
      <c r="HG804">
        <v>0</v>
      </c>
      <c r="HL804">
        <v>0</v>
      </c>
      <c r="HQ804">
        <v>0</v>
      </c>
      <c r="HV804">
        <v>0</v>
      </c>
      <c r="IA804">
        <v>0</v>
      </c>
      <c r="IB804">
        <v>5650</v>
      </c>
      <c r="IC804">
        <v>5660</v>
      </c>
      <c r="ID804">
        <v>5640</v>
      </c>
      <c r="IE804">
        <v>5640</v>
      </c>
      <c r="IF804">
        <v>1800</v>
      </c>
      <c r="IG804">
        <v>5640</v>
      </c>
      <c r="IH804">
        <v>5640</v>
      </c>
      <c r="II804">
        <v>5630</v>
      </c>
      <c r="IJ804">
        <v>5630</v>
      </c>
      <c r="IK804">
        <v>1200</v>
      </c>
      <c r="IL804">
        <v>5640</v>
      </c>
      <c r="IM804">
        <v>5640</v>
      </c>
      <c r="IN804">
        <v>5630</v>
      </c>
      <c r="IO804">
        <v>5630</v>
      </c>
      <c r="IP804">
        <v>700</v>
      </c>
      <c r="IQ804">
        <v>5630</v>
      </c>
      <c r="IR804">
        <v>5640</v>
      </c>
      <c r="IS804">
        <v>5630</v>
      </c>
      <c r="IT804">
        <v>5640</v>
      </c>
      <c r="IU804">
        <v>200</v>
      </c>
      <c r="IV804">
        <v>5640</v>
      </c>
      <c r="IW804">
        <v>5660</v>
      </c>
      <c r="IX804">
        <v>5640</v>
      </c>
      <c r="IY804">
        <v>5660</v>
      </c>
      <c r="IZ804">
        <v>1600</v>
      </c>
      <c r="JA804">
        <v>5650</v>
      </c>
      <c r="JB804">
        <v>5650</v>
      </c>
      <c r="JC804">
        <v>5650</v>
      </c>
      <c r="JD804">
        <v>5650</v>
      </c>
      <c r="JE804">
        <v>200</v>
      </c>
      <c r="JF804">
        <v>5650</v>
      </c>
      <c r="JG804">
        <v>5650</v>
      </c>
      <c r="JH804">
        <v>5650</v>
      </c>
      <c r="JI804">
        <v>5650</v>
      </c>
      <c r="JJ804">
        <v>700</v>
      </c>
      <c r="JK804">
        <v>5650</v>
      </c>
      <c r="JL804">
        <v>5670</v>
      </c>
      <c r="JM804">
        <v>5650</v>
      </c>
      <c r="JN804">
        <v>5670</v>
      </c>
      <c r="JO804">
        <v>1900</v>
      </c>
      <c r="JP804">
        <v>5680</v>
      </c>
      <c r="JQ804">
        <v>5680</v>
      </c>
      <c r="JR804">
        <v>5680</v>
      </c>
      <c r="JS804">
        <v>5680</v>
      </c>
      <c r="JT804">
        <v>200</v>
      </c>
      <c r="JU804">
        <v>5690</v>
      </c>
      <c r="JV804">
        <v>5690</v>
      </c>
      <c r="JW804">
        <v>5690</v>
      </c>
      <c r="JX804">
        <v>5690</v>
      </c>
      <c r="JY804">
        <v>300</v>
      </c>
      <c r="JZ804">
        <v>5690</v>
      </c>
      <c r="KA804">
        <v>5690</v>
      </c>
      <c r="KB804">
        <v>5680</v>
      </c>
      <c r="KC804">
        <v>5680</v>
      </c>
      <c r="KD804">
        <v>2900</v>
      </c>
      <c r="KE804">
        <v>5680</v>
      </c>
      <c r="KF804">
        <v>5680</v>
      </c>
      <c r="KG804">
        <v>5660</v>
      </c>
      <c r="KH804">
        <v>5660</v>
      </c>
      <c r="KI804">
        <v>200</v>
      </c>
      <c r="KJ804">
        <v>5670</v>
      </c>
      <c r="KK804">
        <v>5670</v>
      </c>
      <c r="KL804">
        <v>5670</v>
      </c>
      <c r="KM804">
        <v>5670</v>
      </c>
      <c r="KN804">
        <v>700</v>
      </c>
      <c r="KO804">
        <v>5670</v>
      </c>
      <c r="KP804">
        <v>5680</v>
      </c>
      <c r="KQ804">
        <v>5670</v>
      </c>
      <c r="KR804">
        <v>5680</v>
      </c>
      <c r="KS804">
        <v>300</v>
      </c>
      <c r="KT804">
        <v>5670</v>
      </c>
      <c r="KU804">
        <v>5680</v>
      </c>
      <c r="KV804">
        <v>5670</v>
      </c>
      <c r="KW804">
        <v>5680</v>
      </c>
      <c r="KX804">
        <v>200</v>
      </c>
      <c r="KY804">
        <v>5670</v>
      </c>
      <c r="KZ804">
        <v>5670</v>
      </c>
      <c r="LA804">
        <v>5670</v>
      </c>
      <c r="LB804">
        <v>5670</v>
      </c>
      <c r="LC804">
        <v>100</v>
      </c>
      <c r="LD804">
        <v>5680</v>
      </c>
      <c r="LE804">
        <v>5680</v>
      </c>
      <c r="LF804">
        <v>5680</v>
      </c>
      <c r="LG804">
        <v>5680</v>
      </c>
      <c r="LH804">
        <v>1200</v>
      </c>
      <c r="LI804">
        <v>5690</v>
      </c>
      <c r="LJ804">
        <v>5690</v>
      </c>
      <c r="LK804">
        <v>5670</v>
      </c>
      <c r="LL804">
        <v>5670</v>
      </c>
      <c r="LM804">
        <v>1500</v>
      </c>
      <c r="LR804">
        <v>0</v>
      </c>
      <c r="LS804">
        <v>5670</v>
      </c>
      <c r="LT804">
        <v>5670</v>
      </c>
      <c r="LU804">
        <v>5670</v>
      </c>
      <c r="LV804">
        <v>5670</v>
      </c>
      <c r="LW804">
        <v>600</v>
      </c>
      <c r="LX804">
        <v>5670</v>
      </c>
      <c r="LY804">
        <v>5670</v>
      </c>
      <c r="LZ804">
        <v>5670</v>
      </c>
      <c r="MA804">
        <v>5670</v>
      </c>
      <c r="MB804">
        <v>100</v>
      </c>
      <c r="MC804">
        <v>5660</v>
      </c>
      <c r="MD804">
        <v>5660</v>
      </c>
      <c r="ME804">
        <v>5660</v>
      </c>
      <c r="MF804">
        <v>5660</v>
      </c>
      <c r="MG804">
        <v>1200</v>
      </c>
      <c r="ML804">
        <v>0</v>
      </c>
      <c r="MM804">
        <v>5660</v>
      </c>
      <c r="MN804">
        <v>5660</v>
      </c>
      <c r="MO804">
        <v>5640</v>
      </c>
      <c r="MP804">
        <v>5640</v>
      </c>
      <c r="MQ804">
        <v>2600</v>
      </c>
      <c r="MV804">
        <v>0</v>
      </c>
      <c r="MW804">
        <v>5650</v>
      </c>
      <c r="MX804">
        <v>5650</v>
      </c>
      <c r="MY804">
        <v>5640</v>
      </c>
      <c r="MZ804">
        <v>5640</v>
      </c>
      <c r="NA804">
        <v>2100</v>
      </c>
      <c r="NB804">
        <v>5640</v>
      </c>
      <c r="NC804">
        <v>5650</v>
      </c>
      <c r="ND804">
        <v>5640</v>
      </c>
      <c r="NE804">
        <v>5650</v>
      </c>
      <c r="NF804">
        <v>1800</v>
      </c>
      <c r="NG804">
        <v>5650</v>
      </c>
      <c r="NH804">
        <v>5660</v>
      </c>
      <c r="NI804">
        <v>5650</v>
      </c>
      <c r="NJ804">
        <v>5660</v>
      </c>
      <c r="NK804">
        <v>800</v>
      </c>
      <c r="NL804">
        <v>5660</v>
      </c>
      <c r="NM804">
        <v>5660</v>
      </c>
      <c r="NN804">
        <v>5640</v>
      </c>
      <c r="NO804">
        <v>5640</v>
      </c>
      <c r="NP804">
        <v>1700</v>
      </c>
      <c r="NQ804">
        <v>5640</v>
      </c>
      <c r="NR804">
        <v>5650</v>
      </c>
      <c r="NS804">
        <v>5630</v>
      </c>
      <c r="NT804">
        <v>5640</v>
      </c>
      <c r="NU804">
        <v>2000</v>
      </c>
      <c r="NV804">
        <v>5650</v>
      </c>
      <c r="NW804">
        <v>5650</v>
      </c>
      <c r="NX804">
        <v>5650</v>
      </c>
      <c r="NY804">
        <v>5650</v>
      </c>
      <c r="NZ804">
        <v>5100</v>
      </c>
    </row>
    <row r="805" spans="1:390" ht="15">
      <c r="A805" s="15" t="s">
        <v>563</v>
      </c>
      <c r="B805" s="15">
        <v>26</v>
      </c>
      <c r="C805" s="15">
        <v>6293</v>
      </c>
      <c r="D805" s="10" t="s">
        <v>286</v>
      </c>
      <c r="E805" s="15" t="s">
        <v>20</v>
      </c>
      <c r="F805" s="15" t="s">
        <v>437</v>
      </c>
      <c r="G805" s="50">
        <v>1281</v>
      </c>
      <c r="H805" s="50">
        <v>80</v>
      </c>
      <c r="I805" s="58">
        <v>6.6600000000000006E-2</v>
      </c>
      <c r="J805" s="50">
        <v>293300</v>
      </c>
      <c r="K805" s="50">
        <v>1288</v>
      </c>
      <c r="L805" s="50">
        <v>1252</v>
      </c>
      <c r="M805" s="63">
        <f t="shared" si="54"/>
        <v>0.19444444444444445</v>
      </c>
      <c r="N805" s="42" t="str">
        <f>IFERROR(VLOOKUP(C805, マスタ!$E$2:$G$33, 3, TRUE), "")</f>
        <v>機械</v>
      </c>
      <c r="O805" s="15" t="str">
        <f>IF(F805 = "", "", TEXT( WORKDAY(TEXT(LEFT(F805, FIND("(", F805) - 1), "yyyy/mm/dd"), 1, マスタ!$A$2:$A$106), "yyyymmdd"))</f>
        <v>20170808</v>
      </c>
      <c r="P805" s="16">
        <v>42955</v>
      </c>
      <c r="Q805" s="56">
        <v>1290</v>
      </c>
      <c r="R805" s="56">
        <v>1294</v>
      </c>
      <c r="S805" s="56">
        <v>1242</v>
      </c>
      <c r="T805" s="15" t="str">
        <f t="shared" si="60"/>
        <v>無</v>
      </c>
      <c r="U805" s="15" t="str">
        <f t="shared" si="61"/>
        <v>有</v>
      </c>
      <c r="V805" s="67">
        <f t="shared" si="62"/>
        <v>7.0257611241217877E-3</v>
      </c>
      <c r="W805" s="17" t="s">
        <v>947</v>
      </c>
      <c r="X805" s="46">
        <v>-12</v>
      </c>
      <c r="Y805" s="71">
        <f t="shared" si="59"/>
        <v>-9.3676814988290396</v>
      </c>
      <c r="Z805">
        <v>1290</v>
      </c>
      <c r="AA805">
        <v>1291</v>
      </c>
      <c r="AB805">
        <v>1288</v>
      </c>
      <c r="AC805">
        <v>1291</v>
      </c>
      <c r="AD805">
        <v>24800</v>
      </c>
      <c r="AE805">
        <v>1291</v>
      </c>
      <c r="AF805">
        <v>1294</v>
      </c>
      <c r="AG805">
        <v>1279</v>
      </c>
      <c r="AH805">
        <v>1279</v>
      </c>
      <c r="AI805">
        <v>5200</v>
      </c>
      <c r="AJ805">
        <v>1277</v>
      </c>
      <c r="AK805">
        <v>1278</v>
      </c>
      <c r="AL805">
        <v>1273</v>
      </c>
      <c r="AM805">
        <v>1273</v>
      </c>
      <c r="AN805">
        <v>600</v>
      </c>
      <c r="AO805">
        <v>1272</v>
      </c>
      <c r="AP805">
        <v>1272</v>
      </c>
      <c r="AQ805">
        <v>1266</v>
      </c>
      <c r="AR805">
        <v>1271</v>
      </c>
      <c r="AS805">
        <v>2900</v>
      </c>
      <c r="AT805">
        <v>1269</v>
      </c>
      <c r="AU805">
        <v>1269</v>
      </c>
      <c r="AV805">
        <v>1261</v>
      </c>
      <c r="AW805">
        <v>1261</v>
      </c>
      <c r="AX805">
        <v>3600</v>
      </c>
      <c r="AY805">
        <v>1264</v>
      </c>
      <c r="AZ805">
        <v>1265</v>
      </c>
      <c r="BA805">
        <v>1260</v>
      </c>
      <c r="BB805">
        <v>1261</v>
      </c>
      <c r="BC805">
        <v>2900</v>
      </c>
      <c r="BD805">
        <v>1260</v>
      </c>
      <c r="BE805">
        <v>1264</v>
      </c>
      <c r="BF805">
        <v>1258</v>
      </c>
      <c r="BG805">
        <v>1264</v>
      </c>
      <c r="BH805">
        <v>3600</v>
      </c>
      <c r="BM805">
        <v>0</v>
      </c>
      <c r="BN805">
        <v>1265</v>
      </c>
      <c r="BO805">
        <v>1267</v>
      </c>
      <c r="BP805">
        <v>1263</v>
      </c>
      <c r="BQ805">
        <v>1267</v>
      </c>
      <c r="BR805">
        <v>1800</v>
      </c>
      <c r="BS805">
        <v>1268</v>
      </c>
      <c r="BT805">
        <v>1269</v>
      </c>
      <c r="BU805">
        <v>1268</v>
      </c>
      <c r="BV805">
        <v>1269</v>
      </c>
      <c r="BW805">
        <v>300</v>
      </c>
      <c r="BX805">
        <v>1271</v>
      </c>
      <c r="BY805">
        <v>1272</v>
      </c>
      <c r="BZ805">
        <v>1265</v>
      </c>
      <c r="CA805">
        <v>1265</v>
      </c>
      <c r="CB805">
        <v>2600</v>
      </c>
      <c r="CC805">
        <v>1266</v>
      </c>
      <c r="CD805">
        <v>1266</v>
      </c>
      <c r="CE805">
        <v>1260</v>
      </c>
      <c r="CF805">
        <v>1264</v>
      </c>
      <c r="CG805">
        <v>1600</v>
      </c>
      <c r="CH805">
        <v>1264</v>
      </c>
      <c r="CI805">
        <v>1265</v>
      </c>
      <c r="CJ805">
        <v>1263</v>
      </c>
      <c r="CK805">
        <v>1263</v>
      </c>
      <c r="CL805">
        <v>1100</v>
      </c>
      <c r="CM805">
        <v>1264</v>
      </c>
      <c r="CN805">
        <v>1264</v>
      </c>
      <c r="CO805">
        <v>1263</v>
      </c>
      <c r="CP805">
        <v>1263</v>
      </c>
      <c r="CQ805">
        <v>400</v>
      </c>
      <c r="CR805">
        <v>1263</v>
      </c>
      <c r="CS805">
        <v>1263</v>
      </c>
      <c r="CT805">
        <v>1263</v>
      </c>
      <c r="CU805">
        <v>1263</v>
      </c>
      <c r="CV805">
        <v>400</v>
      </c>
      <c r="CW805">
        <v>1264</v>
      </c>
      <c r="CX805">
        <v>1264</v>
      </c>
      <c r="CY805">
        <v>1261</v>
      </c>
      <c r="CZ805">
        <v>1261</v>
      </c>
      <c r="DA805">
        <v>900</v>
      </c>
      <c r="DB805">
        <v>1260</v>
      </c>
      <c r="DC805">
        <v>1260</v>
      </c>
      <c r="DD805">
        <v>1260</v>
      </c>
      <c r="DE805">
        <v>1260</v>
      </c>
      <c r="DF805">
        <v>100</v>
      </c>
      <c r="DG805">
        <v>1261</v>
      </c>
      <c r="DH805">
        <v>1261</v>
      </c>
      <c r="DI805">
        <v>1261</v>
      </c>
      <c r="DJ805">
        <v>1261</v>
      </c>
      <c r="DK805">
        <v>200</v>
      </c>
      <c r="DL805">
        <v>1261</v>
      </c>
      <c r="DM805">
        <v>1261</v>
      </c>
      <c r="DN805">
        <v>1256</v>
      </c>
      <c r="DO805">
        <v>1256</v>
      </c>
      <c r="DP805">
        <v>4600</v>
      </c>
      <c r="DQ805">
        <v>1257</v>
      </c>
      <c r="DR805">
        <v>1257</v>
      </c>
      <c r="DS805">
        <v>1254</v>
      </c>
      <c r="DT805">
        <v>1255</v>
      </c>
      <c r="DU805">
        <v>2100</v>
      </c>
      <c r="DV805">
        <v>1255</v>
      </c>
      <c r="DW805">
        <v>1255</v>
      </c>
      <c r="DX805">
        <v>1255</v>
      </c>
      <c r="DY805">
        <v>1255</v>
      </c>
      <c r="DZ805">
        <v>200</v>
      </c>
      <c r="EA805">
        <v>1255</v>
      </c>
      <c r="EB805">
        <v>1255</v>
      </c>
      <c r="EC805">
        <v>1255</v>
      </c>
      <c r="ED805">
        <v>1255</v>
      </c>
      <c r="EE805">
        <v>700</v>
      </c>
      <c r="EF805">
        <v>1253</v>
      </c>
      <c r="EG805">
        <v>1253</v>
      </c>
      <c r="EH805">
        <v>1242</v>
      </c>
      <c r="EI805">
        <v>1248</v>
      </c>
      <c r="EJ805">
        <v>6400</v>
      </c>
      <c r="EK805">
        <v>1248</v>
      </c>
      <c r="EL805">
        <v>1248</v>
      </c>
      <c r="EM805">
        <v>1246</v>
      </c>
      <c r="EN805">
        <v>1246</v>
      </c>
      <c r="EO805">
        <v>400</v>
      </c>
      <c r="EP805">
        <v>1248</v>
      </c>
      <c r="EQ805">
        <v>1251</v>
      </c>
      <c r="ER805">
        <v>1248</v>
      </c>
      <c r="ES805">
        <v>1251</v>
      </c>
      <c r="ET805">
        <v>900</v>
      </c>
      <c r="EU805">
        <v>1249</v>
      </c>
      <c r="EV805">
        <v>1253</v>
      </c>
      <c r="EW805">
        <v>1249</v>
      </c>
      <c r="EX805">
        <v>1253</v>
      </c>
      <c r="EY805">
        <v>800</v>
      </c>
      <c r="EZ805">
        <v>1254</v>
      </c>
      <c r="FA805">
        <v>1254</v>
      </c>
      <c r="FB805">
        <v>1254</v>
      </c>
      <c r="FC805">
        <v>1254</v>
      </c>
      <c r="FD805">
        <v>200</v>
      </c>
      <c r="FE805">
        <v>1253</v>
      </c>
      <c r="FF805">
        <v>1253</v>
      </c>
      <c r="FG805">
        <v>1253</v>
      </c>
      <c r="FH805">
        <v>1253</v>
      </c>
      <c r="FI805">
        <v>200</v>
      </c>
      <c r="FJ805">
        <v>1252</v>
      </c>
      <c r="FK805">
        <v>1253</v>
      </c>
      <c r="FL805">
        <v>1247</v>
      </c>
      <c r="FM805">
        <v>1253</v>
      </c>
      <c r="FN805">
        <v>4000</v>
      </c>
      <c r="FO805">
        <v>1250</v>
      </c>
      <c r="FP805">
        <v>1250</v>
      </c>
      <c r="FQ805">
        <v>1249</v>
      </c>
      <c r="FR805">
        <v>1249</v>
      </c>
      <c r="FS805">
        <v>200</v>
      </c>
      <c r="FT805">
        <v>1252</v>
      </c>
      <c r="FU805">
        <v>1252</v>
      </c>
      <c r="FV805">
        <v>1252</v>
      </c>
      <c r="FW805">
        <v>1252</v>
      </c>
      <c r="FX805">
        <v>100</v>
      </c>
      <c r="GC805">
        <v>0</v>
      </c>
      <c r="GH805">
        <v>0</v>
      </c>
      <c r="GM805">
        <v>0</v>
      </c>
      <c r="GR805">
        <v>0</v>
      </c>
      <c r="GW805">
        <v>0</v>
      </c>
      <c r="HB805">
        <v>0</v>
      </c>
      <c r="HG805">
        <v>0</v>
      </c>
      <c r="HL805">
        <v>0</v>
      </c>
      <c r="HQ805">
        <v>0</v>
      </c>
      <c r="HV805">
        <v>0</v>
      </c>
      <c r="IA805">
        <v>0</v>
      </c>
      <c r="IB805">
        <v>1250</v>
      </c>
      <c r="IC805">
        <v>1253</v>
      </c>
      <c r="ID805">
        <v>1250</v>
      </c>
      <c r="IE805">
        <v>1250</v>
      </c>
      <c r="IF805">
        <v>3500</v>
      </c>
      <c r="IG805">
        <v>1250</v>
      </c>
      <c r="IH805">
        <v>1250</v>
      </c>
      <c r="II805">
        <v>1250</v>
      </c>
      <c r="IJ805">
        <v>1250</v>
      </c>
      <c r="IK805">
        <v>100</v>
      </c>
      <c r="IL805">
        <v>1251</v>
      </c>
      <c r="IM805">
        <v>1251</v>
      </c>
      <c r="IN805">
        <v>1250</v>
      </c>
      <c r="IO805">
        <v>1251</v>
      </c>
      <c r="IP805">
        <v>700</v>
      </c>
      <c r="IQ805">
        <v>1250</v>
      </c>
      <c r="IR805">
        <v>1250</v>
      </c>
      <c r="IS805">
        <v>1247</v>
      </c>
      <c r="IT805">
        <v>1247</v>
      </c>
      <c r="IU805">
        <v>2100</v>
      </c>
      <c r="IV805">
        <v>1248</v>
      </c>
      <c r="IW805">
        <v>1248</v>
      </c>
      <c r="IX805">
        <v>1248</v>
      </c>
      <c r="IY805">
        <v>1248</v>
      </c>
      <c r="IZ805">
        <v>100</v>
      </c>
      <c r="JA805">
        <v>1248</v>
      </c>
      <c r="JB805">
        <v>1248</v>
      </c>
      <c r="JC805">
        <v>1247</v>
      </c>
      <c r="JD805">
        <v>1247</v>
      </c>
      <c r="JE805">
        <v>700</v>
      </c>
      <c r="JF805">
        <v>1248</v>
      </c>
      <c r="JG805">
        <v>1248</v>
      </c>
      <c r="JH805">
        <v>1248</v>
      </c>
      <c r="JI805">
        <v>1248</v>
      </c>
      <c r="JJ805">
        <v>200</v>
      </c>
      <c r="JK805">
        <v>1249</v>
      </c>
      <c r="JL805">
        <v>1253</v>
      </c>
      <c r="JM805">
        <v>1249</v>
      </c>
      <c r="JN805">
        <v>1253</v>
      </c>
      <c r="JO805">
        <v>1000</v>
      </c>
      <c r="JP805">
        <v>1251</v>
      </c>
      <c r="JQ805">
        <v>1255</v>
      </c>
      <c r="JR805">
        <v>1251</v>
      </c>
      <c r="JS805">
        <v>1254</v>
      </c>
      <c r="JT805">
        <v>900</v>
      </c>
      <c r="JU805">
        <v>1256</v>
      </c>
      <c r="JV805">
        <v>1256</v>
      </c>
      <c r="JW805">
        <v>1256</v>
      </c>
      <c r="JX805">
        <v>1256</v>
      </c>
      <c r="JY805">
        <v>100</v>
      </c>
      <c r="JZ805">
        <v>1255</v>
      </c>
      <c r="KA805">
        <v>1255</v>
      </c>
      <c r="KB805">
        <v>1251</v>
      </c>
      <c r="KC805">
        <v>1251</v>
      </c>
      <c r="KD805">
        <v>1500</v>
      </c>
      <c r="KE805">
        <v>1249</v>
      </c>
      <c r="KF805">
        <v>1249</v>
      </c>
      <c r="KG805">
        <v>1245</v>
      </c>
      <c r="KH805">
        <v>1245</v>
      </c>
      <c r="KI805">
        <v>4300</v>
      </c>
      <c r="KJ805">
        <v>1247</v>
      </c>
      <c r="KK805">
        <v>1248</v>
      </c>
      <c r="KL805">
        <v>1247</v>
      </c>
      <c r="KM805">
        <v>1248</v>
      </c>
      <c r="KN805">
        <v>600</v>
      </c>
      <c r="KO805">
        <v>1250</v>
      </c>
      <c r="KP805">
        <v>1250</v>
      </c>
      <c r="KQ805">
        <v>1249</v>
      </c>
      <c r="KR805">
        <v>1250</v>
      </c>
      <c r="KS805">
        <v>800</v>
      </c>
      <c r="KT805">
        <v>1253</v>
      </c>
      <c r="KU805">
        <v>1253</v>
      </c>
      <c r="KV805">
        <v>1253</v>
      </c>
      <c r="KW805">
        <v>1253</v>
      </c>
      <c r="KX805">
        <v>200</v>
      </c>
      <c r="KY805">
        <v>1253</v>
      </c>
      <c r="KZ805">
        <v>1253</v>
      </c>
      <c r="LA805">
        <v>1253</v>
      </c>
      <c r="LB805">
        <v>1253</v>
      </c>
      <c r="LC805">
        <v>200</v>
      </c>
      <c r="LD805">
        <v>1253</v>
      </c>
      <c r="LE805">
        <v>1254</v>
      </c>
      <c r="LF805">
        <v>1253</v>
      </c>
      <c r="LG805">
        <v>1254</v>
      </c>
      <c r="LH805">
        <v>400</v>
      </c>
      <c r="LI805">
        <v>1253</v>
      </c>
      <c r="LJ805">
        <v>1255</v>
      </c>
      <c r="LK805">
        <v>1253</v>
      </c>
      <c r="LL805">
        <v>1255</v>
      </c>
      <c r="LM805">
        <v>300</v>
      </c>
      <c r="LN805">
        <v>1255</v>
      </c>
      <c r="LO805">
        <v>1256</v>
      </c>
      <c r="LP805">
        <v>1255</v>
      </c>
      <c r="LQ805">
        <v>1256</v>
      </c>
      <c r="LR805">
        <v>900</v>
      </c>
      <c r="LW805">
        <v>0</v>
      </c>
      <c r="LX805">
        <v>1257</v>
      </c>
      <c r="LY805">
        <v>1259</v>
      </c>
      <c r="LZ805">
        <v>1256</v>
      </c>
      <c r="MA805">
        <v>1259</v>
      </c>
      <c r="MB805">
        <v>1700</v>
      </c>
      <c r="MC805">
        <v>1258</v>
      </c>
      <c r="MD805">
        <v>1260</v>
      </c>
      <c r="ME805">
        <v>1257</v>
      </c>
      <c r="MF805">
        <v>1260</v>
      </c>
      <c r="MG805">
        <v>700</v>
      </c>
      <c r="ML805">
        <v>0</v>
      </c>
      <c r="MM805">
        <v>1260</v>
      </c>
      <c r="MN805">
        <v>1260</v>
      </c>
      <c r="MO805">
        <v>1258</v>
      </c>
      <c r="MP805">
        <v>1258</v>
      </c>
      <c r="MQ805">
        <v>900</v>
      </c>
      <c r="MR805">
        <v>1259</v>
      </c>
      <c r="MS805">
        <v>1261</v>
      </c>
      <c r="MT805">
        <v>1259</v>
      </c>
      <c r="MU805">
        <v>1260</v>
      </c>
      <c r="MV805">
        <v>1300</v>
      </c>
      <c r="MW805">
        <v>1259</v>
      </c>
      <c r="MX805">
        <v>1263</v>
      </c>
      <c r="MY805">
        <v>1259</v>
      </c>
      <c r="MZ805">
        <v>1263</v>
      </c>
      <c r="NA805">
        <v>4400</v>
      </c>
      <c r="NB805">
        <v>1261</v>
      </c>
      <c r="NC805">
        <v>1262</v>
      </c>
      <c r="ND805">
        <v>1260</v>
      </c>
      <c r="NE805">
        <v>1260</v>
      </c>
      <c r="NF805">
        <v>3700</v>
      </c>
      <c r="NG805">
        <v>1260</v>
      </c>
      <c r="NH805">
        <v>1260</v>
      </c>
      <c r="NI805">
        <v>1260</v>
      </c>
      <c r="NJ805">
        <v>1260</v>
      </c>
      <c r="NK805">
        <v>100</v>
      </c>
      <c r="NL805">
        <v>1259</v>
      </c>
      <c r="NM805">
        <v>1259</v>
      </c>
      <c r="NN805">
        <v>1256</v>
      </c>
      <c r="NO805">
        <v>1256</v>
      </c>
      <c r="NP805">
        <v>1400</v>
      </c>
      <c r="NQ805">
        <v>1256</v>
      </c>
      <c r="NR805">
        <v>1259</v>
      </c>
      <c r="NS805">
        <v>1255</v>
      </c>
      <c r="NT805">
        <v>1258</v>
      </c>
      <c r="NU805">
        <v>2300</v>
      </c>
      <c r="NV805">
        <v>1259</v>
      </c>
      <c r="NW805">
        <v>1259</v>
      </c>
      <c r="NX805">
        <v>1259</v>
      </c>
      <c r="NY805">
        <v>1259</v>
      </c>
      <c r="NZ805">
        <v>3300</v>
      </c>
    </row>
    <row r="806" spans="1:390" ht="40.5">
      <c r="A806" s="14" t="s">
        <v>563</v>
      </c>
      <c r="B806" s="14">
        <v>30</v>
      </c>
      <c r="C806" s="14">
        <v>9684</v>
      </c>
      <c r="D806" s="9" t="s">
        <v>551</v>
      </c>
      <c r="E806" s="14" t="s">
        <v>20</v>
      </c>
      <c r="F806" s="14" t="s">
        <v>437</v>
      </c>
      <c r="G806" s="51">
        <v>3735</v>
      </c>
      <c r="H806" s="51">
        <v>220</v>
      </c>
      <c r="I806" s="59">
        <v>6.2600000000000003E-2</v>
      </c>
      <c r="J806" s="51">
        <v>2202900</v>
      </c>
      <c r="K806" s="51">
        <v>3815</v>
      </c>
      <c r="L806" s="51">
        <v>3690</v>
      </c>
      <c r="M806" s="64">
        <f t="shared" si="54"/>
        <v>0.64</v>
      </c>
      <c r="N806" s="43" t="str">
        <f>IFERROR(VLOOKUP(C806, マスタ!$E$2:$G$33, 3, TRUE), "")</f>
        <v>サービス</v>
      </c>
      <c r="O806" s="14" t="str">
        <f>IF(F806 = "", "", TEXT( WORKDAY(TEXT(LEFT(F806, FIND("(", F806) - 1), "yyyy/mm/dd"), 1, マスタ!$A$2:$A$106), "yyyymmdd"))</f>
        <v>20170808</v>
      </c>
      <c r="P806" s="18">
        <v>42955</v>
      </c>
      <c r="Q806" s="57">
        <v>3755</v>
      </c>
      <c r="R806" s="57">
        <v>3820</v>
      </c>
      <c r="S806" s="57">
        <v>3740</v>
      </c>
      <c r="T806" s="14" t="str">
        <f t="shared" si="60"/>
        <v>有</v>
      </c>
      <c r="U806" s="14" t="str">
        <f t="shared" si="61"/>
        <v>無</v>
      </c>
      <c r="V806" s="68">
        <f t="shared" si="62"/>
        <v>5.3547523427042165E-3</v>
      </c>
      <c r="W806" s="19" t="s">
        <v>950</v>
      </c>
      <c r="X806" s="47">
        <v>30</v>
      </c>
      <c r="Y806" s="70">
        <f t="shared" si="59"/>
        <v>8.0321285140562235</v>
      </c>
      <c r="Z806">
        <v>3755</v>
      </c>
      <c r="AA806">
        <v>3765</v>
      </c>
      <c r="AB806">
        <v>3740</v>
      </c>
      <c r="AC806">
        <v>3765</v>
      </c>
      <c r="AD806">
        <v>104200</v>
      </c>
      <c r="AE806">
        <v>3765</v>
      </c>
      <c r="AF806">
        <v>3795</v>
      </c>
      <c r="AG806">
        <v>3765</v>
      </c>
      <c r="AH806">
        <v>3785</v>
      </c>
      <c r="AI806">
        <v>76100</v>
      </c>
      <c r="AJ806">
        <v>3790</v>
      </c>
      <c r="AK806">
        <v>3790</v>
      </c>
      <c r="AL806">
        <v>3770</v>
      </c>
      <c r="AM806">
        <v>3770</v>
      </c>
      <c r="AN806">
        <v>22600</v>
      </c>
      <c r="AO806">
        <v>3770</v>
      </c>
      <c r="AP806">
        <v>3785</v>
      </c>
      <c r="AQ806">
        <v>3770</v>
      </c>
      <c r="AR806">
        <v>3780</v>
      </c>
      <c r="AS806">
        <v>26800</v>
      </c>
      <c r="AT806">
        <v>3780</v>
      </c>
      <c r="AU806">
        <v>3785</v>
      </c>
      <c r="AV806">
        <v>3775</v>
      </c>
      <c r="AW806">
        <v>3785</v>
      </c>
      <c r="AX806">
        <v>14900</v>
      </c>
      <c r="AY806">
        <v>3780</v>
      </c>
      <c r="AZ806">
        <v>3800</v>
      </c>
      <c r="BA806">
        <v>3780</v>
      </c>
      <c r="BB806">
        <v>3795</v>
      </c>
      <c r="BC806">
        <v>46300</v>
      </c>
      <c r="BD806">
        <v>3795</v>
      </c>
      <c r="BE806">
        <v>3810</v>
      </c>
      <c r="BF806">
        <v>3790</v>
      </c>
      <c r="BG806">
        <v>3810</v>
      </c>
      <c r="BH806">
        <v>35900</v>
      </c>
      <c r="BI806">
        <v>3810</v>
      </c>
      <c r="BJ806">
        <v>3810</v>
      </c>
      <c r="BK806">
        <v>3800</v>
      </c>
      <c r="BL806">
        <v>3805</v>
      </c>
      <c r="BM806">
        <v>18200</v>
      </c>
      <c r="BN806">
        <v>3805</v>
      </c>
      <c r="BO806">
        <v>3815</v>
      </c>
      <c r="BP806">
        <v>3800</v>
      </c>
      <c r="BQ806">
        <v>3800</v>
      </c>
      <c r="BR806">
        <v>25600</v>
      </c>
      <c r="BS806">
        <v>3800</v>
      </c>
      <c r="BT806">
        <v>3800</v>
      </c>
      <c r="BU806">
        <v>3795</v>
      </c>
      <c r="BV806">
        <v>3800</v>
      </c>
      <c r="BW806">
        <v>18500</v>
      </c>
      <c r="BX806">
        <v>3800</v>
      </c>
      <c r="BY806">
        <v>3805</v>
      </c>
      <c r="BZ806">
        <v>3795</v>
      </c>
      <c r="CA806">
        <v>3800</v>
      </c>
      <c r="CB806">
        <v>24900</v>
      </c>
      <c r="CC806">
        <v>3805</v>
      </c>
      <c r="CD806">
        <v>3805</v>
      </c>
      <c r="CE806">
        <v>3790</v>
      </c>
      <c r="CF806">
        <v>3795</v>
      </c>
      <c r="CG806">
        <v>24300</v>
      </c>
      <c r="CH806">
        <v>3795</v>
      </c>
      <c r="CI806">
        <v>3805</v>
      </c>
      <c r="CJ806">
        <v>3795</v>
      </c>
      <c r="CK806">
        <v>3800</v>
      </c>
      <c r="CL806">
        <v>14200</v>
      </c>
      <c r="CM806">
        <v>3800</v>
      </c>
      <c r="CN806">
        <v>3810</v>
      </c>
      <c r="CO806">
        <v>3800</v>
      </c>
      <c r="CP806">
        <v>3805</v>
      </c>
      <c r="CQ806">
        <v>15600</v>
      </c>
      <c r="CR806">
        <v>3800</v>
      </c>
      <c r="CS806">
        <v>3800</v>
      </c>
      <c r="CT806">
        <v>3790</v>
      </c>
      <c r="CU806">
        <v>3790</v>
      </c>
      <c r="CV806">
        <v>19100</v>
      </c>
      <c r="CW806">
        <v>3790</v>
      </c>
      <c r="CX806">
        <v>3805</v>
      </c>
      <c r="CY806">
        <v>3790</v>
      </c>
      <c r="CZ806">
        <v>3800</v>
      </c>
      <c r="DA806">
        <v>22100</v>
      </c>
      <c r="DB806">
        <v>3800</v>
      </c>
      <c r="DC806">
        <v>3810</v>
      </c>
      <c r="DD806">
        <v>3800</v>
      </c>
      <c r="DE806">
        <v>3810</v>
      </c>
      <c r="DF806">
        <v>11500</v>
      </c>
      <c r="DG806">
        <v>3805</v>
      </c>
      <c r="DH806">
        <v>3810</v>
      </c>
      <c r="DI806">
        <v>3800</v>
      </c>
      <c r="DJ806">
        <v>3805</v>
      </c>
      <c r="DK806">
        <v>25300</v>
      </c>
      <c r="DL806">
        <v>3800</v>
      </c>
      <c r="DM806">
        <v>3805</v>
      </c>
      <c r="DN806">
        <v>3800</v>
      </c>
      <c r="DO806">
        <v>3800</v>
      </c>
      <c r="DP806">
        <v>1600</v>
      </c>
      <c r="DQ806">
        <v>3805</v>
      </c>
      <c r="DR806">
        <v>3805</v>
      </c>
      <c r="DS806">
        <v>3795</v>
      </c>
      <c r="DT806">
        <v>3800</v>
      </c>
      <c r="DU806">
        <v>33800</v>
      </c>
      <c r="DV806">
        <v>3800</v>
      </c>
      <c r="DW806">
        <v>3805</v>
      </c>
      <c r="DX806">
        <v>3800</v>
      </c>
      <c r="DY806">
        <v>3805</v>
      </c>
      <c r="DZ806">
        <v>2100</v>
      </c>
      <c r="EA806">
        <v>3800</v>
      </c>
      <c r="EB806">
        <v>3805</v>
      </c>
      <c r="EC806">
        <v>3800</v>
      </c>
      <c r="ED806">
        <v>3800</v>
      </c>
      <c r="EE806">
        <v>2800</v>
      </c>
      <c r="EF806">
        <v>3805</v>
      </c>
      <c r="EG806">
        <v>3805</v>
      </c>
      <c r="EH806">
        <v>3790</v>
      </c>
      <c r="EI806">
        <v>3800</v>
      </c>
      <c r="EJ806">
        <v>28600</v>
      </c>
      <c r="EK806">
        <v>3795</v>
      </c>
      <c r="EL806">
        <v>3805</v>
      </c>
      <c r="EM806">
        <v>3795</v>
      </c>
      <c r="EN806">
        <v>3805</v>
      </c>
      <c r="EO806">
        <v>19800</v>
      </c>
      <c r="EP806">
        <v>3800</v>
      </c>
      <c r="EQ806">
        <v>3805</v>
      </c>
      <c r="ER806">
        <v>3800</v>
      </c>
      <c r="ES806">
        <v>3805</v>
      </c>
      <c r="ET806">
        <v>34300</v>
      </c>
      <c r="EU806">
        <v>3810</v>
      </c>
      <c r="EV806">
        <v>3810</v>
      </c>
      <c r="EW806">
        <v>3805</v>
      </c>
      <c r="EX806">
        <v>3805</v>
      </c>
      <c r="EY806">
        <v>14200</v>
      </c>
      <c r="EZ806">
        <v>3805</v>
      </c>
      <c r="FA806">
        <v>3810</v>
      </c>
      <c r="FB806">
        <v>3805</v>
      </c>
      <c r="FC806">
        <v>3805</v>
      </c>
      <c r="FD806">
        <v>1300</v>
      </c>
      <c r="FE806">
        <v>3810</v>
      </c>
      <c r="FF806">
        <v>3810</v>
      </c>
      <c r="FG806">
        <v>3805</v>
      </c>
      <c r="FH806">
        <v>3810</v>
      </c>
      <c r="FI806">
        <v>2100</v>
      </c>
      <c r="FJ806">
        <v>3810</v>
      </c>
      <c r="FK806">
        <v>3810</v>
      </c>
      <c r="FL806">
        <v>3800</v>
      </c>
      <c r="FM806">
        <v>3800</v>
      </c>
      <c r="FN806">
        <v>67800</v>
      </c>
      <c r="FO806">
        <v>3800</v>
      </c>
      <c r="FP806">
        <v>3800</v>
      </c>
      <c r="FQ806">
        <v>3790</v>
      </c>
      <c r="FR806">
        <v>3800</v>
      </c>
      <c r="FS806">
        <v>18000</v>
      </c>
      <c r="FT806">
        <v>3800</v>
      </c>
      <c r="FU806">
        <v>3800</v>
      </c>
      <c r="FV806">
        <v>3800</v>
      </c>
      <c r="FW806">
        <v>3800</v>
      </c>
      <c r="FX806">
        <v>2300</v>
      </c>
      <c r="GC806">
        <v>0</v>
      </c>
      <c r="GH806">
        <v>0</v>
      </c>
      <c r="GM806">
        <v>0</v>
      </c>
      <c r="GR806">
        <v>0</v>
      </c>
      <c r="GW806">
        <v>0</v>
      </c>
      <c r="HB806">
        <v>0</v>
      </c>
      <c r="HG806">
        <v>0</v>
      </c>
      <c r="HL806">
        <v>0</v>
      </c>
      <c r="HQ806">
        <v>0</v>
      </c>
      <c r="HV806">
        <v>0</v>
      </c>
      <c r="IA806">
        <v>0</v>
      </c>
      <c r="IB806">
        <v>3790</v>
      </c>
      <c r="IC806">
        <v>3795</v>
      </c>
      <c r="ID806">
        <v>3780</v>
      </c>
      <c r="IE806">
        <v>3785</v>
      </c>
      <c r="IF806">
        <v>36600</v>
      </c>
      <c r="IG806">
        <v>3785</v>
      </c>
      <c r="IH806">
        <v>3785</v>
      </c>
      <c r="II806">
        <v>3775</v>
      </c>
      <c r="IJ806">
        <v>3775</v>
      </c>
      <c r="IK806">
        <v>11600</v>
      </c>
      <c r="IL806">
        <v>3775</v>
      </c>
      <c r="IM806">
        <v>3780</v>
      </c>
      <c r="IN806">
        <v>3775</v>
      </c>
      <c r="IO806">
        <v>3780</v>
      </c>
      <c r="IP806">
        <v>3500</v>
      </c>
      <c r="IQ806">
        <v>3780</v>
      </c>
      <c r="IR806">
        <v>3780</v>
      </c>
      <c r="IS806">
        <v>3775</v>
      </c>
      <c r="IT806">
        <v>3780</v>
      </c>
      <c r="IU806">
        <v>9800</v>
      </c>
      <c r="IV806">
        <v>3785</v>
      </c>
      <c r="IW806">
        <v>3785</v>
      </c>
      <c r="IX806">
        <v>3780</v>
      </c>
      <c r="IY806">
        <v>3780</v>
      </c>
      <c r="IZ806">
        <v>22700</v>
      </c>
      <c r="JA806">
        <v>3780</v>
      </c>
      <c r="JB806">
        <v>3790</v>
      </c>
      <c r="JC806">
        <v>3780</v>
      </c>
      <c r="JD806">
        <v>3785</v>
      </c>
      <c r="JE806">
        <v>20300</v>
      </c>
      <c r="JF806">
        <v>3790</v>
      </c>
      <c r="JG806">
        <v>3795</v>
      </c>
      <c r="JH806">
        <v>3790</v>
      </c>
      <c r="JI806">
        <v>3790</v>
      </c>
      <c r="JJ806">
        <v>28300</v>
      </c>
      <c r="JK806">
        <v>3795</v>
      </c>
      <c r="JL806">
        <v>3795</v>
      </c>
      <c r="JM806">
        <v>3795</v>
      </c>
      <c r="JN806">
        <v>3795</v>
      </c>
      <c r="JO806">
        <v>5300</v>
      </c>
      <c r="JP806">
        <v>3800</v>
      </c>
      <c r="JQ806">
        <v>3805</v>
      </c>
      <c r="JR806">
        <v>3795</v>
      </c>
      <c r="JS806">
        <v>3805</v>
      </c>
      <c r="JT806">
        <v>14100</v>
      </c>
      <c r="JU806">
        <v>3805</v>
      </c>
      <c r="JV806">
        <v>3805</v>
      </c>
      <c r="JW806">
        <v>3800</v>
      </c>
      <c r="JX806">
        <v>3800</v>
      </c>
      <c r="JY806">
        <v>4800</v>
      </c>
      <c r="JZ806">
        <v>3805</v>
      </c>
      <c r="KA806">
        <v>3805</v>
      </c>
      <c r="KB806">
        <v>3800</v>
      </c>
      <c r="KC806">
        <v>3800</v>
      </c>
      <c r="KD806">
        <v>4300</v>
      </c>
      <c r="KE806">
        <v>3800</v>
      </c>
      <c r="KF806">
        <v>3805</v>
      </c>
      <c r="KG806">
        <v>3800</v>
      </c>
      <c r="KH806">
        <v>3805</v>
      </c>
      <c r="KI806">
        <v>2700</v>
      </c>
      <c r="KJ806">
        <v>3805</v>
      </c>
      <c r="KK806">
        <v>3810</v>
      </c>
      <c r="KL806">
        <v>3800</v>
      </c>
      <c r="KM806">
        <v>3810</v>
      </c>
      <c r="KN806">
        <v>13100</v>
      </c>
      <c r="KO806">
        <v>3810</v>
      </c>
      <c r="KP806">
        <v>3810</v>
      </c>
      <c r="KQ806">
        <v>3805</v>
      </c>
      <c r="KR806">
        <v>3810</v>
      </c>
      <c r="KS806">
        <v>2400</v>
      </c>
      <c r="KT806">
        <v>3810</v>
      </c>
      <c r="KU806">
        <v>3810</v>
      </c>
      <c r="KV806">
        <v>3800</v>
      </c>
      <c r="KW806">
        <v>3810</v>
      </c>
      <c r="KX806">
        <v>21700</v>
      </c>
      <c r="KY806">
        <v>3805</v>
      </c>
      <c r="KZ806">
        <v>3810</v>
      </c>
      <c r="LA806">
        <v>3805</v>
      </c>
      <c r="LB806">
        <v>3805</v>
      </c>
      <c r="LC806">
        <v>3900</v>
      </c>
      <c r="LD806">
        <v>3810</v>
      </c>
      <c r="LE806">
        <v>3815</v>
      </c>
      <c r="LF806">
        <v>3805</v>
      </c>
      <c r="LG806">
        <v>3815</v>
      </c>
      <c r="LH806">
        <v>22200</v>
      </c>
      <c r="LI806">
        <v>3810</v>
      </c>
      <c r="LJ806">
        <v>3815</v>
      </c>
      <c r="LK806">
        <v>3810</v>
      </c>
      <c r="LL806">
        <v>3815</v>
      </c>
      <c r="LM806">
        <v>2500</v>
      </c>
      <c r="LN806">
        <v>3815</v>
      </c>
      <c r="LO806">
        <v>3815</v>
      </c>
      <c r="LP806">
        <v>3810</v>
      </c>
      <c r="LQ806">
        <v>3815</v>
      </c>
      <c r="LR806">
        <v>4700</v>
      </c>
      <c r="LS806">
        <v>3815</v>
      </c>
      <c r="LT806">
        <v>3815</v>
      </c>
      <c r="LU806">
        <v>3805</v>
      </c>
      <c r="LV806">
        <v>3805</v>
      </c>
      <c r="LW806">
        <v>14800</v>
      </c>
      <c r="LX806">
        <v>3805</v>
      </c>
      <c r="LY806">
        <v>3810</v>
      </c>
      <c r="LZ806">
        <v>3805</v>
      </c>
      <c r="MA806">
        <v>3805</v>
      </c>
      <c r="MB806">
        <v>1700</v>
      </c>
      <c r="MC806">
        <v>3810</v>
      </c>
      <c r="MD806">
        <v>3810</v>
      </c>
      <c r="ME806">
        <v>3805</v>
      </c>
      <c r="MF806">
        <v>3810</v>
      </c>
      <c r="MG806">
        <v>12000</v>
      </c>
      <c r="MH806">
        <v>3815</v>
      </c>
      <c r="MI806">
        <v>3815</v>
      </c>
      <c r="MJ806">
        <v>3810</v>
      </c>
      <c r="MK806">
        <v>3810</v>
      </c>
      <c r="ML806">
        <v>23800</v>
      </c>
      <c r="MM806">
        <v>3810</v>
      </c>
      <c r="MN806">
        <v>3815</v>
      </c>
      <c r="MO806">
        <v>3810</v>
      </c>
      <c r="MP806">
        <v>3815</v>
      </c>
      <c r="MQ806">
        <v>1900</v>
      </c>
      <c r="MR806">
        <v>3815</v>
      </c>
      <c r="MS806">
        <v>3815</v>
      </c>
      <c r="MT806">
        <v>3810</v>
      </c>
      <c r="MU806">
        <v>3810</v>
      </c>
      <c r="MV806">
        <v>3100</v>
      </c>
      <c r="MW806">
        <v>3815</v>
      </c>
      <c r="MX806">
        <v>3815</v>
      </c>
      <c r="MY806">
        <v>3810</v>
      </c>
      <c r="MZ806">
        <v>3815</v>
      </c>
      <c r="NA806">
        <v>6200</v>
      </c>
      <c r="NB806">
        <v>3815</v>
      </c>
      <c r="NC806">
        <v>3815</v>
      </c>
      <c r="ND806">
        <v>3810</v>
      </c>
      <c r="NE806">
        <v>3810</v>
      </c>
      <c r="NF806">
        <v>8300</v>
      </c>
      <c r="NG806">
        <v>3810</v>
      </c>
      <c r="NH806">
        <v>3815</v>
      </c>
      <c r="NI806">
        <v>3810</v>
      </c>
      <c r="NJ806">
        <v>3815</v>
      </c>
      <c r="NK806">
        <v>9500</v>
      </c>
      <c r="NL806">
        <v>3815</v>
      </c>
      <c r="NM806">
        <v>3815</v>
      </c>
      <c r="NN806">
        <v>3805</v>
      </c>
      <c r="NO806">
        <v>3805</v>
      </c>
      <c r="NP806">
        <v>66300</v>
      </c>
      <c r="NQ806">
        <v>3810</v>
      </c>
      <c r="NR806">
        <v>3820</v>
      </c>
      <c r="NS806">
        <v>3805</v>
      </c>
      <c r="NT806">
        <v>3810</v>
      </c>
      <c r="NU806">
        <v>76500</v>
      </c>
      <c r="NV806">
        <v>3815</v>
      </c>
      <c r="NW806">
        <v>3815</v>
      </c>
      <c r="NX806">
        <v>3815</v>
      </c>
      <c r="NY806">
        <v>3815</v>
      </c>
      <c r="NZ806">
        <v>57200</v>
      </c>
    </row>
    <row r="807" spans="1:390" ht="15">
      <c r="A807" s="15" t="s">
        <v>563</v>
      </c>
      <c r="B807" s="15">
        <v>31</v>
      </c>
      <c r="C807" s="15">
        <v>4641</v>
      </c>
      <c r="D807" s="10" t="s">
        <v>552</v>
      </c>
      <c r="E807" s="15" t="s">
        <v>20</v>
      </c>
      <c r="F807" s="15" t="s">
        <v>437</v>
      </c>
      <c r="G807" s="50">
        <v>3915</v>
      </c>
      <c r="H807" s="50">
        <v>230</v>
      </c>
      <c r="I807" s="58">
        <v>6.2399999999999997E-2</v>
      </c>
      <c r="J807" s="50">
        <v>108700</v>
      </c>
      <c r="K807" s="50">
        <v>3915</v>
      </c>
      <c r="L807" s="50">
        <v>3765</v>
      </c>
      <c r="M807" s="63">
        <f t="shared" si="54"/>
        <v>0</v>
      </c>
      <c r="N807" s="42" t="str">
        <f>IFERROR(VLOOKUP(C807, マスタ!$E$2:$G$33, 3, TRUE), "")</f>
        <v>化学・医薬品</v>
      </c>
      <c r="O807" s="15" t="str">
        <f>IF(F807 = "", "", TEXT( WORKDAY(TEXT(LEFT(F807, FIND("(", F807) - 1), "yyyy/mm/dd"), 1, マスタ!$A$2:$A$106), "yyyymmdd"))</f>
        <v>20170808</v>
      </c>
      <c r="P807" s="16">
        <v>42955</v>
      </c>
      <c r="Q807" s="56">
        <v>3950</v>
      </c>
      <c r="R807" s="56">
        <v>4030</v>
      </c>
      <c r="S807" s="56">
        <v>3920</v>
      </c>
      <c r="T807" s="15" t="str">
        <f t="shared" si="60"/>
        <v>有</v>
      </c>
      <c r="U807" s="15" t="str">
        <f t="shared" si="61"/>
        <v>無</v>
      </c>
      <c r="V807" s="67">
        <f t="shared" si="62"/>
        <v>8.9399744572158379E-3</v>
      </c>
      <c r="W807" s="17" t="s">
        <v>950</v>
      </c>
      <c r="X807" s="46">
        <v>40</v>
      </c>
      <c r="Y807" s="71">
        <f t="shared" si="59"/>
        <v>10.217113665389528</v>
      </c>
      <c r="Z807">
        <v>3950</v>
      </c>
      <c r="AA807">
        <v>4000</v>
      </c>
      <c r="AB807">
        <v>3935</v>
      </c>
      <c r="AC807">
        <v>3975</v>
      </c>
      <c r="AD807">
        <v>14800</v>
      </c>
      <c r="AE807">
        <v>3980</v>
      </c>
      <c r="AF807">
        <v>3995</v>
      </c>
      <c r="AG807">
        <v>3940</v>
      </c>
      <c r="AH807">
        <v>3955</v>
      </c>
      <c r="AI807">
        <v>1800</v>
      </c>
      <c r="AJ807">
        <v>3965</v>
      </c>
      <c r="AK807">
        <v>3980</v>
      </c>
      <c r="AL807">
        <v>3960</v>
      </c>
      <c r="AM807">
        <v>3960</v>
      </c>
      <c r="AN807">
        <v>3400</v>
      </c>
      <c r="AO807">
        <v>3960</v>
      </c>
      <c r="AP807">
        <v>3985</v>
      </c>
      <c r="AQ807">
        <v>3960</v>
      </c>
      <c r="AR807">
        <v>3985</v>
      </c>
      <c r="AS807">
        <v>4400</v>
      </c>
      <c r="AT807">
        <v>3980</v>
      </c>
      <c r="AU807">
        <v>3990</v>
      </c>
      <c r="AV807">
        <v>3965</v>
      </c>
      <c r="AW807">
        <v>3990</v>
      </c>
      <c r="AX807">
        <v>6700</v>
      </c>
      <c r="AY807">
        <v>3990</v>
      </c>
      <c r="AZ807">
        <v>3995</v>
      </c>
      <c r="BA807">
        <v>3980</v>
      </c>
      <c r="BB807">
        <v>3990</v>
      </c>
      <c r="BC807">
        <v>2900</v>
      </c>
      <c r="BD807">
        <v>3990</v>
      </c>
      <c r="BE807">
        <v>4020</v>
      </c>
      <c r="BF807">
        <v>3965</v>
      </c>
      <c r="BG807">
        <v>3995</v>
      </c>
      <c r="BH807">
        <v>9800</v>
      </c>
      <c r="BI807">
        <v>3995</v>
      </c>
      <c r="BJ807">
        <v>4030</v>
      </c>
      <c r="BK807">
        <v>3995</v>
      </c>
      <c r="BL807">
        <v>4025</v>
      </c>
      <c r="BM807">
        <v>3500</v>
      </c>
      <c r="BN807">
        <v>4020</v>
      </c>
      <c r="BO807">
        <v>4020</v>
      </c>
      <c r="BP807">
        <v>4005</v>
      </c>
      <c r="BQ807">
        <v>4005</v>
      </c>
      <c r="BR807">
        <v>1700</v>
      </c>
      <c r="BS807">
        <v>4005</v>
      </c>
      <c r="BT807">
        <v>4005</v>
      </c>
      <c r="BU807">
        <v>3980</v>
      </c>
      <c r="BV807">
        <v>3980</v>
      </c>
      <c r="BW807">
        <v>1300</v>
      </c>
      <c r="BX807">
        <v>3970</v>
      </c>
      <c r="BY807">
        <v>3975</v>
      </c>
      <c r="BZ807">
        <v>3950</v>
      </c>
      <c r="CA807">
        <v>3970</v>
      </c>
      <c r="CB807">
        <v>1500</v>
      </c>
      <c r="CC807">
        <v>3970</v>
      </c>
      <c r="CD807">
        <v>3970</v>
      </c>
      <c r="CE807">
        <v>3965</v>
      </c>
      <c r="CF807">
        <v>3965</v>
      </c>
      <c r="CG807">
        <v>600</v>
      </c>
      <c r="CH807">
        <v>3965</v>
      </c>
      <c r="CI807">
        <v>3965</v>
      </c>
      <c r="CJ807">
        <v>3950</v>
      </c>
      <c r="CK807">
        <v>3950</v>
      </c>
      <c r="CL807">
        <v>700</v>
      </c>
      <c r="CM807">
        <v>3950</v>
      </c>
      <c r="CN807">
        <v>3955</v>
      </c>
      <c r="CO807">
        <v>3950</v>
      </c>
      <c r="CP807">
        <v>3955</v>
      </c>
      <c r="CQ807">
        <v>1400</v>
      </c>
      <c r="CR807">
        <v>3955</v>
      </c>
      <c r="CS807">
        <v>3970</v>
      </c>
      <c r="CT807">
        <v>3950</v>
      </c>
      <c r="CU807">
        <v>3970</v>
      </c>
      <c r="CV807">
        <v>1300</v>
      </c>
      <c r="CW807">
        <v>3970</v>
      </c>
      <c r="CX807">
        <v>3975</v>
      </c>
      <c r="CY807">
        <v>3970</v>
      </c>
      <c r="CZ807">
        <v>3970</v>
      </c>
      <c r="DA807">
        <v>800</v>
      </c>
      <c r="DB807">
        <v>3970</v>
      </c>
      <c r="DC807">
        <v>3970</v>
      </c>
      <c r="DD807">
        <v>3970</v>
      </c>
      <c r="DE807">
        <v>3970</v>
      </c>
      <c r="DF807">
        <v>100</v>
      </c>
      <c r="DG807">
        <v>3970</v>
      </c>
      <c r="DH807">
        <v>3980</v>
      </c>
      <c r="DI807">
        <v>3970</v>
      </c>
      <c r="DJ807">
        <v>3980</v>
      </c>
      <c r="DK807">
        <v>500</v>
      </c>
      <c r="DL807">
        <v>3970</v>
      </c>
      <c r="DM807">
        <v>3980</v>
      </c>
      <c r="DN807">
        <v>3965</v>
      </c>
      <c r="DO807">
        <v>3965</v>
      </c>
      <c r="DP807">
        <v>1100</v>
      </c>
      <c r="DQ807">
        <v>3965</v>
      </c>
      <c r="DR807">
        <v>3975</v>
      </c>
      <c r="DS807">
        <v>3960</v>
      </c>
      <c r="DT807">
        <v>3970</v>
      </c>
      <c r="DU807">
        <v>1900</v>
      </c>
      <c r="DV807">
        <v>3970</v>
      </c>
      <c r="DW807">
        <v>3990</v>
      </c>
      <c r="DX807">
        <v>3970</v>
      </c>
      <c r="DY807">
        <v>3980</v>
      </c>
      <c r="DZ807">
        <v>2100</v>
      </c>
      <c r="EA807">
        <v>3975</v>
      </c>
      <c r="EB807">
        <v>3975</v>
      </c>
      <c r="EC807">
        <v>3975</v>
      </c>
      <c r="ED807">
        <v>3975</v>
      </c>
      <c r="EE807">
        <v>400</v>
      </c>
      <c r="EF807">
        <v>3950</v>
      </c>
      <c r="EG807">
        <v>3965</v>
      </c>
      <c r="EH807">
        <v>3945</v>
      </c>
      <c r="EI807">
        <v>3965</v>
      </c>
      <c r="EJ807">
        <v>1100</v>
      </c>
      <c r="EK807">
        <v>3970</v>
      </c>
      <c r="EL807">
        <v>3970</v>
      </c>
      <c r="EM807">
        <v>3960</v>
      </c>
      <c r="EN807">
        <v>3965</v>
      </c>
      <c r="EO807">
        <v>1600</v>
      </c>
      <c r="EP807">
        <v>3975</v>
      </c>
      <c r="EQ807">
        <v>3975</v>
      </c>
      <c r="ER807">
        <v>3965</v>
      </c>
      <c r="ES807">
        <v>3975</v>
      </c>
      <c r="ET807">
        <v>2100</v>
      </c>
      <c r="EU807">
        <v>3970</v>
      </c>
      <c r="EV807">
        <v>3970</v>
      </c>
      <c r="EW807">
        <v>3970</v>
      </c>
      <c r="EX807">
        <v>3970</v>
      </c>
      <c r="EY807">
        <v>300</v>
      </c>
      <c r="EZ807">
        <v>3970</v>
      </c>
      <c r="FA807">
        <v>3970</v>
      </c>
      <c r="FB807">
        <v>3970</v>
      </c>
      <c r="FC807">
        <v>3970</v>
      </c>
      <c r="FD807">
        <v>100</v>
      </c>
      <c r="FE807">
        <v>3975</v>
      </c>
      <c r="FF807">
        <v>3975</v>
      </c>
      <c r="FG807">
        <v>3960</v>
      </c>
      <c r="FH807">
        <v>3960</v>
      </c>
      <c r="FI807">
        <v>900</v>
      </c>
      <c r="FJ807">
        <v>3960</v>
      </c>
      <c r="FK807">
        <v>3960</v>
      </c>
      <c r="FL807">
        <v>3960</v>
      </c>
      <c r="FM807">
        <v>3960</v>
      </c>
      <c r="FN807">
        <v>300</v>
      </c>
      <c r="FO807">
        <v>3960</v>
      </c>
      <c r="FP807">
        <v>3980</v>
      </c>
      <c r="FQ807">
        <v>3955</v>
      </c>
      <c r="FR807">
        <v>3980</v>
      </c>
      <c r="FS807">
        <v>1200</v>
      </c>
      <c r="FX807">
        <v>0</v>
      </c>
      <c r="GC807">
        <v>0</v>
      </c>
      <c r="GH807">
        <v>0</v>
      </c>
      <c r="GM807">
        <v>0</v>
      </c>
      <c r="GR807">
        <v>0</v>
      </c>
      <c r="GW807">
        <v>0</v>
      </c>
      <c r="HB807">
        <v>0</v>
      </c>
      <c r="HG807">
        <v>0</v>
      </c>
      <c r="HL807">
        <v>0</v>
      </c>
      <c r="HQ807">
        <v>0</v>
      </c>
      <c r="HV807">
        <v>0</v>
      </c>
      <c r="IA807">
        <v>0</v>
      </c>
      <c r="IB807">
        <v>3985</v>
      </c>
      <c r="IC807">
        <v>3985</v>
      </c>
      <c r="ID807">
        <v>3960</v>
      </c>
      <c r="IE807">
        <v>3960</v>
      </c>
      <c r="IF807">
        <v>3000</v>
      </c>
      <c r="IG807">
        <v>3960</v>
      </c>
      <c r="IH807">
        <v>3965</v>
      </c>
      <c r="II807">
        <v>3950</v>
      </c>
      <c r="IJ807">
        <v>3950</v>
      </c>
      <c r="IK807">
        <v>1600</v>
      </c>
      <c r="IL807">
        <v>3950</v>
      </c>
      <c r="IM807">
        <v>3950</v>
      </c>
      <c r="IN807">
        <v>3950</v>
      </c>
      <c r="IO807">
        <v>3950</v>
      </c>
      <c r="IP807">
        <v>500</v>
      </c>
      <c r="IQ807">
        <v>3950</v>
      </c>
      <c r="IR807">
        <v>3950</v>
      </c>
      <c r="IS807">
        <v>3950</v>
      </c>
      <c r="IT807">
        <v>3950</v>
      </c>
      <c r="IU807">
        <v>200</v>
      </c>
      <c r="IV807">
        <v>3945</v>
      </c>
      <c r="IW807">
        <v>3945</v>
      </c>
      <c r="IX807">
        <v>3945</v>
      </c>
      <c r="IY807">
        <v>3945</v>
      </c>
      <c r="IZ807">
        <v>800</v>
      </c>
      <c r="JE807">
        <v>0</v>
      </c>
      <c r="JF807">
        <v>3945</v>
      </c>
      <c r="JG807">
        <v>3945</v>
      </c>
      <c r="JH807">
        <v>3945</v>
      </c>
      <c r="JI807">
        <v>3945</v>
      </c>
      <c r="JJ807">
        <v>400</v>
      </c>
      <c r="JO807">
        <v>0</v>
      </c>
      <c r="JP807">
        <v>3945</v>
      </c>
      <c r="JQ807">
        <v>3955</v>
      </c>
      <c r="JR807">
        <v>3945</v>
      </c>
      <c r="JS807">
        <v>3950</v>
      </c>
      <c r="JT807">
        <v>1300</v>
      </c>
      <c r="JU807">
        <v>3950</v>
      </c>
      <c r="JV807">
        <v>3950</v>
      </c>
      <c r="JW807">
        <v>3950</v>
      </c>
      <c r="JX807">
        <v>3950</v>
      </c>
      <c r="JY807">
        <v>600</v>
      </c>
      <c r="KD807">
        <v>0</v>
      </c>
      <c r="KE807">
        <v>3950</v>
      </c>
      <c r="KF807">
        <v>3950</v>
      </c>
      <c r="KG807">
        <v>3945</v>
      </c>
      <c r="KH807">
        <v>3945</v>
      </c>
      <c r="KI807">
        <v>300</v>
      </c>
      <c r="KJ807">
        <v>3950</v>
      </c>
      <c r="KK807">
        <v>3950</v>
      </c>
      <c r="KL807">
        <v>3950</v>
      </c>
      <c r="KM807">
        <v>3950</v>
      </c>
      <c r="KN807">
        <v>300</v>
      </c>
      <c r="KO807">
        <v>3955</v>
      </c>
      <c r="KP807">
        <v>3955</v>
      </c>
      <c r="KQ807">
        <v>3950</v>
      </c>
      <c r="KR807">
        <v>3955</v>
      </c>
      <c r="KS807">
        <v>800</v>
      </c>
      <c r="KT807">
        <v>3955</v>
      </c>
      <c r="KU807">
        <v>3955</v>
      </c>
      <c r="KV807">
        <v>3955</v>
      </c>
      <c r="KW807">
        <v>3955</v>
      </c>
      <c r="KX807">
        <v>100</v>
      </c>
      <c r="KY807">
        <v>3960</v>
      </c>
      <c r="KZ807">
        <v>3965</v>
      </c>
      <c r="LA807">
        <v>3960</v>
      </c>
      <c r="LB807">
        <v>3965</v>
      </c>
      <c r="LC807">
        <v>300</v>
      </c>
      <c r="LD807">
        <v>3955</v>
      </c>
      <c r="LE807">
        <v>3955</v>
      </c>
      <c r="LF807">
        <v>3930</v>
      </c>
      <c r="LG807">
        <v>3935</v>
      </c>
      <c r="LH807">
        <v>2800</v>
      </c>
      <c r="LM807">
        <v>0</v>
      </c>
      <c r="LN807">
        <v>3935</v>
      </c>
      <c r="LO807">
        <v>3935</v>
      </c>
      <c r="LP807">
        <v>3925</v>
      </c>
      <c r="LQ807">
        <v>3925</v>
      </c>
      <c r="LR807">
        <v>600</v>
      </c>
      <c r="LS807">
        <v>3925</v>
      </c>
      <c r="LT807">
        <v>3925</v>
      </c>
      <c r="LU807">
        <v>3925</v>
      </c>
      <c r="LV807">
        <v>3925</v>
      </c>
      <c r="LW807">
        <v>700</v>
      </c>
      <c r="MB807">
        <v>0</v>
      </c>
      <c r="MC807">
        <v>3925</v>
      </c>
      <c r="MD807">
        <v>3925</v>
      </c>
      <c r="ME807">
        <v>3925</v>
      </c>
      <c r="MF807">
        <v>3925</v>
      </c>
      <c r="MG807">
        <v>200</v>
      </c>
      <c r="MH807">
        <v>3925</v>
      </c>
      <c r="MI807">
        <v>3925</v>
      </c>
      <c r="MJ807">
        <v>3925</v>
      </c>
      <c r="MK807">
        <v>3925</v>
      </c>
      <c r="ML807">
        <v>200</v>
      </c>
      <c r="MM807">
        <v>3930</v>
      </c>
      <c r="MN807">
        <v>3930</v>
      </c>
      <c r="MO807">
        <v>3930</v>
      </c>
      <c r="MP807">
        <v>3930</v>
      </c>
      <c r="MQ807">
        <v>600</v>
      </c>
      <c r="MR807">
        <v>3930</v>
      </c>
      <c r="MS807">
        <v>3935</v>
      </c>
      <c r="MT807">
        <v>3925</v>
      </c>
      <c r="MU807">
        <v>3935</v>
      </c>
      <c r="MV807">
        <v>1600</v>
      </c>
      <c r="MW807">
        <v>3935</v>
      </c>
      <c r="MX807">
        <v>3935</v>
      </c>
      <c r="MY807">
        <v>3930</v>
      </c>
      <c r="MZ807">
        <v>3930</v>
      </c>
      <c r="NA807">
        <v>700</v>
      </c>
      <c r="NB807">
        <v>3935</v>
      </c>
      <c r="NC807">
        <v>3940</v>
      </c>
      <c r="ND807">
        <v>3935</v>
      </c>
      <c r="NE807">
        <v>3940</v>
      </c>
      <c r="NF807">
        <v>1400</v>
      </c>
      <c r="NG807">
        <v>3935</v>
      </c>
      <c r="NH807">
        <v>3940</v>
      </c>
      <c r="NI807">
        <v>3935</v>
      </c>
      <c r="NJ807">
        <v>3940</v>
      </c>
      <c r="NK807">
        <v>900</v>
      </c>
      <c r="NL807">
        <v>3945</v>
      </c>
      <c r="NM807">
        <v>3945</v>
      </c>
      <c r="NN807">
        <v>3935</v>
      </c>
      <c r="NO807">
        <v>3935</v>
      </c>
      <c r="NP807">
        <v>1000</v>
      </c>
      <c r="NQ807">
        <v>3935</v>
      </c>
      <c r="NR807">
        <v>3940</v>
      </c>
      <c r="NS807">
        <v>3920</v>
      </c>
      <c r="NT807">
        <v>3940</v>
      </c>
      <c r="NU807">
        <v>4500</v>
      </c>
      <c r="NV807">
        <v>3945</v>
      </c>
      <c r="NW807">
        <v>3945</v>
      </c>
      <c r="NX807">
        <v>3945</v>
      </c>
      <c r="NY807">
        <v>3945</v>
      </c>
      <c r="NZ807">
        <v>4600</v>
      </c>
    </row>
    <row r="808" spans="1:390" ht="27">
      <c r="A808" s="14" t="s">
        <v>563</v>
      </c>
      <c r="B808" s="14">
        <v>32</v>
      </c>
      <c r="C808" s="14">
        <v>1721</v>
      </c>
      <c r="D808" s="9" t="s">
        <v>553</v>
      </c>
      <c r="E808" s="14" t="s">
        <v>20</v>
      </c>
      <c r="F808" s="14" t="s">
        <v>437</v>
      </c>
      <c r="G808" s="51">
        <v>2472</v>
      </c>
      <c r="H808" s="51">
        <v>145</v>
      </c>
      <c r="I808" s="59">
        <v>6.2300000000000001E-2</v>
      </c>
      <c r="J808" s="51">
        <v>1761100</v>
      </c>
      <c r="K808" s="51">
        <v>2499</v>
      </c>
      <c r="L808" s="51">
        <v>2428</v>
      </c>
      <c r="M808" s="64">
        <f t="shared" si="54"/>
        <v>0.38028169014084506</v>
      </c>
      <c r="N808" s="43" t="str">
        <f>IFERROR(VLOOKUP(C808, マスタ!$E$2:$G$33, 3, TRUE), "")</f>
        <v>建設</v>
      </c>
      <c r="O808" s="14" t="str">
        <f>IF(F808 = "", "", TEXT( WORKDAY(TEXT(LEFT(F808, FIND("(", F808) - 1), "yyyy/mm/dd"), 1, マスタ!$A$2:$A$106), "yyyymmdd"))</f>
        <v>20170808</v>
      </c>
      <c r="P808" s="18">
        <v>42955</v>
      </c>
      <c r="Q808" s="57">
        <v>2465</v>
      </c>
      <c r="R808" s="57">
        <v>2497</v>
      </c>
      <c r="S808" s="57">
        <v>2454</v>
      </c>
      <c r="T808" s="14" t="str">
        <f t="shared" si="60"/>
        <v>有</v>
      </c>
      <c r="U808" s="14" t="str">
        <f t="shared" si="61"/>
        <v>無</v>
      </c>
      <c r="V808" s="68">
        <f t="shared" si="62"/>
        <v>-2.8317152103559673E-3</v>
      </c>
      <c r="W808" s="19" t="s">
        <v>950</v>
      </c>
      <c r="X808" s="47">
        <v>23</v>
      </c>
      <c r="Y808" s="70">
        <f t="shared" si="59"/>
        <v>9.3042071197411005</v>
      </c>
      <c r="Z808">
        <v>2465</v>
      </c>
      <c r="AA808">
        <v>2465</v>
      </c>
      <c r="AB808">
        <v>2454</v>
      </c>
      <c r="AC808">
        <v>2462</v>
      </c>
      <c r="AD808">
        <v>39600</v>
      </c>
      <c r="AE808">
        <v>2464</v>
      </c>
      <c r="AF808">
        <v>2471</v>
      </c>
      <c r="AG808">
        <v>2462</v>
      </c>
      <c r="AH808">
        <v>2469</v>
      </c>
      <c r="AI808">
        <v>30900</v>
      </c>
      <c r="AJ808">
        <v>2470</v>
      </c>
      <c r="AK808">
        <v>2482</v>
      </c>
      <c r="AL808">
        <v>2470</v>
      </c>
      <c r="AM808">
        <v>2482</v>
      </c>
      <c r="AN808">
        <v>37800</v>
      </c>
      <c r="AO808">
        <v>2484</v>
      </c>
      <c r="AP808">
        <v>2489</v>
      </c>
      <c r="AQ808">
        <v>2484</v>
      </c>
      <c r="AR808">
        <v>2489</v>
      </c>
      <c r="AS808">
        <v>20100</v>
      </c>
      <c r="AT808">
        <v>2488</v>
      </c>
      <c r="AU808">
        <v>2491</v>
      </c>
      <c r="AV808">
        <v>2487</v>
      </c>
      <c r="AW808">
        <v>2488</v>
      </c>
      <c r="AX808">
        <v>27800</v>
      </c>
      <c r="AY808">
        <v>2487</v>
      </c>
      <c r="AZ808">
        <v>2489</v>
      </c>
      <c r="BA808">
        <v>2486</v>
      </c>
      <c r="BB808">
        <v>2487</v>
      </c>
      <c r="BC808">
        <v>15400</v>
      </c>
      <c r="BD808">
        <v>2487</v>
      </c>
      <c r="BE808">
        <v>2488</v>
      </c>
      <c r="BF808">
        <v>2486</v>
      </c>
      <c r="BG808">
        <v>2486</v>
      </c>
      <c r="BH808">
        <v>11800</v>
      </c>
      <c r="BI808">
        <v>2486</v>
      </c>
      <c r="BJ808">
        <v>2494</v>
      </c>
      <c r="BK808">
        <v>2486</v>
      </c>
      <c r="BL808">
        <v>2491</v>
      </c>
      <c r="BM808">
        <v>6600</v>
      </c>
      <c r="BN808">
        <v>2490</v>
      </c>
      <c r="BO808">
        <v>2490</v>
      </c>
      <c r="BP808">
        <v>2486</v>
      </c>
      <c r="BQ808">
        <v>2490</v>
      </c>
      <c r="BR808">
        <v>6600</v>
      </c>
      <c r="BS808">
        <v>2491</v>
      </c>
      <c r="BT808">
        <v>2492</v>
      </c>
      <c r="BU808">
        <v>2491</v>
      </c>
      <c r="BV808">
        <v>2492</v>
      </c>
      <c r="BW808">
        <v>4700</v>
      </c>
      <c r="BX808">
        <v>2492</v>
      </c>
      <c r="BY808">
        <v>2497</v>
      </c>
      <c r="BZ808">
        <v>2492</v>
      </c>
      <c r="CA808">
        <v>2496</v>
      </c>
      <c r="CB808">
        <v>6400</v>
      </c>
      <c r="CC808">
        <v>2495</v>
      </c>
      <c r="CD808">
        <v>2495</v>
      </c>
      <c r="CE808">
        <v>2484</v>
      </c>
      <c r="CF808">
        <v>2484</v>
      </c>
      <c r="CG808">
        <v>7500</v>
      </c>
      <c r="CH808">
        <v>2484</v>
      </c>
      <c r="CI808">
        <v>2484</v>
      </c>
      <c r="CJ808">
        <v>2477</v>
      </c>
      <c r="CK808">
        <v>2481</v>
      </c>
      <c r="CL808">
        <v>17700</v>
      </c>
      <c r="CM808">
        <v>2480</v>
      </c>
      <c r="CN808">
        <v>2480</v>
      </c>
      <c r="CO808">
        <v>2473</v>
      </c>
      <c r="CP808">
        <v>2473</v>
      </c>
      <c r="CQ808">
        <v>15400</v>
      </c>
      <c r="CR808">
        <v>2475</v>
      </c>
      <c r="CS808">
        <v>2477</v>
      </c>
      <c r="CT808">
        <v>2473</v>
      </c>
      <c r="CU808">
        <v>2474</v>
      </c>
      <c r="CV808">
        <v>10600</v>
      </c>
      <c r="CW808">
        <v>2475</v>
      </c>
      <c r="CX808">
        <v>2475</v>
      </c>
      <c r="CY808">
        <v>2470</v>
      </c>
      <c r="CZ808">
        <v>2470</v>
      </c>
      <c r="DA808">
        <v>6300</v>
      </c>
      <c r="DB808">
        <v>2469</v>
      </c>
      <c r="DC808">
        <v>2470</v>
      </c>
      <c r="DD808">
        <v>2467</v>
      </c>
      <c r="DE808">
        <v>2470</v>
      </c>
      <c r="DF808">
        <v>7000</v>
      </c>
      <c r="DG808">
        <v>2469</v>
      </c>
      <c r="DH808">
        <v>2471</v>
      </c>
      <c r="DI808">
        <v>2465</v>
      </c>
      <c r="DJ808">
        <v>2471</v>
      </c>
      <c r="DK808">
        <v>10200</v>
      </c>
      <c r="DL808">
        <v>2472</v>
      </c>
      <c r="DM808">
        <v>2474</v>
      </c>
      <c r="DN808">
        <v>2468</v>
      </c>
      <c r="DO808">
        <v>2468</v>
      </c>
      <c r="DP808">
        <v>6000</v>
      </c>
      <c r="DQ808">
        <v>2467</v>
      </c>
      <c r="DR808">
        <v>2468</v>
      </c>
      <c r="DS808">
        <v>2465</v>
      </c>
      <c r="DT808">
        <v>2468</v>
      </c>
      <c r="DU808">
        <v>14900</v>
      </c>
      <c r="DV808">
        <v>2468</v>
      </c>
      <c r="DW808">
        <v>2472</v>
      </c>
      <c r="DX808">
        <v>2468</v>
      </c>
      <c r="DY808">
        <v>2472</v>
      </c>
      <c r="DZ808">
        <v>5600</v>
      </c>
      <c r="EA808">
        <v>2471</v>
      </c>
      <c r="EB808">
        <v>2473</v>
      </c>
      <c r="EC808">
        <v>2463</v>
      </c>
      <c r="ED808">
        <v>2463</v>
      </c>
      <c r="EE808">
        <v>7000</v>
      </c>
      <c r="EF808">
        <v>2464</v>
      </c>
      <c r="EG808">
        <v>2466</v>
      </c>
      <c r="EH808">
        <v>2463</v>
      </c>
      <c r="EI808">
        <v>2466</v>
      </c>
      <c r="EJ808">
        <v>6300</v>
      </c>
      <c r="EK808">
        <v>2467</v>
      </c>
      <c r="EL808">
        <v>2470</v>
      </c>
      <c r="EM808">
        <v>2465</v>
      </c>
      <c r="EN808">
        <v>2468</v>
      </c>
      <c r="EO808">
        <v>10600</v>
      </c>
      <c r="EP808">
        <v>2469</v>
      </c>
      <c r="EQ808">
        <v>2471</v>
      </c>
      <c r="ER808">
        <v>2468</v>
      </c>
      <c r="ES808">
        <v>2468</v>
      </c>
      <c r="ET808">
        <v>4900</v>
      </c>
      <c r="EU808">
        <v>2468</v>
      </c>
      <c r="EV808">
        <v>2475</v>
      </c>
      <c r="EW808">
        <v>2468</v>
      </c>
      <c r="EX808">
        <v>2473</v>
      </c>
      <c r="EY808">
        <v>9900</v>
      </c>
      <c r="EZ808">
        <v>2474</v>
      </c>
      <c r="FA808">
        <v>2477</v>
      </c>
      <c r="FB808">
        <v>2473</v>
      </c>
      <c r="FC808">
        <v>2473</v>
      </c>
      <c r="FD808">
        <v>7100</v>
      </c>
      <c r="FE808">
        <v>2474</v>
      </c>
      <c r="FF808">
        <v>2475</v>
      </c>
      <c r="FG808">
        <v>2474</v>
      </c>
      <c r="FH808">
        <v>2474</v>
      </c>
      <c r="FI808">
        <v>1700</v>
      </c>
      <c r="FJ808">
        <v>2474</v>
      </c>
      <c r="FK808">
        <v>2474</v>
      </c>
      <c r="FL808">
        <v>2472</v>
      </c>
      <c r="FM808">
        <v>2472</v>
      </c>
      <c r="FN808">
        <v>7100</v>
      </c>
      <c r="FO808">
        <v>2472</v>
      </c>
      <c r="FP808">
        <v>2473</v>
      </c>
      <c r="FQ808">
        <v>2471</v>
      </c>
      <c r="FR808">
        <v>2471</v>
      </c>
      <c r="FS808">
        <v>7200</v>
      </c>
      <c r="FT808">
        <v>2470</v>
      </c>
      <c r="FU808">
        <v>2470</v>
      </c>
      <c r="FV808">
        <v>2470</v>
      </c>
      <c r="FW808">
        <v>2470</v>
      </c>
      <c r="FX808">
        <v>600</v>
      </c>
      <c r="GC808">
        <v>0</v>
      </c>
      <c r="GH808">
        <v>0</v>
      </c>
      <c r="GM808">
        <v>0</v>
      </c>
      <c r="GR808">
        <v>0</v>
      </c>
      <c r="GW808">
        <v>0</v>
      </c>
      <c r="HB808">
        <v>0</v>
      </c>
      <c r="HG808">
        <v>0</v>
      </c>
      <c r="HL808">
        <v>0</v>
      </c>
      <c r="HQ808">
        <v>0</v>
      </c>
      <c r="HV808">
        <v>0</v>
      </c>
      <c r="IA808">
        <v>0</v>
      </c>
      <c r="IB808">
        <v>2464</v>
      </c>
      <c r="IC808">
        <v>2467</v>
      </c>
      <c r="ID808">
        <v>2461</v>
      </c>
      <c r="IE808">
        <v>2461</v>
      </c>
      <c r="IF808">
        <v>34900</v>
      </c>
      <c r="IG808">
        <v>2461</v>
      </c>
      <c r="IH808">
        <v>2465</v>
      </c>
      <c r="II808">
        <v>2456</v>
      </c>
      <c r="IJ808">
        <v>2465</v>
      </c>
      <c r="IK808">
        <v>33400</v>
      </c>
      <c r="IL808">
        <v>2466</v>
      </c>
      <c r="IM808">
        <v>2469</v>
      </c>
      <c r="IN808">
        <v>2465</v>
      </c>
      <c r="IO808">
        <v>2465</v>
      </c>
      <c r="IP808">
        <v>11000</v>
      </c>
      <c r="IQ808">
        <v>2465</v>
      </c>
      <c r="IR808">
        <v>2468</v>
      </c>
      <c r="IS808">
        <v>2464</v>
      </c>
      <c r="IT808">
        <v>2465</v>
      </c>
      <c r="IU808">
        <v>7600</v>
      </c>
      <c r="IV808">
        <v>2465</v>
      </c>
      <c r="IW808">
        <v>2465</v>
      </c>
      <c r="IX808">
        <v>2463</v>
      </c>
      <c r="IY808">
        <v>2465</v>
      </c>
      <c r="IZ808">
        <v>13100</v>
      </c>
      <c r="JA808">
        <v>2465</v>
      </c>
      <c r="JB808">
        <v>2466</v>
      </c>
      <c r="JC808">
        <v>2464</v>
      </c>
      <c r="JD808">
        <v>2466</v>
      </c>
      <c r="JE808">
        <v>5300</v>
      </c>
      <c r="JF808">
        <v>2466</v>
      </c>
      <c r="JG808">
        <v>2470</v>
      </c>
      <c r="JH808">
        <v>2464</v>
      </c>
      <c r="JI808">
        <v>2470</v>
      </c>
      <c r="JJ808">
        <v>17400</v>
      </c>
      <c r="JK808">
        <v>2471</v>
      </c>
      <c r="JL808">
        <v>2474</v>
      </c>
      <c r="JM808">
        <v>2469</v>
      </c>
      <c r="JN808">
        <v>2473</v>
      </c>
      <c r="JO808">
        <v>11200</v>
      </c>
      <c r="JP808">
        <v>2472</v>
      </c>
      <c r="JQ808">
        <v>2474</v>
      </c>
      <c r="JR808">
        <v>2469</v>
      </c>
      <c r="JS808">
        <v>2470</v>
      </c>
      <c r="JT808">
        <v>15500</v>
      </c>
      <c r="JU808">
        <v>2470</v>
      </c>
      <c r="JV808">
        <v>2471</v>
      </c>
      <c r="JW808">
        <v>2465</v>
      </c>
      <c r="JX808">
        <v>2466</v>
      </c>
      <c r="JY808">
        <v>9400</v>
      </c>
      <c r="JZ808">
        <v>2467</v>
      </c>
      <c r="KA808">
        <v>2467</v>
      </c>
      <c r="KB808">
        <v>2463</v>
      </c>
      <c r="KC808">
        <v>2467</v>
      </c>
      <c r="KD808">
        <v>10900</v>
      </c>
      <c r="KE808">
        <v>2467</v>
      </c>
      <c r="KF808">
        <v>2470</v>
      </c>
      <c r="KG808">
        <v>2467</v>
      </c>
      <c r="KH808">
        <v>2469</v>
      </c>
      <c r="KI808">
        <v>3600</v>
      </c>
      <c r="KJ808">
        <v>2469</v>
      </c>
      <c r="KK808">
        <v>2470</v>
      </c>
      <c r="KL808">
        <v>2465</v>
      </c>
      <c r="KM808">
        <v>2466</v>
      </c>
      <c r="KN808">
        <v>6100</v>
      </c>
      <c r="KO808">
        <v>2466</v>
      </c>
      <c r="KP808">
        <v>2467</v>
      </c>
      <c r="KQ808">
        <v>2465</v>
      </c>
      <c r="KR808">
        <v>2466</v>
      </c>
      <c r="KS808">
        <v>6400</v>
      </c>
      <c r="KT808">
        <v>2465</v>
      </c>
      <c r="KU808">
        <v>2465</v>
      </c>
      <c r="KV808">
        <v>2463</v>
      </c>
      <c r="KW808">
        <v>2463</v>
      </c>
      <c r="KX808">
        <v>6100</v>
      </c>
      <c r="KY808">
        <v>2463</v>
      </c>
      <c r="KZ808">
        <v>2464</v>
      </c>
      <c r="LA808">
        <v>2461</v>
      </c>
      <c r="LB808">
        <v>2464</v>
      </c>
      <c r="LC808">
        <v>12600</v>
      </c>
      <c r="LD808">
        <v>2464</v>
      </c>
      <c r="LE808">
        <v>2465</v>
      </c>
      <c r="LF808">
        <v>2463</v>
      </c>
      <c r="LG808">
        <v>2463</v>
      </c>
      <c r="LH808">
        <v>10700</v>
      </c>
      <c r="LI808">
        <v>2463</v>
      </c>
      <c r="LJ808">
        <v>2463</v>
      </c>
      <c r="LK808">
        <v>2461</v>
      </c>
      <c r="LL808">
        <v>2463</v>
      </c>
      <c r="LM808">
        <v>5300</v>
      </c>
      <c r="LN808">
        <v>2462</v>
      </c>
      <c r="LO808">
        <v>2465</v>
      </c>
      <c r="LP808">
        <v>2462</v>
      </c>
      <c r="LQ808">
        <v>2462</v>
      </c>
      <c r="LR808">
        <v>8400</v>
      </c>
      <c r="LS808">
        <v>2463</v>
      </c>
      <c r="LT808">
        <v>2463</v>
      </c>
      <c r="LU808">
        <v>2459</v>
      </c>
      <c r="LV808">
        <v>2459</v>
      </c>
      <c r="LW808">
        <v>8200</v>
      </c>
      <c r="LX808">
        <v>2459</v>
      </c>
      <c r="LY808">
        <v>2461</v>
      </c>
      <c r="LZ808">
        <v>2459</v>
      </c>
      <c r="MA808">
        <v>2461</v>
      </c>
      <c r="MB808">
        <v>8200</v>
      </c>
      <c r="MC808">
        <v>2461</v>
      </c>
      <c r="MD808">
        <v>2463</v>
      </c>
      <c r="ME808">
        <v>2459</v>
      </c>
      <c r="MF808">
        <v>2461</v>
      </c>
      <c r="MG808">
        <v>19600</v>
      </c>
      <c r="MH808">
        <v>2461</v>
      </c>
      <c r="MI808">
        <v>2461</v>
      </c>
      <c r="MJ808">
        <v>2460</v>
      </c>
      <c r="MK808">
        <v>2461</v>
      </c>
      <c r="ML808">
        <v>6900</v>
      </c>
      <c r="MM808">
        <v>2461</v>
      </c>
      <c r="MN808">
        <v>2462</v>
      </c>
      <c r="MO808">
        <v>2460</v>
      </c>
      <c r="MP808">
        <v>2462</v>
      </c>
      <c r="MQ808">
        <v>4500</v>
      </c>
      <c r="MR808">
        <v>2462</v>
      </c>
      <c r="MS808">
        <v>2463</v>
      </c>
      <c r="MT808">
        <v>2461</v>
      </c>
      <c r="MU808">
        <v>2463</v>
      </c>
      <c r="MV808">
        <v>6400</v>
      </c>
      <c r="MW808">
        <v>2462</v>
      </c>
      <c r="MX808">
        <v>2463</v>
      </c>
      <c r="MY808">
        <v>2462</v>
      </c>
      <c r="MZ808">
        <v>2463</v>
      </c>
      <c r="NA808">
        <v>8600</v>
      </c>
      <c r="NB808">
        <v>2462</v>
      </c>
      <c r="NC808">
        <v>2465</v>
      </c>
      <c r="ND808">
        <v>2462</v>
      </c>
      <c r="NE808">
        <v>2464</v>
      </c>
      <c r="NF808">
        <v>9000</v>
      </c>
      <c r="NG808">
        <v>2465</v>
      </c>
      <c r="NH808">
        <v>2465</v>
      </c>
      <c r="NI808">
        <v>2463</v>
      </c>
      <c r="NJ808">
        <v>2464</v>
      </c>
      <c r="NK808">
        <v>19800</v>
      </c>
      <c r="NL808">
        <v>2463</v>
      </c>
      <c r="NM808">
        <v>2463</v>
      </c>
      <c r="NN808">
        <v>2457</v>
      </c>
      <c r="NO808">
        <v>2462</v>
      </c>
      <c r="NP808">
        <v>55800</v>
      </c>
      <c r="NQ808">
        <v>2461</v>
      </c>
      <c r="NR808">
        <v>2463</v>
      </c>
      <c r="NS808">
        <v>2459</v>
      </c>
      <c r="NT808">
        <v>2463</v>
      </c>
      <c r="NU808">
        <v>32900</v>
      </c>
      <c r="NV808">
        <v>2463</v>
      </c>
      <c r="NW808">
        <v>2463</v>
      </c>
      <c r="NX808">
        <v>2463</v>
      </c>
      <c r="NY808">
        <v>2463</v>
      </c>
      <c r="NZ808">
        <v>118300</v>
      </c>
    </row>
    <row r="809" spans="1:390" ht="15">
      <c r="A809" s="15" t="s">
        <v>563</v>
      </c>
      <c r="B809" s="15">
        <v>34</v>
      </c>
      <c r="C809" s="15">
        <v>6482</v>
      </c>
      <c r="D809" s="10" t="s">
        <v>554</v>
      </c>
      <c r="E809" s="15" t="s">
        <v>20</v>
      </c>
      <c r="F809" s="15" t="s">
        <v>437</v>
      </c>
      <c r="G809" s="50">
        <v>2857</v>
      </c>
      <c r="H809" s="50">
        <v>164</v>
      </c>
      <c r="I809" s="58">
        <v>6.0900000000000003E-2</v>
      </c>
      <c r="J809" s="50">
        <v>186500</v>
      </c>
      <c r="K809" s="50">
        <v>2878</v>
      </c>
      <c r="L809" s="50">
        <v>2725</v>
      </c>
      <c r="M809" s="63">
        <f t="shared" si="54"/>
        <v>0.13725490196078433</v>
      </c>
      <c r="N809" s="42" t="str">
        <f>IFERROR(VLOOKUP(C809, マスタ!$E$2:$G$33, 3, TRUE), "")</f>
        <v>機械</v>
      </c>
      <c r="O809" s="15" t="str">
        <f>IF(F809 = "", "", TEXT( WORKDAY(TEXT(LEFT(F809, FIND("(", F809) - 1), "yyyy/mm/dd"), 1, マスタ!$A$2:$A$106), "yyyymmdd"))</f>
        <v>20170808</v>
      </c>
      <c r="P809" s="16">
        <v>42955</v>
      </c>
      <c r="Q809" s="56">
        <v>2860</v>
      </c>
      <c r="R809" s="56">
        <v>2900</v>
      </c>
      <c r="S809" s="56">
        <v>2835</v>
      </c>
      <c r="T809" s="15" t="str">
        <f t="shared" si="60"/>
        <v>有</v>
      </c>
      <c r="U809" s="15" t="str">
        <f t="shared" si="61"/>
        <v>無</v>
      </c>
      <c r="V809" s="67">
        <f t="shared" si="62"/>
        <v>1.0500525026251317E-3</v>
      </c>
      <c r="W809" s="17" t="s">
        <v>948</v>
      </c>
      <c r="X809" s="46">
        <v>-15</v>
      </c>
      <c r="Y809" s="71">
        <f t="shared" si="59"/>
        <v>-5.2502625131256559</v>
      </c>
      <c r="Z809">
        <v>2860</v>
      </c>
      <c r="AA809">
        <v>2865</v>
      </c>
      <c r="AB809">
        <v>2843</v>
      </c>
      <c r="AC809">
        <v>2865</v>
      </c>
      <c r="AD809">
        <v>4400</v>
      </c>
      <c r="AE809">
        <v>2865</v>
      </c>
      <c r="AF809">
        <v>2865</v>
      </c>
      <c r="AG809">
        <v>2856</v>
      </c>
      <c r="AH809">
        <v>2856</v>
      </c>
      <c r="AI809">
        <v>1100</v>
      </c>
      <c r="AN809">
        <v>0</v>
      </c>
      <c r="AO809">
        <v>2856</v>
      </c>
      <c r="AP809">
        <v>2856</v>
      </c>
      <c r="AQ809">
        <v>2851</v>
      </c>
      <c r="AR809">
        <v>2852</v>
      </c>
      <c r="AS809">
        <v>1300</v>
      </c>
      <c r="AT809">
        <v>2850</v>
      </c>
      <c r="AU809">
        <v>2850</v>
      </c>
      <c r="AV809">
        <v>2845</v>
      </c>
      <c r="AW809">
        <v>2845</v>
      </c>
      <c r="AX809">
        <v>400</v>
      </c>
      <c r="AY809">
        <v>2841</v>
      </c>
      <c r="AZ809">
        <v>2841</v>
      </c>
      <c r="BA809">
        <v>2836</v>
      </c>
      <c r="BB809">
        <v>2836</v>
      </c>
      <c r="BC809">
        <v>500</v>
      </c>
      <c r="BD809">
        <v>2835</v>
      </c>
      <c r="BE809">
        <v>2855</v>
      </c>
      <c r="BF809">
        <v>2835</v>
      </c>
      <c r="BG809">
        <v>2855</v>
      </c>
      <c r="BH809">
        <v>1100</v>
      </c>
      <c r="BI809">
        <v>2851</v>
      </c>
      <c r="BJ809">
        <v>2853</v>
      </c>
      <c r="BK809">
        <v>2849</v>
      </c>
      <c r="BL809">
        <v>2851</v>
      </c>
      <c r="BM809">
        <v>800</v>
      </c>
      <c r="BR809">
        <v>0</v>
      </c>
      <c r="BW809">
        <v>0</v>
      </c>
      <c r="BX809">
        <v>2851</v>
      </c>
      <c r="BY809">
        <v>2851</v>
      </c>
      <c r="BZ809">
        <v>2851</v>
      </c>
      <c r="CA809">
        <v>2851</v>
      </c>
      <c r="CB809">
        <v>100</v>
      </c>
      <c r="CG809">
        <v>0</v>
      </c>
      <c r="CH809">
        <v>2848</v>
      </c>
      <c r="CI809">
        <v>2855</v>
      </c>
      <c r="CJ809">
        <v>2848</v>
      </c>
      <c r="CK809">
        <v>2855</v>
      </c>
      <c r="CL809">
        <v>700</v>
      </c>
      <c r="CM809">
        <v>2856</v>
      </c>
      <c r="CN809">
        <v>2856</v>
      </c>
      <c r="CO809">
        <v>2856</v>
      </c>
      <c r="CP809">
        <v>2856</v>
      </c>
      <c r="CQ809">
        <v>100</v>
      </c>
      <c r="CR809">
        <v>2855</v>
      </c>
      <c r="CS809">
        <v>2855</v>
      </c>
      <c r="CT809">
        <v>2851</v>
      </c>
      <c r="CU809">
        <v>2853</v>
      </c>
      <c r="CV809">
        <v>800</v>
      </c>
      <c r="CW809">
        <v>2852</v>
      </c>
      <c r="CX809">
        <v>2860</v>
      </c>
      <c r="CY809">
        <v>2851</v>
      </c>
      <c r="CZ809">
        <v>2851</v>
      </c>
      <c r="DA809">
        <v>1200</v>
      </c>
      <c r="DF809">
        <v>0</v>
      </c>
      <c r="DG809">
        <v>2855</v>
      </c>
      <c r="DH809">
        <v>2856</v>
      </c>
      <c r="DI809">
        <v>2855</v>
      </c>
      <c r="DJ809">
        <v>2856</v>
      </c>
      <c r="DK809">
        <v>200</v>
      </c>
      <c r="DL809">
        <v>2858</v>
      </c>
      <c r="DM809">
        <v>2868</v>
      </c>
      <c r="DN809">
        <v>2858</v>
      </c>
      <c r="DO809">
        <v>2868</v>
      </c>
      <c r="DP809">
        <v>2500</v>
      </c>
      <c r="DQ809">
        <v>2861</v>
      </c>
      <c r="DR809">
        <v>2861</v>
      </c>
      <c r="DS809">
        <v>2856</v>
      </c>
      <c r="DT809">
        <v>2856</v>
      </c>
      <c r="DU809">
        <v>900</v>
      </c>
      <c r="DV809">
        <v>2859</v>
      </c>
      <c r="DW809">
        <v>2860</v>
      </c>
      <c r="DX809">
        <v>2859</v>
      </c>
      <c r="DY809">
        <v>2860</v>
      </c>
      <c r="DZ809">
        <v>200</v>
      </c>
      <c r="EA809">
        <v>2859</v>
      </c>
      <c r="EB809">
        <v>2859</v>
      </c>
      <c r="EC809">
        <v>2852</v>
      </c>
      <c r="ED809">
        <v>2852</v>
      </c>
      <c r="EE809">
        <v>500</v>
      </c>
      <c r="EF809">
        <v>2848</v>
      </c>
      <c r="EG809">
        <v>2848</v>
      </c>
      <c r="EH809">
        <v>2845</v>
      </c>
      <c r="EI809">
        <v>2845</v>
      </c>
      <c r="EJ809">
        <v>400</v>
      </c>
      <c r="EK809">
        <v>2846</v>
      </c>
      <c r="EL809">
        <v>2852</v>
      </c>
      <c r="EM809">
        <v>2846</v>
      </c>
      <c r="EN809">
        <v>2852</v>
      </c>
      <c r="EO809">
        <v>800</v>
      </c>
      <c r="EP809">
        <v>2848</v>
      </c>
      <c r="EQ809">
        <v>2851</v>
      </c>
      <c r="ER809">
        <v>2848</v>
      </c>
      <c r="ES809">
        <v>2851</v>
      </c>
      <c r="ET809">
        <v>400</v>
      </c>
      <c r="EU809">
        <v>2852</v>
      </c>
      <c r="EV809">
        <v>2852</v>
      </c>
      <c r="EW809">
        <v>2852</v>
      </c>
      <c r="EX809">
        <v>2852</v>
      </c>
      <c r="EY809">
        <v>100</v>
      </c>
      <c r="EZ809">
        <v>2857</v>
      </c>
      <c r="FA809">
        <v>2857</v>
      </c>
      <c r="FB809">
        <v>2853</v>
      </c>
      <c r="FC809">
        <v>2855</v>
      </c>
      <c r="FD809">
        <v>300</v>
      </c>
      <c r="FI809">
        <v>0</v>
      </c>
      <c r="FN809">
        <v>0</v>
      </c>
      <c r="FO809">
        <v>2852</v>
      </c>
      <c r="FP809">
        <v>2854</v>
      </c>
      <c r="FQ809">
        <v>2848</v>
      </c>
      <c r="FR809">
        <v>2848</v>
      </c>
      <c r="FS809">
        <v>500</v>
      </c>
      <c r="FX809">
        <v>0</v>
      </c>
      <c r="GC809">
        <v>0</v>
      </c>
      <c r="GH809">
        <v>0</v>
      </c>
      <c r="GM809">
        <v>0</v>
      </c>
      <c r="GR809">
        <v>0</v>
      </c>
      <c r="GW809">
        <v>0</v>
      </c>
      <c r="HB809">
        <v>0</v>
      </c>
      <c r="HG809">
        <v>0</v>
      </c>
      <c r="HL809">
        <v>0</v>
      </c>
      <c r="HQ809">
        <v>0</v>
      </c>
      <c r="HV809">
        <v>0</v>
      </c>
      <c r="IA809">
        <v>0</v>
      </c>
      <c r="IB809">
        <v>2857</v>
      </c>
      <c r="IC809">
        <v>2857</v>
      </c>
      <c r="ID809">
        <v>2845</v>
      </c>
      <c r="IE809">
        <v>2857</v>
      </c>
      <c r="IF809">
        <v>3600</v>
      </c>
      <c r="IG809">
        <v>2857</v>
      </c>
      <c r="IH809">
        <v>2881</v>
      </c>
      <c r="II809">
        <v>2856</v>
      </c>
      <c r="IJ809">
        <v>2878</v>
      </c>
      <c r="IK809">
        <v>10300</v>
      </c>
      <c r="IL809">
        <v>2882</v>
      </c>
      <c r="IM809">
        <v>2883</v>
      </c>
      <c r="IN809">
        <v>2882</v>
      </c>
      <c r="IO809">
        <v>2883</v>
      </c>
      <c r="IP809">
        <v>200</v>
      </c>
      <c r="IQ809">
        <v>2883</v>
      </c>
      <c r="IR809">
        <v>2884</v>
      </c>
      <c r="IS809">
        <v>2879</v>
      </c>
      <c r="IT809">
        <v>2884</v>
      </c>
      <c r="IU809">
        <v>500</v>
      </c>
      <c r="IV809">
        <v>2885</v>
      </c>
      <c r="IW809">
        <v>2885</v>
      </c>
      <c r="IX809">
        <v>2870</v>
      </c>
      <c r="IY809">
        <v>2870</v>
      </c>
      <c r="IZ809">
        <v>1300</v>
      </c>
      <c r="JA809">
        <v>2869</v>
      </c>
      <c r="JB809">
        <v>2871</v>
      </c>
      <c r="JC809">
        <v>2869</v>
      </c>
      <c r="JD809">
        <v>2871</v>
      </c>
      <c r="JE809">
        <v>200</v>
      </c>
      <c r="JF809">
        <v>2872</v>
      </c>
      <c r="JG809">
        <v>2875</v>
      </c>
      <c r="JH809">
        <v>2872</v>
      </c>
      <c r="JI809">
        <v>2875</v>
      </c>
      <c r="JJ809">
        <v>400</v>
      </c>
      <c r="JK809">
        <v>2875</v>
      </c>
      <c r="JL809">
        <v>2879</v>
      </c>
      <c r="JM809">
        <v>2875</v>
      </c>
      <c r="JN809">
        <v>2879</v>
      </c>
      <c r="JO809">
        <v>1500</v>
      </c>
      <c r="JP809">
        <v>2880</v>
      </c>
      <c r="JQ809">
        <v>2880</v>
      </c>
      <c r="JR809">
        <v>2880</v>
      </c>
      <c r="JS809">
        <v>2880</v>
      </c>
      <c r="JT809">
        <v>300</v>
      </c>
      <c r="JU809">
        <v>2880</v>
      </c>
      <c r="JV809">
        <v>2880</v>
      </c>
      <c r="JW809">
        <v>2873</v>
      </c>
      <c r="JX809">
        <v>2874</v>
      </c>
      <c r="JY809">
        <v>700</v>
      </c>
      <c r="JZ809">
        <v>2873</v>
      </c>
      <c r="KA809">
        <v>2873</v>
      </c>
      <c r="KB809">
        <v>2868</v>
      </c>
      <c r="KC809">
        <v>2871</v>
      </c>
      <c r="KD809">
        <v>500</v>
      </c>
      <c r="KE809">
        <v>2873</v>
      </c>
      <c r="KF809">
        <v>2876</v>
      </c>
      <c r="KG809">
        <v>2873</v>
      </c>
      <c r="KH809">
        <v>2876</v>
      </c>
      <c r="KI809">
        <v>300</v>
      </c>
      <c r="KJ809">
        <v>2879</v>
      </c>
      <c r="KK809">
        <v>2879</v>
      </c>
      <c r="KL809">
        <v>2879</v>
      </c>
      <c r="KM809">
        <v>2879</v>
      </c>
      <c r="KN809">
        <v>200</v>
      </c>
      <c r="KO809">
        <v>2880</v>
      </c>
      <c r="KP809">
        <v>2884</v>
      </c>
      <c r="KQ809">
        <v>2880</v>
      </c>
      <c r="KR809">
        <v>2880</v>
      </c>
      <c r="KS809">
        <v>800</v>
      </c>
      <c r="KT809">
        <v>2879</v>
      </c>
      <c r="KU809">
        <v>2879</v>
      </c>
      <c r="KV809">
        <v>2876</v>
      </c>
      <c r="KW809">
        <v>2877</v>
      </c>
      <c r="KX809">
        <v>700</v>
      </c>
      <c r="KY809">
        <v>2874</v>
      </c>
      <c r="KZ809">
        <v>2874</v>
      </c>
      <c r="LA809">
        <v>2874</v>
      </c>
      <c r="LB809">
        <v>2874</v>
      </c>
      <c r="LC809">
        <v>100</v>
      </c>
      <c r="LD809">
        <v>2873</v>
      </c>
      <c r="LE809">
        <v>2883</v>
      </c>
      <c r="LF809">
        <v>2873</v>
      </c>
      <c r="LG809">
        <v>2878</v>
      </c>
      <c r="LH809">
        <v>900</v>
      </c>
      <c r="LI809">
        <v>2879</v>
      </c>
      <c r="LJ809">
        <v>2885</v>
      </c>
      <c r="LK809">
        <v>2878</v>
      </c>
      <c r="LL809">
        <v>2885</v>
      </c>
      <c r="LM809">
        <v>500</v>
      </c>
      <c r="LN809">
        <v>2886</v>
      </c>
      <c r="LO809">
        <v>2893</v>
      </c>
      <c r="LP809">
        <v>2886</v>
      </c>
      <c r="LQ809">
        <v>2891</v>
      </c>
      <c r="LR809">
        <v>3200</v>
      </c>
      <c r="LS809">
        <v>2890</v>
      </c>
      <c r="LT809">
        <v>2890</v>
      </c>
      <c r="LU809">
        <v>2884</v>
      </c>
      <c r="LV809">
        <v>2884</v>
      </c>
      <c r="LW809">
        <v>800</v>
      </c>
      <c r="LX809">
        <v>2889</v>
      </c>
      <c r="LY809">
        <v>2892</v>
      </c>
      <c r="LZ809">
        <v>2889</v>
      </c>
      <c r="MA809">
        <v>2890</v>
      </c>
      <c r="MB809">
        <v>1300</v>
      </c>
      <c r="MC809">
        <v>2893</v>
      </c>
      <c r="MD809">
        <v>2898</v>
      </c>
      <c r="ME809">
        <v>2893</v>
      </c>
      <c r="MF809">
        <v>2898</v>
      </c>
      <c r="MG809">
        <v>4600</v>
      </c>
      <c r="MH809">
        <v>2899</v>
      </c>
      <c r="MI809">
        <v>2899</v>
      </c>
      <c r="MJ809">
        <v>2896</v>
      </c>
      <c r="MK809">
        <v>2896</v>
      </c>
      <c r="ML809">
        <v>500</v>
      </c>
      <c r="MM809">
        <v>2898</v>
      </c>
      <c r="MN809">
        <v>2900</v>
      </c>
      <c r="MO809">
        <v>2896</v>
      </c>
      <c r="MP809">
        <v>2900</v>
      </c>
      <c r="MQ809">
        <v>500</v>
      </c>
      <c r="MR809">
        <v>2900</v>
      </c>
      <c r="MS809">
        <v>2900</v>
      </c>
      <c r="MT809">
        <v>2894</v>
      </c>
      <c r="MU809">
        <v>2894</v>
      </c>
      <c r="MV809">
        <v>800</v>
      </c>
      <c r="MW809">
        <v>2895</v>
      </c>
      <c r="MX809">
        <v>2897</v>
      </c>
      <c r="MY809">
        <v>2889</v>
      </c>
      <c r="MZ809">
        <v>2896</v>
      </c>
      <c r="NA809">
        <v>4200</v>
      </c>
      <c r="NB809">
        <v>2893</v>
      </c>
      <c r="NC809">
        <v>2897</v>
      </c>
      <c r="ND809">
        <v>2893</v>
      </c>
      <c r="NE809">
        <v>2893</v>
      </c>
      <c r="NF809">
        <v>1200</v>
      </c>
      <c r="NG809">
        <v>2892</v>
      </c>
      <c r="NH809">
        <v>2895</v>
      </c>
      <c r="NI809">
        <v>2892</v>
      </c>
      <c r="NJ809">
        <v>2895</v>
      </c>
      <c r="NK809">
        <v>1200</v>
      </c>
      <c r="NL809">
        <v>2895</v>
      </c>
      <c r="NM809">
        <v>2898</v>
      </c>
      <c r="NN809">
        <v>2892</v>
      </c>
      <c r="NO809">
        <v>2895</v>
      </c>
      <c r="NP809">
        <v>2400</v>
      </c>
      <c r="NQ809">
        <v>2893</v>
      </c>
      <c r="NR809">
        <v>2900</v>
      </c>
      <c r="NS809">
        <v>2891</v>
      </c>
      <c r="NT809">
        <v>2899</v>
      </c>
      <c r="NU809">
        <v>4500</v>
      </c>
      <c r="NV809">
        <v>2900</v>
      </c>
      <c r="NW809">
        <v>2900</v>
      </c>
      <c r="NX809">
        <v>2900</v>
      </c>
      <c r="NY809">
        <v>2900</v>
      </c>
      <c r="NZ809">
        <v>3300</v>
      </c>
    </row>
    <row r="810" spans="1:390" ht="27">
      <c r="A810" s="14" t="s">
        <v>563</v>
      </c>
      <c r="B810" s="14">
        <v>36</v>
      </c>
      <c r="C810" s="14">
        <v>6284</v>
      </c>
      <c r="D810" s="9" t="s">
        <v>555</v>
      </c>
      <c r="E810" s="14" t="s">
        <v>20</v>
      </c>
      <c r="F810" s="14" t="s">
        <v>437</v>
      </c>
      <c r="G810" s="51">
        <v>4385</v>
      </c>
      <c r="H810" s="51">
        <v>245</v>
      </c>
      <c r="I810" s="59">
        <v>5.9200000000000003E-2</v>
      </c>
      <c r="J810" s="51">
        <v>198700</v>
      </c>
      <c r="K810" s="51">
        <v>4400</v>
      </c>
      <c r="L810" s="51">
        <v>4150</v>
      </c>
      <c r="M810" s="64">
        <f t="shared" si="54"/>
        <v>0.06</v>
      </c>
      <c r="N810" s="43" t="str">
        <f>IFERROR(VLOOKUP(C810, マスタ!$E$2:$G$33, 3, TRUE), "")</f>
        <v>機械</v>
      </c>
      <c r="O810" s="14" t="str">
        <f>IF(F810 = "", "", TEXT( WORKDAY(TEXT(LEFT(F810, FIND("(", F810) - 1), "yyyy/mm/dd"), 1, マスタ!$A$2:$A$106), "yyyymmdd"))</f>
        <v>20170808</v>
      </c>
      <c r="P810" s="18">
        <v>42955</v>
      </c>
      <c r="Q810" s="57">
        <v>4395</v>
      </c>
      <c r="R810" s="57">
        <v>4395</v>
      </c>
      <c r="S810" s="57">
        <v>4240</v>
      </c>
      <c r="T810" s="14" t="str">
        <f t="shared" si="60"/>
        <v>無</v>
      </c>
      <c r="U810" s="14" t="str">
        <f t="shared" si="61"/>
        <v>有</v>
      </c>
      <c r="V810" s="68">
        <f t="shared" si="62"/>
        <v>2.2805017103761926E-3</v>
      </c>
      <c r="W810" s="19" t="s">
        <v>947</v>
      </c>
      <c r="X810" s="47">
        <v>-43</v>
      </c>
      <c r="Y810" s="70">
        <f t="shared" si="59"/>
        <v>-9.8061573546180174</v>
      </c>
      <c r="Z810">
        <v>4395</v>
      </c>
      <c r="AA810">
        <v>4395</v>
      </c>
      <c r="AB810">
        <v>4295</v>
      </c>
      <c r="AC810">
        <v>4295</v>
      </c>
      <c r="AD810">
        <v>9500</v>
      </c>
      <c r="AE810">
        <v>4280</v>
      </c>
      <c r="AF810">
        <v>4310</v>
      </c>
      <c r="AG810">
        <v>4240</v>
      </c>
      <c r="AH810">
        <v>4285</v>
      </c>
      <c r="AI810">
        <v>6700</v>
      </c>
      <c r="AJ810">
        <v>4285</v>
      </c>
      <c r="AK810">
        <v>4295</v>
      </c>
      <c r="AL810">
        <v>4285</v>
      </c>
      <c r="AM810">
        <v>4295</v>
      </c>
      <c r="AN810">
        <v>200</v>
      </c>
      <c r="AO810">
        <v>4295</v>
      </c>
      <c r="AP810">
        <v>4305</v>
      </c>
      <c r="AQ810">
        <v>4280</v>
      </c>
      <c r="AR810">
        <v>4290</v>
      </c>
      <c r="AS810">
        <v>2800</v>
      </c>
      <c r="AT810">
        <v>4290</v>
      </c>
      <c r="AU810">
        <v>4315</v>
      </c>
      <c r="AV810">
        <v>4290</v>
      </c>
      <c r="AW810">
        <v>4295</v>
      </c>
      <c r="AX810">
        <v>1800</v>
      </c>
      <c r="AY810">
        <v>4295</v>
      </c>
      <c r="AZ810">
        <v>4295</v>
      </c>
      <c r="BA810">
        <v>4295</v>
      </c>
      <c r="BB810">
        <v>4295</v>
      </c>
      <c r="BC810">
        <v>700</v>
      </c>
      <c r="BD810">
        <v>4280</v>
      </c>
      <c r="BE810">
        <v>4280</v>
      </c>
      <c r="BF810">
        <v>4275</v>
      </c>
      <c r="BG810">
        <v>4275</v>
      </c>
      <c r="BH810">
        <v>300</v>
      </c>
      <c r="BI810">
        <v>4275</v>
      </c>
      <c r="BJ810">
        <v>4290</v>
      </c>
      <c r="BK810">
        <v>4275</v>
      </c>
      <c r="BL810">
        <v>4280</v>
      </c>
      <c r="BM810">
        <v>1000</v>
      </c>
      <c r="BN810">
        <v>4285</v>
      </c>
      <c r="BO810">
        <v>4285</v>
      </c>
      <c r="BP810">
        <v>4285</v>
      </c>
      <c r="BQ810">
        <v>4285</v>
      </c>
      <c r="BR810">
        <v>100</v>
      </c>
      <c r="BS810">
        <v>4275</v>
      </c>
      <c r="BT810">
        <v>4280</v>
      </c>
      <c r="BU810">
        <v>4275</v>
      </c>
      <c r="BV810">
        <v>4280</v>
      </c>
      <c r="BW810">
        <v>700</v>
      </c>
      <c r="BX810">
        <v>4275</v>
      </c>
      <c r="BY810">
        <v>4285</v>
      </c>
      <c r="BZ810">
        <v>4260</v>
      </c>
      <c r="CA810">
        <v>4285</v>
      </c>
      <c r="CB810">
        <v>1500</v>
      </c>
      <c r="CC810">
        <v>4285</v>
      </c>
      <c r="CD810">
        <v>4285</v>
      </c>
      <c r="CE810">
        <v>4280</v>
      </c>
      <c r="CF810">
        <v>4280</v>
      </c>
      <c r="CG810">
        <v>1000</v>
      </c>
      <c r="CH810">
        <v>4275</v>
      </c>
      <c r="CI810">
        <v>4285</v>
      </c>
      <c r="CJ810">
        <v>4270</v>
      </c>
      <c r="CK810">
        <v>4285</v>
      </c>
      <c r="CL810">
        <v>1300</v>
      </c>
      <c r="CM810">
        <v>4275</v>
      </c>
      <c r="CN810">
        <v>4295</v>
      </c>
      <c r="CO810">
        <v>4260</v>
      </c>
      <c r="CP810">
        <v>4295</v>
      </c>
      <c r="CQ810">
        <v>1800</v>
      </c>
      <c r="CV810">
        <v>0</v>
      </c>
      <c r="CW810">
        <v>4300</v>
      </c>
      <c r="CX810">
        <v>4300</v>
      </c>
      <c r="CY810">
        <v>4290</v>
      </c>
      <c r="CZ810">
        <v>4300</v>
      </c>
      <c r="DA810">
        <v>600</v>
      </c>
      <c r="DB810">
        <v>4300</v>
      </c>
      <c r="DC810">
        <v>4300</v>
      </c>
      <c r="DD810">
        <v>4300</v>
      </c>
      <c r="DE810">
        <v>4300</v>
      </c>
      <c r="DF810">
        <v>300</v>
      </c>
      <c r="DK810">
        <v>0</v>
      </c>
      <c r="DL810">
        <v>4295</v>
      </c>
      <c r="DM810">
        <v>4300</v>
      </c>
      <c r="DN810">
        <v>4290</v>
      </c>
      <c r="DO810">
        <v>4290</v>
      </c>
      <c r="DP810">
        <v>700</v>
      </c>
      <c r="DQ810">
        <v>4290</v>
      </c>
      <c r="DR810">
        <v>4290</v>
      </c>
      <c r="DS810">
        <v>4285</v>
      </c>
      <c r="DT810">
        <v>4285</v>
      </c>
      <c r="DU810">
        <v>500</v>
      </c>
      <c r="DV810">
        <v>4280</v>
      </c>
      <c r="DW810">
        <v>4280</v>
      </c>
      <c r="DX810">
        <v>4280</v>
      </c>
      <c r="DY810">
        <v>4280</v>
      </c>
      <c r="DZ810">
        <v>500</v>
      </c>
      <c r="EA810">
        <v>4285</v>
      </c>
      <c r="EB810">
        <v>4295</v>
      </c>
      <c r="EC810">
        <v>4285</v>
      </c>
      <c r="ED810">
        <v>4295</v>
      </c>
      <c r="EE810">
        <v>600</v>
      </c>
      <c r="EF810">
        <v>4285</v>
      </c>
      <c r="EG810">
        <v>4290</v>
      </c>
      <c r="EH810">
        <v>4265</v>
      </c>
      <c r="EI810">
        <v>4285</v>
      </c>
      <c r="EJ810">
        <v>1700</v>
      </c>
      <c r="EK810">
        <v>4295</v>
      </c>
      <c r="EL810">
        <v>4300</v>
      </c>
      <c r="EM810">
        <v>4295</v>
      </c>
      <c r="EN810">
        <v>4300</v>
      </c>
      <c r="EO810">
        <v>400</v>
      </c>
      <c r="EP810">
        <v>4290</v>
      </c>
      <c r="EQ810">
        <v>4290</v>
      </c>
      <c r="ER810">
        <v>4290</v>
      </c>
      <c r="ES810">
        <v>4290</v>
      </c>
      <c r="ET810">
        <v>100</v>
      </c>
      <c r="EU810">
        <v>4290</v>
      </c>
      <c r="EV810">
        <v>4290</v>
      </c>
      <c r="EW810">
        <v>4290</v>
      </c>
      <c r="EX810">
        <v>4290</v>
      </c>
      <c r="EY810">
        <v>100</v>
      </c>
      <c r="EZ810">
        <v>4285</v>
      </c>
      <c r="FA810">
        <v>4285</v>
      </c>
      <c r="FB810">
        <v>4280</v>
      </c>
      <c r="FC810">
        <v>4280</v>
      </c>
      <c r="FD810">
        <v>300</v>
      </c>
      <c r="FI810">
        <v>0</v>
      </c>
      <c r="FJ810">
        <v>4280</v>
      </c>
      <c r="FK810">
        <v>4280</v>
      </c>
      <c r="FL810">
        <v>4275</v>
      </c>
      <c r="FM810">
        <v>4280</v>
      </c>
      <c r="FN810">
        <v>500</v>
      </c>
      <c r="FO810">
        <v>4280</v>
      </c>
      <c r="FP810">
        <v>4295</v>
      </c>
      <c r="FQ810">
        <v>4280</v>
      </c>
      <c r="FR810">
        <v>4280</v>
      </c>
      <c r="FS810">
        <v>1400</v>
      </c>
      <c r="FT810">
        <v>4280</v>
      </c>
      <c r="FU810">
        <v>4280</v>
      </c>
      <c r="FV810">
        <v>4280</v>
      </c>
      <c r="FW810">
        <v>4280</v>
      </c>
      <c r="FX810">
        <v>700</v>
      </c>
      <c r="GC810">
        <v>0</v>
      </c>
      <c r="GH810">
        <v>0</v>
      </c>
      <c r="GM810">
        <v>0</v>
      </c>
      <c r="GR810">
        <v>0</v>
      </c>
      <c r="GW810">
        <v>0</v>
      </c>
      <c r="HB810">
        <v>0</v>
      </c>
      <c r="HG810">
        <v>0</v>
      </c>
      <c r="HL810">
        <v>0</v>
      </c>
      <c r="HQ810">
        <v>0</v>
      </c>
      <c r="HV810">
        <v>0</v>
      </c>
      <c r="IA810">
        <v>0</v>
      </c>
      <c r="IB810">
        <v>4280</v>
      </c>
      <c r="IC810">
        <v>4315</v>
      </c>
      <c r="ID810">
        <v>4280</v>
      </c>
      <c r="IE810">
        <v>4310</v>
      </c>
      <c r="IF810">
        <v>3700</v>
      </c>
      <c r="IG810">
        <v>4310</v>
      </c>
      <c r="IH810">
        <v>4315</v>
      </c>
      <c r="II810">
        <v>4305</v>
      </c>
      <c r="IJ810">
        <v>4315</v>
      </c>
      <c r="IK810">
        <v>1000</v>
      </c>
      <c r="IL810">
        <v>4315</v>
      </c>
      <c r="IM810">
        <v>4325</v>
      </c>
      <c r="IN810">
        <v>4315</v>
      </c>
      <c r="IO810">
        <v>4325</v>
      </c>
      <c r="IP810">
        <v>1500</v>
      </c>
      <c r="IQ810">
        <v>4325</v>
      </c>
      <c r="IR810">
        <v>4325</v>
      </c>
      <c r="IS810">
        <v>4325</v>
      </c>
      <c r="IT810">
        <v>4325</v>
      </c>
      <c r="IU810">
        <v>400</v>
      </c>
      <c r="IZ810">
        <v>0</v>
      </c>
      <c r="JA810">
        <v>4315</v>
      </c>
      <c r="JB810">
        <v>4335</v>
      </c>
      <c r="JC810">
        <v>4315</v>
      </c>
      <c r="JD810">
        <v>4325</v>
      </c>
      <c r="JE810">
        <v>2000</v>
      </c>
      <c r="JJ810">
        <v>0</v>
      </c>
      <c r="JK810">
        <v>4340</v>
      </c>
      <c r="JL810">
        <v>4340</v>
      </c>
      <c r="JM810">
        <v>4335</v>
      </c>
      <c r="JN810">
        <v>4335</v>
      </c>
      <c r="JO810">
        <v>700</v>
      </c>
      <c r="JP810">
        <v>4330</v>
      </c>
      <c r="JQ810">
        <v>4330</v>
      </c>
      <c r="JR810">
        <v>4325</v>
      </c>
      <c r="JS810">
        <v>4325</v>
      </c>
      <c r="JT810">
        <v>300</v>
      </c>
      <c r="JU810">
        <v>4325</v>
      </c>
      <c r="JV810">
        <v>4340</v>
      </c>
      <c r="JW810">
        <v>4320</v>
      </c>
      <c r="JX810">
        <v>4340</v>
      </c>
      <c r="JY810">
        <v>600</v>
      </c>
      <c r="JZ810">
        <v>4335</v>
      </c>
      <c r="KA810">
        <v>4335</v>
      </c>
      <c r="KB810">
        <v>4325</v>
      </c>
      <c r="KC810">
        <v>4325</v>
      </c>
      <c r="KD810">
        <v>600</v>
      </c>
      <c r="KE810">
        <v>4325</v>
      </c>
      <c r="KF810">
        <v>4325</v>
      </c>
      <c r="KG810">
        <v>4320</v>
      </c>
      <c r="KH810">
        <v>4325</v>
      </c>
      <c r="KI810">
        <v>1100</v>
      </c>
      <c r="KJ810">
        <v>4325</v>
      </c>
      <c r="KK810">
        <v>4325</v>
      </c>
      <c r="KL810">
        <v>4325</v>
      </c>
      <c r="KM810">
        <v>4325</v>
      </c>
      <c r="KN810">
        <v>500</v>
      </c>
      <c r="KO810">
        <v>4325</v>
      </c>
      <c r="KP810">
        <v>4325</v>
      </c>
      <c r="KQ810">
        <v>4320</v>
      </c>
      <c r="KR810">
        <v>4320</v>
      </c>
      <c r="KS810">
        <v>500</v>
      </c>
      <c r="KT810">
        <v>4320</v>
      </c>
      <c r="KU810">
        <v>4320</v>
      </c>
      <c r="KV810">
        <v>4320</v>
      </c>
      <c r="KW810">
        <v>4320</v>
      </c>
      <c r="KX810">
        <v>200</v>
      </c>
      <c r="KY810">
        <v>4320</v>
      </c>
      <c r="KZ810">
        <v>4320</v>
      </c>
      <c r="LA810">
        <v>4315</v>
      </c>
      <c r="LB810">
        <v>4320</v>
      </c>
      <c r="LC810">
        <v>900</v>
      </c>
      <c r="LH810">
        <v>0</v>
      </c>
      <c r="LI810">
        <v>4320</v>
      </c>
      <c r="LJ810">
        <v>4320</v>
      </c>
      <c r="LK810">
        <v>4310</v>
      </c>
      <c r="LL810">
        <v>4310</v>
      </c>
      <c r="LM810">
        <v>600</v>
      </c>
      <c r="LN810">
        <v>4315</v>
      </c>
      <c r="LO810">
        <v>4315</v>
      </c>
      <c r="LP810">
        <v>4315</v>
      </c>
      <c r="LQ810">
        <v>4315</v>
      </c>
      <c r="LR810">
        <v>100</v>
      </c>
      <c r="LS810">
        <v>4310</v>
      </c>
      <c r="LT810">
        <v>4315</v>
      </c>
      <c r="LU810">
        <v>4310</v>
      </c>
      <c r="LV810">
        <v>4310</v>
      </c>
      <c r="LW810">
        <v>300</v>
      </c>
      <c r="LX810">
        <v>4315</v>
      </c>
      <c r="LY810">
        <v>4315</v>
      </c>
      <c r="LZ810">
        <v>4300</v>
      </c>
      <c r="MA810">
        <v>4300</v>
      </c>
      <c r="MB810">
        <v>800</v>
      </c>
      <c r="MC810">
        <v>4300</v>
      </c>
      <c r="MD810">
        <v>4300</v>
      </c>
      <c r="ME810">
        <v>4290</v>
      </c>
      <c r="MF810">
        <v>4295</v>
      </c>
      <c r="MG810">
        <v>2400</v>
      </c>
      <c r="MH810">
        <v>4290</v>
      </c>
      <c r="MI810">
        <v>4290</v>
      </c>
      <c r="MJ810">
        <v>4290</v>
      </c>
      <c r="MK810">
        <v>4290</v>
      </c>
      <c r="ML810">
        <v>300</v>
      </c>
      <c r="MM810">
        <v>4290</v>
      </c>
      <c r="MN810">
        <v>4290</v>
      </c>
      <c r="MO810">
        <v>4285</v>
      </c>
      <c r="MP810">
        <v>4285</v>
      </c>
      <c r="MQ810">
        <v>400</v>
      </c>
      <c r="MR810">
        <v>4285</v>
      </c>
      <c r="MS810">
        <v>4285</v>
      </c>
      <c r="MT810">
        <v>4280</v>
      </c>
      <c r="MU810">
        <v>4285</v>
      </c>
      <c r="MV810">
        <v>3000</v>
      </c>
      <c r="MW810">
        <v>4290</v>
      </c>
      <c r="MX810">
        <v>4295</v>
      </c>
      <c r="MY810">
        <v>4290</v>
      </c>
      <c r="MZ810">
        <v>4290</v>
      </c>
      <c r="NA810">
        <v>1200</v>
      </c>
      <c r="NB810">
        <v>4290</v>
      </c>
      <c r="NC810">
        <v>4290</v>
      </c>
      <c r="ND810">
        <v>4285</v>
      </c>
      <c r="NE810">
        <v>4285</v>
      </c>
      <c r="NF810">
        <v>1600</v>
      </c>
      <c r="NG810">
        <v>4285</v>
      </c>
      <c r="NH810">
        <v>4290</v>
      </c>
      <c r="NI810">
        <v>4280</v>
      </c>
      <c r="NJ810">
        <v>4285</v>
      </c>
      <c r="NK810">
        <v>1800</v>
      </c>
      <c r="NL810">
        <v>4280</v>
      </c>
      <c r="NM810">
        <v>4280</v>
      </c>
      <c r="NN810">
        <v>4265</v>
      </c>
      <c r="NO810">
        <v>4270</v>
      </c>
      <c r="NP810">
        <v>5400</v>
      </c>
      <c r="NQ810">
        <v>4265</v>
      </c>
      <c r="NR810">
        <v>4295</v>
      </c>
      <c r="NS810">
        <v>4265</v>
      </c>
      <c r="NT810">
        <v>4290</v>
      </c>
      <c r="NU810">
        <v>4200</v>
      </c>
      <c r="NV810">
        <v>4290</v>
      </c>
      <c r="NW810">
        <v>4290</v>
      </c>
      <c r="NX810">
        <v>4290</v>
      </c>
      <c r="NY810">
        <v>4290</v>
      </c>
      <c r="NZ810">
        <v>6400</v>
      </c>
    </row>
    <row r="811" spans="1:390" ht="15">
      <c r="A811" s="15" t="s">
        <v>563</v>
      </c>
      <c r="B811" s="15">
        <v>38</v>
      </c>
      <c r="C811" s="15">
        <v>9090</v>
      </c>
      <c r="D811" s="10" t="s">
        <v>556</v>
      </c>
      <c r="E811" s="15" t="s">
        <v>20</v>
      </c>
      <c r="F811" s="15" t="s">
        <v>437</v>
      </c>
      <c r="G811" s="50">
        <v>4320</v>
      </c>
      <c r="H811" s="50">
        <v>240</v>
      </c>
      <c r="I811" s="58">
        <v>5.8799999999999998E-2</v>
      </c>
      <c r="J811" s="50">
        <v>117500</v>
      </c>
      <c r="K811" s="50">
        <v>4330</v>
      </c>
      <c r="L811" s="50">
        <v>4055</v>
      </c>
      <c r="M811" s="63">
        <f t="shared" si="54"/>
        <v>3.6363636363636362E-2</v>
      </c>
      <c r="N811" s="42" t="str">
        <f>IFERROR(VLOOKUP(C811, マスタ!$E$2:$G$33, 3, TRUE), "")</f>
        <v>陸運</v>
      </c>
      <c r="O811" s="15" t="str">
        <f>IF(F811 = "", "", TEXT( WORKDAY(TEXT(LEFT(F811, FIND("(", F811) - 1), "yyyy/mm/dd"), 1, マスタ!$A$2:$A$106), "yyyymmdd"))</f>
        <v>20170808</v>
      </c>
      <c r="P811" s="16">
        <v>42955</v>
      </c>
      <c r="Q811" s="56">
        <v>4310</v>
      </c>
      <c r="R811" s="56">
        <v>4630</v>
      </c>
      <c r="S811" s="56">
        <v>4305</v>
      </c>
      <c r="T811" s="15" t="str">
        <f t="shared" si="60"/>
        <v>有</v>
      </c>
      <c r="U811" s="15" t="str">
        <f t="shared" si="61"/>
        <v>無</v>
      </c>
      <c r="V811" s="67">
        <f t="shared" si="62"/>
        <v>-2.3148148148147696E-3</v>
      </c>
      <c r="W811" s="17" t="s">
        <v>949</v>
      </c>
      <c r="X811" s="46">
        <v>86</v>
      </c>
      <c r="Y811" s="71">
        <f t="shared" si="59"/>
        <v>19.907407407407408</v>
      </c>
      <c r="Z811">
        <v>4310</v>
      </c>
      <c r="AA811">
        <v>4380</v>
      </c>
      <c r="AB811">
        <v>4305</v>
      </c>
      <c r="AC811">
        <v>4355</v>
      </c>
      <c r="AD811">
        <v>13000</v>
      </c>
      <c r="AE811">
        <v>4360</v>
      </c>
      <c r="AF811">
        <v>4380</v>
      </c>
      <c r="AG811">
        <v>4320</v>
      </c>
      <c r="AH811">
        <v>4380</v>
      </c>
      <c r="AI811">
        <v>7100</v>
      </c>
      <c r="AJ811">
        <v>4385</v>
      </c>
      <c r="AK811">
        <v>4435</v>
      </c>
      <c r="AL811">
        <v>4380</v>
      </c>
      <c r="AM811">
        <v>4425</v>
      </c>
      <c r="AN811">
        <v>15100</v>
      </c>
      <c r="AO811">
        <v>4425</v>
      </c>
      <c r="AP811">
        <v>4430</v>
      </c>
      <c r="AQ811">
        <v>4385</v>
      </c>
      <c r="AR811">
        <v>4410</v>
      </c>
      <c r="AS811">
        <v>8200</v>
      </c>
      <c r="AT811">
        <v>4420</v>
      </c>
      <c r="AU811">
        <v>4445</v>
      </c>
      <c r="AV811">
        <v>4415</v>
      </c>
      <c r="AW811">
        <v>4445</v>
      </c>
      <c r="AX811">
        <v>6000</v>
      </c>
      <c r="AY811">
        <v>4440</v>
      </c>
      <c r="AZ811">
        <v>4440</v>
      </c>
      <c r="BA811">
        <v>4410</v>
      </c>
      <c r="BB811">
        <v>4410</v>
      </c>
      <c r="BC811">
        <v>4000</v>
      </c>
      <c r="BD811">
        <v>4405</v>
      </c>
      <c r="BE811">
        <v>4420</v>
      </c>
      <c r="BF811">
        <v>4400</v>
      </c>
      <c r="BG811">
        <v>4405</v>
      </c>
      <c r="BH811">
        <v>2300</v>
      </c>
      <c r="BI811">
        <v>4395</v>
      </c>
      <c r="BJ811">
        <v>4395</v>
      </c>
      <c r="BK811">
        <v>4375</v>
      </c>
      <c r="BL811">
        <v>4380</v>
      </c>
      <c r="BM811">
        <v>3100</v>
      </c>
      <c r="BN811">
        <v>4390</v>
      </c>
      <c r="BO811">
        <v>4440</v>
      </c>
      <c r="BP811">
        <v>4380</v>
      </c>
      <c r="BQ811">
        <v>4435</v>
      </c>
      <c r="BR811">
        <v>11600</v>
      </c>
      <c r="BS811">
        <v>4435</v>
      </c>
      <c r="BT811">
        <v>4510</v>
      </c>
      <c r="BU811">
        <v>4435</v>
      </c>
      <c r="BV811">
        <v>4505</v>
      </c>
      <c r="BW811">
        <v>19900</v>
      </c>
      <c r="BX811">
        <v>4510</v>
      </c>
      <c r="BY811">
        <v>4535</v>
      </c>
      <c r="BZ811">
        <v>4500</v>
      </c>
      <c r="CA811">
        <v>4510</v>
      </c>
      <c r="CB811">
        <v>7500</v>
      </c>
      <c r="CC811">
        <v>4515</v>
      </c>
      <c r="CD811">
        <v>4515</v>
      </c>
      <c r="CE811">
        <v>4490</v>
      </c>
      <c r="CF811">
        <v>4500</v>
      </c>
      <c r="CG811">
        <v>12600</v>
      </c>
      <c r="CH811">
        <v>4495</v>
      </c>
      <c r="CI811">
        <v>4520</v>
      </c>
      <c r="CJ811">
        <v>4490</v>
      </c>
      <c r="CK811">
        <v>4510</v>
      </c>
      <c r="CL811">
        <v>6300</v>
      </c>
      <c r="CM811">
        <v>4510</v>
      </c>
      <c r="CN811">
        <v>4545</v>
      </c>
      <c r="CO811">
        <v>4510</v>
      </c>
      <c r="CP811">
        <v>4530</v>
      </c>
      <c r="CQ811">
        <v>4500</v>
      </c>
      <c r="CR811">
        <v>4530</v>
      </c>
      <c r="CS811">
        <v>4550</v>
      </c>
      <c r="CT811">
        <v>4520</v>
      </c>
      <c r="CU811">
        <v>4545</v>
      </c>
      <c r="CV811">
        <v>4000</v>
      </c>
      <c r="CW811">
        <v>4540</v>
      </c>
      <c r="CX811">
        <v>4555</v>
      </c>
      <c r="CY811">
        <v>4500</v>
      </c>
      <c r="CZ811">
        <v>4555</v>
      </c>
      <c r="DA811">
        <v>7000</v>
      </c>
      <c r="DB811">
        <v>4550</v>
      </c>
      <c r="DC811">
        <v>4630</v>
      </c>
      <c r="DD811">
        <v>4550</v>
      </c>
      <c r="DE811">
        <v>4580</v>
      </c>
      <c r="DF811">
        <v>7400</v>
      </c>
      <c r="DG811">
        <v>4575</v>
      </c>
      <c r="DH811">
        <v>4575</v>
      </c>
      <c r="DI811">
        <v>4505</v>
      </c>
      <c r="DJ811">
        <v>4545</v>
      </c>
      <c r="DK811">
        <v>10100</v>
      </c>
      <c r="DL811">
        <v>4535</v>
      </c>
      <c r="DM811">
        <v>4535</v>
      </c>
      <c r="DN811">
        <v>4520</v>
      </c>
      <c r="DO811">
        <v>4520</v>
      </c>
      <c r="DP811">
        <v>900</v>
      </c>
      <c r="DQ811">
        <v>4525</v>
      </c>
      <c r="DR811">
        <v>4525</v>
      </c>
      <c r="DS811">
        <v>4510</v>
      </c>
      <c r="DT811">
        <v>4510</v>
      </c>
      <c r="DU811">
        <v>700</v>
      </c>
      <c r="DV811">
        <v>4515</v>
      </c>
      <c r="DW811">
        <v>4525</v>
      </c>
      <c r="DX811">
        <v>4500</v>
      </c>
      <c r="DY811">
        <v>4525</v>
      </c>
      <c r="DZ811">
        <v>3900</v>
      </c>
      <c r="EA811">
        <v>4530</v>
      </c>
      <c r="EB811">
        <v>4555</v>
      </c>
      <c r="EC811">
        <v>4530</v>
      </c>
      <c r="ED811">
        <v>4540</v>
      </c>
      <c r="EE811">
        <v>2200</v>
      </c>
      <c r="EF811">
        <v>4535</v>
      </c>
      <c r="EG811">
        <v>4535</v>
      </c>
      <c r="EH811">
        <v>4515</v>
      </c>
      <c r="EI811">
        <v>4535</v>
      </c>
      <c r="EJ811">
        <v>2000</v>
      </c>
      <c r="EK811">
        <v>4530</v>
      </c>
      <c r="EL811">
        <v>4530</v>
      </c>
      <c r="EM811">
        <v>4520</v>
      </c>
      <c r="EN811">
        <v>4520</v>
      </c>
      <c r="EO811">
        <v>900</v>
      </c>
      <c r="EP811">
        <v>4530</v>
      </c>
      <c r="EQ811">
        <v>4530</v>
      </c>
      <c r="ER811">
        <v>4530</v>
      </c>
      <c r="ES811">
        <v>4530</v>
      </c>
      <c r="ET811">
        <v>100</v>
      </c>
      <c r="EU811">
        <v>4530</v>
      </c>
      <c r="EV811">
        <v>4545</v>
      </c>
      <c r="EW811">
        <v>4515</v>
      </c>
      <c r="EX811">
        <v>4515</v>
      </c>
      <c r="EY811">
        <v>2600</v>
      </c>
      <c r="EZ811">
        <v>4525</v>
      </c>
      <c r="FA811">
        <v>4525</v>
      </c>
      <c r="FB811">
        <v>4525</v>
      </c>
      <c r="FC811">
        <v>4525</v>
      </c>
      <c r="FD811">
        <v>200</v>
      </c>
      <c r="FE811">
        <v>4525</v>
      </c>
      <c r="FF811">
        <v>4525</v>
      </c>
      <c r="FG811">
        <v>4525</v>
      </c>
      <c r="FH811">
        <v>4525</v>
      </c>
      <c r="FI811">
        <v>100</v>
      </c>
      <c r="FJ811">
        <v>4530</v>
      </c>
      <c r="FK811">
        <v>4530</v>
      </c>
      <c r="FL811">
        <v>4515</v>
      </c>
      <c r="FM811">
        <v>4525</v>
      </c>
      <c r="FN811">
        <v>1600</v>
      </c>
      <c r="FO811">
        <v>4530</v>
      </c>
      <c r="FP811">
        <v>4535</v>
      </c>
      <c r="FQ811">
        <v>4520</v>
      </c>
      <c r="FR811">
        <v>4520</v>
      </c>
      <c r="FS811">
        <v>700</v>
      </c>
      <c r="FX811">
        <v>0</v>
      </c>
      <c r="GC811">
        <v>0</v>
      </c>
      <c r="GH811">
        <v>0</v>
      </c>
      <c r="GM811">
        <v>0</v>
      </c>
      <c r="GR811">
        <v>0</v>
      </c>
      <c r="GW811">
        <v>0</v>
      </c>
      <c r="HB811">
        <v>0</v>
      </c>
      <c r="HG811">
        <v>0</v>
      </c>
      <c r="HL811">
        <v>0</v>
      </c>
      <c r="HQ811">
        <v>0</v>
      </c>
      <c r="HV811">
        <v>0</v>
      </c>
      <c r="IA811">
        <v>0</v>
      </c>
      <c r="IB811">
        <v>4545</v>
      </c>
      <c r="IC811">
        <v>4550</v>
      </c>
      <c r="ID811">
        <v>4535</v>
      </c>
      <c r="IE811">
        <v>4540</v>
      </c>
      <c r="IF811">
        <v>3300</v>
      </c>
      <c r="IG811">
        <v>4535</v>
      </c>
      <c r="IH811">
        <v>4535</v>
      </c>
      <c r="II811">
        <v>4515</v>
      </c>
      <c r="IJ811">
        <v>4515</v>
      </c>
      <c r="IK811">
        <v>1300</v>
      </c>
      <c r="IL811">
        <v>4520</v>
      </c>
      <c r="IM811">
        <v>4520</v>
      </c>
      <c r="IN811">
        <v>4520</v>
      </c>
      <c r="IO811">
        <v>4520</v>
      </c>
      <c r="IP811">
        <v>200</v>
      </c>
      <c r="IQ811">
        <v>4510</v>
      </c>
      <c r="IR811">
        <v>4520</v>
      </c>
      <c r="IS811">
        <v>4490</v>
      </c>
      <c r="IT811">
        <v>4520</v>
      </c>
      <c r="IU811">
        <v>14200</v>
      </c>
      <c r="IV811">
        <v>4520</v>
      </c>
      <c r="IW811">
        <v>4525</v>
      </c>
      <c r="IX811">
        <v>4515</v>
      </c>
      <c r="IY811">
        <v>4515</v>
      </c>
      <c r="IZ811">
        <v>1000</v>
      </c>
      <c r="JA811">
        <v>4520</v>
      </c>
      <c r="JB811">
        <v>4520</v>
      </c>
      <c r="JC811">
        <v>4520</v>
      </c>
      <c r="JD811">
        <v>4520</v>
      </c>
      <c r="JE811">
        <v>100</v>
      </c>
      <c r="JF811">
        <v>4515</v>
      </c>
      <c r="JG811">
        <v>4515</v>
      </c>
      <c r="JH811">
        <v>4515</v>
      </c>
      <c r="JI811">
        <v>4515</v>
      </c>
      <c r="JJ811">
        <v>700</v>
      </c>
      <c r="JK811">
        <v>4510</v>
      </c>
      <c r="JL811">
        <v>4530</v>
      </c>
      <c r="JM811">
        <v>4510</v>
      </c>
      <c r="JN811">
        <v>4530</v>
      </c>
      <c r="JO811">
        <v>1100</v>
      </c>
      <c r="JP811">
        <v>4530</v>
      </c>
      <c r="JQ811">
        <v>4530</v>
      </c>
      <c r="JR811">
        <v>4500</v>
      </c>
      <c r="JS811">
        <v>4500</v>
      </c>
      <c r="JT811">
        <v>3400</v>
      </c>
      <c r="JU811">
        <v>4520</v>
      </c>
      <c r="JV811">
        <v>4525</v>
      </c>
      <c r="JW811">
        <v>4515</v>
      </c>
      <c r="JX811">
        <v>4515</v>
      </c>
      <c r="JY811">
        <v>1000</v>
      </c>
      <c r="JZ811">
        <v>4510</v>
      </c>
      <c r="KA811">
        <v>4510</v>
      </c>
      <c r="KB811">
        <v>4500</v>
      </c>
      <c r="KC811">
        <v>4500</v>
      </c>
      <c r="KD811">
        <v>5000</v>
      </c>
      <c r="KE811">
        <v>4500</v>
      </c>
      <c r="KF811">
        <v>4505</v>
      </c>
      <c r="KG811">
        <v>4500</v>
      </c>
      <c r="KH811">
        <v>4505</v>
      </c>
      <c r="KI811">
        <v>600</v>
      </c>
      <c r="KN811">
        <v>0</v>
      </c>
      <c r="KO811">
        <v>4505</v>
      </c>
      <c r="KP811">
        <v>4505</v>
      </c>
      <c r="KQ811">
        <v>4500</v>
      </c>
      <c r="KR811">
        <v>4500</v>
      </c>
      <c r="KS811">
        <v>600</v>
      </c>
      <c r="KT811">
        <v>4500</v>
      </c>
      <c r="KU811">
        <v>4500</v>
      </c>
      <c r="KV811">
        <v>4475</v>
      </c>
      <c r="KW811">
        <v>4480</v>
      </c>
      <c r="KX811">
        <v>3200</v>
      </c>
      <c r="KY811">
        <v>4485</v>
      </c>
      <c r="KZ811">
        <v>4485</v>
      </c>
      <c r="LA811">
        <v>4465</v>
      </c>
      <c r="LB811">
        <v>4470</v>
      </c>
      <c r="LC811">
        <v>2900</v>
      </c>
      <c r="LD811">
        <v>4465</v>
      </c>
      <c r="LE811">
        <v>4470</v>
      </c>
      <c r="LF811">
        <v>4450</v>
      </c>
      <c r="LG811">
        <v>4470</v>
      </c>
      <c r="LH811">
        <v>3700</v>
      </c>
      <c r="LM811">
        <v>0</v>
      </c>
      <c r="LN811">
        <v>4470</v>
      </c>
      <c r="LO811">
        <v>4470</v>
      </c>
      <c r="LP811">
        <v>4465</v>
      </c>
      <c r="LQ811">
        <v>4470</v>
      </c>
      <c r="LR811">
        <v>1000</v>
      </c>
      <c r="LS811">
        <v>4470</v>
      </c>
      <c r="LT811">
        <v>4470</v>
      </c>
      <c r="LU811">
        <v>4470</v>
      </c>
      <c r="LV811">
        <v>4470</v>
      </c>
      <c r="LW811">
        <v>300</v>
      </c>
      <c r="LX811">
        <v>4475</v>
      </c>
      <c r="LY811">
        <v>4490</v>
      </c>
      <c r="LZ811">
        <v>4475</v>
      </c>
      <c r="MA811">
        <v>4475</v>
      </c>
      <c r="MB811">
        <v>1700</v>
      </c>
      <c r="MC811">
        <v>4470</v>
      </c>
      <c r="MD811">
        <v>4470</v>
      </c>
      <c r="ME811">
        <v>4470</v>
      </c>
      <c r="MF811">
        <v>4470</v>
      </c>
      <c r="MG811">
        <v>200</v>
      </c>
      <c r="MH811">
        <v>4465</v>
      </c>
      <c r="MI811">
        <v>4475</v>
      </c>
      <c r="MJ811">
        <v>4465</v>
      </c>
      <c r="MK811">
        <v>4475</v>
      </c>
      <c r="ML811">
        <v>300</v>
      </c>
      <c r="MM811">
        <v>4475</v>
      </c>
      <c r="MN811">
        <v>4475</v>
      </c>
      <c r="MO811">
        <v>4475</v>
      </c>
      <c r="MP811">
        <v>4475</v>
      </c>
      <c r="MQ811">
        <v>300</v>
      </c>
      <c r="MR811">
        <v>4475</v>
      </c>
      <c r="MS811">
        <v>4475</v>
      </c>
      <c r="MT811">
        <v>4475</v>
      </c>
      <c r="MU811">
        <v>4475</v>
      </c>
      <c r="MV811">
        <v>100</v>
      </c>
      <c r="MW811">
        <v>4480</v>
      </c>
      <c r="MX811">
        <v>4480</v>
      </c>
      <c r="MY811">
        <v>4465</v>
      </c>
      <c r="MZ811">
        <v>4465</v>
      </c>
      <c r="NA811">
        <v>600</v>
      </c>
      <c r="NB811">
        <v>4455</v>
      </c>
      <c r="NC811">
        <v>4465</v>
      </c>
      <c r="ND811">
        <v>4455</v>
      </c>
      <c r="NE811">
        <v>4460</v>
      </c>
      <c r="NF811">
        <v>1600</v>
      </c>
      <c r="NG811">
        <v>4460</v>
      </c>
      <c r="NH811">
        <v>4470</v>
      </c>
      <c r="NI811">
        <v>4455</v>
      </c>
      <c r="NJ811">
        <v>4470</v>
      </c>
      <c r="NK811">
        <v>2500</v>
      </c>
      <c r="NL811">
        <v>4470</v>
      </c>
      <c r="NM811">
        <v>4480</v>
      </c>
      <c r="NN811">
        <v>4460</v>
      </c>
      <c r="NO811">
        <v>4480</v>
      </c>
      <c r="NP811">
        <v>3200</v>
      </c>
      <c r="NQ811">
        <v>4475</v>
      </c>
      <c r="NR811">
        <v>4530</v>
      </c>
      <c r="NS811">
        <v>4470</v>
      </c>
      <c r="NT811">
        <v>4510</v>
      </c>
      <c r="NU811">
        <v>8400</v>
      </c>
      <c r="NV811">
        <v>4495</v>
      </c>
      <c r="NW811">
        <v>4495</v>
      </c>
      <c r="NX811">
        <v>4495</v>
      </c>
      <c r="NY811">
        <v>4495</v>
      </c>
      <c r="NZ811">
        <v>2100</v>
      </c>
    </row>
    <row r="812" spans="1:390" ht="15">
      <c r="A812" s="14" t="s">
        <v>564</v>
      </c>
      <c r="B812" s="14">
        <v>40</v>
      </c>
      <c r="C812" s="14">
        <v>7525</v>
      </c>
      <c r="D812" s="9" t="s">
        <v>557</v>
      </c>
      <c r="E812" s="14" t="s">
        <v>20</v>
      </c>
      <c r="F812" s="14" t="s">
        <v>437</v>
      </c>
      <c r="G812" s="51">
        <v>1842</v>
      </c>
      <c r="H812" s="51">
        <v>101</v>
      </c>
      <c r="I812" s="59">
        <v>5.8000000000000003E-2</v>
      </c>
      <c r="J812" s="51">
        <v>16000</v>
      </c>
      <c r="K812" s="51">
        <v>1844</v>
      </c>
      <c r="L812" s="51">
        <v>1741</v>
      </c>
      <c r="M812" s="64">
        <f t="shared" si="54"/>
        <v>1.9417475728155338E-2</v>
      </c>
      <c r="N812" s="43" t="str">
        <f>IFERROR(VLOOKUP(C812, マスタ!$E$2:$G$33, 3, TRUE), "")</f>
        <v>75</v>
      </c>
      <c r="O812" s="14" t="str">
        <f>IF(F812 = "", "", TEXT( WORKDAY(TEXT(LEFT(F812, FIND("(", F812) - 1), "yyyy/mm/dd"), 1, マスタ!$A$2:$A$106), "yyyymmdd"))</f>
        <v>20170808</v>
      </c>
      <c r="P812" s="18">
        <v>42955</v>
      </c>
      <c r="Q812" s="57">
        <v>1850</v>
      </c>
      <c r="R812" s="57">
        <v>1868</v>
      </c>
      <c r="S812" s="57">
        <v>1820</v>
      </c>
      <c r="T812" s="14" t="str">
        <f t="shared" si="60"/>
        <v>有</v>
      </c>
      <c r="U812" s="14" t="str">
        <f t="shared" si="61"/>
        <v>有</v>
      </c>
      <c r="V812" s="68">
        <f t="shared" si="62"/>
        <v>4.3431053203040193E-3</v>
      </c>
      <c r="W812" s="19" t="s">
        <v>947</v>
      </c>
      <c r="X812" s="47">
        <v>-18</v>
      </c>
      <c r="Y812" s="70">
        <f t="shared" si="59"/>
        <v>-9.7719869706840381</v>
      </c>
      <c r="Z812">
        <v>1850</v>
      </c>
      <c r="AA812">
        <v>1850</v>
      </c>
      <c r="AB812">
        <v>1842</v>
      </c>
      <c r="AC812">
        <v>1842</v>
      </c>
      <c r="AD812">
        <v>1900</v>
      </c>
      <c r="AE812">
        <v>1839</v>
      </c>
      <c r="AF812">
        <v>1839</v>
      </c>
      <c r="AG812">
        <v>1839</v>
      </c>
      <c r="AH812">
        <v>1839</v>
      </c>
      <c r="AI812">
        <v>100</v>
      </c>
      <c r="AJ812">
        <v>1830</v>
      </c>
      <c r="AK812">
        <v>1830</v>
      </c>
      <c r="AL812">
        <v>1830</v>
      </c>
      <c r="AM812">
        <v>1830</v>
      </c>
      <c r="AN812">
        <v>200</v>
      </c>
      <c r="AS812">
        <v>0</v>
      </c>
      <c r="AX812">
        <v>0</v>
      </c>
      <c r="AY812">
        <v>1830</v>
      </c>
      <c r="AZ812">
        <v>1830</v>
      </c>
      <c r="BA812">
        <v>1830</v>
      </c>
      <c r="BB812">
        <v>1830</v>
      </c>
      <c r="BC812">
        <v>200</v>
      </c>
      <c r="BD812">
        <v>1832</v>
      </c>
      <c r="BE812">
        <v>1832</v>
      </c>
      <c r="BF812">
        <v>1832</v>
      </c>
      <c r="BG812">
        <v>1832</v>
      </c>
      <c r="BH812">
        <v>100</v>
      </c>
      <c r="BM812">
        <v>0</v>
      </c>
      <c r="BN812">
        <v>1835</v>
      </c>
      <c r="BO812">
        <v>1835</v>
      </c>
      <c r="BP812">
        <v>1835</v>
      </c>
      <c r="BQ812">
        <v>1835</v>
      </c>
      <c r="BR812">
        <v>200</v>
      </c>
      <c r="BW812">
        <v>0</v>
      </c>
      <c r="BX812">
        <v>1820</v>
      </c>
      <c r="BY812">
        <v>1827</v>
      </c>
      <c r="BZ812">
        <v>1820</v>
      </c>
      <c r="CA812">
        <v>1827</v>
      </c>
      <c r="CB812">
        <v>200</v>
      </c>
      <c r="CG812">
        <v>0</v>
      </c>
      <c r="CH812">
        <v>1825</v>
      </c>
      <c r="CI812">
        <v>1827</v>
      </c>
      <c r="CJ812">
        <v>1825</v>
      </c>
      <c r="CK812">
        <v>1827</v>
      </c>
      <c r="CL812">
        <v>200</v>
      </c>
      <c r="CQ812">
        <v>0</v>
      </c>
      <c r="CV812">
        <v>0</v>
      </c>
      <c r="CW812">
        <v>1834</v>
      </c>
      <c r="CX812">
        <v>1834</v>
      </c>
      <c r="CY812">
        <v>1834</v>
      </c>
      <c r="CZ812">
        <v>1834</v>
      </c>
      <c r="DA812">
        <v>100</v>
      </c>
      <c r="DF812">
        <v>0</v>
      </c>
      <c r="DK812">
        <v>0</v>
      </c>
      <c r="DP812">
        <v>0</v>
      </c>
      <c r="DQ812">
        <v>1836</v>
      </c>
      <c r="DR812">
        <v>1836</v>
      </c>
      <c r="DS812">
        <v>1832</v>
      </c>
      <c r="DT812">
        <v>1833</v>
      </c>
      <c r="DU812">
        <v>500</v>
      </c>
      <c r="DZ812">
        <v>0</v>
      </c>
      <c r="EA812">
        <v>1844</v>
      </c>
      <c r="EB812">
        <v>1844</v>
      </c>
      <c r="EC812">
        <v>1844</v>
      </c>
      <c r="ED812">
        <v>1844</v>
      </c>
      <c r="EE812">
        <v>200</v>
      </c>
      <c r="EJ812">
        <v>0</v>
      </c>
      <c r="EK812">
        <v>1844</v>
      </c>
      <c r="EL812">
        <v>1844</v>
      </c>
      <c r="EM812">
        <v>1844</v>
      </c>
      <c r="EN812">
        <v>1844</v>
      </c>
      <c r="EO812">
        <v>200</v>
      </c>
      <c r="ET812">
        <v>0</v>
      </c>
      <c r="EU812">
        <v>1840</v>
      </c>
      <c r="EV812">
        <v>1840</v>
      </c>
      <c r="EW812">
        <v>1840</v>
      </c>
      <c r="EX812">
        <v>1840</v>
      </c>
      <c r="EY812">
        <v>100</v>
      </c>
      <c r="FD812">
        <v>0</v>
      </c>
      <c r="FE812">
        <v>1848</v>
      </c>
      <c r="FF812">
        <v>1848</v>
      </c>
      <c r="FG812">
        <v>1848</v>
      </c>
      <c r="FH812">
        <v>1848</v>
      </c>
      <c r="FI812">
        <v>100</v>
      </c>
      <c r="FN812">
        <v>0</v>
      </c>
      <c r="FS812">
        <v>0</v>
      </c>
      <c r="FX812">
        <v>0</v>
      </c>
      <c r="GC812">
        <v>0</v>
      </c>
      <c r="GH812">
        <v>0</v>
      </c>
      <c r="GM812">
        <v>0</v>
      </c>
      <c r="GR812">
        <v>0</v>
      </c>
      <c r="GW812">
        <v>0</v>
      </c>
      <c r="HB812">
        <v>0</v>
      </c>
      <c r="HG812">
        <v>0</v>
      </c>
      <c r="HL812">
        <v>0</v>
      </c>
      <c r="HQ812">
        <v>0</v>
      </c>
      <c r="HV812">
        <v>0</v>
      </c>
      <c r="IA812">
        <v>0</v>
      </c>
      <c r="IB812">
        <v>1847</v>
      </c>
      <c r="IC812">
        <v>1847</v>
      </c>
      <c r="ID812">
        <v>1843</v>
      </c>
      <c r="IE812">
        <v>1843</v>
      </c>
      <c r="IF812">
        <v>200</v>
      </c>
      <c r="IK812">
        <v>0</v>
      </c>
      <c r="IP812">
        <v>0</v>
      </c>
      <c r="IU812">
        <v>0</v>
      </c>
      <c r="IZ812">
        <v>0</v>
      </c>
      <c r="JE812">
        <v>0</v>
      </c>
      <c r="JF812">
        <v>1834</v>
      </c>
      <c r="JG812">
        <v>1834</v>
      </c>
      <c r="JH812">
        <v>1834</v>
      </c>
      <c r="JI812">
        <v>1834</v>
      </c>
      <c r="JJ812">
        <v>100</v>
      </c>
      <c r="JK812">
        <v>1832</v>
      </c>
      <c r="JL812">
        <v>1832</v>
      </c>
      <c r="JM812">
        <v>1832</v>
      </c>
      <c r="JN812">
        <v>1832</v>
      </c>
      <c r="JO812">
        <v>100</v>
      </c>
      <c r="JT812">
        <v>0</v>
      </c>
      <c r="JU812">
        <v>1834</v>
      </c>
      <c r="JV812">
        <v>1840</v>
      </c>
      <c r="JW812">
        <v>1834</v>
      </c>
      <c r="JX812">
        <v>1840</v>
      </c>
      <c r="JY812">
        <v>200</v>
      </c>
      <c r="KD812">
        <v>0</v>
      </c>
      <c r="KI812">
        <v>0</v>
      </c>
      <c r="KN812">
        <v>0</v>
      </c>
      <c r="KS812">
        <v>0</v>
      </c>
      <c r="KT812">
        <v>1844</v>
      </c>
      <c r="KU812">
        <v>1844</v>
      </c>
      <c r="KV812">
        <v>1844</v>
      </c>
      <c r="KW812">
        <v>1844</v>
      </c>
      <c r="KX812">
        <v>200</v>
      </c>
      <c r="KY812">
        <v>1844</v>
      </c>
      <c r="KZ812">
        <v>1844</v>
      </c>
      <c r="LA812">
        <v>1844</v>
      </c>
      <c r="LB812">
        <v>1844</v>
      </c>
      <c r="LC812">
        <v>300</v>
      </c>
      <c r="LD812">
        <v>1844</v>
      </c>
      <c r="LE812">
        <v>1848</v>
      </c>
      <c r="LF812">
        <v>1844</v>
      </c>
      <c r="LG812">
        <v>1848</v>
      </c>
      <c r="LH812">
        <v>400</v>
      </c>
      <c r="LI812">
        <v>1846</v>
      </c>
      <c r="LJ812">
        <v>1846</v>
      </c>
      <c r="LK812">
        <v>1846</v>
      </c>
      <c r="LL812">
        <v>1846</v>
      </c>
      <c r="LM812">
        <v>100</v>
      </c>
      <c r="LR812">
        <v>0</v>
      </c>
      <c r="LW812">
        <v>0</v>
      </c>
      <c r="LX812">
        <v>1841</v>
      </c>
      <c r="LY812">
        <v>1841</v>
      </c>
      <c r="LZ812">
        <v>1841</v>
      </c>
      <c r="MA812">
        <v>1841</v>
      </c>
      <c r="MB812">
        <v>100</v>
      </c>
      <c r="MG812">
        <v>0</v>
      </c>
      <c r="ML812">
        <v>0</v>
      </c>
      <c r="MM812">
        <v>1848</v>
      </c>
      <c r="MN812">
        <v>1855</v>
      </c>
      <c r="MO812">
        <v>1848</v>
      </c>
      <c r="MP812">
        <v>1855</v>
      </c>
      <c r="MQ812">
        <v>900</v>
      </c>
      <c r="MR812">
        <v>1860</v>
      </c>
      <c r="MS812">
        <v>1860</v>
      </c>
      <c r="MT812">
        <v>1860</v>
      </c>
      <c r="MU812">
        <v>1860</v>
      </c>
      <c r="MV812">
        <v>200</v>
      </c>
      <c r="MW812">
        <v>1862</v>
      </c>
      <c r="MX812">
        <v>1865</v>
      </c>
      <c r="MY812">
        <v>1862</v>
      </c>
      <c r="MZ812">
        <v>1865</v>
      </c>
      <c r="NA812">
        <v>200</v>
      </c>
      <c r="NF812">
        <v>0</v>
      </c>
      <c r="NK812">
        <v>0</v>
      </c>
      <c r="NL812">
        <v>1866</v>
      </c>
      <c r="NM812">
        <v>1868</v>
      </c>
      <c r="NN812">
        <v>1864</v>
      </c>
      <c r="NO812">
        <v>1868</v>
      </c>
      <c r="NP812">
        <v>500</v>
      </c>
      <c r="NU812">
        <v>0</v>
      </c>
      <c r="NV812">
        <v>1868</v>
      </c>
      <c r="NW812">
        <v>1868</v>
      </c>
      <c r="NX812">
        <v>1868</v>
      </c>
      <c r="NY812">
        <v>1868</v>
      </c>
      <c r="NZ812">
        <v>500</v>
      </c>
    </row>
    <row r="813" spans="1:390" ht="27">
      <c r="A813" s="15" t="s">
        <v>563</v>
      </c>
      <c r="B813" s="15">
        <v>42</v>
      </c>
      <c r="C813" s="15">
        <v>7606</v>
      </c>
      <c r="D813" s="10" t="s">
        <v>558</v>
      </c>
      <c r="E813" s="15" t="s">
        <v>20</v>
      </c>
      <c r="F813" s="15" t="s">
        <v>437</v>
      </c>
      <c r="G813" s="50">
        <v>3400</v>
      </c>
      <c r="H813" s="50">
        <v>175</v>
      </c>
      <c r="I813" s="58">
        <v>5.4300000000000001E-2</v>
      </c>
      <c r="J813" s="50">
        <v>567300</v>
      </c>
      <c r="K813" s="50">
        <v>3475</v>
      </c>
      <c r="L813" s="50">
        <v>3350</v>
      </c>
      <c r="M813" s="63">
        <f t="shared" si="54"/>
        <v>0.6</v>
      </c>
      <c r="N813" s="42" t="str">
        <f>IFERROR(VLOOKUP(C813, マスタ!$E$2:$G$33, 3, TRUE), "")</f>
        <v>75</v>
      </c>
      <c r="O813" s="15" t="str">
        <f>IF(F813 = "", "", TEXT( WORKDAY(TEXT(LEFT(F813, FIND("(", F813) - 1), "yyyy/mm/dd"), 1, マスタ!$A$2:$A$106), "yyyymmdd"))</f>
        <v>20170808</v>
      </c>
      <c r="P813" s="16">
        <v>42955</v>
      </c>
      <c r="Q813" s="56">
        <v>3415</v>
      </c>
      <c r="R813" s="56">
        <v>3430</v>
      </c>
      <c r="S813" s="56">
        <v>3395</v>
      </c>
      <c r="T813" s="15" t="str">
        <f t="shared" si="60"/>
        <v>無</v>
      </c>
      <c r="U813" s="15" t="str">
        <f t="shared" si="61"/>
        <v>無</v>
      </c>
      <c r="V813" s="67">
        <f t="shared" si="62"/>
        <v>4.4117647058823373E-3</v>
      </c>
      <c r="W813" s="17" t="s">
        <v>950</v>
      </c>
      <c r="X813" s="46">
        <v>0</v>
      </c>
      <c r="Y813" s="71">
        <f t="shared" si="59"/>
        <v>0</v>
      </c>
      <c r="Z813">
        <v>3415</v>
      </c>
      <c r="AA813">
        <v>3430</v>
      </c>
      <c r="AB813">
        <v>3415</v>
      </c>
      <c r="AC813">
        <v>3425</v>
      </c>
      <c r="AD813">
        <v>28700</v>
      </c>
      <c r="AE813">
        <v>3420</v>
      </c>
      <c r="AF813">
        <v>3425</v>
      </c>
      <c r="AG813">
        <v>3415</v>
      </c>
      <c r="AH813">
        <v>3415</v>
      </c>
      <c r="AI813">
        <v>6300</v>
      </c>
      <c r="AJ813">
        <v>3415</v>
      </c>
      <c r="AK813">
        <v>3425</v>
      </c>
      <c r="AL813">
        <v>3410</v>
      </c>
      <c r="AM813">
        <v>3425</v>
      </c>
      <c r="AN813">
        <v>14500</v>
      </c>
      <c r="AO813">
        <v>3425</v>
      </c>
      <c r="AP813">
        <v>3425</v>
      </c>
      <c r="AQ813">
        <v>3410</v>
      </c>
      <c r="AR813">
        <v>3415</v>
      </c>
      <c r="AS813">
        <v>9500</v>
      </c>
      <c r="AT813">
        <v>3415</v>
      </c>
      <c r="AU813">
        <v>3415</v>
      </c>
      <c r="AV813">
        <v>3415</v>
      </c>
      <c r="AW813">
        <v>3415</v>
      </c>
      <c r="AX813">
        <v>1000</v>
      </c>
      <c r="AY813">
        <v>3415</v>
      </c>
      <c r="AZ813">
        <v>3415</v>
      </c>
      <c r="BA813">
        <v>3415</v>
      </c>
      <c r="BB813">
        <v>3415</v>
      </c>
      <c r="BC813">
        <v>1500</v>
      </c>
      <c r="BD813">
        <v>3415</v>
      </c>
      <c r="BE813">
        <v>3415</v>
      </c>
      <c r="BF813">
        <v>3415</v>
      </c>
      <c r="BG813">
        <v>3415</v>
      </c>
      <c r="BH813">
        <v>600</v>
      </c>
      <c r="BI813">
        <v>3415</v>
      </c>
      <c r="BJ813">
        <v>3415</v>
      </c>
      <c r="BK813">
        <v>3405</v>
      </c>
      <c r="BL813">
        <v>3405</v>
      </c>
      <c r="BM813">
        <v>4600</v>
      </c>
      <c r="BN813">
        <v>3405</v>
      </c>
      <c r="BO813">
        <v>3405</v>
      </c>
      <c r="BP813">
        <v>3400</v>
      </c>
      <c r="BQ813">
        <v>3400</v>
      </c>
      <c r="BR813">
        <v>2400</v>
      </c>
      <c r="BS813">
        <v>3405</v>
      </c>
      <c r="BT813">
        <v>3405</v>
      </c>
      <c r="BU813">
        <v>3405</v>
      </c>
      <c r="BV813">
        <v>3405</v>
      </c>
      <c r="BW813">
        <v>1400</v>
      </c>
      <c r="BX813">
        <v>3405</v>
      </c>
      <c r="BY813">
        <v>3405</v>
      </c>
      <c r="BZ813">
        <v>3405</v>
      </c>
      <c r="CA813">
        <v>3405</v>
      </c>
      <c r="CB813">
        <v>700</v>
      </c>
      <c r="CC813">
        <v>3405</v>
      </c>
      <c r="CD813">
        <v>3405</v>
      </c>
      <c r="CE813">
        <v>3405</v>
      </c>
      <c r="CF813">
        <v>3405</v>
      </c>
      <c r="CG813">
        <v>500</v>
      </c>
      <c r="CH813">
        <v>3405</v>
      </c>
      <c r="CI813">
        <v>3405</v>
      </c>
      <c r="CJ813">
        <v>3405</v>
      </c>
      <c r="CK813">
        <v>3405</v>
      </c>
      <c r="CL813">
        <v>100</v>
      </c>
      <c r="CM813">
        <v>3405</v>
      </c>
      <c r="CN813">
        <v>3405</v>
      </c>
      <c r="CO813">
        <v>3405</v>
      </c>
      <c r="CP813">
        <v>3405</v>
      </c>
      <c r="CQ813">
        <v>300</v>
      </c>
      <c r="CR813">
        <v>3405</v>
      </c>
      <c r="CS813">
        <v>3405</v>
      </c>
      <c r="CT813">
        <v>3405</v>
      </c>
      <c r="CU813">
        <v>3405</v>
      </c>
      <c r="CV813">
        <v>100</v>
      </c>
      <c r="CW813">
        <v>3410</v>
      </c>
      <c r="CX813">
        <v>3420</v>
      </c>
      <c r="CY813">
        <v>3410</v>
      </c>
      <c r="CZ813">
        <v>3415</v>
      </c>
      <c r="DA813">
        <v>11900</v>
      </c>
      <c r="DB813">
        <v>3415</v>
      </c>
      <c r="DC813">
        <v>3425</v>
      </c>
      <c r="DD813">
        <v>3415</v>
      </c>
      <c r="DE813">
        <v>3425</v>
      </c>
      <c r="DF813">
        <v>7000</v>
      </c>
      <c r="DK813">
        <v>0</v>
      </c>
      <c r="DL813">
        <v>3420</v>
      </c>
      <c r="DM813">
        <v>3420</v>
      </c>
      <c r="DN813">
        <v>3420</v>
      </c>
      <c r="DO813">
        <v>3420</v>
      </c>
      <c r="DP813">
        <v>300</v>
      </c>
      <c r="DQ813">
        <v>3420</v>
      </c>
      <c r="DR813">
        <v>3420</v>
      </c>
      <c r="DS813">
        <v>3410</v>
      </c>
      <c r="DT813">
        <v>3415</v>
      </c>
      <c r="DU813">
        <v>12100</v>
      </c>
      <c r="DV813">
        <v>3415</v>
      </c>
      <c r="DW813">
        <v>3415</v>
      </c>
      <c r="DX813">
        <v>3415</v>
      </c>
      <c r="DY813">
        <v>3415</v>
      </c>
      <c r="DZ813">
        <v>900</v>
      </c>
      <c r="EA813">
        <v>3410</v>
      </c>
      <c r="EB813">
        <v>3410</v>
      </c>
      <c r="EC813">
        <v>3405</v>
      </c>
      <c r="ED813">
        <v>3405</v>
      </c>
      <c r="EE813">
        <v>5800</v>
      </c>
      <c r="EF813">
        <v>3405</v>
      </c>
      <c r="EG813">
        <v>3405</v>
      </c>
      <c r="EH813">
        <v>3395</v>
      </c>
      <c r="EI813">
        <v>3400</v>
      </c>
      <c r="EJ813">
        <v>5200</v>
      </c>
      <c r="EK813">
        <v>3400</v>
      </c>
      <c r="EL813">
        <v>3405</v>
      </c>
      <c r="EM813">
        <v>3400</v>
      </c>
      <c r="EN813">
        <v>3400</v>
      </c>
      <c r="EO813">
        <v>400</v>
      </c>
      <c r="EP813">
        <v>3400</v>
      </c>
      <c r="EQ813">
        <v>3405</v>
      </c>
      <c r="ER813">
        <v>3400</v>
      </c>
      <c r="ES813">
        <v>3405</v>
      </c>
      <c r="ET813">
        <v>2100</v>
      </c>
      <c r="EU813">
        <v>3410</v>
      </c>
      <c r="EV813">
        <v>3415</v>
      </c>
      <c r="EW813">
        <v>3410</v>
      </c>
      <c r="EX813">
        <v>3415</v>
      </c>
      <c r="EY813">
        <v>2100</v>
      </c>
      <c r="EZ813">
        <v>3415</v>
      </c>
      <c r="FA813">
        <v>3420</v>
      </c>
      <c r="FB813">
        <v>3415</v>
      </c>
      <c r="FC813">
        <v>3415</v>
      </c>
      <c r="FD813">
        <v>6200</v>
      </c>
      <c r="FE813">
        <v>3410</v>
      </c>
      <c r="FF813">
        <v>3415</v>
      </c>
      <c r="FG813">
        <v>3410</v>
      </c>
      <c r="FH813">
        <v>3415</v>
      </c>
      <c r="FI813">
        <v>300</v>
      </c>
      <c r="FJ813">
        <v>3410</v>
      </c>
      <c r="FK813">
        <v>3410</v>
      </c>
      <c r="FL813">
        <v>3410</v>
      </c>
      <c r="FM813">
        <v>3410</v>
      </c>
      <c r="FN813">
        <v>100</v>
      </c>
      <c r="FO813">
        <v>3410</v>
      </c>
      <c r="FP813">
        <v>3415</v>
      </c>
      <c r="FQ813">
        <v>3410</v>
      </c>
      <c r="FR813">
        <v>3415</v>
      </c>
      <c r="FS813">
        <v>200</v>
      </c>
      <c r="FT813">
        <v>3410</v>
      </c>
      <c r="FU813">
        <v>3410</v>
      </c>
      <c r="FV813">
        <v>3410</v>
      </c>
      <c r="FW813">
        <v>3410</v>
      </c>
      <c r="FX813">
        <v>300</v>
      </c>
      <c r="GC813">
        <v>0</v>
      </c>
      <c r="GH813">
        <v>0</v>
      </c>
      <c r="GM813">
        <v>0</v>
      </c>
      <c r="GR813">
        <v>0</v>
      </c>
      <c r="GW813">
        <v>0</v>
      </c>
      <c r="HB813">
        <v>0</v>
      </c>
      <c r="HG813">
        <v>0</v>
      </c>
      <c r="HL813">
        <v>0</v>
      </c>
      <c r="HQ813">
        <v>0</v>
      </c>
      <c r="HV813">
        <v>0</v>
      </c>
      <c r="IA813">
        <v>0</v>
      </c>
      <c r="IB813">
        <v>3410</v>
      </c>
      <c r="IC813">
        <v>3410</v>
      </c>
      <c r="ID813">
        <v>3405</v>
      </c>
      <c r="IE813">
        <v>3410</v>
      </c>
      <c r="IF813">
        <v>5700</v>
      </c>
      <c r="IG813">
        <v>3405</v>
      </c>
      <c r="IH813">
        <v>3415</v>
      </c>
      <c r="II813">
        <v>3405</v>
      </c>
      <c r="IJ813">
        <v>3410</v>
      </c>
      <c r="IK813">
        <v>4300</v>
      </c>
      <c r="IL813">
        <v>3410</v>
      </c>
      <c r="IM813">
        <v>3410</v>
      </c>
      <c r="IN813">
        <v>3410</v>
      </c>
      <c r="IO813">
        <v>3410</v>
      </c>
      <c r="IP813">
        <v>100</v>
      </c>
      <c r="IQ813">
        <v>3410</v>
      </c>
      <c r="IR813">
        <v>3410</v>
      </c>
      <c r="IS813">
        <v>3410</v>
      </c>
      <c r="IT813">
        <v>3410</v>
      </c>
      <c r="IU813">
        <v>1800</v>
      </c>
      <c r="IZ813">
        <v>0</v>
      </c>
      <c r="JA813">
        <v>3415</v>
      </c>
      <c r="JB813">
        <v>3415</v>
      </c>
      <c r="JC813">
        <v>3415</v>
      </c>
      <c r="JD813">
        <v>3415</v>
      </c>
      <c r="JE813">
        <v>800</v>
      </c>
      <c r="JF813">
        <v>3415</v>
      </c>
      <c r="JG813">
        <v>3420</v>
      </c>
      <c r="JH813">
        <v>3415</v>
      </c>
      <c r="JI813">
        <v>3420</v>
      </c>
      <c r="JJ813">
        <v>17500</v>
      </c>
      <c r="JK813">
        <v>3420</v>
      </c>
      <c r="JL813">
        <v>3420</v>
      </c>
      <c r="JM813">
        <v>3420</v>
      </c>
      <c r="JN813">
        <v>3420</v>
      </c>
      <c r="JO813">
        <v>200</v>
      </c>
      <c r="JP813">
        <v>3420</v>
      </c>
      <c r="JQ813">
        <v>3420</v>
      </c>
      <c r="JR813">
        <v>3420</v>
      </c>
      <c r="JS813">
        <v>3420</v>
      </c>
      <c r="JT813">
        <v>500</v>
      </c>
      <c r="JU813">
        <v>3420</v>
      </c>
      <c r="JV813">
        <v>3420</v>
      </c>
      <c r="JW813">
        <v>3420</v>
      </c>
      <c r="JX813">
        <v>3420</v>
      </c>
      <c r="JY813">
        <v>700</v>
      </c>
      <c r="JZ813">
        <v>3425</v>
      </c>
      <c r="KA813">
        <v>3425</v>
      </c>
      <c r="KB813">
        <v>3425</v>
      </c>
      <c r="KC813">
        <v>3425</v>
      </c>
      <c r="KD813">
        <v>100</v>
      </c>
      <c r="KE813">
        <v>3420</v>
      </c>
      <c r="KF813">
        <v>3420</v>
      </c>
      <c r="KG813">
        <v>3420</v>
      </c>
      <c r="KH813">
        <v>3420</v>
      </c>
      <c r="KI813">
        <v>1400</v>
      </c>
      <c r="KJ813">
        <v>3420</v>
      </c>
      <c r="KK813">
        <v>3420</v>
      </c>
      <c r="KL813">
        <v>3420</v>
      </c>
      <c r="KM813">
        <v>3420</v>
      </c>
      <c r="KN813">
        <v>500</v>
      </c>
      <c r="KO813">
        <v>3420</v>
      </c>
      <c r="KP813">
        <v>3425</v>
      </c>
      <c r="KQ813">
        <v>3420</v>
      </c>
      <c r="KR813">
        <v>3420</v>
      </c>
      <c r="KS813">
        <v>28800</v>
      </c>
      <c r="KT813">
        <v>3415</v>
      </c>
      <c r="KU813">
        <v>3420</v>
      </c>
      <c r="KV813">
        <v>3415</v>
      </c>
      <c r="KW813">
        <v>3420</v>
      </c>
      <c r="KX813">
        <v>600</v>
      </c>
      <c r="LC813">
        <v>0</v>
      </c>
      <c r="LD813">
        <v>3415</v>
      </c>
      <c r="LE813">
        <v>3420</v>
      </c>
      <c r="LF813">
        <v>3415</v>
      </c>
      <c r="LG813">
        <v>3420</v>
      </c>
      <c r="LH813">
        <v>900</v>
      </c>
      <c r="LI813">
        <v>3420</v>
      </c>
      <c r="LJ813">
        <v>3420</v>
      </c>
      <c r="LK813">
        <v>3420</v>
      </c>
      <c r="LL813">
        <v>3420</v>
      </c>
      <c r="LM813">
        <v>6000</v>
      </c>
      <c r="LN813">
        <v>3425</v>
      </c>
      <c r="LO813">
        <v>3425</v>
      </c>
      <c r="LP813">
        <v>3425</v>
      </c>
      <c r="LQ813">
        <v>3425</v>
      </c>
      <c r="LR813">
        <v>100</v>
      </c>
      <c r="LS813">
        <v>3425</v>
      </c>
      <c r="LT813">
        <v>3425</v>
      </c>
      <c r="LU813">
        <v>3425</v>
      </c>
      <c r="LV813">
        <v>3425</v>
      </c>
      <c r="LW813">
        <v>3100</v>
      </c>
      <c r="LX813">
        <v>3425</v>
      </c>
      <c r="LY813">
        <v>3425</v>
      </c>
      <c r="LZ813">
        <v>3420</v>
      </c>
      <c r="MA813">
        <v>3425</v>
      </c>
      <c r="MB813">
        <v>1100</v>
      </c>
      <c r="MC813">
        <v>3425</v>
      </c>
      <c r="MD813">
        <v>3425</v>
      </c>
      <c r="ME813">
        <v>3420</v>
      </c>
      <c r="MF813">
        <v>3420</v>
      </c>
      <c r="MG813">
        <v>1300</v>
      </c>
      <c r="MH813">
        <v>3425</v>
      </c>
      <c r="MI813">
        <v>3430</v>
      </c>
      <c r="MJ813">
        <v>3425</v>
      </c>
      <c r="MK813">
        <v>3425</v>
      </c>
      <c r="ML813">
        <v>5400</v>
      </c>
      <c r="MM813">
        <v>3430</v>
      </c>
      <c r="MN813">
        <v>3430</v>
      </c>
      <c r="MO813">
        <v>3430</v>
      </c>
      <c r="MP813">
        <v>3430</v>
      </c>
      <c r="MQ813">
        <v>400</v>
      </c>
      <c r="MR813">
        <v>3425</v>
      </c>
      <c r="MS813">
        <v>3430</v>
      </c>
      <c r="MT813">
        <v>3425</v>
      </c>
      <c r="MU813">
        <v>3425</v>
      </c>
      <c r="MV813">
        <v>1400</v>
      </c>
      <c r="MW813">
        <v>3425</v>
      </c>
      <c r="MX813">
        <v>3430</v>
      </c>
      <c r="MY813">
        <v>3425</v>
      </c>
      <c r="MZ813">
        <v>3430</v>
      </c>
      <c r="NA813">
        <v>9600</v>
      </c>
      <c r="NB813">
        <v>3430</v>
      </c>
      <c r="NC813">
        <v>3430</v>
      </c>
      <c r="ND813">
        <v>3425</v>
      </c>
      <c r="NE813">
        <v>3425</v>
      </c>
      <c r="NF813">
        <v>7200</v>
      </c>
      <c r="NG813">
        <v>3420</v>
      </c>
      <c r="NH813">
        <v>3420</v>
      </c>
      <c r="NI813">
        <v>3415</v>
      </c>
      <c r="NJ813">
        <v>3420</v>
      </c>
      <c r="NK813">
        <v>10800</v>
      </c>
      <c r="NL813">
        <v>3420</v>
      </c>
      <c r="NM813">
        <v>3425</v>
      </c>
      <c r="NN813">
        <v>3415</v>
      </c>
      <c r="NO813">
        <v>3420</v>
      </c>
      <c r="NP813">
        <v>11700</v>
      </c>
      <c r="NQ813">
        <v>3420</v>
      </c>
      <c r="NR813">
        <v>3430</v>
      </c>
      <c r="NS813">
        <v>3420</v>
      </c>
      <c r="NT813">
        <v>3425</v>
      </c>
      <c r="NU813">
        <v>27000</v>
      </c>
      <c r="NV813">
        <v>3430</v>
      </c>
      <c r="NW813">
        <v>3430</v>
      </c>
      <c r="NX813">
        <v>3430</v>
      </c>
      <c r="NY813">
        <v>3430</v>
      </c>
      <c r="NZ813">
        <v>15600</v>
      </c>
    </row>
    <row r="814" spans="1:390" ht="15">
      <c r="A814" s="14" t="s">
        <v>563</v>
      </c>
      <c r="B814" s="14">
        <v>43</v>
      </c>
      <c r="C814" s="14">
        <v>4559</v>
      </c>
      <c r="D814" s="9" t="s">
        <v>559</v>
      </c>
      <c r="E814" s="14" t="s">
        <v>20</v>
      </c>
      <c r="F814" s="14" t="s">
        <v>437</v>
      </c>
      <c r="G814" s="51">
        <v>2038</v>
      </c>
      <c r="H814" s="51">
        <v>104</v>
      </c>
      <c r="I814" s="59">
        <v>5.3800000000000001E-2</v>
      </c>
      <c r="J814" s="51">
        <v>387500</v>
      </c>
      <c r="K814" s="51">
        <v>2038</v>
      </c>
      <c r="L814" s="51">
        <v>1980</v>
      </c>
      <c r="M814" s="64">
        <f t="shared" si="54"/>
        <v>0</v>
      </c>
      <c r="N814" s="43" t="str">
        <f>IFERROR(VLOOKUP(C814, マスタ!$E$2:$G$33, 3, TRUE), "")</f>
        <v>化学・医薬品</v>
      </c>
      <c r="O814" s="14" t="str">
        <f>IF(F814 = "", "", TEXT( WORKDAY(TEXT(LEFT(F814, FIND("(", F814) - 1), "yyyy/mm/dd"), 1, マスタ!$A$2:$A$106), "yyyymmdd"))</f>
        <v>20170808</v>
      </c>
      <c r="P814" s="18">
        <v>42955</v>
      </c>
      <c r="Q814" s="57">
        <v>2043</v>
      </c>
      <c r="R814" s="57">
        <v>2059</v>
      </c>
      <c r="S814" s="57">
        <v>1995</v>
      </c>
      <c r="T814" s="14" t="str">
        <f t="shared" si="60"/>
        <v>無</v>
      </c>
      <c r="U814" s="14" t="str">
        <f t="shared" si="61"/>
        <v>有</v>
      </c>
      <c r="V814" s="68">
        <f t="shared" si="62"/>
        <v>2.4533856722277481E-3</v>
      </c>
      <c r="W814" s="19" t="s">
        <v>948</v>
      </c>
      <c r="X814" s="47">
        <v>-8</v>
      </c>
      <c r="Y814" s="70">
        <f t="shared" si="59"/>
        <v>-3.9254170755642783</v>
      </c>
      <c r="Z814">
        <v>2043</v>
      </c>
      <c r="AA814">
        <v>2050</v>
      </c>
      <c r="AB814">
        <v>2043</v>
      </c>
      <c r="AC814">
        <v>2047</v>
      </c>
      <c r="AD814">
        <v>9800</v>
      </c>
      <c r="AE814">
        <v>2047</v>
      </c>
      <c r="AF814">
        <v>2059</v>
      </c>
      <c r="AG814">
        <v>2047</v>
      </c>
      <c r="AH814">
        <v>2054</v>
      </c>
      <c r="AI814">
        <v>15100</v>
      </c>
      <c r="AJ814">
        <v>2053</v>
      </c>
      <c r="AK814">
        <v>2053</v>
      </c>
      <c r="AL814">
        <v>2053</v>
      </c>
      <c r="AM814">
        <v>2053</v>
      </c>
      <c r="AN814">
        <v>200</v>
      </c>
      <c r="AO814">
        <v>2053</v>
      </c>
      <c r="AP814">
        <v>2055</v>
      </c>
      <c r="AQ814">
        <v>2050</v>
      </c>
      <c r="AR814">
        <v>2050</v>
      </c>
      <c r="AS814">
        <v>2900</v>
      </c>
      <c r="AT814">
        <v>2050</v>
      </c>
      <c r="AU814">
        <v>2050</v>
      </c>
      <c r="AV814">
        <v>2035</v>
      </c>
      <c r="AW814">
        <v>2035</v>
      </c>
      <c r="AX814">
        <v>8100</v>
      </c>
      <c r="AY814">
        <v>2035</v>
      </c>
      <c r="AZ814">
        <v>2037</v>
      </c>
      <c r="BA814">
        <v>2032</v>
      </c>
      <c r="BB814">
        <v>2037</v>
      </c>
      <c r="BC814">
        <v>5500</v>
      </c>
      <c r="BD814">
        <v>2038</v>
      </c>
      <c r="BE814">
        <v>2042</v>
      </c>
      <c r="BF814">
        <v>2038</v>
      </c>
      <c r="BG814">
        <v>2041</v>
      </c>
      <c r="BH814">
        <v>3100</v>
      </c>
      <c r="BI814">
        <v>2041</v>
      </c>
      <c r="BJ814">
        <v>2042</v>
      </c>
      <c r="BK814">
        <v>2041</v>
      </c>
      <c r="BL814">
        <v>2042</v>
      </c>
      <c r="BM814">
        <v>1000</v>
      </c>
      <c r="BN814">
        <v>2042</v>
      </c>
      <c r="BO814">
        <v>2043</v>
      </c>
      <c r="BP814">
        <v>2038</v>
      </c>
      <c r="BQ814">
        <v>2038</v>
      </c>
      <c r="BR814">
        <v>3700</v>
      </c>
      <c r="BS814">
        <v>2037</v>
      </c>
      <c r="BT814">
        <v>2037</v>
      </c>
      <c r="BU814">
        <v>2035</v>
      </c>
      <c r="BV814">
        <v>2035</v>
      </c>
      <c r="BW814">
        <v>800</v>
      </c>
      <c r="BX814">
        <v>2036</v>
      </c>
      <c r="BY814">
        <v>2036</v>
      </c>
      <c r="BZ814">
        <v>2034</v>
      </c>
      <c r="CA814">
        <v>2035</v>
      </c>
      <c r="CB814">
        <v>600</v>
      </c>
      <c r="CC814">
        <v>2033</v>
      </c>
      <c r="CD814">
        <v>2033</v>
      </c>
      <c r="CE814">
        <v>2031</v>
      </c>
      <c r="CF814">
        <v>2032</v>
      </c>
      <c r="CG814">
        <v>700</v>
      </c>
      <c r="CH814">
        <v>2032</v>
      </c>
      <c r="CI814">
        <v>2033</v>
      </c>
      <c r="CJ814">
        <v>2031</v>
      </c>
      <c r="CK814">
        <v>2031</v>
      </c>
      <c r="CL814">
        <v>2500</v>
      </c>
      <c r="CM814">
        <v>2031</v>
      </c>
      <c r="CN814">
        <v>2033</v>
      </c>
      <c r="CO814">
        <v>2030</v>
      </c>
      <c r="CP814">
        <v>2030</v>
      </c>
      <c r="CQ814">
        <v>9400</v>
      </c>
      <c r="CR814">
        <v>2031</v>
      </c>
      <c r="CS814">
        <v>2031</v>
      </c>
      <c r="CT814">
        <v>2031</v>
      </c>
      <c r="CU814">
        <v>2031</v>
      </c>
      <c r="CV814">
        <v>100</v>
      </c>
      <c r="CW814">
        <v>2030</v>
      </c>
      <c r="CX814">
        <v>2031</v>
      </c>
      <c r="CY814">
        <v>2029</v>
      </c>
      <c r="CZ814">
        <v>2029</v>
      </c>
      <c r="DA814">
        <v>2700</v>
      </c>
      <c r="DB814">
        <v>2029</v>
      </c>
      <c r="DC814">
        <v>2030</v>
      </c>
      <c r="DD814">
        <v>2028</v>
      </c>
      <c r="DE814">
        <v>2028</v>
      </c>
      <c r="DF814">
        <v>3100</v>
      </c>
      <c r="DG814">
        <v>2028</v>
      </c>
      <c r="DH814">
        <v>2029</v>
      </c>
      <c r="DI814">
        <v>2028</v>
      </c>
      <c r="DJ814">
        <v>2029</v>
      </c>
      <c r="DK814">
        <v>1000</v>
      </c>
      <c r="DL814">
        <v>2028</v>
      </c>
      <c r="DM814">
        <v>2029</v>
      </c>
      <c r="DN814">
        <v>2027</v>
      </c>
      <c r="DO814">
        <v>2027</v>
      </c>
      <c r="DP814">
        <v>1600</v>
      </c>
      <c r="DQ814">
        <v>2028</v>
      </c>
      <c r="DR814">
        <v>2029</v>
      </c>
      <c r="DS814">
        <v>2024</v>
      </c>
      <c r="DT814">
        <v>2024</v>
      </c>
      <c r="DU814">
        <v>8800</v>
      </c>
      <c r="DV814">
        <v>2023</v>
      </c>
      <c r="DW814">
        <v>2023</v>
      </c>
      <c r="DX814">
        <v>2021</v>
      </c>
      <c r="DY814">
        <v>2021</v>
      </c>
      <c r="DZ814">
        <v>2400</v>
      </c>
      <c r="EA814">
        <v>2020</v>
      </c>
      <c r="EB814">
        <v>2020</v>
      </c>
      <c r="EC814">
        <v>2016</v>
      </c>
      <c r="ED814">
        <v>2016</v>
      </c>
      <c r="EE814">
        <v>1900</v>
      </c>
      <c r="EF814">
        <v>2017</v>
      </c>
      <c r="EG814">
        <v>2018</v>
      </c>
      <c r="EH814">
        <v>2014</v>
      </c>
      <c r="EI814">
        <v>2014</v>
      </c>
      <c r="EJ814">
        <v>1500</v>
      </c>
      <c r="EK814">
        <v>2015</v>
      </c>
      <c r="EL814">
        <v>2019</v>
      </c>
      <c r="EM814">
        <v>2014</v>
      </c>
      <c r="EN814">
        <v>2019</v>
      </c>
      <c r="EO814">
        <v>2400</v>
      </c>
      <c r="EP814">
        <v>2019</v>
      </c>
      <c r="EQ814">
        <v>2022</v>
      </c>
      <c r="ER814">
        <v>2019</v>
      </c>
      <c r="ES814">
        <v>2022</v>
      </c>
      <c r="ET814">
        <v>400</v>
      </c>
      <c r="EU814">
        <v>2022</v>
      </c>
      <c r="EV814">
        <v>2022</v>
      </c>
      <c r="EW814">
        <v>2022</v>
      </c>
      <c r="EX814">
        <v>2022</v>
      </c>
      <c r="EY814">
        <v>700</v>
      </c>
      <c r="EZ814">
        <v>2022</v>
      </c>
      <c r="FA814">
        <v>2022</v>
      </c>
      <c r="FB814">
        <v>2018</v>
      </c>
      <c r="FC814">
        <v>2019</v>
      </c>
      <c r="FD814">
        <v>1000</v>
      </c>
      <c r="FE814">
        <v>2018</v>
      </c>
      <c r="FF814">
        <v>2018</v>
      </c>
      <c r="FG814">
        <v>2017</v>
      </c>
      <c r="FH814">
        <v>2017</v>
      </c>
      <c r="FI814">
        <v>600</v>
      </c>
      <c r="FJ814">
        <v>2018</v>
      </c>
      <c r="FK814">
        <v>2018</v>
      </c>
      <c r="FL814">
        <v>2014</v>
      </c>
      <c r="FM814">
        <v>2015</v>
      </c>
      <c r="FN814">
        <v>5600</v>
      </c>
      <c r="FO814">
        <v>2014</v>
      </c>
      <c r="FP814">
        <v>2014</v>
      </c>
      <c r="FQ814">
        <v>2012</v>
      </c>
      <c r="FR814">
        <v>2012</v>
      </c>
      <c r="FS814">
        <v>300</v>
      </c>
      <c r="FX814">
        <v>0</v>
      </c>
      <c r="GC814">
        <v>0</v>
      </c>
      <c r="GH814">
        <v>0</v>
      </c>
      <c r="GM814">
        <v>0</v>
      </c>
      <c r="GR814">
        <v>0</v>
      </c>
      <c r="GW814">
        <v>0</v>
      </c>
      <c r="HB814">
        <v>0</v>
      </c>
      <c r="HG814">
        <v>0</v>
      </c>
      <c r="HL814">
        <v>0</v>
      </c>
      <c r="HQ814">
        <v>0</v>
      </c>
      <c r="HV814">
        <v>0</v>
      </c>
      <c r="IA814">
        <v>0</v>
      </c>
      <c r="IB814">
        <v>2010</v>
      </c>
      <c r="IC814">
        <v>2011</v>
      </c>
      <c r="ID814">
        <v>2001</v>
      </c>
      <c r="IE814">
        <v>2004</v>
      </c>
      <c r="IF814">
        <v>13500</v>
      </c>
      <c r="IG814">
        <v>2004</v>
      </c>
      <c r="IH814">
        <v>2004</v>
      </c>
      <c r="II814">
        <v>1999</v>
      </c>
      <c r="IJ814">
        <v>2002</v>
      </c>
      <c r="IK814">
        <v>6700</v>
      </c>
      <c r="IL814">
        <v>2000</v>
      </c>
      <c r="IM814">
        <v>2000</v>
      </c>
      <c r="IN814">
        <v>1997</v>
      </c>
      <c r="IO814">
        <v>1997</v>
      </c>
      <c r="IP814">
        <v>1300</v>
      </c>
      <c r="IQ814">
        <v>1996</v>
      </c>
      <c r="IR814">
        <v>2000</v>
      </c>
      <c r="IS814">
        <v>1995</v>
      </c>
      <c r="IT814">
        <v>2000</v>
      </c>
      <c r="IU814">
        <v>3900</v>
      </c>
      <c r="IV814">
        <v>1999</v>
      </c>
      <c r="IW814">
        <v>1999</v>
      </c>
      <c r="IX814">
        <v>1999</v>
      </c>
      <c r="IY814">
        <v>1999</v>
      </c>
      <c r="IZ814">
        <v>200</v>
      </c>
      <c r="JA814">
        <v>1998</v>
      </c>
      <c r="JB814">
        <v>1998</v>
      </c>
      <c r="JC814">
        <v>1997</v>
      </c>
      <c r="JD814">
        <v>1997</v>
      </c>
      <c r="JE814">
        <v>1700</v>
      </c>
      <c r="JF814">
        <v>1997</v>
      </c>
      <c r="JG814">
        <v>2001</v>
      </c>
      <c r="JH814">
        <v>1995</v>
      </c>
      <c r="JI814">
        <v>2001</v>
      </c>
      <c r="JJ814">
        <v>2700</v>
      </c>
      <c r="JK814">
        <v>2001</v>
      </c>
      <c r="JL814">
        <v>2002</v>
      </c>
      <c r="JM814">
        <v>2001</v>
      </c>
      <c r="JN814">
        <v>2002</v>
      </c>
      <c r="JO814">
        <v>800</v>
      </c>
      <c r="JP814">
        <v>2002</v>
      </c>
      <c r="JQ814">
        <v>2005</v>
      </c>
      <c r="JR814">
        <v>2001</v>
      </c>
      <c r="JS814">
        <v>2005</v>
      </c>
      <c r="JT814">
        <v>2600</v>
      </c>
      <c r="JU814">
        <v>2004</v>
      </c>
      <c r="JV814">
        <v>2004</v>
      </c>
      <c r="JW814">
        <v>2003</v>
      </c>
      <c r="JX814">
        <v>2003</v>
      </c>
      <c r="JY814">
        <v>1100</v>
      </c>
      <c r="JZ814">
        <v>2002</v>
      </c>
      <c r="KA814">
        <v>2002</v>
      </c>
      <c r="KB814">
        <v>2000</v>
      </c>
      <c r="KC814">
        <v>2002</v>
      </c>
      <c r="KD814">
        <v>1600</v>
      </c>
      <c r="KE814">
        <v>2002</v>
      </c>
      <c r="KF814">
        <v>2002</v>
      </c>
      <c r="KG814">
        <v>2002</v>
      </c>
      <c r="KH814">
        <v>2002</v>
      </c>
      <c r="KI814">
        <v>700</v>
      </c>
      <c r="KJ814">
        <v>2002</v>
      </c>
      <c r="KK814">
        <v>2002</v>
      </c>
      <c r="KL814">
        <v>2001</v>
      </c>
      <c r="KM814">
        <v>2001</v>
      </c>
      <c r="KN814">
        <v>700</v>
      </c>
      <c r="KO814">
        <v>2000</v>
      </c>
      <c r="KP814">
        <v>2000</v>
      </c>
      <c r="KQ814">
        <v>2000</v>
      </c>
      <c r="KR814">
        <v>2000</v>
      </c>
      <c r="KS814">
        <v>1000</v>
      </c>
      <c r="KT814">
        <v>2000</v>
      </c>
      <c r="KU814">
        <v>2001</v>
      </c>
      <c r="KV814">
        <v>1999</v>
      </c>
      <c r="KW814">
        <v>2001</v>
      </c>
      <c r="KX814">
        <v>1600</v>
      </c>
      <c r="KY814">
        <v>2000</v>
      </c>
      <c r="KZ814">
        <v>2001</v>
      </c>
      <c r="LA814">
        <v>2000</v>
      </c>
      <c r="LB814">
        <v>2001</v>
      </c>
      <c r="LC814">
        <v>1000</v>
      </c>
      <c r="LD814">
        <v>2002</v>
      </c>
      <c r="LE814">
        <v>2002</v>
      </c>
      <c r="LF814">
        <v>2000</v>
      </c>
      <c r="LG814">
        <v>2000</v>
      </c>
      <c r="LH814">
        <v>700</v>
      </c>
      <c r="LI814">
        <v>2000</v>
      </c>
      <c r="LJ814">
        <v>2000</v>
      </c>
      <c r="LK814">
        <v>1997</v>
      </c>
      <c r="LL814">
        <v>2000</v>
      </c>
      <c r="LM814">
        <v>5500</v>
      </c>
      <c r="LN814">
        <v>2001</v>
      </c>
      <c r="LO814">
        <v>2003</v>
      </c>
      <c r="LP814">
        <v>2001</v>
      </c>
      <c r="LQ814">
        <v>2003</v>
      </c>
      <c r="LR814">
        <v>1600</v>
      </c>
      <c r="LS814">
        <v>2003</v>
      </c>
      <c r="LT814">
        <v>2003</v>
      </c>
      <c r="LU814">
        <v>1998</v>
      </c>
      <c r="LV814">
        <v>1998</v>
      </c>
      <c r="LW814">
        <v>11800</v>
      </c>
      <c r="LX814">
        <v>1999</v>
      </c>
      <c r="LY814">
        <v>2001</v>
      </c>
      <c r="LZ814">
        <v>1997</v>
      </c>
      <c r="MA814">
        <v>2001</v>
      </c>
      <c r="MB814">
        <v>11600</v>
      </c>
      <c r="MC814">
        <v>2001</v>
      </c>
      <c r="MD814">
        <v>2001</v>
      </c>
      <c r="ME814">
        <v>2001</v>
      </c>
      <c r="MF814">
        <v>2001</v>
      </c>
      <c r="MG814">
        <v>100</v>
      </c>
      <c r="MH814">
        <v>2002</v>
      </c>
      <c r="MI814">
        <v>2002</v>
      </c>
      <c r="MJ814">
        <v>2002</v>
      </c>
      <c r="MK814">
        <v>2002</v>
      </c>
      <c r="ML814">
        <v>2000</v>
      </c>
      <c r="MM814">
        <v>2002</v>
      </c>
      <c r="MN814">
        <v>2002</v>
      </c>
      <c r="MO814">
        <v>2001</v>
      </c>
      <c r="MP814">
        <v>2001</v>
      </c>
      <c r="MQ814">
        <v>1200</v>
      </c>
      <c r="MR814">
        <v>2001</v>
      </c>
      <c r="MS814">
        <v>2004</v>
      </c>
      <c r="MT814">
        <v>2001</v>
      </c>
      <c r="MU814">
        <v>2002</v>
      </c>
      <c r="MV814">
        <v>4800</v>
      </c>
      <c r="MW814">
        <v>2002</v>
      </c>
      <c r="MX814">
        <v>2002</v>
      </c>
      <c r="MY814">
        <v>2002</v>
      </c>
      <c r="MZ814">
        <v>2002</v>
      </c>
      <c r="NA814">
        <v>100</v>
      </c>
      <c r="NB814">
        <v>2001</v>
      </c>
      <c r="NC814">
        <v>2001</v>
      </c>
      <c r="ND814">
        <v>2000</v>
      </c>
      <c r="NE814">
        <v>2000</v>
      </c>
      <c r="NF814">
        <v>5100</v>
      </c>
      <c r="NG814">
        <v>2000</v>
      </c>
      <c r="NH814">
        <v>2002</v>
      </c>
      <c r="NI814">
        <v>2000</v>
      </c>
      <c r="NJ814">
        <v>2001</v>
      </c>
      <c r="NK814">
        <v>3600</v>
      </c>
      <c r="NL814">
        <v>2000</v>
      </c>
      <c r="NM814">
        <v>2000</v>
      </c>
      <c r="NN814">
        <v>1998</v>
      </c>
      <c r="NO814">
        <v>2000</v>
      </c>
      <c r="NP814">
        <v>7200</v>
      </c>
      <c r="NQ814">
        <v>2000</v>
      </c>
      <c r="NR814">
        <v>2005</v>
      </c>
      <c r="NS814">
        <v>1999</v>
      </c>
      <c r="NT814">
        <v>2005</v>
      </c>
      <c r="NU814">
        <v>9900</v>
      </c>
      <c r="NV814">
        <v>2005</v>
      </c>
      <c r="NW814">
        <v>2005</v>
      </c>
      <c r="NX814">
        <v>2005</v>
      </c>
      <c r="NY814">
        <v>2005</v>
      </c>
      <c r="NZ814">
        <v>22700</v>
      </c>
    </row>
    <row r="815" spans="1:390" ht="15">
      <c r="A815" s="15" t="s">
        <v>563</v>
      </c>
      <c r="B815" s="15">
        <v>44</v>
      </c>
      <c r="C815" s="15">
        <v>1812</v>
      </c>
      <c r="D815" s="10" t="s">
        <v>560</v>
      </c>
      <c r="E815" s="15" t="s">
        <v>20</v>
      </c>
      <c r="F815" s="15" t="s">
        <v>437</v>
      </c>
      <c r="G815" s="50">
        <v>1031</v>
      </c>
      <c r="H815" s="50">
        <v>52</v>
      </c>
      <c r="I815" s="58">
        <v>5.3100000000000001E-2</v>
      </c>
      <c r="J815" s="50">
        <v>15315000</v>
      </c>
      <c r="K815" s="50">
        <v>1035</v>
      </c>
      <c r="L815" s="50">
        <v>979</v>
      </c>
      <c r="M815" s="63">
        <f t="shared" si="54"/>
        <v>7.1428571428571425E-2</v>
      </c>
      <c r="N815" s="42" t="str">
        <f>IFERROR(VLOOKUP(C815, マスタ!$E$2:$G$33, 3, TRUE), "")</f>
        <v>建設</v>
      </c>
      <c r="O815" s="15" t="str">
        <f>IF(F815 = "", "", TEXT( WORKDAY(TEXT(LEFT(F815, FIND("(", F815) - 1), "yyyy/mm/dd"), 1, マスタ!$A$2:$A$106), "yyyymmdd"))</f>
        <v>20170808</v>
      </c>
      <c r="P815" s="16">
        <v>42955</v>
      </c>
      <c r="Q815" s="56">
        <v>1033</v>
      </c>
      <c r="R815" s="56">
        <v>1039</v>
      </c>
      <c r="S815" s="56">
        <v>997</v>
      </c>
      <c r="T815" s="15" t="str">
        <f t="shared" si="60"/>
        <v>無</v>
      </c>
      <c r="U815" s="15" t="str">
        <f t="shared" si="61"/>
        <v>有</v>
      </c>
      <c r="V815" s="67">
        <f t="shared" si="62"/>
        <v>1.9398642095054264E-3</v>
      </c>
      <c r="W815" s="17" t="s">
        <v>947</v>
      </c>
      <c r="X815" s="46">
        <v>-10</v>
      </c>
      <c r="Y815" s="71">
        <f t="shared" si="59"/>
        <v>-9.6993210475266736</v>
      </c>
      <c r="Z815">
        <v>1033</v>
      </c>
      <c r="AA815">
        <v>1039</v>
      </c>
      <c r="AB815">
        <v>1024</v>
      </c>
      <c r="AC815">
        <v>1025</v>
      </c>
      <c r="AD815">
        <v>1269000</v>
      </c>
      <c r="AE815">
        <v>1025</v>
      </c>
      <c r="AF815">
        <v>1025</v>
      </c>
      <c r="AG815">
        <v>1016</v>
      </c>
      <c r="AH815">
        <v>1019</v>
      </c>
      <c r="AI815">
        <v>537000</v>
      </c>
      <c r="AJ815">
        <v>1017</v>
      </c>
      <c r="AK815">
        <v>1022</v>
      </c>
      <c r="AL815">
        <v>1016</v>
      </c>
      <c r="AM815">
        <v>1022</v>
      </c>
      <c r="AN815">
        <v>136000</v>
      </c>
      <c r="AO815">
        <v>1021</v>
      </c>
      <c r="AP815">
        <v>1027</v>
      </c>
      <c r="AQ815">
        <v>1021</v>
      </c>
      <c r="AR815">
        <v>1022</v>
      </c>
      <c r="AS815">
        <v>369000</v>
      </c>
      <c r="AT815">
        <v>1021</v>
      </c>
      <c r="AU815">
        <v>1024</v>
      </c>
      <c r="AV815">
        <v>1021</v>
      </c>
      <c r="AW815">
        <v>1023</v>
      </c>
      <c r="AX815">
        <v>177000</v>
      </c>
      <c r="AY815">
        <v>1023</v>
      </c>
      <c r="AZ815">
        <v>1023</v>
      </c>
      <c r="BA815">
        <v>1020</v>
      </c>
      <c r="BB815">
        <v>1020</v>
      </c>
      <c r="BC815">
        <v>68000</v>
      </c>
      <c r="BD815">
        <v>1020</v>
      </c>
      <c r="BE815">
        <v>1021</v>
      </c>
      <c r="BF815">
        <v>1019</v>
      </c>
      <c r="BG815">
        <v>1021</v>
      </c>
      <c r="BH815">
        <v>132000</v>
      </c>
      <c r="BI815">
        <v>1022</v>
      </c>
      <c r="BJ815">
        <v>1027</v>
      </c>
      <c r="BK815">
        <v>1022</v>
      </c>
      <c r="BL815">
        <v>1024</v>
      </c>
      <c r="BM815">
        <v>179000</v>
      </c>
      <c r="BN815">
        <v>1024</v>
      </c>
      <c r="BO815">
        <v>1025</v>
      </c>
      <c r="BP815">
        <v>1020</v>
      </c>
      <c r="BQ815">
        <v>1020</v>
      </c>
      <c r="BR815">
        <v>67000</v>
      </c>
      <c r="BS815">
        <v>1022</v>
      </c>
      <c r="BT815">
        <v>1022</v>
      </c>
      <c r="BU815">
        <v>1019</v>
      </c>
      <c r="BV815">
        <v>1022</v>
      </c>
      <c r="BW815">
        <v>129000</v>
      </c>
      <c r="BX815">
        <v>1023</v>
      </c>
      <c r="BY815">
        <v>1024</v>
      </c>
      <c r="BZ815">
        <v>1021</v>
      </c>
      <c r="CA815">
        <v>1021</v>
      </c>
      <c r="CB815">
        <v>97000</v>
      </c>
      <c r="CC815">
        <v>1022</v>
      </c>
      <c r="CD815">
        <v>1024</v>
      </c>
      <c r="CE815">
        <v>1020</v>
      </c>
      <c r="CF815">
        <v>1022</v>
      </c>
      <c r="CG815">
        <v>153000</v>
      </c>
      <c r="CH815">
        <v>1022</v>
      </c>
      <c r="CI815">
        <v>1022</v>
      </c>
      <c r="CJ815">
        <v>1020</v>
      </c>
      <c r="CK815">
        <v>1022</v>
      </c>
      <c r="CL815">
        <v>25000</v>
      </c>
      <c r="CM815">
        <v>1021</v>
      </c>
      <c r="CN815">
        <v>1021</v>
      </c>
      <c r="CO815">
        <v>1017</v>
      </c>
      <c r="CP815">
        <v>1017</v>
      </c>
      <c r="CQ815">
        <v>143000</v>
      </c>
      <c r="CR815">
        <v>1017</v>
      </c>
      <c r="CS815">
        <v>1018</v>
      </c>
      <c r="CT815">
        <v>1017</v>
      </c>
      <c r="CU815">
        <v>1017</v>
      </c>
      <c r="CV815">
        <v>12000</v>
      </c>
      <c r="CW815">
        <v>1017</v>
      </c>
      <c r="CX815">
        <v>1018</v>
      </c>
      <c r="CY815">
        <v>1015</v>
      </c>
      <c r="CZ815">
        <v>1016</v>
      </c>
      <c r="DA815">
        <v>238000</v>
      </c>
      <c r="DB815">
        <v>1016</v>
      </c>
      <c r="DC815">
        <v>1017</v>
      </c>
      <c r="DD815">
        <v>1011</v>
      </c>
      <c r="DE815">
        <v>1016</v>
      </c>
      <c r="DF815">
        <v>226000</v>
      </c>
      <c r="DG815">
        <v>1017</v>
      </c>
      <c r="DH815">
        <v>1017</v>
      </c>
      <c r="DI815">
        <v>1015</v>
      </c>
      <c r="DJ815">
        <v>1015</v>
      </c>
      <c r="DK815">
        <v>72000</v>
      </c>
      <c r="DL815">
        <v>1016</v>
      </c>
      <c r="DM815">
        <v>1016</v>
      </c>
      <c r="DN815">
        <v>1016</v>
      </c>
      <c r="DO815">
        <v>1016</v>
      </c>
      <c r="DP815">
        <v>48000</v>
      </c>
      <c r="DQ815">
        <v>1015</v>
      </c>
      <c r="DR815">
        <v>1016</v>
      </c>
      <c r="DS815">
        <v>1013</v>
      </c>
      <c r="DT815">
        <v>1015</v>
      </c>
      <c r="DU815">
        <v>114000</v>
      </c>
      <c r="DV815">
        <v>1015</v>
      </c>
      <c r="DW815">
        <v>1018</v>
      </c>
      <c r="DX815">
        <v>1015</v>
      </c>
      <c r="DY815">
        <v>1018</v>
      </c>
      <c r="DZ815">
        <v>44000</v>
      </c>
      <c r="EA815">
        <v>1016</v>
      </c>
      <c r="EB815">
        <v>1017</v>
      </c>
      <c r="EC815">
        <v>1013</v>
      </c>
      <c r="ED815">
        <v>1013</v>
      </c>
      <c r="EE815">
        <v>99000</v>
      </c>
      <c r="EF815">
        <v>1012</v>
      </c>
      <c r="EG815">
        <v>1015</v>
      </c>
      <c r="EH815">
        <v>1011</v>
      </c>
      <c r="EI815">
        <v>1015</v>
      </c>
      <c r="EJ815">
        <v>106000</v>
      </c>
      <c r="EK815">
        <v>1016</v>
      </c>
      <c r="EL815">
        <v>1018</v>
      </c>
      <c r="EM815">
        <v>1016</v>
      </c>
      <c r="EN815">
        <v>1018</v>
      </c>
      <c r="EO815">
        <v>49000</v>
      </c>
      <c r="EP815">
        <v>1017</v>
      </c>
      <c r="EQ815">
        <v>1017</v>
      </c>
      <c r="ER815">
        <v>1014</v>
      </c>
      <c r="ES815">
        <v>1014</v>
      </c>
      <c r="ET815">
        <v>62000</v>
      </c>
      <c r="EU815">
        <v>1014</v>
      </c>
      <c r="EV815">
        <v>1017</v>
      </c>
      <c r="EW815">
        <v>1014</v>
      </c>
      <c r="EX815">
        <v>1016</v>
      </c>
      <c r="EY815">
        <v>203000</v>
      </c>
      <c r="EZ815">
        <v>1016</v>
      </c>
      <c r="FA815">
        <v>1016</v>
      </c>
      <c r="FB815">
        <v>1013</v>
      </c>
      <c r="FC815">
        <v>1015</v>
      </c>
      <c r="FD815">
        <v>145000</v>
      </c>
      <c r="FE815">
        <v>1016</v>
      </c>
      <c r="FF815">
        <v>1018</v>
      </c>
      <c r="FG815">
        <v>1015</v>
      </c>
      <c r="FH815">
        <v>1016</v>
      </c>
      <c r="FI815">
        <v>113000</v>
      </c>
      <c r="FJ815">
        <v>1016</v>
      </c>
      <c r="FK815">
        <v>1017</v>
      </c>
      <c r="FL815">
        <v>1014</v>
      </c>
      <c r="FM815">
        <v>1015</v>
      </c>
      <c r="FN815">
        <v>65000</v>
      </c>
      <c r="FO815">
        <v>1015</v>
      </c>
      <c r="FP815">
        <v>1015</v>
      </c>
      <c r="FQ815">
        <v>1014</v>
      </c>
      <c r="FR815">
        <v>1015</v>
      </c>
      <c r="FS815">
        <v>18000</v>
      </c>
      <c r="FT815">
        <v>1015</v>
      </c>
      <c r="FU815">
        <v>1015</v>
      </c>
      <c r="FV815">
        <v>1015</v>
      </c>
      <c r="FW815">
        <v>1015</v>
      </c>
      <c r="FX815">
        <v>34000</v>
      </c>
      <c r="GC815">
        <v>0</v>
      </c>
      <c r="GH815">
        <v>0</v>
      </c>
      <c r="GM815">
        <v>0</v>
      </c>
      <c r="GR815">
        <v>0</v>
      </c>
      <c r="GW815">
        <v>0</v>
      </c>
      <c r="HB815">
        <v>0</v>
      </c>
      <c r="HG815">
        <v>0</v>
      </c>
      <c r="HL815">
        <v>0</v>
      </c>
      <c r="HQ815">
        <v>0</v>
      </c>
      <c r="HV815">
        <v>0</v>
      </c>
      <c r="IA815">
        <v>0</v>
      </c>
      <c r="IB815">
        <v>1013</v>
      </c>
      <c r="IC815">
        <v>1013</v>
      </c>
      <c r="ID815">
        <v>997</v>
      </c>
      <c r="IE815">
        <v>1008</v>
      </c>
      <c r="IF815">
        <v>932000</v>
      </c>
      <c r="IG815">
        <v>1008</v>
      </c>
      <c r="IH815">
        <v>1008</v>
      </c>
      <c r="II815">
        <v>999</v>
      </c>
      <c r="IJ815">
        <v>1003</v>
      </c>
      <c r="IK815">
        <v>366000</v>
      </c>
      <c r="IL815">
        <v>1004</v>
      </c>
      <c r="IM815">
        <v>1011</v>
      </c>
      <c r="IN815">
        <v>1004</v>
      </c>
      <c r="IO815">
        <v>1006</v>
      </c>
      <c r="IP815">
        <v>231000</v>
      </c>
      <c r="IQ815">
        <v>1007</v>
      </c>
      <c r="IR815">
        <v>1009</v>
      </c>
      <c r="IS815">
        <v>1007</v>
      </c>
      <c r="IT815">
        <v>1007</v>
      </c>
      <c r="IU815">
        <v>133000</v>
      </c>
      <c r="IV815">
        <v>1006</v>
      </c>
      <c r="IW815">
        <v>1011</v>
      </c>
      <c r="IX815">
        <v>1005</v>
      </c>
      <c r="IY815">
        <v>1008</v>
      </c>
      <c r="IZ815">
        <v>166000</v>
      </c>
      <c r="JA815">
        <v>1008</v>
      </c>
      <c r="JB815">
        <v>1009</v>
      </c>
      <c r="JC815">
        <v>1006</v>
      </c>
      <c r="JD815">
        <v>1009</v>
      </c>
      <c r="JE815">
        <v>113000</v>
      </c>
      <c r="JF815">
        <v>1009</v>
      </c>
      <c r="JG815">
        <v>1011</v>
      </c>
      <c r="JH815">
        <v>1004</v>
      </c>
      <c r="JI815">
        <v>1010</v>
      </c>
      <c r="JJ815">
        <v>229000</v>
      </c>
      <c r="JK815">
        <v>1011</v>
      </c>
      <c r="JL815">
        <v>1012</v>
      </c>
      <c r="JM815">
        <v>1008</v>
      </c>
      <c r="JN815">
        <v>1012</v>
      </c>
      <c r="JO815">
        <v>196000</v>
      </c>
      <c r="JP815">
        <v>1012</v>
      </c>
      <c r="JQ815">
        <v>1017</v>
      </c>
      <c r="JR815">
        <v>1011</v>
      </c>
      <c r="JS815">
        <v>1017</v>
      </c>
      <c r="JT815">
        <v>418000</v>
      </c>
      <c r="JU815">
        <v>1018</v>
      </c>
      <c r="JV815">
        <v>1018</v>
      </c>
      <c r="JW815">
        <v>1016</v>
      </c>
      <c r="JX815">
        <v>1017</v>
      </c>
      <c r="JY815">
        <v>80000</v>
      </c>
      <c r="JZ815">
        <v>1017</v>
      </c>
      <c r="KA815">
        <v>1019</v>
      </c>
      <c r="KB815">
        <v>1016</v>
      </c>
      <c r="KC815">
        <v>1018</v>
      </c>
      <c r="KD815">
        <v>176000</v>
      </c>
      <c r="KE815">
        <v>1018</v>
      </c>
      <c r="KF815">
        <v>1018</v>
      </c>
      <c r="KG815">
        <v>1018</v>
      </c>
      <c r="KH815">
        <v>1018</v>
      </c>
      <c r="KI815">
        <v>50000</v>
      </c>
      <c r="KJ815">
        <v>1019</v>
      </c>
      <c r="KK815">
        <v>1019</v>
      </c>
      <c r="KL815">
        <v>1014</v>
      </c>
      <c r="KM815">
        <v>1014</v>
      </c>
      <c r="KN815">
        <v>130000</v>
      </c>
      <c r="KO815">
        <v>1014</v>
      </c>
      <c r="KP815">
        <v>1016</v>
      </c>
      <c r="KQ815">
        <v>1014</v>
      </c>
      <c r="KR815">
        <v>1014</v>
      </c>
      <c r="KS815">
        <v>70000</v>
      </c>
      <c r="KT815">
        <v>1014</v>
      </c>
      <c r="KU815">
        <v>1015</v>
      </c>
      <c r="KV815">
        <v>1014</v>
      </c>
      <c r="KW815">
        <v>1015</v>
      </c>
      <c r="KX815">
        <v>3000</v>
      </c>
      <c r="KY815">
        <v>1014</v>
      </c>
      <c r="KZ815">
        <v>1015</v>
      </c>
      <c r="LA815">
        <v>1014</v>
      </c>
      <c r="LB815">
        <v>1014</v>
      </c>
      <c r="LC815">
        <v>5000</v>
      </c>
      <c r="LD815">
        <v>1014</v>
      </c>
      <c r="LE815">
        <v>1014</v>
      </c>
      <c r="LF815">
        <v>1012</v>
      </c>
      <c r="LG815">
        <v>1012</v>
      </c>
      <c r="LH815">
        <v>165000</v>
      </c>
      <c r="LI815">
        <v>1012</v>
      </c>
      <c r="LJ815">
        <v>1013</v>
      </c>
      <c r="LK815">
        <v>1011</v>
      </c>
      <c r="LL815">
        <v>1011</v>
      </c>
      <c r="LM815">
        <v>44000</v>
      </c>
      <c r="LN815">
        <v>1011</v>
      </c>
      <c r="LO815">
        <v>1017</v>
      </c>
      <c r="LP815">
        <v>1011</v>
      </c>
      <c r="LQ815">
        <v>1014</v>
      </c>
      <c r="LR815">
        <v>311000</v>
      </c>
      <c r="LS815">
        <v>1014</v>
      </c>
      <c r="LT815">
        <v>1014</v>
      </c>
      <c r="LU815">
        <v>1009</v>
      </c>
      <c r="LV815">
        <v>1010</v>
      </c>
      <c r="LW815">
        <v>317000</v>
      </c>
      <c r="LX815">
        <v>1009</v>
      </c>
      <c r="LY815">
        <v>1009</v>
      </c>
      <c r="LZ815">
        <v>1008</v>
      </c>
      <c r="MA815">
        <v>1008</v>
      </c>
      <c r="MB815">
        <v>57000</v>
      </c>
      <c r="MC815">
        <v>1009</v>
      </c>
      <c r="MD815">
        <v>1013</v>
      </c>
      <c r="ME815">
        <v>1009</v>
      </c>
      <c r="MF815">
        <v>1013</v>
      </c>
      <c r="MG815">
        <v>175000</v>
      </c>
      <c r="MH815">
        <v>1013</v>
      </c>
      <c r="MI815">
        <v>1015</v>
      </c>
      <c r="MJ815">
        <v>1010</v>
      </c>
      <c r="MK815">
        <v>1014</v>
      </c>
      <c r="ML815">
        <v>224000</v>
      </c>
      <c r="MM815">
        <v>1013</v>
      </c>
      <c r="MN815">
        <v>1015</v>
      </c>
      <c r="MO815">
        <v>1013</v>
      </c>
      <c r="MP815">
        <v>1015</v>
      </c>
      <c r="MQ815">
        <v>104000</v>
      </c>
      <c r="MR815">
        <v>1015</v>
      </c>
      <c r="MS815">
        <v>1015</v>
      </c>
      <c r="MT815">
        <v>1014</v>
      </c>
      <c r="MU815">
        <v>1015</v>
      </c>
      <c r="MV815">
        <v>39000</v>
      </c>
      <c r="MW815">
        <v>1015</v>
      </c>
      <c r="MX815">
        <v>1015</v>
      </c>
      <c r="MY815">
        <v>1013</v>
      </c>
      <c r="MZ815">
        <v>1014</v>
      </c>
      <c r="NA815">
        <v>131000</v>
      </c>
      <c r="NB815">
        <v>1014</v>
      </c>
      <c r="NC815">
        <v>1016</v>
      </c>
      <c r="ND815">
        <v>1014</v>
      </c>
      <c r="NE815">
        <v>1015</v>
      </c>
      <c r="NF815">
        <v>118000</v>
      </c>
      <c r="NG815">
        <v>1016</v>
      </c>
      <c r="NH815">
        <v>1017</v>
      </c>
      <c r="NI815">
        <v>1016</v>
      </c>
      <c r="NJ815">
        <v>1016</v>
      </c>
      <c r="NK815">
        <v>188000</v>
      </c>
      <c r="NL815">
        <v>1017</v>
      </c>
      <c r="NM815">
        <v>1017</v>
      </c>
      <c r="NN815">
        <v>1014</v>
      </c>
      <c r="NO815">
        <v>1015</v>
      </c>
      <c r="NP815">
        <v>188000</v>
      </c>
      <c r="NQ815">
        <v>1014</v>
      </c>
      <c r="NR815">
        <v>1017</v>
      </c>
      <c r="NS815">
        <v>1014</v>
      </c>
      <c r="NT815">
        <v>1017</v>
      </c>
      <c r="NU815">
        <v>229000</v>
      </c>
      <c r="NV815">
        <v>1017</v>
      </c>
      <c r="NW815">
        <v>1017</v>
      </c>
      <c r="NX815">
        <v>1017</v>
      </c>
      <c r="NY815">
        <v>1017</v>
      </c>
      <c r="NZ815">
        <v>737000</v>
      </c>
    </row>
    <row r="816" spans="1:390" ht="15">
      <c r="A816" s="14" t="s">
        <v>563</v>
      </c>
      <c r="B816" s="14">
        <v>47</v>
      </c>
      <c r="C816" s="14">
        <v>3788</v>
      </c>
      <c r="D816" s="9" t="s">
        <v>269</v>
      </c>
      <c r="E816" s="14" t="s">
        <v>20</v>
      </c>
      <c r="F816" s="14" t="s">
        <v>437</v>
      </c>
      <c r="G816" s="51">
        <v>3275</v>
      </c>
      <c r="H816" s="51">
        <v>160</v>
      </c>
      <c r="I816" s="59">
        <v>5.1400000000000001E-2</v>
      </c>
      <c r="J816" s="51">
        <v>554000</v>
      </c>
      <c r="K816" s="51">
        <v>3345</v>
      </c>
      <c r="L816" s="51">
        <v>3115</v>
      </c>
      <c r="M816" s="64">
        <f t="shared" si="54"/>
        <v>0.30434782608695654</v>
      </c>
      <c r="N816" s="43" t="str">
        <f>IFERROR(VLOOKUP(C816, マスタ!$E$2:$G$33, 3, TRUE), "")</f>
        <v>パルプ・紙</v>
      </c>
      <c r="O816" s="14" t="str">
        <f>IF(F816 = "", "", TEXT( WORKDAY(TEXT(LEFT(F816, FIND("(", F816) - 1), "yyyy/mm/dd"), 1, マスタ!$A$2:$A$106), "yyyymmdd"))</f>
        <v>20170808</v>
      </c>
      <c r="P816" s="18">
        <v>42955</v>
      </c>
      <c r="Q816" s="57">
        <v>3275</v>
      </c>
      <c r="R816" s="57">
        <v>3300</v>
      </c>
      <c r="S816" s="57">
        <v>3205</v>
      </c>
      <c r="T816" s="14" t="str">
        <f t="shared" si="60"/>
        <v>無</v>
      </c>
      <c r="U816" s="14" t="str">
        <f t="shared" si="61"/>
        <v>有</v>
      </c>
      <c r="V816" s="68">
        <f t="shared" si="62"/>
        <v>0</v>
      </c>
      <c r="W816" s="19" t="s">
        <v>947</v>
      </c>
      <c r="X816" s="47">
        <v>-32</v>
      </c>
      <c r="Y816" s="70">
        <f t="shared" si="59"/>
        <v>-9.770992366412214</v>
      </c>
      <c r="Z816">
        <v>3275</v>
      </c>
      <c r="AA816">
        <v>3290</v>
      </c>
      <c r="AB816">
        <v>3205</v>
      </c>
      <c r="AC816">
        <v>3235</v>
      </c>
      <c r="AD816">
        <v>19400</v>
      </c>
      <c r="AE816">
        <v>3230</v>
      </c>
      <c r="AF816">
        <v>3250</v>
      </c>
      <c r="AG816">
        <v>3225</v>
      </c>
      <c r="AH816">
        <v>3225</v>
      </c>
      <c r="AI816">
        <v>2500</v>
      </c>
      <c r="AJ816">
        <v>3220</v>
      </c>
      <c r="AK816">
        <v>3275</v>
      </c>
      <c r="AL816">
        <v>3220</v>
      </c>
      <c r="AM816">
        <v>3260</v>
      </c>
      <c r="AN816">
        <v>2500</v>
      </c>
      <c r="AO816">
        <v>3270</v>
      </c>
      <c r="AP816">
        <v>3275</v>
      </c>
      <c r="AQ816">
        <v>3260</v>
      </c>
      <c r="AR816">
        <v>3275</v>
      </c>
      <c r="AS816">
        <v>3000</v>
      </c>
      <c r="AT816">
        <v>3275</v>
      </c>
      <c r="AU816">
        <v>3295</v>
      </c>
      <c r="AV816">
        <v>3255</v>
      </c>
      <c r="AW816">
        <v>3290</v>
      </c>
      <c r="AX816">
        <v>6800</v>
      </c>
      <c r="AY816">
        <v>3280</v>
      </c>
      <c r="AZ816">
        <v>3285</v>
      </c>
      <c r="BA816">
        <v>3250</v>
      </c>
      <c r="BB816">
        <v>3260</v>
      </c>
      <c r="BC816">
        <v>2600</v>
      </c>
      <c r="BD816">
        <v>3260</v>
      </c>
      <c r="BE816">
        <v>3275</v>
      </c>
      <c r="BF816">
        <v>3245</v>
      </c>
      <c r="BG816">
        <v>3270</v>
      </c>
      <c r="BH816">
        <v>2600</v>
      </c>
      <c r="BI816">
        <v>3275</v>
      </c>
      <c r="BJ816">
        <v>3295</v>
      </c>
      <c r="BK816">
        <v>3275</v>
      </c>
      <c r="BL816">
        <v>3295</v>
      </c>
      <c r="BM816">
        <v>1600</v>
      </c>
      <c r="BN816">
        <v>3300</v>
      </c>
      <c r="BO816">
        <v>3300</v>
      </c>
      <c r="BP816">
        <v>3270</v>
      </c>
      <c r="BQ816">
        <v>3270</v>
      </c>
      <c r="BR816">
        <v>2900</v>
      </c>
      <c r="BS816">
        <v>3270</v>
      </c>
      <c r="BT816">
        <v>3275</v>
      </c>
      <c r="BU816">
        <v>3250</v>
      </c>
      <c r="BV816">
        <v>3250</v>
      </c>
      <c r="BW816">
        <v>2300</v>
      </c>
      <c r="BX816">
        <v>3255</v>
      </c>
      <c r="BY816">
        <v>3255</v>
      </c>
      <c r="BZ816">
        <v>3255</v>
      </c>
      <c r="CA816">
        <v>3255</v>
      </c>
      <c r="CB816">
        <v>300</v>
      </c>
      <c r="CC816">
        <v>3265</v>
      </c>
      <c r="CD816">
        <v>3275</v>
      </c>
      <c r="CE816">
        <v>3255</v>
      </c>
      <c r="CF816">
        <v>3260</v>
      </c>
      <c r="CG816">
        <v>1800</v>
      </c>
      <c r="CL816">
        <v>0</v>
      </c>
      <c r="CM816">
        <v>3260</v>
      </c>
      <c r="CN816">
        <v>3280</v>
      </c>
      <c r="CO816">
        <v>3260</v>
      </c>
      <c r="CP816">
        <v>3280</v>
      </c>
      <c r="CQ816">
        <v>2600</v>
      </c>
      <c r="CR816">
        <v>3275</v>
      </c>
      <c r="CS816">
        <v>3275</v>
      </c>
      <c r="CT816">
        <v>3260</v>
      </c>
      <c r="CU816">
        <v>3260</v>
      </c>
      <c r="CV816">
        <v>300</v>
      </c>
      <c r="CW816">
        <v>3260</v>
      </c>
      <c r="CX816">
        <v>3265</v>
      </c>
      <c r="CY816">
        <v>3240</v>
      </c>
      <c r="CZ816">
        <v>3245</v>
      </c>
      <c r="DA816">
        <v>3800</v>
      </c>
      <c r="DB816">
        <v>3245</v>
      </c>
      <c r="DC816">
        <v>3250</v>
      </c>
      <c r="DD816">
        <v>3235</v>
      </c>
      <c r="DE816">
        <v>3240</v>
      </c>
      <c r="DF816">
        <v>1600</v>
      </c>
      <c r="DG816">
        <v>3245</v>
      </c>
      <c r="DH816">
        <v>3255</v>
      </c>
      <c r="DI816">
        <v>3240</v>
      </c>
      <c r="DJ816">
        <v>3255</v>
      </c>
      <c r="DK816">
        <v>1200</v>
      </c>
      <c r="DL816">
        <v>3245</v>
      </c>
      <c r="DM816">
        <v>3260</v>
      </c>
      <c r="DN816">
        <v>3245</v>
      </c>
      <c r="DO816">
        <v>3255</v>
      </c>
      <c r="DP816">
        <v>1600</v>
      </c>
      <c r="DQ816">
        <v>3255</v>
      </c>
      <c r="DR816">
        <v>3255</v>
      </c>
      <c r="DS816">
        <v>3230</v>
      </c>
      <c r="DT816">
        <v>3245</v>
      </c>
      <c r="DU816">
        <v>3000</v>
      </c>
      <c r="DV816">
        <v>3250</v>
      </c>
      <c r="DW816">
        <v>3250</v>
      </c>
      <c r="DX816">
        <v>3245</v>
      </c>
      <c r="DY816">
        <v>3245</v>
      </c>
      <c r="DZ816">
        <v>800</v>
      </c>
      <c r="EA816">
        <v>3250</v>
      </c>
      <c r="EB816">
        <v>3250</v>
      </c>
      <c r="EC816">
        <v>3230</v>
      </c>
      <c r="ED816">
        <v>3230</v>
      </c>
      <c r="EE816">
        <v>1300</v>
      </c>
      <c r="EF816">
        <v>3225</v>
      </c>
      <c r="EG816">
        <v>3230</v>
      </c>
      <c r="EH816">
        <v>3220</v>
      </c>
      <c r="EI816">
        <v>3225</v>
      </c>
      <c r="EJ816">
        <v>3200</v>
      </c>
      <c r="EK816">
        <v>3230</v>
      </c>
      <c r="EL816">
        <v>3235</v>
      </c>
      <c r="EM816">
        <v>3230</v>
      </c>
      <c r="EN816">
        <v>3235</v>
      </c>
      <c r="EO816">
        <v>800</v>
      </c>
      <c r="EP816">
        <v>3235</v>
      </c>
      <c r="EQ816">
        <v>3250</v>
      </c>
      <c r="ER816">
        <v>3235</v>
      </c>
      <c r="ES816">
        <v>3240</v>
      </c>
      <c r="ET816">
        <v>1100</v>
      </c>
      <c r="EU816">
        <v>3245</v>
      </c>
      <c r="EV816">
        <v>3255</v>
      </c>
      <c r="EW816">
        <v>3240</v>
      </c>
      <c r="EX816">
        <v>3250</v>
      </c>
      <c r="EY816">
        <v>1100</v>
      </c>
      <c r="EZ816">
        <v>3245</v>
      </c>
      <c r="FA816">
        <v>3270</v>
      </c>
      <c r="FB816">
        <v>3240</v>
      </c>
      <c r="FC816">
        <v>3265</v>
      </c>
      <c r="FD816">
        <v>2700</v>
      </c>
      <c r="FE816">
        <v>3255</v>
      </c>
      <c r="FF816">
        <v>3255</v>
      </c>
      <c r="FG816">
        <v>3255</v>
      </c>
      <c r="FH816">
        <v>3255</v>
      </c>
      <c r="FI816">
        <v>200</v>
      </c>
      <c r="FJ816">
        <v>3245</v>
      </c>
      <c r="FK816">
        <v>3260</v>
      </c>
      <c r="FL816">
        <v>3245</v>
      </c>
      <c r="FM816">
        <v>3260</v>
      </c>
      <c r="FN816">
        <v>3000</v>
      </c>
      <c r="FO816">
        <v>3250</v>
      </c>
      <c r="FP816">
        <v>3250</v>
      </c>
      <c r="FQ816">
        <v>3245</v>
      </c>
      <c r="FR816">
        <v>3245</v>
      </c>
      <c r="FS816">
        <v>500</v>
      </c>
      <c r="FT816">
        <v>3240</v>
      </c>
      <c r="FU816">
        <v>3240</v>
      </c>
      <c r="FV816">
        <v>3240</v>
      </c>
      <c r="FW816">
        <v>3240</v>
      </c>
      <c r="FX816">
        <v>300</v>
      </c>
      <c r="GC816">
        <v>0</v>
      </c>
      <c r="GH816">
        <v>0</v>
      </c>
      <c r="GM816">
        <v>0</v>
      </c>
      <c r="GR816">
        <v>0</v>
      </c>
      <c r="GW816">
        <v>0</v>
      </c>
      <c r="HB816">
        <v>0</v>
      </c>
      <c r="HG816">
        <v>0</v>
      </c>
      <c r="HL816">
        <v>0</v>
      </c>
      <c r="HQ816">
        <v>0</v>
      </c>
      <c r="HV816">
        <v>0</v>
      </c>
      <c r="IA816">
        <v>0</v>
      </c>
      <c r="IB816">
        <v>3265</v>
      </c>
      <c r="IC816">
        <v>3265</v>
      </c>
      <c r="ID816">
        <v>3255</v>
      </c>
      <c r="IE816">
        <v>3255</v>
      </c>
      <c r="IF816">
        <v>2300</v>
      </c>
      <c r="IG816">
        <v>3260</v>
      </c>
      <c r="IH816">
        <v>3260</v>
      </c>
      <c r="II816">
        <v>3250</v>
      </c>
      <c r="IJ816">
        <v>3250</v>
      </c>
      <c r="IK816">
        <v>500</v>
      </c>
      <c r="IL816">
        <v>3255</v>
      </c>
      <c r="IM816">
        <v>3260</v>
      </c>
      <c r="IN816">
        <v>3245</v>
      </c>
      <c r="IO816">
        <v>3250</v>
      </c>
      <c r="IP816">
        <v>2000</v>
      </c>
      <c r="IQ816">
        <v>3245</v>
      </c>
      <c r="IR816">
        <v>3245</v>
      </c>
      <c r="IS816">
        <v>3245</v>
      </c>
      <c r="IT816">
        <v>3245</v>
      </c>
      <c r="IU816">
        <v>700</v>
      </c>
      <c r="IV816">
        <v>3245</v>
      </c>
      <c r="IW816">
        <v>3245</v>
      </c>
      <c r="IX816">
        <v>3245</v>
      </c>
      <c r="IY816">
        <v>3245</v>
      </c>
      <c r="IZ816">
        <v>400</v>
      </c>
      <c r="JA816">
        <v>3250</v>
      </c>
      <c r="JB816">
        <v>3255</v>
      </c>
      <c r="JC816">
        <v>3250</v>
      </c>
      <c r="JD816">
        <v>3250</v>
      </c>
      <c r="JE816">
        <v>1900</v>
      </c>
      <c r="JF816">
        <v>3250</v>
      </c>
      <c r="JG816">
        <v>3250</v>
      </c>
      <c r="JH816">
        <v>3225</v>
      </c>
      <c r="JI816">
        <v>3230</v>
      </c>
      <c r="JJ816">
        <v>2700</v>
      </c>
      <c r="JK816">
        <v>3230</v>
      </c>
      <c r="JL816">
        <v>3235</v>
      </c>
      <c r="JM816">
        <v>3230</v>
      </c>
      <c r="JN816">
        <v>3235</v>
      </c>
      <c r="JO816">
        <v>600</v>
      </c>
      <c r="JP816">
        <v>3235</v>
      </c>
      <c r="JQ816">
        <v>3235</v>
      </c>
      <c r="JR816">
        <v>3235</v>
      </c>
      <c r="JS816">
        <v>3235</v>
      </c>
      <c r="JT816">
        <v>400</v>
      </c>
      <c r="JU816">
        <v>3240</v>
      </c>
      <c r="JV816">
        <v>3240</v>
      </c>
      <c r="JW816">
        <v>3235</v>
      </c>
      <c r="JX816">
        <v>3235</v>
      </c>
      <c r="JY816">
        <v>200</v>
      </c>
      <c r="JZ816">
        <v>3235</v>
      </c>
      <c r="KA816">
        <v>3235</v>
      </c>
      <c r="KB816">
        <v>3235</v>
      </c>
      <c r="KC816">
        <v>3235</v>
      </c>
      <c r="KD816">
        <v>600</v>
      </c>
      <c r="KE816">
        <v>3240</v>
      </c>
      <c r="KF816">
        <v>3240</v>
      </c>
      <c r="KG816">
        <v>3235</v>
      </c>
      <c r="KH816">
        <v>3235</v>
      </c>
      <c r="KI816">
        <v>400</v>
      </c>
      <c r="KJ816">
        <v>3235</v>
      </c>
      <c r="KK816">
        <v>3235</v>
      </c>
      <c r="KL816">
        <v>3235</v>
      </c>
      <c r="KM816">
        <v>3235</v>
      </c>
      <c r="KN816">
        <v>100</v>
      </c>
      <c r="KO816">
        <v>3230</v>
      </c>
      <c r="KP816">
        <v>3240</v>
      </c>
      <c r="KQ816">
        <v>3230</v>
      </c>
      <c r="KR816">
        <v>3240</v>
      </c>
      <c r="KS816">
        <v>600</v>
      </c>
      <c r="KT816">
        <v>3240</v>
      </c>
      <c r="KU816">
        <v>3240</v>
      </c>
      <c r="KV816">
        <v>3240</v>
      </c>
      <c r="KW816">
        <v>3240</v>
      </c>
      <c r="KX816">
        <v>100</v>
      </c>
      <c r="KY816">
        <v>3235</v>
      </c>
      <c r="KZ816">
        <v>3245</v>
      </c>
      <c r="LA816">
        <v>3235</v>
      </c>
      <c r="LB816">
        <v>3245</v>
      </c>
      <c r="LC816">
        <v>600</v>
      </c>
      <c r="LD816">
        <v>3240</v>
      </c>
      <c r="LE816">
        <v>3240</v>
      </c>
      <c r="LF816">
        <v>3240</v>
      </c>
      <c r="LG816">
        <v>3240</v>
      </c>
      <c r="LH816">
        <v>200</v>
      </c>
      <c r="LI816">
        <v>3245</v>
      </c>
      <c r="LJ816">
        <v>3245</v>
      </c>
      <c r="LK816">
        <v>3235</v>
      </c>
      <c r="LL816">
        <v>3245</v>
      </c>
      <c r="LM816">
        <v>300</v>
      </c>
      <c r="LN816">
        <v>3245</v>
      </c>
      <c r="LO816">
        <v>3245</v>
      </c>
      <c r="LP816">
        <v>3245</v>
      </c>
      <c r="LQ816">
        <v>3245</v>
      </c>
      <c r="LR816">
        <v>200</v>
      </c>
      <c r="LS816">
        <v>3245</v>
      </c>
      <c r="LT816">
        <v>3245</v>
      </c>
      <c r="LU816">
        <v>3240</v>
      </c>
      <c r="LV816">
        <v>3240</v>
      </c>
      <c r="LW816">
        <v>300</v>
      </c>
      <c r="LX816">
        <v>3245</v>
      </c>
      <c r="LY816">
        <v>3245</v>
      </c>
      <c r="LZ816">
        <v>3225</v>
      </c>
      <c r="MA816">
        <v>3235</v>
      </c>
      <c r="MB816">
        <v>5500</v>
      </c>
      <c r="MC816">
        <v>3235</v>
      </c>
      <c r="MD816">
        <v>3235</v>
      </c>
      <c r="ME816">
        <v>3235</v>
      </c>
      <c r="MF816">
        <v>3235</v>
      </c>
      <c r="MG816">
        <v>300</v>
      </c>
      <c r="MH816">
        <v>3245</v>
      </c>
      <c r="MI816">
        <v>3255</v>
      </c>
      <c r="MJ816">
        <v>3245</v>
      </c>
      <c r="MK816">
        <v>3250</v>
      </c>
      <c r="ML816">
        <v>1400</v>
      </c>
      <c r="MM816">
        <v>3245</v>
      </c>
      <c r="MN816">
        <v>3250</v>
      </c>
      <c r="MO816">
        <v>3240</v>
      </c>
      <c r="MP816">
        <v>3245</v>
      </c>
      <c r="MQ816">
        <v>1700</v>
      </c>
      <c r="MR816">
        <v>3245</v>
      </c>
      <c r="MS816">
        <v>3245</v>
      </c>
      <c r="MT816">
        <v>3245</v>
      </c>
      <c r="MU816">
        <v>3245</v>
      </c>
      <c r="MV816">
        <v>100</v>
      </c>
      <c r="MW816">
        <v>3245</v>
      </c>
      <c r="MX816">
        <v>3250</v>
      </c>
      <c r="MY816">
        <v>3235</v>
      </c>
      <c r="MZ816">
        <v>3250</v>
      </c>
      <c r="NA816">
        <v>3400</v>
      </c>
      <c r="NB816">
        <v>3245</v>
      </c>
      <c r="NC816">
        <v>3255</v>
      </c>
      <c r="ND816">
        <v>3245</v>
      </c>
      <c r="NE816">
        <v>3255</v>
      </c>
      <c r="NF816">
        <v>1700</v>
      </c>
      <c r="NG816">
        <v>3250</v>
      </c>
      <c r="NH816">
        <v>3255</v>
      </c>
      <c r="NI816">
        <v>3250</v>
      </c>
      <c r="NJ816">
        <v>3250</v>
      </c>
      <c r="NK816">
        <v>1500</v>
      </c>
      <c r="NL816">
        <v>3245</v>
      </c>
      <c r="NM816">
        <v>3250</v>
      </c>
      <c r="NN816">
        <v>3240</v>
      </c>
      <c r="NO816">
        <v>3250</v>
      </c>
      <c r="NP816">
        <v>1700</v>
      </c>
      <c r="NQ816">
        <v>3250</v>
      </c>
      <c r="NR816">
        <v>3250</v>
      </c>
      <c r="NS816">
        <v>3240</v>
      </c>
      <c r="NT816">
        <v>3245</v>
      </c>
      <c r="NU816">
        <v>4000</v>
      </c>
      <c r="NV816">
        <v>3250</v>
      </c>
      <c r="NW816">
        <v>3250</v>
      </c>
      <c r="NX816">
        <v>3250</v>
      </c>
      <c r="NY816">
        <v>3250</v>
      </c>
      <c r="NZ816">
        <v>6000</v>
      </c>
    </row>
    <row r="817" spans="1:390" ht="15">
      <c r="A817" s="15" t="s">
        <v>563</v>
      </c>
      <c r="B817" s="15">
        <v>48</v>
      </c>
      <c r="C817" s="15">
        <v>1951</v>
      </c>
      <c r="D817" s="10" t="s">
        <v>561</v>
      </c>
      <c r="E817" s="15" t="s">
        <v>20</v>
      </c>
      <c r="F817" s="15" t="s">
        <v>437</v>
      </c>
      <c r="G817" s="50">
        <v>2044</v>
      </c>
      <c r="H817" s="50">
        <v>98</v>
      </c>
      <c r="I817" s="58">
        <v>5.04E-2</v>
      </c>
      <c r="J817" s="50">
        <v>1355800</v>
      </c>
      <c r="K817" s="50">
        <v>2061</v>
      </c>
      <c r="L817" s="50">
        <v>1966</v>
      </c>
      <c r="M817" s="63">
        <f t="shared" si="54"/>
        <v>0.17894736842105263</v>
      </c>
      <c r="N817" s="42" t="str">
        <f>IFERROR(VLOOKUP(C817, マスタ!$E$2:$G$33, 3, TRUE), "")</f>
        <v>建設</v>
      </c>
      <c r="O817" s="15" t="str">
        <f>IF(F817 = "", "", TEXT( WORKDAY(TEXT(LEFT(F817, FIND("(", F817) - 1), "yyyy/mm/dd"), 1, マスタ!$A$2:$A$106), "yyyymmdd"))</f>
        <v>20170808</v>
      </c>
      <c r="P817" s="16">
        <v>42955</v>
      </c>
      <c r="Q817" s="56">
        <v>2050</v>
      </c>
      <c r="R817" s="56">
        <v>2056</v>
      </c>
      <c r="S817" s="56">
        <v>2031</v>
      </c>
      <c r="T817" s="15" t="str">
        <f t="shared" si="60"/>
        <v>無</v>
      </c>
      <c r="U817" s="15" t="str">
        <f t="shared" si="61"/>
        <v>無</v>
      </c>
      <c r="V817" s="67">
        <f t="shared" si="62"/>
        <v>2.9354207436398383E-3</v>
      </c>
      <c r="W817" s="17" t="s">
        <v>948</v>
      </c>
      <c r="X817" s="46">
        <v>-2</v>
      </c>
      <c r="Y817" s="71">
        <f t="shared" si="59"/>
        <v>-0.97847358121330719</v>
      </c>
      <c r="Z817">
        <v>2050</v>
      </c>
      <c r="AA817">
        <v>2052</v>
      </c>
      <c r="AB817">
        <v>2041</v>
      </c>
      <c r="AC817">
        <v>2048</v>
      </c>
      <c r="AD817">
        <v>43000</v>
      </c>
      <c r="AE817">
        <v>2048</v>
      </c>
      <c r="AF817">
        <v>2048</v>
      </c>
      <c r="AG817">
        <v>2041</v>
      </c>
      <c r="AH817">
        <v>2041</v>
      </c>
      <c r="AI817">
        <v>10500</v>
      </c>
      <c r="AJ817">
        <v>2042</v>
      </c>
      <c r="AK817">
        <v>2054</v>
      </c>
      <c r="AL817">
        <v>2042</v>
      </c>
      <c r="AM817">
        <v>2054</v>
      </c>
      <c r="AN817">
        <v>7600</v>
      </c>
      <c r="AO817">
        <v>2055</v>
      </c>
      <c r="AP817">
        <v>2056</v>
      </c>
      <c r="AQ817">
        <v>2052</v>
      </c>
      <c r="AR817">
        <v>2054</v>
      </c>
      <c r="AS817">
        <v>11000</v>
      </c>
      <c r="AT817">
        <v>2054</v>
      </c>
      <c r="AU817">
        <v>2054</v>
      </c>
      <c r="AV817">
        <v>2046</v>
      </c>
      <c r="AW817">
        <v>2048</v>
      </c>
      <c r="AX817">
        <v>5600</v>
      </c>
      <c r="AY817">
        <v>2048</v>
      </c>
      <c r="AZ817">
        <v>2048</v>
      </c>
      <c r="BA817">
        <v>2046</v>
      </c>
      <c r="BB817">
        <v>2047</v>
      </c>
      <c r="BC817">
        <v>3300</v>
      </c>
      <c r="BD817">
        <v>2047</v>
      </c>
      <c r="BE817">
        <v>2047</v>
      </c>
      <c r="BF817">
        <v>2046</v>
      </c>
      <c r="BG817">
        <v>2047</v>
      </c>
      <c r="BH817">
        <v>2600</v>
      </c>
      <c r="BI817">
        <v>2048</v>
      </c>
      <c r="BJ817">
        <v>2054</v>
      </c>
      <c r="BK817">
        <v>2047</v>
      </c>
      <c r="BL817">
        <v>2053</v>
      </c>
      <c r="BM817">
        <v>8800</v>
      </c>
      <c r="BN817">
        <v>2054</v>
      </c>
      <c r="BO817">
        <v>2054</v>
      </c>
      <c r="BP817">
        <v>2049</v>
      </c>
      <c r="BQ817">
        <v>2049</v>
      </c>
      <c r="BR817">
        <v>4200</v>
      </c>
      <c r="BS817">
        <v>2050</v>
      </c>
      <c r="BT817">
        <v>2054</v>
      </c>
      <c r="BU817">
        <v>2050</v>
      </c>
      <c r="BV817">
        <v>2053</v>
      </c>
      <c r="BW817">
        <v>2300</v>
      </c>
      <c r="BX817">
        <v>2052</v>
      </c>
      <c r="BY817">
        <v>2054</v>
      </c>
      <c r="BZ817">
        <v>2052</v>
      </c>
      <c r="CA817">
        <v>2053</v>
      </c>
      <c r="CB817">
        <v>3100</v>
      </c>
      <c r="CC817">
        <v>2053</v>
      </c>
      <c r="CD817">
        <v>2053</v>
      </c>
      <c r="CE817">
        <v>2046</v>
      </c>
      <c r="CF817">
        <v>2046</v>
      </c>
      <c r="CG817">
        <v>1900</v>
      </c>
      <c r="CH817">
        <v>2047</v>
      </c>
      <c r="CI817">
        <v>2047</v>
      </c>
      <c r="CJ817">
        <v>2044</v>
      </c>
      <c r="CK817">
        <v>2045</v>
      </c>
      <c r="CL817">
        <v>2500</v>
      </c>
      <c r="CM817">
        <v>2044</v>
      </c>
      <c r="CN817">
        <v>2044</v>
      </c>
      <c r="CO817">
        <v>2042</v>
      </c>
      <c r="CP817">
        <v>2042</v>
      </c>
      <c r="CQ817">
        <v>4800</v>
      </c>
      <c r="CR817">
        <v>2042</v>
      </c>
      <c r="CS817">
        <v>2043</v>
      </c>
      <c r="CT817">
        <v>2042</v>
      </c>
      <c r="CU817">
        <v>2043</v>
      </c>
      <c r="CV817">
        <v>2400</v>
      </c>
      <c r="CW817">
        <v>2042</v>
      </c>
      <c r="CX817">
        <v>2043</v>
      </c>
      <c r="CY817">
        <v>2042</v>
      </c>
      <c r="CZ817">
        <v>2042</v>
      </c>
      <c r="DA817">
        <v>2400</v>
      </c>
      <c r="DB817">
        <v>2041</v>
      </c>
      <c r="DC817">
        <v>2042</v>
      </c>
      <c r="DD817">
        <v>2039</v>
      </c>
      <c r="DE817">
        <v>2041</v>
      </c>
      <c r="DF817">
        <v>5100</v>
      </c>
      <c r="DG817">
        <v>2041</v>
      </c>
      <c r="DH817">
        <v>2048</v>
      </c>
      <c r="DI817">
        <v>2041</v>
      </c>
      <c r="DJ817">
        <v>2048</v>
      </c>
      <c r="DK817">
        <v>5600</v>
      </c>
      <c r="DL817">
        <v>2048</v>
      </c>
      <c r="DM817">
        <v>2051</v>
      </c>
      <c r="DN817">
        <v>2048</v>
      </c>
      <c r="DO817">
        <v>2050</v>
      </c>
      <c r="DP817">
        <v>4200</v>
      </c>
      <c r="DQ817">
        <v>2050</v>
      </c>
      <c r="DR817">
        <v>2050</v>
      </c>
      <c r="DS817">
        <v>2044</v>
      </c>
      <c r="DT817">
        <v>2048</v>
      </c>
      <c r="DU817">
        <v>6200</v>
      </c>
      <c r="DV817">
        <v>2047</v>
      </c>
      <c r="DW817">
        <v>2047</v>
      </c>
      <c r="DX817">
        <v>2044</v>
      </c>
      <c r="DY817">
        <v>2045</v>
      </c>
      <c r="DZ817">
        <v>5100</v>
      </c>
      <c r="EA817">
        <v>2043</v>
      </c>
      <c r="EB817">
        <v>2043</v>
      </c>
      <c r="EC817">
        <v>2039</v>
      </c>
      <c r="ED817">
        <v>2039</v>
      </c>
      <c r="EE817">
        <v>3900</v>
      </c>
      <c r="EF817">
        <v>2039</v>
      </c>
      <c r="EG817">
        <v>2041</v>
      </c>
      <c r="EH817">
        <v>2036</v>
      </c>
      <c r="EI817">
        <v>2040</v>
      </c>
      <c r="EJ817">
        <v>5800</v>
      </c>
      <c r="EK817">
        <v>2040</v>
      </c>
      <c r="EL817">
        <v>2047</v>
      </c>
      <c r="EM817">
        <v>2040</v>
      </c>
      <c r="EN817">
        <v>2047</v>
      </c>
      <c r="EO817">
        <v>5600</v>
      </c>
      <c r="EP817">
        <v>2046</v>
      </c>
      <c r="EQ817">
        <v>2046</v>
      </c>
      <c r="ER817">
        <v>2045</v>
      </c>
      <c r="ES817">
        <v>2045</v>
      </c>
      <c r="ET817">
        <v>3000</v>
      </c>
      <c r="EU817">
        <v>2046</v>
      </c>
      <c r="EV817">
        <v>2048</v>
      </c>
      <c r="EW817">
        <v>2046</v>
      </c>
      <c r="EX817">
        <v>2048</v>
      </c>
      <c r="EY817">
        <v>7300</v>
      </c>
      <c r="EZ817">
        <v>2046</v>
      </c>
      <c r="FA817">
        <v>2047</v>
      </c>
      <c r="FB817">
        <v>2045</v>
      </c>
      <c r="FC817">
        <v>2045</v>
      </c>
      <c r="FD817">
        <v>2100</v>
      </c>
      <c r="FE817">
        <v>2045</v>
      </c>
      <c r="FF817">
        <v>2047</v>
      </c>
      <c r="FG817">
        <v>2045</v>
      </c>
      <c r="FH817">
        <v>2046</v>
      </c>
      <c r="FI817">
        <v>2400</v>
      </c>
      <c r="FJ817">
        <v>2046</v>
      </c>
      <c r="FK817">
        <v>2047</v>
      </c>
      <c r="FL817">
        <v>2045</v>
      </c>
      <c r="FM817">
        <v>2047</v>
      </c>
      <c r="FN817">
        <v>2500</v>
      </c>
      <c r="FO817">
        <v>2047</v>
      </c>
      <c r="FP817">
        <v>2048</v>
      </c>
      <c r="FQ817">
        <v>2045</v>
      </c>
      <c r="FR817">
        <v>2045</v>
      </c>
      <c r="FS817">
        <v>4800</v>
      </c>
      <c r="FT817">
        <v>2047</v>
      </c>
      <c r="FU817">
        <v>2047</v>
      </c>
      <c r="FV817">
        <v>2047</v>
      </c>
      <c r="FW817">
        <v>2047</v>
      </c>
      <c r="FX817">
        <v>1600</v>
      </c>
      <c r="GC817">
        <v>0</v>
      </c>
      <c r="GH817">
        <v>0</v>
      </c>
      <c r="GM817">
        <v>0</v>
      </c>
      <c r="GR817">
        <v>0</v>
      </c>
      <c r="GW817">
        <v>0</v>
      </c>
      <c r="HB817">
        <v>0</v>
      </c>
      <c r="HG817">
        <v>0</v>
      </c>
      <c r="HL817">
        <v>0</v>
      </c>
      <c r="HQ817">
        <v>0</v>
      </c>
      <c r="HV817">
        <v>0</v>
      </c>
      <c r="IA817">
        <v>0</v>
      </c>
      <c r="IB817">
        <v>2044</v>
      </c>
      <c r="IC817">
        <v>2045</v>
      </c>
      <c r="ID817">
        <v>2035</v>
      </c>
      <c r="IE817">
        <v>2035</v>
      </c>
      <c r="IF817">
        <v>19000</v>
      </c>
      <c r="IG817">
        <v>2036</v>
      </c>
      <c r="IH817">
        <v>2036</v>
      </c>
      <c r="II817">
        <v>2032</v>
      </c>
      <c r="IJ817">
        <v>2033</v>
      </c>
      <c r="IK817">
        <v>8000</v>
      </c>
      <c r="IL817">
        <v>2034</v>
      </c>
      <c r="IM817">
        <v>2038</v>
      </c>
      <c r="IN817">
        <v>2033</v>
      </c>
      <c r="IO817">
        <v>2033</v>
      </c>
      <c r="IP817">
        <v>7700</v>
      </c>
      <c r="IQ817">
        <v>2032</v>
      </c>
      <c r="IR817">
        <v>2033</v>
      </c>
      <c r="IS817">
        <v>2031</v>
      </c>
      <c r="IT817">
        <v>2032</v>
      </c>
      <c r="IU817">
        <v>6100</v>
      </c>
      <c r="IV817">
        <v>2032</v>
      </c>
      <c r="IW817">
        <v>2034</v>
      </c>
      <c r="IX817">
        <v>2032</v>
      </c>
      <c r="IY817">
        <v>2034</v>
      </c>
      <c r="IZ817">
        <v>4700</v>
      </c>
      <c r="JA817">
        <v>2034</v>
      </c>
      <c r="JB817">
        <v>2036</v>
      </c>
      <c r="JC817">
        <v>2033</v>
      </c>
      <c r="JD817">
        <v>2035</v>
      </c>
      <c r="JE817">
        <v>6700</v>
      </c>
      <c r="JF817">
        <v>2035</v>
      </c>
      <c r="JG817">
        <v>2038</v>
      </c>
      <c r="JH817">
        <v>2032</v>
      </c>
      <c r="JI817">
        <v>2038</v>
      </c>
      <c r="JJ817">
        <v>7600</v>
      </c>
      <c r="JK817">
        <v>2039</v>
      </c>
      <c r="JL817">
        <v>2041</v>
      </c>
      <c r="JM817">
        <v>2039</v>
      </c>
      <c r="JN817">
        <v>2040</v>
      </c>
      <c r="JO817">
        <v>5800</v>
      </c>
      <c r="JP817">
        <v>2041</v>
      </c>
      <c r="JQ817">
        <v>2042</v>
      </c>
      <c r="JR817">
        <v>2039</v>
      </c>
      <c r="JS817">
        <v>2040</v>
      </c>
      <c r="JT817">
        <v>2800</v>
      </c>
      <c r="JU817">
        <v>2039</v>
      </c>
      <c r="JV817">
        <v>2039</v>
      </c>
      <c r="JW817">
        <v>2036</v>
      </c>
      <c r="JX817">
        <v>2036</v>
      </c>
      <c r="JY817">
        <v>4500</v>
      </c>
      <c r="JZ817">
        <v>2036</v>
      </c>
      <c r="KA817">
        <v>2036</v>
      </c>
      <c r="KB817">
        <v>2034</v>
      </c>
      <c r="KC817">
        <v>2035</v>
      </c>
      <c r="KD817">
        <v>4000</v>
      </c>
      <c r="KE817">
        <v>2036</v>
      </c>
      <c r="KF817">
        <v>2038</v>
      </c>
      <c r="KG817">
        <v>2036</v>
      </c>
      <c r="KH817">
        <v>2038</v>
      </c>
      <c r="KI817">
        <v>4400</v>
      </c>
      <c r="KJ817">
        <v>2038</v>
      </c>
      <c r="KK817">
        <v>2038</v>
      </c>
      <c r="KL817">
        <v>2037</v>
      </c>
      <c r="KM817">
        <v>2038</v>
      </c>
      <c r="KN817">
        <v>4300</v>
      </c>
      <c r="KO817">
        <v>2038</v>
      </c>
      <c r="KP817">
        <v>2038</v>
      </c>
      <c r="KQ817">
        <v>2037</v>
      </c>
      <c r="KR817">
        <v>2038</v>
      </c>
      <c r="KS817">
        <v>5400</v>
      </c>
      <c r="KT817">
        <v>2038</v>
      </c>
      <c r="KU817">
        <v>2039</v>
      </c>
      <c r="KV817">
        <v>2037</v>
      </c>
      <c r="KW817">
        <v>2038</v>
      </c>
      <c r="KX817">
        <v>4000</v>
      </c>
      <c r="KY817">
        <v>2037</v>
      </c>
      <c r="KZ817">
        <v>2039</v>
      </c>
      <c r="LA817">
        <v>2037</v>
      </c>
      <c r="LB817">
        <v>2038</v>
      </c>
      <c r="LC817">
        <v>2600</v>
      </c>
      <c r="LD817">
        <v>2039</v>
      </c>
      <c r="LE817">
        <v>2039</v>
      </c>
      <c r="LF817">
        <v>2039</v>
      </c>
      <c r="LG817">
        <v>2039</v>
      </c>
      <c r="LH817">
        <v>2700</v>
      </c>
      <c r="LI817">
        <v>2039</v>
      </c>
      <c r="LJ817">
        <v>2039</v>
      </c>
      <c r="LK817">
        <v>2037</v>
      </c>
      <c r="LL817">
        <v>2038</v>
      </c>
      <c r="LM817">
        <v>6600</v>
      </c>
      <c r="LN817">
        <v>2039</v>
      </c>
      <c r="LO817">
        <v>2040</v>
      </c>
      <c r="LP817">
        <v>2037</v>
      </c>
      <c r="LQ817">
        <v>2038</v>
      </c>
      <c r="LR817">
        <v>7500</v>
      </c>
      <c r="LS817">
        <v>2038</v>
      </c>
      <c r="LT817">
        <v>2038</v>
      </c>
      <c r="LU817">
        <v>2035</v>
      </c>
      <c r="LV817">
        <v>2036</v>
      </c>
      <c r="LW817">
        <v>4200</v>
      </c>
      <c r="LX817">
        <v>2036</v>
      </c>
      <c r="LY817">
        <v>2037</v>
      </c>
      <c r="LZ817">
        <v>2036</v>
      </c>
      <c r="MA817">
        <v>2037</v>
      </c>
      <c r="MB817">
        <v>5500</v>
      </c>
      <c r="MC817">
        <v>2037</v>
      </c>
      <c r="MD817">
        <v>2039</v>
      </c>
      <c r="ME817">
        <v>2037</v>
      </c>
      <c r="MF817">
        <v>2038</v>
      </c>
      <c r="MG817">
        <v>10300</v>
      </c>
      <c r="MH817">
        <v>2039</v>
      </c>
      <c r="MI817">
        <v>2040</v>
      </c>
      <c r="MJ817">
        <v>2039</v>
      </c>
      <c r="MK817">
        <v>2040</v>
      </c>
      <c r="ML817">
        <v>2600</v>
      </c>
      <c r="MM817">
        <v>2039</v>
      </c>
      <c r="MN817">
        <v>2039</v>
      </c>
      <c r="MO817">
        <v>2038</v>
      </c>
      <c r="MP817">
        <v>2039</v>
      </c>
      <c r="MQ817">
        <v>7100</v>
      </c>
      <c r="MR817">
        <v>2039</v>
      </c>
      <c r="MS817">
        <v>2040</v>
      </c>
      <c r="MT817">
        <v>2038</v>
      </c>
      <c r="MU817">
        <v>2040</v>
      </c>
      <c r="MV817">
        <v>5500</v>
      </c>
      <c r="MW817">
        <v>2040</v>
      </c>
      <c r="MX817">
        <v>2040</v>
      </c>
      <c r="MY817">
        <v>2037</v>
      </c>
      <c r="MZ817">
        <v>2038</v>
      </c>
      <c r="NA817">
        <v>8700</v>
      </c>
      <c r="NB817">
        <v>2038</v>
      </c>
      <c r="NC817">
        <v>2040</v>
      </c>
      <c r="ND817">
        <v>2037</v>
      </c>
      <c r="NE817">
        <v>2040</v>
      </c>
      <c r="NF817">
        <v>6900</v>
      </c>
      <c r="NG817">
        <v>2040</v>
      </c>
      <c r="NH817">
        <v>2040</v>
      </c>
      <c r="NI817">
        <v>2039</v>
      </c>
      <c r="NJ817">
        <v>2039</v>
      </c>
      <c r="NK817">
        <v>2000</v>
      </c>
      <c r="NL817">
        <v>2039</v>
      </c>
      <c r="NM817">
        <v>2040</v>
      </c>
      <c r="NN817">
        <v>2034</v>
      </c>
      <c r="NO817">
        <v>2035</v>
      </c>
      <c r="NP817">
        <v>24200</v>
      </c>
      <c r="NQ817">
        <v>2036</v>
      </c>
      <c r="NR817">
        <v>2038</v>
      </c>
      <c r="NS817">
        <v>2034</v>
      </c>
      <c r="NT817">
        <v>2038</v>
      </c>
      <c r="NU817">
        <v>18700</v>
      </c>
      <c r="NV817">
        <v>2037</v>
      </c>
      <c r="NW817">
        <v>2037</v>
      </c>
      <c r="NX817">
        <v>2037</v>
      </c>
      <c r="NY817">
        <v>2037</v>
      </c>
      <c r="NZ817">
        <v>41800</v>
      </c>
    </row>
    <row r="818" spans="1:390" ht="15">
      <c r="A818" s="14" t="s">
        <v>563</v>
      </c>
      <c r="B818" s="14">
        <v>49</v>
      </c>
      <c r="C818" s="14">
        <v>8252</v>
      </c>
      <c r="D818" s="9" t="s">
        <v>562</v>
      </c>
      <c r="E818" s="14" t="s">
        <v>20</v>
      </c>
      <c r="F818" s="14" t="s">
        <v>437</v>
      </c>
      <c r="G818" s="51">
        <v>1582</v>
      </c>
      <c r="H818" s="51">
        <v>75</v>
      </c>
      <c r="I818" s="59">
        <v>4.9799999999999997E-2</v>
      </c>
      <c r="J818" s="51">
        <v>2230900</v>
      </c>
      <c r="K818" s="51">
        <v>1607</v>
      </c>
      <c r="L818" s="51">
        <v>1552</v>
      </c>
      <c r="M818" s="64">
        <f t="shared" si="54"/>
        <v>0.45454545454545453</v>
      </c>
      <c r="N818" s="43" t="str">
        <f>IFERROR(VLOOKUP(C818, マスタ!$E$2:$G$33, 3, TRUE), "")</f>
        <v>商業</v>
      </c>
      <c r="O818" s="14" t="str">
        <f>IF(F818 = "", "", TEXT( WORKDAY(TEXT(LEFT(F818, FIND("(", F818) - 1), "yyyy/mm/dd"), 1, マスタ!$A$2:$A$106), "yyyymmdd"))</f>
        <v>20170808</v>
      </c>
      <c r="P818" s="18">
        <v>42955</v>
      </c>
      <c r="Q818" s="57">
        <v>1576</v>
      </c>
      <c r="R818" s="57">
        <v>1584</v>
      </c>
      <c r="S818" s="57">
        <v>1565</v>
      </c>
      <c r="T818" s="14" t="str">
        <f t="shared" si="60"/>
        <v>無</v>
      </c>
      <c r="U818" s="14" t="str">
        <f t="shared" si="61"/>
        <v>無</v>
      </c>
      <c r="V818" s="68">
        <f t="shared" si="62"/>
        <v>-3.7926675094817064E-3</v>
      </c>
      <c r="W818" s="19" t="s">
        <v>948</v>
      </c>
      <c r="X818" s="47">
        <v>-3</v>
      </c>
      <c r="Y818" s="70">
        <f t="shared" si="59"/>
        <v>-1.8963337547408343</v>
      </c>
      <c r="Z818">
        <v>1576</v>
      </c>
      <c r="AA818">
        <v>1579</v>
      </c>
      <c r="AB818">
        <v>1570</v>
      </c>
      <c r="AC818">
        <v>1575</v>
      </c>
      <c r="AD818">
        <v>82500</v>
      </c>
      <c r="AE818">
        <v>1576</v>
      </c>
      <c r="AF818">
        <v>1577</v>
      </c>
      <c r="AG818">
        <v>1571</v>
      </c>
      <c r="AH818">
        <v>1575</v>
      </c>
      <c r="AI818">
        <v>25200</v>
      </c>
      <c r="AJ818">
        <v>1575</v>
      </c>
      <c r="AK818">
        <v>1575</v>
      </c>
      <c r="AL818">
        <v>1569</v>
      </c>
      <c r="AM818">
        <v>1569</v>
      </c>
      <c r="AN818">
        <v>28400</v>
      </c>
      <c r="AO818">
        <v>1569</v>
      </c>
      <c r="AP818">
        <v>1571</v>
      </c>
      <c r="AQ818">
        <v>1569</v>
      </c>
      <c r="AR818">
        <v>1571</v>
      </c>
      <c r="AS818">
        <v>15400</v>
      </c>
      <c r="AT818">
        <v>1571</v>
      </c>
      <c r="AU818">
        <v>1574</v>
      </c>
      <c r="AV818">
        <v>1571</v>
      </c>
      <c r="AW818">
        <v>1573</v>
      </c>
      <c r="AX818">
        <v>17400</v>
      </c>
      <c r="AY818">
        <v>1573</v>
      </c>
      <c r="AZ818">
        <v>1576</v>
      </c>
      <c r="BA818">
        <v>1573</v>
      </c>
      <c r="BB818">
        <v>1576</v>
      </c>
      <c r="BC818">
        <v>12900</v>
      </c>
      <c r="BD818">
        <v>1575</v>
      </c>
      <c r="BE818">
        <v>1578</v>
      </c>
      <c r="BF818">
        <v>1574</v>
      </c>
      <c r="BG818">
        <v>1574</v>
      </c>
      <c r="BH818">
        <v>21400</v>
      </c>
      <c r="BI818">
        <v>1573</v>
      </c>
      <c r="BJ818">
        <v>1574</v>
      </c>
      <c r="BK818">
        <v>1571</v>
      </c>
      <c r="BL818">
        <v>1571</v>
      </c>
      <c r="BM818">
        <v>11300</v>
      </c>
      <c r="BN818">
        <v>1571</v>
      </c>
      <c r="BO818">
        <v>1571</v>
      </c>
      <c r="BP818">
        <v>1569</v>
      </c>
      <c r="BQ818">
        <v>1570</v>
      </c>
      <c r="BR818">
        <v>9400</v>
      </c>
      <c r="BS818">
        <v>1570</v>
      </c>
      <c r="BT818">
        <v>1570</v>
      </c>
      <c r="BU818">
        <v>1566</v>
      </c>
      <c r="BV818">
        <v>1567</v>
      </c>
      <c r="BW818">
        <v>17400</v>
      </c>
      <c r="BX818">
        <v>1567</v>
      </c>
      <c r="BY818">
        <v>1570</v>
      </c>
      <c r="BZ818">
        <v>1567</v>
      </c>
      <c r="CA818">
        <v>1569</v>
      </c>
      <c r="CB818">
        <v>12300</v>
      </c>
      <c r="CC818">
        <v>1569</v>
      </c>
      <c r="CD818">
        <v>1573</v>
      </c>
      <c r="CE818">
        <v>1569</v>
      </c>
      <c r="CF818">
        <v>1573</v>
      </c>
      <c r="CG818">
        <v>8300</v>
      </c>
      <c r="CH818">
        <v>1572</v>
      </c>
      <c r="CI818">
        <v>1573</v>
      </c>
      <c r="CJ818">
        <v>1572</v>
      </c>
      <c r="CK818">
        <v>1573</v>
      </c>
      <c r="CL818">
        <v>3300</v>
      </c>
      <c r="CM818">
        <v>1572</v>
      </c>
      <c r="CN818">
        <v>1574</v>
      </c>
      <c r="CO818">
        <v>1572</v>
      </c>
      <c r="CP818">
        <v>1574</v>
      </c>
      <c r="CQ818">
        <v>4500</v>
      </c>
      <c r="CR818">
        <v>1574</v>
      </c>
      <c r="CS818">
        <v>1575</v>
      </c>
      <c r="CT818">
        <v>1574</v>
      </c>
      <c r="CU818">
        <v>1575</v>
      </c>
      <c r="CV818">
        <v>7500</v>
      </c>
      <c r="CW818">
        <v>1575</v>
      </c>
      <c r="CX818">
        <v>1579</v>
      </c>
      <c r="CY818">
        <v>1575</v>
      </c>
      <c r="CZ818">
        <v>1579</v>
      </c>
      <c r="DA818">
        <v>40700</v>
      </c>
      <c r="DB818">
        <v>1579</v>
      </c>
      <c r="DC818">
        <v>1579</v>
      </c>
      <c r="DD818">
        <v>1579</v>
      </c>
      <c r="DE818">
        <v>1579</v>
      </c>
      <c r="DF818">
        <v>1100</v>
      </c>
      <c r="DG818">
        <v>1579</v>
      </c>
      <c r="DH818">
        <v>1579</v>
      </c>
      <c r="DI818">
        <v>1578</v>
      </c>
      <c r="DJ818">
        <v>1579</v>
      </c>
      <c r="DK818">
        <v>5900</v>
      </c>
      <c r="DL818">
        <v>1579</v>
      </c>
      <c r="DM818">
        <v>1584</v>
      </c>
      <c r="DN818">
        <v>1579</v>
      </c>
      <c r="DO818">
        <v>1584</v>
      </c>
      <c r="DP818">
        <v>43300</v>
      </c>
      <c r="DQ818">
        <v>1583</v>
      </c>
      <c r="DR818">
        <v>1584</v>
      </c>
      <c r="DS818">
        <v>1580</v>
      </c>
      <c r="DT818">
        <v>1581</v>
      </c>
      <c r="DU818">
        <v>32500</v>
      </c>
      <c r="DV818">
        <v>1581</v>
      </c>
      <c r="DW818">
        <v>1583</v>
      </c>
      <c r="DX818">
        <v>1581</v>
      </c>
      <c r="DY818">
        <v>1582</v>
      </c>
      <c r="DZ818">
        <v>8800</v>
      </c>
      <c r="EA818">
        <v>1582</v>
      </c>
      <c r="EB818">
        <v>1582</v>
      </c>
      <c r="EC818">
        <v>1581</v>
      </c>
      <c r="ED818">
        <v>1581</v>
      </c>
      <c r="EE818">
        <v>8200</v>
      </c>
      <c r="EF818">
        <v>1580</v>
      </c>
      <c r="EG818">
        <v>1580</v>
      </c>
      <c r="EH818">
        <v>1578</v>
      </c>
      <c r="EI818">
        <v>1578</v>
      </c>
      <c r="EJ818">
        <v>22900</v>
      </c>
      <c r="EK818">
        <v>1578</v>
      </c>
      <c r="EL818">
        <v>1582</v>
      </c>
      <c r="EM818">
        <v>1578</v>
      </c>
      <c r="EN818">
        <v>1581</v>
      </c>
      <c r="EO818">
        <v>11700</v>
      </c>
      <c r="EP818">
        <v>1581</v>
      </c>
      <c r="EQ818">
        <v>1581</v>
      </c>
      <c r="ER818">
        <v>1580</v>
      </c>
      <c r="ES818">
        <v>1581</v>
      </c>
      <c r="ET818">
        <v>2100</v>
      </c>
      <c r="EU818">
        <v>1581</v>
      </c>
      <c r="EV818">
        <v>1581</v>
      </c>
      <c r="EW818">
        <v>1580</v>
      </c>
      <c r="EX818">
        <v>1581</v>
      </c>
      <c r="EY818">
        <v>2800</v>
      </c>
      <c r="EZ818">
        <v>1581</v>
      </c>
      <c r="FA818">
        <v>1581</v>
      </c>
      <c r="FB818">
        <v>1576</v>
      </c>
      <c r="FC818">
        <v>1576</v>
      </c>
      <c r="FD818">
        <v>21400</v>
      </c>
      <c r="FE818">
        <v>1576</v>
      </c>
      <c r="FF818">
        <v>1578</v>
      </c>
      <c r="FG818">
        <v>1576</v>
      </c>
      <c r="FH818">
        <v>1577</v>
      </c>
      <c r="FI818">
        <v>5800</v>
      </c>
      <c r="FJ818">
        <v>1577</v>
      </c>
      <c r="FK818">
        <v>1577</v>
      </c>
      <c r="FL818">
        <v>1576</v>
      </c>
      <c r="FM818">
        <v>1577</v>
      </c>
      <c r="FN818">
        <v>5300</v>
      </c>
      <c r="FO818">
        <v>1578</v>
      </c>
      <c r="FP818">
        <v>1578</v>
      </c>
      <c r="FQ818">
        <v>1577</v>
      </c>
      <c r="FR818">
        <v>1578</v>
      </c>
      <c r="FS818">
        <v>4900</v>
      </c>
      <c r="FX818">
        <v>0</v>
      </c>
      <c r="GC818">
        <v>0</v>
      </c>
      <c r="GH818">
        <v>0</v>
      </c>
      <c r="GM818">
        <v>0</v>
      </c>
      <c r="GR818">
        <v>0</v>
      </c>
      <c r="GW818">
        <v>0</v>
      </c>
      <c r="HB818">
        <v>0</v>
      </c>
      <c r="HG818">
        <v>0</v>
      </c>
      <c r="HL818">
        <v>0</v>
      </c>
      <c r="HQ818">
        <v>0</v>
      </c>
      <c r="HV818">
        <v>0</v>
      </c>
      <c r="IA818">
        <v>0</v>
      </c>
      <c r="IB818">
        <v>1575</v>
      </c>
      <c r="IC818">
        <v>1577</v>
      </c>
      <c r="ID818">
        <v>1574</v>
      </c>
      <c r="IE818">
        <v>1574</v>
      </c>
      <c r="IF818">
        <v>24300</v>
      </c>
      <c r="IG818">
        <v>1574</v>
      </c>
      <c r="IH818">
        <v>1574</v>
      </c>
      <c r="II818">
        <v>1568</v>
      </c>
      <c r="IJ818">
        <v>1568</v>
      </c>
      <c r="IK818">
        <v>25300</v>
      </c>
      <c r="IL818">
        <v>1568</v>
      </c>
      <c r="IM818">
        <v>1569</v>
      </c>
      <c r="IN818">
        <v>1567</v>
      </c>
      <c r="IO818">
        <v>1567</v>
      </c>
      <c r="IP818">
        <v>6700</v>
      </c>
      <c r="IQ818">
        <v>1567</v>
      </c>
      <c r="IR818">
        <v>1568</v>
      </c>
      <c r="IS818">
        <v>1567</v>
      </c>
      <c r="IT818">
        <v>1567</v>
      </c>
      <c r="IU818">
        <v>6700</v>
      </c>
      <c r="IV818">
        <v>1566</v>
      </c>
      <c r="IW818">
        <v>1568</v>
      </c>
      <c r="IX818">
        <v>1566</v>
      </c>
      <c r="IY818">
        <v>1568</v>
      </c>
      <c r="IZ818">
        <v>7600</v>
      </c>
      <c r="JA818">
        <v>1568</v>
      </c>
      <c r="JB818">
        <v>1570</v>
      </c>
      <c r="JC818">
        <v>1568</v>
      </c>
      <c r="JD818">
        <v>1570</v>
      </c>
      <c r="JE818">
        <v>14600</v>
      </c>
      <c r="JF818">
        <v>1570</v>
      </c>
      <c r="JG818">
        <v>1573</v>
      </c>
      <c r="JH818">
        <v>1570</v>
      </c>
      <c r="JI818">
        <v>1572</v>
      </c>
      <c r="JJ818">
        <v>22000</v>
      </c>
      <c r="JK818">
        <v>1573</v>
      </c>
      <c r="JL818">
        <v>1577</v>
      </c>
      <c r="JM818">
        <v>1573</v>
      </c>
      <c r="JN818">
        <v>1575</v>
      </c>
      <c r="JO818">
        <v>18200</v>
      </c>
      <c r="JP818">
        <v>1575</v>
      </c>
      <c r="JQ818">
        <v>1576</v>
      </c>
      <c r="JR818">
        <v>1573</v>
      </c>
      <c r="JS818">
        <v>1574</v>
      </c>
      <c r="JT818">
        <v>12200</v>
      </c>
      <c r="JU818">
        <v>1574</v>
      </c>
      <c r="JV818">
        <v>1575</v>
      </c>
      <c r="JW818">
        <v>1573</v>
      </c>
      <c r="JX818">
        <v>1574</v>
      </c>
      <c r="JY818">
        <v>3300</v>
      </c>
      <c r="JZ818">
        <v>1574</v>
      </c>
      <c r="KA818">
        <v>1574</v>
      </c>
      <c r="KB818">
        <v>1570</v>
      </c>
      <c r="KC818">
        <v>1570</v>
      </c>
      <c r="KD818">
        <v>15500</v>
      </c>
      <c r="KE818">
        <v>1571</v>
      </c>
      <c r="KF818">
        <v>1571</v>
      </c>
      <c r="KG818">
        <v>1571</v>
      </c>
      <c r="KH818">
        <v>1571</v>
      </c>
      <c r="KI818">
        <v>2800</v>
      </c>
      <c r="KJ818">
        <v>1571</v>
      </c>
      <c r="KK818">
        <v>1571</v>
      </c>
      <c r="KL818">
        <v>1570</v>
      </c>
      <c r="KM818">
        <v>1571</v>
      </c>
      <c r="KN818">
        <v>11700</v>
      </c>
      <c r="KO818">
        <v>1571</v>
      </c>
      <c r="KP818">
        <v>1571</v>
      </c>
      <c r="KQ818">
        <v>1570</v>
      </c>
      <c r="KR818">
        <v>1570</v>
      </c>
      <c r="KS818">
        <v>400</v>
      </c>
      <c r="KT818">
        <v>1570</v>
      </c>
      <c r="KU818">
        <v>1570</v>
      </c>
      <c r="KV818">
        <v>1569</v>
      </c>
      <c r="KW818">
        <v>1569</v>
      </c>
      <c r="KX818">
        <v>11100</v>
      </c>
      <c r="KY818">
        <v>1569</v>
      </c>
      <c r="KZ818">
        <v>1571</v>
      </c>
      <c r="LA818">
        <v>1569</v>
      </c>
      <c r="LB818">
        <v>1571</v>
      </c>
      <c r="LC818">
        <v>12800</v>
      </c>
      <c r="LD818">
        <v>1569</v>
      </c>
      <c r="LE818">
        <v>1570</v>
      </c>
      <c r="LF818">
        <v>1569</v>
      </c>
      <c r="LG818">
        <v>1569</v>
      </c>
      <c r="LH818">
        <v>3900</v>
      </c>
      <c r="LI818">
        <v>1569</v>
      </c>
      <c r="LJ818">
        <v>1570</v>
      </c>
      <c r="LK818">
        <v>1569</v>
      </c>
      <c r="LL818">
        <v>1570</v>
      </c>
      <c r="LM818">
        <v>12700</v>
      </c>
      <c r="LN818">
        <v>1571</v>
      </c>
      <c r="LO818">
        <v>1572</v>
      </c>
      <c r="LP818">
        <v>1570</v>
      </c>
      <c r="LQ818">
        <v>1570</v>
      </c>
      <c r="LR818">
        <v>11700</v>
      </c>
      <c r="LS818">
        <v>1570</v>
      </c>
      <c r="LT818">
        <v>1570</v>
      </c>
      <c r="LU818">
        <v>1570</v>
      </c>
      <c r="LV818">
        <v>1570</v>
      </c>
      <c r="LW818">
        <v>9500</v>
      </c>
      <c r="LX818">
        <v>1570</v>
      </c>
      <c r="LY818">
        <v>1571</v>
      </c>
      <c r="LZ818">
        <v>1568</v>
      </c>
      <c r="MA818">
        <v>1568</v>
      </c>
      <c r="MB818">
        <v>18000</v>
      </c>
      <c r="MC818">
        <v>1567</v>
      </c>
      <c r="MD818">
        <v>1568</v>
      </c>
      <c r="ME818">
        <v>1567</v>
      </c>
      <c r="MF818">
        <v>1567</v>
      </c>
      <c r="MG818">
        <v>5000</v>
      </c>
      <c r="MH818">
        <v>1567</v>
      </c>
      <c r="MI818">
        <v>1569</v>
      </c>
      <c r="MJ818">
        <v>1567</v>
      </c>
      <c r="MK818">
        <v>1568</v>
      </c>
      <c r="ML818">
        <v>19200</v>
      </c>
      <c r="MM818">
        <v>1568</v>
      </c>
      <c r="MN818">
        <v>1569</v>
      </c>
      <c r="MO818">
        <v>1568</v>
      </c>
      <c r="MP818">
        <v>1568</v>
      </c>
      <c r="MQ818">
        <v>3200</v>
      </c>
      <c r="MR818">
        <v>1568</v>
      </c>
      <c r="MS818">
        <v>1570</v>
      </c>
      <c r="MT818">
        <v>1568</v>
      </c>
      <c r="MU818">
        <v>1568</v>
      </c>
      <c r="MV818">
        <v>20600</v>
      </c>
      <c r="MW818">
        <v>1568</v>
      </c>
      <c r="MX818">
        <v>1570</v>
      </c>
      <c r="MY818">
        <v>1568</v>
      </c>
      <c r="MZ818">
        <v>1569</v>
      </c>
      <c r="NA818">
        <v>26800</v>
      </c>
      <c r="NB818">
        <v>1569</v>
      </c>
      <c r="NC818">
        <v>1570</v>
      </c>
      <c r="ND818">
        <v>1569</v>
      </c>
      <c r="NE818">
        <v>1570</v>
      </c>
      <c r="NF818">
        <v>22100</v>
      </c>
      <c r="NG818">
        <v>1570</v>
      </c>
      <c r="NH818">
        <v>1571</v>
      </c>
      <c r="NI818">
        <v>1568</v>
      </c>
      <c r="NJ818">
        <v>1569</v>
      </c>
      <c r="NK818">
        <v>52800</v>
      </c>
      <c r="NL818">
        <v>1569</v>
      </c>
      <c r="NM818">
        <v>1569</v>
      </c>
      <c r="NN818">
        <v>1567</v>
      </c>
      <c r="NO818">
        <v>1568</v>
      </c>
      <c r="NP818">
        <v>62800</v>
      </c>
      <c r="NQ818">
        <v>1568</v>
      </c>
      <c r="NR818">
        <v>1568</v>
      </c>
      <c r="NS818">
        <v>1565</v>
      </c>
      <c r="NT818">
        <v>1568</v>
      </c>
      <c r="NU818">
        <v>69700</v>
      </c>
      <c r="NV818">
        <v>1567</v>
      </c>
      <c r="NW818">
        <v>1567</v>
      </c>
      <c r="NX818">
        <v>1567</v>
      </c>
      <c r="NY818">
        <v>1567</v>
      </c>
      <c r="NZ818">
        <v>183500</v>
      </c>
    </row>
    <row r="819" spans="1:390" ht="15">
      <c r="A819" s="15" t="s">
        <v>18</v>
      </c>
      <c r="B819" s="15">
        <v>2</v>
      </c>
      <c r="C819" s="15">
        <v>5631</v>
      </c>
      <c r="D819" s="10" t="s">
        <v>69</v>
      </c>
      <c r="E819" s="15" t="s">
        <v>20</v>
      </c>
      <c r="F819" s="15" t="s">
        <v>440</v>
      </c>
      <c r="G819" s="50">
        <v>2209</v>
      </c>
      <c r="H819" s="50">
        <v>368</v>
      </c>
      <c r="I819" s="58">
        <v>0.19989999999999999</v>
      </c>
      <c r="J819" s="50">
        <v>4119600</v>
      </c>
      <c r="K819" s="50">
        <v>2220</v>
      </c>
      <c r="L819" s="50">
        <v>1966</v>
      </c>
      <c r="M819" s="63">
        <f t="shared" si="54"/>
        <v>4.3307086614173228E-2</v>
      </c>
      <c r="N819" s="42" t="str">
        <f>IFERROR(VLOOKUP(C819, マスタ!$E$2:$G$33, 3, TRUE), "")</f>
        <v>鉄鋼</v>
      </c>
      <c r="O819" s="15" t="str">
        <f>IF(F819 = "", "", TEXT( WORKDAY(TEXT(LEFT(F819, FIND("(", F819) - 1), "yyyy/mm/dd"), 1, マスタ!$A$2:$A$106), "yyyymmdd"))</f>
        <v>20170809</v>
      </c>
      <c r="P819" s="16">
        <v>42956</v>
      </c>
      <c r="Q819" s="56">
        <v>2192</v>
      </c>
      <c r="R819" s="56">
        <v>2197</v>
      </c>
      <c r="S819" s="56">
        <v>2157</v>
      </c>
      <c r="T819" s="15" t="str">
        <f t="shared" ref="T819:T862" si="63">IF(Q819="", "", IF(R819-Q819&gt;=ROUNDDOWN(G819/100, 0), "有", "無"))</f>
        <v>無</v>
      </c>
      <c r="U819" s="15" t="str">
        <f t="shared" ref="U819:U862" si="64">IF(Q819="", "", IF(Q819-S819&gt;=ROUNDDOWN(G819/100, 0), "有", "無"))</f>
        <v>有</v>
      </c>
      <c r="V819" s="67">
        <f t="shared" ref="V819:V862" si="65">IF(Q819="", "", Q819/G819-1)</f>
        <v>-7.6957899502037019E-3</v>
      </c>
      <c r="W819" s="17" t="s">
        <v>948</v>
      </c>
      <c r="X819" s="46">
        <v>-4</v>
      </c>
      <c r="Y819" s="71">
        <f t="shared" si="59"/>
        <v>-1.8107741059302851</v>
      </c>
      <c r="Z819">
        <v>2192</v>
      </c>
      <c r="AA819">
        <v>2197</v>
      </c>
      <c r="AB819">
        <v>2175</v>
      </c>
      <c r="AC819">
        <v>2180</v>
      </c>
      <c r="AD819">
        <v>109900</v>
      </c>
      <c r="AE819">
        <v>2180</v>
      </c>
      <c r="AF819">
        <v>2193</v>
      </c>
      <c r="AG819">
        <v>2174</v>
      </c>
      <c r="AH819">
        <v>2190</v>
      </c>
      <c r="AI819">
        <v>52900</v>
      </c>
      <c r="AJ819">
        <v>2190</v>
      </c>
      <c r="AK819">
        <v>2193</v>
      </c>
      <c r="AL819">
        <v>2186</v>
      </c>
      <c r="AM819">
        <v>2190</v>
      </c>
      <c r="AN819">
        <v>51600</v>
      </c>
      <c r="AO819">
        <v>2192</v>
      </c>
      <c r="AP819">
        <v>2193</v>
      </c>
      <c r="AQ819">
        <v>2187</v>
      </c>
      <c r="AR819">
        <v>2190</v>
      </c>
      <c r="AS819">
        <v>40000</v>
      </c>
      <c r="AT819">
        <v>2189</v>
      </c>
      <c r="AU819">
        <v>2194</v>
      </c>
      <c r="AV819">
        <v>2182</v>
      </c>
      <c r="AW819">
        <v>2188</v>
      </c>
      <c r="AX819">
        <v>44500</v>
      </c>
      <c r="AY819">
        <v>2189</v>
      </c>
      <c r="AZ819">
        <v>2192</v>
      </c>
      <c r="BA819">
        <v>2182</v>
      </c>
      <c r="BB819">
        <v>2182</v>
      </c>
      <c r="BC819">
        <v>28300</v>
      </c>
      <c r="BD819">
        <v>2183</v>
      </c>
      <c r="BE819">
        <v>2187</v>
      </c>
      <c r="BF819">
        <v>2175</v>
      </c>
      <c r="BG819">
        <v>2185</v>
      </c>
      <c r="BH819">
        <v>35100</v>
      </c>
      <c r="BI819">
        <v>2185</v>
      </c>
      <c r="BJ819">
        <v>2187</v>
      </c>
      <c r="BK819">
        <v>2184</v>
      </c>
      <c r="BL819">
        <v>2185</v>
      </c>
      <c r="BM819">
        <v>17800</v>
      </c>
      <c r="BN819">
        <v>2186</v>
      </c>
      <c r="BO819">
        <v>2187</v>
      </c>
      <c r="BP819">
        <v>2184</v>
      </c>
      <c r="BQ819">
        <v>2185</v>
      </c>
      <c r="BR819">
        <v>9000</v>
      </c>
      <c r="BS819">
        <v>2184</v>
      </c>
      <c r="BT819">
        <v>2184</v>
      </c>
      <c r="BU819">
        <v>2177</v>
      </c>
      <c r="BV819">
        <v>2177</v>
      </c>
      <c r="BW819">
        <v>16800</v>
      </c>
      <c r="BX819">
        <v>2177</v>
      </c>
      <c r="BY819">
        <v>2179</v>
      </c>
      <c r="BZ819">
        <v>2166</v>
      </c>
      <c r="CA819">
        <v>2166</v>
      </c>
      <c r="CB819">
        <v>52600</v>
      </c>
      <c r="CC819">
        <v>2167</v>
      </c>
      <c r="CD819">
        <v>2175</v>
      </c>
      <c r="CE819">
        <v>2167</v>
      </c>
      <c r="CF819">
        <v>2170</v>
      </c>
      <c r="CG819">
        <v>20200</v>
      </c>
      <c r="CH819">
        <v>2169</v>
      </c>
      <c r="CI819">
        <v>2169</v>
      </c>
      <c r="CJ819">
        <v>2164</v>
      </c>
      <c r="CK819">
        <v>2167</v>
      </c>
      <c r="CL819">
        <v>25900</v>
      </c>
      <c r="CM819">
        <v>2167</v>
      </c>
      <c r="CN819">
        <v>2169</v>
      </c>
      <c r="CO819">
        <v>2164</v>
      </c>
      <c r="CP819">
        <v>2164</v>
      </c>
      <c r="CQ819">
        <v>24100</v>
      </c>
      <c r="CR819">
        <v>2163</v>
      </c>
      <c r="CS819">
        <v>2167</v>
      </c>
      <c r="CT819">
        <v>2163</v>
      </c>
      <c r="CU819">
        <v>2167</v>
      </c>
      <c r="CV819">
        <v>9700</v>
      </c>
      <c r="CW819">
        <v>2168</v>
      </c>
      <c r="CX819">
        <v>2168</v>
      </c>
      <c r="CY819">
        <v>2163</v>
      </c>
      <c r="CZ819">
        <v>2167</v>
      </c>
      <c r="DA819">
        <v>24600</v>
      </c>
      <c r="DB819">
        <v>2166</v>
      </c>
      <c r="DC819">
        <v>2168</v>
      </c>
      <c r="DD819">
        <v>2163</v>
      </c>
      <c r="DE819">
        <v>2166</v>
      </c>
      <c r="DF819">
        <v>19600</v>
      </c>
      <c r="DG819">
        <v>2165</v>
      </c>
      <c r="DH819">
        <v>2174</v>
      </c>
      <c r="DI819">
        <v>2165</v>
      </c>
      <c r="DJ819">
        <v>2173</v>
      </c>
      <c r="DK819">
        <v>23200</v>
      </c>
      <c r="DL819">
        <v>2173</v>
      </c>
      <c r="DM819">
        <v>2178</v>
      </c>
      <c r="DN819">
        <v>2173</v>
      </c>
      <c r="DO819">
        <v>2174</v>
      </c>
      <c r="DP819">
        <v>12600</v>
      </c>
      <c r="DQ819">
        <v>2175</v>
      </c>
      <c r="DR819">
        <v>2177</v>
      </c>
      <c r="DS819">
        <v>2172</v>
      </c>
      <c r="DT819">
        <v>2173</v>
      </c>
      <c r="DU819">
        <v>18800</v>
      </c>
      <c r="DV819">
        <v>2173</v>
      </c>
      <c r="DW819">
        <v>2173</v>
      </c>
      <c r="DX819">
        <v>2163</v>
      </c>
      <c r="DY819">
        <v>2164</v>
      </c>
      <c r="DZ819">
        <v>20100</v>
      </c>
      <c r="EA819">
        <v>2165</v>
      </c>
      <c r="EB819">
        <v>2169</v>
      </c>
      <c r="EC819">
        <v>2164</v>
      </c>
      <c r="ED819">
        <v>2169</v>
      </c>
      <c r="EE819">
        <v>17200</v>
      </c>
      <c r="EF819">
        <v>2168</v>
      </c>
      <c r="EG819">
        <v>2172</v>
      </c>
      <c r="EH819">
        <v>2168</v>
      </c>
      <c r="EI819">
        <v>2171</v>
      </c>
      <c r="EJ819">
        <v>6400</v>
      </c>
      <c r="EK819">
        <v>2172</v>
      </c>
      <c r="EL819">
        <v>2177</v>
      </c>
      <c r="EM819">
        <v>2172</v>
      </c>
      <c r="EN819">
        <v>2177</v>
      </c>
      <c r="EO819">
        <v>7800</v>
      </c>
      <c r="EP819">
        <v>2176</v>
      </c>
      <c r="EQ819">
        <v>2177</v>
      </c>
      <c r="ER819">
        <v>2168</v>
      </c>
      <c r="ES819">
        <v>2172</v>
      </c>
      <c r="ET819">
        <v>18900</v>
      </c>
      <c r="EU819">
        <v>2174</v>
      </c>
      <c r="EV819">
        <v>2175</v>
      </c>
      <c r="EW819">
        <v>2172</v>
      </c>
      <c r="EX819">
        <v>2174</v>
      </c>
      <c r="EY819">
        <v>9300</v>
      </c>
      <c r="EZ819">
        <v>2174</v>
      </c>
      <c r="FA819">
        <v>2179</v>
      </c>
      <c r="FB819">
        <v>2174</v>
      </c>
      <c r="FC819">
        <v>2178</v>
      </c>
      <c r="FD819">
        <v>15200</v>
      </c>
      <c r="FE819">
        <v>2178</v>
      </c>
      <c r="FF819">
        <v>2178</v>
      </c>
      <c r="FG819">
        <v>2172</v>
      </c>
      <c r="FH819">
        <v>2174</v>
      </c>
      <c r="FI819">
        <v>10300</v>
      </c>
      <c r="FJ819">
        <v>2172</v>
      </c>
      <c r="FK819">
        <v>2173</v>
      </c>
      <c r="FL819">
        <v>2172</v>
      </c>
      <c r="FM819">
        <v>2173</v>
      </c>
      <c r="FN819">
        <v>3500</v>
      </c>
      <c r="FO819">
        <v>2173</v>
      </c>
      <c r="FP819">
        <v>2175</v>
      </c>
      <c r="FQ819">
        <v>2171</v>
      </c>
      <c r="FR819">
        <v>2175</v>
      </c>
      <c r="FS819">
        <v>8000</v>
      </c>
      <c r="FT819">
        <v>2175</v>
      </c>
      <c r="FU819">
        <v>2175</v>
      </c>
      <c r="FV819">
        <v>2175</v>
      </c>
      <c r="FW819">
        <v>2175</v>
      </c>
      <c r="FX819">
        <v>1800</v>
      </c>
      <c r="GC819">
        <v>0</v>
      </c>
      <c r="GH819">
        <v>0</v>
      </c>
      <c r="GM819">
        <v>0</v>
      </c>
      <c r="GR819">
        <v>0</v>
      </c>
      <c r="GW819">
        <v>0</v>
      </c>
      <c r="HB819">
        <v>0</v>
      </c>
      <c r="HG819">
        <v>0</v>
      </c>
      <c r="HL819">
        <v>0</v>
      </c>
      <c r="HQ819">
        <v>0</v>
      </c>
      <c r="HV819">
        <v>0</v>
      </c>
      <c r="IA819">
        <v>0</v>
      </c>
      <c r="IB819">
        <v>2170</v>
      </c>
      <c r="IC819">
        <v>2176</v>
      </c>
      <c r="ID819">
        <v>2170</v>
      </c>
      <c r="IE819">
        <v>2172</v>
      </c>
      <c r="IF819">
        <v>40100</v>
      </c>
      <c r="IG819">
        <v>2172</v>
      </c>
      <c r="IH819">
        <v>2172</v>
      </c>
      <c r="II819">
        <v>2162</v>
      </c>
      <c r="IJ819">
        <v>2162</v>
      </c>
      <c r="IK819">
        <v>17400</v>
      </c>
      <c r="IL819">
        <v>2163</v>
      </c>
      <c r="IM819">
        <v>2171</v>
      </c>
      <c r="IN819">
        <v>2163</v>
      </c>
      <c r="IO819">
        <v>2170</v>
      </c>
      <c r="IP819">
        <v>16700</v>
      </c>
      <c r="IQ819">
        <v>2170</v>
      </c>
      <c r="IR819">
        <v>2172</v>
      </c>
      <c r="IS819">
        <v>2165</v>
      </c>
      <c r="IT819">
        <v>2170</v>
      </c>
      <c r="IU819">
        <v>12000</v>
      </c>
      <c r="IV819">
        <v>2170</v>
      </c>
      <c r="IW819">
        <v>2171</v>
      </c>
      <c r="IX819">
        <v>2163</v>
      </c>
      <c r="IY819">
        <v>2166</v>
      </c>
      <c r="IZ819">
        <v>19500</v>
      </c>
      <c r="JA819">
        <v>2166</v>
      </c>
      <c r="JB819">
        <v>2168</v>
      </c>
      <c r="JC819">
        <v>2164</v>
      </c>
      <c r="JD819">
        <v>2167</v>
      </c>
      <c r="JE819">
        <v>16800</v>
      </c>
      <c r="JF819">
        <v>2168</v>
      </c>
      <c r="JG819">
        <v>2170</v>
      </c>
      <c r="JH819">
        <v>2166</v>
      </c>
      <c r="JI819">
        <v>2170</v>
      </c>
      <c r="JJ819">
        <v>10700</v>
      </c>
      <c r="JK819">
        <v>2170</v>
      </c>
      <c r="JL819">
        <v>2170</v>
      </c>
      <c r="JM819">
        <v>2169</v>
      </c>
      <c r="JN819">
        <v>2170</v>
      </c>
      <c r="JO819">
        <v>8200</v>
      </c>
      <c r="JP819">
        <v>2170</v>
      </c>
      <c r="JQ819">
        <v>2170</v>
      </c>
      <c r="JR819">
        <v>2168</v>
      </c>
      <c r="JS819">
        <v>2170</v>
      </c>
      <c r="JT819">
        <v>11900</v>
      </c>
      <c r="JU819">
        <v>2170</v>
      </c>
      <c r="JV819">
        <v>2170</v>
      </c>
      <c r="JW819">
        <v>2164</v>
      </c>
      <c r="JX819">
        <v>2165</v>
      </c>
      <c r="JY819">
        <v>11300</v>
      </c>
      <c r="JZ819">
        <v>2166</v>
      </c>
      <c r="KA819">
        <v>2167</v>
      </c>
      <c r="KB819">
        <v>2160</v>
      </c>
      <c r="KC819">
        <v>2160</v>
      </c>
      <c r="KD819">
        <v>21700</v>
      </c>
      <c r="KE819">
        <v>2161</v>
      </c>
      <c r="KF819">
        <v>2164</v>
      </c>
      <c r="KG819">
        <v>2157</v>
      </c>
      <c r="KH819">
        <v>2158</v>
      </c>
      <c r="KI819">
        <v>23800</v>
      </c>
      <c r="KJ819">
        <v>2159</v>
      </c>
      <c r="KK819">
        <v>2167</v>
      </c>
      <c r="KL819">
        <v>2159</v>
      </c>
      <c r="KM819">
        <v>2167</v>
      </c>
      <c r="KN819">
        <v>19600</v>
      </c>
      <c r="KO819">
        <v>2168</v>
      </c>
      <c r="KP819">
        <v>2171</v>
      </c>
      <c r="KQ819">
        <v>2168</v>
      </c>
      <c r="KR819">
        <v>2170</v>
      </c>
      <c r="KS819">
        <v>22900</v>
      </c>
      <c r="KT819">
        <v>2171</v>
      </c>
      <c r="KU819">
        <v>2174</v>
      </c>
      <c r="KV819">
        <v>2171</v>
      </c>
      <c r="KW819">
        <v>2173</v>
      </c>
      <c r="KX819">
        <v>14200</v>
      </c>
      <c r="KY819">
        <v>2173</v>
      </c>
      <c r="KZ819">
        <v>2173</v>
      </c>
      <c r="LA819">
        <v>2170</v>
      </c>
      <c r="LB819">
        <v>2170</v>
      </c>
      <c r="LC819">
        <v>29500</v>
      </c>
      <c r="LD819">
        <v>2171</v>
      </c>
      <c r="LE819">
        <v>2178</v>
      </c>
      <c r="LF819">
        <v>2170</v>
      </c>
      <c r="LG819">
        <v>2176</v>
      </c>
      <c r="LH819">
        <v>20900</v>
      </c>
      <c r="LI819">
        <v>2175</v>
      </c>
      <c r="LJ819">
        <v>2177</v>
      </c>
      <c r="LK819">
        <v>2173</v>
      </c>
      <c r="LL819">
        <v>2175</v>
      </c>
      <c r="LM819">
        <v>20600</v>
      </c>
      <c r="LN819">
        <v>2176</v>
      </c>
      <c r="LO819">
        <v>2176</v>
      </c>
      <c r="LP819">
        <v>2170</v>
      </c>
      <c r="LQ819">
        <v>2173</v>
      </c>
      <c r="LR819">
        <v>21800</v>
      </c>
      <c r="LS819">
        <v>2174</v>
      </c>
      <c r="LT819">
        <v>2176</v>
      </c>
      <c r="LU819">
        <v>2171</v>
      </c>
      <c r="LV819">
        <v>2176</v>
      </c>
      <c r="LW819">
        <v>35200</v>
      </c>
      <c r="LX819">
        <v>2176</v>
      </c>
      <c r="LY819">
        <v>2177</v>
      </c>
      <c r="LZ819">
        <v>2173</v>
      </c>
      <c r="MA819">
        <v>2173</v>
      </c>
      <c r="MB819">
        <v>36700</v>
      </c>
      <c r="MC819">
        <v>2173</v>
      </c>
      <c r="MD819">
        <v>2174</v>
      </c>
      <c r="ME819">
        <v>2171</v>
      </c>
      <c r="MF819">
        <v>2173</v>
      </c>
      <c r="MG819">
        <v>29800</v>
      </c>
      <c r="MH819">
        <v>2173</v>
      </c>
      <c r="MI819">
        <v>2174</v>
      </c>
      <c r="MJ819">
        <v>2172</v>
      </c>
      <c r="MK819">
        <v>2173</v>
      </c>
      <c r="ML819">
        <v>28700</v>
      </c>
      <c r="MM819">
        <v>2173</v>
      </c>
      <c r="MN819">
        <v>2176</v>
      </c>
      <c r="MO819">
        <v>2170</v>
      </c>
      <c r="MP819">
        <v>2173</v>
      </c>
      <c r="MQ819">
        <v>66700</v>
      </c>
      <c r="MR819">
        <v>2174</v>
      </c>
      <c r="MS819">
        <v>2175</v>
      </c>
      <c r="MT819">
        <v>2172</v>
      </c>
      <c r="MU819">
        <v>2173</v>
      </c>
      <c r="MV819">
        <v>39700</v>
      </c>
      <c r="MW819">
        <v>2174</v>
      </c>
      <c r="MX819">
        <v>2177</v>
      </c>
      <c r="MY819">
        <v>2173</v>
      </c>
      <c r="MZ819">
        <v>2175</v>
      </c>
      <c r="NA819">
        <v>67000</v>
      </c>
      <c r="NB819">
        <v>2175</v>
      </c>
      <c r="NC819">
        <v>2178</v>
      </c>
      <c r="ND819">
        <v>2173</v>
      </c>
      <c r="NE819">
        <v>2177</v>
      </c>
      <c r="NF819">
        <v>52900</v>
      </c>
      <c r="NG819">
        <v>2177</v>
      </c>
      <c r="NH819">
        <v>2177</v>
      </c>
      <c r="NI819">
        <v>2174</v>
      </c>
      <c r="NJ819">
        <v>2175</v>
      </c>
      <c r="NK819">
        <v>41800</v>
      </c>
      <c r="NL819">
        <v>2175</v>
      </c>
      <c r="NM819">
        <v>2179</v>
      </c>
      <c r="NN819">
        <v>2175</v>
      </c>
      <c r="NO819">
        <v>2178</v>
      </c>
      <c r="NP819">
        <v>90500</v>
      </c>
      <c r="NQ819">
        <v>2178</v>
      </c>
      <c r="NR819">
        <v>2181</v>
      </c>
      <c r="NS819">
        <v>2172</v>
      </c>
      <c r="NT819">
        <v>2173</v>
      </c>
      <c r="NU819">
        <v>180400</v>
      </c>
      <c r="NV819">
        <v>2172</v>
      </c>
      <c r="NW819">
        <v>2172</v>
      </c>
      <c r="NX819">
        <v>2172</v>
      </c>
      <c r="NY819">
        <v>2172</v>
      </c>
      <c r="NZ819">
        <v>124800</v>
      </c>
    </row>
    <row r="820" spans="1:390" ht="15">
      <c r="A820" s="14" t="s">
        <v>18</v>
      </c>
      <c r="B820" s="14">
        <v>3</v>
      </c>
      <c r="C820" s="14">
        <v>3656</v>
      </c>
      <c r="D820" s="9" t="s">
        <v>124</v>
      </c>
      <c r="E820" s="14" t="s">
        <v>20</v>
      </c>
      <c r="F820" s="14" t="s">
        <v>440</v>
      </c>
      <c r="G820" s="51">
        <v>2022</v>
      </c>
      <c r="H820" s="51">
        <v>287</v>
      </c>
      <c r="I820" s="59">
        <v>0.16539999999999999</v>
      </c>
      <c r="J820" s="51">
        <v>21290800</v>
      </c>
      <c r="K820" s="51">
        <v>2110</v>
      </c>
      <c r="L820" s="51">
        <v>1890</v>
      </c>
      <c r="M820" s="64">
        <f t="shared" si="54"/>
        <v>0.4</v>
      </c>
      <c r="N820" s="43" t="str">
        <f>IFERROR(VLOOKUP(C820, マスタ!$E$2:$G$33, 3, TRUE), "")</f>
        <v>36</v>
      </c>
      <c r="O820" s="14" t="str">
        <f>IF(F820 = "", "", TEXT( WORKDAY(TEXT(LEFT(F820, FIND("(", F820) - 1), "yyyy/mm/dd"), 1, マスタ!$A$2:$A$106), "yyyymmdd"))</f>
        <v>20170809</v>
      </c>
      <c r="P820" s="18">
        <v>42956</v>
      </c>
      <c r="Q820" s="57">
        <v>2165</v>
      </c>
      <c r="R820" s="57">
        <v>2182</v>
      </c>
      <c r="S820" s="57">
        <v>1999</v>
      </c>
      <c r="T820" s="14" t="str">
        <f t="shared" si="63"/>
        <v>無</v>
      </c>
      <c r="U820" s="14" t="str">
        <f t="shared" si="64"/>
        <v>有</v>
      </c>
      <c r="V820" s="68">
        <f t="shared" si="65"/>
        <v>7.0722057368941549E-2</v>
      </c>
      <c r="W820" s="19" t="s">
        <v>947</v>
      </c>
      <c r="X820" s="47">
        <v>-20</v>
      </c>
      <c r="Y820" s="70">
        <f t="shared" si="59"/>
        <v>-9.8911968348170127</v>
      </c>
      <c r="AD820">
        <v>0</v>
      </c>
      <c r="AE820">
        <v>2165</v>
      </c>
      <c r="AF820">
        <v>2180</v>
      </c>
      <c r="AG820">
        <v>2138</v>
      </c>
      <c r="AH820">
        <v>2160</v>
      </c>
      <c r="AI820">
        <v>1584700</v>
      </c>
      <c r="AJ820">
        <v>2160</v>
      </c>
      <c r="AK820">
        <v>2182</v>
      </c>
      <c r="AL820">
        <v>2122</v>
      </c>
      <c r="AM820">
        <v>2125</v>
      </c>
      <c r="AN820">
        <v>1024200</v>
      </c>
      <c r="AO820">
        <v>2128</v>
      </c>
      <c r="AP820">
        <v>2146</v>
      </c>
      <c r="AQ820">
        <v>2095</v>
      </c>
      <c r="AR820">
        <v>2102</v>
      </c>
      <c r="AS820">
        <v>690000</v>
      </c>
      <c r="AT820">
        <v>2104</v>
      </c>
      <c r="AU820">
        <v>2117</v>
      </c>
      <c r="AV820">
        <v>2070</v>
      </c>
      <c r="AW820">
        <v>2084</v>
      </c>
      <c r="AX820">
        <v>732500</v>
      </c>
      <c r="AY820">
        <v>2083</v>
      </c>
      <c r="AZ820">
        <v>2107</v>
      </c>
      <c r="BA820">
        <v>2080</v>
      </c>
      <c r="BB820">
        <v>2084</v>
      </c>
      <c r="BC820">
        <v>482700</v>
      </c>
      <c r="BD820">
        <v>2082</v>
      </c>
      <c r="BE820">
        <v>2097</v>
      </c>
      <c r="BF820">
        <v>2067</v>
      </c>
      <c r="BG820">
        <v>2072</v>
      </c>
      <c r="BH820">
        <v>357500</v>
      </c>
      <c r="BI820">
        <v>2073</v>
      </c>
      <c r="BJ820">
        <v>2093</v>
      </c>
      <c r="BK820">
        <v>2068</v>
      </c>
      <c r="BL820">
        <v>2074</v>
      </c>
      <c r="BM820">
        <v>310200</v>
      </c>
      <c r="BN820">
        <v>2073</v>
      </c>
      <c r="BO820">
        <v>2088</v>
      </c>
      <c r="BP820">
        <v>2058</v>
      </c>
      <c r="BQ820">
        <v>2074</v>
      </c>
      <c r="BR820">
        <v>326600</v>
      </c>
      <c r="BS820">
        <v>2072</v>
      </c>
      <c r="BT820">
        <v>2103</v>
      </c>
      <c r="BU820">
        <v>2072</v>
      </c>
      <c r="BV820">
        <v>2088</v>
      </c>
      <c r="BW820">
        <v>449100</v>
      </c>
      <c r="BX820">
        <v>2088</v>
      </c>
      <c r="BY820">
        <v>2103</v>
      </c>
      <c r="BZ820">
        <v>2077</v>
      </c>
      <c r="CA820">
        <v>2095</v>
      </c>
      <c r="CB820">
        <v>324700</v>
      </c>
      <c r="CC820">
        <v>2095</v>
      </c>
      <c r="CD820">
        <v>2116</v>
      </c>
      <c r="CE820">
        <v>2094</v>
      </c>
      <c r="CF820">
        <v>2103</v>
      </c>
      <c r="CG820">
        <v>372000</v>
      </c>
      <c r="CH820">
        <v>2103</v>
      </c>
      <c r="CI820">
        <v>2105</v>
      </c>
      <c r="CJ820">
        <v>2082</v>
      </c>
      <c r="CK820">
        <v>2086</v>
      </c>
      <c r="CL820">
        <v>258500</v>
      </c>
      <c r="CM820">
        <v>2087</v>
      </c>
      <c r="CN820">
        <v>2093</v>
      </c>
      <c r="CO820">
        <v>2066</v>
      </c>
      <c r="CP820">
        <v>2089</v>
      </c>
      <c r="CQ820">
        <v>347800</v>
      </c>
      <c r="CR820">
        <v>2089</v>
      </c>
      <c r="CS820">
        <v>2091</v>
      </c>
      <c r="CT820">
        <v>2071</v>
      </c>
      <c r="CU820">
        <v>2076</v>
      </c>
      <c r="CV820">
        <v>195800</v>
      </c>
      <c r="CW820">
        <v>2078</v>
      </c>
      <c r="CX820">
        <v>2081</v>
      </c>
      <c r="CY820">
        <v>2054</v>
      </c>
      <c r="CZ820">
        <v>2056</v>
      </c>
      <c r="DA820">
        <v>333100</v>
      </c>
      <c r="DB820">
        <v>2058</v>
      </c>
      <c r="DC820">
        <v>2062</v>
      </c>
      <c r="DD820">
        <v>2029</v>
      </c>
      <c r="DE820">
        <v>2033</v>
      </c>
      <c r="DF820">
        <v>539300</v>
      </c>
      <c r="DG820">
        <v>2034</v>
      </c>
      <c r="DH820">
        <v>2048</v>
      </c>
      <c r="DI820">
        <v>2026</v>
      </c>
      <c r="DJ820">
        <v>2043</v>
      </c>
      <c r="DK820">
        <v>384000</v>
      </c>
      <c r="DL820">
        <v>2043</v>
      </c>
      <c r="DM820">
        <v>2062</v>
      </c>
      <c r="DN820">
        <v>2043</v>
      </c>
      <c r="DO820">
        <v>2055</v>
      </c>
      <c r="DP820">
        <v>239400</v>
      </c>
      <c r="DQ820">
        <v>2054</v>
      </c>
      <c r="DR820">
        <v>2073</v>
      </c>
      <c r="DS820">
        <v>2045</v>
      </c>
      <c r="DT820">
        <v>2048</v>
      </c>
      <c r="DU820">
        <v>288300</v>
      </c>
      <c r="DV820">
        <v>2048</v>
      </c>
      <c r="DW820">
        <v>2048</v>
      </c>
      <c r="DX820">
        <v>2032</v>
      </c>
      <c r="DY820">
        <v>2041</v>
      </c>
      <c r="DZ820">
        <v>206000</v>
      </c>
      <c r="EA820">
        <v>2041</v>
      </c>
      <c r="EB820">
        <v>2042</v>
      </c>
      <c r="EC820">
        <v>2022</v>
      </c>
      <c r="ED820">
        <v>2036</v>
      </c>
      <c r="EE820">
        <v>252300</v>
      </c>
      <c r="EF820">
        <v>2037</v>
      </c>
      <c r="EG820">
        <v>2049</v>
      </c>
      <c r="EH820">
        <v>2036</v>
      </c>
      <c r="EI820">
        <v>2036</v>
      </c>
      <c r="EJ820">
        <v>174700</v>
      </c>
      <c r="EK820">
        <v>2036</v>
      </c>
      <c r="EL820">
        <v>2043</v>
      </c>
      <c r="EM820">
        <v>2030</v>
      </c>
      <c r="EN820">
        <v>2033</v>
      </c>
      <c r="EO820">
        <v>109300</v>
      </c>
      <c r="EP820">
        <v>2033</v>
      </c>
      <c r="EQ820">
        <v>2037</v>
      </c>
      <c r="ER820">
        <v>2000</v>
      </c>
      <c r="ES820">
        <v>2012</v>
      </c>
      <c r="ET820">
        <v>535400</v>
      </c>
      <c r="EU820">
        <v>2012</v>
      </c>
      <c r="EV820">
        <v>2018</v>
      </c>
      <c r="EW820">
        <v>2002</v>
      </c>
      <c r="EX820">
        <v>2016</v>
      </c>
      <c r="EY820">
        <v>211000</v>
      </c>
      <c r="EZ820">
        <v>2015</v>
      </c>
      <c r="FA820">
        <v>2026</v>
      </c>
      <c r="FB820">
        <v>1999</v>
      </c>
      <c r="FC820">
        <v>2020</v>
      </c>
      <c r="FD820">
        <v>258000</v>
      </c>
      <c r="FE820">
        <v>2021</v>
      </c>
      <c r="FF820">
        <v>2041</v>
      </c>
      <c r="FG820">
        <v>2012</v>
      </c>
      <c r="FH820">
        <v>2039</v>
      </c>
      <c r="FI820">
        <v>220200</v>
      </c>
      <c r="FJ820">
        <v>2039</v>
      </c>
      <c r="FK820">
        <v>2047</v>
      </c>
      <c r="FL820">
        <v>2032</v>
      </c>
      <c r="FM820">
        <v>2047</v>
      </c>
      <c r="FN820">
        <v>110800</v>
      </c>
      <c r="FO820">
        <v>2047</v>
      </c>
      <c r="FP820">
        <v>2071</v>
      </c>
      <c r="FQ820">
        <v>2044</v>
      </c>
      <c r="FR820">
        <v>2070</v>
      </c>
      <c r="FS820">
        <v>259400</v>
      </c>
      <c r="FT820">
        <v>2070</v>
      </c>
      <c r="FU820">
        <v>2070</v>
      </c>
      <c r="FV820">
        <v>2070</v>
      </c>
      <c r="FW820">
        <v>2070</v>
      </c>
      <c r="FX820">
        <v>4100</v>
      </c>
      <c r="GC820">
        <v>0</v>
      </c>
      <c r="GH820">
        <v>0</v>
      </c>
      <c r="GM820">
        <v>0</v>
      </c>
      <c r="GR820">
        <v>0</v>
      </c>
      <c r="GW820">
        <v>0</v>
      </c>
      <c r="HB820">
        <v>0</v>
      </c>
      <c r="HG820">
        <v>0</v>
      </c>
      <c r="HL820">
        <v>0</v>
      </c>
      <c r="HQ820">
        <v>0</v>
      </c>
      <c r="HV820">
        <v>0</v>
      </c>
      <c r="IA820">
        <v>0</v>
      </c>
      <c r="IB820">
        <v>2053</v>
      </c>
      <c r="IC820">
        <v>2102</v>
      </c>
      <c r="ID820">
        <v>2035</v>
      </c>
      <c r="IE820">
        <v>2102</v>
      </c>
      <c r="IF820">
        <v>610800</v>
      </c>
      <c r="IG820">
        <v>2102</v>
      </c>
      <c r="IH820">
        <v>2114</v>
      </c>
      <c r="II820">
        <v>2068</v>
      </c>
      <c r="IJ820">
        <v>2075</v>
      </c>
      <c r="IK820">
        <v>757000</v>
      </c>
      <c r="IL820">
        <v>2075</v>
      </c>
      <c r="IM820">
        <v>2092</v>
      </c>
      <c r="IN820">
        <v>2070</v>
      </c>
      <c r="IO820">
        <v>2091</v>
      </c>
      <c r="IP820">
        <v>272000</v>
      </c>
      <c r="IQ820">
        <v>2090</v>
      </c>
      <c r="IR820">
        <v>2099</v>
      </c>
      <c r="IS820">
        <v>2076</v>
      </c>
      <c r="IT820">
        <v>2083</v>
      </c>
      <c r="IU820">
        <v>270900</v>
      </c>
      <c r="IV820">
        <v>2082</v>
      </c>
      <c r="IW820">
        <v>2113</v>
      </c>
      <c r="IX820">
        <v>2068</v>
      </c>
      <c r="IY820">
        <v>2105</v>
      </c>
      <c r="IZ820">
        <v>471300</v>
      </c>
      <c r="JA820">
        <v>2104</v>
      </c>
      <c r="JB820">
        <v>2112</v>
      </c>
      <c r="JC820">
        <v>2090</v>
      </c>
      <c r="JD820">
        <v>2102</v>
      </c>
      <c r="JE820">
        <v>346700</v>
      </c>
      <c r="JF820">
        <v>2103</v>
      </c>
      <c r="JG820">
        <v>2132</v>
      </c>
      <c r="JH820">
        <v>2098</v>
      </c>
      <c r="JI820">
        <v>2129</v>
      </c>
      <c r="JJ820">
        <v>428900</v>
      </c>
      <c r="JK820">
        <v>2131</v>
      </c>
      <c r="JL820">
        <v>2142</v>
      </c>
      <c r="JM820">
        <v>2112</v>
      </c>
      <c r="JN820">
        <v>2134</v>
      </c>
      <c r="JO820">
        <v>385000</v>
      </c>
      <c r="JP820">
        <v>2132</v>
      </c>
      <c r="JQ820">
        <v>2136</v>
      </c>
      <c r="JR820">
        <v>2120</v>
      </c>
      <c r="JS820">
        <v>2122</v>
      </c>
      <c r="JT820">
        <v>294500</v>
      </c>
      <c r="JU820">
        <v>2121</v>
      </c>
      <c r="JV820">
        <v>2130</v>
      </c>
      <c r="JW820">
        <v>2111</v>
      </c>
      <c r="JX820">
        <v>2113</v>
      </c>
      <c r="JY820">
        <v>226800</v>
      </c>
      <c r="JZ820">
        <v>2113</v>
      </c>
      <c r="KA820">
        <v>2132</v>
      </c>
      <c r="KB820">
        <v>2112</v>
      </c>
      <c r="KC820">
        <v>2125</v>
      </c>
      <c r="KD820">
        <v>165700</v>
      </c>
      <c r="KE820">
        <v>2126</v>
      </c>
      <c r="KF820">
        <v>2128</v>
      </c>
      <c r="KG820">
        <v>2118</v>
      </c>
      <c r="KH820">
        <v>2123</v>
      </c>
      <c r="KI820">
        <v>120000</v>
      </c>
      <c r="KJ820">
        <v>2123</v>
      </c>
      <c r="KK820">
        <v>2133</v>
      </c>
      <c r="KL820">
        <v>2118</v>
      </c>
      <c r="KM820">
        <v>2122</v>
      </c>
      <c r="KN820">
        <v>190800</v>
      </c>
      <c r="KO820">
        <v>2121</v>
      </c>
      <c r="KP820">
        <v>2128</v>
      </c>
      <c r="KQ820">
        <v>2111</v>
      </c>
      <c r="KR820">
        <v>2115</v>
      </c>
      <c r="KS820">
        <v>150900</v>
      </c>
      <c r="KT820">
        <v>2114</v>
      </c>
      <c r="KU820">
        <v>2120</v>
      </c>
      <c r="KV820">
        <v>2113</v>
      </c>
      <c r="KW820">
        <v>2113</v>
      </c>
      <c r="KX820">
        <v>52700</v>
      </c>
      <c r="KY820">
        <v>2114</v>
      </c>
      <c r="KZ820">
        <v>2114</v>
      </c>
      <c r="LA820">
        <v>2097</v>
      </c>
      <c r="LB820">
        <v>2106</v>
      </c>
      <c r="LC820">
        <v>184000</v>
      </c>
      <c r="LD820">
        <v>2107</v>
      </c>
      <c r="LE820">
        <v>2114</v>
      </c>
      <c r="LF820">
        <v>2097</v>
      </c>
      <c r="LG820">
        <v>2100</v>
      </c>
      <c r="LH820">
        <v>125700</v>
      </c>
      <c r="LI820">
        <v>2100</v>
      </c>
      <c r="LJ820">
        <v>2107</v>
      </c>
      <c r="LK820">
        <v>2090</v>
      </c>
      <c r="LL820">
        <v>2094</v>
      </c>
      <c r="LM820">
        <v>140200</v>
      </c>
      <c r="LN820">
        <v>2094</v>
      </c>
      <c r="LO820">
        <v>2097</v>
      </c>
      <c r="LP820">
        <v>2080</v>
      </c>
      <c r="LQ820">
        <v>2091</v>
      </c>
      <c r="LR820">
        <v>166400</v>
      </c>
      <c r="LS820">
        <v>2092</v>
      </c>
      <c r="LT820">
        <v>2116</v>
      </c>
      <c r="LU820">
        <v>2092</v>
      </c>
      <c r="LV820">
        <v>2104</v>
      </c>
      <c r="LW820">
        <v>191500</v>
      </c>
      <c r="LX820">
        <v>2105</v>
      </c>
      <c r="LY820">
        <v>2119</v>
      </c>
      <c r="LZ820">
        <v>2102</v>
      </c>
      <c r="MA820">
        <v>2104</v>
      </c>
      <c r="MB820">
        <v>164700</v>
      </c>
      <c r="MC820">
        <v>2104</v>
      </c>
      <c r="MD820">
        <v>2107</v>
      </c>
      <c r="ME820">
        <v>2096</v>
      </c>
      <c r="MF820">
        <v>2097</v>
      </c>
      <c r="MG820">
        <v>96200</v>
      </c>
      <c r="MH820">
        <v>2097</v>
      </c>
      <c r="MI820">
        <v>2109</v>
      </c>
      <c r="MJ820">
        <v>2096</v>
      </c>
      <c r="MK820">
        <v>2100</v>
      </c>
      <c r="ML820">
        <v>94200</v>
      </c>
      <c r="MM820">
        <v>2100</v>
      </c>
      <c r="MN820">
        <v>2112</v>
      </c>
      <c r="MO820">
        <v>2097</v>
      </c>
      <c r="MP820">
        <v>2101</v>
      </c>
      <c r="MQ820">
        <v>117000</v>
      </c>
      <c r="MR820">
        <v>2100</v>
      </c>
      <c r="MS820">
        <v>2104</v>
      </c>
      <c r="MT820">
        <v>2091</v>
      </c>
      <c r="MU820">
        <v>2098</v>
      </c>
      <c r="MV820">
        <v>114000</v>
      </c>
      <c r="MW820">
        <v>2099</v>
      </c>
      <c r="MX820">
        <v>2108</v>
      </c>
      <c r="MY820">
        <v>2095</v>
      </c>
      <c r="MZ820">
        <v>2105</v>
      </c>
      <c r="NA820">
        <v>72100</v>
      </c>
      <c r="NB820">
        <v>2105</v>
      </c>
      <c r="NC820">
        <v>2111</v>
      </c>
      <c r="ND820">
        <v>2097</v>
      </c>
      <c r="NE820">
        <v>2101</v>
      </c>
      <c r="NF820">
        <v>112900</v>
      </c>
      <c r="NG820">
        <v>2099</v>
      </c>
      <c r="NH820">
        <v>2102</v>
      </c>
      <c r="NI820">
        <v>2086</v>
      </c>
      <c r="NJ820">
        <v>2091</v>
      </c>
      <c r="NK820">
        <v>119200</v>
      </c>
      <c r="NL820">
        <v>2092</v>
      </c>
      <c r="NM820">
        <v>2094</v>
      </c>
      <c r="NN820">
        <v>2080</v>
      </c>
      <c r="NO820">
        <v>2080</v>
      </c>
      <c r="NP820">
        <v>131200</v>
      </c>
      <c r="NQ820">
        <v>2080</v>
      </c>
      <c r="NR820">
        <v>2094</v>
      </c>
      <c r="NS820">
        <v>2075</v>
      </c>
      <c r="NT820">
        <v>2093</v>
      </c>
      <c r="NU820">
        <v>223400</v>
      </c>
      <c r="NV820">
        <v>2094</v>
      </c>
      <c r="NW820">
        <v>2094</v>
      </c>
      <c r="NX820">
        <v>2094</v>
      </c>
      <c r="NY820">
        <v>2094</v>
      </c>
      <c r="NZ820">
        <v>135100</v>
      </c>
    </row>
    <row r="821" spans="1:390" ht="15">
      <c r="A821" s="15" t="s">
        <v>18</v>
      </c>
      <c r="B821" s="15">
        <v>4</v>
      </c>
      <c r="C821" s="15">
        <v>4218</v>
      </c>
      <c r="D821" s="10" t="s">
        <v>441</v>
      </c>
      <c r="E821" s="15" t="s">
        <v>20</v>
      </c>
      <c r="F821" s="15" t="s">
        <v>440</v>
      </c>
      <c r="G821" s="50">
        <v>1147</v>
      </c>
      <c r="H821" s="50">
        <v>147</v>
      </c>
      <c r="I821" s="58">
        <v>0.14699999999999999</v>
      </c>
      <c r="J821" s="50">
        <v>276000</v>
      </c>
      <c r="K821" s="50">
        <v>1150</v>
      </c>
      <c r="L821" s="50">
        <v>1001</v>
      </c>
      <c r="M821" s="63">
        <f t="shared" si="54"/>
        <v>2.0134228187919462E-2</v>
      </c>
      <c r="N821" s="42" t="str">
        <f>IFERROR(VLOOKUP(C821, マスタ!$E$2:$G$33, 3, TRUE), "")</f>
        <v>化学・医薬品</v>
      </c>
      <c r="O821" s="15" t="str">
        <f>IF(F821 = "", "", TEXT( WORKDAY(TEXT(LEFT(F821, FIND("(", F821) - 1), "yyyy/mm/dd"), 1, マスタ!$A$2:$A$106), "yyyymmdd"))</f>
        <v>20170809</v>
      </c>
      <c r="P821" s="16">
        <v>42956</v>
      </c>
      <c r="Q821" s="56">
        <v>1087</v>
      </c>
      <c r="R821" s="56">
        <v>1167</v>
      </c>
      <c r="S821" s="56">
        <v>1070</v>
      </c>
      <c r="T821" s="15" t="str">
        <f t="shared" si="63"/>
        <v>有</v>
      </c>
      <c r="U821" s="15" t="str">
        <f t="shared" si="64"/>
        <v>有</v>
      </c>
      <c r="V821" s="67">
        <f t="shared" si="65"/>
        <v>-5.2310374891020084E-2</v>
      </c>
      <c r="W821" s="17" t="s">
        <v>949</v>
      </c>
      <c r="X821" s="46">
        <v>22</v>
      </c>
      <c r="Y821" s="71">
        <f t="shared" si="59"/>
        <v>19.18047079337402</v>
      </c>
      <c r="Z821">
        <v>1087</v>
      </c>
      <c r="AA821">
        <v>1095</v>
      </c>
      <c r="AB821">
        <v>1087</v>
      </c>
      <c r="AC821">
        <v>1095</v>
      </c>
      <c r="AD821">
        <v>43000</v>
      </c>
      <c r="AE821">
        <v>1100</v>
      </c>
      <c r="AF821">
        <v>1105</v>
      </c>
      <c r="AG821">
        <v>1100</v>
      </c>
      <c r="AH821">
        <v>1105</v>
      </c>
      <c r="AI821">
        <v>8000</v>
      </c>
      <c r="AJ821">
        <v>1109</v>
      </c>
      <c r="AK821">
        <v>1121</v>
      </c>
      <c r="AL821">
        <v>1109</v>
      </c>
      <c r="AM821">
        <v>1121</v>
      </c>
      <c r="AN821">
        <v>4000</v>
      </c>
      <c r="AO821">
        <v>1121</v>
      </c>
      <c r="AP821">
        <v>1121</v>
      </c>
      <c r="AQ821">
        <v>1116</v>
      </c>
      <c r="AR821">
        <v>1121</v>
      </c>
      <c r="AS821">
        <v>10000</v>
      </c>
      <c r="AT821">
        <v>1116</v>
      </c>
      <c r="AU821">
        <v>1116</v>
      </c>
      <c r="AV821">
        <v>1112</v>
      </c>
      <c r="AW821">
        <v>1112</v>
      </c>
      <c r="AX821">
        <v>4000</v>
      </c>
      <c r="AY821">
        <v>1121</v>
      </c>
      <c r="AZ821">
        <v>1125</v>
      </c>
      <c r="BA821">
        <v>1121</v>
      </c>
      <c r="BB821">
        <v>1125</v>
      </c>
      <c r="BC821">
        <v>5000</v>
      </c>
      <c r="BD821">
        <v>1122</v>
      </c>
      <c r="BE821">
        <v>1122</v>
      </c>
      <c r="BF821">
        <v>1118</v>
      </c>
      <c r="BG821">
        <v>1118</v>
      </c>
      <c r="BH821">
        <v>6000</v>
      </c>
      <c r="BI821">
        <v>1112</v>
      </c>
      <c r="BJ821">
        <v>1112</v>
      </c>
      <c r="BK821">
        <v>1112</v>
      </c>
      <c r="BL821">
        <v>1112</v>
      </c>
      <c r="BM821">
        <v>2000</v>
      </c>
      <c r="BN821">
        <v>1110</v>
      </c>
      <c r="BO821">
        <v>1110</v>
      </c>
      <c r="BP821">
        <v>1102</v>
      </c>
      <c r="BQ821">
        <v>1102</v>
      </c>
      <c r="BR821">
        <v>5000</v>
      </c>
      <c r="BS821">
        <v>1100</v>
      </c>
      <c r="BT821">
        <v>1100</v>
      </c>
      <c r="BU821">
        <v>1100</v>
      </c>
      <c r="BV821">
        <v>1100</v>
      </c>
      <c r="BW821">
        <v>1000</v>
      </c>
      <c r="BX821">
        <v>1097</v>
      </c>
      <c r="BY821">
        <v>1097</v>
      </c>
      <c r="BZ821">
        <v>1090</v>
      </c>
      <c r="CA821">
        <v>1091</v>
      </c>
      <c r="CB821">
        <v>7000</v>
      </c>
      <c r="CC821">
        <v>1091</v>
      </c>
      <c r="CD821">
        <v>1091</v>
      </c>
      <c r="CE821">
        <v>1086</v>
      </c>
      <c r="CF821">
        <v>1086</v>
      </c>
      <c r="CG821">
        <v>6000</v>
      </c>
      <c r="CH821">
        <v>1080</v>
      </c>
      <c r="CI821">
        <v>1090</v>
      </c>
      <c r="CJ821">
        <v>1070</v>
      </c>
      <c r="CK821">
        <v>1080</v>
      </c>
      <c r="CL821">
        <v>16000</v>
      </c>
      <c r="CM821">
        <v>1098</v>
      </c>
      <c r="CN821">
        <v>1112</v>
      </c>
      <c r="CO821">
        <v>1095</v>
      </c>
      <c r="CP821">
        <v>1112</v>
      </c>
      <c r="CQ821">
        <v>9000</v>
      </c>
      <c r="CR821">
        <v>1110</v>
      </c>
      <c r="CS821">
        <v>1110</v>
      </c>
      <c r="CT821">
        <v>1110</v>
      </c>
      <c r="CU821">
        <v>1110</v>
      </c>
      <c r="CV821">
        <v>1000</v>
      </c>
      <c r="CW821">
        <v>1112</v>
      </c>
      <c r="CX821">
        <v>1125</v>
      </c>
      <c r="CY821">
        <v>1112</v>
      </c>
      <c r="CZ821">
        <v>1124</v>
      </c>
      <c r="DA821">
        <v>10000</v>
      </c>
      <c r="DF821">
        <v>0</v>
      </c>
      <c r="DG821">
        <v>1123</v>
      </c>
      <c r="DH821">
        <v>1123</v>
      </c>
      <c r="DI821">
        <v>1122</v>
      </c>
      <c r="DJ821">
        <v>1122</v>
      </c>
      <c r="DK821">
        <v>3000</v>
      </c>
      <c r="DL821">
        <v>1126</v>
      </c>
      <c r="DM821">
        <v>1126</v>
      </c>
      <c r="DN821">
        <v>1122</v>
      </c>
      <c r="DO821">
        <v>1126</v>
      </c>
      <c r="DP821">
        <v>5000</v>
      </c>
      <c r="DU821">
        <v>0</v>
      </c>
      <c r="DV821">
        <v>1129</v>
      </c>
      <c r="DW821">
        <v>1131</v>
      </c>
      <c r="DX821">
        <v>1129</v>
      </c>
      <c r="DY821">
        <v>1131</v>
      </c>
      <c r="DZ821">
        <v>5000</v>
      </c>
      <c r="EE821">
        <v>0</v>
      </c>
      <c r="EF821">
        <v>1128</v>
      </c>
      <c r="EG821">
        <v>1128</v>
      </c>
      <c r="EH821">
        <v>1128</v>
      </c>
      <c r="EI821">
        <v>1128</v>
      </c>
      <c r="EJ821">
        <v>1000</v>
      </c>
      <c r="EO821">
        <v>0</v>
      </c>
      <c r="EP821">
        <v>1122</v>
      </c>
      <c r="EQ821">
        <v>1123</v>
      </c>
      <c r="ER821">
        <v>1122</v>
      </c>
      <c r="ES821">
        <v>1123</v>
      </c>
      <c r="ET821">
        <v>2000</v>
      </c>
      <c r="EU821">
        <v>1128</v>
      </c>
      <c r="EV821">
        <v>1128</v>
      </c>
      <c r="EW821">
        <v>1128</v>
      </c>
      <c r="EX821">
        <v>1128</v>
      </c>
      <c r="EY821">
        <v>1000</v>
      </c>
      <c r="EZ821">
        <v>1125</v>
      </c>
      <c r="FA821">
        <v>1125</v>
      </c>
      <c r="FB821">
        <v>1125</v>
      </c>
      <c r="FC821">
        <v>1125</v>
      </c>
      <c r="FD821">
        <v>2000</v>
      </c>
      <c r="FE821">
        <v>1128</v>
      </c>
      <c r="FF821">
        <v>1128</v>
      </c>
      <c r="FG821">
        <v>1122</v>
      </c>
      <c r="FH821">
        <v>1122</v>
      </c>
      <c r="FI821">
        <v>3000</v>
      </c>
      <c r="FN821">
        <v>0</v>
      </c>
      <c r="FO821">
        <v>1125</v>
      </c>
      <c r="FP821">
        <v>1127</v>
      </c>
      <c r="FQ821">
        <v>1125</v>
      </c>
      <c r="FR821">
        <v>1127</v>
      </c>
      <c r="FS821">
        <v>2000</v>
      </c>
      <c r="FT821">
        <v>1127</v>
      </c>
      <c r="FU821">
        <v>1127</v>
      </c>
      <c r="FV821">
        <v>1127</v>
      </c>
      <c r="FW821">
        <v>1127</v>
      </c>
      <c r="FX821">
        <v>1000</v>
      </c>
      <c r="GC821">
        <v>0</v>
      </c>
      <c r="GH821">
        <v>0</v>
      </c>
      <c r="GM821">
        <v>0</v>
      </c>
      <c r="GR821">
        <v>0</v>
      </c>
      <c r="GW821">
        <v>0</v>
      </c>
      <c r="HB821">
        <v>0</v>
      </c>
      <c r="HG821">
        <v>0</v>
      </c>
      <c r="HL821">
        <v>0</v>
      </c>
      <c r="HQ821">
        <v>0</v>
      </c>
      <c r="HV821">
        <v>0</v>
      </c>
      <c r="IA821">
        <v>0</v>
      </c>
      <c r="IB821">
        <v>1120</v>
      </c>
      <c r="IC821">
        <v>1123</v>
      </c>
      <c r="ID821">
        <v>1120</v>
      </c>
      <c r="IE821">
        <v>1123</v>
      </c>
      <c r="IF821">
        <v>11000</v>
      </c>
      <c r="IK821">
        <v>0</v>
      </c>
      <c r="IL821">
        <v>1120</v>
      </c>
      <c r="IM821">
        <v>1120</v>
      </c>
      <c r="IN821">
        <v>1116</v>
      </c>
      <c r="IO821">
        <v>1120</v>
      </c>
      <c r="IP821">
        <v>17000</v>
      </c>
      <c r="IQ821">
        <v>1120</v>
      </c>
      <c r="IR821">
        <v>1120</v>
      </c>
      <c r="IS821">
        <v>1114</v>
      </c>
      <c r="IT821">
        <v>1114</v>
      </c>
      <c r="IU821">
        <v>7000</v>
      </c>
      <c r="IV821">
        <v>1120</v>
      </c>
      <c r="IW821">
        <v>1125</v>
      </c>
      <c r="IX821">
        <v>1120</v>
      </c>
      <c r="IY821">
        <v>1125</v>
      </c>
      <c r="IZ821">
        <v>3000</v>
      </c>
      <c r="JE821">
        <v>0</v>
      </c>
      <c r="JF821">
        <v>1125</v>
      </c>
      <c r="JG821">
        <v>1125</v>
      </c>
      <c r="JH821">
        <v>1125</v>
      </c>
      <c r="JI821">
        <v>1125</v>
      </c>
      <c r="JJ821">
        <v>1000</v>
      </c>
      <c r="JK821">
        <v>1126</v>
      </c>
      <c r="JL821">
        <v>1126</v>
      </c>
      <c r="JM821">
        <v>1126</v>
      </c>
      <c r="JN821">
        <v>1126</v>
      </c>
      <c r="JO821">
        <v>1000</v>
      </c>
      <c r="JP821">
        <v>1125</v>
      </c>
      <c r="JQ821">
        <v>1127</v>
      </c>
      <c r="JR821">
        <v>1125</v>
      </c>
      <c r="JS821">
        <v>1127</v>
      </c>
      <c r="JT821">
        <v>2000</v>
      </c>
      <c r="JU821">
        <v>1128</v>
      </c>
      <c r="JV821">
        <v>1128</v>
      </c>
      <c r="JW821">
        <v>1128</v>
      </c>
      <c r="JX821">
        <v>1128</v>
      </c>
      <c r="JY821">
        <v>1000</v>
      </c>
      <c r="JZ821">
        <v>1130</v>
      </c>
      <c r="KA821">
        <v>1130</v>
      </c>
      <c r="KB821">
        <v>1130</v>
      </c>
      <c r="KC821">
        <v>1130</v>
      </c>
      <c r="KD821">
        <v>1000</v>
      </c>
      <c r="KE821">
        <v>1130</v>
      </c>
      <c r="KF821">
        <v>1130</v>
      </c>
      <c r="KG821">
        <v>1127</v>
      </c>
      <c r="KH821">
        <v>1127</v>
      </c>
      <c r="KI821">
        <v>2000</v>
      </c>
      <c r="KN821">
        <v>0</v>
      </c>
      <c r="KO821">
        <v>1131</v>
      </c>
      <c r="KP821">
        <v>1134</v>
      </c>
      <c r="KQ821">
        <v>1131</v>
      </c>
      <c r="KR821">
        <v>1134</v>
      </c>
      <c r="KS821">
        <v>2000</v>
      </c>
      <c r="KT821">
        <v>1137</v>
      </c>
      <c r="KU821">
        <v>1139</v>
      </c>
      <c r="KV821">
        <v>1137</v>
      </c>
      <c r="KW821">
        <v>1139</v>
      </c>
      <c r="KX821">
        <v>4000</v>
      </c>
      <c r="KY821">
        <v>1136</v>
      </c>
      <c r="KZ821">
        <v>1142</v>
      </c>
      <c r="LA821">
        <v>1136</v>
      </c>
      <c r="LB821">
        <v>1142</v>
      </c>
      <c r="LC821">
        <v>4000</v>
      </c>
      <c r="LD821">
        <v>1142</v>
      </c>
      <c r="LE821">
        <v>1142</v>
      </c>
      <c r="LF821">
        <v>1142</v>
      </c>
      <c r="LG821">
        <v>1142</v>
      </c>
      <c r="LH821">
        <v>1000</v>
      </c>
      <c r="LI821">
        <v>1143</v>
      </c>
      <c r="LJ821">
        <v>1143</v>
      </c>
      <c r="LK821">
        <v>1139</v>
      </c>
      <c r="LL821">
        <v>1139</v>
      </c>
      <c r="LM821">
        <v>3000</v>
      </c>
      <c r="LN821">
        <v>1144</v>
      </c>
      <c r="LO821">
        <v>1147</v>
      </c>
      <c r="LP821">
        <v>1144</v>
      </c>
      <c r="LQ821">
        <v>1147</v>
      </c>
      <c r="LR821">
        <v>6000</v>
      </c>
      <c r="LS821">
        <v>1148</v>
      </c>
      <c r="LT821">
        <v>1148</v>
      </c>
      <c r="LU821">
        <v>1144</v>
      </c>
      <c r="LV821">
        <v>1144</v>
      </c>
      <c r="LW821">
        <v>5000</v>
      </c>
      <c r="LX821">
        <v>1148</v>
      </c>
      <c r="LY821">
        <v>1149</v>
      </c>
      <c r="LZ821">
        <v>1140</v>
      </c>
      <c r="MA821">
        <v>1140</v>
      </c>
      <c r="MB821">
        <v>11000</v>
      </c>
      <c r="MC821">
        <v>1137</v>
      </c>
      <c r="MD821">
        <v>1137</v>
      </c>
      <c r="ME821">
        <v>1137</v>
      </c>
      <c r="MF821">
        <v>1137</v>
      </c>
      <c r="MG821">
        <v>1000</v>
      </c>
      <c r="MH821">
        <v>1132</v>
      </c>
      <c r="MI821">
        <v>1144</v>
      </c>
      <c r="MJ821">
        <v>1132</v>
      </c>
      <c r="MK821">
        <v>1144</v>
      </c>
      <c r="ML821">
        <v>4000</v>
      </c>
      <c r="MM821">
        <v>1147</v>
      </c>
      <c r="MN821">
        <v>1149</v>
      </c>
      <c r="MO821">
        <v>1147</v>
      </c>
      <c r="MP821">
        <v>1147</v>
      </c>
      <c r="MQ821">
        <v>7000</v>
      </c>
      <c r="MR821">
        <v>1150</v>
      </c>
      <c r="MS821">
        <v>1150</v>
      </c>
      <c r="MT821">
        <v>1147</v>
      </c>
      <c r="MU821">
        <v>1150</v>
      </c>
      <c r="MV821">
        <v>3000</v>
      </c>
      <c r="MW821">
        <v>1148</v>
      </c>
      <c r="MX821">
        <v>1150</v>
      </c>
      <c r="MY821">
        <v>1148</v>
      </c>
      <c r="MZ821">
        <v>1150</v>
      </c>
      <c r="NA821">
        <v>4000</v>
      </c>
      <c r="NB821">
        <v>1150</v>
      </c>
      <c r="NC821">
        <v>1150</v>
      </c>
      <c r="ND821">
        <v>1150</v>
      </c>
      <c r="NE821">
        <v>1150</v>
      </c>
      <c r="NF821">
        <v>3000</v>
      </c>
      <c r="NG821">
        <v>1146</v>
      </c>
      <c r="NH821">
        <v>1147</v>
      </c>
      <c r="NI821">
        <v>1146</v>
      </c>
      <c r="NJ821">
        <v>1147</v>
      </c>
      <c r="NK821">
        <v>4000</v>
      </c>
      <c r="NL821">
        <v>1150</v>
      </c>
      <c r="NM821">
        <v>1150</v>
      </c>
      <c r="NN821">
        <v>1150</v>
      </c>
      <c r="NO821">
        <v>1150</v>
      </c>
      <c r="NP821">
        <v>4000</v>
      </c>
      <c r="NQ821">
        <v>1151</v>
      </c>
      <c r="NR821">
        <v>1167</v>
      </c>
      <c r="NS821">
        <v>1151</v>
      </c>
      <c r="NT821">
        <v>1167</v>
      </c>
      <c r="NU821">
        <v>19000</v>
      </c>
      <c r="NV821">
        <v>1165</v>
      </c>
      <c r="NW821">
        <v>1165</v>
      </c>
      <c r="NX821">
        <v>1165</v>
      </c>
      <c r="NY821">
        <v>1165</v>
      </c>
      <c r="NZ821">
        <v>6000</v>
      </c>
    </row>
    <row r="822" spans="1:390" ht="15">
      <c r="A822" s="14" t="s">
        <v>18</v>
      </c>
      <c r="B822" s="14">
        <v>5</v>
      </c>
      <c r="C822" s="14">
        <v>4686</v>
      </c>
      <c r="D822" s="9" t="s">
        <v>442</v>
      </c>
      <c r="E822" s="14" t="s">
        <v>20</v>
      </c>
      <c r="F822" s="14" t="s">
        <v>440</v>
      </c>
      <c r="G822" s="51">
        <v>1937</v>
      </c>
      <c r="H822" s="51">
        <v>221</v>
      </c>
      <c r="I822" s="59">
        <v>0.1288</v>
      </c>
      <c r="J822" s="51">
        <v>810100</v>
      </c>
      <c r="K822" s="51">
        <v>1942</v>
      </c>
      <c r="L822" s="51">
        <v>1815</v>
      </c>
      <c r="M822" s="64">
        <f t="shared" si="54"/>
        <v>3.937007874015748E-2</v>
      </c>
      <c r="N822" s="43" t="str">
        <f>IFERROR(VLOOKUP(C822, マスタ!$E$2:$G$33, 3, TRUE), "")</f>
        <v>化学・医薬品</v>
      </c>
      <c r="O822" s="14" t="str">
        <f>IF(F822 = "", "", TEXT( WORKDAY(TEXT(LEFT(F822, FIND("(", F822) - 1), "yyyy/mm/dd"), 1, マスタ!$A$2:$A$106), "yyyymmdd"))</f>
        <v>20170809</v>
      </c>
      <c r="P822" s="18">
        <v>42956</v>
      </c>
      <c r="Q822" s="57">
        <v>1968</v>
      </c>
      <c r="R822" s="57">
        <v>2009</v>
      </c>
      <c r="S822" s="57">
        <v>1920</v>
      </c>
      <c r="T822" s="14" t="str">
        <f t="shared" si="63"/>
        <v>有</v>
      </c>
      <c r="U822" s="14" t="str">
        <f t="shared" si="64"/>
        <v>有</v>
      </c>
      <c r="V822" s="68">
        <f t="shared" si="65"/>
        <v>1.6004130098089764E-2</v>
      </c>
      <c r="W822" s="19" t="s">
        <v>949</v>
      </c>
      <c r="X822" s="47">
        <v>38</v>
      </c>
      <c r="Y822" s="70">
        <f t="shared" si="59"/>
        <v>19.617965926690761</v>
      </c>
      <c r="Z822">
        <v>1968</v>
      </c>
      <c r="AA822">
        <v>1990</v>
      </c>
      <c r="AB822">
        <v>1960</v>
      </c>
      <c r="AC822">
        <v>1964</v>
      </c>
      <c r="AD822">
        <v>76700</v>
      </c>
      <c r="AE822">
        <v>1963</v>
      </c>
      <c r="AF822">
        <v>1980</v>
      </c>
      <c r="AG822">
        <v>1951</v>
      </c>
      <c r="AH822">
        <v>1980</v>
      </c>
      <c r="AI822">
        <v>19600</v>
      </c>
      <c r="AJ822">
        <v>1980</v>
      </c>
      <c r="AK822">
        <v>2007</v>
      </c>
      <c r="AL822">
        <v>1980</v>
      </c>
      <c r="AM822">
        <v>2006</v>
      </c>
      <c r="AN822">
        <v>52700</v>
      </c>
      <c r="AO822">
        <v>2004</v>
      </c>
      <c r="AP822">
        <v>2009</v>
      </c>
      <c r="AQ822">
        <v>1987</v>
      </c>
      <c r="AR822">
        <v>1989</v>
      </c>
      <c r="AS822">
        <v>14400</v>
      </c>
      <c r="AT822">
        <v>1987</v>
      </c>
      <c r="AU822">
        <v>1987</v>
      </c>
      <c r="AV822">
        <v>1963</v>
      </c>
      <c r="AW822">
        <v>1970</v>
      </c>
      <c r="AX822">
        <v>24900</v>
      </c>
      <c r="AY822">
        <v>1970</v>
      </c>
      <c r="AZ822">
        <v>1973</v>
      </c>
      <c r="BA822">
        <v>1959</v>
      </c>
      <c r="BB822">
        <v>1961</v>
      </c>
      <c r="BC822">
        <v>7900</v>
      </c>
      <c r="BD822">
        <v>1960</v>
      </c>
      <c r="BE822">
        <v>1965</v>
      </c>
      <c r="BF822">
        <v>1958</v>
      </c>
      <c r="BG822">
        <v>1960</v>
      </c>
      <c r="BH822">
        <v>6400</v>
      </c>
      <c r="BI822">
        <v>1959</v>
      </c>
      <c r="BJ822">
        <v>1966</v>
      </c>
      <c r="BK822">
        <v>1955</v>
      </c>
      <c r="BL822">
        <v>1955</v>
      </c>
      <c r="BM822">
        <v>8500</v>
      </c>
      <c r="BN822">
        <v>1955</v>
      </c>
      <c r="BO822">
        <v>1956</v>
      </c>
      <c r="BP822">
        <v>1945</v>
      </c>
      <c r="BQ822">
        <v>1946</v>
      </c>
      <c r="BR822">
        <v>9800</v>
      </c>
      <c r="BS822">
        <v>1947</v>
      </c>
      <c r="BT822">
        <v>1947</v>
      </c>
      <c r="BU822">
        <v>1939</v>
      </c>
      <c r="BV822">
        <v>1939</v>
      </c>
      <c r="BW822">
        <v>10800</v>
      </c>
      <c r="BX822">
        <v>1938</v>
      </c>
      <c r="BY822">
        <v>1943</v>
      </c>
      <c r="BZ822">
        <v>1931</v>
      </c>
      <c r="CA822">
        <v>1942</v>
      </c>
      <c r="CB822">
        <v>19500</v>
      </c>
      <c r="CC822">
        <v>1940</v>
      </c>
      <c r="CD822">
        <v>1941</v>
      </c>
      <c r="CE822">
        <v>1922</v>
      </c>
      <c r="CF822">
        <v>1926</v>
      </c>
      <c r="CG822">
        <v>20500</v>
      </c>
      <c r="CH822">
        <v>1928</v>
      </c>
      <c r="CI822">
        <v>1937</v>
      </c>
      <c r="CJ822">
        <v>1920</v>
      </c>
      <c r="CK822">
        <v>1934</v>
      </c>
      <c r="CL822">
        <v>11400</v>
      </c>
      <c r="CM822">
        <v>1935</v>
      </c>
      <c r="CN822">
        <v>1946</v>
      </c>
      <c r="CO822">
        <v>1935</v>
      </c>
      <c r="CP822">
        <v>1946</v>
      </c>
      <c r="CQ822">
        <v>8700</v>
      </c>
      <c r="CR822">
        <v>1943</v>
      </c>
      <c r="CS822">
        <v>1945</v>
      </c>
      <c r="CT822">
        <v>1941</v>
      </c>
      <c r="CU822">
        <v>1945</v>
      </c>
      <c r="CV822">
        <v>2100</v>
      </c>
      <c r="CW822">
        <v>1943</v>
      </c>
      <c r="CX822">
        <v>1947</v>
      </c>
      <c r="CY822">
        <v>1940</v>
      </c>
      <c r="CZ822">
        <v>1947</v>
      </c>
      <c r="DA822">
        <v>1900</v>
      </c>
      <c r="DB822">
        <v>1944</v>
      </c>
      <c r="DC822">
        <v>1944</v>
      </c>
      <c r="DD822">
        <v>1938</v>
      </c>
      <c r="DE822">
        <v>1939</v>
      </c>
      <c r="DF822">
        <v>2500</v>
      </c>
      <c r="DG822">
        <v>1943</v>
      </c>
      <c r="DH822">
        <v>1949</v>
      </c>
      <c r="DI822">
        <v>1943</v>
      </c>
      <c r="DJ822">
        <v>1946</v>
      </c>
      <c r="DK822">
        <v>2100</v>
      </c>
      <c r="DL822">
        <v>1949</v>
      </c>
      <c r="DM822">
        <v>1949</v>
      </c>
      <c r="DN822">
        <v>1944</v>
      </c>
      <c r="DO822">
        <v>1944</v>
      </c>
      <c r="DP822">
        <v>2500</v>
      </c>
      <c r="DQ822">
        <v>1945</v>
      </c>
      <c r="DR822">
        <v>1951</v>
      </c>
      <c r="DS822">
        <v>1940</v>
      </c>
      <c r="DT822">
        <v>1943</v>
      </c>
      <c r="DU822">
        <v>6100</v>
      </c>
      <c r="DV822">
        <v>1944</v>
      </c>
      <c r="DW822">
        <v>1944</v>
      </c>
      <c r="DX822">
        <v>1930</v>
      </c>
      <c r="DY822">
        <v>1940</v>
      </c>
      <c r="DZ822">
        <v>4600</v>
      </c>
      <c r="EA822">
        <v>1937</v>
      </c>
      <c r="EB822">
        <v>1940</v>
      </c>
      <c r="EC822">
        <v>1936</v>
      </c>
      <c r="ED822">
        <v>1940</v>
      </c>
      <c r="EE822">
        <v>1600</v>
      </c>
      <c r="EF822">
        <v>1937</v>
      </c>
      <c r="EG822">
        <v>1941</v>
      </c>
      <c r="EH822">
        <v>1936</v>
      </c>
      <c r="EI822">
        <v>1941</v>
      </c>
      <c r="EJ822">
        <v>1300</v>
      </c>
      <c r="EK822">
        <v>1940</v>
      </c>
      <c r="EL822">
        <v>1948</v>
      </c>
      <c r="EM822">
        <v>1938</v>
      </c>
      <c r="EN822">
        <v>1948</v>
      </c>
      <c r="EO822">
        <v>3800</v>
      </c>
      <c r="EP822">
        <v>1943</v>
      </c>
      <c r="EQ822">
        <v>1943</v>
      </c>
      <c r="ER822">
        <v>1941</v>
      </c>
      <c r="ES822">
        <v>1943</v>
      </c>
      <c r="ET822">
        <v>900</v>
      </c>
      <c r="EU822">
        <v>1940</v>
      </c>
      <c r="EV822">
        <v>1942</v>
      </c>
      <c r="EW822">
        <v>1935</v>
      </c>
      <c r="EX822">
        <v>1942</v>
      </c>
      <c r="EY822">
        <v>5500</v>
      </c>
      <c r="EZ822">
        <v>1943</v>
      </c>
      <c r="FA822">
        <v>1946</v>
      </c>
      <c r="FB822">
        <v>1942</v>
      </c>
      <c r="FC822">
        <v>1946</v>
      </c>
      <c r="FD822">
        <v>1200</v>
      </c>
      <c r="FE822">
        <v>1947</v>
      </c>
      <c r="FF822">
        <v>1948</v>
      </c>
      <c r="FG822">
        <v>1946</v>
      </c>
      <c r="FH822">
        <v>1947</v>
      </c>
      <c r="FI822">
        <v>1000</v>
      </c>
      <c r="FJ822">
        <v>1948</v>
      </c>
      <c r="FK822">
        <v>1950</v>
      </c>
      <c r="FL822">
        <v>1944</v>
      </c>
      <c r="FM822">
        <v>1944</v>
      </c>
      <c r="FN822">
        <v>2400</v>
      </c>
      <c r="FO822">
        <v>1948</v>
      </c>
      <c r="FP822">
        <v>1951</v>
      </c>
      <c r="FQ822">
        <v>1948</v>
      </c>
      <c r="FR822">
        <v>1948</v>
      </c>
      <c r="FS822">
        <v>1000</v>
      </c>
      <c r="FT822">
        <v>1951</v>
      </c>
      <c r="FU822">
        <v>1951</v>
      </c>
      <c r="FV822">
        <v>1951</v>
      </c>
      <c r="FW822">
        <v>1951</v>
      </c>
      <c r="FX822">
        <v>800</v>
      </c>
      <c r="GC822">
        <v>0</v>
      </c>
      <c r="GH822">
        <v>0</v>
      </c>
      <c r="GM822">
        <v>0</v>
      </c>
      <c r="GR822">
        <v>0</v>
      </c>
      <c r="GW822">
        <v>0</v>
      </c>
      <c r="HB822">
        <v>0</v>
      </c>
      <c r="HG822">
        <v>0</v>
      </c>
      <c r="HL822">
        <v>0</v>
      </c>
      <c r="HQ822">
        <v>0</v>
      </c>
      <c r="HV822">
        <v>0</v>
      </c>
      <c r="IA822">
        <v>0</v>
      </c>
      <c r="IB822">
        <v>1952</v>
      </c>
      <c r="IC822">
        <v>1952</v>
      </c>
      <c r="ID822">
        <v>1940</v>
      </c>
      <c r="IE822">
        <v>1940</v>
      </c>
      <c r="IF822">
        <v>8000</v>
      </c>
      <c r="IG822">
        <v>1940</v>
      </c>
      <c r="IH822">
        <v>1943</v>
      </c>
      <c r="II822">
        <v>1936</v>
      </c>
      <c r="IJ822">
        <v>1938</v>
      </c>
      <c r="IK822">
        <v>5500</v>
      </c>
      <c r="IL822">
        <v>1940</v>
      </c>
      <c r="IM822">
        <v>1945</v>
      </c>
      <c r="IN822">
        <v>1937</v>
      </c>
      <c r="IO822">
        <v>1945</v>
      </c>
      <c r="IP822">
        <v>3600</v>
      </c>
      <c r="IQ822">
        <v>1944</v>
      </c>
      <c r="IR822">
        <v>1944</v>
      </c>
      <c r="IS822">
        <v>1939</v>
      </c>
      <c r="IT822">
        <v>1941</v>
      </c>
      <c r="IU822">
        <v>2200</v>
      </c>
      <c r="IV822">
        <v>1942</v>
      </c>
      <c r="IW822">
        <v>1949</v>
      </c>
      <c r="IX822">
        <v>1942</v>
      </c>
      <c r="IY822">
        <v>1948</v>
      </c>
      <c r="IZ822">
        <v>3600</v>
      </c>
      <c r="JA822">
        <v>1948</v>
      </c>
      <c r="JB822">
        <v>1951</v>
      </c>
      <c r="JC822">
        <v>1945</v>
      </c>
      <c r="JD822">
        <v>1950</v>
      </c>
      <c r="JE822">
        <v>7100</v>
      </c>
      <c r="JF822">
        <v>1948</v>
      </c>
      <c r="JG822">
        <v>1953</v>
      </c>
      <c r="JH822">
        <v>1947</v>
      </c>
      <c r="JI822">
        <v>1953</v>
      </c>
      <c r="JJ822">
        <v>3500</v>
      </c>
      <c r="JK822">
        <v>1953</v>
      </c>
      <c r="JL822">
        <v>1955</v>
      </c>
      <c r="JM822">
        <v>1951</v>
      </c>
      <c r="JN822">
        <v>1955</v>
      </c>
      <c r="JO822">
        <v>3500</v>
      </c>
      <c r="JP822">
        <v>1955</v>
      </c>
      <c r="JQ822">
        <v>1956</v>
      </c>
      <c r="JR822">
        <v>1952</v>
      </c>
      <c r="JS822">
        <v>1956</v>
      </c>
      <c r="JT822">
        <v>2600</v>
      </c>
      <c r="JU822">
        <v>1955</v>
      </c>
      <c r="JV822">
        <v>1956</v>
      </c>
      <c r="JW822">
        <v>1954</v>
      </c>
      <c r="JX822">
        <v>1955</v>
      </c>
      <c r="JY822">
        <v>1700</v>
      </c>
      <c r="JZ822">
        <v>1955</v>
      </c>
      <c r="KA822">
        <v>1957</v>
      </c>
      <c r="KB822">
        <v>1953</v>
      </c>
      <c r="KC822">
        <v>1954</v>
      </c>
      <c r="KD822">
        <v>2100</v>
      </c>
      <c r="KE822">
        <v>1955</v>
      </c>
      <c r="KF822">
        <v>1956</v>
      </c>
      <c r="KG822">
        <v>1954</v>
      </c>
      <c r="KH822">
        <v>1954</v>
      </c>
      <c r="KI822">
        <v>1800</v>
      </c>
      <c r="KJ822">
        <v>1956</v>
      </c>
      <c r="KK822">
        <v>1960</v>
      </c>
      <c r="KL822">
        <v>1956</v>
      </c>
      <c r="KM822">
        <v>1960</v>
      </c>
      <c r="KN822">
        <v>6800</v>
      </c>
      <c r="KO822">
        <v>1961</v>
      </c>
      <c r="KP822">
        <v>1962</v>
      </c>
      <c r="KQ822">
        <v>1960</v>
      </c>
      <c r="KR822">
        <v>1960</v>
      </c>
      <c r="KS822">
        <v>2500</v>
      </c>
      <c r="KT822">
        <v>1961</v>
      </c>
      <c r="KU822">
        <v>1966</v>
      </c>
      <c r="KV822">
        <v>1961</v>
      </c>
      <c r="KW822">
        <v>1966</v>
      </c>
      <c r="KX822">
        <v>2300</v>
      </c>
      <c r="KY822">
        <v>1966</v>
      </c>
      <c r="KZ822">
        <v>1970</v>
      </c>
      <c r="LA822">
        <v>1966</v>
      </c>
      <c r="LB822">
        <v>1970</v>
      </c>
      <c r="LC822">
        <v>7900</v>
      </c>
      <c r="LD822">
        <v>1970</v>
      </c>
      <c r="LE822">
        <v>1972</v>
      </c>
      <c r="LF822">
        <v>1968</v>
      </c>
      <c r="LG822">
        <v>1968</v>
      </c>
      <c r="LH822">
        <v>3100</v>
      </c>
      <c r="LI822">
        <v>1967</v>
      </c>
      <c r="LJ822">
        <v>1967</v>
      </c>
      <c r="LK822">
        <v>1963</v>
      </c>
      <c r="LL822">
        <v>1963</v>
      </c>
      <c r="LM822">
        <v>1900</v>
      </c>
      <c r="LN822">
        <v>1962</v>
      </c>
      <c r="LO822">
        <v>1966</v>
      </c>
      <c r="LP822">
        <v>1959</v>
      </c>
      <c r="LQ822">
        <v>1959</v>
      </c>
      <c r="LR822">
        <v>8700</v>
      </c>
      <c r="LS822">
        <v>1959</v>
      </c>
      <c r="LT822">
        <v>1966</v>
      </c>
      <c r="LU822">
        <v>1959</v>
      </c>
      <c r="LV822">
        <v>1965</v>
      </c>
      <c r="LW822">
        <v>6300</v>
      </c>
      <c r="LX822">
        <v>1965</v>
      </c>
      <c r="LY822">
        <v>1967</v>
      </c>
      <c r="LZ822">
        <v>1960</v>
      </c>
      <c r="MA822">
        <v>1966</v>
      </c>
      <c r="MB822">
        <v>5100</v>
      </c>
      <c r="MC822">
        <v>1964</v>
      </c>
      <c r="MD822">
        <v>1965</v>
      </c>
      <c r="ME822">
        <v>1961</v>
      </c>
      <c r="MF822">
        <v>1964</v>
      </c>
      <c r="MG822">
        <v>4400</v>
      </c>
      <c r="MH822">
        <v>1963</v>
      </c>
      <c r="MI822">
        <v>1967</v>
      </c>
      <c r="MJ822">
        <v>1963</v>
      </c>
      <c r="MK822">
        <v>1966</v>
      </c>
      <c r="ML822">
        <v>2600</v>
      </c>
      <c r="MM822">
        <v>1965</v>
      </c>
      <c r="MN822">
        <v>1967</v>
      </c>
      <c r="MO822">
        <v>1964</v>
      </c>
      <c r="MP822">
        <v>1964</v>
      </c>
      <c r="MQ822">
        <v>3600</v>
      </c>
      <c r="MR822">
        <v>1964</v>
      </c>
      <c r="MS822">
        <v>1966</v>
      </c>
      <c r="MT822">
        <v>1960</v>
      </c>
      <c r="MU822">
        <v>1964</v>
      </c>
      <c r="MV822">
        <v>4700</v>
      </c>
      <c r="MW822">
        <v>1965</v>
      </c>
      <c r="MX822">
        <v>1970</v>
      </c>
      <c r="MY822">
        <v>1965</v>
      </c>
      <c r="MZ822">
        <v>1969</v>
      </c>
      <c r="NA822">
        <v>8500</v>
      </c>
      <c r="NB822">
        <v>1968</v>
      </c>
      <c r="NC822">
        <v>1971</v>
      </c>
      <c r="ND822">
        <v>1967</v>
      </c>
      <c r="NE822">
        <v>1971</v>
      </c>
      <c r="NF822">
        <v>6100</v>
      </c>
      <c r="NG822">
        <v>1971</v>
      </c>
      <c r="NH822">
        <v>1971</v>
      </c>
      <c r="NI822">
        <v>1968</v>
      </c>
      <c r="NJ822">
        <v>1970</v>
      </c>
      <c r="NK822">
        <v>3300</v>
      </c>
      <c r="NL822">
        <v>1970</v>
      </c>
      <c r="NM822">
        <v>1971</v>
      </c>
      <c r="NN822">
        <v>1968</v>
      </c>
      <c r="NO822">
        <v>1970</v>
      </c>
      <c r="NP822">
        <v>6400</v>
      </c>
      <c r="NQ822">
        <v>1970</v>
      </c>
      <c r="NR822">
        <v>1976</v>
      </c>
      <c r="NS822">
        <v>1970</v>
      </c>
      <c r="NT822">
        <v>1973</v>
      </c>
      <c r="NU822">
        <v>12100</v>
      </c>
      <c r="NV822">
        <v>1975</v>
      </c>
      <c r="NW822">
        <v>1975</v>
      </c>
      <c r="NX822">
        <v>1975</v>
      </c>
      <c r="NY822">
        <v>1975</v>
      </c>
      <c r="NZ822">
        <v>20200</v>
      </c>
    </row>
    <row r="823" spans="1:390" ht="27">
      <c r="A823" s="15" t="s">
        <v>18</v>
      </c>
      <c r="B823" s="15">
        <v>6</v>
      </c>
      <c r="C823" s="15">
        <v>2429</v>
      </c>
      <c r="D823" s="10" t="s">
        <v>443</v>
      </c>
      <c r="E823" s="15" t="s">
        <v>20</v>
      </c>
      <c r="F823" s="15" t="s">
        <v>440</v>
      </c>
      <c r="G823" s="50">
        <v>3070</v>
      </c>
      <c r="H823" s="50">
        <v>341</v>
      </c>
      <c r="I823" s="58">
        <v>0.125</v>
      </c>
      <c r="J823" s="50">
        <v>474100</v>
      </c>
      <c r="K823" s="50">
        <v>3115</v>
      </c>
      <c r="L823" s="50">
        <v>2950</v>
      </c>
      <c r="M823" s="63">
        <f t="shared" si="54"/>
        <v>0.27272727272727271</v>
      </c>
      <c r="N823" s="42" t="str">
        <f>IFERROR(VLOOKUP(C823, マスタ!$E$2:$G$33, 3, TRUE), "")</f>
        <v>食品</v>
      </c>
      <c r="O823" s="15" t="str">
        <f>IF(F823 = "", "", TEXT( WORKDAY(TEXT(LEFT(F823, FIND("(", F823) - 1), "yyyy/mm/dd"), 1, マスタ!$A$2:$A$106), "yyyymmdd"))</f>
        <v>20170809</v>
      </c>
      <c r="P823" s="16">
        <v>42956</v>
      </c>
      <c r="Q823" s="56">
        <v>3095</v>
      </c>
      <c r="R823" s="56">
        <v>3215</v>
      </c>
      <c r="S823" s="56">
        <v>3060</v>
      </c>
      <c r="T823" s="15" t="str">
        <f t="shared" si="63"/>
        <v>有</v>
      </c>
      <c r="U823" s="15" t="str">
        <f t="shared" si="64"/>
        <v>有</v>
      </c>
      <c r="V823" s="67">
        <f t="shared" si="65"/>
        <v>8.1433224755700362E-3</v>
      </c>
      <c r="W823" s="17" t="s">
        <v>949</v>
      </c>
      <c r="X823" s="46">
        <v>61</v>
      </c>
      <c r="Y823" s="71">
        <f t="shared" si="59"/>
        <v>19.869706840390879</v>
      </c>
      <c r="Z823">
        <v>3095</v>
      </c>
      <c r="AA823">
        <v>3130</v>
      </c>
      <c r="AB823">
        <v>3085</v>
      </c>
      <c r="AC823">
        <v>3130</v>
      </c>
      <c r="AD823">
        <v>28900</v>
      </c>
      <c r="AE823">
        <v>3130</v>
      </c>
      <c r="AF823">
        <v>3165</v>
      </c>
      <c r="AG823">
        <v>3120</v>
      </c>
      <c r="AH823">
        <v>3165</v>
      </c>
      <c r="AI823">
        <v>16400</v>
      </c>
      <c r="AJ823">
        <v>3160</v>
      </c>
      <c r="AK823">
        <v>3215</v>
      </c>
      <c r="AL823">
        <v>3160</v>
      </c>
      <c r="AM823">
        <v>3185</v>
      </c>
      <c r="AN823">
        <v>22900</v>
      </c>
      <c r="AO823">
        <v>3185</v>
      </c>
      <c r="AP823">
        <v>3185</v>
      </c>
      <c r="AQ823">
        <v>3125</v>
      </c>
      <c r="AR823">
        <v>3135</v>
      </c>
      <c r="AS823">
        <v>6600</v>
      </c>
      <c r="AT823">
        <v>3130</v>
      </c>
      <c r="AU823">
        <v>3135</v>
      </c>
      <c r="AV823">
        <v>3115</v>
      </c>
      <c r="AW823">
        <v>3125</v>
      </c>
      <c r="AX823">
        <v>3000</v>
      </c>
      <c r="AY823">
        <v>3125</v>
      </c>
      <c r="AZ823">
        <v>3130</v>
      </c>
      <c r="BA823">
        <v>3090</v>
      </c>
      <c r="BB823">
        <v>3100</v>
      </c>
      <c r="BC823">
        <v>5500</v>
      </c>
      <c r="BD823">
        <v>3105</v>
      </c>
      <c r="BE823">
        <v>3105</v>
      </c>
      <c r="BF823">
        <v>3070</v>
      </c>
      <c r="BG823">
        <v>3105</v>
      </c>
      <c r="BH823">
        <v>13000</v>
      </c>
      <c r="BI823">
        <v>3110</v>
      </c>
      <c r="BJ823">
        <v>3130</v>
      </c>
      <c r="BK823">
        <v>3100</v>
      </c>
      <c r="BL823">
        <v>3110</v>
      </c>
      <c r="BM823">
        <v>5600</v>
      </c>
      <c r="BN823">
        <v>3105</v>
      </c>
      <c r="BO823">
        <v>3110</v>
      </c>
      <c r="BP823">
        <v>3085</v>
      </c>
      <c r="BQ823">
        <v>3095</v>
      </c>
      <c r="BR823">
        <v>6400</v>
      </c>
      <c r="BS823">
        <v>3085</v>
      </c>
      <c r="BT823">
        <v>3085</v>
      </c>
      <c r="BU823">
        <v>3060</v>
      </c>
      <c r="BV823">
        <v>3070</v>
      </c>
      <c r="BW823">
        <v>6300</v>
      </c>
      <c r="BX823">
        <v>3070</v>
      </c>
      <c r="BY823">
        <v>3075</v>
      </c>
      <c r="BZ823">
        <v>3060</v>
      </c>
      <c r="CA823">
        <v>3070</v>
      </c>
      <c r="CB823">
        <v>6000</v>
      </c>
      <c r="CC823">
        <v>3075</v>
      </c>
      <c r="CD823">
        <v>3090</v>
      </c>
      <c r="CE823">
        <v>3060</v>
      </c>
      <c r="CF823">
        <v>3090</v>
      </c>
      <c r="CG823">
        <v>4700</v>
      </c>
      <c r="CH823">
        <v>3095</v>
      </c>
      <c r="CI823">
        <v>3115</v>
      </c>
      <c r="CJ823">
        <v>3095</v>
      </c>
      <c r="CK823">
        <v>3095</v>
      </c>
      <c r="CL823">
        <v>5200</v>
      </c>
      <c r="CM823">
        <v>3090</v>
      </c>
      <c r="CN823">
        <v>3110</v>
      </c>
      <c r="CO823">
        <v>3090</v>
      </c>
      <c r="CP823">
        <v>3105</v>
      </c>
      <c r="CQ823">
        <v>4900</v>
      </c>
      <c r="CR823">
        <v>3105</v>
      </c>
      <c r="CS823">
        <v>3110</v>
      </c>
      <c r="CT823">
        <v>3105</v>
      </c>
      <c r="CU823">
        <v>3110</v>
      </c>
      <c r="CV823">
        <v>1000</v>
      </c>
      <c r="CW823">
        <v>3110</v>
      </c>
      <c r="CX823">
        <v>3110</v>
      </c>
      <c r="CY823">
        <v>3075</v>
      </c>
      <c r="CZ823">
        <v>3080</v>
      </c>
      <c r="DA823">
        <v>2700</v>
      </c>
      <c r="DB823">
        <v>3080</v>
      </c>
      <c r="DC823">
        <v>3080</v>
      </c>
      <c r="DD823">
        <v>3060</v>
      </c>
      <c r="DE823">
        <v>3070</v>
      </c>
      <c r="DF823">
        <v>5000</v>
      </c>
      <c r="DG823">
        <v>3065</v>
      </c>
      <c r="DH823">
        <v>3090</v>
      </c>
      <c r="DI823">
        <v>3065</v>
      </c>
      <c r="DJ823">
        <v>3090</v>
      </c>
      <c r="DK823">
        <v>1900</v>
      </c>
      <c r="DL823">
        <v>3090</v>
      </c>
      <c r="DM823">
        <v>3105</v>
      </c>
      <c r="DN823">
        <v>3090</v>
      </c>
      <c r="DO823">
        <v>3090</v>
      </c>
      <c r="DP823">
        <v>2400</v>
      </c>
      <c r="DQ823">
        <v>3095</v>
      </c>
      <c r="DR823">
        <v>3095</v>
      </c>
      <c r="DS823">
        <v>3085</v>
      </c>
      <c r="DT823">
        <v>3090</v>
      </c>
      <c r="DU823">
        <v>2000</v>
      </c>
      <c r="DV823">
        <v>3090</v>
      </c>
      <c r="DW823">
        <v>3090</v>
      </c>
      <c r="DX823">
        <v>3075</v>
      </c>
      <c r="DY823">
        <v>3075</v>
      </c>
      <c r="DZ823">
        <v>800</v>
      </c>
      <c r="EA823">
        <v>3080</v>
      </c>
      <c r="EB823">
        <v>3085</v>
      </c>
      <c r="EC823">
        <v>3080</v>
      </c>
      <c r="ED823">
        <v>3085</v>
      </c>
      <c r="EE823">
        <v>700</v>
      </c>
      <c r="EF823">
        <v>3090</v>
      </c>
      <c r="EG823">
        <v>3090</v>
      </c>
      <c r="EH823">
        <v>3085</v>
      </c>
      <c r="EI823">
        <v>3090</v>
      </c>
      <c r="EJ823">
        <v>1300</v>
      </c>
      <c r="EK823">
        <v>3095</v>
      </c>
      <c r="EL823">
        <v>3115</v>
      </c>
      <c r="EM823">
        <v>3090</v>
      </c>
      <c r="EN823">
        <v>3115</v>
      </c>
      <c r="EO823">
        <v>1800</v>
      </c>
      <c r="EP823">
        <v>3110</v>
      </c>
      <c r="EQ823">
        <v>3110</v>
      </c>
      <c r="ER823">
        <v>3095</v>
      </c>
      <c r="ES823">
        <v>3095</v>
      </c>
      <c r="ET823">
        <v>3000</v>
      </c>
      <c r="EU823">
        <v>3085</v>
      </c>
      <c r="EV823">
        <v>3090</v>
      </c>
      <c r="EW823">
        <v>3060</v>
      </c>
      <c r="EX823">
        <v>3085</v>
      </c>
      <c r="EY823">
        <v>4500</v>
      </c>
      <c r="EZ823">
        <v>3085</v>
      </c>
      <c r="FA823">
        <v>3095</v>
      </c>
      <c r="FB823">
        <v>3085</v>
      </c>
      <c r="FC823">
        <v>3095</v>
      </c>
      <c r="FD823">
        <v>400</v>
      </c>
      <c r="FE823">
        <v>3095</v>
      </c>
      <c r="FF823">
        <v>3095</v>
      </c>
      <c r="FG823">
        <v>3095</v>
      </c>
      <c r="FH823">
        <v>3095</v>
      </c>
      <c r="FI823">
        <v>500</v>
      </c>
      <c r="FJ823">
        <v>3095</v>
      </c>
      <c r="FK823">
        <v>3095</v>
      </c>
      <c r="FL823">
        <v>3090</v>
      </c>
      <c r="FM823">
        <v>3090</v>
      </c>
      <c r="FN823">
        <v>600</v>
      </c>
      <c r="FO823">
        <v>3095</v>
      </c>
      <c r="FP823">
        <v>3115</v>
      </c>
      <c r="FQ823">
        <v>3095</v>
      </c>
      <c r="FR823">
        <v>3100</v>
      </c>
      <c r="FS823">
        <v>10200</v>
      </c>
      <c r="FT823">
        <v>3095</v>
      </c>
      <c r="FU823">
        <v>3095</v>
      </c>
      <c r="FV823">
        <v>3095</v>
      </c>
      <c r="FW823">
        <v>3095</v>
      </c>
      <c r="FX823">
        <v>600</v>
      </c>
      <c r="GC823">
        <v>0</v>
      </c>
      <c r="GH823">
        <v>0</v>
      </c>
      <c r="GM823">
        <v>0</v>
      </c>
      <c r="GR823">
        <v>0</v>
      </c>
      <c r="GW823">
        <v>0</v>
      </c>
      <c r="HB823">
        <v>0</v>
      </c>
      <c r="HG823">
        <v>0</v>
      </c>
      <c r="HL823">
        <v>0</v>
      </c>
      <c r="HQ823">
        <v>0</v>
      </c>
      <c r="HV823">
        <v>0</v>
      </c>
      <c r="IA823">
        <v>0</v>
      </c>
      <c r="IB823">
        <v>3090</v>
      </c>
      <c r="IC823">
        <v>3110</v>
      </c>
      <c r="ID823">
        <v>3080</v>
      </c>
      <c r="IE823">
        <v>3100</v>
      </c>
      <c r="IF823">
        <v>10700</v>
      </c>
      <c r="IG823">
        <v>3095</v>
      </c>
      <c r="IH823">
        <v>3105</v>
      </c>
      <c r="II823">
        <v>3095</v>
      </c>
      <c r="IJ823">
        <v>3100</v>
      </c>
      <c r="IK823">
        <v>2900</v>
      </c>
      <c r="IL823">
        <v>3100</v>
      </c>
      <c r="IM823">
        <v>3100</v>
      </c>
      <c r="IN823">
        <v>3090</v>
      </c>
      <c r="IO823">
        <v>3100</v>
      </c>
      <c r="IP823">
        <v>4100</v>
      </c>
      <c r="IQ823">
        <v>3105</v>
      </c>
      <c r="IR823">
        <v>3105</v>
      </c>
      <c r="IS823">
        <v>3085</v>
      </c>
      <c r="IT823">
        <v>3090</v>
      </c>
      <c r="IU823">
        <v>4600</v>
      </c>
      <c r="IV823">
        <v>3100</v>
      </c>
      <c r="IW823">
        <v>3110</v>
      </c>
      <c r="IX823">
        <v>3100</v>
      </c>
      <c r="IY823">
        <v>3110</v>
      </c>
      <c r="IZ823">
        <v>1300</v>
      </c>
      <c r="JA823">
        <v>3110</v>
      </c>
      <c r="JB823">
        <v>3120</v>
      </c>
      <c r="JC823">
        <v>3110</v>
      </c>
      <c r="JD823">
        <v>3110</v>
      </c>
      <c r="JE823">
        <v>2000</v>
      </c>
      <c r="JF823">
        <v>3105</v>
      </c>
      <c r="JG823">
        <v>3120</v>
      </c>
      <c r="JH823">
        <v>3105</v>
      </c>
      <c r="JI823">
        <v>3120</v>
      </c>
      <c r="JJ823">
        <v>3600</v>
      </c>
      <c r="JK823">
        <v>3125</v>
      </c>
      <c r="JL823">
        <v>3125</v>
      </c>
      <c r="JM823">
        <v>3120</v>
      </c>
      <c r="JN823">
        <v>3120</v>
      </c>
      <c r="JO823">
        <v>3200</v>
      </c>
      <c r="JP823">
        <v>3125</v>
      </c>
      <c r="JQ823">
        <v>3130</v>
      </c>
      <c r="JR823">
        <v>3125</v>
      </c>
      <c r="JS823">
        <v>3125</v>
      </c>
      <c r="JT823">
        <v>2900</v>
      </c>
      <c r="JU823">
        <v>3120</v>
      </c>
      <c r="JV823">
        <v>3130</v>
      </c>
      <c r="JW823">
        <v>3120</v>
      </c>
      <c r="JX823">
        <v>3130</v>
      </c>
      <c r="JY823">
        <v>1100</v>
      </c>
      <c r="JZ823">
        <v>3125</v>
      </c>
      <c r="KA823">
        <v>3130</v>
      </c>
      <c r="KB823">
        <v>3120</v>
      </c>
      <c r="KC823">
        <v>3125</v>
      </c>
      <c r="KD823">
        <v>1800</v>
      </c>
      <c r="KE823">
        <v>3130</v>
      </c>
      <c r="KF823">
        <v>3150</v>
      </c>
      <c r="KG823">
        <v>3130</v>
      </c>
      <c r="KH823">
        <v>3145</v>
      </c>
      <c r="KI823">
        <v>7300</v>
      </c>
      <c r="KJ823">
        <v>3150</v>
      </c>
      <c r="KK823">
        <v>3150</v>
      </c>
      <c r="KL823">
        <v>3150</v>
      </c>
      <c r="KM823">
        <v>3150</v>
      </c>
      <c r="KN823">
        <v>600</v>
      </c>
      <c r="KO823">
        <v>3145</v>
      </c>
      <c r="KP823">
        <v>3150</v>
      </c>
      <c r="KQ823">
        <v>3130</v>
      </c>
      <c r="KR823">
        <v>3130</v>
      </c>
      <c r="KS823">
        <v>2100</v>
      </c>
      <c r="KT823">
        <v>3130</v>
      </c>
      <c r="KU823">
        <v>3140</v>
      </c>
      <c r="KV823">
        <v>3130</v>
      </c>
      <c r="KW823">
        <v>3140</v>
      </c>
      <c r="KX823">
        <v>1100</v>
      </c>
      <c r="KY823">
        <v>3135</v>
      </c>
      <c r="KZ823">
        <v>3145</v>
      </c>
      <c r="LA823">
        <v>3135</v>
      </c>
      <c r="LB823">
        <v>3145</v>
      </c>
      <c r="LC823">
        <v>4100</v>
      </c>
      <c r="LD823">
        <v>3145</v>
      </c>
      <c r="LE823">
        <v>3145</v>
      </c>
      <c r="LF823">
        <v>3135</v>
      </c>
      <c r="LG823">
        <v>3135</v>
      </c>
      <c r="LH823">
        <v>1900</v>
      </c>
      <c r="LI823">
        <v>3135</v>
      </c>
      <c r="LJ823">
        <v>3140</v>
      </c>
      <c r="LK823">
        <v>3135</v>
      </c>
      <c r="LL823">
        <v>3140</v>
      </c>
      <c r="LM823">
        <v>500</v>
      </c>
      <c r="LN823">
        <v>3135</v>
      </c>
      <c r="LO823">
        <v>3135</v>
      </c>
      <c r="LP823">
        <v>3120</v>
      </c>
      <c r="LQ823">
        <v>3120</v>
      </c>
      <c r="LR823">
        <v>2900</v>
      </c>
      <c r="LS823">
        <v>3125</v>
      </c>
      <c r="LT823">
        <v>3130</v>
      </c>
      <c r="LU823">
        <v>3120</v>
      </c>
      <c r="LV823">
        <v>3120</v>
      </c>
      <c r="LW823">
        <v>6900</v>
      </c>
      <c r="LX823">
        <v>3120</v>
      </c>
      <c r="LY823">
        <v>3120</v>
      </c>
      <c r="LZ823">
        <v>3115</v>
      </c>
      <c r="MA823">
        <v>3115</v>
      </c>
      <c r="MB823">
        <v>1000</v>
      </c>
      <c r="MC823">
        <v>3110</v>
      </c>
      <c r="MD823">
        <v>3125</v>
      </c>
      <c r="ME823">
        <v>3100</v>
      </c>
      <c r="MF823">
        <v>3120</v>
      </c>
      <c r="MG823">
        <v>5600</v>
      </c>
      <c r="MH823">
        <v>3120</v>
      </c>
      <c r="MI823">
        <v>3145</v>
      </c>
      <c r="MJ823">
        <v>3120</v>
      </c>
      <c r="MK823">
        <v>3140</v>
      </c>
      <c r="ML823">
        <v>4100</v>
      </c>
      <c r="MM823">
        <v>3140</v>
      </c>
      <c r="MN823">
        <v>3150</v>
      </c>
      <c r="MO823">
        <v>3140</v>
      </c>
      <c r="MP823">
        <v>3145</v>
      </c>
      <c r="MQ823">
        <v>4900</v>
      </c>
      <c r="MR823">
        <v>3140</v>
      </c>
      <c r="MS823">
        <v>3150</v>
      </c>
      <c r="MT823">
        <v>3140</v>
      </c>
      <c r="MU823">
        <v>3150</v>
      </c>
      <c r="MV823">
        <v>800</v>
      </c>
      <c r="MW823">
        <v>3150</v>
      </c>
      <c r="MX823">
        <v>3165</v>
      </c>
      <c r="MY823">
        <v>3150</v>
      </c>
      <c r="MZ823">
        <v>3155</v>
      </c>
      <c r="NA823">
        <v>4100</v>
      </c>
      <c r="NB823">
        <v>3155</v>
      </c>
      <c r="NC823">
        <v>3165</v>
      </c>
      <c r="ND823">
        <v>3150</v>
      </c>
      <c r="NE823">
        <v>3165</v>
      </c>
      <c r="NF823">
        <v>2400</v>
      </c>
      <c r="NG823">
        <v>3165</v>
      </c>
      <c r="NH823">
        <v>3170</v>
      </c>
      <c r="NI823">
        <v>3155</v>
      </c>
      <c r="NJ823">
        <v>3165</v>
      </c>
      <c r="NK823">
        <v>7200</v>
      </c>
      <c r="NL823">
        <v>3160</v>
      </c>
      <c r="NM823">
        <v>3170</v>
      </c>
      <c r="NN823">
        <v>3160</v>
      </c>
      <c r="NO823">
        <v>3160</v>
      </c>
      <c r="NP823">
        <v>4600</v>
      </c>
      <c r="NQ823">
        <v>3160</v>
      </c>
      <c r="NR823">
        <v>3170</v>
      </c>
      <c r="NS823">
        <v>3150</v>
      </c>
      <c r="NT823">
        <v>3155</v>
      </c>
      <c r="NU823">
        <v>11500</v>
      </c>
      <c r="NV823">
        <v>3170</v>
      </c>
      <c r="NW823">
        <v>3170</v>
      </c>
      <c r="NX823">
        <v>3170</v>
      </c>
      <c r="NY823">
        <v>3170</v>
      </c>
      <c r="NZ823">
        <v>8200</v>
      </c>
    </row>
    <row r="824" spans="1:390" ht="15">
      <c r="A824" s="14" t="s">
        <v>18</v>
      </c>
      <c r="B824" s="14">
        <v>7</v>
      </c>
      <c r="C824" s="14">
        <v>3036</v>
      </c>
      <c r="D824" s="9" t="s">
        <v>444</v>
      </c>
      <c r="E824" s="14" t="s">
        <v>20</v>
      </c>
      <c r="F824" s="14" t="s">
        <v>440</v>
      </c>
      <c r="G824" s="51">
        <v>2548</v>
      </c>
      <c r="H824" s="51">
        <v>269</v>
      </c>
      <c r="I824" s="59">
        <v>0.11799999999999999</v>
      </c>
      <c r="J824" s="51">
        <v>307500</v>
      </c>
      <c r="K824" s="51">
        <v>2575</v>
      </c>
      <c r="L824" s="51">
        <v>2238</v>
      </c>
      <c r="M824" s="64">
        <f t="shared" si="54"/>
        <v>8.0118694362017809E-2</v>
      </c>
      <c r="N824" s="43" t="str">
        <f>IFERROR(VLOOKUP(C824, マスタ!$E$2:$G$33, 3, TRUE), "")</f>
        <v>繊維製品</v>
      </c>
      <c r="O824" s="14" t="str">
        <f>IF(F824 = "", "", TEXT( WORKDAY(TEXT(LEFT(F824, FIND("(", F824) - 1), "yyyy/mm/dd"), 1, マスタ!$A$2:$A$106), "yyyymmdd"))</f>
        <v>20170809</v>
      </c>
      <c r="P824" s="18">
        <v>42956</v>
      </c>
      <c r="Q824" s="57">
        <v>2620</v>
      </c>
      <c r="R824" s="57">
        <v>2651</v>
      </c>
      <c r="S824" s="57">
        <v>2480</v>
      </c>
      <c r="T824" s="14" t="str">
        <f t="shared" si="63"/>
        <v>有</v>
      </c>
      <c r="U824" s="14" t="str">
        <f t="shared" si="64"/>
        <v>有</v>
      </c>
      <c r="V824" s="68">
        <f t="shared" si="65"/>
        <v>2.8257456828885363E-2</v>
      </c>
      <c r="W824" s="19" t="s">
        <v>947</v>
      </c>
      <c r="X824" s="47">
        <v>-25</v>
      </c>
      <c r="Y824" s="70">
        <f t="shared" si="59"/>
        <v>-9.811616954474097</v>
      </c>
      <c r="Z824">
        <v>2620</v>
      </c>
      <c r="AA824">
        <v>2651</v>
      </c>
      <c r="AB824">
        <v>2613</v>
      </c>
      <c r="AC824">
        <v>2620</v>
      </c>
      <c r="AD824">
        <v>41600</v>
      </c>
      <c r="AE824">
        <v>2615</v>
      </c>
      <c r="AF824">
        <v>2615</v>
      </c>
      <c r="AG824">
        <v>2583</v>
      </c>
      <c r="AH824">
        <v>2590</v>
      </c>
      <c r="AI824">
        <v>11500</v>
      </c>
      <c r="AJ824">
        <v>2591</v>
      </c>
      <c r="AK824">
        <v>2591</v>
      </c>
      <c r="AL824">
        <v>2518</v>
      </c>
      <c r="AM824">
        <v>2520</v>
      </c>
      <c r="AN824">
        <v>12500</v>
      </c>
      <c r="AO824">
        <v>2518</v>
      </c>
      <c r="AP824">
        <v>2533</v>
      </c>
      <c r="AQ824">
        <v>2512</v>
      </c>
      <c r="AR824">
        <v>2530</v>
      </c>
      <c r="AS824">
        <v>6400</v>
      </c>
      <c r="AT824">
        <v>2525</v>
      </c>
      <c r="AU824">
        <v>2545</v>
      </c>
      <c r="AV824">
        <v>2525</v>
      </c>
      <c r="AW824">
        <v>2545</v>
      </c>
      <c r="AX824">
        <v>2800</v>
      </c>
      <c r="AY824">
        <v>2540</v>
      </c>
      <c r="AZ824">
        <v>2548</v>
      </c>
      <c r="BA824">
        <v>2538</v>
      </c>
      <c r="BB824">
        <v>2543</v>
      </c>
      <c r="BC824">
        <v>2400</v>
      </c>
      <c r="BD824">
        <v>2543</v>
      </c>
      <c r="BE824">
        <v>2544</v>
      </c>
      <c r="BF824">
        <v>2533</v>
      </c>
      <c r="BG824">
        <v>2533</v>
      </c>
      <c r="BH824">
        <v>2100</v>
      </c>
      <c r="BI824">
        <v>2532</v>
      </c>
      <c r="BJ824">
        <v>2537</v>
      </c>
      <c r="BK824">
        <v>2513</v>
      </c>
      <c r="BL824">
        <v>2515</v>
      </c>
      <c r="BM824">
        <v>4000</v>
      </c>
      <c r="BN824">
        <v>2514</v>
      </c>
      <c r="BO824">
        <v>2531</v>
      </c>
      <c r="BP824">
        <v>2514</v>
      </c>
      <c r="BQ824">
        <v>2527</v>
      </c>
      <c r="BR824">
        <v>2500</v>
      </c>
      <c r="BS824">
        <v>2525</v>
      </c>
      <c r="BT824">
        <v>2525</v>
      </c>
      <c r="BU824">
        <v>2480</v>
      </c>
      <c r="BV824">
        <v>2482</v>
      </c>
      <c r="BW824">
        <v>9500</v>
      </c>
      <c r="BX824">
        <v>2490</v>
      </c>
      <c r="BY824">
        <v>2498</v>
      </c>
      <c r="BZ824">
        <v>2480</v>
      </c>
      <c r="CA824">
        <v>2486</v>
      </c>
      <c r="CB824">
        <v>3800</v>
      </c>
      <c r="CC824">
        <v>2496</v>
      </c>
      <c r="CD824">
        <v>2499</v>
      </c>
      <c r="CE824">
        <v>2494</v>
      </c>
      <c r="CF824">
        <v>2495</v>
      </c>
      <c r="CG824">
        <v>900</v>
      </c>
      <c r="CH824">
        <v>2495</v>
      </c>
      <c r="CI824">
        <v>2506</v>
      </c>
      <c r="CJ824">
        <v>2495</v>
      </c>
      <c r="CK824">
        <v>2506</v>
      </c>
      <c r="CL824">
        <v>2600</v>
      </c>
      <c r="CM824">
        <v>2505</v>
      </c>
      <c r="CN824">
        <v>2510</v>
      </c>
      <c r="CO824">
        <v>2502</v>
      </c>
      <c r="CP824">
        <v>2510</v>
      </c>
      <c r="CQ824">
        <v>2500</v>
      </c>
      <c r="CR824">
        <v>2511</v>
      </c>
      <c r="CS824">
        <v>2535</v>
      </c>
      <c r="CT824">
        <v>2511</v>
      </c>
      <c r="CU824">
        <v>2527</v>
      </c>
      <c r="CV824">
        <v>5900</v>
      </c>
      <c r="CW824">
        <v>2533</v>
      </c>
      <c r="CX824">
        <v>2542</v>
      </c>
      <c r="CY824">
        <v>2530</v>
      </c>
      <c r="CZ824">
        <v>2538</v>
      </c>
      <c r="DA824">
        <v>2800</v>
      </c>
      <c r="DB824">
        <v>2537</v>
      </c>
      <c r="DC824">
        <v>2542</v>
      </c>
      <c r="DD824">
        <v>2532</v>
      </c>
      <c r="DE824">
        <v>2536</v>
      </c>
      <c r="DF824">
        <v>2100</v>
      </c>
      <c r="DG824">
        <v>2537</v>
      </c>
      <c r="DH824">
        <v>2544</v>
      </c>
      <c r="DI824">
        <v>2537</v>
      </c>
      <c r="DJ824">
        <v>2544</v>
      </c>
      <c r="DK824">
        <v>900</v>
      </c>
      <c r="DL824">
        <v>2543</v>
      </c>
      <c r="DM824">
        <v>2550</v>
      </c>
      <c r="DN824">
        <v>2543</v>
      </c>
      <c r="DO824">
        <v>2550</v>
      </c>
      <c r="DP824">
        <v>4700</v>
      </c>
      <c r="DQ824">
        <v>2546</v>
      </c>
      <c r="DR824">
        <v>2566</v>
      </c>
      <c r="DS824">
        <v>2543</v>
      </c>
      <c r="DT824">
        <v>2566</v>
      </c>
      <c r="DU824">
        <v>5300</v>
      </c>
      <c r="DV824">
        <v>2569</v>
      </c>
      <c r="DW824">
        <v>2569</v>
      </c>
      <c r="DX824">
        <v>2560</v>
      </c>
      <c r="DY824">
        <v>2568</v>
      </c>
      <c r="DZ824">
        <v>1700</v>
      </c>
      <c r="EA824">
        <v>2567</v>
      </c>
      <c r="EB824">
        <v>2569</v>
      </c>
      <c r="EC824">
        <v>2565</v>
      </c>
      <c r="ED824">
        <v>2565</v>
      </c>
      <c r="EE824">
        <v>1100</v>
      </c>
      <c r="EF824">
        <v>2565</v>
      </c>
      <c r="EG824">
        <v>2569</v>
      </c>
      <c r="EH824">
        <v>2565</v>
      </c>
      <c r="EI824">
        <v>2569</v>
      </c>
      <c r="EJ824">
        <v>2700</v>
      </c>
      <c r="EK824">
        <v>2570</v>
      </c>
      <c r="EL824">
        <v>2579</v>
      </c>
      <c r="EM824">
        <v>2570</v>
      </c>
      <c r="EN824">
        <v>2579</v>
      </c>
      <c r="EO824">
        <v>700</v>
      </c>
      <c r="EP824">
        <v>2577</v>
      </c>
      <c r="EQ824">
        <v>2577</v>
      </c>
      <c r="ER824">
        <v>2556</v>
      </c>
      <c r="ES824">
        <v>2564</v>
      </c>
      <c r="ET824">
        <v>2700</v>
      </c>
      <c r="EU824">
        <v>2552</v>
      </c>
      <c r="EV824">
        <v>2552</v>
      </c>
      <c r="EW824">
        <v>2548</v>
      </c>
      <c r="EX824">
        <v>2548</v>
      </c>
      <c r="EY824">
        <v>900</v>
      </c>
      <c r="EZ824">
        <v>2548</v>
      </c>
      <c r="FA824">
        <v>2548</v>
      </c>
      <c r="FB824">
        <v>2536</v>
      </c>
      <c r="FC824">
        <v>2536</v>
      </c>
      <c r="FD824">
        <v>1700</v>
      </c>
      <c r="FE824">
        <v>2542</v>
      </c>
      <c r="FF824">
        <v>2545</v>
      </c>
      <c r="FG824">
        <v>2542</v>
      </c>
      <c r="FH824">
        <v>2545</v>
      </c>
      <c r="FI824">
        <v>900</v>
      </c>
      <c r="FJ824">
        <v>2544</v>
      </c>
      <c r="FK824">
        <v>2544</v>
      </c>
      <c r="FL824">
        <v>2540</v>
      </c>
      <c r="FM824">
        <v>2540</v>
      </c>
      <c r="FN824">
        <v>500</v>
      </c>
      <c r="FO824">
        <v>2543</v>
      </c>
      <c r="FP824">
        <v>2544</v>
      </c>
      <c r="FQ824">
        <v>2537</v>
      </c>
      <c r="FR824">
        <v>2544</v>
      </c>
      <c r="FS824">
        <v>1600</v>
      </c>
      <c r="FT824">
        <v>2539</v>
      </c>
      <c r="FU824">
        <v>2539</v>
      </c>
      <c r="FV824">
        <v>2539</v>
      </c>
      <c r="FW824">
        <v>2539</v>
      </c>
      <c r="FX824">
        <v>100</v>
      </c>
      <c r="GC824">
        <v>0</v>
      </c>
      <c r="GH824">
        <v>0</v>
      </c>
      <c r="GM824">
        <v>0</v>
      </c>
      <c r="GR824">
        <v>0</v>
      </c>
      <c r="GW824">
        <v>0</v>
      </c>
      <c r="HB824">
        <v>0</v>
      </c>
      <c r="HG824">
        <v>0</v>
      </c>
      <c r="HL824">
        <v>0</v>
      </c>
      <c r="HQ824">
        <v>0</v>
      </c>
      <c r="HV824">
        <v>0</v>
      </c>
      <c r="IA824">
        <v>0</v>
      </c>
      <c r="IB824">
        <v>2535</v>
      </c>
      <c r="IC824">
        <v>2538</v>
      </c>
      <c r="ID824">
        <v>2517</v>
      </c>
      <c r="IE824">
        <v>2519</v>
      </c>
      <c r="IF824">
        <v>9600</v>
      </c>
      <c r="IG824">
        <v>2519</v>
      </c>
      <c r="IH824">
        <v>2543</v>
      </c>
      <c r="II824">
        <v>2515</v>
      </c>
      <c r="IJ824">
        <v>2538</v>
      </c>
      <c r="IK824">
        <v>5400</v>
      </c>
      <c r="IL824">
        <v>2540</v>
      </c>
      <c r="IM824">
        <v>2544</v>
      </c>
      <c r="IN824">
        <v>2538</v>
      </c>
      <c r="IO824">
        <v>2538</v>
      </c>
      <c r="IP824">
        <v>2300</v>
      </c>
      <c r="IQ824">
        <v>2537</v>
      </c>
      <c r="IR824">
        <v>2537</v>
      </c>
      <c r="IS824">
        <v>2532</v>
      </c>
      <c r="IT824">
        <v>2532</v>
      </c>
      <c r="IU824">
        <v>2100</v>
      </c>
      <c r="IV824">
        <v>2531</v>
      </c>
      <c r="IW824">
        <v>2549</v>
      </c>
      <c r="IX824">
        <v>2531</v>
      </c>
      <c r="IY824">
        <v>2549</v>
      </c>
      <c r="IZ824">
        <v>1700</v>
      </c>
      <c r="JA824">
        <v>2550</v>
      </c>
      <c r="JB824">
        <v>2569</v>
      </c>
      <c r="JC824">
        <v>2550</v>
      </c>
      <c r="JD824">
        <v>2568</v>
      </c>
      <c r="JE824">
        <v>2900</v>
      </c>
      <c r="JF824">
        <v>2568</v>
      </c>
      <c r="JG824">
        <v>2568</v>
      </c>
      <c r="JH824">
        <v>2549</v>
      </c>
      <c r="JI824">
        <v>2550</v>
      </c>
      <c r="JJ824">
        <v>3300</v>
      </c>
      <c r="JK824">
        <v>2550</v>
      </c>
      <c r="JL824">
        <v>2552</v>
      </c>
      <c r="JM824">
        <v>2546</v>
      </c>
      <c r="JN824">
        <v>2552</v>
      </c>
      <c r="JO824">
        <v>1900</v>
      </c>
      <c r="JP824">
        <v>2554</v>
      </c>
      <c r="JQ824">
        <v>2564</v>
      </c>
      <c r="JR824">
        <v>2554</v>
      </c>
      <c r="JS824">
        <v>2564</v>
      </c>
      <c r="JT824">
        <v>1200</v>
      </c>
      <c r="JU824">
        <v>2568</v>
      </c>
      <c r="JV824">
        <v>2569</v>
      </c>
      <c r="JW824">
        <v>2568</v>
      </c>
      <c r="JX824">
        <v>2569</v>
      </c>
      <c r="JY824">
        <v>700</v>
      </c>
      <c r="JZ824">
        <v>2569</v>
      </c>
      <c r="KA824">
        <v>2569</v>
      </c>
      <c r="KB824">
        <v>2560</v>
      </c>
      <c r="KC824">
        <v>2566</v>
      </c>
      <c r="KD824">
        <v>2300</v>
      </c>
      <c r="KE824">
        <v>2566</v>
      </c>
      <c r="KF824">
        <v>2568</v>
      </c>
      <c r="KG824">
        <v>2566</v>
      </c>
      <c r="KH824">
        <v>2568</v>
      </c>
      <c r="KI824">
        <v>900</v>
      </c>
      <c r="KJ824">
        <v>2565</v>
      </c>
      <c r="KK824">
        <v>2568</v>
      </c>
      <c r="KL824">
        <v>2565</v>
      </c>
      <c r="KM824">
        <v>2568</v>
      </c>
      <c r="KN824">
        <v>500</v>
      </c>
      <c r="KO824">
        <v>2569</v>
      </c>
      <c r="KP824">
        <v>2576</v>
      </c>
      <c r="KQ824">
        <v>2569</v>
      </c>
      <c r="KR824">
        <v>2575</v>
      </c>
      <c r="KS824">
        <v>2900</v>
      </c>
      <c r="KT824">
        <v>2569</v>
      </c>
      <c r="KU824">
        <v>2579</v>
      </c>
      <c r="KV824">
        <v>2569</v>
      </c>
      <c r="KW824">
        <v>2574</v>
      </c>
      <c r="KX824">
        <v>1800</v>
      </c>
      <c r="KY824">
        <v>2579</v>
      </c>
      <c r="KZ824">
        <v>2579</v>
      </c>
      <c r="LA824">
        <v>2574</v>
      </c>
      <c r="LB824">
        <v>2575</v>
      </c>
      <c r="LC824">
        <v>1000</v>
      </c>
      <c r="LD824">
        <v>2574</v>
      </c>
      <c r="LE824">
        <v>2580</v>
      </c>
      <c r="LF824">
        <v>2573</v>
      </c>
      <c r="LG824">
        <v>2580</v>
      </c>
      <c r="LH824">
        <v>1700</v>
      </c>
      <c r="LI824">
        <v>2582</v>
      </c>
      <c r="LJ824">
        <v>2582</v>
      </c>
      <c r="LK824">
        <v>2571</v>
      </c>
      <c r="LL824">
        <v>2572</v>
      </c>
      <c r="LM824">
        <v>1600</v>
      </c>
      <c r="LN824">
        <v>2571</v>
      </c>
      <c r="LO824">
        <v>2572</v>
      </c>
      <c r="LP824">
        <v>2563</v>
      </c>
      <c r="LQ824">
        <v>2563</v>
      </c>
      <c r="LR824">
        <v>1200</v>
      </c>
      <c r="LS824">
        <v>2564</v>
      </c>
      <c r="LT824">
        <v>2569</v>
      </c>
      <c r="LU824">
        <v>2561</v>
      </c>
      <c r="LV824">
        <v>2568</v>
      </c>
      <c r="LW824">
        <v>2000</v>
      </c>
      <c r="LX824">
        <v>2568</v>
      </c>
      <c r="LY824">
        <v>2568</v>
      </c>
      <c r="LZ824">
        <v>2566</v>
      </c>
      <c r="MA824">
        <v>2567</v>
      </c>
      <c r="MB824">
        <v>700</v>
      </c>
      <c r="MC824">
        <v>2567</v>
      </c>
      <c r="MD824">
        <v>2567</v>
      </c>
      <c r="ME824">
        <v>2565</v>
      </c>
      <c r="MF824">
        <v>2566</v>
      </c>
      <c r="MG824">
        <v>1000</v>
      </c>
      <c r="MH824">
        <v>2566</v>
      </c>
      <c r="MI824">
        <v>2589</v>
      </c>
      <c r="MJ824">
        <v>2566</v>
      </c>
      <c r="MK824">
        <v>2585</v>
      </c>
      <c r="ML824">
        <v>2000</v>
      </c>
      <c r="MM824">
        <v>2588</v>
      </c>
      <c r="MN824">
        <v>2589</v>
      </c>
      <c r="MO824">
        <v>2576</v>
      </c>
      <c r="MP824">
        <v>2580</v>
      </c>
      <c r="MQ824">
        <v>2800</v>
      </c>
      <c r="MR824">
        <v>2581</v>
      </c>
      <c r="MS824">
        <v>2584</v>
      </c>
      <c r="MT824">
        <v>2579</v>
      </c>
      <c r="MU824">
        <v>2584</v>
      </c>
      <c r="MV824">
        <v>2400</v>
      </c>
      <c r="MW824">
        <v>2584</v>
      </c>
      <c r="MX824">
        <v>2590</v>
      </c>
      <c r="MY824">
        <v>2582</v>
      </c>
      <c r="MZ824">
        <v>2588</v>
      </c>
      <c r="NA824">
        <v>3900</v>
      </c>
      <c r="NB824">
        <v>2589</v>
      </c>
      <c r="NC824">
        <v>2590</v>
      </c>
      <c r="ND824">
        <v>2581</v>
      </c>
      <c r="NE824">
        <v>2581</v>
      </c>
      <c r="NF824">
        <v>2300</v>
      </c>
      <c r="NG824">
        <v>2581</v>
      </c>
      <c r="NH824">
        <v>2594</v>
      </c>
      <c r="NI824">
        <v>2571</v>
      </c>
      <c r="NJ824">
        <v>2579</v>
      </c>
      <c r="NK824">
        <v>6400</v>
      </c>
      <c r="NL824">
        <v>2578</v>
      </c>
      <c r="NM824">
        <v>2578</v>
      </c>
      <c r="NN824">
        <v>2561</v>
      </c>
      <c r="NO824">
        <v>2567</v>
      </c>
      <c r="NP824">
        <v>6200</v>
      </c>
      <c r="NQ824">
        <v>2568</v>
      </c>
      <c r="NR824">
        <v>2573</v>
      </c>
      <c r="NS824">
        <v>2564</v>
      </c>
      <c r="NT824">
        <v>2564</v>
      </c>
      <c r="NU824">
        <v>3700</v>
      </c>
      <c r="NV824">
        <v>2565</v>
      </c>
      <c r="NW824">
        <v>2565</v>
      </c>
      <c r="NX824">
        <v>2565</v>
      </c>
      <c r="NY824">
        <v>2565</v>
      </c>
      <c r="NZ824">
        <v>9900</v>
      </c>
    </row>
    <row r="825" spans="1:390" ht="27">
      <c r="A825" s="15" t="s">
        <v>18</v>
      </c>
      <c r="B825" s="15">
        <v>8</v>
      </c>
      <c r="C825" s="15">
        <v>4320</v>
      </c>
      <c r="D825" s="10" t="s">
        <v>445</v>
      </c>
      <c r="E825" s="15" t="s">
        <v>20</v>
      </c>
      <c r="F825" s="15" t="s">
        <v>440</v>
      </c>
      <c r="G825" s="50">
        <v>1276</v>
      </c>
      <c r="H825" s="50">
        <v>128</v>
      </c>
      <c r="I825" s="58">
        <v>0.1115</v>
      </c>
      <c r="J825" s="50">
        <v>86900</v>
      </c>
      <c r="K825" s="50">
        <v>1280</v>
      </c>
      <c r="L825" s="50">
        <v>1209</v>
      </c>
      <c r="M825" s="63">
        <f t="shared" si="54"/>
        <v>5.6338028169014086E-2</v>
      </c>
      <c r="N825" s="42" t="str">
        <f>IFERROR(VLOOKUP(C825, マスタ!$E$2:$G$33, 3, TRUE), "")</f>
        <v>化学・医薬品</v>
      </c>
      <c r="O825" s="15" t="str">
        <f>IF(F825 = "", "", TEXT( WORKDAY(TEXT(LEFT(F825, FIND("(", F825) - 1), "yyyy/mm/dd"), 1, マスタ!$A$2:$A$106), "yyyymmdd"))</f>
        <v>20170809</v>
      </c>
      <c r="P825" s="16">
        <v>42956</v>
      </c>
      <c r="Q825" s="56">
        <v>1289</v>
      </c>
      <c r="R825" s="56">
        <v>1290</v>
      </c>
      <c r="S825" s="56">
        <v>1256</v>
      </c>
      <c r="T825" s="15" t="str">
        <f t="shared" si="63"/>
        <v>無</v>
      </c>
      <c r="U825" s="15" t="str">
        <f t="shared" si="64"/>
        <v>有</v>
      </c>
      <c r="V825" s="67">
        <f t="shared" si="65"/>
        <v>1.0188087774294585E-2</v>
      </c>
      <c r="W825" s="17" t="s">
        <v>947</v>
      </c>
      <c r="X825" s="46">
        <v>-12</v>
      </c>
      <c r="Y825" s="71">
        <f t="shared" si="59"/>
        <v>-9.4043887147335425</v>
      </c>
      <c r="Z825">
        <v>1289</v>
      </c>
      <c r="AA825">
        <v>1290</v>
      </c>
      <c r="AB825">
        <v>1286</v>
      </c>
      <c r="AC825">
        <v>1290</v>
      </c>
      <c r="AD825">
        <v>5100</v>
      </c>
      <c r="AE825">
        <v>1289</v>
      </c>
      <c r="AF825">
        <v>1289</v>
      </c>
      <c r="AG825">
        <v>1280</v>
      </c>
      <c r="AH825">
        <v>1281</v>
      </c>
      <c r="AI825">
        <v>1200</v>
      </c>
      <c r="AJ825">
        <v>1280</v>
      </c>
      <c r="AK825">
        <v>1285</v>
      </c>
      <c r="AL825">
        <v>1275</v>
      </c>
      <c r="AM825">
        <v>1281</v>
      </c>
      <c r="AN825">
        <v>1300</v>
      </c>
      <c r="AO825">
        <v>1282</v>
      </c>
      <c r="AP825">
        <v>1282</v>
      </c>
      <c r="AQ825">
        <v>1280</v>
      </c>
      <c r="AR825">
        <v>1280</v>
      </c>
      <c r="AS825">
        <v>300</v>
      </c>
      <c r="AT825">
        <v>1278</v>
      </c>
      <c r="AU825">
        <v>1278</v>
      </c>
      <c r="AV825">
        <v>1276</v>
      </c>
      <c r="AW825">
        <v>1276</v>
      </c>
      <c r="AX825">
        <v>200</v>
      </c>
      <c r="AY825">
        <v>1272</v>
      </c>
      <c r="AZ825">
        <v>1275</v>
      </c>
      <c r="BA825">
        <v>1270</v>
      </c>
      <c r="BB825">
        <v>1275</v>
      </c>
      <c r="BC825">
        <v>700</v>
      </c>
      <c r="BD825">
        <v>1278</v>
      </c>
      <c r="BE825">
        <v>1278</v>
      </c>
      <c r="BF825">
        <v>1278</v>
      </c>
      <c r="BG825">
        <v>1278</v>
      </c>
      <c r="BH825">
        <v>100</v>
      </c>
      <c r="BI825">
        <v>1267</v>
      </c>
      <c r="BJ825">
        <v>1267</v>
      </c>
      <c r="BK825">
        <v>1260</v>
      </c>
      <c r="BL825">
        <v>1260</v>
      </c>
      <c r="BM825">
        <v>700</v>
      </c>
      <c r="BN825">
        <v>1261</v>
      </c>
      <c r="BO825">
        <v>1261</v>
      </c>
      <c r="BP825">
        <v>1260</v>
      </c>
      <c r="BQ825">
        <v>1260</v>
      </c>
      <c r="BR825">
        <v>500</v>
      </c>
      <c r="BS825">
        <v>1260</v>
      </c>
      <c r="BT825">
        <v>1260</v>
      </c>
      <c r="BU825">
        <v>1256</v>
      </c>
      <c r="BV825">
        <v>1256</v>
      </c>
      <c r="BW825">
        <v>400</v>
      </c>
      <c r="BX825">
        <v>1256</v>
      </c>
      <c r="BY825">
        <v>1256</v>
      </c>
      <c r="BZ825">
        <v>1256</v>
      </c>
      <c r="CA825">
        <v>1256</v>
      </c>
      <c r="CB825">
        <v>200</v>
      </c>
      <c r="CG825">
        <v>0</v>
      </c>
      <c r="CL825">
        <v>0</v>
      </c>
      <c r="CM825">
        <v>1264</v>
      </c>
      <c r="CN825">
        <v>1264</v>
      </c>
      <c r="CO825">
        <v>1260</v>
      </c>
      <c r="CP825">
        <v>1264</v>
      </c>
      <c r="CQ825">
        <v>700</v>
      </c>
      <c r="CR825">
        <v>1270</v>
      </c>
      <c r="CS825">
        <v>1270</v>
      </c>
      <c r="CT825">
        <v>1270</v>
      </c>
      <c r="CU825">
        <v>1270</v>
      </c>
      <c r="CV825">
        <v>100</v>
      </c>
      <c r="CW825">
        <v>1276</v>
      </c>
      <c r="CX825">
        <v>1276</v>
      </c>
      <c r="CY825">
        <v>1269</v>
      </c>
      <c r="CZ825">
        <v>1269</v>
      </c>
      <c r="DA825">
        <v>400</v>
      </c>
      <c r="DB825">
        <v>1261</v>
      </c>
      <c r="DC825">
        <v>1261</v>
      </c>
      <c r="DD825">
        <v>1257</v>
      </c>
      <c r="DE825">
        <v>1257</v>
      </c>
      <c r="DF825">
        <v>1000</v>
      </c>
      <c r="DK825">
        <v>0</v>
      </c>
      <c r="DP825">
        <v>0</v>
      </c>
      <c r="DU825">
        <v>0</v>
      </c>
      <c r="DZ825">
        <v>0</v>
      </c>
      <c r="EA825">
        <v>1260</v>
      </c>
      <c r="EB825">
        <v>1276</v>
      </c>
      <c r="EC825">
        <v>1260</v>
      </c>
      <c r="ED825">
        <v>1276</v>
      </c>
      <c r="EE825">
        <v>300</v>
      </c>
      <c r="EJ825">
        <v>0</v>
      </c>
      <c r="EO825">
        <v>0</v>
      </c>
      <c r="EP825">
        <v>1272</v>
      </c>
      <c r="EQ825">
        <v>1272</v>
      </c>
      <c r="ER825">
        <v>1272</v>
      </c>
      <c r="ES825">
        <v>1272</v>
      </c>
      <c r="ET825">
        <v>200</v>
      </c>
      <c r="EY825">
        <v>0</v>
      </c>
      <c r="FD825">
        <v>0</v>
      </c>
      <c r="FI825">
        <v>0</v>
      </c>
      <c r="FN825">
        <v>0</v>
      </c>
      <c r="FO825">
        <v>1265</v>
      </c>
      <c r="FP825">
        <v>1267</v>
      </c>
      <c r="FQ825">
        <v>1264</v>
      </c>
      <c r="FR825">
        <v>1267</v>
      </c>
      <c r="FS825">
        <v>400</v>
      </c>
      <c r="FT825">
        <v>1263</v>
      </c>
      <c r="FU825">
        <v>1263</v>
      </c>
      <c r="FV825">
        <v>1263</v>
      </c>
      <c r="FW825">
        <v>1263</v>
      </c>
      <c r="FX825">
        <v>200</v>
      </c>
      <c r="GC825">
        <v>0</v>
      </c>
      <c r="GH825">
        <v>0</v>
      </c>
      <c r="GM825">
        <v>0</v>
      </c>
      <c r="GR825">
        <v>0</v>
      </c>
      <c r="GW825">
        <v>0</v>
      </c>
      <c r="HB825">
        <v>0</v>
      </c>
      <c r="HG825">
        <v>0</v>
      </c>
      <c r="HL825">
        <v>0</v>
      </c>
      <c r="HQ825">
        <v>0</v>
      </c>
      <c r="HV825">
        <v>0</v>
      </c>
      <c r="IA825">
        <v>0</v>
      </c>
      <c r="IB825">
        <v>1258</v>
      </c>
      <c r="IC825">
        <v>1258</v>
      </c>
      <c r="ID825">
        <v>1258</v>
      </c>
      <c r="IE825">
        <v>1258</v>
      </c>
      <c r="IF825">
        <v>500</v>
      </c>
      <c r="IK825">
        <v>0</v>
      </c>
      <c r="IP825">
        <v>0</v>
      </c>
      <c r="IQ825">
        <v>1257</v>
      </c>
      <c r="IR825">
        <v>1257</v>
      </c>
      <c r="IS825">
        <v>1257</v>
      </c>
      <c r="IT825">
        <v>1257</v>
      </c>
      <c r="IU825">
        <v>400</v>
      </c>
      <c r="IZ825">
        <v>0</v>
      </c>
      <c r="JA825">
        <v>1257</v>
      </c>
      <c r="JB825">
        <v>1257</v>
      </c>
      <c r="JC825">
        <v>1257</v>
      </c>
      <c r="JD825">
        <v>1257</v>
      </c>
      <c r="JE825">
        <v>100</v>
      </c>
      <c r="JJ825">
        <v>0</v>
      </c>
      <c r="JO825">
        <v>0</v>
      </c>
      <c r="JP825">
        <v>1257</v>
      </c>
      <c r="JQ825">
        <v>1257</v>
      </c>
      <c r="JR825">
        <v>1257</v>
      </c>
      <c r="JS825">
        <v>1257</v>
      </c>
      <c r="JT825">
        <v>400</v>
      </c>
      <c r="JY825">
        <v>0</v>
      </c>
      <c r="JZ825">
        <v>1256</v>
      </c>
      <c r="KA825">
        <v>1257</v>
      </c>
      <c r="KB825">
        <v>1256</v>
      </c>
      <c r="KC825">
        <v>1257</v>
      </c>
      <c r="KD825">
        <v>200</v>
      </c>
      <c r="KE825">
        <v>1256</v>
      </c>
      <c r="KF825">
        <v>1256</v>
      </c>
      <c r="KG825">
        <v>1256</v>
      </c>
      <c r="KH825">
        <v>1256</v>
      </c>
      <c r="KI825">
        <v>100</v>
      </c>
      <c r="KN825">
        <v>0</v>
      </c>
      <c r="KS825">
        <v>0</v>
      </c>
      <c r="KX825">
        <v>0</v>
      </c>
      <c r="KY825">
        <v>1258</v>
      </c>
      <c r="KZ825">
        <v>1265</v>
      </c>
      <c r="LA825">
        <v>1258</v>
      </c>
      <c r="LB825">
        <v>1263</v>
      </c>
      <c r="LC825">
        <v>300</v>
      </c>
      <c r="LD825">
        <v>1267</v>
      </c>
      <c r="LE825">
        <v>1267</v>
      </c>
      <c r="LF825">
        <v>1267</v>
      </c>
      <c r="LG825">
        <v>1267</v>
      </c>
      <c r="LH825">
        <v>100</v>
      </c>
      <c r="LM825">
        <v>0</v>
      </c>
      <c r="LN825">
        <v>1267</v>
      </c>
      <c r="LO825">
        <v>1268</v>
      </c>
      <c r="LP825">
        <v>1267</v>
      </c>
      <c r="LQ825">
        <v>1268</v>
      </c>
      <c r="LR825">
        <v>300</v>
      </c>
      <c r="LW825">
        <v>0</v>
      </c>
      <c r="LX825">
        <v>1260</v>
      </c>
      <c r="LY825">
        <v>1260</v>
      </c>
      <c r="LZ825">
        <v>1258</v>
      </c>
      <c r="MA825">
        <v>1258</v>
      </c>
      <c r="MB825">
        <v>800</v>
      </c>
      <c r="MC825">
        <v>1258</v>
      </c>
      <c r="MD825">
        <v>1258</v>
      </c>
      <c r="ME825">
        <v>1258</v>
      </c>
      <c r="MF825">
        <v>1258</v>
      </c>
      <c r="MG825">
        <v>100</v>
      </c>
      <c r="ML825">
        <v>0</v>
      </c>
      <c r="MQ825">
        <v>0</v>
      </c>
      <c r="MV825">
        <v>0</v>
      </c>
      <c r="NA825">
        <v>0</v>
      </c>
      <c r="NF825">
        <v>0</v>
      </c>
      <c r="NG825">
        <v>1258</v>
      </c>
      <c r="NH825">
        <v>1258</v>
      </c>
      <c r="NI825">
        <v>1258</v>
      </c>
      <c r="NJ825">
        <v>1258</v>
      </c>
      <c r="NK825">
        <v>200</v>
      </c>
      <c r="NL825">
        <v>1258</v>
      </c>
      <c r="NM825">
        <v>1258</v>
      </c>
      <c r="NN825">
        <v>1258</v>
      </c>
      <c r="NO825">
        <v>1258</v>
      </c>
      <c r="NP825">
        <v>600</v>
      </c>
      <c r="NQ825">
        <v>1258</v>
      </c>
      <c r="NR825">
        <v>1270</v>
      </c>
      <c r="NS825">
        <v>1258</v>
      </c>
      <c r="NT825">
        <v>1270</v>
      </c>
      <c r="NU825">
        <v>1100</v>
      </c>
      <c r="NV825">
        <v>1271</v>
      </c>
      <c r="NW825">
        <v>1271</v>
      </c>
      <c r="NX825">
        <v>1271</v>
      </c>
      <c r="NY825">
        <v>1271</v>
      </c>
      <c r="NZ825">
        <v>1100</v>
      </c>
    </row>
    <row r="826" spans="1:390" ht="15">
      <c r="A826" s="14" t="s">
        <v>18</v>
      </c>
      <c r="B826" s="14">
        <v>11</v>
      </c>
      <c r="C826" s="14">
        <v>7744</v>
      </c>
      <c r="D826" s="9" t="s">
        <v>565</v>
      </c>
      <c r="E826" s="14" t="s">
        <v>20</v>
      </c>
      <c r="F826" s="14" t="s">
        <v>440</v>
      </c>
      <c r="G826" s="51">
        <v>1094</v>
      </c>
      <c r="H826" s="51">
        <v>96</v>
      </c>
      <c r="I826" s="59">
        <v>9.6199999999999994E-2</v>
      </c>
      <c r="J826" s="51">
        <v>904400</v>
      </c>
      <c r="K826" s="51">
        <v>1110</v>
      </c>
      <c r="L826" s="51">
        <v>1068</v>
      </c>
      <c r="M826" s="64">
        <f t="shared" si="54"/>
        <v>0.38095238095238093</v>
      </c>
      <c r="N826" s="43" t="str">
        <f>IFERROR(VLOOKUP(C826, マスタ!$E$2:$G$33, 3, TRUE), "")</f>
        <v>精密機械</v>
      </c>
      <c r="O826" s="14" t="str">
        <f>IF(F826 = "", "", TEXT( WORKDAY(TEXT(LEFT(F826, FIND("(", F826) - 1), "yyyy/mm/dd"), 1, マスタ!$A$2:$A$106), "yyyymmdd"))</f>
        <v>20170809</v>
      </c>
      <c r="P826" s="18">
        <v>42956</v>
      </c>
      <c r="Q826" s="57">
        <v>1096</v>
      </c>
      <c r="R826" s="57">
        <v>1163</v>
      </c>
      <c r="S826" s="57">
        <v>1091</v>
      </c>
      <c r="T826" s="14" t="str">
        <f t="shared" si="63"/>
        <v>有</v>
      </c>
      <c r="U826" s="14" t="str">
        <f t="shared" si="64"/>
        <v>無</v>
      </c>
      <c r="V826" s="68">
        <f t="shared" si="65"/>
        <v>1.8281535648994041E-3</v>
      </c>
      <c r="W826" s="19" t="s">
        <v>949</v>
      </c>
      <c r="X826" s="47">
        <v>21</v>
      </c>
      <c r="Y826" s="70">
        <f t="shared" si="59"/>
        <v>19.195612431444243</v>
      </c>
      <c r="Z826">
        <v>1096</v>
      </c>
      <c r="AA826">
        <v>1103</v>
      </c>
      <c r="AB826">
        <v>1091</v>
      </c>
      <c r="AC826">
        <v>1101</v>
      </c>
      <c r="AD826">
        <v>44500</v>
      </c>
      <c r="AE826">
        <v>1099</v>
      </c>
      <c r="AF826">
        <v>1128</v>
      </c>
      <c r="AG826">
        <v>1099</v>
      </c>
      <c r="AH826">
        <v>1128</v>
      </c>
      <c r="AI826">
        <v>50800</v>
      </c>
      <c r="AJ826">
        <v>1126</v>
      </c>
      <c r="AK826">
        <v>1137</v>
      </c>
      <c r="AL826">
        <v>1123</v>
      </c>
      <c r="AM826">
        <v>1130</v>
      </c>
      <c r="AN826">
        <v>29100</v>
      </c>
      <c r="AO826">
        <v>1129</v>
      </c>
      <c r="AP826">
        <v>1130</v>
      </c>
      <c r="AQ826">
        <v>1119</v>
      </c>
      <c r="AR826">
        <v>1130</v>
      </c>
      <c r="AS826">
        <v>20200</v>
      </c>
      <c r="AT826">
        <v>1131</v>
      </c>
      <c r="AU826">
        <v>1141</v>
      </c>
      <c r="AV826">
        <v>1131</v>
      </c>
      <c r="AW826">
        <v>1140</v>
      </c>
      <c r="AX826">
        <v>29200</v>
      </c>
      <c r="AY826">
        <v>1140</v>
      </c>
      <c r="AZ826">
        <v>1148</v>
      </c>
      <c r="BA826">
        <v>1120</v>
      </c>
      <c r="BB826">
        <v>1125</v>
      </c>
      <c r="BC826">
        <v>47400</v>
      </c>
      <c r="BD826">
        <v>1126</v>
      </c>
      <c r="BE826">
        <v>1131</v>
      </c>
      <c r="BF826">
        <v>1120</v>
      </c>
      <c r="BG826">
        <v>1120</v>
      </c>
      <c r="BH826">
        <v>17200</v>
      </c>
      <c r="BI826">
        <v>1120</v>
      </c>
      <c r="BJ826">
        <v>1127</v>
      </c>
      <c r="BK826">
        <v>1120</v>
      </c>
      <c r="BL826">
        <v>1127</v>
      </c>
      <c r="BM826">
        <v>9900</v>
      </c>
      <c r="BN826">
        <v>1126</v>
      </c>
      <c r="BO826">
        <v>1126</v>
      </c>
      <c r="BP826">
        <v>1115</v>
      </c>
      <c r="BQ826">
        <v>1120</v>
      </c>
      <c r="BR826">
        <v>9700</v>
      </c>
      <c r="BS826">
        <v>1121</v>
      </c>
      <c r="BT826">
        <v>1123</v>
      </c>
      <c r="BU826">
        <v>1110</v>
      </c>
      <c r="BV826">
        <v>1116</v>
      </c>
      <c r="BW826">
        <v>17300</v>
      </c>
      <c r="BX826">
        <v>1116</v>
      </c>
      <c r="BY826">
        <v>1129</v>
      </c>
      <c r="BZ826">
        <v>1116</v>
      </c>
      <c r="CA826">
        <v>1129</v>
      </c>
      <c r="CB826">
        <v>7700</v>
      </c>
      <c r="CC826">
        <v>1129</v>
      </c>
      <c r="CD826">
        <v>1130</v>
      </c>
      <c r="CE826">
        <v>1119</v>
      </c>
      <c r="CF826">
        <v>1129</v>
      </c>
      <c r="CG826">
        <v>10600</v>
      </c>
      <c r="CH826">
        <v>1126</v>
      </c>
      <c r="CI826">
        <v>1132</v>
      </c>
      <c r="CJ826">
        <v>1125</v>
      </c>
      <c r="CK826">
        <v>1132</v>
      </c>
      <c r="CL826">
        <v>9800</v>
      </c>
      <c r="CM826">
        <v>1130</v>
      </c>
      <c r="CN826">
        <v>1134</v>
      </c>
      <c r="CO826">
        <v>1125</v>
      </c>
      <c r="CP826">
        <v>1134</v>
      </c>
      <c r="CQ826">
        <v>12300</v>
      </c>
      <c r="CR826">
        <v>1134</v>
      </c>
      <c r="CS826">
        <v>1136</v>
      </c>
      <c r="CT826">
        <v>1131</v>
      </c>
      <c r="CU826">
        <v>1136</v>
      </c>
      <c r="CV826">
        <v>10800</v>
      </c>
      <c r="CW826">
        <v>1136</v>
      </c>
      <c r="CX826">
        <v>1137</v>
      </c>
      <c r="CY826">
        <v>1131</v>
      </c>
      <c r="CZ826">
        <v>1132</v>
      </c>
      <c r="DA826">
        <v>10500</v>
      </c>
      <c r="DB826">
        <v>1132</v>
      </c>
      <c r="DC826">
        <v>1135</v>
      </c>
      <c r="DD826">
        <v>1132</v>
      </c>
      <c r="DE826">
        <v>1134</v>
      </c>
      <c r="DF826">
        <v>5100</v>
      </c>
      <c r="DG826">
        <v>1134</v>
      </c>
      <c r="DH826">
        <v>1135</v>
      </c>
      <c r="DI826">
        <v>1131</v>
      </c>
      <c r="DJ826">
        <v>1134</v>
      </c>
      <c r="DK826">
        <v>7300</v>
      </c>
      <c r="DL826">
        <v>1136</v>
      </c>
      <c r="DM826">
        <v>1143</v>
      </c>
      <c r="DN826">
        <v>1136</v>
      </c>
      <c r="DO826">
        <v>1142</v>
      </c>
      <c r="DP826">
        <v>18700</v>
      </c>
      <c r="DQ826">
        <v>1142</v>
      </c>
      <c r="DR826">
        <v>1145</v>
      </c>
      <c r="DS826">
        <v>1137</v>
      </c>
      <c r="DT826">
        <v>1143</v>
      </c>
      <c r="DU826">
        <v>7700</v>
      </c>
      <c r="DV826">
        <v>1141</v>
      </c>
      <c r="DW826">
        <v>1141</v>
      </c>
      <c r="DX826">
        <v>1127</v>
      </c>
      <c r="DY826">
        <v>1130</v>
      </c>
      <c r="DZ826">
        <v>21700</v>
      </c>
      <c r="EA826">
        <v>1129</v>
      </c>
      <c r="EB826">
        <v>1132</v>
      </c>
      <c r="EC826">
        <v>1129</v>
      </c>
      <c r="ED826">
        <v>1132</v>
      </c>
      <c r="EE826">
        <v>3100</v>
      </c>
      <c r="EF826">
        <v>1133</v>
      </c>
      <c r="EG826">
        <v>1135</v>
      </c>
      <c r="EH826">
        <v>1132</v>
      </c>
      <c r="EI826">
        <v>1134</v>
      </c>
      <c r="EJ826">
        <v>5300</v>
      </c>
      <c r="EK826">
        <v>1135</v>
      </c>
      <c r="EL826">
        <v>1138</v>
      </c>
      <c r="EM826">
        <v>1134</v>
      </c>
      <c r="EN826">
        <v>1134</v>
      </c>
      <c r="EO826">
        <v>6200</v>
      </c>
      <c r="EP826">
        <v>1133</v>
      </c>
      <c r="EQ826">
        <v>1133</v>
      </c>
      <c r="ER826">
        <v>1130</v>
      </c>
      <c r="ES826">
        <v>1130</v>
      </c>
      <c r="ET826">
        <v>5700</v>
      </c>
      <c r="EU826">
        <v>1130</v>
      </c>
      <c r="EV826">
        <v>1134</v>
      </c>
      <c r="EW826">
        <v>1130</v>
      </c>
      <c r="EX826">
        <v>1134</v>
      </c>
      <c r="EY826">
        <v>2500</v>
      </c>
      <c r="EZ826">
        <v>1133</v>
      </c>
      <c r="FA826">
        <v>1134</v>
      </c>
      <c r="FB826">
        <v>1128</v>
      </c>
      <c r="FC826">
        <v>1130</v>
      </c>
      <c r="FD826">
        <v>7500</v>
      </c>
      <c r="FE826">
        <v>1130</v>
      </c>
      <c r="FF826">
        <v>1132</v>
      </c>
      <c r="FG826">
        <v>1128</v>
      </c>
      <c r="FH826">
        <v>1128</v>
      </c>
      <c r="FI826">
        <v>2600</v>
      </c>
      <c r="FJ826">
        <v>1129</v>
      </c>
      <c r="FK826">
        <v>1131</v>
      </c>
      <c r="FL826">
        <v>1129</v>
      </c>
      <c r="FM826">
        <v>1130</v>
      </c>
      <c r="FN826">
        <v>4800</v>
      </c>
      <c r="FO826">
        <v>1130</v>
      </c>
      <c r="FP826">
        <v>1133</v>
      </c>
      <c r="FQ826">
        <v>1129</v>
      </c>
      <c r="FR826">
        <v>1132</v>
      </c>
      <c r="FS826">
        <v>7300</v>
      </c>
      <c r="FT826">
        <v>1133</v>
      </c>
      <c r="FU826">
        <v>1133</v>
      </c>
      <c r="FV826">
        <v>1133</v>
      </c>
      <c r="FW826">
        <v>1133</v>
      </c>
      <c r="FX826">
        <v>800</v>
      </c>
      <c r="GC826">
        <v>0</v>
      </c>
      <c r="GH826">
        <v>0</v>
      </c>
      <c r="GM826">
        <v>0</v>
      </c>
      <c r="GR826">
        <v>0</v>
      </c>
      <c r="GW826">
        <v>0</v>
      </c>
      <c r="HB826">
        <v>0</v>
      </c>
      <c r="HG826">
        <v>0</v>
      </c>
      <c r="HL826">
        <v>0</v>
      </c>
      <c r="HQ826">
        <v>0</v>
      </c>
      <c r="HV826">
        <v>0</v>
      </c>
      <c r="IA826">
        <v>0</v>
      </c>
      <c r="IB826">
        <v>1130</v>
      </c>
      <c r="IC826">
        <v>1138</v>
      </c>
      <c r="ID826">
        <v>1127</v>
      </c>
      <c r="IE826">
        <v>1138</v>
      </c>
      <c r="IF826">
        <v>21500</v>
      </c>
      <c r="IG826">
        <v>1138</v>
      </c>
      <c r="IH826">
        <v>1142</v>
      </c>
      <c r="II826">
        <v>1138</v>
      </c>
      <c r="IJ826">
        <v>1141</v>
      </c>
      <c r="IK826">
        <v>14200</v>
      </c>
      <c r="IL826">
        <v>1142</v>
      </c>
      <c r="IM826">
        <v>1145</v>
      </c>
      <c r="IN826">
        <v>1141</v>
      </c>
      <c r="IO826">
        <v>1143</v>
      </c>
      <c r="IP826">
        <v>13400</v>
      </c>
      <c r="IQ826">
        <v>1142</v>
      </c>
      <c r="IR826">
        <v>1143</v>
      </c>
      <c r="IS826">
        <v>1140</v>
      </c>
      <c r="IT826">
        <v>1141</v>
      </c>
      <c r="IU826">
        <v>5000</v>
      </c>
      <c r="IV826">
        <v>1141</v>
      </c>
      <c r="IW826">
        <v>1143</v>
      </c>
      <c r="IX826">
        <v>1141</v>
      </c>
      <c r="IY826">
        <v>1143</v>
      </c>
      <c r="IZ826">
        <v>6600</v>
      </c>
      <c r="JA826">
        <v>1143</v>
      </c>
      <c r="JB826">
        <v>1145</v>
      </c>
      <c r="JC826">
        <v>1142</v>
      </c>
      <c r="JD826">
        <v>1145</v>
      </c>
      <c r="JE826">
        <v>3700</v>
      </c>
      <c r="JF826">
        <v>1144</v>
      </c>
      <c r="JG826">
        <v>1146</v>
      </c>
      <c r="JH826">
        <v>1143</v>
      </c>
      <c r="JI826">
        <v>1144</v>
      </c>
      <c r="JJ826">
        <v>7700</v>
      </c>
      <c r="JK826">
        <v>1143</v>
      </c>
      <c r="JL826">
        <v>1150</v>
      </c>
      <c r="JM826">
        <v>1143</v>
      </c>
      <c r="JN826">
        <v>1150</v>
      </c>
      <c r="JO826">
        <v>21400</v>
      </c>
      <c r="JP826">
        <v>1151</v>
      </c>
      <c r="JQ826">
        <v>1161</v>
      </c>
      <c r="JR826">
        <v>1151</v>
      </c>
      <c r="JS826">
        <v>1161</v>
      </c>
      <c r="JT826">
        <v>14000</v>
      </c>
      <c r="JU826">
        <v>1161</v>
      </c>
      <c r="JV826">
        <v>1161</v>
      </c>
      <c r="JW826">
        <v>1157</v>
      </c>
      <c r="JX826">
        <v>1160</v>
      </c>
      <c r="JY826">
        <v>11000</v>
      </c>
      <c r="JZ826">
        <v>1161</v>
      </c>
      <c r="KA826">
        <v>1163</v>
      </c>
      <c r="KB826">
        <v>1154</v>
      </c>
      <c r="KC826">
        <v>1155</v>
      </c>
      <c r="KD826">
        <v>19200</v>
      </c>
      <c r="KE826">
        <v>1154</v>
      </c>
      <c r="KF826">
        <v>1154</v>
      </c>
      <c r="KG826">
        <v>1147</v>
      </c>
      <c r="KH826">
        <v>1148</v>
      </c>
      <c r="KI826">
        <v>8100</v>
      </c>
      <c r="KJ826">
        <v>1150</v>
      </c>
      <c r="KK826">
        <v>1155</v>
      </c>
      <c r="KL826">
        <v>1150</v>
      </c>
      <c r="KM826">
        <v>1150</v>
      </c>
      <c r="KN826">
        <v>6500</v>
      </c>
      <c r="KO826">
        <v>1150</v>
      </c>
      <c r="KP826">
        <v>1150</v>
      </c>
      <c r="KQ826">
        <v>1140</v>
      </c>
      <c r="KR826">
        <v>1149</v>
      </c>
      <c r="KS826">
        <v>11800</v>
      </c>
      <c r="KT826">
        <v>1149</v>
      </c>
      <c r="KU826">
        <v>1149</v>
      </c>
      <c r="KV826">
        <v>1146</v>
      </c>
      <c r="KW826">
        <v>1149</v>
      </c>
      <c r="KX826">
        <v>3100</v>
      </c>
      <c r="KY826">
        <v>1149</v>
      </c>
      <c r="KZ826">
        <v>1149</v>
      </c>
      <c r="LA826">
        <v>1144</v>
      </c>
      <c r="LB826">
        <v>1144</v>
      </c>
      <c r="LC826">
        <v>3600</v>
      </c>
      <c r="LD826">
        <v>1146</v>
      </c>
      <c r="LE826">
        <v>1146</v>
      </c>
      <c r="LF826">
        <v>1139</v>
      </c>
      <c r="LG826">
        <v>1140</v>
      </c>
      <c r="LH826">
        <v>12400</v>
      </c>
      <c r="LI826">
        <v>1140</v>
      </c>
      <c r="LJ826">
        <v>1140</v>
      </c>
      <c r="LK826">
        <v>1125</v>
      </c>
      <c r="LL826">
        <v>1134</v>
      </c>
      <c r="LM826">
        <v>17100</v>
      </c>
      <c r="LN826">
        <v>1135</v>
      </c>
      <c r="LO826">
        <v>1135</v>
      </c>
      <c r="LP826">
        <v>1130</v>
      </c>
      <c r="LQ826">
        <v>1131</v>
      </c>
      <c r="LR826">
        <v>5800</v>
      </c>
      <c r="LS826">
        <v>1131</v>
      </c>
      <c r="LT826">
        <v>1139</v>
      </c>
      <c r="LU826">
        <v>1131</v>
      </c>
      <c r="LV826">
        <v>1138</v>
      </c>
      <c r="LW826">
        <v>6300</v>
      </c>
      <c r="LX826">
        <v>1137</v>
      </c>
      <c r="LY826">
        <v>1138</v>
      </c>
      <c r="LZ826">
        <v>1135</v>
      </c>
      <c r="MA826">
        <v>1138</v>
      </c>
      <c r="MB826">
        <v>3600</v>
      </c>
      <c r="MC826">
        <v>1138</v>
      </c>
      <c r="MD826">
        <v>1138</v>
      </c>
      <c r="ME826">
        <v>1135</v>
      </c>
      <c r="MF826">
        <v>1135</v>
      </c>
      <c r="MG826">
        <v>2700</v>
      </c>
      <c r="MH826">
        <v>1136</v>
      </c>
      <c r="MI826">
        <v>1139</v>
      </c>
      <c r="MJ826">
        <v>1136</v>
      </c>
      <c r="MK826">
        <v>1136</v>
      </c>
      <c r="ML826">
        <v>6700</v>
      </c>
      <c r="MM826">
        <v>1136</v>
      </c>
      <c r="MN826">
        <v>1137</v>
      </c>
      <c r="MO826">
        <v>1134</v>
      </c>
      <c r="MP826">
        <v>1136</v>
      </c>
      <c r="MQ826">
        <v>5000</v>
      </c>
      <c r="MR826">
        <v>1136</v>
      </c>
      <c r="MS826">
        <v>1137</v>
      </c>
      <c r="MT826">
        <v>1135</v>
      </c>
      <c r="MU826">
        <v>1136</v>
      </c>
      <c r="MV826">
        <v>3200</v>
      </c>
      <c r="MW826">
        <v>1136</v>
      </c>
      <c r="MX826">
        <v>1140</v>
      </c>
      <c r="MY826">
        <v>1135</v>
      </c>
      <c r="MZ826">
        <v>1139</v>
      </c>
      <c r="NA826">
        <v>6400</v>
      </c>
      <c r="NB826">
        <v>1138</v>
      </c>
      <c r="NC826">
        <v>1139</v>
      </c>
      <c r="ND826">
        <v>1138</v>
      </c>
      <c r="NE826">
        <v>1138</v>
      </c>
      <c r="NF826">
        <v>2400</v>
      </c>
      <c r="NG826">
        <v>1139</v>
      </c>
      <c r="NH826">
        <v>1139</v>
      </c>
      <c r="NI826">
        <v>1134</v>
      </c>
      <c r="NJ826">
        <v>1135</v>
      </c>
      <c r="NK826">
        <v>3800</v>
      </c>
      <c r="NL826">
        <v>1135</v>
      </c>
      <c r="NM826">
        <v>1140</v>
      </c>
      <c r="NN826">
        <v>1132</v>
      </c>
      <c r="NO826">
        <v>1136</v>
      </c>
      <c r="NP826">
        <v>15500</v>
      </c>
      <c r="NQ826">
        <v>1137</v>
      </c>
      <c r="NR826">
        <v>1139</v>
      </c>
      <c r="NS826">
        <v>1137</v>
      </c>
      <c r="NT826">
        <v>1137</v>
      </c>
      <c r="NU826">
        <v>7900</v>
      </c>
      <c r="NV826">
        <v>1136</v>
      </c>
      <c r="NW826">
        <v>1136</v>
      </c>
      <c r="NX826">
        <v>1136</v>
      </c>
      <c r="NY826">
        <v>1136</v>
      </c>
      <c r="NZ826">
        <v>14100</v>
      </c>
    </row>
    <row r="827" spans="1:390" ht="27">
      <c r="A827" s="15" t="s">
        <v>18</v>
      </c>
      <c r="B827" s="15">
        <v>12</v>
      </c>
      <c r="C827" s="15">
        <v>9957</v>
      </c>
      <c r="D827" s="10" t="s">
        <v>566</v>
      </c>
      <c r="E827" s="15" t="s">
        <v>20</v>
      </c>
      <c r="F827" s="15" t="s">
        <v>440</v>
      </c>
      <c r="G827" s="50">
        <v>1576</v>
      </c>
      <c r="H827" s="50">
        <v>135</v>
      </c>
      <c r="I827" s="58">
        <v>9.3700000000000006E-2</v>
      </c>
      <c r="J827" s="50">
        <v>300800</v>
      </c>
      <c r="K827" s="50">
        <v>1581</v>
      </c>
      <c r="L827" s="50">
        <v>1540</v>
      </c>
      <c r="M827" s="63">
        <f t="shared" si="54"/>
        <v>0.12195121951219512</v>
      </c>
      <c r="N827" s="42" t="str">
        <f>IFERROR(VLOOKUP(C827, マスタ!$E$2:$G$33, 3, TRUE), "")</f>
        <v>サービス</v>
      </c>
      <c r="O827" s="15" t="str">
        <f>IF(F827 = "", "", TEXT( WORKDAY(TEXT(LEFT(F827, FIND("(", F827) - 1), "yyyy/mm/dd"), 1, マスタ!$A$2:$A$106), "yyyymmdd"))</f>
        <v>20170809</v>
      </c>
      <c r="P827" s="16">
        <v>42956</v>
      </c>
      <c r="Q827" s="56">
        <v>1572</v>
      </c>
      <c r="R827" s="56">
        <v>1583</v>
      </c>
      <c r="S827" s="56">
        <v>1553</v>
      </c>
      <c r="T827" s="15" t="str">
        <f t="shared" si="63"/>
        <v>無</v>
      </c>
      <c r="U827" s="15" t="str">
        <f t="shared" si="64"/>
        <v>有</v>
      </c>
      <c r="V827" s="67">
        <f t="shared" si="65"/>
        <v>-2.5380710659897998E-3</v>
      </c>
      <c r="W827" s="17" t="s">
        <v>947</v>
      </c>
      <c r="X827" s="46">
        <v>-15</v>
      </c>
      <c r="Y827" s="71">
        <f t="shared" si="59"/>
        <v>-9.5177664974619294</v>
      </c>
      <c r="Z827">
        <v>1572</v>
      </c>
      <c r="AA827">
        <v>1572</v>
      </c>
      <c r="AB827">
        <v>1554</v>
      </c>
      <c r="AC827">
        <v>1567</v>
      </c>
      <c r="AD827">
        <v>13100</v>
      </c>
      <c r="AE827">
        <v>1560</v>
      </c>
      <c r="AF827">
        <v>1565</v>
      </c>
      <c r="AG827">
        <v>1559</v>
      </c>
      <c r="AH827">
        <v>1565</v>
      </c>
      <c r="AI827">
        <v>1500</v>
      </c>
      <c r="AJ827">
        <v>1565</v>
      </c>
      <c r="AK827">
        <v>1567</v>
      </c>
      <c r="AL827">
        <v>1560</v>
      </c>
      <c r="AM827">
        <v>1564</v>
      </c>
      <c r="AN827">
        <v>2600</v>
      </c>
      <c r="AO827">
        <v>1564</v>
      </c>
      <c r="AP827">
        <v>1565</v>
      </c>
      <c r="AQ827">
        <v>1553</v>
      </c>
      <c r="AR827">
        <v>1560</v>
      </c>
      <c r="AS827">
        <v>5000</v>
      </c>
      <c r="AT827">
        <v>1558</v>
      </c>
      <c r="AU827">
        <v>1559</v>
      </c>
      <c r="AV827">
        <v>1556</v>
      </c>
      <c r="AW827">
        <v>1559</v>
      </c>
      <c r="AX827">
        <v>1600</v>
      </c>
      <c r="AY827">
        <v>1557</v>
      </c>
      <c r="AZ827">
        <v>1564</v>
      </c>
      <c r="BA827">
        <v>1557</v>
      </c>
      <c r="BB827">
        <v>1560</v>
      </c>
      <c r="BC827">
        <v>1600</v>
      </c>
      <c r="BD827">
        <v>1559</v>
      </c>
      <c r="BE827">
        <v>1559</v>
      </c>
      <c r="BF827">
        <v>1554</v>
      </c>
      <c r="BG827">
        <v>1557</v>
      </c>
      <c r="BH827">
        <v>1800</v>
      </c>
      <c r="BI827">
        <v>1559</v>
      </c>
      <c r="BJ827">
        <v>1560</v>
      </c>
      <c r="BK827">
        <v>1559</v>
      </c>
      <c r="BL827">
        <v>1560</v>
      </c>
      <c r="BM827">
        <v>1000</v>
      </c>
      <c r="BN827">
        <v>1561</v>
      </c>
      <c r="BO827">
        <v>1561</v>
      </c>
      <c r="BP827">
        <v>1560</v>
      </c>
      <c r="BQ827">
        <v>1560</v>
      </c>
      <c r="BR827">
        <v>1800</v>
      </c>
      <c r="BS827">
        <v>1560</v>
      </c>
      <c r="BT827">
        <v>1564</v>
      </c>
      <c r="BU827">
        <v>1560</v>
      </c>
      <c r="BV827">
        <v>1562</v>
      </c>
      <c r="BW827">
        <v>1300</v>
      </c>
      <c r="BX827">
        <v>1562</v>
      </c>
      <c r="BY827">
        <v>1562</v>
      </c>
      <c r="BZ827">
        <v>1560</v>
      </c>
      <c r="CA827">
        <v>1562</v>
      </c>
      <c r="CB827">
        <v>2100</v>
      </c>
      <c r="CC827">
        <v>1562</v>
      </c>
      <c r="CD827">
        <v>1563</v>
      </c>
      <c r="CE827">
        <v>1560</v>
      </c>
      <c r="CF827">
        <v>1562</v>
      </c>
      <c r="CG827">
        <v>1100</v>
      </c>
      <c r="CH827">
        <v>1562</v>
      </c>
      <c r="CI827">
        <v>1562</v>
      </c>
      <c r="CJ827">
        <v>1557</v>
      </c>
      <c r="CK827">
        <v>1562</v>
      </c>
      <c r="CL827">
        <v>1800</v>
      </c>
      <c r="CM827">
        <v>1563</v>
      </c>
      <c r="CN827">
        <v>1566</v>
      </c>
      <c r="CO827">
        <v>1563</v>
      </c>
      <c r="CP827">
        <v>1565</v>
      </c>
      <c r="CQ827">
        <v>1400</v>
      </c>
      <c r="CR827">
        <v>1566</v>
      </c>
      <c r="CS827">
        <v>1571</v>
      </c>
      <c r="CT827">
        <v>1566</v>
      </c>
      <c r="CU827">
        <v>1571</v>
      </c>
      <c r="CV827">
        <v>2100</v>
      </c>
      <c r="CW827">
        <v>1570</v>
      </c>
      <c r="CX827">
        <v>1570</v>
      </c>
      <c r="CY827">
        <v>1567</v>
      </c>
      <c r="CZ827">
        <v>1567</v>
      </c>
      <c r="DA827">
        <v>600</v>
      </c>
      <c r="DB827">
        <v>1566</v>
      </c>
      <c r="DC827">
        <v>1567</v>
      </c>
      <c r="DD827">
        <v>1564</v>
      </c>
      <c r="DE827">
        <v>1565</v>
      </c>
      <c r="DF827">
        <v>2300</v>
      </c>
      <c r="DG827">
        <v>1565</v>
      </c>
      <c r="DH827">
        <v>1569</v>
      </c>
      <c r="DI827">
        <v>1565</v>
      </c>
      <c r="DJ827">
        <v>1569</v>
      </c>
      <c r="DK827">
        <v>1200</v>
      </c>
      <c r="DL827">
        <v>1569</v>
      </c>
      <c r="DM827">
        <v>1570</v>
      </c>
      <c r="DN827">
        <v>1569</v>
      </c>
      <c r="DO827">
        <v>1569</v>
      </c>
      <c r="DP827">
        <v>400</v>
      </c>
      <c r="DQ827">
        <v>1567</v>
      </c>
      <c r="DR827">
        <v>1567</v>
      </c>
      <c r="DS827">
        <v>1565</v>
      </c>
      <c r="DT827">
        <v>1566</v>
      </c>
      <c r="DU827">
        <v>1000</v>
      </c>
      <c r="DV827">
        <v>1566</v>
      </c>
      <c r="DW827">
        <v>1566</v>
      </c>
      <c r="DX827">
        <v>1566</v>
      </c>
      <c r="DY827">
        <v>1566</v>
      </c>
      <c r="DZ827">
        <v>500</v>
      </c>
      <c r="EA827">
        <v>1567</v>
      </c>
      <c r="EB827">
        <v>1567</v>
      </c>
      <c r="EC827">
        <v>1567</v>
      </c>
      <c r="ED827">
        <v>1567</v>
      </c>
      <c r="EE827">
        <v>400</v>
      </c>
      <c r="EF827">
        <v>1567</v>
      </c>
      <c r="EG827">
        <v>1568</v>
      </c>
      <c r="EH827">
        <v>1566</v>
      </c>
      <c r="EI827">
        <v>1568</v>
      </c>
      <c r="EJ827">
        <v>1300</v>
      </c>
      <c r="EK827">
        <v>1565</v>
      </c>
      <c r="EL827">
        <v>1565</v>
      </c>
      <c r="EM827">
        <v>1565</v>
      </c>
      <c r="EN827">
        <v>1565</v>
      </c>
      <c r="EO827">
        <v>100</v>
      </c>
      <c r="EP827">
        <v>1565</v>
      </c>
      <c r="EQ827">
        <v>1565</v>
      </c>
      <c r="ER827">
        <v>1565</v>
      </c>
      <c r="ES827">
        <v>1565</v>
      </c>
      <c r="ET827">
        <v>200</v>
      </c>
      <c r="EU827">
        <v>1567</v>
      </c>
      <c r="EV827">
        <v>1567</v>
      </c>
      <c r="EW827">
        <v>1567</v>
      </c>
      <c r="EX827">
        <v>1567</v>
      </c>
      <c r="EY827">
        <v>100</v>
      </c>
      <c r="FD827">
        <v>0</v>
      </c>
      <c r="FI827">
        <v>0</v>
      </c>
      <c r="FJ827">
        <v>1567</v>
      </c>
      <c r="FK827">
        <v>1567</v>
      </c>
      <c r="FL827">
        <v>1564</v>
      </c>
      <c r="FM827">
        <v>1567</v>
      </c>
      <c r="FN827">
        <v>1900</v>
      </c>
      <c r="FO827">
        <v>1567</v>
      </c>
      <c r="FP827">
        <v>1572</v>
      </c>
      <c r="FQ827">
        <v>1567</v>
      </c>
      <c r="FR827">
        <v>1570</v>
      </c>
      <c r="FS827">
        <v>5500</v>
      </c>
      <c r="FT827">
        <v>1572</v>
      </c>
      <c r="FU827">
        <v>1572</v>
      </c>
      <c r="FV827">
        <v>1572</v>
      </c>
      <c r="FW827">
        <v>1572</v>
      </c>
      <c r="FX827">
        <v>500</v>
      </c>
      <c r="GC827">
        <v>0</v>
      </c>
      <c r="GH827">
        <v>0</v>
      </c>
      <c r="GM827">
        <v>0</v>
      </c>
      <c r="GR827">
        <v>0</v>
      </c>
      <c r="GW827">
        <v>0</v>
      </c>
      <c r="HB827">
        <v>0</v>
      </c>
      <c r="HG827">
        <v>0</v>
      </c>
      <c r="HL827">
        <v>0</v>
      </c>
      <c r="HQ827">
        <v>0</v>
      </c>
      <c r="HV827">
        <v>0</v>
      </c>
      <c r="IA827">
        <v>0</v>
      </c>
      <c r="IB827">
        <v>1565</v>
      </c>
      <c r="IC827">
        <v>1567</v>
      </c>
      <c r="ID827">
        <v>1565</v>
      </c>
      <c r="IE827">
        <v>1565</v>
      </c>
      <c r="IF827">
        <v>1800</v>
      </c>
      <c r="IG827">
        <v>1563</v>
      </c>
      <c r="IH827">
        <v>1564</v>
      </c>
      <c r="II827">
        <v>1560</v>
      </c>
      <c r="IJ827">
        <v>1564</v>
      </c>
      <c r="IK827">
        <v>1700</v>
      </c>
      <c r="IL827">
        <v>1561</v>
      </c>
      <c r="IM827">
        <v>1563</v>
      </c>
      <c r="IN827">
        <v>1559</v>
      </c>
      <c r="IO827">
        <v>1560</v>
      </c>
      <c r="IP827">
        <v>3200</v>
      </c>
      <c r="IQ827">
        <v>1562</v>
      </c>
      <c r="IR827">
        <v>1562</v>
      </c>
      <c r="IS827">
        <v>1560</v>
      </c>
      <c r="IT827">
        <v>1560</v>
      </c>
      <c r="IU827">
        <v>700</v>
      </c>
      <c r="IV827">
        <v>1561</v>
      </c>
      <c r="IW827">
        <v>1563</v>
      </c>
      <c r="IX827">
        <v>1561</v>
      </c>
      <c r="IY827">
        <v>1562</v>
      </c>
      <c r="IZ827">
        <v>900</v>
      </c>
      <c r="JA827">
        <v>1561</v>
      </c>
      <c r="JB827">
        <v>1562</v>
      </c>
      <c r="JC827">
        <v>1561</v>
      </c>
      <c r="JD827">
        <v>1562</v>
      </c>
      <c r="JE827">
        <v>400</v>
      </c>
      <c r="JF827">
        <v>1561</v>
      </c>
      <c r="JG827">
        <v>1562</v>
      </c>
      <c r="JH827">
        <v>1561</v>
      </c>
      <c r="JI827">
        <v>1561</v>
      </c>
      <c r="JJ827">
        <v>700</v>
      </c>
      <c r="JK827">
        <v>1560</v>
      </c>
      <c r="JL827">
        <v>1564</v>
      </c>
      <c r="JM827">
        <v>1559</v>
      </c>
      <c r="JN827">
        <v>1564</v>
      </c>
      <c r="JO827">
        <v>1400</v>
      </c>
      <c r="JP827">
        <v>1564</v>
      </c>
      <c r="JQ827">
        <v>1567</v>
      </c>
      <c r="JR827">
        <v>1564</v>
      </c>
      <c r="JS827">
        <v>1567</v>
      </c>
      <c r="JT827">
        <v>900</v>
      </c>
      <c r="JU827">
        <v>1568</v>
      </c>
      <c r="JV827">
        <v>1569</v>
      </c>
      <c r="JW827">
        <v>1568</v>
      </c>
      <c r="JX827">
        <v>1569</v>
      </c>
      <c r="JY827">
        <v>1000</v>
      </c>
      <c r="JZ827">
        <v>1569</v>
      </c>
      <c r="KA827">
        <v>1569</v>
      </c>
      <c r="KB827">
        <v>1569</v>
      </c>
      <c r="KC827">
        <v>1569</v>
      </c>
      <c r="KD827">
        <v>100</v>
      </c>
      <c r="KE827">
        <v>1569</v>
      </c>
      <c r="KF827">
        <v>1569</v>
      </c>
      <c r="KG827">
        <v>1564</v>
      </c>
      <c r="KH827">
        <v>1568</v>
      </c>
      <c r="KI827">
        <v>2200</v>
      </c>
      <c r="KJ827">
        <v>1569</v>
      </c>
      <c r="KK827">
        <v>1569</v>
      </c>
      <c r="KL827">
        <v>1569</v>
      </c>
      <c r="KM827">
        <v>1569</v>
      </c>
      <c r="KN827">
        <v>300</v>
      </c>
      <c r="KO827">
        <v>1568</v>
      </c>
      <c r="KP827">
        <v>1569</v>
      </c>
      <c r="KQ827">
        <v>1568</v>
      </c>
      <c r="KR827">
        <v>1569</v>
      </c>
      <c r="KS827">
        <v>200</v>
      </c>
      <c r="KT827">
        <v>1569</v>
      </c>
      <c r="KU827">
        <v>1581</v>
      </c>
      <c r="KV827">
        <v>1569</v>
      </c>
      <c r="KW827">
        <v>1580</v>
      </c>
      <c r="KX827">
        <v>27400</v>
      </c>
      <c r="KY827">
        <v>1577</v>
      </c>
      <c r="KZ827">
        <v>1578</v>
      </c>
      <c r="LA827">
        <v>1576</v>
      </c>
      <c r="LB827">
        <v>1577</v>
      </c>
      <c r="LC827">
        <v>800</v>
      </c>
      <c r="LD827">
        <v>1577</v>
      </c>
      <c r="LE827">
        <v>1577</v>
      </c>
      <c r="LF827">
        <v>1577</v>
      </c>
      <c r="LG827">
        <v>1577</v>
      </c>
      <c r="LH827">
        <v>100</v>
      </c>
      <c r="LI827">
        <v>1578</v>
      </c>
      <c r="LJ827">
        <v>1579</v>
      </c>
      <c r="LK827">
        <v>1578</v>
      </c>
      <c r="LL827">
        <v>1579</v>
      </c>
      <c r="LM827">
        <v>300</v>
      </c>
      <c r="LN827">
        <v>1578</v>
      </c>
      <c r="LO827">
        <v>1578</v>
      </c>
      <c r="LP827">
        <v>1575</v>
      </c>
      <c r="LQ827">
        <v>1575</v>
      </c>
      <c r="LR827">
        <v>1200</v>
      </c>
      <c r="LS827">
        <v>1576</v>
      </c>
      <c r="LT827">
        <v>1577</v>
      </c>
      <c r="LU827">
        <v>1576</v>
      </c>
      <c r="LV827">
        <v>1577</v>
      </c>
      <c r="LW827">
        <v>200</v>
      </c>
      <c r="LX827">
        <v>1577</v>
      </c>
      <c r="LY827">
        <v>1580</v>
      </c>
      <c r="LZ827">
        <v>1577</v>
      </c>
      <c r="MA827">
        <v>1580</v>
      </c>
      <c r="MB827">
        <v>2000</v>
      </c>
      <c r="MC827">
        <v>1578</v>
      </c>
      <c r="MD827">
        <v>1579</v>
      </c>
      <c r="ME827">
        <v>1577</v>
      </c>
      <c r="MF827">
        <v>1578</v>
      </c>
      <c r="MG827">
        <v>2300</v>
      </c>
      <c r="MH827">
        <v>1578</v>
      </c>
      <c r="MI827">
        <v>1582</v>
      </c>
      <c r="MJ827">
        <v>1578</v>
      </c>
      <c r="MK827">
        <v>1582</v>
      </c>
      <c r="ML827">
        <v>4700</v>
      </c>
      <c r="MM827">
        <v>1581</v>
      </c>
      <c r="MN827">
        <v>1582</v>
      </c>
      <c r="MO827">
        <v>1577</v>
      </c>
      <c r="MP827">
        <v>1581</v>
      </c>
      <c r="MQ827">
        <v>4900</v>
      </c>
      <c r="MR827">
        <v>1582</v>
      </c>
      <c r="MS827">
        <v>1582</v>
      </c>
      <c r="MT827">
        <v>1578</v>
      </c>
      <c r="MU827">
        <v>1578</v>
      </c>
      <c r="MV827">
        <v>1400</v>
      </c>
      <c r="MW827">
        <v>1580</v>
      </c>
      <c r="MX827">
        <v>1583</v>
      </c>
      <c r="MY827">
        <v>1580</v>
      </c>
      <c r="MZ827">
        <v>1583</v>
      </c>
      <c r="NA827">
        <v>1500</v>
      </c>
      <c r="NB827">
        <v>1582</v>
      </c>
      <c r="NC827">
        <v>1582</v>
      </c>
      <c r="ND827">
        <v>1580</v>
      </c>
      <c r="NE827">
        <v>1581</v>
      </c>
      <c r="NF827">
        <v>800</v>
      </c>
      <c r="NG827">
        <v>1582</v>
      </c>
      <c r="NH827">
        <v>1583</v>
      </c>
      <c r="NI827">
        <v>1579</v>
      </c>
      <c r="NJ827">
        <v>1580</v>
      </c>
      <c r="NK827">
        <v>1900</v>
      </c>
      <c r="NL827">
        <v>1580</v>
      </c>
      <c r="NM827">
        <v>1581</v>
      </c>
      <c r="NN827">
        <v>1580</v>
      </c>
      <c r="NO827">
        <v>1580</v>
      </c>
      <c r="NP827">
        <v>1500</v>
      </c>
      <c r="NQ827">
        <v>1580</v>
      </c>
      <c r="NR827">
        <v>1582</v>
      </c>
      <c r="NS827">
        <v>1578</v>
      </c>
      <c r="NT827">
        <v>1580</v>
      </c>
      <c r="NU827">
        <v>1400</v>
      </c>
      <c r="NV827">
        <v>1581</v>
      </c>
      <c r="NW827">
        <v>1581</v>
      </c>
      <c r="NX827">
        <v>1581</v>
      </c>
      <c r="NY827">
        <v>1581</v>
      </c>
      <c r="NZ827">
        <v>3200</v>
      </c>
    </row>
    <row r="828" spans="1:390" ht="27">
      <c r="A828" s="14" t="s">
        <v>18</v>
      </c>
      <c r="B828" s="14">
        <v>14</v>
      </c>
      <c r="C828" s="14">
        <v>4346</v>
      </c>
      <c r="D828" s="9" t="s">
        <v>491</v>
      </c>
      <c r="E828" s="14" t="s">
        <v>20</v>
      </c>
      <c r="F828" s="14" t="s">
        <v>440</v>
      </c>
      <c r="G828" s="51">
        <v>1948</v>
      </c>
      <c r="H828" s="51">
        <v>152</v>
      </c>
      <c r="I828" s="59">
        <v>8.4599999999999995E-2</v>
      </c>
      <c r="J828" s="51">
        <v>239400</v>
      </c>
      <c r="K828" s="51">
        <v>1975</v>
      </c>
      <c r="L828" s="51">
        <v>1820</v>
      </c>
      <c r="M828" s="64">
        <f t="shared" si="54"/>
        <v>0.17419354838709677</v>
      </c>
      <c r="N828" s="43" t="str">
        <f>IFERROR(VLOOKUP(C828, マスタ!$E$2:$G$33, 3, TRUE), "")</f>
        <v>化学・医薬品</v>
      </c>
      <c r="O828" s="14" t="str">
        <f>IF(F828 = "", "", TEXT( WORKDAY(TEXT(LEFT(F828, FIND("(", F828) - 1), "yyyy/mm/dd"), 1, マスタ!$A$2:$A$106), "yyyymmdd"))</f>
        <v>20170809</v>
      </c>
      <c r="P828" s="18">
        <v>42956</v>
      </c>
      <c r="Q828" s="57">
        <v>1980</v>
      </c>
      <c r="R828" s="57">
        <v>1980</v>
      </c>
      <c r="S828" s="57">
        <v>1863</v>
      </c>
      <c r="T828" s="14" t="str">
        <f t="shared" si="63"/>
        <v>無</v>
      </c>
      <c r="U828" s="14" t="str">
        <f t="shared" si="64"/>
        <v>有</v>
      </c>
      <c r="V828" s="68">
        <f t="shared" si="65"/>
        <v>1.6427104722792629E-2</v>
      </c>
      <c r="W828" s="19" t="s">
        <v>947</v>
      </c>
      <c r="X828" s="47">
        <v>-19</v>
      </c>
      <c r="Y828" s="70">
        <f t="shared" si="59"/>
        <v>-9.7535934291581121</v>
      </c>
      <c r="Z828">
        <v>1980</v>
      </c>
      <c r="AA828">
        <v>1980</v>
      </c>
      <c r="AB828">
        <v>1930</v>
      </c>
      <c r="AC828">
        <v>1930</v>
      </c>
      <c r="AD828">
        <v>14900</v>
      </c>
      <c r="AE828">
        <v>1925</v>
      </c>
      <c r="AF828">
        <v>1934</v>
      </c>
      <c r="AG828">
        <v>1922</v>
      </c>
      <c r="AH828">
        <v>1923</v>
      </c>
      <c r="AI828">
        <v>2500</v>
      </c>
      <c r="AJ828">
        <v>1919</v>
      </c>
      <c r="AK828">
        <v>1936</v>
      </c>
      <c r="AL828">
        <v>1915</v>
      </c>
      <c r="AM828">
        <v>1936</v>
      </c>
      <c r="AN828">
        <v>4400</v>
      </c>
      <c r="AO828">
        <v>1925</v>
      </c>
      <c r="AP828">
        <v>1927</v>
      </c>
      <c r="AQ828">
        <v>1911</v>
      </c>
      <c r="AR828">
        <v>1911</v>
      </c>
      <c r="AS828">
        <v>4200</v>
      </c>
      <c r="AT828">
        <v>1910</v>
      </c>
      <c r="AU828">
        <v>1912</v>
      </c>
      <c r="AV828">
        <v>1898</v>
      </c>
      <c r="AW828">
        <v>1905</v>
      </c>
      <c r="AX828">
        <v>2200</v>
      </c>
      <c r="AY828">
        <v>1905</v>
      </c>
      <c r="AZ828">
        <v>1905</v>
      </c>
      <c r="BA828">
        <v>1892</v>
      </c>
      <c r="BB828">
        <v>1896</v>
      </c>
      <c r="BC828">
        <v>2800</v>
      </c>
      <c r="BD828">
        <v>1893</v>
      </c>
      <c r="BE828">
        <v>1897</v>
      </c>
      <c r="BF828">
        <v>1885</v>
      </c>
      <c r="BG828">
        <v>1897</v>
      </c>
      <c r="BH828">
        <v>3700</v>
      </c>
      <c r="BI828">
        <v>1898</v>
      </c>
      <c r="BJ828">
        <v>1911</v>
      </c>
      <c r="BK828">
        <v>1898</v>
      </c>
      <c r="BL828">
        <v>1902</v>
      </c>
      <c r="BM828">
        <v>1600</v>
      </c>
      <c r="BN828">
        <v>1902</v>
      </c>
      <c r="BO828">
        <v>1911</v>
      </c>
      <c r="BP828">
        <v>1902</v>
      </c>
      <c r="BQ828">
        <v>1911</v>
      </c>
      <c r="BR828">
        <v>200</v>
      </c>
      <c r="BS828">
        <v>1903</v>
      </c>
      <c r="BT828">
        <v>1909</v>
      </c>
      <c r="BU828">
        <v>1900</v>
      </c>
      <c r="BV828">
        <v>1900</v>
      </c>
      <c r="BW828">
        <v>900</v>
      </c>
      <c r="BX828">
        <v>1896</v>
      </c>
      <c r="BY828">
        <v>1896</v>
      </c>
      <c r="BZ828">
        <v>1885</v>
      </c>
      <c r="CA828">
        <v>1889</v>
      </c>
      <c r="CB828">
        <v>1700</v>
      </c>
      <c r="CC828">
        <v>1888</v>
      </c>
      <c r="CD828">
        <v>1893</v>
      </c>
      <c r="CE828">
        <v>1886</v>
      </c>
      <c r="CF828">
        <v>1893</v>
      </c>
      <c r="CG828">
        <v>700</v>
      </c>
      <c r="CH828">
        <v>1886</v>
      </c>
      <c r="CI828">
        <v>1887</v>
      </c>
      <c r="CJ828">
        <v>1882</v>
      </c>
      <c r="CK828">
        <v>1886</v>
      </c>
      <c r="CL828">
        <v>1100</v>
      </c>
      <c r="CM828">
        <v>1893</v>
      </c>
      <c r="CN828">
        <v>1899</v>
      </c>
      <c r="CO828">
        <v>1893</v>
      </c>
      <c r="CP828">
        <v>1899</v>
      </c>
      <c r="CQ828">
        <v>200</v>
      </c>
      <c r="CR828">
        <v>1897</v>
      </c>
      <c r="CS828">
        <v>1905</v>
      </c>
      <c r="CT828">
        <v>1897</v>
      </c>
      <c r="CU828">
        <v>1905</v>
      </c>
      <c r="CV828">
        <v>400</v>
      </c>
      <c r="CW828">
        <v>1903</v>
      </c>
      <c r="CX828">
        <v>1913</v>
      </c>
      <c r="CY828">
        <v>1903</v>
      </c>
      <c r="CZ828">
        <v>1906</v>
      </c>
      <c r="DA828">
        <v>900</v>
      </c>
      <c r="DB828">
        <v>1904</v>
      </c>
      <c r="DC828">
        <v>1904</v>
      </c>
      <c r="DD828">
        <v>1896</v>
      </c>
      <c r="DE828">
        <v>1896</v>
      </c>
      <c r="DF828">
        <v>1400</v>
      </c>
      <c r="DK828">
        <v>0</v>
      </c>
      <c r="DL828">
        <v>1902</v>
      </c>
      <c r="DM828">
        <v>1907</v>
      </c>
      <c r="DN828">
        <v>1902</v>
      </c>
      <c r="DO828">
        <v>1907</v>
      </c>
      <c r="DP828">
        <v>200</v>
      </c>
      <c r="DQ828">
        <v>1907</v>
      </c>
      <c r="DR828">
        <v>1907</v>
      </c>
      <c r="DS828">
        <v>1901</v>
      </c>
      <c r="DT828">
        <v>1901</v>
      </c>
      <c r="DU828">
        <v>500</v>
      </c>
      <c r="DV828">
        <v>1895</v>
      </c>
      <c r="DW828">
        <v>1895</v>
      </c>
      <c r="DX828">
        <v>1886</v>
      </c>
      <c r="DY828">
        <v>1893</v>
      </c>
      <c r="DZ828">
        <v>2000</v>
      </c>
      <c r="EA828">
        <v>1894</v>
      </c>
      <c r="EB828">
        <v>1894</v>
      </c>
      <c r="EC828">
        <v>1885</v>
      </c>
      <c r="ED828">
        <v>1885</v>
      </c>
      <c r="EE828">
        <v>200</v>
      </c>
      <c r="EF828">
        <v>1895</v>
      </c>
      <c r="EG828">
        <v>1895</v>
      </c>
      <c r="EH828">
        <v>1891</v>
      </c>
      <c r="EI828">
        <v>1893</v>
      </c>
      <c r="EJ828">
        <v>400</v>
      </c>
      <c r="EK828">
        <v>1900</v>
      </c>
      <c r="EL828">
        <v>1900</v>
      </c>
      <c r="EM828">
        <v>1900</v>
      </c>
      <c r="EN828">
        <v>1900</v>
      </c>
      <c r="EO828">
        <v>200</v>
      </c>
      <c r="EP828">
        <v>1900</v>
      </c>
      <c r="EQ828">
        <v>1900</v>
      </c>
      <c r="ER828">
        <v>1897</v>
      </c>
      <c r="ES828">
        <v>1899</v>
      </c>
      <c r="ET828">
        <v>600</v>
      </c>
      <c r="EU828">
        <v>1895</v>
      </c>
      <c r="EV828">
        <v>1895</v>
      </c>
      <c r="EW828">
        <v>1893</v>
      </c>
      <c r="EX828">
        <v>1893</v>
      </c>
      <c r="EY828">
        <v>400</v>
      </c>
      <c r="EZ828">
        <v>1893</v>
      </c>
      <c r="FA828">
        <v>1899</v>
      </c>
      <c r="FB828">
        <v>1893</v>
      </c>
      <c r="FC828">
        <v>1899</v>
      </c>
      <c r="FD828">
        <v>900</v>
      </c>
      <c r="FI828">
        <v>0</v>
      </c>
      <c r="FJ828">
        <v>1900</v>
      </c>
      <c r="FK828">
        <v>1900</v>
      </c>
      <c r="FL828">
        <v>1896</v>
      </c>
      <c r="FM828">
        <v>1896</v>
      </c>
      <c r="FN828">
        <v>200</v>
      </c>
      <c r="FO828">
        <v>1895</v>
      </c>
      <c r="FP828">
        <v>1899</v>
      </c>
      <c r="FQ828">
        <v>1895</v>
      </c>
      <c r="FR828">
        <v>1899</v>
      </c>
      <c r="FS828">
        <v>200</v>
      </c>
      <c r="FX828">
        <v>0</v>
      </c>
      <c r="GC828">
        <v>0</v>
      </c>
      <c r="GH828">
        <v>0</v>
      </c>
      <c r="GM828">
        <v>0</v>
      </c>
      <c r="GR828">
        <v>0</v>
      </c>
      <c r="GW828">
        <v>0</v>
      </c>
      <c r="HB828">
        <v>0</v>
      </c>
      <c r="HG828">
        <v>0</v>
      </c>
      <c r="HL828">
        <v>0</v>
      </c>
      <c r="HQ828">
        <v>0</v>
      </c>
      <c r="HV828">
        <v>0</v>
      </c>
      <c r="IA828">
        <v>0</v>
      </c>
      <c r="IB828">
        <v>1891</v>
      </c>
      <c r="IC828">
        <v>1891</v>
      </c>
      <c r="ID828">
        <v>1872</v>
      </c>
      <c r="IE828">
        <v>1875</v>
      </c>
      <c r="IF828">
        <v>7100</v>
      </c>
      <c r="IG828">
        <v>1871</v>
      </c>
      <c r="IH828">
        <v>1874</v>
      </c>
      <c r="II828">
        <v>1866</v>
      </c>
      <c r="IJ828">
        <v>1872</v>
      </c>
      <c r="IK828">
        <v>2200</v>
      </c>
      <c r="IL828">
        <v>1875</v>
      </c>
      <c r="IM828">
        <v>1878</v>
      </c>
      <c r="IN828">
        <v>1875</v>
      </c>
      <c r="IO828">
        <v>1878</v>
      </c>
      <c r="IP828">
        <v>300</v>
      </c>
      <c r="IQ828">
        <v>1875</v>
      </c>
      <c r="IR828">
        <v>1878</v>
      </c>
      <c r="IS828">
        <v>1870</v>
      </c>
      <c r="IT828">
        <v>1878</v>
      </c>
      <c r="IU828">
        <v>1700</v>
      </c>
      <c r="IV828">
        <v>1877</v>
      </c>
      <c r="IW828">
        <v>1885</v>
      </c>
      <c r="IX828">
        <v>1877</v>
      </c>
      <c r="IY828">
        <v>1885</v>
      </c>
      <c r="IZ828">
        <v>700</v>
      </c>
      <c r="JA828">
        <v>1879</v>
      </c>
      <c r="JB828">
        <v>1883</v>
      </c>
      <c r="JC828">
        <v>1868</v>
      </c>
      <c r="JD828">
        <v>1870</v>
      </c>
      <c r="JE828">
        <v>6700</v>
      </c>
      <c r="JF828">
        <v>1866</v>
      </c>
      <c r="JG828">
        <v>1867</v>
      </c>
      <c r="JH828">
        <v>1863</v>
      </c>
      <c r="JI828">
        <v>1863</v>
      </c>
      <c r="JJ828">
        <v>900</v>
      </c>
      <c r="JK828">
        <v>1866</v>
      </c>
      <c r="JL828">
        <v>1870</v>
      </c>
      <c r="JM828">
        <v>1866</v>
      </c>
      <c r="JN828">
        <v>1870</v>
      </c>
      <c r="JO828">
        <v>600</v>
      </c>
      <c r="JP828">
        <v>1879</v>
      </c>
      <c r="JQ828">
        <v>1892</v>
      </c>
      <c r="JR828">
        <v>1879</v>
      </c>
      <c r="JS828">
        <v>1890</v>
      </c>
      <c r="JT828">
        <v>1000</v>
      </c>
      <c r="JU828">
        <v>1889</v>
      </c>
      <c r="JV828">
        <v>1889</v>
      </c>
      <c r="JW828">
        <v>1889</v>
      </c>
      <c r="JX828">
        <v>1889</v>
      </c>
      <c r="JY828">
        <v>100</v>
      </c>
      <c r="JZ828">
        <v>1887</v>
      </c>
      <c r="KA828">
        <v>1895</v>
      </c>
      <c r="KB828">
        <v>1887</v>
      </c>
      <c r="KC828">
        <v>1895</v>
      </c>
      <c r="KD828">
        <v>900</v>
      </c>
      <c r="KE828">
        <v>1891</v>
      </c>
      <c r="KF828">
        <v>1891</v>
      </c>
      <c r="KG828">
        <v>1891</v>
      </c>
      <c r="KH828">
        <v>1891</v>
      </c>
      <c r="KI828">
        <v>100</v>
      </c>
      <c r="KJ828">
        <v>1891</v>
      </c>
      <c r="KK828">
        <v>1891</v>
      </c>
      <c r="KL828">
        <v>1888</v>
      </c>
      <c r="KM828">
        <v>1890</v>
      </c>
      <c r="KN828">
        <v>600</v>
      </c>
      <c r="KO828">
        <v>1893</v>
      </c>
      <c r="KP828">
        <v>1895</v>
      </c>
      <c r="KQ828">
        <v>1892</v>
      </c>
      <c r="KR828">
        <v>1894</v>
      </c>
      <c r="KS828">
        <v>700</v>
      </c>
      <c r="KT828">
        <v>1892</v>
      </c>
      <c r="KU828">
        <v>1896</v>
      </c>
      <c r="KV828">
        <v>1891</v>
      </c>
      <c r="KW828">
        <v>1891</v>
      </c>
      <c r="KX828">
        <v>600</v>
      </c>
      <c r="KY828">
        <v>1890</v>
      </c>
      <c r="KZ828">
        <v>1890</v>
      </c>
      <c r="LA828">
        <v>1890</v>
      </c>
      <c r="LB828">
        <v>1890</v>
      </c>
      <c r="LC828">
        <v>200</v>
      </c>
      <c r="LD828">
        <v>1888</v>
      </c>
      <c r="LE828">
        <v>1893</v>
      </c>
      <c r="LF828">
        <v>1888</v>
      </c>
      <c r="LG828">
        <v>1892</v>
      </c>
      <c r="LH828">
        <v>1500</v>
      </c>
      <c r="LI828">
        <v>1892</v>
      </c>
      <c r="LJ828">
        <v>1892</v>
      </c>
      <c r="LK828">
        <v>1888</v>
      </c>
      <c r="LL828">
        <v>1888</v>
      </c>
      <c r="LM828">
        <v>200</v>
      </c>
      <c r="LN828">
        <v>1888</v>
      </c>
      <c r="LO828">
        <v>1888</v>
      </c>
      <c r="LP828">
        <v>1884</v>
      </c>
      <c r="LQ828">
        <v>1885</v>
      </c>
      <c r="LR828">
        <v>500</v>
      </c>
      <c r="LW828">
        <v>0</v>
      </c>
      <c r="LX828">
        <v>1886</v>
      </c>
      <c r="LY828">
        <v>1886</v>
      </c>
      <c r="LZ828">
        <v>1884</v>
      </c>
      <c r="MA828">
        <v>1885</v>
      </c>
      <c r="MB828">
        <v>800</v>
      </c>
      <c r="MC828">
        <v>1883</v>
      </c>
      <c r="MD828">
        <v>1883</v>
      </c>
      <c r="ME828">
        <v>1880</v>
      </c>
      <c r="MF828">
        <v>1880</v>
      </c>
      <c r="MG828">
        <v>3300</v>
      </c>
      <c r="MH828">
        <v>1880</v>
      </c>
      <c r="MI828">
        <v>1889</v>
      </c>
      <c r="MJ828">
        <v>1880</v>
      </c>
      <c r="MK828">
        <v>1889</v>
      </c>
      <c r="ML828">
        <v>1700</v>
      </c>
      <c r="MM828">
        <v>1890</v>
      </c>
      <c r="MN828">
        <v>1890</v>
      </c>
      <c r="MO828">
        <v>1887</v>
      </c>
      <c r="MP828">
        <v>1887</v>
      </c>
      <c r="MQ828">
        <v>400</v>
      </c>
      <c r="MR828">
        <v>1889</v>
      </c>
      <c r="MS828">
        <v>1889</v>
      </c>
      <c r="MT828">
        <v>1885</v>
      </c>
      <c r="MU828">
        <v>1886</v>
      </c>
      <c r="MV828">
        <v>600</v>
      </c>
      <c r="MW828">
        <v>1887</v>
      </c>
      <c r="MX828">
        <v>1891</v>
      </c>
      <c r="MY828">
        <v>1886</v>
      </c>
      <c r="MZ828">
        <v>1886</v>
      </c>
      <c r="NA828">
        <v>1100</v>
      </c>
      <c r="NB828">
        <v>1883</v>
      </c>
      <c r="NC828">
        <v>1883</v>
      </c>
      <c r="ND828">
        <v>1879</v>
      </c>
      <c r="NE828">
        <v>1880</v>
      </c>
      <c r="NF828">
        <v>600</v>
      </c>
      <c r="NG828">
        <v>1880</v>
      </c>
      <c r="NH828">
        <v>1880</v>
      </c>
      <c r="NI828">
        <v>1880</v>
      </c>
      <c r="NJ828">
        <v>1880</v>
      </c>
      <c r="NK828">
        <v>100</v>
      </c>
      <c r="NL828">
        <v>1878</v>
      </c>
      <c r="NM828">
        <v>1878</v>
      </c>
      <c r="NN828">
        <v>1871</v>
      </c>
      <c r="NO828">
        <v>1877</v>
      </c>
      <c r="NP828">
        <v>1300</v>
      </c>
      <c r="NQ828">
        <v>1876</v>
      </c>
      <c r="NR828">
        <v>1883</v>
      </c>
      <c r="NS828">
        <v>1876</v>
      </c>
      <c r="NT828">
        <v>1879</v>
      </c>
      <c r="NU828">
        <v>3600</v>
      </c>
      <c r="NV828">
        <v>1875</v>
      </c>
      <c r="NW828">
        <v>1875</v>
      </c>
      <c r="NX828">
        <v>1875</v>
      </c>
      <c r="NY828">
        <v>1875</v>
      </c>
      <c r="NZ828">
        <v>3500</v>
      </c>
    </row>
    <row r="829" spans="1:390" ht="15">
      <c r="A829" s="15" t="s">
        <v>18</v>
      </c>
      <c r="B829" s="15">
        <v>15</v>
      </c>
      <c r="C829" s="15">
        <v>6920</v>
      </c>
      <c r="D829" s="10" t="s">
        <v>214</v>
      </c>
      <c r="E829" s="15" t="s">
        <v>20</v>
      </c>
      <c r="F829" s="15" t="s">
        <v>440</v>
      </c>
      <c r="G829" s="50">
        <v>1696</v>
      </c>
      <c r="H829" s="50">
        <v>126</v>
      </c>
      <c r="I829" s="58">
        <v>8.0299999999999996E-2</v>
      </c>
      <c r="J829" s="50">
        <v>1149000</v>
      </c>
      <c r="K829" s="50">
        <v>1709</v>
      </c>
      <c r="L829" s="50">
        <v>1575</v>
      </c>
      <c r="M829" s="63">
        <f t="shared" si="54"/>
        <v>9.7014925373134331E-2</v>
      </c>
      <c r="N829" s="42" t="str">
        <f>IFERROR(VLOOKUP(C829, マスタ!$E$2:$G$33, 3, TRUE), "")</f>
        <v>電気</v>
      </c>
      <c r="O829" s="15" t="str">
        <f>IF(F829 = "", "", TEXT( WORKDAY(TEXT(LEFT(F829, FIND("(", F829) - 1), "yyyy/mm/dd"), 1, マスタ!$A$2:$A$106), "yyyymmdd"))</f>
        <v>20170809</v>
      </c>
      <c r="P829" s="16">
        <v>42956</v>
      </c>
      <c r="Q829" s="56">
        <v>1682</v>
      </c>
      <c r="R829" s="56">
        <v>1774</v>
      </c>
      <c r="S829" s="56">
        <v>1663</v>
      </c>
      <c r="T829" s="15" t="str">
        <f t="shared" si="63"/>
        <v>有</v>
      </c>
      <c r="U829" s="15" t="str">
        <f t="shared" si="64"/>
        <v>有</v>
      </c>
      <c r="V829" s="67">
        <f t="shared" si="65"/>
        <v>-8.2547169811321153E-3</v>
      </c>
      <c r="W829" s="17" t="s">
        <v>950</v>
      </c>
      <c r="X829" s="46">
        <v>0</v>
      </c>
      <c r="Y829" s="71">
        <f t="shared" si="59"/>
        <v>0</v>
      </c>
      <c r="Z829">
        <v>1682</v>
      </c>
      <c r="AA829">
        <v>1689</v>
      </c>
      <c r="AB829">
        <v>1669</v>
      </c>
      <c r="AC829">
        <v>1673</v>
      </c>
      <c r="AD829">
        <v>29800</v>
      </c>
      <c r="AE829">
        <v>1672</v>
      </c>
      <c r="AF829">
        <v>1700</v>
      </c>
      <c r="AG829">
        <v>1671</v>
      </c>
      <c r="AH829">
        <v>1697</v>
      </c>
      <c r="AI829">
        <v>16000</v>
      </c>
      <c r="AJ829">
        <v>1696</v>
      </c>
      <c r="AK829">
        <v>1700</v>
      </c>
      <c r="AL829">
        <v>1689</v>
      </c>
      <c r="AM829">
        <v>1694</v>
      </c>
      <c r="AN829">
        <v>11100</v>
      </c>
      <c r="AO829">
        <v>1690</v>
      </c>
      <c r="AP829">
        <v>1696</v>
      </c>
      <c r="AQ829">
        <v>1683</v>
      </c>
      <c r="AR829">
        <v>1693</v>
      </c>
      <c r="AS829">
        <v>21000</v>
      </c>
      <c r="AT829">
        <v>1692</v>
      </c>
      <c r="AU829">
        <v>1692</v>
      </c>
      <c r="AV829">
        <v>1679</v>
      </c>
      <c r="AW829">
        <v>1682</v>
      </c>
      <c r="AX829">
        <v>10100</v>
      </c>
      <c r="AY829">
        <v>1684</v>
      </c>
      <c r="AZ829">
        <v>1698</v>
      </c>
      <c r="BA829">
        <v>1684</v>
      </c>
      <c r="BB829">
        <v>1687</v>
      </c>
      <c r="BC829">
        <v>63900</v>
      </c>
      <c r="BD829">
        <v>1684</v>
      </c>
      <c r="BE829">
        <v>1691</v>
      </c>
      <c r="BF829">
        <v>1681</v>
      </c>
      <c r="BG829">
        <v>1686</v>
      </c>
      <c r="BH829">
        <v>9800</v>
      </c>
      <c r="BI829">
        <v>1687</v>
      </c>
      <c r="BJ829">
        <v>1689</v>
      </c>
      <c r="BK829">
        <v>1683</v>
      </c>
      <c r="BL829">
        <v>1683</v>
      </c>
      <c r="BM829">
        <v>9400</v>
      </c>
      <c r="BN829">
        <v>1682</v>
      </c>
      <c r="BO829">
        <v>1684</v>
      </c>
      <c r="BP829">
        <v>1682</v>
      </c>
      <c r="BQ829">
        <v>1682</v>
      </c>
      <c r="BR829">
        <v>1800</v>
      </c>
      <c r="BS829">
        <v>1682</v>
      </c>
      <c r="BT829">
        <v>1684</v>
      </c>
      <c r="BU829">
        <v>1676</v>
      </c>
      <c r="BV829">
        <v>1678</v>
      </c>
      <c r="BW829">
        <v>8700</v>
      </c>
      <c r="BX829">
        <v>1676</v>
      </c>
      <c r="BY829">
        <v>1676</v>
      </c>
      <c r="BZ829">
        <v>1674</v>
      </c>
      <c r="CA829">
        <v>1675</v>
      </c>
      <c r="CB829">
        <v>5700</v>
      </c>
      <c r="CC829">
        <v>1674</v>
      </c>
      <c r="CD829">
        <v>1674</v>
      </c>
      <c r="CE829">
        <v>1670</v>
      </c>
      <c r="CF829">
        <v>1670</v>
      </c>
      <c r="CG829">
        <v>4400</v>
      </c>
      <c r="CH829">
        <v>1669</v>
      </c>
      <c r="CI829">
        <v>1670</v>
      </c>
      <c r="CJ829">
        <v>1665</v>
      </c>
      <c r="CK829">
        <v>1668</v>
      </c>
      <c r="CL829">
        <v>8700</v>
      </c>
      <c r="CM829">
        <v>1669</v>
      </c>
      <c r="CN829">
        <v>1672</v>
      </c>
      <c r="CO829">
        <v>1663</v>
      </c>
      <c r="CP829">
        <v>1670</v>
      </c>
      <c r="CQ829">
        <v>14800</v>
      </c>
      <c r="CR829">
        <v>1671</v>
      </c>
      <c r="CS829">
        <v>1674</v>
      </c>
      <c r="CT829">
        <v>1669</v>
      </c>
      <c r="CU829">
        <v>1674</v>
      </c>
      <c r="CV829">
        <v>9800</v>
      </c>
      <c r="CW829">
        <v>1674</v>
      </c>
      <c r="CX829">
        <v>1678</v>
      </c>
      <c r="CY829">
        <v>1671</v>
      </c>
      <c r="CZ829">
        <v>1678</v>
      </c>
      <c r="DA829">
        <v>24600</v>
      </c>
      <c r="DB829">
        <v>1676</v>
      </c>
      <c r="DC829">
        <v>1683</v>
      </c>
      <c r="DD829">
        <v>1676</v>
      </c>
      <c r="DE829">
        <v>1682</v>
      </c>
      <c r="DF829">
        <v>34100</v>
      </c>
      <c r="DG829">
        <v>1683</v>
      </c>
      <c r="DH829">
        <v>1693</v>
      </c>
      <c r="DI829">
        <v>1683</v>
      </c>
      <c r="DJ829">
        <v>1688</v>
      </c>
      <c r="DK829">
        <v>19500</v>
      </c>
      <c r="DL829">
        <v>1689</v>
      </c>
      <c r="DM829">
        <v>1690</v>
      </c>
      <c r="DN829">
        <v>1685</v>
      </c>
      <c r="DO829">
        <v>1689</v>
      </c>
      <c r="DP829">
        <v>8200</v>
      </c>
      <c r="DQ829">
        <v>1689</v>
      </c>
      <c r="DR829">
        <v>1696</v>
      </c>
      <c r="DS829">
        <v>1689</v>
      </c>
      <c r="DT829">
        <v>1694</v>
      </c>
      <c r="DU829">
        <v>9700</v>
      </c>
      <c r="DV829">
        <v>1694</v>
      </c>
      <c r="DW829">
        <v>1696</v>
      </c>
      <c r="DX829">
        <v>1689</v>
      </c>
      <c r="DY829">
        <v>1695</v>
      </c>
      <c r="DZ829">
        <v>17500</v>
      </c>
      <c r="EA829">
        <v>1694</v>
      </c>
      <c r="EB829">
        <v>1696</v>
      </c>
      <c r="EC829">
        <v>1693</v>
      </c>
      <c r="ED829">
        <v>1694</v>
      </c>
      <c r="EE829">
        <v>3500</v>
      </c>
      <c r="EF829">
        <v>1693</v>
      </c>
      <c r="EG829">
        <v>1695</v>
      </c>
      <c r="EH829">
        <v>1690</v>
      </c>
      <c r="EI829">
        <v>1693</v>
      </c>
      <c r="EJ829">
        <v>10900</v>
      </c>
      <c r="EK829">
        <v>1692</v>
      </c>
      <c r="EL829">
        <v>1692</v>
      </c>
      <c r="EM829">
        <v>1689</v>
      </c>
      <c r="EN829">
        <v>1691</v>
      </c>
      <c r="EO829">
        <v>3900</v>
      </c>
      <c r="EP829">
        <v>1691</v>
      </c>
      <c r="EQ829">
        <v>1692</v>
      </c>
      <c r="ER829">
        <v>1683</v>
      </c>
      <c r="ES829">
        <v>1689</v>
      </c>
      <c r="ET829">
        <v>10500</v>
      </c>
      <c r="EU829">
        <v>1688</v>
      </c>
      <c r="EV829">
        <v>1688</v>
      </c>
      <c r="EW829">
        <v>1684</v>
      </c>
      <c r="EX829">
        <v>1685</v>
      </c>
      <c r="EY829">
        <v>6600</v>
      </c>
      <c r="EZ829">
        <v>1687</v>
      </c>
      <c r="FA829">
        <v>1689</v>
      </c>
      <c r="FB829">
        <v>1686</v>
      </c>
      <c r="FC829">
        <v>1687</v>
      </c>
      <c r="FD829">
        <v>7000</v>
      </c>
      <c r="FE829">
        <v>1688</v>
      </c>
      <c r="FF829">
        <v>1689</v>
      </c>
      <c r="FG829">
        <v>1687</v>
      </c>
      <c r="FH829">
        <v>1689</v>
      </c>
      <c r="FI829">
        <v>3100</v>
      </c>
      <c r="FJ829">
        <v>1688</v>
      </c>
      <c r="FK829">
        <v>1690</v>
      </c>
      <c r="FL829">
        <v>1688</v>
      </c>
      <c r="FM829">
        <v>1689</v>
      </c>
      <c r="FN829">
        <v>7900</v>
      </c>
      <c r="FO829">
        <v>1690</v>
      </c>
      <c r="FP829">
        <v>1693</v>
      </c>
      <c r="FQ829">
        <v>1690</v>
      </c>
      <c r="FR829">
        <v>1691</v>
      </c>
      <c r="FS829">
        <v>8100</v>
      </c>
      <c r="FT829">
        <v>1691</v>
      </c>
      <c r="FU829">
        <v>1691</v>
      </c>
      <c r="FV829">
        <v>1691</v>
      </c>
      <c r="FW829">
        <v>1691</v>
      </c>
      <c r="FX829">
        <v>500</v>
      </c>
      <c r="GC829">
        <v>0</v>
      </c>
      <c r="GH829">
        <v>0</v>
      </c>
      <c r="GM829">
        <v>0</v>
      </c>
      <c r="GR829">
        <v>0</v>
      </c>
      <c r="GW829">
        <v>0</v>
      </c>
      <c r="HB829">
        <v>0</v>
      </c>
      <c r="HG829">
        <v>0</v>
      </c>
      <c r="HL829">
        <v>0</v>
      </c>
      <c r="HQ829">
        <v>0</v>
      </c>
      <c r="HV829">
        <v>0</v>
      </c>
      <c r="IA829">
        <v>0</v>
      </c>
      <c r="IB829">
        <v>1688</v>
      </c>
      <c r="IC829">
        <v>1714</v>
      </c>
      <c r="ID829">
        <v>1687</v>
      </c>
      <c r="IE829">
        <v>1707</v>
      </c>
      <c r="IF829">
        <v>105800</v>
      </c>
      <c r="IG829">
        <v>1708</v>
      </c>
      <c r="IH829">
        <v>1727</v>
      </c>
      <c r="II829">
        <v>1708</v>
      </c>
      <c r="IJ829">
        <v>1724</v>
      </c>
      <c r="IK829">
        <v>62800</v>
      </c>
      <c r="IL829">
        <v>1724</v>
      </c>
      <c r="IM829">
        <v>1731</v>
      </c>
      <c r="IN829">
        <v>1720</v>
      </c>
      <c r="IO829">
        <v>1729</v>
      </c>
      <c r="IP829">
        <v>40600</v>
      </c>
      <c r="IQ829">
        <v>1730</v>
      </c>
      <c r="IR829">
        <v>1731</v>
      </c>
      <c r="IS829">
        <v>1723</v>
      </c>
      <c r="IT829">
        <v>1723</v>
      </c>
      <c r="IU829">
        <v>27800</v>
      </c>
      <c r="IV829">
        <v>1722</v>
      </c>
      <c r="IW829">
        <v>1731</v>
      </c>
      <c r="IX829">
        <v>1722</v>
      </c>
      <c r="IY829">
        <v>1729</v>
      </c>
      <c r="IZ829">
        <v>34000</v>
      </c>
      <c r="JA829">
        <v>1729</v>
      </c>
      <c r="JB829">
        <v>1740</v>
      </c>
      <c r="JC829">
        <v>1729</v>
      </c>
      <c r="JD829">
        <v>1733</v>
      </c>
      <c r="JE829">
        <v>92000</v>
      </c>
      <c r="JF829">
        <v>1732</v>
      </c>
      <c r="JG829">
        <v>1737</v>
      </c>
      <c r="JH829">
        <v>1732</v>
      </c>
      <c r="JI829">
        <v>1735</v>
      </c>
      <c r="JJ829">
        <v>13400</v>
      </c>
      <c r="JK829">
        <v>1735</v>
      </c>
      <c r="JL829">
        <v>1735</v>
      </c>
      <c r="JM829">
        <v>1725</v>
      </c>
      <c r="JN829">
        <v>1728</v>
      </c>
      <c r="JO829">
        <v>24200</v>
      </c>
      <c r="JP829">
        <v>1732</v>
      </c>
      <c r="JQ829">
        <v>1738</v>
      </c>
      <c r="JR829">
        <v>1732</v>
      </c>
      <c r="JS829">
        <v>1736</v>
      </c>
      <c r="JT829">
        <v>11600</v>
      </c>
      <c r="JU829">
        <v>1736</v>
      </c>
      <c r="JV829">
        <v>1739</v>
      </c>
      <c r="JW829">
        <v>1735</v>
      </c>
      <c r="JX829">
        <v>1738</v>
      </c>
      <c r="JY829">
        <v>13500</v>
      </c>
      <c r="JZ829">
        <v>1739</v>
      </c>
      <c r="KA829">
        <v>1748</v>
      </c>
      <c r="KB829">
        <v>1738</v>
      </c>
      <c r="KC829">
        <v>1747</v>
      </c>
      <c r="KD829">
        <v>20700</v>
      </c>
      <c r="KE829">
        <v>1748</v>
      </c>
      <c r="KF829">
        <v>1753</v>
      </c>
      <c r="KG829">
        <v>1747</v>
      </c>
      <c r="KH829">
        <v>1750</v>
      </c>
      <c r="KI829">
        <v>26500</v>
      </c>
      <c r="KJ829">
        <v>1753</v>
      </c>
      <c r="KK829">
        <v>1763</v>
      </c>
      <c r="KL829">
        <v>1753</v>
      </c>
      <c r="KM829">
        <v>1762</v>
      </c>
      <c r="KN829">
        <v>30900</v>
      </c>
      <c r="KO829">
        <v>1763</v>
      </c>
      <c r="KP829">
        <v>1769</v>
      </c>
      <c r="KQ829">
        <v>1757</v>
      </c>
      <c r="KR829">
        <v>1760</v>
      </c>
      <c r="KS829">
        <v>22300</v>
      </c>
      <c r="KT829">
        <v>1761</v>
      </c>
      <c r="KU829">
        <v>1774</v>
      </c>
      <c r="KV829">
        <v>1757</v>
      </c>
      <c r="KW829">
        <v>1767</v>
      </c>
      <c r="KX829">
        <v>41100</v>
      </c>
      <c r="KY829">
        <v>1767</v>
      </c>
      <c r="KZ829">
        <v>1769</v>
      </c>
      <c r="LA829">
        <v>1764</v>
      </c>
      <c r="LB829">
        <v>1769</v>
      </c>
      <c r="LC829">
        <v>9800</v>
      </c>
      <c r="LD829">
        <v>1767</v>
      </c>
      <c r="LE829">
        <v>1771</v>
      </c>
      <c r="LF829">
        <v>1761</v>
      </c>
      <c r="LG829">
        <v>1770</v>
      </c>
      <c r="LH829">
        <v>37600</v>
      </c>
      <c r="LI829">
        <v>1771</v>
      </c>
      <c r="LJ829">
        <v>1772</v>
      </c>
      <c r="LK829">
        <v>1769</v>
      </c>
      <c r="LL829">
        <v>1770</v>
      </c>
      <c r="LM829">
        <v>17600</v>
      </c>
      <c r="LN829">
        <v>1771</v>
      </c>
      <c r="LO829">
        <v>1773</v>
      </c>
      <c r="LP829">
        <v>1768</v>
      </c>
      <c r="LQ829">
        <v>1773</v>
      </c>
      <c r="LR829">
        <v>23400</v>
      </c>
      <c r="LS829">
        <v>1773</v>
      </c>
      <c r="LT829">
        <v>1773</v>
      </c>
      <c r="LU829">
        <v>1770</v>
      </c>
      <c r="LV829">
        <v>1770</v>
      </c>
      <c r="LW829">
        <v>19600</v>
      </c>
      <c r="LX829">
        <v>1770</v>
      </c>
      <c r="LY829">
        <v>1774</v>
      </c>
      <c r="LZ829">
        <v>1769</v>
      </c>
      <c r="MA829">
        <v>1771</v>
      </c>
      <c r="MB829">
        <v>13600</v>
      </c>
      <c r="MC829">
        <v>1770</v>
      </c>
      <c r="MD829">
        <v>1771</v>
      </c>
      <c r="ME829">
        <v>1765</v>
      </c>
      <c r="MF829">
        <v>1765</v>
      </c>
      <c r="MG829">
        <v>20900</v>
      </c>
      <c r="MH829">
        <v>1765</v>
      </c>
      <c r="MI829">
        <v>1765</v>
      </c>
      <c r="MJ829">
        <v>1758</v>
      </c>
      <c r="MK829">
        <v>1760</v>
      </c>
      <c r="ML829">
        <v>18300</v>
      </c>
      <c r="MM829">
        <v>1761</v>
      </c>
      <c r="MN829">
        <v>1761</v>
      </c>
      <c r="MO829">
        <v>1754</v>
      </c>
      <c r="MP829">
        <v>1757</v>
      </c>
      <c r="MQ829">
        <v>17800</v>
      </c>
      <c r="MR829">
        <v>1758</v>
      </c>
      <c r="MS829">
        <v>1759</v>
      </c>
      <c r="MT829">
        <v>1757</v>
      </c>
      <c r="MU829">
        <v>1759</v>
      </c>
      <c r="MV829">
        <v>10700</v>
      </c>
      <c r="MW829">
        <v>1758</v>
      </c>
      <c r="MX829">
        <v>1762</v>
      </c>
      <c r="MY829">
        <v>1758</v>
      </c>
      <c r="MZ829">
        <v>1761</v>
      </c>
      <c r="NA829">
        <v>28200</v>
      </c>
      <c r="NB829">
        <v>1760</v>
      </c>
      <c r="NC829">
        <v>1764</v>
      </c>
      <c r="ND829">
        <v>1758</v>
      </c>
      <c r="NE829">
        <v>1762</v>
      </c>
      <c r="NF829">
        <v>10900</v>
      </c>
      <c r="NG829">
        <v>1763</v>
      </c>
      <c r="NH829">
        <v>1764</v>
      </c>
      <c r="NI829">
        <v>1761</v>
      </c>
      <c r="NJ829">
        <v>1763</v>
      </c>
      <c r="NK829">
        <v>11600</v>
      </c>
      <c r="NL829">
        <v>1764</v>
      </c>
      <c r="NM829">
        <v>1768</v>
      </c>
      <c r="NN829">
        <v>1763</v>
      </c>
      <c r="NO829">
        <v>1766</v>
      </c>
      <c r="NP829">
        <v>29600</v>
      </c>
      <c r="NQ829">
        <v>1765</v>
      </c>
      <c r="NR829">
        <v>1769</v>
      </c>
      <c r="NS829">
        <v>1764</v>
      </c>
      <c r="NT829">
        <v>1768</v>
      </c>
      <c r="NU829">
        <v>37300</v>
      </c>
      <c r="NV829">
        <v>1768</v>
      </c>
      <c r="NW829">
        <v>1768</v>
      </c>
      <c r="NX829">
        <v>1768</v>
      </c>
      <c r="NY829">
        <v>1768</v>
      </c>
      <c r="NZ829">
        <v>18000</v>
      </c>
    </row>
    <row r="830" spans="1:390" ht="15">
      <c r="A830" s="14" t="s">
        <v>18</v>
      </c>
      <c r="B830" s="14">
        <v>18</v>
      </c>
      <c r="C830" s="14">
        <v>3299</v>
      </c>
      <c r="D830" s="9" t="s">
        <v>567</v>
      </c>
      <c r="E830" s="14" t="s">
        <v>20</v>
      </c>
      <c r="F830" s="14" t="s">
        <v>440</v>
      </c>
      <c r="G830" s="51">
        <v>1067</v>
      </c>
      <c r="H830" s="51">
        <v>64</v>
      </c>
      <c r="I830" s="59">
        <v>6.3799999999999996E-2</v>
      </c>
      <c r="J830" s="51">
        <v>393500</v>
      </c>
      <c r="K830" s="51">
        <v>1070</v>
      </c>
      <c r="L830" s="51">
        <v>1000</v>
      </c>
      <c r="M830" s="64">
        <f t="shared" si="54"/>
        <v>4.2857142857142858E-2</v>
      </c>
      <c r="N830" s="43" t="str">
        <f>IFERROR(VLOOKUP(C830, マスタ!$E$2:$G$33, 3, TRUE), "")</f>
        <v>繊維製品</v>
      </c>
      <c r="O830" s="14" t="str">
        <f>IF(F830 = "", "", TEXT( WORKDAY(TEXT(LEFT(F830, FIND("(", F830) - 1), "yyyy/mm/dd"), 1, マスタ!$A$2:$A$106), "yyyymmdd"))</f>
        <v>20170809</v>
      </c>
      <c r="P830" s="18">
        <v>42956</v>
      </c>
      <c r="Q830" s="57">
        <v>1050</v>
      </c>
      <c r="R830" s="57">
        <v>1076</v>
      </c>
      <c r="S830" s="57">
        <v>1039</v>
      </c>
      <c r="T830" s="14" t="str">
        <f t="shared" si="63"/>
        <v>有</v>
      </c>
      <c r="U830" s="14" t="str">
        <f t="shared" si="64"/>
        <v>有</v>
      </c>
      <c r="V830" s="68">
        <f t="shared" si="65"/>
        <v>-1.5932521087160256E-2</v>
      </c>
      <c r="W830" s="19" t="s">
        <v>950</v>
      </c>
      <c r="X830" s="47">
        <v>4</v>
      </c>
      <c r="Y830" s="70">
        <f t="shared" si="59"/>
        <v>3.7488284910965324</v>
      </c>
      <c r="Z830">
        <v>1050</v>
      </c>
      <c r="AA830">
        <v>1053</v>
      </c>
      <c r="AB830">
        <v>1044</v>
      </c>
      <c r="AC830">
        <v>1049</v>
      </c>
      <c r="AD830">
        <v>21500</v>
      </c>
      <c r="AE830">
        <v>1049</v>
      </c>
      <c r="AF830">
        <v>1059</v>
      </c>
      <c r="AG830">
        <v>1049</v>
      </c>
      <c r="AH830">
        <v>1058</v>
      </c>
      <c r="AI830">
        <v>6200</v>
      </c>
      <c r="AJ830">
        <v>1058</v>
      </c>
      <c r="AK830">
        <v>1058</v>
      </c>
      <c r="AL830">
        <v>1056</v>
      </c>
      <c r="AM830">
        <v>1056</v>
      </c>
      <c r="AN830">
        <v>1600</v>
      </c>
      <c r="AO830">
        <v>1056</v>
      </c>
      <c r="AP830">
        <v>1058</v>
      </c>
      <c r="AQ830">
        <v>1055</v>
      </c>
      <c r="AR830">
        <v>1055</v>
      </c>
      <c r="AS830">
        <v>2900</v>
      </c>
      <c r="AT830">
        <v>1055</v>
      </c>
      <c r="AU830">
        <v>1056</v>
      </c>
      <c r="AV830">
        <v>1054</v>
      </c>
      <c r="AW830">
        <v>1054</v>
      </c>
      <c r="AX830">
        <v>1900</v>
      </c>
      <c r="AY830">
        <v>1054</v>
      </c>
      <c r="AZ830">
        <v>1056</v>
      </c>
      <c r="BA830">
        <v>1050</v>
      </c>
      <c r="BB830">
        <v>1050</v>
      </c>
      <c r="BC830">
        <v>6300</v>
      </c>
      <c r="BD830">
        <v>1049</v>
      </c>
      <c r="BE830">
        <v>1049</v>
      </c>
      <c r="BF830">
        <v>1045</v>
      </c>
      <c r="BG830">
        <v>1047</v>
      </c>
      <c r="BH830">
        <v>2600</v>
      </c>
      <c r="BI830">
        <v>1045</v>
      </c>
      <c r="BJ830">
        <v>1053</v>
      </c>
      <c r="BK830">
        <v>1045</v>
      </c>
      <c r="BL830">
        <v>1052</v>
      </c>
      <c r="BM830">
        <v>6400</v>
      </c>
      <c r="BN830">
        <v>1050</v>
      </c>
      <c r="BO830">
        <v>1051</v>
      </c>
      <c r="BP830">
        <v>1049</v>
      </c>
      <c r="BQ830">
        <v>1049</v>
      </c>
      <c r="BR830">
        <v>1100</v>
      </c>
      <c r="BS830">
        <v>1048</v>
      </c>
      <c r="BT830">
        <v>1050</v>
      </c>
      <c r="BU830">
        <v>1041</v>
      </c>
      <c r="BV830">
        <v>1042</v>
      </c>
      <c r="BW830">
        <v>5200</v>
      </c>
      <c r="BX830">
        <v>1043</v>
      </c>
      <c r="BY830">
        <v>1043</v>
      </c>
      <c r="BZ830">
        <v>1039</v>
      </c>
      <c r="CA830">
        <v>1042</v>
      </c>
      <c r="CB830">
        <v>8400</v>
      </c>
      <c r="CC830">
        <v>1042</v>
      </c>
      <c r="CD830">
        <v>1045</v>
      </c>
      <c r="CE830">
        <v>1040</v>
      </c>
      <c r="CF830">
        <v>1044</v>
      </c>
      <c r="CG830">
        <v>4900</v>
      </c>
      <c r="CH830">
        <v>1043</v>
      </c>
      <c r="CI830">
        <v>1043</v>
      </c>
      <c r="CJ830">
        <v>1040</v>
      </c>
      <c r="CK830">
        <v>1040</v>
      </c>
      <c r="CL830">
        <v>2500</v>
      </c>
      <c r="CM830">
        <v>1042</v>
      </c>
      <c r="CN830">
        <v>1044</v>
      </c>
      <c r="CO830">
        <v>1041</v>
      </c>
      <c r="CP830">
        <v>1044</v>
      </c>
      <c r="CQ830">
        <v>900</v>
      </c>
      <c r="CR830">
        <v>1045</v>
      </c>
      <c r="CS830">
        <v>1046</v>
      </c>
      <c r="CT830">
        <v>1045</v>
      </c>
      <c r="CU830">
        <v>1046</v>
      </c>
      <c r="CV830">
        <v>2000</v>
      </c>
      <c r="CW830">
        <v>1047</v>
      </c>
      <c r="CX830">
        <v>1049</v>
      </c>
      <c r="CY830">
        <v>1046</v>
      </c>
      <c r="CZ830">
        <v>1048</v>
      </c>
      <c r="DA830">
        <v>1600</v>
      </c>
      <c r="DB830">
        <v>1047</v>
      </c>
      <c r="DC830">
        <v>1047</v>
      </c>
      <c r="DD830">
        <v>1044</v>
      </c>
      <c r="DE830">
        <v>1044</v>
      </c>
      <c r="DF830">
        <v>2100</v>
      </c>
      <c r="DG830">
        <v>1044</v>
      </c>
      <c r="DH830">
        <v>1046</v>
      </c>
      <c r="DI830">
        <v>1043</v>
      </c>
      <c r="DJ830">
        <v>1045</v>
      </c>
      <c r="DK830">
        <v>3600</v>
      </c>
      <c r="DL830">
        <v>1047</v>
      </c>
      <c r="DM830">
        <v>1048</v>
      </c>
      <c r="DN830">
        <v>1045</v>
      </c>
      <c r="DO830">
        <v>1048</v>
      </c>
      <c r="DP830">
        <v>4700</v>
      </c>
      <c r="DQ830">
        <v>1049</v>
      </c>
      <c r="DR830">
        <v>1052</v>
      </c>
      <c r="DS830">
        <v>1048</v>
      </c>
      <c r="DT830">
        <v>1052</v>
      </c>
      <c r="DU830">
        <v>3900</v>
      </c>
      <c r="DV830">
        <v>1052</v>
      </c>
      <c r="DW830">
        <v>1052</v>
      </c>
      <c r="DX830">
        <v>1050</v>
      </c>
      <c r="DY830">
        <v>1051</v>
      </c>
      <c r="DZ830">
        <v>2200</v>
      </c>
      <c r="EA830">
        <v>1052</v>
      </c>
      <c r="EB830">
        <v>1054</v>
      </c>
      <c r="EC830">
        <v>1051</v>
      </c>
      <c r="ED830">
        <v>1053</v>
      </c>
      <c r="EE830">
        <v>2100</v>
      </c>
      <c r="EF830">
        <v>1052</v>
      </c>
      <c r="EG830">
        <v>1053</v>
      </c>
      <c r="EH830">
        <v>1052</v>
      </c>
      <c r="EI830">
        <v>1053</v>
      </c>
      <c r="EJ830">
        <v>1400</v>
      </c>
      <c r="EK830">
        <v>1054</v>
      </c>
      <c r="EL830">
        <v>1058</v>
      </c>
      <c r="EM830">
        <v>1054</v>
      </c>
      <c r="EN830">
        <v>1056</v>
      </c>
      <c r="EO830">
        <v>2900</v>
      </c>
      <c r="EP830">
        <v>1056</v>
      </c>
      <c r="EQ830">
        <v>1057</v>
      </c>
      <c r="ER830">
        <v>1056</v>
      </c>
      <c r="ES830">
        <v>1057</v>
      </c>
      <c r="ET830">
        <v>1400</v>
      </c>
      <c r="EU830">
        <v>1057</v>
      </c>
      <c r="EV830">
        <v>1060</v>
      </c>
      <c r="EW830">
        <v>1056</v>
      </c>
      <c r="EX830">
        <v>1057</v>
      </c>
      <c r="EY830">
        <v>6400</v>
      </c>
      <c r="EZ830">
        <v>1056</v>
      </c>
      <c r="FA830">
        <v>1057</v>
      </c>
      <c r="FB830">
        <v>1056</v>
      </c>
      <c r="FC830">
        <v>1057</v>
      </c>
      <c r="FD830">
        <v>2400</v>
      </c>
      <c r="FE830">
        <v>1057</v>
      </c>
      <c r="FF830">
        <v>1057</v>
      </c>
      <c r="FG830">
        <v>1057</v>
      </c>
      <c r="FH830">
        <v>1057</v>
      </c>
      <c r="FI830">
        <v>100</v>
      </c>
      <c r="FJ830">
        <v>1057</v>
      </c>
      <c r="FK830">
        <v>1059</v>
      </c>
      <c r="FL830">
        <v>1057</v>
      </c>
      <c r="FM830">
        <v>1058</v>
      </c>
      <c r="FN830">
        <v>3100</v>
      </c>
      <c r="FO830">
        <v>1059</v>
      </c>
      <c r="FP830">
        <v>1060</v>
      </c>
      <c r="FQ830">
        <v>1059</v>
      </c>
      <c r="FR830">
        <v>1060</v>
      </c>
      <c r="FS830">
        <v>400</v>
      </c>
      <c r="FX830">
        <v>0</v>
      </c>
      <c r="GC830">
        <v>0</v>
      </c>
      <c r="GH830">
        <v>0</v>
      </c>
      <c r="GM830">
        <v>0</v>
      </c>
      <c r="GR830">
        <v>0</v>
      </c>
      <c r="GW830">
        <v>0</v>
      </c>
      <c r="HB830">
        <v>0</v>
      </c>
      <c r="HG830">
        <v>0</v>
      </c>
      <c r="HL830">
        <v>0</v>
      </c>
      <c r="HQ830">
        <v>0</v>
      </c>
      <c r="HV830">
        <v>0</v>
      </c>
      <c r="IA830">
        <v>0</v>
      </c>
      <c r="IB830">
        <v>1059</v>
      </c>
      <c r="IC830">
        <v>1059</v>
      </c>
      <c r="ID830">
        <v>1055</v>
      </c>
      <c r="IE830">
        <v>1055</v>
      </c>
      <c r="IF830">
        <v>5500</v>
      </c>
      <c r="IG830">
        <v>1054</v>
      </c>
      <c r="IH830">
        <v>1054</v>
      </c>
      <c r="II830">
        <v>1052</v>
      </c>
      <c r="IJ830">
        <v>1054</v>
      </c>
      <c r="IK830">
        <v>1800</v>
      </c>
      <c r="IL830">
        <v>1052</v>
      </c>
      <c r="IM830">
        <v>1054</v>
      </c>
      <c r="IN830">
        <v>1051</v>
      </c>
      <c r="IO830">
        <v>1052</v>
      </c>
      <c r="IP830">
        <v>1600</v>
      </c>
      <c r="IQ830">
        <v>1052</v>
      </c>
      <c r="IR830">
        <v>1052</v>
      </c>
      <c r="IS830">
        <v>1048</v>
      </c>
      <c r="IT830">
        <v>1052</v>
      </c>
      <c r="IU830">
        <v>7300</v>
      </c>
      <c r="IV830">
        <v>1052</v>
      </c>
      <c r="IW830">
        <v>1054</v>
      </c>
      <c r="IX830">
        <v>1052</v>
      </c>
      <c r="IY830">
        <v>1054</v>
      </c>
      <c r="IZ830">
        <v>1500</v>
      </c>
      <c r="JA830">
        <v>1055</v>
      </c>
      <c r="JB830">
        <v>1059</v>
      </c>
      <c r="JC830">
        <v>1055</v>
      </c>
      <c r="JD830">
        <v>1057</v>
      </c>
      <c r="JE830">
        <v>2400</v>
      </c>
      <c r="JF830">
        <v>1057</v>
      </c>
      <c r="JG830">
        <v>1058</v>
      </c>
      <c r="JH830">
        <v>1056</v>
      </c>
      <c r="JI830">
        <v>1056</v>
      </c>
      <c r="JJ830">
        <v>1500</v>
      </c>
      <c r="JK830">
        <v>1058</v>
      </c>
      <c r="JL830">
        <v>1063</v>
      </c>
      <c r="JM830">
        <v>1058</v>
      </c>
      <c r="JN830">
        <v>1063</v>
      </c>
      <c r="JO830">
        <v>6400</v>
      </c>
      <c r="JP830">
        <v>1062</v>
      </c>
      <c r="JQ830">
        <v>1064</v>
      </c>
      <c r="JR830">
        <v>1061</v>
      </c>
      <c r="JS830">
        <v>1063</v>
      </c>
      <c r="JT830">
        <v>1800</v>
      </c>
      <c r="JU830">
        <v>1063</v>
      </c>
      <c r="JV830">
        <v>1067</v>
      </c>
      <c r="JW830">
        <v>1063</v>
      </c>
      <c r="JX830">
        <v>1067</v>
      </c>
      <c r="JY830">
        <v>12800</v>
      </c>
      <c r="JZ830">
        <v>1067</v>
      </c>
      <c r="KA830">
        <v>1071</v>
      </c>
      <c r="KB830">
        <v>1066</v>
      </c>
      <c r="KC830">
        <v>1071</v>
      </c>
      <c r="KD830">
        <v>3000</v>
      </c>
      <c r="KE830">
        <v>1070</v>
      </c>
      <c r="KF830">
        <v>1072</v>
      </c>
      <c r="KG830">
        <v>1069</v>
      </c>
      <c r="KH830">
        <v>1071</v>
      </c>
      <c r="KI830">
        <v>3000</v>
      </c>
      <c r="KJ830">
        <v>1072</v>
      </c>
      <c r="KK830">
        <v>1076</v>
      </c>
      <c r="KL830">
        <v>1072</v>
      </c>
      <c r="KM830">
        <v>1072</v>
      </c>
      <c r="KN830">
        <v>4100</v>
      </c>
      <c r="KO830">
        <v>1073</v>
      </c>
      <c r="KP830">
        <v>1074</v>
      </c>
      <c r="KQ830">
        <v>1072</v>
      </c>
      <c r="KR830">
        <v>1072</v>
      </c>
      <c r="KS830">
        <v>1500</v>
      </c>
      <c r="KT830">
        <v>1071</v>
      </c>
      <c r="KU830">
        <v>1071</v>
      </c>
      <c r="KV830">
        <v>1065</v>
      </c>
      <c r="KW830">
        <v>1067</v>
      </c>
      <c r="KX830">
        <v>5200</v>
      </c>
      <c r="KY830">
        <v>1068</v>
      </c>
      <c r="KZ830">
        <v>1069</v>
      </c>
      <c r="LA830">
        <v>1068</v>
      </c>
      <c r="LB830">
        <v>1068</v>
      </c>
      <c r="LC830">
        <v>1400</v>
      </c>
      <c r="LD830">
        <v>1067</v>
      </c>
      <c r="LE830">
        <v>1067</v>
      </c>
      <c r="LF830">
        <v>1064</v>
      </c>
      <c r="LG830">
        <v>1066</v>
      </c>
      <c r="LH830">
        <v>4900</v>
      </c>
      <c r="LI830">
        <v>1066</v>
      </c>
      <c r="LJ830">
        <v>1066</v>
      </c>
      <c r="LK830">
        <v>1065</v>
      </c>
      <c r="LL830">
        <v>1065</v>
      </c>
      <c r="LM830">
        <v>1100</v>
      </c>
      <c r="LN830">
        <v>1064</v>
      </c>
      <c r="LO830">
        <v>1064</v>
      </c>
      <c r="LP830">
        <v>1049</v>
      </c>
      <c r="LQ830">
        <v>1058</v>
      </c>
      <c r="LR830">
        <v>14800</v>
      </c>
      <c r="LS830">
        <v>1058</v>
      </c>
      <c r="LT830">
        <v>1064</v>
      </c>
      <c r="LU830">
        <v>1058</v>
      </c>
      <c r="LV830">
        <v>1064</v>
      </c>
      <c r="LW830">
        <v>5200</v>
      </c>
      <c r="LX830">
        <v>1064</v>
      </c>
      <c r="LY830">
        <v>1064</v>
      </c>
      <c r="LZ830">
        <v>1063</v>
      </c>
      <c r="MA830">
        <v>1064</v>
      </c>
      <c r="MB830">
        <v>2400</v>
      </c>
      <c r="MC830">
        <v>1065</v>
      </c>
      <c r="MD830">
        <v>1065</v>
      </c>
      <c r="ME830">
        <v>1062</v>
      </c>
      <c r="MF830">
        <v>1062</v>
      </c>
      <c r="MG830">
        <v>2100</v>
      </c>
      <c r="MH830">
        <v>1063</v>
      </c>
      <c r="MI830">
        <v>1064</v>
      </c>
      <c r="MJ830">
        <v>1063</v>
      </c>
      <c r="MK830">
        <v>1064</v>
      </c>
      <c r="ML830">
        <v>1000</v>
      </c>
      <c r="MM830">
        <v>1064</v>
      </c>
      <c r="MN830">
        <v>1064</v>
      </c>
      <c r="MO830">
        <v>1063</v>
      </c>
      <c r="MP830">
        <v>1063</v>
      </c>
      <c r="MQ830">
        <v>900</v>
      </c>
      <c r="MR830">
        <v>1062</v>
      </c>
      <c r="MS830">
        <v>1063</v>
      </c>
      <c r="MT830">
        <v>1062</v>
      </c>
      <c r="MU830">
        <v>1063</v>
      </c>
      <c r="MV830">
        <v>600</v>
      </c>
      <c r="MW830">
        <v>1064</v>
      </c>
      <c r="MX830">
        <v>1069</v>
      </c>
      <c r="MY830">
        <v>1064</v>
      </c>
      <c r="MZ830">
        <v>1069</v>
      </c>
      <c r="NA830">
        <v>4500</v>
      </c>
      <c r="NB830">
        <v>1069</v>
      </c>
      <c r="NC830">
        <v>1070</v>
      </c>
      <c r="ND830">
        <v>1068</v>
      </c>
      <c r="NE830">
        <v>1070</v>
      </c>
      <c r="NF830">
        <v>4600</v>
      </c>
      <c r="NG830">
        <v>1071</v>
      </c>
      <c r="NH830">
        <v>1071</v>
      </c>
      <c r="NI830">
        <v>1068</v>
      </c>
      <c r="NJ830">
        <v>1069</v>
      </c>
      <c r="NK830">
        <v>6700</v>
      </c>
      <c r="NL830">
        <v>1069</v>
      </c>
      <c r="NM830">
        <v>1070</v>
      </c>
      <c r="NN830">
        <v>1068</v>
      </c>
      <c r="NO830">
        <v>1070</v>
      </c>
      <c r="NP830">
        <v>4600</v>
      </c>
      <c r="NQ830">
        <v>1070</v>
      </c>
      <c r="NR830">
        <v>1071</v>
      </c>
      <c r="NS830">
        <v>1068</v>
      </c>
      <c r="NT830">
        <v>1070</v>
      </c>
      <c r="NU830">
        <v>4500</v>
      </c>
      <c r="NV830">
        <v>1072</v>
      </c>
      <c r="NW830">
        <v>1072</v>
      </c>
      <c r="NX830">
        <v>1072</v>
      </c>
      <c r="NY830">
        <v>1072</v>
      </c>
      <c r="NZ830">
        <v>7800</v>
      </c>
    </row>
    <row r="831" spans="1:390" ht="27">
      <c r="A831" s="15" t="s">
        <v>18</v>
      </c>
      <c r="B831" s="15">
        <v>19</v>
      </c>
      <c r="C831" s="15">
        <v>2389</v>
      </c>
      <c r="D831" s="10" t="s">
        <v>537</v>
      </c>
      <c r="E831" s="15" t="s">
        <v>20</v>
      </c>
      <c r="F831" s="15" t="s">
        <v>440</v>
      </c>
      <c r="G831" s="50">
        <v>1400</v>
      </c>
      <c r="H831" s="50">
        <v>83</v>
      </c>
      <c r="I831" s="58">
        <v>6.3E-2</v>
      </c>
      <c r="J831" s="50">
        <v>540300</v>
      </c>
      <c r="K831" s="50">
        <v>1437</v>
      </c>
      <c r="L831" s="50">
        <v>1395</v>
      </c>
      <c r="M831" s="63">
        <f t="shared" si="54"/>
        <v>0.88095238095238093</v>
      </c>
      <c r="N831" s="42" t="str">
        <f>IFERROR(VLOOKUP(C831, マスタ!$E$2:$G$33, 3, TRUE), "")</f>
        <v>食品</v>
      </c>
      <c r="O831" s="15" t="str">
        <f>IF(F831 = "", "", TEXT( WORKDAY(TEXT(LEFT(F831, FIND("(", F831) - 1), "yyyy/mm/dd"), 1, マスタ!$A$2:$A$106), "yyyymmdd"))</f>
        <v>20170809</v>
      </c>
      <c r="P831" s="16">
        <v>42956</v>
      </c>
      <c r="Q831" s="56">
        <v>1430</v>
      </c>
      <c r="R831" s="56">
        <v>1430</v>
      </c>
      <c r="S831" s="56">
        <v>1338</v>
      </c>
      <c r="T831" s="15" t="str">
        <f t="shared" si="63"/>
        <v>無</v>
      </c>
      <c r="U831" s="15" t="str">
        <f t="shared" si="64"/>
        <v>有</v>
      </c>
      <c r="V831" s="67">
        <f t="shared" si="65"/>
        <v>2.1428571428571352E-2</v>
      </c>
      <c r="W831" s="17" t="s">
        <v>947</v>
      </c>
      <c r="X831" s="46">
        <v>-14</v>
      </c>
      <c r="Y831" s="71">
        <f t="shared" si="59"/>
        <v>-10</v>
      </c>
      <c r="Z831">
        <v>1430</v>
      </c>
      <c r="AA831">
        <v>1430</v>
      </c>
      <c r="AB831">
        <v>1392</v>
      </c>
      <c r="AC831">
        <v>1394</v>
      </c>
      <c r="AD831">
        <v>56200</v>
      </c>
      <c r="AE831">
        <v>1395</v>
      </c>
      <c r="AF831">
        <v>1411</v>
      </c>
      <c r="AG831">
        <v>1395</v>
      </c>
      <c r="AH831">
        <v>1406</v>
      </c>
      <c r="AI831">
        <v>22500</v>
      </c>
      <c r="AJ831">
        <v>1407</v>
      </c>
      <c r="AK831">
        <v>1414</v>
      </c>
      <c r="AL831">
        <v>1405</v>
      </c>
      <c r="AM831">
        <v>1406</v>
      </c>
      <c r="AN831">
        <v>9500</v>
      </c>
      <c r="AO831">
        <v>1405</v>
      </c>
      <c r="AP831">
        <v>1407</v>
      </c>
      <c r="AQ831">
        <v>1403</v>
      </c>
      <c r="AR831">
        <v>1404</v>
      </c>
      <c r="AS831">
        <v>3400</v>
      </c>
      <c r="AT831">
        <v>1401</v>
      </c>
      <c r="AU831">
        <v>1402</v>
      </c>
      <c r="AV831">
        <v>1394</v>
      </c>
      <c r="AW831">
        <v>1396</v>
      </c>
      <c r="AX831">
        <v>19500</v>
      </c>
      <c r="AY831">
        <v>1397</v>
      </c>
      <c r="AZ831">
        <v>1399</v>
      </c>
      <c r="BA831">
        <v>1393</v>
      </c>
      <c r="BB831">
        <v>1394</v>
      </c>
      <c r="BC831">
        <v>3100</v>
      </c>
      <c r="BD831">
        <v>1394</v>
      </c>
      <c r="BE831">
        <v>1402</v>
      </c>
      <c r="BF831">
        <v>1393</v>
      </c>
      <c r="BG831">
        <v>1398</v>
      </c>
      <c r="BH831">
        <v>5600</v>
      </c>
      <c r="BI831">
        <v>1396</v>
      </c>
      <c r="BJ831">
        <v>1405</v>
      </c>
      <c r="BK831">
        <v>1394</v>
      </c>
      <c r="BL831">
        <v>1398</v>
      </c>
      <c r="BM831">
        <v>7000</v>
      </c>
      <c r="BN831">
        <v>1398</v>
      </c>
      <c r="BO831">
        <v>1403</v>
      </c>
      <c r="BP831">
        <v>1396</v>
      </c>
      <c r="BQ831">
        <v>1402</v>
      </c>
      <c r="BR831">
        <v>6800</v>
      </c>
      <c r="BS831">
        <v>1403</v>
      </c>
      <c r="BT831">
        <v>1403</v>
      </c>
      <c r="BU831">
        <v>1398</v>
      </c>
      <c r="BV831">
        <v>1398</v>
      </c>
      <c r="BW831">
        <v>7500</v>
      </c>
      <c r="BX831">
        <v>1398</v>
      </c>
      <c r="BY831">
        <v>1398</v>
      </c>
      <c r="BZ831">
        <v>1395</v>
      </c>
      <c r="CA831">
        <v>1398</v>
      </c>
      <c r="CB831">
        <v>6000</v>
      </c>
      <c r="CC831">
        <v>1396</v>
      </c>
      <c r="CD831">
        <v>1398</v>
      </c>
      <c r="CE831">
        <v>1393</v>
      </c>
      <c r="CF831">
        <v>1393</v>
      </c>
      <c r="CG831">
        <v>4000</v>
      </c>
      <c r="CH831">
        <v>1393</v>
      </c>
      <c r="CI831">
        <v>1395</v>
      </c>
      <c r="CJ831">
        <v>1392</v>
      </c>
      <c r="CK831">
        <v>1392</v>
      </c>
      <c r="CL831">
        <v>7600</v>
      </c>
      <c r="CM831">
        <v>1393</v>
      </c>
      <c r="CN831">
        <v>1393</v>
      </c>
      <c r="CO831">
        <v>1387</v>
      </c>
      <c r="CP831">
        <v>1388</v>
      </c>
      <c r="CQ831">
        <v>17100</v>
      </c>
      <c r="CR831">
        <v>1388</v>
      </c>
      <c r="CS831">
        <v>1388</v>
      </c>
      <c r="CT831">
        <v>1386</v>
      </c>
      <c r="CU831">
        <v>1387</v>
      </c>
      <c r="CV831">
        <v>5100</v>
      </c>
      <c r="CW831">
        <v>1388</v>
      </c>
      <c r="CX831">
        <v>1389</v>
      </c>
      <c r="CY831">
        <v>1387</v>
      </c>
      <c r="CZ831">
        <v>1387</v>
      </c>
      <c r="DA831">
        <v>5000</v>
      </c>
      <c r="DB831">
        <v>1386</v>
      </c>
      <c r="DC831">
        <v>1387</v>
      </c>
      <c r="DD831">
        <v>1383</v>
      </c>
      <c r="DE831">
        <v>1385</v>
      </c>
      <c r="DF831">
        <v>6400</v>
      </c>
      <c r="DG831">
        <v>1384</v>
      </c>
      <c r="DH831">
        <v>1386</v>
      </c>
      <c r="DI831">
        <v>1384</v>
      </c>
      <c r="DJ831">
        <v>1385</v>
      </c>
      <c r="DK831">
        <v>2600</v>
      </c>
      <c r="DL831">
        <v>1385</v>
      </c>
      <c r="DM831">
        <v>1387</v>
      </c>
      <c r="DN831">
        <v>1384</v>
      </c>
      <c r="DO831">
        <v>1384</v>
      </c>
      <c r="DP831">
        <v>4300</v>
      </c>
      <c r="DQ831">
        <v>1383</v>
      </c>
      <c r="DR831">
        <v>1385</v>
      </c>
      <c r="DS831">
        <v>1382</v>
      </c>
      <c r="DT831">
        <v>1383</v>
      </c>
      <c r="DU831">
        <v>6900</v>
      </c>
      <c r="DV831">
        <v>1382</v>
      </c>
      <c r="DW831">
        <v>1383</v>
      </c>
      <c r="DX831">
        <v>1380</v>
      </c>
      <c r="DY831">
        <v>1380</v>
      </c>
      <c r="DZ831">
        <v>7300</v>
      </c>
      <c r="EA831">
        <v>1380</v>
      </c>
      <c r="EB831">
        <v>1382</v>
      </c>
      <c r="EC831">
        <v>1380</v>
      </c>
      <c r="ED831">
        <v>1382</v>
      </c>
      <c r="EE831">
        <v>1600</v>
      </c>
      <c r="EF831">
        <v>1382</v>
      </c>
      <c r="EG831">
        <v>1382</v>
      </c>
      <c r="EH831">
        <v>1378</v>
      </c>
      <c r="EI831">
        <v>1380</v>
      </c>
      <c r="EJ831">
        <v>4300</v>
      </c>
      <c r="EK831">
        <v>1380</v>
      </c>
      <c r="EL831">
        <v>1380</v>
      </c>
      <c r="EM831">
        <v>1380</v>
      </c>
      <c r="EN831">
        <v>1380</v>
      </c>
      <c r="EO831">
        <v>1100</v>
      </c>
      <c r="EP831">
        <v>1379</v>
      </c>
      <c r="EQ831">
        <v>1379</v>
      </c>
      <c r="ER831">
        <v>1372</v>
      </c>
      <c r="ES831">
        <v>1372</v>
      </c>
      <c r="ET831">
        <v>4200</v>
      </c>
      <c r="EU831">
        <v>1373</v>
      </c>
      <c r="EV831">
        <v>1377</v>
      </c>
      <c r="EW831">
        <v>1373</v>
      </c>
      <c r="EX831">
        <v>1375</v>
      </c>
      <c r="EY831">
        <v>2700</v>
      </c>
      <c r="EZ831">
        <v>1375</v>
      </c>
      <c r="FA831">
        <v>1375</v>
      </c>
      <c r="FB831">
        <v>1372</v>
      </c>
      <c r="FC831">
        <v>1375</v>
      </c>
      <c r="FD831">
        <v>2300</v>
      </c>
      <c r="FE831">
        <v>1376</v>
      </c>
      <c r="FF831">
        <v>1376</v>
      </c>
      <c r="FG831">
        <v>1372</v>
      </c>
      <c r="FH831">
        <v>1372</v>
      </c>
      <c r="FI831">
        <v>500</v>
      </c>
      <c r="FJ831">
        <v>1372</v>
      </c>
      <c r="FK831">
        <v>1375</v>
      </c>
      <c r="FL831">
        <v>1372</v>
      </c>
      <c r="FM831">
        <v>1372</v>
      </c>
      <c r="FN831">
        <v>5900</v>
      </c>
      <c r="FO831">
        <v>1372</v>
      </c>
      <c r="FP831">
        <v>1374</v>
      </c>
      <c r="FQ831">
        <v>1371</v>
      </c>
      <c r="FR831">
        <v>1371</v>
      </c>
      <c r="FS831">
        <v>2100</v>
      </c>
      <c r="FT831">
        <v>1370</v>
      </c>
      <c r="FU831">
        <v>1370</v>
      </c>
      <c r="FV831">
        <v>1370</v>
      </c>
      <c r="FW831">
        <v>1370</v>
      </c>
      <c r="FX831">
        <v>600</v>
      </c>
      <c r="GC831">
        <v>0</v>
      </c>
      <c r="GH831">
        <v>0</v>
      </c>
      <c r="GM831">
        <v>0</v>
      </c>
      <c r="GR831">
        <v>0</v>
      </c>
      <c r="GW831">
        <v>0</v>
      </c>
      <c r="HB831">
        <v>0</v>
      </c>
      <c r="HG831">
        <v>0</v>
      </c>
      <c r="HL831">
        <v>0</v>
      </c>
      <c r="HQ831">
        <v>0</v>
      </c>
      <c r="HV831">
        <v>0</v>
      </c>
      <c r="IA831">
        <v>0</v>
      </c>
      <c r="IB831">
        <v>1368</v>
      </c>
      <c r="IC831">
        <v>1371</v>
      </c>
      <c r="ID831">
        <v>1358</v>
      </c>
      <c r="IE831">
        <v>1358</v>
      </c>
      <c r="IF831">
        <v>11500</v>
      </c>
      <c r="IG831">
        <v>1359</v>
      </c>
      <c r="IH831">
        <v>1363</v>
      </c>
      <c r="II831">
        <v>1352</v>
      </c>
      <c r="IJ831">
        <v>1355</v>
      </c>
      <c r="IK831">
        <v>10400</v>
      </c>
      <c r="IL831">
        <v>1353</v>
      </c>
      <c r="IM831">
        <v>1353</v>
      </c>
      <c r="IN831">
        <v>1346</v>
      </c>
      <c r="IO831">
        <v>1349</v>
      </c>
      <c r="IP831">
        <v>17200</v>
      </c>
      <c r="IQ831">
        <v>1349</v>
      </c>
      <c r="IR831">
        <v>1350</v>
      </c>
      <c r="IS831">
        <v>1341</v>
      </c>
      <c r="IT831">
        <v>1343</v>
      </c>
      <c r="IU831">
        <v>11100</v>
      </c>
      <c r="IV831">
        <v>1343</v>
      </c>
      <c r="IW831">
        <v>1346</v>
      </c>
      <c r="IX831">
        <v>1341</v>
      </c>
      <c r="IY831">
        <v>1343</v>
      </c>
      <c r="IZ831">
        <v>4300</v>
      </c>
      <c r="JA831">
        <v>1343</v>
      </c>
      <c r="JB831">
        <v>1344</v>
      </c>
      <c r="JC831">
        <v>1338</v>
      </c>
      <c r="JD831">
        <v>1342</v>
      </c>
      <c r="JE831">
        <v>6500</v>
      </c>
      <c r="JF831">
        <v>1343</v>
      </c>
      <c r="JG831">
        <v>1349</v>
      </c>
      <c r="JH831">
        <v>1340</v>
      </c>
      <c r="JI831">
        <v>1349</v>
      </c>
      <c r="JJ831">
        <v>7200</v>
      </c>
      <c r="JK831">
        <v>1349</v>
      </c>
      <c r="JL831">
        <v>1349</v>
      </c>
      <c r="JM831">
        <v>1341</v>
      </c>
      <c r="JN831">
        <v>1347</v>
      </c>
      <c r="JO831">
        <v>6200</v>
      </c>
      <c r="JP831">
        <v>1349</v>
      </c>
      <c r="JQ831">
        <v>1355</v>
      </c>
      <c r="JR831">
        <v>1347</v>
      </c>
      <c r="JS831">
        <v>1349</v>
      </c>
      <c r="JT831">
        <v>5900</v>
      </c>
      <c r="JU831">
        <v>1350</v>
      </c>
      <c r="JV831">
        <v>1351</v>
      </c>
      <c r="JW831">
        <v>1347</v>
      </c>
      <c r="JX831">
        <v>1347</v>
      </c>
      <c r="JY831">
        <v>2400</v>
      </c>
      <c r="JZ831">
        <v>1347</v>
      </c>
      <c r="KA831">
        <v>1351</v>
      </c>
      <c r="KB831">
        <v>1347</v>
      </c>
      <c r="KC831">
        <v>1349</v>
      </c>
      <c r="KD831">
        <v>5300</v>
      </c>
      <c r="KE831">
        <v>1349</v>
      </c>
      <c r="KF831">
        <v>1352</v>
      </c>
      <c r="KG831">
        <v>1348</v>
      </c>
      <c r="KH831">
        <v>1351</v>
      </c>
      <c r="KI831">
        <v>2600</v>
      </c>
      <c r="KJ831">
        <v>1352</v>
      </c>
      <c r="KK831">
        <v>1355</v>
      </c>
      <c r="KL831">
        <v>1350</v>
      </c>
      <c r="KM831">
        <v>1350</v>
      </c>
      <c r="KN831">
        <v>7200</v>
      </c>
      <c r="KO831">
        <v>1350</v>
      </c>
      <c r="KP831">
        <v>1352</v>
      </c>
      <c r="KQ831">
        <v>1349</v>
      </c>
      <c r="KR831">
        <v>1349</v>
      </c>
      <c r="KS831">
        <v>2700</v>
      </c>
      <c r="KT831">
        <v>1348</v>
      </c>
      <c r="KU831">
        <v>1349</v>
      </c>
      <c r="KV831">
        <v>1348</v>
      </c>
      <c r="KW831">
        <v>1348</v>
      </c>
      <c r="KX831">
        <v>1500</v>
      </c>
      <c r="KY831">
        <v>1348</v>
      </c>
      <c r="KZ831">
        <v>1355</v>
      </c>
      <c r="LA831">
        <v>1348</v>
      </c>
      <c r="LB831">
        <v>1355</v>
      </c>
      <c r="LC831">
        <v>7000</v>
      </c>
      <c r="LD831">
        <v>1356</v>
      </c>
      <c r="LE831">
        <v>1359</v>
      </c>
      <c r="LF831">
        <v>1352</v>
      </c>
      <c r="LG831">
        <v>1354</v>
      </c>
      <c r="LH831">
        <v>4400</v>
      </c>
      <c r="LI831">
        <v>1355</v>
      </c>
      <c r="LJ831">
        <v>1358</v>
      </c>
      <c r="LK831">
        <v>1352</v>
      </c>
      <c r="LL831">
        <v>1354</v>
      </c>
      <c r="LM831">
        <v>10100</v>
      </c>
      <c r="LN831">
        <v>1353</v>
      </c>
      <c r="LO831">
        <v>1354</v>
      </c>
      <c r="LP831">
        <v>1349</v>
      </c>
      <c r="LQ831">
        <v>1351</v>
      </c>
      <c r="LR831">
        <v>6000</v>
      </c>
      <c r="LS831">
        <v>1351</v>
      </c>
      <c r="LT831">
        <v>1352</v>
      </c>
      <c r="LU831">
        <v>1348</v>
      </c>
      <c r="LV831">
        <v>1349</v>
      </c>
      <c r="LW831">
        <v>7500</v>
      </c>
      <c r="LX831">
        <v>1349</v>
      </c>
      <c r="LY831">
        <v>1351</v>
      </c>
      <c r="LZ831">
        <v>1345</v>
      </c>
      <c r="MA831">
        <v>1349</v>
      </c>
      <c r="MB831">
        <v>3900</v>
      </c>
      <c r="MC831">
        <v>1349</v>
      </c>
      <c r="MD831">
        <v>1349</v>
      </c>
      <c r="ME831">
        <v>1344</v>
      </c>
      <c r="MF831">
        <v>1348</v>
      </c>
      <c r="MG831">
        <v>9300</v>
      </c>
      <c r="MH831">
        <v>1349</v>
      </c>
      <c r="MI831">
        <v>1349</v>
      </c>
      <c r="MJ831">
        <v>1347</v>
      </c>
      <c r="MK831">
        <v>1348</v>
      </c>
      <c r="ML831">
        <v>4500</v>
      </c>
      <c r="MM831">
        <v>1348</v>
      </c>
      <c r="MN831">
        <v>1352</v>
      </c>
      <c r="MO831">
        <v>1347</v>
      </c>
      <c r="MP831">
        <v>1347</v>
      </c>
      <c r="MQ831">
        <v>10500</v>
      </c>
      <c r="MR831">
        <v>1348</v>
      </c>
      <c r="MS831">
        <v>1350</v>
      </c>
      <c r="MT831">
        <v>1347</v>
      </c>
      <c r="MU831">
        <v>1347</v>
      </c>
      <c r="MV831">
        <v>4800</v>
      </c>
      <c r="MW831">
        <v>1346</v>
      </c>
      <c r="MX831">
        <v>1347</v>
      </c>
      <c r="MY831">
        <v>1343</v>
      </c>
      <c r="MZ831">
        <v>1347</v>
      </c>
      <c r="NA831">
        <v>15800</v>
      </c>
      <c r="NB831">
        <v>1346</v>
      </c>
      <c r="NC831">
        <v>1348</v>
      </c>
      <c r="ND831">
        <v>1342</v>
      </c>
      <c r="NE831">
        <v>1347</v>
      </c>
      <c r="NF831">
        <v>18100</v>
      </c>
      <c r="NG831">
        <v>1345</v>
      </c>
      <c r="NH831">
        <v>1346</v>
      </c>
      <c r="NI831">
        <v>1343</v>
      </c>
      <c r="NJ831">
        <v>1345</v>
      </c>
      <c r="NK831">
        <v>10300</v>
      </c>
      <c r="NL831">
        <v>1345</v>
      </c>
      <c r="NM831">
        <v>1345</v>
      </c>
      <c r="NN831">
        <v>1343</v>
      </c>
      <c r="NO831">
        <v>1344</v>
      </c>
      <c r="NP831">
        <v>12200</v>
      </c>
      <c r="NQ831">
        <v>1344</v>
      </c>
      <c r="NR831">
        <v>1347</v>
      </c>
      <c r="NS831">
        <v>1342</v>
      </c>
      <c r="NT831">
        <v>1347</v>
      </c>
      <c r="NU831">
        <v>18500</v>
      </c>
      <c r="NV831">
        <v>1342</v>
      </c>
      <c r="NW831">
        <v>1342</v>
      </c>
      <c r="NX831">
        <v>1342</v>
      </c>
      <c r="NY831">
        <v>1342</v>
      </c>
      <c r="NZ831">
        <v>17500</v>
      </c>
    </row>
    <row r="832" spans="1:390" ht="15">
      <c r="A832" s="14" t="s">
        <v>18</v>
      </c>
      <c r="B832" s="14">
        <v>20</v>
      </c>
      <c r="C832" s="14">
        <v>6800</v>
      </c>
      <c r="D832" s="9" t="s">
        <v>568</v>
      </c>
      <c r="E832" s="14" t="s">
        <v>20</v>
      </c>
      <c r="F832" s="14" t="s">
        <v>440</v>
      </c>
      <c r="G832" s="51">
        <v>1446</v>
      </c>
      <c r="H832" s="51">
        <v>82</v>
      </c>
      <c r="I832" s="59">
        <v>6.0100000000000001E-2</v>
      </c>
      <c r="J832" s="51">
        <v>290200</v>
      </c>
      <c r="K832" s="51">
        <v>1467</v>
      </c>
      <c r="L832" s="51">
        <v>1382</v>
      </c>
      <c r="M832" s="64">
        <f t="shared" si="54"/>
        <v>0.24705882352941178</v>
      </c>
      <c r="N832" s="43" t="str">
        <f>IFERROR(VLOOKUP(C832, マスタ!$E$2:$G$33, 3, TRUE), "")</f>
        <v>電気</v>
      </c>
      <c r="O832" s="14" t="str">
        <f>IF(F832 = "", "", TEXT( WORKDAY(TEXT(LEFT(F832, FIND("(", F832) - 1), "yyyy/mm/dd"), 1, マスタ!$A$2:$A$106), "yyyymmdd"))</f>
        <v>20170809</v>
      </c>
      <c r="P832" s="18">
        <v>42956</v>
      </c>
      <c r="Q832" s="57">
        <v>1436</v>
      </c>
      <c r="R832" s="57">
        <v>1455</v>
      </c>
      <c r="S832" s="57">
        <v>1394</v>
      </c>
      <c r="T832" s="14" t="str">
        <f t="shared" si="63"/>
        <v>有</v>
      </c>
      <c r="U832" s="14" t="str">
        <f t="shared" si="64"/>
        <v>有</v>
      </c>
      <c r="V832" s="68">
        <f t="shared" si="65"/>
        <v>-6.9156293222683018E-3</v>
      </c>
      <c r="W832" s="19" t="s">
        <v>948</v>
      </c>
      <c r="X832" s="47">
        <v>-2</v>
      </c>
      <c r="Y832" s="70">
        <f t="shared" si="59"/>
        <v>-1.3831258644536653</v>
      </c>
      <c r="Z832">
        <v>1436</v>
      </c>
      <c r="AA832">
        <v>1446</v>
      </c>
      <c r="AB832">
        <v>1430</v>
      </c>
      <c r="AC832">
        <v>1434</v>
      </c>
      <c r="AD832">
        <v>5600</v>
      </c>
      <c r="AE832">
        <v>1434</v>
      </c>
      <c r="AF832">
        <v>1438</v>
      </c>
      <c r="AG832">
        <v>1429</v>
      </c>
      <c r="AH832">
        <v>1438</v>
      </c>
      <c r="AI832">
        <v>4900</v>
      </c>
      <c r="AJ832">
        <v>1445</v>
      </c>
      <c r="AK832">
        <v>1455</v>
      </c>
      <c r="AL832">
        <v>1441</v>
      </c>
      <c r="AM832">
        <v>1441</v>
      </c>
      <c r="AN832">
        <v>3600</v>
      </c>
      <c r="AO832">
        <v>1441</v>
      </c>
      <c r="AP832">
        <v>1446</v>
      </c>
      <c r="AQ832">
        <v>1435</v>
      </c>
      <c r="AR832">
        <v>1436</v>
      </c>
      <c r="AS832">
        <v>1600</v>
      </c>
      <c r="AT832">
        <v>1435</v>
      </c>
      <c r="AU832">
        <v>1435</v>
      </c>
      <c r="AV832">
        <v>1433</v>
      </c>
      <c r="AW832">
        <v>1434</v>
      </c>
      <c r="AX832">
        <v>1400</v>
      </c>
      <c r="AY832">
        <v>1433</v>
      </c>
      <c r="AZ832">
        <v>1433</v>
      </c>
      <c r="BA832">
        <v>1433</v>
      </c>
      <c r="BB832">
        <v>1433</v>
      </c>
      <c r="BC832">
        <v>100</v>
      </c>
      <c r="BD832">
        <v>1432</v>
      </c>
      <c r="BE832">
        <v>1432</v>
      </c>
      <c r="BF832">
        <v>1422</v>
      </c>
      <c r="BG832">
        <v>1425</v>
      </c>
      <c r="BH832">
        <v>5000</v>
      </c>
      <c r="BI832">
        <v>1427</v>
      </c>
      <c r="BJ832">
        <v>1431</v>
      </c>
      <c r="BK832">
        <v>1427</v>
      </c>
      <c r="BL832">
        <v>1431</v>
      </c>
      <c r="BM832">
        <v>600</v>
      </c>
      <c r="BN832">
        <v>1430</v>
      </c>
      <c r="BO832">
        <v>1430</v>
      </c>
      <c r="BP832">
        <v>1428</v>
      </c>
      <c r="BQ832">
        <v>1429</v>
      </c>
      <c r="BR832">
        <v>900</v>
      </c>
      <c r="BS832">
        <v>1429</v>
      </c>
      <c r="BT832">
        <v>1429</v>
      </c>
      <c r="BU832">
        <v>1424</v>
      </c>
      <c r="BV832">
        <v>1424</v>
      </c>
      <c r="BW832">
        <v>1100</v>
      </c>
      <c r="BX832">
        <v>1421</v>
      </c>
      <c r="BY832">
        <v>1424</v>
      </c>
      <c r="BZ832">
        <v>1418</v>
      </c>
      <c r="CA832">
        <v>1422</v>
      </c>
      <c r="CB832">
        <v>4300</v>
      </c>
      <c r="CC832">
        <v>1420</v>
      </c>
      <c r="CD832">
        <v>1420</v>
      </c>
      <c r="CE832">
        <v>1416</v>
      </c>
      <c r="CF832">
        <v>1416</v>
      </c>
      <c r="CG832">
        <v>1100</v>
      </c>
      <c r="CH832">
        <v>1416</v>
      </c>
      <c r="CI832">
        <v>1417</v>
      </c>
      <c r="CJ832">
        <v>1407</v>
      </c>
      <c r="CK832">
        <v>1413</v>
      </c>
      <c r="CL832">
        <v>4700</v>
      </c>
      <c r="CM832">
        <v>1414</v>
      </c>
      <c r="CN832">
        <v>1418</v>
      </c>
      <c r="CO832">
        <v>1412</v>
      </c>
      <c r="CP832">
        <v>1416</v>
      </c>
      <c r="CQ832">
        <v>1300</v>
      </c>
      <c r="CV832">
        <v>0</v>
      </c>
      <c r="CW832">
        <v>1413</v>
      </c>
      <c r="CX832">
        <v>1416</v>
      </c>
      <c r="CY832">
        <v>1411</v>
      </c>
      <c r="CZ832">
        <v>1416</v>
      </c>
      <c r="DA832">
        <v>3800</v>
      </c>
      <c r="DB832">
        <v>1418</v>
      </c>
      <c r="DC832">
        <v>1418</v>
      </c>
      <c r="DD832">
        <v>1408</v>
      </c>
      <c r="DE832">
        <v>1410</v>
      </c>
      <c r="DF832">
        <v>2900</v>
      </c>
      <c r="DG832">
        <v>1411</v>
      </c>
      <c r="DH832">
        <v>1411</v>
      </c>
      <c r="DI832">
        <v>1410</v>
      </c>
      <c r="DJ832">
        <v>1410</v>
      </c>
      <c r="DK832">
        <v>300</v>
      </c>
      <c r="DL832">
        <v>1411</v>
      </c>
      <c r="DM832">
        <v>1415</v>
      </c>
      <c r="DN832">
        <v>1411</v>
      </c>
      <c r="DO832">
        <v>1413</v>
      </c>
      <c r="DP832">
        <v>1800</v>
      </c>
      <c r="DQ832">
        <v>1415</v>
      </c>
      <c r="DR832">
        <v>1419</v>
      </c>
      <c r="DS832">
        <v>1410</v>
      </c>
      <c r="DT832">
        <v>1419</v>
      </c>
      <c r="DU832">
        <v>10300</v>
      </c>
      <c r="DV832">
        <v>1415</v>
      </c>
      <c r="DW832">
        <v>1422</v>
      </c>
      <c r="DX832">
        <v>1415</v>
      </c>
      <c r="DY832">
        <v>1418</v>
      </c>
      <c r="DZ832">
        <v>1400</v>
      </c>
      <c r="EA832">
        <v>1419</v>
      </c>
      <c r="EB832">
        <v>1419</v>
      </c>
      <c r="EC832">
        <v>1418</v>
      </c>
      <c r="ED832">
        <v>1418</v>
      </c>
      <c r="EE832">
        <v>600</v>
      </c>
      <c r="EF832">
        <v>1418</v>
      </c>
      <c r="EG832">
        <v>1420</v>
      </c>
      <c r="EH832">
        <v>1415</v>
      </c>
      <c r="EI832">
        <v>1418</v>
      </c>
      <c r="EJ832">
        <v>4700</v>
      </c>
      <c r="EK832">
        <v>1417</v>
      </c>
      <c r="EL832">
        <v>1419</v>
      </c>
      <c r="EM832">
        <v>1416</v>
      </c>
      <c r="EN832">
        <v>1416</v>
      </c>
      <c r="EO832">
        <v>1400</v>
      </c>
      <c r="ET832">
        <v>0</v>
      </c>
      <c r="EU832">
        <v>1415</v>
      </c>
      <c r="EV832">
        <v>1417</v>
      </c>
      <c r="EW832">
        <v>1411</v>
      </c>
      <c r="EX832">
        <v>1411</v>
      </c>
      <c r="EY832">
        <v>1100</v>
      </c>
      <c r="EZ832">
        <v>1413</v>
      </c>
      <c r="FA832">
        <v>1415</v>
      </c>
      <c r="FB832">
        <v>1413</v>
      </c>
      <c r="FC832">
        <v>1415</v>
      </c>
      <c r="FD832">
        <v>1000</v>
      </c>
      <c r="FE832">
        <v>1415</v>
      </c>
      <c r="FF832">
        <v>1416</v>
      </c>
      <c r="FG832">
        <v>1413</v>
      </c>
      <c r="FH832">
        <v>1414</v>
      </c>
      <c r="FI832">
        <v>1200</v>
      </c>
      <c r="FJ832">
        <v>1411</v>
      </c>
      <c r="FK832">
        <v>1411</v>
      </c>
      <c r="FL832">
        <v>1411</v>
      </c>
      <c r="FM832">
        <v>1411</v>
      </c>
      <c r="FN832">
        <v>200</v>
      </c>
      <c r="FO832">
        <v>1411</v>
      </c>
      <c r="FP832">
        <v>1415</v>
      </c>
      <c r="FQ832">
        <v>1411</v>
      </c>
      <c r="FR832">
        <v>1413</v>
      </c>
      <c r="FS832">
        <v>1400</v>
      </c>
      <c r="FT832">
        <v>1411</v>
      </c>
      <c r="FU832">
        <v>1411</v>
      </c>
      <c r="FV832">
        <v>1411</v>
      </c>
      <c r="FW832">
        <v>1411</v>
      </c>
      <c r="FX832">
        <v>700</v>
      </c>
      <c r="GC832">
        <v>0</v>
      </c>
      <c r="GH832">
        <v>0</v>
      </c>
      <c r="GM832">
        <v>0</v>
      </c>
      <c r="GR832">
        <v>0</v>
      </c>
      <c r="GW832">
        <v>0</v>
      </c>
      <c r="HB832">
        <v>0</v>
      </c>
      <c r="HG832">
        <v>0</v>
      </c>
      <c r="HL832">
        <v>0</v>
      </c>
      <c r="HQ832">
        <v>0</v>
      </c>
      <c r="HV832">
        <v>0</v>
      </c>
      <c r="IA832">
        <v>0</v>
      </c>
      <c r="IB832">
        <v>1408</v>
      </c>
      <c r="IC832">
        <v>1412</v>
      </c>
      <c r="ID832">
        <v>1406</v>
      </c>
      <c r="IE832">
        <v>1406</v>
      </c>
      <c r="IF832">
        <v>8100</v>
      </c>
      <c r="IG832">
        <v>1405</v>
      </c>
      <c r="IH832">
        <v>1405</v>
      </c>
      <c r="II832">
        <v>1398</v>
      </c>
      <c r="IJ832">
        <v>1400</v>
      </c>
      <c r="IK832">
        <v>5500</v>
      </c>
      <c r="IL832">
        <v>1398</v>
      </c>
      <c r="IM832">
        <v>1404</v>
      </c>
      <c r="IN832">
        <v>1398</v>
      </c>
      <c r="IO832">
        <v>1404</v>
      </c>
      <c r="IP832">
        <v>1500</v>
      </c>
      <c r="IQ832">
        <v>1403</v>
      </c>
      <c r="IR832">
        <v>1403</v>
      </c>
      <c r="IS832">
        <v>1400</v>
      </c>
      <c r="IT832">
        <v>1403</v>
      </c>
      <c r="IU832">
        <v>1200</v>
      </c>
      <c r="IV832">
        <v>1403</v>
      </c>
      <c r="IW832">
        <v>1406</v>
      </c>
      <c r="IX832">
        <v>1400</v>
      </c>
      <c r="IY832">
        <v>1403</v>
      </c>
      <c r="IZ832">
        <v>4300</v>
      </c>
      <c r="JA832">
        <v>1402</v>
      </c>
      <c r="JB832">
        <v>1403</v>
      </c>
      <c r="JC832">
        <v>1402</v>
      </c>
      <c r="JD832">
        <v>1403</v>
      </c>
      <c r="JE832">
        <v>1700</v>
      </c>
      <c r="JF832">
        <v>1403</v>
      </c>
      <c r="JG832">
        <v>1405</v>
      </c>
      <c r="JH832">
        <v>1403</v>
      </c>
      <c r="JI832">
        <v>1405</v>
      </c>
      <c r="JJ832">
        <v>800</v>
      </c>
      <c r="JK832">
        <v>1405</v>
      </c>
      <c r="JL832">
        <v>1405</v>
      </c>
      <c r="JM832">
        <v>1403</v>
      </c>
      <c r="JN832">
        <v>1403</v>
      </c>
      <c r="JO832">
        <v>600</v>
      </c>
      <c r="JP832">
        <v>1405</v>
      </c>
      <c r="JQ832">
        <v>1407</v>
      </c>
      <c r="JR832">
        <v>1405</v>
      </c>
      <c r="JS832">
        <v>1405</v>
      </c>
      <c r="JT832">
        <v>1000</v>
      </c>
      <c r="JU832">
        <v>1407</v>
      </c>
      <c r="JV832">
        <v>1409</v>
      </c>
      <c r="JW832">
        <v>1407</v>
      </c>
      <c r="JX832">
        <v>1409</v>
      </c>
      <c r="JY832">
        <v>1000</v>
      </c>
      <c r="JZ832">
        <v>1409</v>
      </c>
      <c r="KA832">
        <v>1409</v>
      </c>
      <c r="KB832">
        <v>1407</v>
      </c>
      <c r="KC832">
        <v>1407</v>
      </c>
      <c r="KD832">
        <v>700</v>
      </c>
      <c r="KE832">
        <v>1409</v>
      </c>
      <c r="KF832">
        <v>1409</v>
      </c>
      <c r="KG832">
        <v>1408</v>
      </c>
      <c r="KH832">
        <v>1408</v>
      </c>
      <c r="KI832">
        <v>1300</v>
      </c>
      <c r="KJ832">
        <v>1408</v>
      </c>
      <c r="KK832">
        <v>1415</v>
      </c>
      <c r="KL832">
        <v>1408</v>
      </c>
      <c r="KM832">
        <v>1413</v>
      </c>
      <c r="KN832">
        <v>3800</v>
      </c>
      <c r="KO832">
        <v>1415</v>
      </c>
      <c r="KP832">
        <v>1416</v>
      </c>
      <c r="KQ832">
        <v>1414</v>
      </c>
      <c r="KR832">
        <v>1414</v>
      </c>
      <c r="KS832">
        <v>400</v>
      </c>
      <c r="KT832">
        <v>1412</v>
      </c>
      <c r="KU832">
        <v>1414</v>
      </c>
      <c r="KV832">
        <v>1412</v>
      </c>
      <c r="KW832">
        <v>1412</v>
      </c>
      <c r="KX832">
        <v>500</v>
      </c>
      <c r="KY832">
        <v>1412</v>
      </c>
      <c r="KZ832">
        <v>1412</v>
      </c>
      <c r="LA832">
        <v>1409</v>
      </c>
      <c r="LB832">
        <v>1410</v>
      </c>
      <c r="LC832">
        <v>3300</v>
      </c>
      <c r="LD832">
        <v>1410</v>
      </c>
      <c r="LE832">
        <v>1410</v>
      </c>
      <c r="LF832">
        <v>1408</v>
      </c>
      <c r="LG832">
        <v>1408</v>
      </c>
      <c r="LH832">
        <v>1100</v>
      </c>
      <c r="LM832">
        <v>0</v>
      </c>
      <c r="LN832">
        <v>1409</v>
      </c>
      <c r="LO832">
        <v>1409</v>
      </c>
      <c r="LP832">
        <v>1400</v>
      </c>
      <c r="LQ832">
        <v>1401</v>
      </c>
      <c r="LR832">
        <v>7900</v>
      </c>
      <c r="LS832">
        <v>1400</v>
      </c>
      <c r="LT832">
        <v>1409</v>
      </c>
      <c r="LU832">
        <v>1399</v>
      </c>
      <c r="LV832">
        <v>1399</v>
      </c>
      <c r="LW832">
        <v>6400</v>
      </c>
      <c r="LX832">
        <v>1400</v>
      </c>
      <c r="LY832">
        <v>1400</v>
      </c>
      <c r="LZ832">
        <v>1400</v>
      </c>
      <c r="MA832">
        <v>1400</v>
      </c>
      <c r="MB832">
        <v>100</v>
      </c>
      <c r="MC832">
        <v>1400</v>
      </c>
      <c r="MD832">
        <v>1400</v>
      </c>
      <c r="ME832">
        <v>1394</v>
      </c>
      <c r="MF832">
        <v>1397</v>
      </c>
      <c r="MG832">
        <v>5100</v>
      </c>
      <c r="MH832">
        <v>1398</v>
      </c>
      <c r="MI832">
        <v>1400</v>
      </c>
      <c r="MJ832">
        <v>1398</v>
      </c>
      <c r="MK832">
        <v>1400</v>
      </c>
      <c r="ML832">
        <v>600</v>
      </c>
      <c r="MM832">
        <v>1399</v>
      </c>
      <c r="MN832">
        <v>1402</v>
      </c>
      <c r="MO832">
        <v>1399</v>
      </c>
      <c r="MP832">
        <v>1402</v>
      </c>
      <c r="MQ832">
        <v>800</v>
      </c>
      <c r="MR832">
        <v>1401</v>
      </c>
      <c r="MS832">
        <v>1401</v>
      </c>
      <c r="MT832">
        <v>1396</v>
      </c>
      <c r="MU832">
        <v>1398</v>
      </c>
      <c r="MV832">
        <v>2900</v>
      </c>
      <c r="MW832">
        <v>1398</v>
      </c>
      <c r="MX832">
        <v>1404</v>
      </c>
      <c r="MY832">
        <v>1398</v>
      </c>
      <c r="MZ832">
        <v>1404</v>
      </c>
      <c r="NA832">
        <v>2300</v>
      </c>
      <c r="NB832">
        <v>1402</v>
      </c>
      <c r="NC832">
        <v>1402</v>
      </c>
      <c r="ND832">
        <v>1399</v>
      </c>
      <c r="NE832">
        <v>1399</v>
      </c>
      <c r="NF832">
        <v>1400</v>
      </c>
      <c r="NG832">
        <v>1399</v>
      </c>
      <c r="NH832">
        <v>1400</v>
      </c>
      <c r="NI832">
        <v>1398</v>
      </c>
      <c r="NJ832">
        <v>1398</v>
      </c>
      <c r="NK832">
        <v>3200</v>
      </c>
      <c r="NL832">
        <v>1399</v>
      </c>
      <c r="NM832">
        <v>1400</v>
      </c>
      <c r="NN832">
        <v>1398</v>
      </c>
      <c r="NO832">
        <v>1400</v>
      </c>
      <c r="NP832">
        <v>3700</v>
      </c>
      <c r="NQ832">
        <v>1399</v>
      </c>
      <c r="NR832">
        <v>1406</v>
      </c>
      <c r="NS832">
        <v>1398</v>
      </c>
      <c r="NT832">
        <v>1406</v>
      </c>
      <c r="NU832">
        <v>6700</v>
      </c>
      <c r="NV832">
        <v>1405</v>
      </c>
      <c r="NW832">
        <v>1405</v>
      </c>
      <c r="NX832">
        <v>1405</v>
      </c>
      <c r="NY832">
        <v>1405</v>
      </c>
      <c r="NZ832">
        <v>5900</v>
      </c>
    </row>
    <row r="833" spans="1:390" ht="15">
      <c r="A833" s="15" t="s">
        <v>18</v>
      </c>
      <c r="B833" s="15">
        <v>22</v>
      </c>
      <c r="C833" s="15">
        <v>6013</v>
      </c>
      <c r="D833" s="10" t="s">
        <v>331</v>
      </c>
      <c r="E833" s="15" t="s">
        <v>20</v>
      </c>
      <c r="F833" s="15" t="s">
        <v>440</v>
      </c>
      <c r="G833" s="50">
        <v>1216</v>
      </c>
      <c r="H833" s="50">
        <v>67</v>
      </c>
      <c r="I833" s="58">
        <v>5.8299999999999998E-2</v>
      </c>
      <c r="J833" s="50">
        <v>957400</v>
      </c>
      <c r="K833" s="50">
        <v>1232</v>
      </c>
      <c r="L833" s="50">
        <v>1117</v>
      </c>
      <c r="M833" s="63">
        <f t="shared" si="54"/>
        <v>0.1391304347826087</v>
      </c>
      <c r="N833" s="42" t="str">
        <f>IFERROR(VLOOKUP(C833, マスタ!$E$2:$G$33, 3, TRUE), "")</f>
        <v>機械</v>
      </c>
      <c r="O833" s="15" t="str">
        <f>IF(F833 = "", "", TEXT( WORKDAY(TEXT(LEFT(F833, FIND("(", F833) - 1), "yyyy/mm/dd"), 1, マスタ!$A$2:$A$106), "yyyymmdd"))</f>
        <v>20170809</v>
      </c>
      <c r="P833" s="16">
        <v>42956</v>
      </c>
      <c r="Q833" s="56">
        <v>1226</v>
      </c>
      <c r="R833" s="56">
        <v>1332</v>
      </c>
      <c r="S833" s="56">
        <v>1220</v>
      </c>
      <c r="T833" s="15" t="str">
        <f t="shared" si="63"/>
        <v>有</v>
      </c>
      <c r="U833" s="15" t="str">
        <f t="shared" si="64"/>
        <v>無</v>
      </c>
      <c r="V833" s="67">
        <f t="shared" si="65"/>
        <v>8.2236842105263275E-3</v>
      </c>
      <c r="W833" s="17" t="s">
        <v>949</v>
      </c>
      <c r="X833" s="46">
        <v>24</v>
      </c>
      <c r="Y833" s="71">
        <f t="shared" si="59"/>
        <v>19.736842105263158</v>
      </c>
      <c r="Z833">
        <v>1226</v>
      </c>
      <c r="AA833">
        <v>1300</v>
      </c>
      <c r="AB833">
        <v>1226</v>
      </c>
      <c r="AC833">
        <v>1292</v>
      </c>
      <c r="AD833">
        <v>167000</v>
      </c>
      <c r="AE833">
        <v>1292</v>
      </c>
      <c r="AF833">
        <v>1332</v>
      </c>
      <c r="AG833">
        <v>1284</v>
      </c>
      <c r="AH833">
        <v>1312</v>
      </c>
      <c r="AI833">
        <v>75600</v>
      </c>
      <c r="AJ833">
        <v>1312</v>
      </c>
      <c r="AK833">
        <v>1315</v>
      </c>
      <c r="AL833">
        <v>1282</v>
      </c>
      <c r="AM833">
        <v>1291</v>
      </c>
      <c r="AN833">
        <v>39100</v>
      </c>
      <c r="AO833">
        <v>1293</v>
      </c>
      <c r="AP833">
        <v>1295</v>
      </c>
      <c r="AQ833">
        <v>1267</v>
      </c>
      <c r="AR833">
        <v>1268</v>
      </c>
      <c r="AS833">
        <v>37100</v>
      </c>
      <c r="AT833">
        <v>1270</v>
      </c>
      <c r="AU833">
        <v>1289</v>
      </c>
      <c r="AV833">
        <v>1261</v>
      </c>
      <c r="AW833">
        <v>1269</v>
      </c>
      <c r="AX833">
        <v>47300</v>
      </c>
      <c r="AY833">
        <v>1265</v>
      </c>
      <c r="AZ833">
        <v>1276</v>
      </c>
      <c r="BA833">
        <v>1258</v>
      </c>
      <c r="BB833">
        <v>1266</v>
      </c>
      <c r="BC833">
        <v>27500</v>
      </c>
      <c r="BD833">
        <v>1265</v>
      </c>
      <c r="BE833">
        <v>1274</v>
      </c>
      <c r="BF833">
        <v>1249</v>
      </c>
      <c r="BG833">
        <v>1249</v>
      </c>
      <c r="BH833">
        <v>35300</v>
      </c>
      <c r="BI833">
        <v>1249</v>
      </c>
      <c r="BJ833">
        <v>1252</v>
      </c>
      <c r="BK833">
        <v>1241</v>
      </c>
      <c r="BL833">
        <v>1241</v>
      </c>
      <c r="BM833">
        <v>17500</v>
      </c>
      <c r="BN833">
        <v>1243</v>
      </c>
      <c r="BO833">
        <v>1249</v>
      </c>
      <c r="BP833">
        <v>1220</v>
      </c>
      <c r="BQ833">
        <v>1238</v>
      </c>
      <c r="BR833">
        <v>51200</v>
      </c>
      <c r="BS833">
        <v>1236</v>
      </c>
      <c r="BT833">
        <v>1245</v>
      </c>
      <c r="BU833">
        <v>1226</v>
      </c>
      <c r="BV833">
        <v>1238</v>
      </c>
      <c r="BW833">
        <v>19300</v>
      </c>
      <c r="BX833">
        <v>1239</v>
      </c>
      <c r="BY833">
        <v>1252</v>
      </c>
      <c r="BZ833">
        <v>1239</v>
      </c>
      <c r="CA833">
        <v>1247</v>
      </c>
      <c r="CB833">
        <v>20900</v>
      </c>
      <c r="CC833">
        <v>1249</v>
      </c>
      <c r="CD833">
        <v>1249</v>
      </c>
      <c r="CE833">
        <v>1235</v>
      </c>
      <c r="CF833">
        <v>1245</v>
      </c>
      <c r="CG833">
        <v>24600</v>
      </c>
      <c r="CH833">
        <v>1244</v>
      </c>
      <c r="CI833">
        <v>1245</v>
      </c>
      <c r="CJ833">
        <v>1240</v>
      </c>
      <c r="CK833">
        <v>1245</v>
      </c>
      <c r="CL833">
        <v>10800</v>
      </c>
      <c r="CM833">
        <v>1245</v>
      </c>
      <c r="CN833">
        <v>1245</v>
      </c>
      <c r="CO833">
        <v>1238</v>
      </c>
      <c r="CP833">
        <v>1239</v>
      </c>
      <c r="CQ833">
        <v>21300</v>
      </c>
      <c r="CR833">
        <v>1237</v>
      </c>
      <c r="CS833">
        <v>1244</v>
      </c>
      <c r="CT833">
        <v>1237</v>
      </c>
      <c r="CU833">
        <v>1244</v>
      </c>
      <c r="CV833">
        <v>10300</v>
      </c>
      <c r="CW833">
        <v>1242</v>
      </c>
      <c r="CX833">
        <v>1243</v>
      </c>
      <c r="CY833">
        <v>1239</v>
      </c>
      <c r="CZ833">
        <v>1243</v>
      </c>
      <c r="DA833">
        <v>4600</v>
      </c>
      <c r="DB833">
        <v>1244</v>
      </c>
      <c r="DC833">
        <v>1244</v>
      </c>
      <c r="DD833">
        <v>1239</v>
      </c>
      <c r="DE833">
        <v>1240</v>
      </c>
      <c r="DF833">
        <v>8900</v>
      </c>
      <c r="DG833">
        <v>1240</v>
      </c>
      <c r="DH833">
        <v>1242</v>
      </c>
      <c r="DI833">
        <v>1240</v>
      </c>
      <c r="DJ833">
        <v>1242</v>
      </c>
      <c r="DK833">
        <v>5400</v>
      </c>
      <c r="DL833">
        <v>1243</v>
      </c>
      <c r="DM833">
        <v>1244</v>
      </c>
      <c r="DN833">
        <v>1237</v>
      </c>
      <c r="DO833">
        <v>1237</v>
      </c>
      <c r="DP833">
        <v>10900</v>
      </c>
      <c r="DQ833">
        <v>1236</v>
      </c>
      <c r="DR833">
        <v>1240</v>
      </c>
      <c r="DS833">
        <v>1236</v>
      </c>
      <c r="DT833">
        <v>1240</v>
      </c>
      <c r="DU833">
        <v>10500</v>
      </c>
      <c r="DV833">
        <v>1239</v>
      </c>
      <c r="DW833">
        <v>1244</v>
      </c>
      <c r="DX833">
        <v>1238</v>
      </c>
      <c r="DY833">
        <v>1243</v>
      </c>
      <c r="DZ833">
        <v>14500</v>
      </c>
      <c r="EA833">
        <v>1242</v>
      </c>
      <c r="EB833">
        <v>1245</v>
      </c>
      <c r="EC833">
        <v>1242</v>
      </c>
      <c r="ED833">
        <v>1243</v>
      </c>
      <c r="EE833">
        <v>19000</v>
      </c>
      <c r="EF833">
        <v>1243</v>
      </c>
      <c r="EG833">
        <v>1245</v>
      </c>
      <c r="EH833">
        <v>1242</v>
      </c>
      <c r="EI833">
        <v>1243</v>
      </c>
      <c r="EJ833">
        <v>19600</v>
      </c>
      <c r="EK833">
        <v>1243</v>
      </c>
      <c r="EL833">
        <v>1244</v>
      </c>
      <c r="EM833">
        <v>1242</v>
      </c>
      <c r="EN833">
        <v>1243</v>
      </c>
      <c r="EO833">
        <v>7700</v>
      </c>
      <c r="EP833">
        <v>1242</v>
      </c>
      <c r="EQ833">
        <v>1242</v>
      </c>
      <c r="ER833">
        <v>1238</v>
      </c>
      <c r="ES833">
        <v>1238</v>
      </c>
      <c r="ET833">
        <v>4800</v>
      </c>
      <c r="EU833">
        <v>1238</v>
      </c>
      <c r="EV833">
        <v>1238</v>
      </c>
      <c r="EW833">
        <v>1235</v>
      </c>
      <c r="EX833">
        <v>1238</v>
      </c>
      <c r="EY833">
        <v>7800</v>
      </c>
      <c r="EZ833">
        <v>1237</v>
      </c>
      <c r="FA833">
        <v>1237</v>
      </c>
      <c r="FB833">
        <v>1235</v>
      </c>
      <c r="FC833">
        <v>1235</v>
      </c>
      <c r="FD833">
        <v>9400</v>
      </c>
      <c r="FE833">
        <v>1235</v>
      </c>
      <c r="FF833">
        <v>1238</v>
      </c>
      <c r="FG833">
        <v>1234</v>
      </c>
      <c r="FH833">
        <v>1238</v>
      </c>
      <c r="FI833">
        <v>10700</v>
      </c>
      <c r="FJ833">
        <v>1238</v>
      </c>
      <c r="FK833">
        <v>1241</v>
      </c>
      <c r="FL833">
        <v>1238</v>
      </c>
      <c r="FM833">
        <v>1239</v>
      </c>
      <c r="FN833">
        <v>6400</v>
      </c>
      <c r="FO833">
        <v>1240</v>
      </c>
      <c r="FP833">
        <v>1241</v>
      </c>
      <c r="FQ833">
        <v>1235</v>
      </c>
      <c r="FR833">
        <v>1237</v>
      </c>
      <c r="FS833">
        <v>12700</v>
      </c>
      <c r="FT833">
        <v>1236</v>
      </c>
      <c r="FU833">
        <v>1236</v>
      </c>
      <c r="FV833">
        <v>1236</v>
      </c>
      <c r="FW833">
        <v>1236</v>
      </c>
      <c r="FX833">
        <v>500</v>
      </c>
      <c r="GC833">
        <v>0</v>
      </c>
      <c r="GH833">
        <v>0</v>
      </c>
      <c r="GM833">
        <v>0</v>
      </c>
      <c r="GR833">
        <v>0</v>
      </c>
      <c r="GW833">
        <v>0</v>
      </c>
      <c r="HB833">
        <v>0</v>
      </c>
      <c r="HG833">
        <v>0</v>
      </c>
      <c r="HL833">
        <v>0</v>
      </c>
      <c r="HQ833">
        <v>0</v>
      </c>
      <c r="HV833">
        <v>0</v>
      </c>
      <c r="IA833">
        <v>0</v>
      </c>
      <c r="IB833">
        <v>1239</v>
      </c>
      <c r="IC833">
        <v>1240</v>
      </c>
      <c r="ID833">
        <v>1234</v>
      </c>
      <c r="IE833">
        <v>1234</v>
      </c>
      <c r="IF833">
        <v>20100</v>
      </c>
      <c r="IG833">
        <v>1234</v>
      </c>
      <c r="IH833">
        <v>1238</v>
      </c>
      <c r="II833">
        <v>1234</v>
      </c>
      <c r="IJ833">
        <v>1235</v>
      </c>
      <c r="IK833">
        <v>13100</v>
      </c>
      <c r="IL833">
        <v>1233</v>
      </c>
      <c r="IM833">
        <v>1236</v>
      </c>
      <c r="IN833">
        <v>1232</v>
      </c>
      <c r="IO833">
        <v>1236</v>
      </c>
      <c r="IP833">
        <v>8900</v>
      </c>
      <c r="IQ833">
        <v>1235</v>
      </c>
      <c r="IR833">
        <v>1236</v>
      </c>
      <c r="IS833">
        <v>1226</v>
      </c>
      <c r="IT833">
        <v>1230</v>
      </c>
      <c r="IU833">
        <v>12500</v>
      </c>
      <c r="IV833">
        <v>1231</v>
      </c>
      <c r="IW833">
        <v>1232</v>
      </c>
      <c r="IX833">
        <v>1230</v>
      </c>
      <c r="IY833">
        <v>1230</v>
      </c>
      <c r="IZ833">
        <v>7900</v>
      </c>
      <c r="JA833">
        <v>1229</v>
      </c>
      <c r="JB833">
        <v>1230</v>
      </c>
      <c r="JC833">
        <v>1226</v>
      </c>
      <c r="JD833">
        <v>1230</v>
      </c>
      <c r="JE833">
        <v>7600</v>
      </c>
      <c r="JF833">
        <v>1230</v>
      </c>
      <c r="JG833">
        <v>1231</v>
      </c>
      <c r="JH833">
        <v>1229</v>
      </c>
      <c r="JI833">
        <v>1229</v>
      </c>
      <c r="JJ833">
        <v>9200</v>
      </c>
      <c r="JK833">
        <v>1229</v>
      </c>
      <c r="JL833">
        <v>1229</v>
      </c>
      <c r="JM833">
        <v>1228</v>
      </c>
      <c r="JN833">
        <v>1229</v>
      </c>
      <c r="JO833">
        <v>3300</v>
      </c>
      <c r="JP833">
        <v>1229</v>
      </c>
      <c r="JQ833">
        <v>1230</v>
      </c>
      <c r="JR833">
        <v>1229</v>
      </c>
      <c r="JS833">
        <v>1230</v>
      </c>
      <c r="JT833">
        <v>8600</v>
      </c>
      <c r="JU833">
        <v>1230</v>
      </c>
      <c r="JV833">
        <v>1230</v>
      </c>
      <c r="JW833">
        <v>1228</v>
      </c>
      <c r="JX833">
        <v>1229</v>
      </c>
      <c r="JY833">
        <v>7600</v>
      </c>
      <c r="JZ833">
        <v>1229</v>
      </c>
      <c r="KA833">
        <v>1230</v>
      </c>
      <c r="KB833">
        <v>1229</v>
      </c>
      <c r="KC833">
        <v>1230</v>
      </c>
      <c r="KD833">
        <v>9600</v>
      </c>
      <c r="KE833">
        <v>1230</v>
      </c>
      <c r="KF833">
        <v>1230</v>
      </c>
      <c r="KG833">
        <v>1229</v>
      </c>
      <c r="KH833">
        <v>1230</v>
      </c>
      <c r="KI833">
        <v>7000</v>
      </c>
      <c r="KJ833">
        <v>1230</v>
      </c>
      <c r="KK833">
        <v>1236</v>
      </c>
      <c r="KL833">
        <v>1229</v>
      </c>
      <c r="KM833">
        <v>1235</v>
      </c>
      <c r="KN833">
        <v>11800</v>
      </c>
      <c r="KO833">
        <v>1235</v>
      </c>
      <c r="KP833">
        <v>1240</v>
      </c>
      <c r="KQ833">
        <v>1235</v>
      </c>
      <c r="KR833">
        <v>1240</v>
      </c>
      <c r="KS833">
        <v>4900</v>
      </c>
      <c r="KT833">
        <v>1240</v>
      </c>
      <c r="KU833">
        <v>1241</v>
      </c>
      <c r="KV833">
        <v>1240</v>
      </c>
      <c r="KW833">
        <v>1240</v>
      </c>
      <c r="KX833">
        <v>10300</v>
      </c>
      <c r="KY833">
        <v>1241</v>
      </c>
      <c r="KZ833">
        <v>1241</v>
      </c>
      <c r="LA833">
        <v>1238</v>
      </c>
      <c r="LB833">
        <v>1239</v>
      </c>
      <c r="LC833">
        <v>8800</v>
      </c>
      <c r="LD833">
        <v>1238</v>
      </c>
      <c r="LE833">
        <v>1241</v>
      </c>
      <c r="LF833">
        <v>1238</v>
      </c>
      <c r="LG833">
        <v>1241</v>
      </c>
      <c r="LH833">
        <v>8200</v>
      </c>
      <c r="LI833">
        <v>1241</v>
      </c>
      <c r="LJ833">
        <v>1241</v>
      </c>
      <c r="LK833">
        <v>1239</v>
      </c>
      <c r="LL833">
        <v>1240</v>
      </c>
      <c r="LM833">
        <v>6300</v>
      </c>
      <c r="LN833">
        <v>1239</v>
      </c>
      <c r="LO833">
        <v>1239</v>
      </c>
      <c r="LP833">
        <v>1236</v>
      </c>
      <c r="LQ833">
        <v>1239</v>
      </c>
      <c r="LR833">
        <v>14400</v>
      </c>
      <c r="LS833">
        <v>1238</v>
      </c>
      <c r="LT833">
        <v>1240</v>
      </c>
      <c r="LU833">
        <v>1238</v>
      </c>
      <c r="LV833">
        <v>1240</v>
      </c>
      <c r="LW833">
        <v>6400</v>
      </c>
      <c r="LX833">
        <v>1240</v>
      </c>
      <c r="LY833">
        <v>1241</v>
      </c>
      <c r="LZ833">
        <v>1240</v>
      </c>
      <c r="MA833">
        <v>1240</v>
      </c>
      <c r="MB833">
        <v>9300</v>
      </c>
      <c r="MC833">
        <v>1240</v>
      </c>
      <c r="MD833">
        <v>1240</v>
      </c>
      <c r="ME833">
        <v>1238</v>
      </c>
      <c r="MF833">
        <v>1240</v>
      </c>
      <c r="MG833">
        <v>12900</v>
      </c>
      <c r="MH833">
        <v>1239</v>
      </c>
      <c r="MI833">
        <v>1239</v>
      </c>
      <c r="MJ833">
        <v>1237</v>
      </c>
      <c r="MK833">
        <v>1237</v>
      </c>
      <c r="ML833">
        <v>15100</v>
      </c>
      <c r="MM833">
        <v>1237</v>
      </c>
      <c r="MN833">
        <v>1240</v>
      </c>
      <c r="MO833">
        <v>1237</v>
      </c>
      <c r="MP833">
        <v>1239</v>
      </c>
      <c r="MQ833">
        <v>8500</v>
      </c>
      <c r="MR833">
        <v>1238</v>
      </c>
      <c r="MS833">
        <v>1240</v>
      </c>
      <c r="MT833">
        <v>1237</v>
      </c>
      <c r="MU833">
        <v>1239</v>
      </c>
      <c r="MV833">
        <v>13900</v>
      </c>
      <c r="MW833">
        <v>1239</v>
      </c>
      <c r="MX833">
        <v>1240</v>
      </c>
      <c r="MY833">
        <v>1238</v>
      </c>
      <c r="MZ833">
        <v>1238</v>
      </c>
      <c r="NA833">
        <v>12700</v>
      </c>
      <c r="NB833">
        <v>1237</v>
      </c>
      <c r="NC833">
        <v>1237</v>
      </c>
      <c r="ND833">
        <v>1228</v>
      </c>
      <c r="NE833">
        <v>1229</v>
      </c>
      <c r="NF833">
        <v>20900</v>
      </c>
      <c r="NG833">
        <v>1228</v>
      </c>
      <c r="NH833">
        <v>1236</v>
      </c>
      <c r="NI833">
        <v>1228</v>
      </c>
      <c r="NJ833">
        <v>1235</v>
      </c>
      <c r="NK833">
        <v>22900</v>
      </c>
      <c r="NL833">
        <v>1234</v>
      </c>
      <c r="NM833">
        <v>1237</v>
      </c>
      <c r="NN833">
        <v>1233</v>
      </c>
      <c r="NO833">
        <v>1236</v>
      </c>
      <c r="NP833">
        <v>23600</v>
      </c>
      <c r="NQ833">
        <v>1236</v>
      </c>
      <c r="NR833">
        <v>1239</v>
      </c>
      <c r="NS833">
        <v>1235</v>
      </c>
      <c r="NT833">
        <v>1239</v>
      </c>
      <c r="NU833">
        <v>42800</v>
      </c>
      <c r="NV833">
        <v>1238</v>
      </c>
      <c r="NW833">
        <v>1238</v>
      </c>
      <c r="NX833">
        <v>1238</v>
      </c>
      <c r="NY833">
        <v>1238</v>
      </c>
      <c r="NZ833">
        <v>34600</v>
      </c>
    </row>
    <row r="834" spans="1:390" ht="27">
      <c r="A834" s="14" t="s">
        <v>615</v>
      </c>
      <c r="B834" s="14">
        <v>23</v>
      </c>
      <c r="C834" s="14">
        <v>4310</v>
      </c>
      <c r="D834" s="9" t="s">
        <v>569</v>
      </c>
      <c r="E834" s="14" t="s">
        <v>20</v>
      </c>
      <c r="F834" s="14" t="s">
        <v>440</v>
      </c>
      <c r="G834" s="51">
        <v>2245</v>
      </c>
      <c r="H834" s="51">
        <v>122</v>
      </c>
      <c r="I834" s="59">
        <v>5.7500000000000002E-2</v>
      </c>
      <c r="J834" s="51">
        <v>66100</v>
      </c>
      <c r="K834" s="51">
        <v>2248</v>
      </c>
      <c r="L834" s="51">
        <v>2116</v>
      </c>
      <c r="M834" s="64">
        <f t="shared" si="54"/>
        <v>2.2727272727272728E-2</v>
      </c>
      <c r="N834" s="43" t="str">
        <f>IFERROR(VLOOKUP(C834, マスタ!$E$2:$G$33, 3, TRUE), "")</f>
        <v>化学・医薬品</v>
      </c>
      <c r="O834" s="14" t="str">
        <f>IF(F834 = "", "", TEXT( WORKDAY(TEXT(LEFT(F834, FIND("(", F834) - 1), "yyyy/mm/dd"), 1, マスタ!$A$2:$A$106), "yyyymmdd"))</f>
        <v>20170809</v>
      </c>
      <c r="P834" s="18">
        <v>42956</v>
      </c>
      <c r="Q834" s="57">
        <v>2254</v>
      </c>
      <c r="R834" s="57">
        <v>2271</v>
      </c>
      <c r="S834" s="57">
        <v>2206</v>
      </c>
      <c r="T834" s="14" t="str">
        <f t="shared" si="63"/>
        <v>無</v>
      </c>
      <c r="U834" s="14" t="str">
        <f t="shared" si="64"/>
        <v>有</v>
      </c>
      <c r="V834" s="68">
        <f t="shared" si="65"/>
        <v>4.008908685968926E-3</v>
      </c>
      <c r="W834" s="19" t="s">
        <v>950</v>
      </c>
      <c r="X834" s="47">
        <v>5</v>
      </c>
      <c r="Y834" s="70">
        <f t="shared" si="59"/>
        <v>2.2271714922048997</v>
      </c>
      <c r="Z834">
        <v>2254</v>
      </c>
      <c r="AA834">
        <v>2269</v>
      </c>
      <c r="AB834">
        <v>2254</v>
      </c>
      <c r="AC834">
        <v>2255</v>
      </c>
      <c r="AD834">
        <v>6700</v>
      </c>
      <c r="AE834">
        <v>2252</v>
      </c>
      <c r="AF834">
        <v>2253</v>
      </c>
      <c r="AG834">
        <v>2250</v>
      </c>
      <c r="AH834">
        <v>2253</v>
      </c>
      <c r="AI834">
        <v>2600</v>
      </c>
      <c r="AJ834">
        <v>2253</v>
      </c>
      <c r="AK834">
        <v>2253</v>
      </c>
      <c r="AL834">
        <v>2253</v>
      </c>
      <c r="AM834">
        <v>2253</v>
      </c>
      <c r="AN834">
        <v>300</v>
      </c>
      <c r="AO834">
        <v>2255</v>
      </c>
      <c r="AP834">
        <v>2266</v>
      </c>
      <c r="AQ834">
        <v>2254</v>
      </c>
      <c r="AR834">
        <v>2266</v>
      </c>
      <c r="AS834">
        <v>5700</v>
      </c>
      <c r="AT834">
        <v>2260</v>
      </c>
      <c r="AU834">
        <v>2264</v>
      </c>
      <c r="AV834">
        <v>2255</v>
      </c>
      <c r="AW834">
        <v>2259</v>
      </c>
      <c r="AX834">
        <v>700</v>
      </c>
      <c r="BC834">
        <v>0</v>
      </c>
      <c r="BD834">
        <v>2259</v>
      </c>
      <c r="BE834">
        <v>2271</v>
      </c>
      <c r="BF834">
        <v>2258</v>
      </c>
      <c r="BG834">
        <v>2258</v>
      </c>
      <c r="BH834">
        <v>6900</v>
      </c>
      <c r="BI834">
        <v>2252</v>
      </c>
      <c r="BJ834">
        <v>2252</v>
      </c>
      <c r="BK834">
        <v>2248</v>
      </c>
      <c r="BL834">
        <v>2250</v>
      </c>
      <c r="BM834">
        <v>5500</v>
      </c>
      <c r="BN834">
        <v>2246</v>
      </c>
      <c r="BO834">
        <v>2246</v>
      </c>
      <c r="BP834">
        <v>2240</v>
      </c>
      <c r="BQ834">
        <v>2240</v>
      </c>
      <c r="BR834">
        <v>1500</v>
      </c>
      <c r="BS834">
        <v>2238</v>
      </c>
      <c r="BT834">
        <v>2238</v>
      </c>
      <c r="BU834">
        <v>2233</v>
      </c>
      <c r="BV834">
        <v>2233</v>
      </c>
      <c r="BW834">
        <v>400</v>
      </c>
      <c r="BX834">
        <v>2232</v>
      </c>
      <c r="BY834">
        <v>2232</v>
      </c>
      <c r="BZ834">
        <v>2230</v>
      </c>
      <c r="CA834">
        <v>2230</v>
      </c>
      <c r="CB834">
        <v>800</v>
      </c>
      <c r="CG834">
        <v>0</v>
      </c>
      <c r="CH834">
        <v>2231</v>
      </c>
      <c r="CI834">
        <v>2231</v>
      </c>
      <c r="CJ834">
        <v>2228</v>
      </c>
      <c r="CK834">
        <v>2228</v>
      </c>
      <c r="CL834">
        <v>3300</v>
      </c>
      <c r="CM834">
        <v>2233</v>
      </c>
      <c r="CN834">
        <v>2250</v>
      </c>
      <c r="CO834">
        <v>2233</v>
      </c>
      <c r="CP834">
        <v>2250</v>
      </c>
      <c r="CQ834">
        <v>1600</v>
      </c>
      <c r="CR834">
        <v>2249</v>
      </c>
      <c r="CS834">
        <v>2249</v>
      </c>
      <c r="CT834">
        <v>2240</v>
      </c>
      <c r="CU834">
        <v>2240</v>
      </c>
      <c r="CV834">
        <v>600</v>
      </c>
      <c r="CW834">
        <v>2240</v>
      </c>
      <c r="CX834">
        <v>2267</v>
      </c>
      <c r="CY834">
        <v>2236</v>
      </c>
      <c r="CZ834">
        <v>2261</v>
      </c>
      <c r="DA834">
        <v>4800</v>
      </c>
      <c r="DB834">
        <v>2253</v>
      </c>
      <c r="DC834">
        <v>2253</v>
      </c>
      <c r="DD834">
        <v>2230</v>
      </c>
      <c r="DE834">
        <v>2235</v>
      </c>
      <c r="DF834">
        <v>4400</v>
      </c>
      <c r="DG834">
        <v>2238</v>
      </c>
      <c r="DH834">
        <v>2239</v>
      </c>
      <c r="DI834">
        <v>2238</v>
      </c>
      <c r="DJ834">
        <v>2239</v>
      </c>
      <c r="DK834">
        <v>300</v>
      </c>
      <c r="DL834">
        <v>2245</v>
      </c>
      <c r="DM834">
        <v>2253</v>
      </c>
      <c r="DN834">
        <v>2245</v>
      </c>
      <c r="DO834">
        <v>2250</v>
      </c>
      <c r="DP834">
        <v>1500</v>
      </c>
      <c r="DQ834">
        <v>2248</v>
      </c>
      <c r="DR834">
        <v>2256</v>
      </c>
      <c r="DS834">
        <v>2248</v>
      </c>
      <c r="DT834">
        <v>2255</v>
      </c>
      <c r="DU834">
        <v>400</v>
      </c>
      <c r="DV834">
        <v>2253</v>
      </c>
      <c r="DW834">
        <v>2253</v>
      </c>
      <c r="DX834">
        <v>2242</v>
      </c>
      <c r="DY834">
        <v>2243</v>
      </c>
      <c r="DZ834">
        <v>900</v>
      </c>
      <c r="EA834">
        <v>2241</v>
      </c>
      <c r="EB834">
        <v>2241</v>
      </c>
      <c r="EC834">
        <v>2241</v>
      </c>
      <c r="ED834">
        <v>2241</v>
      </c>
      <c r="EE834">
        <v>100</v>
      </c>
      <c r="EF834">
        <v>2247</v>
      </c>
      <c r="EG834">
        <v>2247</v>
      </c>
      <c r="EH834">
        <v>2242</v>
      </c>
      <c r="EI834">
        <v>2242</v>
      </c>
      <c r="EJ834">
        <v>600</v>
      </c>
      <c r="EK834">
        <v>2244</v>
      </c>
      <c r="EL834">
        <v>2244</v>
      </c>
      <c r="EM834">
        <v>2240</v>
      </c>
      <c r="EN834">
        <v>2240</v>
      </c>
      <c r="EO834">
        <v>200</v>
      </c>
      <c r="EP834">
        <v>2239</v>
      </c>
      <c r="EQ834">
        <v>2239</v>
      </c>
      <c r="ER834">
        <v>2230</v>
      </c>
      <c r="ES834">
        <v>2239</v>
      </c>
      <c r="ET834">
        <v>1300</v>
      </c>
      <c r="EU834">
        <v>2239</v>
      </c>
      <c r="EV834">
        <v>2239</v>
      </c>
      <c r="EW834">
        <v>2239</v>
      </c>
      <c r="EX834">
        <v>2239</v>
      </c>
      <c r="EY834">
        <v>200</v>
      </c>
      <c r="EZ834">
        <v>2241</v>
      </c>
      <c r="FA834">
        <v>2242</v>
      </c>
      <c r="FB834">
        <v>2241</v>
      </c>
      <c r="FC834">
        <v>2242</v>
      </c>
      <c r="FD834">
        <v>200</v>
      </c>
      <c r="FE834">
        <v>2241</v>
      </c>
      <c r="FF834">
        <v>2241</v>
      </c>
      <c r="FG834">
        <v>2227</v>
      </c>
      <c r="FH834">
        <v>2227</v>
      </c>
      <c r="FI834">
        <v>1200</v>
      </c>
      <c r="FJ834">
        <v>2229</v>
      </c>
      <c r="FK834">
        <v>2229</v>
      </c>
      <c r="FL834">
        <v>2227</v>
      </c>
      <c r="FM834">
        <v>2227</v>
      </c>
      <c r="FN834">
        <v>300</v>
      </c>
      <c r="FO834">
        <v>2227</v>
      </c>
      <c r="FP834">
        <v>2227</v>
      </c>
      <c r="FQ834">
        <v>2226</v>
      </c>
      <c r="FR834">
        <v>2227</v>
      </c>
      <c r="FS834">
        <v>400</v>
      </c>
      <c r="FT834">
        <v>2227</v>
      </c>
      <c r="FU834">
        <v>2227</v>
      </c>
      <c r="FV834">
        <v>2227</v>
      </c>
      <c r="FW834">
        <v>2227</v>
      </c>
      <c r="FX834">
        <v>100</v>
      </c>
      <c r="GC834">
        <v>0</v>
      </c>
      <c r="GH834">
        <v>0</v>
      </c>
      <c r="GM834">
        <v>0</v>
      </c>
      <c r="GR834">
        <v>0</v>
      </c>
      <c r="GW834">
        <v>0</v>
      </c>
      <c r="HB834">
        <v>0</v>
      </c>
      <c r="HG834">
        <v>0</v>
      </c>
      <c r="HL834">
        <v>0</v>
      </c>
      <c r="HQ834">
        <v>0</v>
      </c>
      <c r="HV834">
        <v>0</v>
      </c>
      <c r="IA834">
        <v>0</v>
      </c>
      <c r="IB834">
        <v>2230</v>
      </c>
      <c r="IC834">
        <v>2236</v>
      </c>
      <c r="ID834">
        <v>2226</v>
      </c>
      <c r="IE834">
        <v>2226</v>
      </c>
      <c r="IF834">
        <v>1500</v>
      </c>
      <c r="IG834">
        <v>2225</v>
      </c>
      <c r="IH834">
        <v>2225</v>
      </c>
      <c r="II834">
        <v>2213</v>
      </c>
      <c r="IJ834">
        <v>2220</v>
      </c>
      <c r="IK834">
        <v>4100</v>
      </c>
      <c r="IL834">
        <v>2221</v>
      </c>
      <c r="IM834">
        <v>2221</v>
      </c>
      <c r="IN834">
        <v>2221</v>
      </c>
      <c r="IO834">
        <v>2221</v>
      </c>
      <c r="IP834">
        <v>100</v>
      </c>
      <c r="IQ834">
        <v>2220</v>
      </c>
      <c r="IR834">
        <v>2220</v>
      </c>
      <c r="IS834">
        <v>2220</v>
      </c>
      <c r="IT834">
        <v>2220</v>
      </c>
      <c r="IU834">
        <v>500</v>
      </c>
      <c r="IV834">
        <v>2217</v>
      </c>
      <c r="IW834">
        <v>2221</v>
      </c>
      <c r="IX834">
        <v>2217</v>
      </c>
      <c r="IY834">
        <v>2221</v>
      </c>
      <c r="IZ834">
        <v>300</v>
      </c>
      <c r="JA834">
        <v>2223</v>
      </c>
      <c r="JB834">
        <v>2225</v>
      </c>
      <c r="JC834">
        <v>2220</v>
      </c>
      <c r="JD834">
        <v>2220</v>
      </c>
      <c r="JE834">
        <v>1100</v>
      </c>
      <c r="JF834">
        <v>2224</v>
      </c>
      <c r="JG834">
        <v>2224</v>
      </c>
      <c r="JH834">
        <v>2224</v>
      </c>
      <c r="JI834">
        <v>2224</v>
      </c>
      <c r="JJ834">
        <v>100</v>
      </c>
      <c r="JO834">
        <v>0</v>
      </c>
      <c r="JP834">
        <v>2222</v>
      </c>
      <c r="JQ834">
        <v>2222</v>
      </c>
      <c r="JR834">
        <v>2219</v>
      </c>
      <c r="JS834">
        <v>2220</v>
      </c>
      <c r="JT834">
        <v>700</v>
      </c>
      <c r="JU834">
        <v>2218</v>
      </c>
      <c r="JV834">
        <v>2218</v>
      </c>
      <c r="JW834">
        <v>2218</v>
      </c>
      <c r="JX834">
        <v>2218</v>
      </c>
      <c r="JY834">
        <v>300</v>
      </c>
      <c r="JZ834">
        <v>2217</v>
      </c>
      <c r="KA834">
        <v>2217</v>
      </c>
      <c r="KB834">
        <v>2212</v>
      </c>
      <c r="KC834">
        <v>2212</v>
      </c>
      <c r="KD834">
        <v>700</v>
      </c>
      <c r="KI834">
        <v>0</v>
      </c>
      <c r="KJ834">
        <v>2220</v>
      </c>
      <c r="KK834">
        <v>2220</v>
      </c>
      <c r="KL834">
        <v>2215</v>
      </c>
      <c r="KM834">
        <v>2215</v>
      </c>
      <c r="KN834">
        <v>1000</v>
      </c>
      <c r="KO834">
        <v>2220</v>
      </c>
      <c r="KP834">
        <v>2225</v>
      </c>
      <c r="KQ834">
        <v>2220</v>
      </c>
      <c r="KR834">
        <v>2225</v>
      </c>
      <c r="KS834">
        <v>1100</v>
      </c>
      <c r="KT834">
        <v>2225</v>
      </c>
      <c r="KU834">
        <v>2225</v>
      </c>
      <c r="KV834">
        <v>2224</v>
      </c>
      <c r="KW834">
        <v>2224</v>
      </c>
      <c r="KX834">
        <v>200</v>
      </c>
      <c r="KY834">
        <v>2223</v>
      </c>
      <c r="KZ834">
        <v>2223</v>
      </c>
      <c r="LA834">
        <v>2220</v>
      </c>
      <c r="LB834">
        <v>2220</v>
      </c>
      <c r="LC834">
        <v>1700</v>
      </c>
      <c r="LD834">
        <v>2219</v>
      </c>
      <c r="LE834">
        <v>2220</v>
      </c>
      <c r="LF834">
        <v>2219</v>
      </c>
      <c r="LG834">
        <v>2220</v>
      </c>
      <c r="LH834">
        <v>400</v>
      </c>
      <c r="LI834">
        <v>2223</v>
      </c>
      <c r="LJ834">
        <v>2225</v>
      </c>
      <c r="LK834">
        <v>2223</v>
      </c>
      <c r="LL834">
        <v>2225</v>
      </c>
      <c r="LM834">
        <v>1500</v>
      </c>
      <c r="LR834">
        <v>0</v>
      </c>
      <c r="LS834">
        <v>2223</v>
      </c>
      <c r="LT834">
        <v>2223</v>
      </c>
      <c r="LU834">
        <v>2223</v>
      </c>
      <c r="LV834">
        <v>2223</v>
      </c>
      <c r="LW834">
        <v>300</v>
      </c>
      <c r="MB834">
        <v>0</v>
      </c>
      <c r="MC834">
        <v>2216</v>
      </c>
      <c r="MD834">
        <v>2218</v>
      </c>
      <c r="ME834">
        <v>2216</v>
      </c>
      <c r="MF834">
        <v>2218</v>
      </c>
      <c r="MG834">
        <v>200</v>
      </c>
      <c r="MH834">
        <v>2217</v>
      </c>
      <c r="MI834">
        <v>2217</v>
      </c>
      <c r="MJ834">
        <v>2206</v>
      </c>
      <c r="MK834">
        <v>2206</v>
      </c>
      <c r="ML834">
        <v>2000</v>
      </c>
      <c r="MQ834">
        <v>0</v>
      </c>
      <c r="MR834">
        <v>2214</v>
      </c>
      <c r="MS834">
        <v>2214</v>
      </c>
      <c r="MT834">
        <v>2214</v>
      </c>
      <c r="MU834">
        <v>2214</v>
      </c>
      <c r="MV834">
        <v>100</v>
      </c>
      <c r="MW834">
        <v>2213</v>
      </c>
      <c r="MX834">
        <v>2214</v>
      </c>
      <c r="MY834">
        <v>2213</v>
      </c>
      <c r="MZ834">
        <v>2214</v>
      </c>
      <c r="NA834">
        <v>200</v>
      </c>
      <c r="NB834">
        <v>2215</v>
      </c>
      <c r="NC834">
        <v>2215</v>
      </c>
      <c r="ND834">
        <v>2215</v>
      </c>
      <c r="NE834">
        <v>2215</v>
      </c>
      <c r="NF834">
        <v>800</v>
      </c>
      <c r="NG834">
        <v>2215</v>
      </c>
      <c r="NH834">
        <v>2215</v>
      </c>
      <c r="NI834">
        <v>2215</v>
      </c>
      <c r="NJ834">
        <v>2215</v>
      </c>
      <c r="NK834">
        <v>100</v>
      </c>
      <c r="NP834">
        <v>0</v>
      </c>
      <c r="NQ834">
        <v>2217</v>
      </c>
      <c r="NR834">
        <v>2217</v>
      </c>
      <c r="NS834">
        <v>2213</v>
      </c>
      <c r="NT834">
        <v>2213</v>
      </c>
      <c r="NU834">
        <v>300</v>
      </c>
      <c r="NV834">
        <v>2214</v>
      </c>
      <c r="NW834">
        <v>2214</v>
      </c>
      <c r="NX834">
        <v>2214</v>
      </c>
      <c r="NY834">
        <v>2214</v>
      </c>
      <c r="NZ834">
        <v>1200</v>
      </c>
    </row>
    <row r="835" spans="1:390" ht="15">
      <c r="A835" s="15" t="s">
        <v>18</v>
      </c>
      <c r="B835" s="15">
        <v>24</v>
      </c>
      <c r="C835" s="15">
        <v>5142</v>
      </c>
      <c r="D835" s="10" t="s">
        <v>570</v>
      </c>
      <c r="E835" s="15" t="s">
        <v>20</v>
      </c>
      <c r="F835" s="15" t="s">
        <v>440</v>
      </c>
      <c r="G835" s="50">
        <v>2141</v>
      </c>
      <c r="H835" s="50">
        <v>113</v>
      </c>
      <c r="I835" s="58">
        <v>5.57E-2</v>
      </c>
      <c r="J835" s="50">
        <v>74400</v>
      </c>
      <c r="K835" s="50">
        <v>2143</v>
      </c>
      <c r="L835" s="50">
        <v>1989</v>
      </c>
      <c r="M835" s="63">
        <f t="shared" si="54"/>
        <v>1.2987012987012988E-2</v>
      </c>
      <c r="N835" s="42" t="str">
        <f>IFERROR(VLOOKUP(C835, マスタ!$E$2:$G$33, 3, TRUE), "")</f>
        <v>ゴム</v>
      </c>
      <c r="O835" s="15" t="str">
        <f>IF(F835 = "", "", TEXT( WORKDAY(TEXT(LEFT(F835, FIND("(", F835) - 1), "yyyy/mm/dd"), 1, マスタ!$A$2:$A$106), "yyyymmdd"))</f>
        <v>20170809</v>
      </c>
      <c r="P835" s="16">
        <v>42956</v>
      </c>
      <c r="Q835" s="56">
        <v>2117</v>
      </c>
      <c r="R835" s="56">
        <v>2189</v>
      </c>
      <c r="S835" s="56">
        <v>2116</v>
      </c>
      <c r="T835" s="15" t="str">
        <f t="shared" si="63"/>
        <v>有</v>
      </c>
      <c r="U835" s="15" t="str">
        <f t="shared" si="64"/>
        <v>無</v>
      </c>
      <c r="V835" s="67">
        <f t="shared" si="65"/>
        <v>-1.1209715086408223E-2</v>
      </c>
      <c r="W835" s="17" t="s">
        <v>949</v>
      </c>
      <c r="X835" s="46">
        <v>42</v>
      </c>
      <c r="Y835" s="71">
        <f t="shared" si="59"/>
        <v>19.617001401214388</v>
      </c>
      <c r="Z835">
        <v>2117</v>
      </c>
      <c r="AA835">
        <v>2142</v>
      </c>
      <c r="AB835">
        <v>2116</v>
      </c>
      <c r="AC835">
        <v>2142</v>
      </c>
      <c r="AD835">
        <v>17400</v>
      </c>
      <c r="AE835">
        <v>2141</v>
      </c>
      <c r="AF835">
        <v>2142</v>
      </c>
      <c r="AG835">
        <v>2140</v>
      </c>
      <c r="AH835">
        <v>2142</v>
      </c>
      <c r="AI835">
        <v>900</v>
      </c>
      <c r="AJ835">
        <v>2140</v>
      </c>
      <c r="AK835">
        <v>2187</v>
      </c>
      <c r="AL835">
        <v>2140</v>
      </c>
      <c r="AM835">
        <v>2187</v>
      </c>
      <c r="AN835">
        <v>10500</v>
      </c>
      <c r="AO835">
        <v>2188</v>
      </c>
      <c r="AP835">
        <v>2189</v>
      </c>
      <c r="AQ835">
        <v>2176</v>
      </c>
      <c r="AR835">
        <v>2176</v>
      </c>
      <c r="AS835">
        <v>2300</v>
      </c>
      <c r="AT835">
        <v>2167</v>
      </c>
      <c r="AU835">
        <v>2167</v>
      </c>
      <c r="AV835">
        <v>2167</v>
      </c>
      <c r="AW835">
        <v>2167</v>
      </c>
      <c r="AX835">
        <v>200</v>
      </c>
      <c r="AY835">
        <v>2167</v>
      </c>
      <c r="AZ835">
        <v>2167</v>
      </c>
      <c r="BA835">
        <v>2160</v>
      </c>
      <c r="BB835">
        <v>2160</v>
      </c>
      <c r="BC835">
        <v>400</v>
      </c>
      <c r="BD835">
        <v>2158</v>
      </c>
      <c r="BE835">
        <v>2158</v>
      </c>
      <c r="BF835">
        <v>2148</v>
      </c>
      <c r="BG835">
        <v>2150</v>
      </c>
      <c r="BH835">
        <v>1700</v>
      </c>
      <c r="BI835">
        <v>2159</v>
      </c>
      <c r="BJ835">
        <v>2165</v>
      </c>
      <c r="BK835">
        <v>2148</v>
      </c>
      <c r="BL835">
        <v>2148</v>
      </c>
      <c r="BM835">
        <v>1800</v>
      </c>
      <c r="BN835">
        <v>2145</v>
      </c>
      <c r="BO835">
        <v>2147</v>
      </c>
      <c r="BP835">
        <v>2141</v>
      </c>
      <c r="BQ835">
        <v>2141</v>
      </c>
      <c r="BR835">
        <v>1200</v>
      </c>
      <c r="BS835">
        <v>2142</v>
      </c>
      <c r="BT835">
        <v>2143</v>
      </c>
      <c r="BU835">
        <v>2140</v>
      </c>
      <c r="BV835">
        <v>2140</v>
      </c>
      <c r="BW835">
        <v>500</v>
      </c>
      <c r="BX835">
        <v>2139</v>
      </c>
      <c r="BY835">
        <v>2139</v>
      </c>
      <c r="BZ835">
        <v>2126</v>
      </c>
      <c r="CA835">
        <v>2130</v>
      </c>
      <c r="CB835">
        <v>2100</v>
      </c>
      <c r="CC835">
        <v>2134</v>
      </c>
      <c r="CD835">
        <v>2134</v>
      </c>
      <c r="CE835">
        <v>2134</v>
      </c>
      <c r="CF835">
        <v>2134</v>
      </c>
      <c r="CG835">
        <v>600</v>
      </c>
      <c r="CH835">
        <v>2130</v>
      </c>
      <c r="CI835">
        <v>2130</v>
      </c>
      <c r="CJ835">
        <v>2130</v>
      </c>
      <c r="CK835">
        <v>2130</v>
      </c>
      <c r="CL835">
        <v>100</v>
      </c>
      <c r="CM835">
        <v>2134</v>
      </c>
      <c r="CN835">
        <v>2148</v>
      </c>
      <c r="CO835">
        <v>2134</v>
      </c>
      <c r="CP835">
        <v>2148</v>
      </c>
      <c r="CQ835">
        <v>800</v>
      </c>
      <c r="CR835">
        <v>2145</v>
      </c>
      <c r="CS835">
        <v>2145</v>
      </c>
      <c r="CT835">
        <v>2144</v>
      </c>
      <c r="CU835">
        <v>2144</v>
      </c>
      <c r="CV835">
        <v>400</v>
      </c>
      <c r="CW835">
        <v>2145</v>
      </c>
      <c r="CX835">
        <v>2145</v>
      </c>
      <c r="CY835">
        <v>2140</v>
      </c>
      <c r="CZ835">
        <v>2144</v>
      </c>
      <c r="DA835">
        <v>300</v>
      </c>
      <c r="DB835">
        <v>2144</v>
      </c>
      <c r="DC835">
        <v>2145</v>
      </c>
      <c r="DD835">
        <v>2144</v>
      </c>
      <c r="DE835">
        <v>2145</v>
      </c>
      <c r="DF835">
        <v>200</v>
      </c>
      <c r="DG835">
        <v>2148</v>
      </c>
      <c r="DH835">
        <v>2150</v>
      </c>
      <c r="DI835">
        <v>2148</v>
      </c>
      <c r="DJ835">
        <v>2150</v>
      </c>
      <c r="DK835">
        <v>1000</v>
      </c>
      <c r="DL835">
        <v>2159</v>
      </c>
      <c r="DM835">
        <v>2161</v>
      </c>
      <c r="DN835">
        <v>2149</v>
      </c>
      <c r="DO835">
        <v>2150</v>
      </c>
      <c r="DP835">
        <v>1600</v>
      </c>
      <c r="DQ835">
        <v>2155</v>
      </c>
      <c r="DR835">
        <v>2163</v>
      </c>
      <c r="DS835">
        <v>2155</v>
      </c>
      <c r="DT835">
        <v>2163</v>
      </c>
      <c r="DU835">
        <v>200</v>
      </c>
      <c r="DV835">
        <v>2157</v>
      </c>
      <c r="DW835">
        <v>2157</v>
      </c>
      <c r="DX835">
        <v>2155</v>
      </c>
      <c r="DY835">
        <v>2155</v>
      </c>
      <c r="DZ835">
        <v>400</v>
      </c>
      <c r="EA835">
        <v>2155</v>
      </c>
      <c r="EB835">
        <v>2158</v>
      </c>
      <c r="EC835">
        <v>2155</v>
      </c>
      <c r="ED835">
        <v>2158</v>
      </c>
      <c r="EE835">
        <v>200</v>
      </c>
      <c r="EF835">
        <v>2152</v>
      </c>
      <c r="EG835">
        <v>2152</v>
      </c>
      <c r="EH835">
        <v>2151</v>
      </c>
      <c r="EI835">
        <v>2151</v>
      </c>
      <c r="EJ835">
        <v>300</v>
      </c>
      <c r="EO835">
        <v>0</v>
      </c>
      <c r="EP835">
        <v>2150</v>
      </c>
      <c r="EQ835">
        <v>2150</v>
      </c>
      <c r="ER835">
        <v>2144</v>
      </c>
      <c r="ES835">
        <v>2146</v>
      </c>
      <c r="ET835">
        <v>500</v>
      </c>
      <c r="EU835">
        <v>2144</v>
      </c>
      <c r="EV835">
        <v>2148</v>
      </c>
      <c r="EW835">
        <v>2144</v>
      </c>
      <c r="EX835">
        <v>2148</v>
      </c>
      <c r="EY835">
        <v>600</v>
      </c>
      <c r="EZ835">
        <v>2145</v>
      </c>
      <c r="FA835">
        <v>2146</v>
      </c>
      <c r="FB835">
        <v>2144</v>
      </c>
      <c r="FC835">
        <v>2145</v>
      </c>
      <c r="FD835">
        <v>700</v>
      </c>
      <c r="FI835">
        <v>0</v>
      </c>
      <c r="FJ835">
        <v>2148</v>
      </c>
      <c r="FK835">
        <v>2150</v>
      </c>
      <c r="FL835">
        <v>2148</v>
      </c>
      <c r="FM835">
        <v>2149</v>
      </c>
      <c r="FN835">
        <v>500</v>
      </c>
      <c r="FO835">
        <v>2149</v>
      </c>
      <c r="FP835">
        <v>2154</v>
      </c>
      <c r="FQ835">
        <v>2147</v>
      </c>
      <c r="FR835">
        <v>2147</v>
      </c>
      <c r="FS835">
        <v>600</v>
      </c>
      <c r="FT835">
        <v>2146</v>
      </c>
      <c r="FU835">
        <v>2146</v>
      </c>
      <c r="FV835">
        <v>2146</v>
      </c>
      <c r="FW835">
        <v>2146</v>
      </c>
      <c r="FX835">
        <v>200</v>
      </c>
      <c r="GC835">
        <v>0</v>
      </c>
      <c r="GH835">
        <v>0</v>
      </c>
      <c r="GM835">
        <v>0</v>
      </c>
      <c r="GR835">
        <v>0</v>
      </c>
      <c r="GW835">
        <v>0</v>
      </c>
      <c r="HB835">
        <v>0</v>
      </c>
      <c r="HG835">
        <v>0</v>
      </c>
      <c r="HL835">
        <v>0</v>
      </c>
      <c r="HQ835">
        <v>0</v>
      </c>
      <c r="HV835">
        <v>0</v>
      </c>
      <c r="IA835">
        <v>0</v>
      </c>
      <c r="IB835">
        <v>2141</v>
      </c>
      <c r="IC835">
        <v>2153</v>
      </c>
      <c r="ID835">
        <v>2141</v>
      </c>
      <c r="IE835">
        <v>2153</v>
      </c>
      <c r="IF835">
        <v>3100</v>
      </c>
      <c r="IG835">
        <v>2151</v>
      </c>
      <c r="IH835">
        <v>2151</v>
      </c>
      <c r="II835">
        <v>2146</v>
      </c>
      <c r="IJ835">
        <v>2148</v>
      </c>
      <c r="IK835">
        <v>1000</v>
      </c>
      <c r="IL835">
        <v>2145</v>
      </c>
      <c r="IM835">
        <v>2145</v>
      </c>
      <c r="IN835">
        <v>2145</v>
      </c>
      <c r="IO835">
        <v>2145</v>
      </c>
      <c r="IP835">
        <v>100</v>
      </c>
      <c r="IQ835">
        <v>2144</v>
      </c>
      <c r="IR835">
        <v>2144</v>
      </c>
      <c r="IS835">
        <v>2144</v>
      </c>
      <c r="IT835">
        <v>2144</v>
      </c>
      <c r="IU835">
        <v>300</v>
      </c>
      <c r="IV835">
        <v>2145</v>
      </c>
      <c r="IW835">
        <v>2146</v>
      </c>
      <c r="IX835">
        <v>2145</v>
      </c>
      <c r="IY835">
        <v>2146</v>
      </c>
      <c r="IZ835">
        <v>400</v>
      </c>
      <c r="JA835">
        <v>2146</v>
      </c>
      <c r="JB835">
        <v>2148</v>
      </c>
      <c r="JC835">
        <v>2146</v>
      </c>
      <c r="JD835">
        <v>2148</v>
      </c>
      <c r="JE835">
        <v>700</v>
      </c>
      <c r="JF835">
        <v>2152</v>
      </c>
      <c r="JG835">
        <v>2156</v>
      </c>
      <c r="JH835">
        <v>2152</v>
      </c>
      <c r="JI835">
        <v>2156</v>
      </c>
      <c r="JJ835">
        <v>800</v>
      </c>
      <c r="JK835">
        <v>2156</v>
      </c>
      <c r="JL835">
        <v>2158</v>
      </c>
      <c r="JM835">
        <v>2156</v>
      </c>
      <c r="JN835">
        <v>2158</v>
      </c>
      <c r="JO835">
        <v>600</v>
      </c>
      <c r="JP835">
        <v>2158</v>
      </c>
      <c r="JQ835">
        <v>2163</v>
      </c>
      <c r="JR835">
        <v>2158</v>
      </c>
      <c r="JS835">
        <v>2161</v>
      </c>
      <c r="JT835">
        <v>400</v>
      </c>
      <c r="JU835">
        <v>2160</v>
      </c>
      <c r="JV835">
        <v>2160</v>
      </c>
      <c r="JW835">
        <v>2155</v>
      </c>
      <c r="JX835">
        <v>2155</v>
      </c>
      <c r="JY835">
        <v>500</v>
      </c>
      <c r="KD835">
        <v>0</v>
      </c>
      <c r="KE835">
        <v>2161</v>
      </c>
      <c r="KF835">
        <v>2161</v>
      </c>
      <c r="KG835">
        <v>2160</v>
      </c>
      <c r="KH835">
        <v>2160</v>
      </c>
      <c r="KI835">
        <v>300</v>
      </c>
      <c r="KJ835">
        <v>2156</v>
      </c>
      <c r="KK835">
        <v>2156</v>
      </c>
      <c r="KL835">
        <v>2156</v>
      </c>
      <c r="KM835">
        <v>2156</v>
      </c>
      <c r="KN835">
        <v>200</v>
      </c>
      <c r="KO835">
        <v>2158</v>
      </c>
      <c r="KP835">
        <v>2158</v>
      </c>
      <c r="KQ835">
        <v>2157</v>
      </c>
      <c r="KR835">
        <v>2157</v>
      </c>
      <c r="KS835">
        <v>200</v>
      </c>
      <c r="KT835">
        <v>2161</v>
      </c>
      <c r="KU835">
        <v>2161</v>
      </c>
      <c r="KV835">
        <v>2157</v>
      </c>
      <c r="KW835">
        <v>2159</v>
      </c>
      <c r="KX835">
        <v>500</v>
      </c>
      <c r="KY835">
        <v>2156</v>
      </c>
      <c r="KZ835">
        <v>2156</v>
      </c>
      <c r="LA835">
        <v>2155</v>
      </c>
      <c r="LB835">
        <v>2155</v>
      </c>
      <c r="LC835">
        <v>200</v>
      </c>
      <c r="LD835">
        <v>2155</v>
      </c>
      <c r="LE835">
        <v>2158</v>
      </c>
      <c r="LF835">
        <v>2152</v>
      </c>
      <c r="LG835">
        <v>2152</v>
      </c>
      <c r="LH835">
        <v>800</v>
      </c>
      <c r="LI835">
        <v>2154</v>
      </c>
      <c r="LJ835">
        <v>2154</v>
      </c>
      <c r="LK835">
        <v>2152</v>
      </c>
      <c r="LL835">
        <v>2152</v>
      </c>
      <c r="LM835">
        <v>300</v>
      </c>
      <c r="LN835">
        <v>2158</v>
      </c>
      <c r="LO835">
        <v>2163</v>
      </c>
      <c r="LP835">
        <v>2155</v>
      </c>
      <c r="LQ835">
        <v>2155</v>
      </c>
      <c r="LR835">
        <v>600</v>
      </c>
      <c r="LS835">
        <v>2154</v>
      </c>
      <c r="LT835">
        <v>2154</v>
      </c>
      <c r="LU835">
        <v>2148</v>
      </c>
      <c r="LV835">
        <v>2148</v>
      </c>
      <c r="LW835">
        <v>300</v>
      </c>
      <c r="MB835">
        <v>0</v>
      </c>
      <c r="MC835">
        <v>2148</v>
      </c>
      <c r="MD835">
        <v>2148</v>
      </c>
      <c r="ME835">
        <v>2144</v>
      </c>
      <c r="MF835">
        <v>2145</v>
      </c>
      <c r="MG835">
        <v>700</v>
      </c>
      <c r="MH835">
        <v>2146</v>
      </c>
      <c r="MI835">
        <v>2148</v>
      </c>
      <c r="MJ835">
        <v>2146</v>
      </c>
      <c r="MK835">
        <v>2148</v>
      </c>
      <c r="ML835">
        <v>700</v>
      </c>
      <c r="MM835">
        <v>2146</v>
      </c>
      <c r="MN835">
        <v>2146</v>
      </c>
      <c r="MO835">
        <v>2145</v>
      </c>
      <c r="MP835">
        <v>2146</v>
      </c>
      <c r="MQ835">
        <v>1200</v>
      </c>
      <c r="MV835">
        <v>0</v>
      </c>
      <c r="MW835">
        <v>2147</v>
      </c>
      <c r="MX835">
        <v>2150</v>
      </c>
      <c r="MY835">
        <v>2145</v>
      </c>
      <c r="MZ835">
        <v>2150</v>
      </c>
      <c r="NA835">
        <v>1100</v>
      </c>
      <c r="NB835">
        <v>2151</v>
      </c>
      <c r="NC835">
        <v>2154</v>
      </c>
      <c r="ND835">
        <v>2151</v>
      </c>
      <c r="NE835">
        <v>2154</v>
      </c>
      <c r="NF835">
        <v>400</v>
      </c>
      <c r="NG835">
        <v>2154</v>
      </c>
      <c r="NH835">
        <v>2154</v>
      </c>
      <c r="NI835">
        <v>2149</v>
      </c>
      <c r="NJ835">
        <v>2149</v>
      </c>
      <c r="NK835">
        <v>700</v>
      </c>
      <c r="NL835">
        <v>2147</v>
      </c>
      <c r="NM835">
        <v>2147</v>
      </c>
      <c r="NN835">
        <v>2144</v>
      </c>
      <c r="NO835">
        <v>2146</v>
      </c>
      <c r="NP835">
        <v>1800</v>
      </c>
      <c r="NQ835">
        <v>2146</v>
      </c>
      <c r="NR835">
        <v>2150</v>
      </c>
      <c r="NS835">
        <v>2144</v>
      </c>
      <c r="NT835">
        <v>2150</v>
      </c>
      <c r="NU835">
        <v>1900</v>
      </c>
      <c r="NV835">
        <v>2152</v>
      </c>
      <c r="NW835">
        <v>2152</v>
      </c>
      <c r="NX835">
        <v>2152</v>
      </c>
      <c r="NY835">
        <v>2152</v>
      </c>
      <c r="NZ835">
        <v>3000</v>
      </c>
    </row>
    <row r="836" spans="1:390" ht="15">
      <c r="A836" s="14" t="s">
        <v>18</v>
      </c>
      <c r="B836" s="14">
        <v>25</v>
      </c>
      <c r="C836" s="14">
        <v>1969</v>
      </c>
      <c r="D836" s="9" t="s">
        <v>571</v>
      </c>
      <c r="E836" s="14" t="s">
        <v>20</v>
      </c>
      <c r="F836" s="14" t="s">
        <v>440</v>
      </c>
      <c r="G836" s="51">
        <v>1994</v>
      </c>
      <c r="H836" s="51">
        <v>103</v>
      </c>
      <c r="I836" s="59">
        <v>5.45E-2</v>
      </c>
      <c r="J836" s="51">
        <v>767200</v>
      </c>
      <c r="K836" s="51">
        <v>2119</v>
      </c>
      <c r="L836" s="51">
        <v>1957</v>
      </c>
      <c r="M836" s="64">
        <f t="shared" si="54"/>
        <v>0.77160493827160492</v>
      </c>
      <c r="N836" s="43" t="str">
        <f>IFERROR(VLOOKUP(C836, マスタ!$E$2:$G$33, 3, TRUE), "")</f>
        <v>建設</v>
      </c>
      <c r="O836" s="14" t="str">
        <f>IF(F836 = "", "", TEXT( WORKDAY(TEXT(LEFT(F836, FIND("(", F836) - 1), "yyyy/mm/dd"), 1, マスタ!$A$2:$A$106), "yyyymmdd"))</f>
        <v>20170809</v>
      </c>
      <c r="P836" s="18">
        <v>42956</v>
      </c>
      <c r="Q836" s="57">
        <v>1991</v>
      </c>
      <c r="R836" s="57">
        <v>2004</v>
      </c>
      <c r="S836" s="57">
        <v>1950</v>
      </c>
      <c r="T836" s="14" t="str">
        <f t="shared" si="63"/>
        <v>無</v>
      </c>
      <c r="U836" s="14" t="str">
        <f t="shared" si="64"/>
        <v>有</v>
      </c>
      <c r="V836" s="68">
        <f t="shared" si="65"/>
        <v>-1.5045135406218657E-3</v>
      </c>
      <c r="W836" s="19" t="s">
        <v>948</v>
      </c>
      <c r="X836" s="47">
        <v>-7</v>
      </c>
      <c r="Y836" s="70">
        <f t="shared" si="59"/>
        <v>-3.5105315947843532</v>
      </c>
      <c r="Z836">
        <v>1991</v>
      </c>
      <c r="AA836">
        <v>2004</v>
      </c>
      <c r="AB836">
        <v>1988</v>
      </c>
      <c r="AC836">
        <v>1995</v>
      </c>
      <c r="AD836">
        <v>18300</v>
      </c>
      <c r="AE836">
        <v>1993</v>
      </c>
      <c r="AF836">
        <v>2000</v>
      </c>
      <c r="AG836">
        <v>1992</v>
      </c>
      <c r="AH836">
        <v>1995</v>
      </c>
      <c r="AI836">
        <v>5700</v>
      </c>
      <c r="AJ836">
        <v>1992</v>
      </c>
      <c r="AK836">
        <v>1993</v>
      </c>
      <c r="AL836">
        <v>1989</v>
      </c>
      <c r="AM836">
        <v>1989</v>
      </c>
      <c r="AN836">
        <v>3000</v>
      </c>
      <c r="AO836">
        <v>1991</v>
      </c>
      <c r="AP836">
        <v>1994</v>
      </c>
      <c r="AQ836">
        <v>1983</v>
      </c>
      <c r="AR836">
        <v>1988</v>
      </c>
      <c r="AS836">
        <v>5400</v>
      </c>
      <c r="AT836">
        <v>1983</v>
      </c>
      <c r="AU836">
        <v>1984</v>
      </c>
      <c r="AV836">
        <v>1982</v>
      </c>
      <c r="AW836">
        <v>1984</v>
      </c>
      <c r="AX836">
        <v>400</v>
      </c>
      <c r="AY836">
        <v>1983</v>
      </c>
      <c r="AZ836">
        <v>1984</v>
      </c>
      <c r="BA836">
        <v>1978</v>
      </c>
      <c r="BB836">
        <v>1978</v>
      </c>
      <c r="BC836">
        <v>3100</v>
      </c>
      <c r="BD836">
        <v>1977</v>
      </c>
      <c r="BE836">
        <v>1977</v>
      </c>
      <c r="BF836">
        <v>1974</v>
      </c>
      <c r="BG836">
        <v>1976</v>
      </c>
      <c r="BH836">
        <v>4000</v>
      </c>
      <c r="BI836">
        <v>1975</v>
      </c>
      <c r="BJ836">
        <v>1980</v>
      </c>
      <c r="BK836">
        <v>1974</v>
      </c>
      <c r="BL836">
        <v>1980</v>
      </c>
      <c r="BM836">
        <v>1400</v>
      </c>
      <c r="BN836">
        <v>1978</v>
      </c>
      <c r="BO836">
        <v>1978</v>
      </c>
      <c r="BP836">
        <v>1978</v>
      </c>
      <c r="BQ836">
        <v>1978</v>
      </c>
      <c r="BR836">
        <v>700</v>
      </c>
      <c r="BS836">
        <v>1977</v>
      </c>
      <c r="BT836">
        <v>1980</v>
      </c>
      <c r="BU836">
        <v>1974</v>
      </c>
      <c r="BV836">
        <v>1977</v>
      </c>
      <c r="BW836">
        <v>7100</v>
      </c>
      <c r="BX836">
        <v>1976</v>
      </c>
      <c r="BY836">
        <v>1979</v>
      </c>
      <c r="BZ836">
        <v>1971</v>
      </c>
      <c r="CA836">
        <v>1978</v>
      </c>
      <c r="CB836">
        <v>10000</v>
      </c>
      <c r="CC836">
        <v>1977</v>
      </c>
      <c r="CD836">
        <v>1979</v>
      </c>
      <c r="CE836">
        <v>1974</v>
      </c>
      <c r="CF836">
        <v>1976</v>
      </c>
      <c r="CG836">
        <v>6700</v>
      </c>
      <c r="CH836">
        <v>1976</v>
      </c>
      <c r="CI836">
        <v>1976</v>
      </c>
      <c r="CJ836">
        <v>1973</v>
      </c>
      <c r="CK836">
        <v>1973</v>
      </c>
      <c r="CL836">
        <v>3200</v>
      </c>
      <c r="CM836">
        <v>1974</v>
      </c>
      <c r="CN836">
        <v>1976</v>
      </c>
      <c r="CO836">
        <v>1974</v>
      </c>
      <c r="CP836">
        <v>1975</v>
      </c>
      <c r="CQ836">
        <v>1600</v>
      </c>
      <c r="CR836">
        <v>1974</v>
      </c>
      <c r="CS836">
        <v>1974</v>
      </c>
      <c r="CT836">
        <v>1973</v>
      </c>
      <c r="CU836">
        <v>1973</v>
      </c>
      <c r="CV836">
        <v>200</v>
      </c>
      <c r="CW836">
        <v>1972</v>
      </c>
      <c r="CX836">
        <v>1972</v>
      </c>
      <c r="CY836">
        <v>1969</v>
      </c>
      <c r="CZ836">
        <v>1972</v>
      </c>
      <c r="DA836">
        <v>6600</v>
      </c>
      <c r="DB836">
        <v>1971</v>
      </c>
      <c r="DC836">
        <v>1971</v>
      </c>
      <c r="DD836">
        <v>1967</v>
      </c>
      <c r="DE836">
        <v>1970</v>
      </c>
      <c r="DF836">
        <v>2600</v>
      </c>
      <c r="DG836">
        <v>1971</v>
      </c>
      <c r="DH836">
        <v>1973</v>
      </c>
      <c r="DI836">
        <v>1967</v>
      </c>
      <c r="DJ836">
        <v>1971</v>
      </c>
      <c r="DK836">
        <v>8600</v>
      </c>
      <c r="DL836">
        <v>1971</v>
      </c>
      <c r="DM836">
        <v>1972</v>
      </c>
      <c r="DN836">
        <v>1969</v>
      </c>
      <c r="DO836">
        <v>1969</v>
      </c>
      <c r="DP836">
        <v>700</v>
      </c>
      <c r="DQ836">
        <v>1969</v>
      </c>
      <c r="DR836">
        <v>1969</v>
      </c>
      <c r="DS836">
        <v>1966</v>
      </c>
      <c r="DT836">
        <v>1967</v>
      </c>
      <c r="DU836">
        <v>2200</v>
      </c>
      <c r="DV836">
        <v>1966</v>
      </c>
      <c r="DW836">
        <v>1966</v>
      </c>
      <c r="DX836">
        <v>1962</v>
      </c>
      <c r="DY836">
        <v>1963</v>
      </c>
      <c r="DZ836">
        <v>5800</v>
      </c>
      <c r="EA836">
        <v>1962</v>
      </c>
      <c r="EB836">
        <v>1962</v>
      </c>
      <c r="EC836">
        <v>1960</v>
      </c>
      <c r="ED836">
        <v>1960</v>
      </c>
      <c r="EE836">
        <v>4400</v>
      </c>
      <c r="EF836">
        <v>1959</v>
      </c>
      <c r="EG836">
        <v>1961</v>
      </c>
      <c r="EH836">
        <v>1958</v>
      </c>
      <c r="EI836">
        <v>1960</v>
      </c>
      <c r="EJ836">
        <v>3100</v>
      </c>
      <c r="EK836">
        <v>1960</v>
      </c>
      <c r="EL836">
        <v>1962</v>
      </c>
      <c r="EM836">
        <v>1960</v>
      </c>
      <c r="EN836">
        <v>1961</v>
      </c>
      <c r="EO836">
        <v>1200</v>
      </c>
      <c r="EP836">
        <v>1961</v>
      </c>
      <c r="EQ836">
        <v>1961</v>
      </c>
      <c r="ER836">
        <v>1959</v>
      </c>
      <c r="ES836">
        <v>1960</v>
      </c>
      <c r="ET836">
        <v>1800</v>
      </c>
      <c r="EU836">
        <v>1961</v>
      </c>
      <c r="EV836">
        <v>1963</v>
      </c>
      <c r="EW836">
        <v>1960</v>
      </c>
      <c r="EX836">
        <v>1962</v>
      </c>
      <c r="EY836">
        <v>4400</v>
      </c>
      <c r="EZ836">
        <v>1961</v>
      </c>
      <c r="FA836">
        <v>1965</v>
      </c>
      <c r="FB836">
        <v>1960</v>
      </c>
      <c r="FC836">
        <v>1965</v>
      </c>
      <c r="FD836">
        <v>3200</v>
      </c>
      <c r="FE836">
        <v>1966</v>
      </c>
      <c r="FF836">
        <v>1967</v>
      </c>
      <c r="FG836">
        <v>1965</v>
      </c>
      <c r="FH836">
        <v>1967</v>
      </c>
      <c r="FI836">
        <v>1500</v>
      </c>
      <c r="FJ836">
        <v>1967</v>
      </c>
      <c r="FK836">
        <v>1968</v>
      </c>
      <c r="FL836">
        <v>1966</v>
      </c>
      <c r="FM836">
        <v>1968</v>
      </c>
      <c r="FN836">
        <v>2300</v>
      </c>
      <c r="FO836">
        <v>1968</v>
      </c>
      <c r="FP836">
        <v>1971</v>
      </c>
      <c r="FQ836">
        <v>1968</v>
      </c>
      <c r="FR836">
        <v>1969</v>
      </c>
      <c r="FS836">
        <v>3500</v>
      </c>
      <c r="FT836">
        <v>1971</v>
      </c>
      <c r="FU836">
        <v>1971</v>
      </c>
      <c r="FV836">
        <v>1971</v>
      </c>
      <c r="FW836">
        <v>1971</v>
      </c>
      <c r="FX836">
        <v>400</v>
      </c>
      <c r="GC836">
        <v>0</v>
      </c>
      <c r="GH836">
        <v>0</v>
      </c>
      <c r="GM836">
        <v>0</v>
      </c>
      <c r="GR836">
        <v>0</v>
      </c>
      <c r="GW836">
        <v>0</v>
      </c>
      <c r="HB836">
        <v>0</v>
      </c>
      <c r="HG836">
        <v>0</v>
      </c>
      <c r="HL836">
        <v>0</v>
      </c>
      <c r="HQ836">
        <v>0</v>
      </c>
      <c r="HV836">
        <v>0</v>
      </c>
      <c r="IA836">
        <v>0</v>
      </c>
      <c r="IB836">
        <v>1962</v>
      </c>
      <c r="IC836">
        <v>1964</v>
      </c>
      <c r="ID836">
        <v>1959</v>
      </c>
      <c r="IE836">
        <v>1960</v>
      </c>
      <c r="IF836">
        <v>12200</v>
      </c>
      <c r="IG836">
        <v>1959</v>
      </c>
      <c r="IH836">
        <v>1960</v>
      </c>
      <c r="II836">
        <v>1958</v>
      </c>
      <c r="IJ836">
        <v>1958</v>
      </c>
      <c r="IK836">
        <v>3800</v>
      </c>
      <c r="IL836">
        <v>1957</v>
      </c>
      <c r="IM836">
        <v>1961</v>
      </c>
      <c r="IN836">
        <v>1957</v>
      </c>
      <c r="IO836">
        <v>1961</v>
      </c>
      <c r="IP836">
        <v>3500</v>
      </c>
      <c r="IQ836">
        <v>1961</v>
      </c>
      <c r="IR836">
        <v>1962</v>
      </c>
      <c r="IS836">
        <v>1958</v>
      </c>
      <c r="IT836">
        <v>1960</v>
      </c>
      <c r="IU836">
        <v>6600</v>
      </c>
      <c r="IV836">
        <v>1961</v>
      </c>
      <c r="IW836">
        <v>1969</v>
      </c>
      <c r="IX836">
        <v>1961</v>
      </c>
      <c r="IY836">
        <v>1969</v>
      </c>
      <c r="IZ836">
        <v>3500</v>
      </c>
      <c r="JA836">
        <v>1969</v>
      </c>
      <c r="JB836">
        <v>1970</v>
      </c>
      <c r="JC836">
        <v>1968</v>
      </c>
      <c r="JD836">
        <v>1970</v>
      </c>
      <c r="JE836">
        <v>2600</v>
      </c>
      <c r="JF836">
        <v>1971</v>
      </c>
      <c r="JG836">
        <v>1971</v>
      </c>
      <c r="JH836">
        <v>1971</v>
      </c>
      <c r="JI836">
        <v>1971</v>
      </c>
      <c r="JJ836">
        <v>200</v>
      </c>
      <c r="JK836">
        <v>1970</v>
      </c>
      <c r="JL836">
        <v>1970</v>
      </c>
      <c r="JM836">
        <v>1969</v>
      </c>
      <c r="JN836">
        <v>1970</v>
      </c>
      <c r="JO836">
        <v>3100</v>
      </c>
      <c r="JP836">
        <v>1969</v>
      </c>
      <c r="JQ836">
        <v>1969</v>
      </c>
      <c r="JR836">
        <v>1967</v>
      </c>
      <c r="JS836">
        <v>1968</v>
      </c>
      <c r="JT836">
        <v>3600</v>
      </c>
      <c r="JU836">
        <v>1968</v>
      </c>
      <c r="JV836">
        <v>1968</v>
      </c>
      <c r="JW836">
        <v>1966</v>
      </c>
      <c r="JX836">
        <v>1966</v>
      </c>
      <c r="JY836">
        <v>1500</v>
      </c>
      <c r="JZ836">
        <v>1967</v>
      </c>
      <c r="KA836">
        <v>1967</v>
      </c>
      <c r="KB836">
        <v>1965</v>
      </c>
      <c r="KC836">
        <v>1967</v>
      </c>
      <c r="KD836">
        <v>7000</v>
      </c>
      <c r="KE836">
        <v>1967</v>
      </c>
      <c r="KF836">
        <v>1967</v>
      </c>
      <c r="KG836">
        <v>1964</v>
      </c>
      <c r="KH836">
        <v>1964</v>
      </c>
      <c r="KI836">
        <v>2100</v>
      </c>
      <c r="KJ836">
        <v>1963</v>
      </c>
      <c r="KK836">
        <v>1965</v>
      </c>
      <c r="KL836">
        <v>1963</v>
      </c>
      <c r="KM836">
        <v>1965</v>
      </c>
      <c r="KN836">
        <v>3600</v>
      </c>
      <c r="KO836">
        <v>1966</v>
      </c>
      <c r="KP836">
        <v>1966</v>
      </c>
      <c r="KQ836">
        <v>1965</v>
      </c>
      <c r="KR836">
        <v>1965</v>
      </c>
      <c r="KS836">
        <v>800</v>
      </c>
      <c r="KT836">
        <v>1965</v>
      </c>
      <c r="KU836">
        <v>1965</v>
      </c>
      <c r="KV836">
        <v>1965</v>
      </c>
      <c r="KW836">
        <v>1965</v>
      </c>
      <c r="KX836">
        <v>300</v>
      </c>
      <c r="KY836">
        <v>1965</v>
      </c>
      <c r="KZ836">
        <v>1967</v>
      </c>
      <c r="LA836">
        <v>1965</v>
      </c>
      <c r="LB836">
        <v>1967</v>
      </c>
      <c r="LC836">
        <v>2600</v>
      </c>
      <c r="LD836">
        <v>1966</v>
      </c>
      <c r="LE836">
        <v>1966</v>
      </c>
      <c r="LF836">
        <v>1966</v>
      </c>
      <c r="LG836">
        <v>1966</v>
      </c>
      <c r="LH836">
        <v>1400</v>
      </c>
      <c r="LI836">
        <v>1966</v>
      </c>
      <c r="LJ836">
        <v>1966</v>
      </c>
      <c r="LK836">
        <v>1964</v>
      </c>
      <c r="LL836">
        <v>1964</v>
      </c>
      <c r="LM836">
        <v>2200</v>
      </c>
      <c r="LN836">
        <v>1964</v>
      </c>
      <c r="LO836">
        <v>1964</v>
      </c>
      <c r="LP836">
        <v>1961</v>
      </c>
      <c r="LQ836">
        <v>1963</v>
      </c>
      <c r="LR836">
        <v>5200</v>
      </c>
      <c r="LS836">
        <v>1960</v>
      </c>
      <c r="LT836">
        <v>1960</v>
      </c>
      <c r="LU836">
        <v>1955</v>
      </c>
      <c r="LV836">
        <v>1955</v>
      </c>
      <c r="LW836">
        <v>6100</v>
      </c>
      <c r="LX836">
        <v>1954</v>
      </c>
      <c r="LY836">
        <v>1954</v>
      </c>
      <c r="LZ836">
        <v>1954</v>
      </c>
      <c r="MA836">
        <v>1954</v>
      </c>
      <c r="MB836">
        <v>2200</v>
      </c>
      <c r="MC836">
        <v>1954</v>
      </c>
      <c r="MD836">
        <v>1954</v>
      </c>
      <c r="ME836">
        <v>1950</v>
      </c>
      <c r="MF836">
        <v>1952</v>
      </c>
      <c r="MG836">
        <v>10300</v>
      </c>
      <c r="MH836">
        <v>1952</v>
      </c>
      <c r="MI836">
        <v>1953</v>
      </c>
      <c r="MJ836">
        <v>1952</v>
      </c>
      <c r="MK836">
        <v>1953</v>
      </c>
      <c r="ML836">
        <v>2900</v>
      </c>
      <c r="MM836">
        <v>1953</v>
      </c>
      <c r="MN836">
        <v>1953</v>
      </c>
      <c r="MO836">
        <v>1951</v>
      </c>
      <c r="MP836">
        <v>1951</v>
      </c>
      <c r="MQ836">
        <v>4900</v>
      </c>
      <c r="MR836">
        <v>1951</v>
      </c>
      <c r="MS836">
        <v>1953</v>
      </c>
      <c r="MT836">
        <v>1951</v>
      </c>
      <c r="MU836">
        <v>1952</v>
      </c>
      <c r="MV836">
        <v>4200</v>
      </c>
      <c r="MW836">
        <v>1952</v>
      </c>
      <c r="MX836">
        <v>1955</v>
      </c>
      <c r="MY836">
        <v>1951</v>
      </c>
      <c r="MZ836">
        <v>1955</v>
      </c>
      <c r="NA836">
        <v>8600</v>
      </c>
      <c r="NB836">
        <v>1955</v>
      </c>
      <c r="NC836">
        <v>1955</v>
      </c>
      <c r="ND836">
        <v>1953</v>
      </c>
      <c r="NE836">
        <v>1955</v>
      </c>
      <c r="NF836">
        <v>2800</v>
      </c>
      <c r="NG836">
        <v>1954</v>
      </c>
      <c r="NH836">
        <v>1954</v>
      </c>
      <c r="NI836">
        <v>1952</v>
      </c>
      <c r="NJ836">
        <v>1952</v>
      </c>
      <c r="NK836">
        <v>4700</v>
      </c>
      <c r="NL836">
        <v>1951</v>
      </c>
      <c r="NM836">
        <v>1954</v>
      </c>
      <c r="NN836">
        <v>1950</v>
      </c>
      <c r="NO836">
        <v>1954</v>
      </c>
      <c r="NP836">
        <v>12000</v>
      </c>
      <c r="NQ836">
        <v>1953</v>
      </c>
      <c r="NR836">
        <v>1955</v>
      </c>
      <c r="NS836">
        <v>1951</v>
      </c>
      <c r="NT836">
        <v>1955</v>
      </c>
      <c r="NU836">
        <v>11400</v>
      </c>
      <c r="NV836">
        <v>1954</v>
      </c>
      <c r="NW836">
        <v>1954</v>
      </c>
      <c r="NX836">
        <v>1954</v>
      </c>
      <c r="NY836">
        <v>1954</v>
      </c>
      <c r="NZ836">
        <v>19500</v>
      </c>
    </row>
    <row r="837" spans="1:390" ht="15">
      <c r="A837" s="15" t="s">
        <v>18</v>
      </c>
      <c r="B837" s="15">
        <v>26</v>
      </c>
      <c r="C837" s="15">
        <v>9514</v>
      </c>
      <c r="D837" s="10" t="s">
        <v>539</v>
      </c>
      <c r="E837" s="15" t="s">
        <v>20</v>
      </c>
      <c r="F837" s="15" t="s">
        <v>440</v>
      </c>
      <c r="G837" s="50">
        <v>1093</v>
      </c>
      <c r="H837" s="50">
        <v>54</v>
      </c>
      <c r="I837" s="58">
        <v>5.1999999999999998E-2</v>
      </c>
      <c r="J837" s="50">
        <v>400100</v>
      </c>
      <c r="K837" s="50">
        <v>1124</v>
      </c>
      <c r="L837" s="50">
        <v>1065</v>
      </c>
      <c r="M837" s="63">
        <f t="shared" si="54"/>
        <v>0.52542372881355937</v>
      </c>
      <c r="N837" s="42" t="str">
        <f>IFERROR(VLOOKUP(C837, マスタ!$E$2:$G$33, 3, TRUE), "")</f>
        <v>電気ガス</v>
      </c>
      <c r="O837" s="15" t="str">
        <f>IF(F837 = "", "", TEXT( WORKDAY(TEXT(LEFT(F837, FIND("(", F837) - 1), "yyyy/mm/dd"), 1, マスタ!$A$2:$A$106), "yyyymmdd"))</f>
        <v>20170809</v>
      </c>
      <c r="P837" s="16">
        <v>42956</v>
      </c>
      <c r="Q837" s="56">
        <v>1077</v>
      </c>
      <c r="R837" s="56">
        <v>1079</v>
      </c>
      <c r="S837" s="56">
        <v>1032</v>
      </c>
      <c r="T837" s="15" t="str">
        <f t="shared" si="63"/>
        <v>無</v>
      </c>
      <c r="U837" s="15" t="str">
        <f t="shared" si="64"/>
        <v>有</v>
      </c>
      <c r="V837" s="67">
        <f t="shared" si="65"/>
        <v>-1.4638609332113472E-2</v>
      </c>
      <c r="W837" s="17" t="s">
        <v>947</v>
      </c>
      <c r="X837" s="46">
        <v>-10</v>
      </c>
      <c r="Y837" s="71">
        <f t="shared" si="59"/>
        <v>-9.149130832570906</v>
      </c>
      <c r="Z837">
        <v>1077</v>
      </c>
      <c r="AA837">
        <v>1079</v>
      </c>
      <c r="AB837">
        <v>1053</v>
      </c>
      <c r="AC837">
        <v>1055</v>
      </c>
      <c r="AD837">
        <v>25000</v>
      </c>
      <c r="AE837">
        <v>1055</v>
      </c>
      <c r="AF837">
        <v>1055</v>
      </c>
      <c r="AG837">
        <v>1052</v>
      </c>
      <c r="AH837">
        <v>1053</v>
      </c>
      <c r="AI837">
        <v>2100</v>
      </c>
      <c r="AJ837">
        <v>1053</v>
      </c>
      <c r="AK837">
        <v>1061</v>
      </c>
      <c r="AL837">
        <v>1053</v>
      </c>
      <c r="AM837">
        <v>1059</v>
      </c>
      <c r="AN837">
        <v>2500</v>
      </c>
      <c r="AO837">
        <v>1059</v>
      </c>
      <c r="AP837">
        <v>1061</v>
      </c>
      <c r="AQ837">
        <v>1056</v>
      </c>
      <c r="AR837">
        <v>1056</v>
      </c>
      <c r="AS837">
        <v>2400</v>
      </c>
      <c r="AT837">
        <v>1056</v>
      </c>
      <c r="AU837">
        <v>1056</v>
      </c>
      <c r="AV837">
        <v>1051</v>
      </c>
      <c r="AW837">
        <v>1053</v>
      </c>
      <c r="AX837">
        <v>3900</v>
      </c>
      <c r="AY837">
        <v>1055</v>
      </c>
      <c r="AZ837">
        <v>1057</v>
      </c>
      <c r="BA837">
        <v>1054</v>
      </c>
      <c r="BB837">
        <v>1055</v>
      </c>
      <c r="BC837">
        <v>2300</v>
      </c>
      <c r="BD837">
        <v>1055</v>
      </c>
      <c r="BE837">
        <v>1055</v>
      </c>
      <c r="BF837">
        <v>1051</v>
      </c>
      <c r="BG837">
        <v>1053</v>
      </c>
      <c r="BH837">
        <v>3300</v>
      </c>
      <c r="BI837">
        <v>1053</v>
      </c>
      <c r="BJ837">
        <v>1055</v>
      </c>
      <c r="BK837">
        <v>1051</v>
      </c>
      <c r="BL837">
        <v>1054</v>
      </c>
      <c r="BM837">
        <v>3900</v>
      </c>
      <c r="BN837">
        <v>1055</v>
      </c>
      <c r="BO837">
        <v>1055</v>
      </c>
      <c r="BP837">
        <v>1053</v>
      </c>
      <c r="BQ837">
        <v>1055</v>
      </c>
      <c r="BR837">
        <v>1000</v>
      </c>
      <c r="BS837">
        <v>1055</v>
      </c>
      <c r="BT837">
        <v>1055</v>
      </c>
      <c r="BU837">
        <v>1053</v>
      </c>
      <c r="BV837">
        <v>1053</v>
      </c>
      <c r="BW837">
        <v>1100</v>
      </c>
      <c r="BX837">
        <v>1053</v>
      </c>
      <c r="BY837">
        <v>1053</v>
      </c>
      <c r="BZ837">
        <v>1049</v>
      </c>
      <c r="CA837">
        <v>1051</v>
      </c>
      <c r="CB837">
        <v>4000</v>
      </c>
      <c r="CC837">
        <v>1052</v>
      </c>
      <c r="CD837">
        <v>1052</v>
      </c>
      <c r="CE837">
        <v>1045</v>
      </c>
      <c r="CF837">
        <v>1045</v>
      </c>
      <c r="CG837">
        <v>3900</v>
      </c>
      <c r="CH837">
        <v>1047</v>
      </c>
      <c r="CI837">
        <v>1047</v>
      </c>
      <c r="CJ837">
        <v>1045</v>
      </c>
      <c r="CK837">
        <v>1047</v>
      </c>
      <c r="CL837">
        <v>1300</v>
      </c>
      <c r="CM837">
        <v>1045</v>
      </c>
      <c r="CN837">
        <v>1046</v>
      </c>
      <c r="CO837">
        <v>1043</v>
      </c>
      <c r="CP837">
        <v>1045</v>
      </c>
      <c r="CQ837">
        <v>1500</v>
      </c>
      <c r="CR837">
        <v>1047</v>
      </c>
      <c r="CS837">
        <v>1048</v>
      </c>
      <c r="CT837">
        <v>1043</v>
      </c>
      <c r="CU837">
        <v>1048</v>
      </c>
      <c r="CV837">
        <v>2900</v>
      </c>
      <c r="CW837">
        <v>1049</v>
      </c>
      <c r="CX837">
        <v>1049</v>
      </c>
      <c r="CY837">
        <v>1043</v>
      </c>
      <c r="CZ837">
        <v>1045</v>
      </c>
      <c r="DA837">
        <v>2400</v>
      </c>
      <c r="DB837">
        <v>1043</v>
      </c>
      <c r="DC837">
        <v>1044</v>
      </c>
      <c r="DD837">
        <v>1042</v>
      </c>
      <c r="DE837">
        <v>1043</v>
      </c>
      <c r="DF837">
        <v>2800</v>
      </c>
      <c r="DG837">
        <v>1044</v>
      </c>
      <c r="DH837">
        <v>1045</v>
      </c>
      <c r="DI837">
        <v>1043</v>
      </c>
      <c r="DJ837">
        <v>1043</v>
      </c>
      <c r="DK837">
        <v>1700</v>
      </c>
      <c r="DL837">
        <v>1044</v>
      </c>
      <c r="DM837">
        <v>1045</v>
      </c>
      <c r="DN837">
        <v>1039</v>
      </c>
      <c r="DO837">
        <v>1042</v>
      </c>
      <c r="DP837">
        <v>7000</v>
      </c>
      <c r="DQ837">
        <v>1042</v>
      </c>
      <c r="DR837">
        <v>1042</v>
      </c>
      <c r="DS837">
        <v>1041</v>
      </c>
      <c r="DT837">
        <v>1042</v>
      </c>
      <c r="DU837">
        <v>1500</v>
      </c>
      <c r="DV837">
        <v>1042</v>
      </c>
      <c r="DW837">
        <v>1043</v>
      </c>
      <c r="DX837">
        <v>1040</v>
      </c>
      <c r="DY837">
        <v>1041</v>
      </c>
      <c r="DZ837">
        <v>2500</v>
      </c>
      <c r="EA837">
        <v>1042</v>
      </c>
      <c r="EB837">
        <v>1044</v>
      </c>
      <c r="EC837">
        <v>1042</v>
      </c>
      <c r="ED837">
        <v>1044</v>
      </c>
      <c r="EE837">
        <v>1200</v>
      </c>
      <c r="EF837">
        <v>1045</v>
      </c>
      <c r="EG837">
        <v>1045</v>
      </c>
      <c r="EH837">
        <v>1043</v>
      </c>
      <c r="EI837">
        <v>1043</v>
      </c>
      <c r="EJ837">
        <v>1100</v>
      </c>
      <c r="EK837">
        <v>1043</v>
      </c>
      <c r="EL837">
        <v>1043</v>
      </c>
      <c r="EM837">
        <v>1039</v>
      </c>
      <c r="EN837">
        <v>1039</v>
      </c>
      <c r="EO837">
        <v>4200</v>
      </c>
      <c r="EP837">
        <v>1040</v>
      </c>
      <c r="EQ837">
        <v>1040</v>
      </c>
      <c r="ER837">
        <v>1040</v>
      </c>
      <c r="ES837">
        <v>1040</v>
      </c>
      <c r="ET837">
        <v>1200</v>
      </c>
      <c r="EU837">
        <v>1039</v>
      </c>
      <c r="EV837">
        <v>1039</v>
      </c>
      <c r="EW837">
        <v>1036</v>
      </c>
      <c r="EX837">
        <v>1037</v>
      </c>
      <c r="EY837">
        <v>6000</v>
      </c>
      <c r="EZ837">
        <v>1037</v>
      </c>
      <c r="FA837">
        <v>1038</v>
      </c>
      <c r="FB837">
        <v>1036</v>
      </c>
      <c r="FC837">
        <v>1038</v>
      </c>
      <c r="FD837">
        <v>1300</v>
      </c>
      <c r="FE837">
        <v>1039</v>
      </c>
      <c r="FF837">
        <v>1040</v>
      </c>
      <c r="FG837">
        <v>1039</v>
      </c>
      <c r="FH837">
        <v>1040</v>
      </c>
      <c r="FI837">
        <v>1300</v>
      </c>
      <c r="FJ837">
        <v>1038</v>
      </c>
      <c r="FK837">
        <v>1039</v>
      </c>
      <c r="FL837">
        <v>1038</v>
      </c>
      <c r="FM837">
        <v>1039</v>
      </c>
      <c r="FN837">
        <v>400</v>
      </c>
      <c r="FO837">
        <v>1038</v>
      </c>
      <c r="FP837">
        <v>1039</v>
      </c>
      <c r="FQ837">
        <v>1038</v>
      </c>
      <c r="FR837">
        <v>1039</v>
      </c>
      <c r="FS837">
        <v>300</v>
      </c>
      <c r="FX837">
        <v>0</v>
      </c>
      <c r="GC837">
        <v>0</v>
      </c>
      <c r="GH837">
        <v>0</v>
      </c>
      <c r="GM837">
        <v>0</v>
      </c>
      <c r="GR837">
        <v>0</v>
      </c>
      <c r="GW837">
        <v>0</v>
      </c>
      <c r="HB837">
        <v>0</v>
      </c>
      <c r="HG837">
        <v>0</v>
      </c>
      <c r="HL837">
        <v>0</v>
      </c>
      <c r="HQ837">
        <v>0</v>
      </c>
      <c r="HV837">
        <v>0</v>
      </c>
      <c r="IA837">
        <v>0</v>
      </c>
      <c r="IB837">
        <v>1037</v>
      </c>
      <c r="IC837">
        <v>1039</v>
      </c>
      <c r="ID837">
        <v>1035</v>
      </c>
      <c r="IE837">
        <v>1035</v>
      </c>
      <c r="IF837">
        <v>3700</v>
      </c>
      <c r="IG837">
        <v>1034</v>
      </c>
      <c r="IH837">
        <v>1035</v>
      </c>
      <c r="II837">
        <v>1032</v>
      </c>
      <c r="IJ837">
        <v>1033</v>
      </c>
      <c r="IK837">
        <v>1900</v>
      </c>
      <c r="IL837">
        <v>1032</v>
      </c>
      <c r="IM837">
        <v>1035</v>
      </c>
      <c r="IN837">
        <v>1032</v>
      </c>
      <c r="IO837">
        <v>1035</v>
      </c>
      <c r="IP837">
        <v>900</v>
      </c>
      <c r="IQ837">
        <v>1035</v>
      </c>
      <c r="IR837">
        <v>1036</v>
      </c>
      <c r="IS837">
        <v>1033</v>
      </c>
      <c r="IT837">
        <v>1033</v>
      </c>
      <c r="IU837">
        <v>1300</v>
      </c>
      <c r="IV837">
        <v>1035</v>
      </c>
      <c r="IW837">
        <v>1035</v>
      </c>
      <c r="IX837">
        <v>1034</v>
      </c>
      <c r="IY837">
        <v>1034</v>
      </c>
      <c r="IZ837">
        <v>400</v>
      </c>
      <c r="JA837">
        <v>1036</v>
      </c>
      <c r="JB837">
        <v>1036</v>
      </c>
      <c r="JC837">
        <v>1036</v>
      </c>
      <c r="JD837">
        <v>1036</v>
      </c>
      <c r="JE837">
        <v>100</v>
      </c>
      <c r="JF837">
        <v>1036</v>
      </c>
      <c r="JG837">
        <v>1036</v>
      </c>
      <c r="JH837">
        <v>1034</v>
      </c>
      <c r="JI837">
        <v>1034</v>
      </c>
      <c r="JJ837">
        <v>1500</v>
      </c>
      <c r="JK837">
        <v>1034</v>
      </c>
      <c r="JL837">
        <v>1034</v>
      </c>
      <c r="JM837">
        <v>1034</v>
      </c>
      <c r="JN837">
        <v>1034</v>
      </c>
      <c r="JO837">
        <v>200</v>
      </c>
      <c r="JP837">
        <v>1035</v>
      </c>
      <c r="JQ837">
        <v>1036</v>
      </c>
      <c r="JR837">
        <v>1035</v>
      </c>
      <c r="JS837">
        <v>1036</v>
      </c>
      <c r="JT837">
        <v>1200</v>
      </c>
      <c r="JU837">
        <v>1035</v>
      </c>
      <c r="JV837">
        <v>1035</v>
      </c>
      <c r="JW837">
        <v>1035</v>
      </c>
      <c r="JX837">
        <v>1035</v>
      </c>
      <c r="JY837">
        <v>600</v>
      </c>
      <c r="JZ837">
        <v>1034</v>
      </c>
      <c r="KA837">
        <v>1034</v>
      </c>
      <c r="KB837">
        <v>1033</v>
      </c>
      <c r="KC837">
        <v>1034</v>
      </c>
      <c r="KD837">
        <v>1200</v>
      </c>
      <c r="KE837">
        <v>1032</v>
      </c>
      <c r="KF837">
        <v>1033</v>
      </c>
      <c r="KG837">
        <v>1032</v>
      </c>
      <c r="KH837">
        <v>1033</v>
      </c>
      <c r="KI837">
        <v>1200</v>
      </c>
      <c r="KJ837">
        <v>1034</v>
      </c>
      <c r="KK837">
        <v>1036</v>
      </c>
      <c r="KL837">
        <v>1034</v>
      </c>
      <c r="KM837">
        <v>1036</v>
      </c>
      <c r="KN837">
        <v>1500</v>
      </c>
      <c r="KO837">
        <v>1035</v>
      </c>
      <c r="KP837">
        <v>1035</v>
      </c>
      <c r="KQ837">
        <v>1033</v>
      </c>
      <c r="KR837">
        <v>1033</v>
      </c>
      <c r="KS837">
        <v>600</v>
      </c>
      <c r="KT837">
        <v>1034</v>
      </c>
      <c r="KU837">
        <v>1039</v>
      </c>
      <c r="KV837">
        <v>1034</v>
      </c>
      <c r="KW837">
        <v>1037</v>
      </c>
      <c r="KX837">
        <v>2000</v>
      </c>
      <c r="KY837">
        <v>1037</v>
      </c>
      <c r="KZ837">
        <v>1039</v>
      </c>
      <c r="LA837">
        <v>1037</v>
      </c>
      <c r="LB837">
        <v>1039</v>
      </c>
      <c r="LC837">
        <v>500</v>
      </c>
      <c r="LD837">
        <v>1040</v>
      </c>
      <c r="LE837">
        <v>1046</v>
      </c>
      <c r="LF837">
        <v>1040</v>
      </c>
      <c r="LG837">
        <v>1043</v>
      </c>
      <c r="LH837">
        <v>4800</v>
      </c>
      <c r="LI837">
        <v>1043</v>
      </c>
      <c r="LJ837">
        <v>1044</v>
      </c>
      <c r="LK837">
        <v>1043</v>
      </c>
      <c r="LL837">
        <v>1044</v>
      </c>
      <c r="LM837">
        <v>500</v>
      </c>
      <c r="LN837">
        <v>1044</v>
      </c>
      <c r="LO837">
        <v>1044</v>
      </c>
      <c r="LP837">
        <v>1043</v>
      </c>
      <c r="LQ837">
        <v>1043</v>
      </c>
      <c r="LR837">
        <v>1900</v>
      </c>
      <c r="LS837">
        <v>1044</v>
      </c>
      <c r="LT837">
        <v>1047</v>
      </c>
      <c r="LU837">
        <v>1044</v>
      </c>
      <c r="LV837">
        <v>1047</v>
      </c>
      <c r="LW837">
        <v>2500</v>
      </c>
      <c r="LX837">
        <v>1047</v>
      </c>
      <c r="LY837">
        <v>1047</v>
      </c>
      <c r="LZ837">
        <v>1047</v>
      </c>
      <c r="MA837">
        <v>1047</v>
      </c>
      <c r="MB837">
        <v>600</v>
      </c>
      <c r="MC837">
        <v>1047</v>
      </c>
      <c r="MD837">
        <v>1047</v>
      </c>
      <c r="ME837">
        <v>1044</v>
      </c>
      <c r="MF837">
        <v>1046</v>
      </c>
      <c r="MG837">
        <v>2300</v>
      </c>
      <c r="MH837">
        <v>1046</v>
      </c>
      <c r="MI837">
        <v>1049</v>
      </c>
      <c r="MJ837">
        <v>1046</v>
      </c>
      <c r="MK837">
        <v>1048</v>
      </c>
      <c r="ML837">
        <v>2700</v>
      </c>
      <c r="MM837">
        <v>1048</v>
      </c>
      <c r="MN837">
        <v>1049</v>
      </c>
      <c r="MO837">
        <v>1046</v>
      </c>
      <c r="MP837">
        <v>1049</v>
      </c>
      <c r="MQ837">
        <v>1800</v>
      </c>
      <c r="MR837">
        <v>1048</v>
      </c>
      <c r="MS837">
        <v>1049</v>
      </c>
      <c r="MT837">
        <v>1046</v>
      </c>
      <c r="MU837">
        <v>1048</v>
      </c>
      <c r="MV837">
        <v>3800</v>
      </c>
      <c r="MW837">
        <v>1049</v>
      </c>
      <c r="MX837">
        <v>1051</v>
      </c>
      <c r="MY837">
        <v>1047</v>
      </c>
      <c r="MZ837">
        <v>1050</v>
      </c>
      <c r="NA837">
        <v>3500</v>
      </c>
      <c r="NB837">
        <v>1049</v>
      </c>
      <c r="NC837">
        <v>1052</v>
      </c>
      <c r="ND837">
        <v>1049</v>
      </c>
      <c r="NE837">
        <v>1051</v>
      </c>
      <c r="NF837">
        <v>3600</v>
      </c>
      <c r="NG837">
        <v>1051</v>
      </c>
      <c r="NH837">
        <v>1053</v>
      </c>
      <c r="NI837">
        <v>1051</v>
      </c>
      <c r="NJ837">
        <v>1053</v>
      </c>
      <c r="NK837">
        <v>1900</v>
      </c>
      <c r="NL837">
        <v>1052</v>
      </c>
      <c r="NM837">
        <v>1057</v>
      </c>
      <c r="NN837">
        <v>1052</v>
      </c>
      <c r="NO837">
        <v>1057</v>
      </c>
      <c r="NP837">
        <v>5700</v>
      </c>
      <c r="NQ837">
        <v>1057</v>
      </c>
      <c r="NR837">
        <v>1061</v>
      </c>
      <c r="NS837">
        <v>1057</v>
      </c>
      <c r="NT837">
        <v>1057</v>
      </c>
      <c r="NU837">
        <v>6000</v>
      </c>
      <c r="NV837">
        <v>1056</v>
      </c>
      <c r="NW837">
        <v>1056</v>
      </c>
      <c r="NX837">
        <v>1056</v>
      </c>
      <c r="NY837">
        <v>1056</v>
      </c>
      <c r="NZ837">
        <v>2300</v>
      </c>
    </row>
    <row r="838" spans="1:390" ht="15">
      <c r="A838" s="14" t="s">
        <v>18</v>
      </c>
      <c r="B838" s="14">
        <v>27</v>
      </c>
      <c r="C838" s="14">
        <v>4109</v>
      </c>
      <c r="D838" s="9" t="s">
        <v>361</v>
      </c>
      <c r="E838" s="14" t="s">
        <v>20</v>
      </c>
      <c r="F838" s="14" t="s">
        <v>440</v>
      </c>
      <c r="G838" s="51">
        <v>3140</v>
      </c>
      <c r="H838" s="51">
        <v>149</v>
      </c>
      <c r="I838" s="59">
        <v>4.9799999999999997E-2</v>
      </c>
      <c r="J838" s="51">
        <v>332600</v>
      </c>
      <c r="K838" s="51">
        <v>3155</v>
      </c>
      <c r="L838" s="51">
        <v>2987</v>
      </c>
      <c r="M838" s="64">
        <f t="shared" si="54"/>
        <v>8.9285714285714288E-2</v>
      </c>
      <c r="N838" s="43" t="str">
        <f>IFERROR(VLOOKUP(C838, マスタ!$E$2:$G$33, 3, TRUE), "")</f>
        <v>化学・医薬品</v>
      </c>
      <c r="O838" s="14" t="str">
        <f>IF(F838 = "", "", TEXT( WORKDAY(TEXT(LEFT(F838, FIND("(", F838) - 1), "yyyy/mm/dd"), 1, マスタ!$A$2:$A$106), "yyyymmdd"))</f>
        <v>20170809</v>
      </c>
      <c r="P838" s="18">
        <v>42956</v>
      </c>
      <c r="Q838" s="57">
        <v>3600</v>
      </c>
      <c r="R838" s="57">
        <v>3840</v>
      </c>
      <c r="S838" s="57">
        <v>3575</v>
      </c>
      <c r="T838" s="14" t="str">
        <f t="shared" si="63"/>
        <v>有</v>
      </c>
      <c r="U838" s="14" t="str">
        <f t="shared" si="64"/>
        <v>無</v>
      </c>
      <c r="V838" s="68">
        <f t="shared" si="65"/>
        <v>0.14649681528662417</v>
      </c>
      <c r="W838" s="19" t="s">
        <v>949</v>
      </c>
      <c r="X838" s="47">
        <v>62</v>
      </c>
      <c r="Y838" s="70">
        <f t="shared" si="59"/>
        <v>19.745222929936304</v>
      </c>
      <c r="AD838">
        <v>0</v>
      </c>
      <c r="AI838">
        <v>0</v>
      </c>
      <c r="AN838">
        <v>0</v>
      </c>
      <c r="AO838">
        <v>3600</v>
      </c>
      <c r="AP838">
        <v>3840</v>
      </c>
      <c r="AQ838">
        <v>3575</v>
      </c>
      <c r="AR838">
        <v>3795</v>
      </c>
      <c r="AS838">
        <v>960800</v>
      </c>
      <c r="AT838">
        <v>3795</v>
      </c>
      <c r="AU838">
        <v>3800</v>
      </c>
      <c r="AV838">
        <v>3665</v>
      </c>
      <c r="AW838">
        <v>3760</v>
      </c>
      <c r="AX838">
        <v>196100</v>
      </c>
      <c r="AY838">
        <v>3735</v>
      </c>
      <c r="AZ838">
        <v>3795</v>
      </c>
      <c r="BA838">
        <v>3710</v>
      </c>
      <c r="BB838">
        <v>3720</v>
      </c>
      <c r="BC838">
        <v>201200</v>
      </c>
      <c r="BD838">
        <v>3715</v>
      </c>
      <c r="BE838">
        <v>3740</v>
      </c>
      <c r="BF838">
        <v>3650</v>
      </c>
      <c r="BG838">
        <v>3675</v>
      </c>
      <c r="BH838">
        <v>76500</v>
      </c>
      <c r="BI838">
        <v>3665</v>
      </c>
      <c r="BJ838">
        <v>3685</v>
      </c>
      <c r="BK838">
        <v>3605</v>
      </c>
      <c r="BL838">
        <v>3610</v>
      </c>
      <c r="BM838">
        <v>59800</v>
      </c>
      <c r="BN838">
        <v>3610</v>
      </c>
      <c r="BO838">
        <v>3685</v>
      </c>
      <c r="BP838">
        <v>3600</v>
      </c>
      <c r="BQ838">
        <v>3670</v>
      </c>
      <c r="BR838">
        <v>84100</v>
      </c>
      <c r="BS838">
        <v>3670</v>
      </c>
      <c r="BT838">
        <v>3695</v>
      </c>
      <c r="BU838">
        <v>3650</v>
      </c>
      <c r="BV838">
        <v>3655</v>
      </c>
      <c r="BW838">
        <v>46300</v>
      </c>
      <c r="BX838">
        <v>3660</v>
      </c>
      <c r="BY838">
        <v>3670</v>
      </c>
      <c r="BZ838">
        <v>3605</v>
      </c>
      <c r="CA838">
        <v>3615</v>
      </c>
      <c r="CB838">
        <v>51300</v>
      </c>
      <c r="CC838">
        <v>3615</v>
      </c>
      <c r="CD838">
        <v>3625</v>
      </c>
      <c r="CE838">
        <v>3595</v>
      </c>
      <c r="CF838">
        <v>3620</v>
      </c>
      <c r="CG838">
        <v>43200</v>
      </c>
      <c r="CH838">
        <v>3625</v>
      </c>
      <c r="CI838">
        <v>3680</v>
      </c>
      <c r="CJ838">
        <v>3620</v>
      </c>
      <c r="CK838">
        <v>3665</v>
      </c>
      <c r="CL838">
        <v>42400</v>
      </c>
      <c r="CM838">
        <v>3660</v>
      </c>
      <c r="CN838">
        <v>3680</v>
      </c>
      <c r="CO838">
        <v>3650</v>
      </c>
      <c r="CP838">
        <v>3655</v>
      </c>
      <c r="CQ838">
        <v>34800</v>
      </c>
      <c r="CR838">
        <v>3655</v>
      </c>
      <c r="CS838">
        <v>3670</v>
      </c>
      <c r="CT838">
        <v>3655</v>
      </c>
      <c r="CU838">
        <v>3670</v>
      </c>
      <c r="CV838">
        <v>21600</v>
      </c>
      <c r="CW838">
        <v>3670</v>
      </c>
      <c r="CX838">
        <v>3690</v>
      </c>
      <c r="CY838">
        <v>3670</v>
      </c>
      <c r="CZ838">
        <v>3690</v>
      </c>
      <c r="DA838">
        <v>32100</v>
      </c>
      <c r="DB838">
        <v>3685</v>
      </c>
      <c r="DC838">
        <v>3690</v>
      </c>
      <c r="DD838">
        <v>3660</v>
      </c>
      <c r="DE838">
        <v>3660</v>
      </c>
      <c r="DF838">
        <v>21800</v>
      </c>
      <c r="DG838">
        <v>3665</v>
      </c>
      <c r="DH838">
        <v>3670</v>
      </c>
      <c r="DI838">
        <v>3655</v>
      </c>
      <c r="DJ838">
        <v>3660</v>
      </c>
      <c r="DK838">
        <v>11900</v>
      </c>
      <c r="DL838">
        <v>3660</v>
      </c>
      <c r="DM838">
        <v>3670</v>
      </c>
      <c r="DN838">
        <v>3650</v>
      </c>
      <c r="DO838">
        <v>3660</v>
      </c>
      <c r="DP838">
        <v>17700</v>
      </c>
      <c r="DQ838">
        <v>3660</v>
      </c>
      <c r="DR838">
        <v>3675</v>
      </c>
      <c r="DS838">
        <v>3650</v>
      </c>
      <c r="DT838">
        <v>3660</v>
      </c>
      <c r="DU838">
        <v>21400</v>
      </c>
      <c r="DV838">
        <v>3655</v>
      </c>
      <c r="DW838">
        <v>3675</v>
      </c>
      <c r="DX838">
        <v>3650</v>
      </c>
      <c r="DY838">
        <v>3655</v>
      </c>
      <c r="DZ838">
        <v>15100</v>
      </c>
      <c r="EA838">
        <v>3650</v>
      </c>
      <c r="EB838">
        <v>3665</v>
      </c>
      <c r="EC838">
        <v>3635</v>
      </c>
      <c r="ED838">
        <v>3655</v>
      </c>
      <c r="EE838">
        <v>19500</v>
      </c>
      <c r="EF838">
        <v>3655</v>
      </c>
      <c r="EG838">
        <v>3670</v>
      </c>
      <c r="EH838">
        <v>3650</v>
      </c>
      <c r="EI838">
        <v>3655</v>
      </c>
      <c r="EJ838">
        <v>12200</v>
      </c>
      <c r="EK838">
        <v>3660</v>
      </c>
      <c r="EL838">
        <v>3680</v>
      </c>
      <c r="EM838">
        <v>3660</v>
      </c>
      <c r="EN838">
        <v>3675</v>
      </c>
      <c r="EO838">
        <v>16100</v>
      </c>
      <c r="EP838">
        <v>3675</v>
      </c>
      <c r="EQ838">
        <v>3700</v>
      </c>
      <c r="ER838">
        <v>3675</v>
      </c>
      <c r="ES838">
        <v>3695</v>
      </c>
      <c r="ET838">
        <v>36000</v>
      </c>
      <c r="EU838">
        <v>3700</v>
      </c>
      <c r="EV838">
        <v>3715</v>
      </c>
      <c r="EW838">
        <v>3695</v>
      </c>
      <c r="EX838">
        <v>3705</v>
      </c>
      <c r="EY838">
        <v>39900</v>
      </c>
      <c r="EZ838">
        <v>3710</v>
      </c>
      <c r="FA838">
        <v>3720</v>
      </c>
      <c r="FB838">
        <v>3700</v>
      </c>
      <c r="FC838">
        <v>3720</v>
      </c>
      <c r="FD838">
        <v>19300</v>
      </c>
      <c r="FE838">
        <v>3715</v>
      </c>
      <c r="FF838">
        <v>3750</v>
      </c>
      <c r="FG838">
        <v>3715</v>
      </c>
      <c r="FH838">
        <v>3745</v>
      </c>
      <c r="FI838">
        <v>23100</v>
      </c>
      <c r="FJ838">
        <v>3750</v>
      </c>
      <c r="FK838">
        <v>3760</v>
      </c>
      <c r="FL838">
        <v>3730</v>
      </c>
      <c r="FM838">
        <v>3735</v>
      </c>
      <c r="FN838">
        <v>29600</v>
      </c>
      <c r="FO838">
        <v>3735</v>
      </c>
      <c r="FP838">
        <v>3740</v>
      </c>
      <c r="FQ838">
        <v>3710</v>
      </c>
      <c r="FR838">
        <v>3720</v>
      </c>
      <c r="FS838">
        <v>25700</v>
      </c>
      <c r="FT838">
        <v>3715</v>
      </c>
      <c r="FU838">
        <v>3715</v>
      </c>
      <c r="FV838">
        <v>3715</v>
      </c>
      <c r="FW838">
        <v>3715</v>
      </c>
      <c r="FX838">
        <v>600</v>
      </c>
      <c r="GC838">
        <v>0</v>
      </c>
      <c r="GH838">
        <v>0</v>
      </c>
      <c r="GM838">
        <v>0</v>
      </c>
      <c r="GR838">
        <v>0</v>
      </c>
      <c r="GW838">
        <v>0</v>
      </c>
      <c r="HB838">
        <v>0</v>
      </c>
      <c r="HG838">
        <v>0</v>
      </c>
      <c r="HL838">
        <v>0</v>
      </c>
      <c r="HQ838">
        <v>0</v>
      </c>
      <c r="HV838">
        <v>0</v>
      </c>
      <c r="IA838">
        <v>0</v>
      </c>
      <c r="IB838">
        <v>3660</v>
      </c>
      <c r="IC838">
        <v>3725</v>
      </c>
      <c r="ID838">
        <v>3660</v>
      </c>
      <c r="IE838">
        <v>3720</v>
      </c>
      <c r="IF838">
        <v>103500</v>
      </c>
      <c r="IG838">
        <v>3720</v>
      </c>
      <c r="IH838">
        <v>3745</v>
      </c>
      <c r="II838">
        <v>3700</v>
      </c>
      <c r="IJ838">
        <v>3735</v>
      </c>
      <c r="IK838">
        <v>52600</v>
      </c>
      <c r="IL838">
        <v>3740</v>
      </c>
      <c r="IM838">
        <v>3765</v>
      </c>
      <c r="IN838">
        <v>3720</v>
      </c>
      <c r="IO838">
        <v>3760</v>
      </c>
      <c r="IP838">
        <v>42900</v>
      </c>
      <c r="IQ838">
        <v>3755</v>
      </c>
      <c r="IR838">
        <v>3770</v>
      </c>
      <c r="IS838">
        <v>3745</v>
      </c>
      <c r="IT838">
        <v>3745</v>
      </c>
      <c r="IU838">
        <v>44300</v>
      </c>
      <c r="IV838">
        <v>3755</v>
      </c>
      <c r="IW838">
        <v>3800</v>
      </c>
      <c r="IX838">
        <v>3750</v>
      </c>
      <c r="IY838">
        <v>3795</v>
      </c>
      <c r="IZ838">
        <v>60000</v>
      </c>
      <c r="JA838">
        <v>3795</v>
      </c>
      <c r="JB838">
        <v>3800</v>
      </c>
      <c r="JC838">
        <v>3785</v>
      </c>
      <c r="JD838">
        <v>3795</v>
      </c>
      <c r="JE838">
        <v>28400</v>
      </c>
      <c r="JF838">
        <v>3790</v>
      </c>
      <c r="JG838">
        <v>3830</v>
      </c>
      <c r="JH838">
        <v>3790</v>
      </c>
      <c r="JI838">
        <v>3810</v>
      </c>
      <c r="JJ838">
        <v>97400</v>
      </c>
      <c r="JK838">
        <v>3815</v>
      </c>
      <c r="JL838">
        <v>3840</v>
      </c>
      <c r="JM838">
        <v>3800</v>
      </c>
      <c r="JN838">
        <v>3825</v>
      </c>
      <c r="JO838">
        <v>101600</v>
      </c>
      <c r="JP838">
        <v>3820</v>
      </c>
      <c r="JQ838">
        <v>3830</v>
      </c>
      <c r="JR838">
        <v>3820</v>
      </c>
      <c r="JS838">
        <v>3825</v>
      </c>
      <c r="JT838">
        <v>27600</v>
      </c>
      <c r="JU838">
        <v>3820</v>
      </c>
      <c r="JV838">
        <v>3820</v>
      </c>
      <c r="JW838">
        <v>3805</v>
      </c>
      <c r="JX838">
        <v>3810</v>
      </c>
      <c r="JY838">
        <v>30200</v>
      </c>
      <c r="JZ838">
        <v>3805</v>
      </c>
      <c r="KA838">
        <v>3815</v>
      </c>
      <c r="KB838">
        <v>3805</v>
      </c>
      <c r="KC838">
        <v>3805</v>
      </c>
      <c r="KD838">
        <v>20100</v>
      </c>
      <c r="KE838">
        <v>3805</v>
      </c>
      <c r="KF838">
        <v>3820</v>
      </c>
      <c r="KG838">
        <v>3800</v>
      </c>
      <c r="KH838">
        <v>3815</v>
      </c>
      <c r="KI838">
        <v>27300</v>
      </c>
      <c r="KJ838">
        <v>3820</v>
      </c>
      <c r="KK838">
        <v>3840</v>
      </c>
      <c r="KL838">
        <v>3820</v>
      </c>
      <c r="KM838">
        <v>3835</v>
      </c>
      <c r="KN838">
        <v>67700</v>
      </c>
      <c r="KO838">
        <v>3835</v>
      </c>
      <c r="KP838">
        <v>3835</v>
      </c>
      <c r="KQ838">
        <v>3805</v>
      </c>
      <c r="KR838">
        <v>3830</v>
      </c>
      <c r="KS838">
        <v>30300</v>
      </c>
      <c r="KT838">
        <v>3830</v>
      </c>
      <c r="KU838">
        <v>3840</v>
      </c>
      <c r="KV838">
        <v>3825</v>
      </c>
      <c r="KW838">
        <v>3840</v>
      </c>
      <c r="KX838">
        <v>93000</v>
      </c>
      <c r="LC838">
        <v>0</v>
      </c>
      <c r="LD838">
        <v>3840</v>
      </c>
      <c r="LE838">
        <v>3840</v>
      </c>
      <c r="LF838">
        <v>3830</v>
      </c>
      <c r="LG838">
        <v>3840</v>
      </c>
      <c r="LH838">
        <v>48400</v>
      </c>
      <c r="LI838">
        <v>3840</v>
      </c>
      <c r="LJ838">
        <v>3840</v>
      </c>
      <c r="LK838">
        <v>3840</v>
      </c>
      <c r="LL838">
        <v>3840</v>
      </c>
      <c r="LM838">
        <v>11400</v>
      </c>
      <c r="LR838">
        <v>0</v>
      </c>
      <c r="LW838">
        <v>0</v>
      </c>
      <c r="MB838">
        <v>0</v>
      </c>
      <c r="MG838">
        <v>0</v>
      </c>
      <c r="MH838">
        <v>3840</v>
      </c>
      <c r="MI838">
        <v>3840</v>
      </c>
      <c r="MJ838">
        <v>3840</v>
      </c>
      <c r="MK838">
        <v>3840</v>
      </c>
      <c r="ML838">
        <v>43400</v>
      </c>
      <c r="MM838">
        <v>3840</v>
      </c>
      <c r="MN838">
        <v>3840</v>
      </c>
      <c r="MO838">
        <v>3840</v>
      </c>
      <c r="MP838">
        <v>3840</v>
      </c>
      <c r="MQ838">
        <v>11900</v>
      </c>
      <c r="MR838">
        <v>3840</v>
      </c>
      <c r="MS838">
        <v>3840</v>
      </c>
      <c r="MT838">
        <v>3840</v>
      </c>
      <c r="MU838">
        <v>3840</v>
      </c>
      <c r="MV838">
        <v>14700</v>
      </c>
      <c r="NA838">
        <v>0</v>
      </c>
      <c r="NF838">
        <v>0</v>
      </c>
      <c r="NK838">
        <v>0</v>
      </c>
      <c r="NP838">
        <v>0</v>
      </c>
      <c r="NU838">
        <v>0</v>
      </c>
      <c r="NV838">
        <v>3840</v>
      </c>
      <c r="NW838">
        <v>3840</v>
      </c>
      <c r="NX838">
        <v>3840</v>
      </c>
      <c r="NY838">
        <v>3840</v>
      </c>
      <c r="NZ838">
        <v>18700</v>
      </c>
    </row>
    <row r="839" spans="1:390" ht="15">
      <c r="A839" s="15" t="s">
        <v>18</v>
      </c>
      <c r="B839" s="15">
        <v>30</v>
      </c>
      <c r="C839" s="15">
        <v>6875</v>
      </c>
      <c r="D839" s="10" t="s">
        <v>353</v>
      </c>
      <c r="E839" s="15" t="s">
        <v>20</v>
      </c>
      <c r="F839" s="15" t="s">
        <v>440</v>
      </c>
      <c r="G839" s="50">
        <v>3525</v>
      </c>
      <c r="H839" s="50">
        <v>155</v>
      </c>
      <c r="I839" s="58">
        <v>4.5999999999999999E-2</v>
      </c>
      <c r="J839" s="50">
        <v>598700</v>
      </c>
      <c r="K839" s="50">
        <v>3535</v>
      </c>
      <c r="L839" s="50">
        <v>3400</v>
      </c>
      <c r="M839" s="63">
        <f t="shared" si="54"/>
        <v>7.407407407407407E-2</v>
      </c>
      <c r="N839" s="42" t="str">
        <f>IFERROR(VLOOKUP(C839, マスタ!$E$2:$G$33, 3, TRUE), "")</f>
        <v>電気</v>
      </c>
      <c r="O839" s="15" t="str">
        <f>IF(F839 = "", "", TEXT( WORKDAY(TEXT(LEFT(F839, FIND("(", F839) - 1), "yyyy/mm/dd"), 1, マスタ!$A$2:$A$106), "yyyymmdd"))</f>
        <v>20170809</v>
      </c>
      <c r="P839" s="16">
        <v>42956</v>
      </c>
      <c r="Q839" s="56">
        <v>3555</v>
      </c>
      <c r="R839" s="56">
        <v>3620</v>
      </c>
      <c r="S839" s="56">
        <v>3505</v>
      </c>
      <c r="T839" s="15" t="str">
        <f t="shared" si="63"/>
        <v>有</v>
      </c>
      <c r="U839" s="15" t="str">
        <f t="shared" si="64"/>
        <v>有</v>
      </c>
      <c r="V839" s="67">
        <f t="shared" si="65"/>
        <v>8.5106382978723527E-3</v>
      </c>
      <c r="W839" s="17" t="s">
        <v>950</v>
      </c>
      <c r="X839" s="46">
        <v>5</v>
      </c>
      <c r="Y839" s="71">
        <f t="shared" si="59"/>
        <v>1.4184397163120568</v>
      </c>
      <c r="Z839">
        <v>3555</v>
      </c>
      <c r="AA839">
        <v>3595</v>
      </c>
      <c r="AB839">
        <v>3555</v>
      </c>
      <c r="AC839">
        <v>3590</v>
      </c>
      <c r="AD839">
        <v>71400</v>
      </c>
      <c r="AE839">
        <v>3595</v>
      </c>
      <c r="AF839">
        <v>3600</v>
      </c>
      <c r="AG839">
        <v>3560</v>
      </c>
      <c r="AH839">
        <v>3560</v>
      </c>
      <c r="AI839">
        <v>25600</v>
      </c>
      <c r="AJ839">
        <v>3580</v>
      </c>
      <c r="AK839">
        <v>3585</v>
      </c>
      <c r="AL839">
        <v>3560</v>
      </c>
      <c r="AM839">
        <v>3565</v>
      </c>
      <c r="AN839">
        <v>12100</v>
      </c>
      <c r="AO839">
        <v>3560</v>
      </c>
      <c r="AP839">
        <v>3565</v>
      </c>
      <c r="AQ839">
        <v>3550</v>
      </c>
      <c r="AR839">
        <v>3560</v>
      </c>
      <c r="AS839">
        <v>20100</v>
      </c>
      <c r="AT839">
        <v>3565</v>
      </c>
      <c r="AU839">
        <v>3565</v>
      </c>
      <c r="AV839">
        <v>3550</v>
      </c>
      <c r="AW839">
        <v>3560</v>
      </c>
      <c r="AX839">
        <v>13800</v>
      </c>
      <c r="AY839">
        <v>3570</v>
      </c>
      <c r="AZ839">
        <v>3590</v>
      </c>
      <c r="BA839">
        <v>3570</v>
      </c>
      <c r="BB839">
        <v>3575</v>
      </c>
      <c r="BC839">
        <v>17400</v>
      </c>
      <c r="BD839">
        <v>3580</v>
      </c>
      <c r="BE839">
        <v>3595</v>
      </c>
      <c r="BF839">
        <v>3560</v>
      </c>
      <c r="BG839">
        <v>3585</v>
      </c>
      <c r="BH839">
        <v>13000</v>
      </c>
      <c r="BI839">
        <v>3580</v>
      </c>
      <c r="BJ839">
        <v>3610</v>
      </c>
      <c r="BK839">
        <v>3570</v>
      </c>
      <c r="BL839">
        <v>3605</v>
      </c>
      <c r="BM839">
        <v>29500</v>
      </c>
      <c r="BN839">
        <v>3610</v>
      </c>
      <c r="BO839">
        <v>3610</v>
      </c>
      <c r="BP839">
        <v>3590</v>
      </c>
      <c r="BQ839">
        <v>3600</v>
      </c>
      <c r="BR839">
        <v>11100</v>
      </c>
      <c r="BS839">
        <v>3600</v>
      </c>
      <c r="BT839">
        <v>3620</v>
      </c>
      <c r="BU839">
        <v>3590</v>
      </c>
      <c r="BV839">
        <v>3610</v>
      </c>
      <c r="BW839">
        <v>22900</v>
      </c>
      <c r="BX839">
        <v>3610</v>
      </c>
      <c r="BY839">
        <v>3610</v>
      </c>
      <c r="BZ839">
        <v>3580</v>
      </c>
      <c r="CA839">
        <v>3585</v>
      </c>
      <c r="CB839">
        <v>14600</v>
      </c>
      <c r="CC839">
        <v>3585</v>
      </c>
      <c r="CD839">
        <v>3585</v>
      </c>
      <c r="CE839">
        <v>3575</v>
      </c>
      <c r="CF839">
        <v>3585</v>
      </c>
      <c r="CG839">
        <v>12400</v>
      </c>
      <c r="CH839">
        <v>3585</v>
      </c>
      <c r="CI839">
        <v>3585</v>
      </c>
      <c r="CJ839">
        <v>3565</v>
      </c>
      <c r="CK839">
        <v>3580</v>
      </c>
      <c r="CL839">
        <v>13700</v>
      </c>
      <c r="CM839">
        <v>3575</v>
      </c>
      <c r="CN839">
        <v>3580</v>
      </c>
      <c r="CO839">
        <v>3565</v>
      </c>
      <c r="CP839">
        <v>3580</v>
      </c>
      <c r="CQ839">
        <v>5400</v>
      </c>
      <c r="CR839">
        <v>3580</v>
      </c>
      <c r="CS839">
        <v>3590</v>
      </c>
      <c r="CT839">
        <v>3580</v>
      </c>
      <c r="CU839">
        <v>3590</v>
      </c>
      <c r="CV839">
        <v>3900</v>
      </c>
      <c r="CW839">
        <v>3585</v>
      </c>
      <c r="CX839">
        <v>3585</v>
      </c>
      <c r="CY839">
        <v>3580</v>
      </c>
      <c r="CZ839">
        <v>3585</v>
      </c>
      <c r="DA839">
        <v>3800</v>
      </c>
      <c r="DB839">
        <v>3585</v>
      </c>
      <c r="DC839">
        <v>3590</v>
      </c>
      <c r="DD839">
        <v>3565</v>
      </c>
      <c r="DE839">
        <v>3570</v>
      </c>
      <c r="DF839">
        <v>10300</v>
      </c>
      <c r="DG839">
        <v>3570</v>
      </c>
      <c r="DH839">
        <v>3575</v>
      </c>
      <c r="DI839">
        <v>3565</v>
      </c>
      <c r="DJ839">
        <v>3570</v>
      </c>
      <c r="DK839">
        <v>6600</v>
      </c>
      <c r="DL839">
        <v>3570</v>
      </c>
      <c r="DM839">
        <v>3580</v>
      </c>
      <c r="DN839">
        <v>3570</v>
      </c>
      <c r="DO839">
        <v>3580</v>
      </c>
      <c r="DP839">
        <v>1600</v>
      </c>
      <c r="DQ839">
        <v>3575</v>
      </c>
      <c r="DR839">
        <v>3585</v>
      </c>
      <c r="DS839">
        <v>3575</v>
      </c>
      <c r="DT839">
        <v>3585</v>
      </c>
      <c r="DU839">
        <v>5900</v>
      </c>
      <c r="DV839">
        <v>3580</v>
      </c>
      <c r="DW839">
        <v>3580</v>
      </c>
      <c r="DX839">
        <v>3570</v>
      </c>
      <c r="DY839">
        <v>3580</v>
      </c>
      <c r="DZ839">
        <v>4500</v>
      </c>
      <c r="EA839">
        <v>3580</v>
      </c>
      <c r="EB839">
        <v>3580</v>
      </c>
      <c r="EC839">
        <v>3575</v>
      </c>
      <c r="ED839">
        <v>3580</v>
      </c>
      <c r="EE839">
        <v>2000</v>
      </c>
      <c r="EF839">
        <v>3570</v>
      </c>
      <c r="EG839">
        <v>3580</v>
      </c>
      <c r="EH839">
        <v>3570</v>
      </c>
      <c r="EI839">
        <v>3570</v>
      </c>
      <c r="EJ839">
        <v>2700</v>
      </c>
      <c r="EK839">
        <v>3570</v>
      </c>
      <c r="EL839">
        <v>3570</v>
      </c>
      <c r="EM839">
        <v>3565</v>
      </c>
      <c r="EN839">
        <v>3570</v>
      </c>
      <c r="EO839">
        <v>3700</v>
      </c>
      <c r="EP839">
        <v>3570</v>
      </c>
      <c r="EQ839">
        <v>3570</v>
      </c>
      <c r="ER839">
        <v>3565</v>
      </c>
      <c r="ES839">
        <v>3565</v>
      </c>
      <c r="ET839">
        <v>1900</v>
      </c>
      <c r="EU839">
        <v>3565</v>
      </c>
      <c r="EV839">
        <v>3570</v>
      </c>
      <c r="EW839">
        <v>3555</v>
      </c>
      <c r="EX839">
        <v>3555</v>
      </c>
      <c r="EY839">
        <v>11700</v>
      </c>
      <c r="EZ839">
        <v>3555</v>
      </c>
      <c r="FA839">
        <v>3555</v>
      </c>
      <c r="FB839">
        <v>3545</v>
      </c>
      <c r="FC839">
        <v>3555</v>
      </c>
      <c r="FD839">
        <v>6700</v>
      </c>
      <c r="FE839">
        <v>3560</v>
      </c>
      <c r="FF839">
        <v>3570</v>
      </c>
      <c r="FG839">
        <v>3555</v>
      </c>
      <c r="FH839">
        <v>3570</v>
      </c>
      <c r="FI839">
        <v>3900</v>
      </c>
      <c r="FJ839">
        <v>3570</v>
      </c>
      <c r="FK839">
        <v>3585</v>
      </c>
      <c r="FL839">
        <v>3570</v>
      </c>
      <c r="FM839">
        <v>3580</v>
      </c>
      <c r="FN839">
        <v>7600</v>
      </c>
      <c r="FO839">
        <v>3575</v>
      </c>
      <c r="FP839">
        <v>3590</v>
      </c>
      <c r="FQ839">
        <v>3575</v>
      </c>
      <c r="FR839">
        <v>3590</v>
      </c>
      <c r="FS839">
        <v>4400</v>
      </c>
      <c r="FT839">
        <v>3585</v>
      </c>
      <c r="FU839">
        <v>3585</v>
      </c>
      <c r="FV839">
        <v>3585</v>
      </c>
      <c r="FW839">
        <v>3585</v>
      </c>
      <c r="FX839">
        <v>300</v>
      </c>
      <c r="GC839">
        <v>0</v>
      </c>
      <c r="GH839">
        <v>0</v>
      </c>
      <c r="GM839">
        <v>0</v>
      </c>
      <c r="GR839">
        <v>0</v>
      </c>
      <c r="GW839">
        <v>0</v>
      </c>
      <c r="HB839">
        <v>0</v>
      </c>
      <c r="HG839">
        <v>0</v>
      </c>
      <c r="HL839">
        <v>0</v>
      </c>
      <c r="HQ839">
        <v>0</v>
      </c>
      <c r="HV839">
        <v>0</v>
      </c>
      <c r="IA839">
        <v>0</v>
      </c>
      <c r="IB839">
        <v>3570</v>
      </c>
      <c r="IC839">
        <v>3585</v>
      </c>
      <c r="ID839">
        <v>3570</v>
      </c>
      <c r="IE839">
        <v>3570</v>
      </c>
      <c r="IF839">
        <v>15900</v>
      </c>
      <c r="IG839">
        <v>3565</v>
      </c>
      <c r="IH839">
        <v>3565</v>
      </c>
      <c r="II839">
        <v>3540</v>
      </c>
      <c r="IJ839">
        <v>3540</v>
      </c>
      <c r="IK839">
        <v>12200</v>
      </c>
      <c r="IL839">
        <v>3545</v>
      </c>
      <c r="IM839">
        <v>3545</v>
      </c>
      <c r="IN839">
        <v>3520</v>
      </c>
      <c r="IO839">
        <v>3525</v>
      </c>
      <c r="IP839">
        <v>13300</v>
      </c>
      <c r="IQ839">
        <v>3525</v>
      </c>
      <c r="IR839">
        <v>3525</v>
      </c>
      <c r="IS839">
        <v>3505</v>
      </c>
      <c r="IT839">
        <v>3510</v>
      </c>
      <c r="IU839">
        <v>9400</v>
      </c>
      <c r="IV839">
        <v>3505</v>
      </c>
      <c r="IW839">
        <v>3530</v>
      </c>
      <c r="IX839">
        <v>3505</v>
      </c>
      <c r="IY839">
        <v>3530</v>
      </c>
      <c r="IZ839">
        <v>7000</v>
      </c>
      <c r="JA839">
        <v>3530</v>
      </c>
      <c r="JB839">
        <v>3540</v>
      </c>
      <c r="JC839">
        <v>3530</v>
      </c>
      <c r="JD839">
        <v>3540</v>
      </c>
      <c r="JE839">
        <v>2300</v>
      </c>
      <c r="JF839">
        <v>3545</v>
      </c>
      <c r="JG839">
        <v>3565</v>
      </c>
      <c r="JH839">
        <v>3540</v>
      </c>
      <c r="JI839">
        <v>3565</v>
      </c>
      <c r="JJ839">
        <v>10400</v>
      </c>
      <c r="JK839">
        <v>3565</v>
      </c>
      <c r="JL839">
        <v>3565</v>
      </c>
      <c r="JM839">
        <v>3540</v>
      </c>
      <c r="JN839">
        <v>3540</v>
      </c>
      <c r="JO839">
        <v>6200</v>
      </c>
      <c r="JP839">
        <v>3545</v>
      </c>
      <c r="JQ839">
        <v>3560</v>
      </c>
      <c r="JR839">
        <v>3545</v>
      </c>
      <c r="JS839">
        <v>3550</v>
      </c>
      <c r="JT839">
        <v>4100</v>
      </c>
      <c r="JU839">
        <v>3550</v>
      </c>
      <c r="JV839">
        <v>3565</v>
      </c>
      <c r="JW839">
        <v>3545</v>
      </c>
      <c r="JX839">
        <v>3560</v>
      </c>
      <c r="JY839">
        <v>5000</v>
      </c>
      <c r="JZ839">
        <v>3555</v>
      </c>
      <c r="KA839">
        <v>3560</v>
      </c>
      <c r="KB839">
        <v>3550</v>
      </c>
      <c r="KC839">
        <v>3560</v>
      </c>
      <c r="KD839">
        <v>600</v>
      </c>
      <c r="KE839">
        <v>3560</v>
      </c>
      <c r="KF839">
        <v>3560</v>
      </c>
      <c r="KG839">
        <v>3560</v>
      </c>
      <c r="KH839">
        <v>3560</v>
      </c>
      <c r="KI839">
        <v>800</v>
      </c>
      <c r="KJ839">
        <v>3565</v>
      </c>
      <c r="KK839">
        <v>3575</v>
      </c>
      <c r="KL839">
        <v>3565</v>
      </c>
      <c r="KM839">
        <v>3570</v>
      </c>
      <c r="KN839">
        <v>3600</v>
      </c>
      <c r="KO839">
        <v>3565</v>
      </c>
      <c r="KP839">
        <v>3570</v>
      </c>
      <c r="KQ839">
        <v>3565</v>
      </c>
      <c r="KR839">
        <v>3570</v>
      </c>
      <c r="KS839">
        <v>3500</v>
      </c>
      <c r="KT839">
        <v>3575</v>
      </c>
      <c r="KU839">
        <v>3580</v>
      </c>
      <c r="KV839">
        <v>3570</v>
      </c>
      <c r="KW839">
        <v>3575</v>
      </c>
      <c r="KX839">
        <v>3700</v>
      </c>
      <c r="KY839">
        <v>3575</v>
      </c>
      <c r="KZ839">
        <v>3575</v>
      </c>
      <c r="LA839">
        <v>3575</v>
      </c>
      <c r="LB839">
        <v>3575</v>
      </c>
      <c r="LC839">
        <v>1000</v>
      </c>
      <c r="LD839">
        <v>3575</v>
      </c>
      <c r="LE839">
        <v>3580</v>
      </c>
      <c r="LF839">
        <v>3575</v>
      </c>
      <c r="LG839">
        <v>3575</v>
      </c>
      <c r="LH839">
        <v>1300</v>
      </c>
      <c r="LI839">
        <v>3575</v>
      </c>
      <c r="LJ839">
        <v>3575</v>
      </c>
      <c r="LK839">
        <v>3570</v>
      </c>
      <c r="LL839">
        <v>3570</v>
      </c>
      <c r="LM839">
        <v>3600</v>
      </c>
      <c r="LN839">
        <v>3565</v>
      </c>
      <c r="LO839">
        <v>3565</v>
      </c>
      <c r="LP839">
        <v>3560</v>
      </c>
      <c r="LQ839">
        <v>3560</v>
      </c>
      <c r="LR839">
        <v>2800</v>
      </c>
      <c r="LS839">
        <v>3560</v>
      </c>
      <c r="LT839">
        <v>3570</v>
      </c>
      <c r="LU839">
        <v>3560</v>
      </c>
      <c r="LV839">
        <v>3565</v>
      </c>
      <c r="LW839">
        <v>1800</v>
      </c>
      <c r="LX839">
        <v>3570</v>
      </c>
      <c r="LY839">
        <v>3575</v>
      </c>
      <c r="LZ839">
        <v>3565</v>
      </c>
      <c r="MA839">
        <v>3570</v>
      </c>
      <c r="MB839">
        <v>5300</v>
      </c>
      <c r="MC839">
        <v>3570</v>
      </c>
      <c r="MD839">
        <v>3570</v>
      </c>
      <c r="ME839">
        <v>3550</v>
      </c>
      <c r="MF839">
        <v>3550</v>
      </c>
      <c r="MG839">
        <v>8400</v>
      </c>
      <c r="MH839">
        <v>3560</v>
      </c>
      <c r="MI839">
        <v>3560</v>
      </c>
      <c r="MJ839">
        <v>3555</v>
      </c>
      <c r="MK839">
        <v>3555</v>
      </c>
      <c r="ML839">
        <v>6400</v>
      </c>
      <c r="MM839">
        <v>3550</v>
      </c>
      <c r="MN839">
        <v>3550</v>
      </c>
      <c r="MO839">
        <v>3530</v>
      </c>
      <c r="MP839">
        <v>3535</v>
      </c>
      <c r="MQ839">
        <v>8600</v>
      </c>
      <c r="MR839">
        <v>3535</v>
      </c>
      <c r="MS839">
        <v>3545</v>
      </c>
      <c r="MT839">
        <v>3535</v>
      </c>
      <c r="MU839">
        <v>3545</v>
      </c>
      <c r="MV839">
        <v>5300</v>
      </c>
      <c r="MW839">
        <v>3545</v>
      </c>
      <c r="MX839">
        <v>3560</v>
      </c>
      <c r="MY839">
        <v>3535</v>
      </c>
      <c r="MZ839">
        <v>3560</v>
      </c>
      <c r="NA839">
        <v>23000</v>
      </c>
      <c r="NB839">
        <v>3555</v>
      </c>
      <c r="NC839">
        <v>3555</v>
      </c>
      <c r="ND839">
        <v>3540</v>
      </c>
      <c r="NE839">
        <v>3540</v>
      </c>
      <c r="NF839">
        <v>12100</v>
      </c>
      <c r="NG839">
        <v>3545</v>
      </c>
      <c r="NH839">
        <v>3555</v>
      </c>
      <c r="NI839">
        <v>3545</v>
      </c>
      <c r="NJ839">
        <v>3545</v>
      </c>
      <c r="NK839">
        <v>13600</v>
      </c>
      <c r="NL839">
        <v>3545</v>
      </c>
      <c r="NM839">
        <v>3550</v>
      </c>
      <c r="NN839">
        <v>3540</v>
      </c>
      <c r="NO839">
        <v>3540</v>
      </c>
      <c r="NP839">
        <v>6700</v>
      </c>
      <c r="NQ839">
        <v>3545</v>
      </c>
      <c r="NR839">
        <v>3545</v>
      </c>
      <c r="NS839">
        <v>3535</v>
      </c>
      <c r="NT839">
        <v>3545</v>
      </c>
      <c r="NU839">
        <v>14200</v>
      </c>
      <c r="NV839">
        <v>3540</v>
      </c>
      <c r="NW839">
        <v>3540</v>
      </c>
      <c r="NX839">
        <v>3540</v>
      </c>
      <c r="NY839">
        <v>3540</v>
      </c>
      <c r="NZ839">
        <v>25500</v>
      </c>
    </row>
    <row r="840" spans="1:390" ht="15">
      <c r="A840" s="14" t="s">
        <v>18</v>
      </c>
      <c r="B840" s="14">
        <v>33</v>
      </c>
      <c r="C840" s="14">
        <v>2217</v>
      </c>
      <c r="D840" s="9" t="s">
        <v>572</v>
      </c>
      <c r="E840" s="14" t="s">
        <v>20</v>
      </c>
      <c r="F840" s="14" t="s">
        <v>440</v>
      </c>
      <c r="G840" s="51">
        <v>7600</v>
      </c>
      <c r="H840" s="51">
        <v>300</v>
      </c>
      <c r="I840" s="59">
        <v>4.1099999999999998E-2</v>
      </c>
      <c r="J840" s="51">
        <v>16200</v>
      </c>
      <c r="K840" s="51">
        <v>7680</v>
      </c>
      <c r="L840" s="51">
        <v>7350</v>
      </c>
      <c r="M840" s="64">
        <f t="shared" si="54"/>
        <v>0.24242424242424243</v>
      </c>
      <c r="N840" s="43" t="str">
        <f>IFERROR(VLOOKUP(C840, マスタ!$E$2:$G$33, 3, TRUE), "")</f>
        <v>食品</v>
      </c>
      <c r="O840" s="14" t="str">
        <f>IF(F840 = "", "", TEXT( WORKDAY(TEXT(LEFT(F840, FIND("(", F840) - 1), "yyyy/mm/dd"), 1, マスタ!$A$2:$A$106), "yyyymmdd"))</f>
        <v>20170809</v>
      </c>
      <c r="P840" s="18">
        <v>42956</v>
      </c>
      <c r="Q840" s="57">
        <v>7670</v>
      </c>
      <c r="R840" s="57">
        <v>7700</v>
      </c>
      <c r="S840" s="57">
        <v>7300</v>
      </c>
      <c r="T840" s="14" t="str">
        <f t="shared" si="63"/>
        <v>無</v>
      </c>
      <c r="U840" s="14" t="str">
        <f t="shared" si="64"/>
        <v>有</v>
      </c>
      <c r="V840" s="68">
        <f t="shared" si="65"/>
        <v>9.2105263157895578E-3</v>
      </c>
      <c r="W840" s="19" t="s">
        <v>947</v>
      </c>
      <c r="X840" s="47">
        <v>-76</v>
      </c>
      <c r="Y840" s="70">
        <f t="shared" si="59"/>
        <v>-10</v>
      </c>
      <c r="Z840">
        <v>7670</v>
      </c>
      <c r="AA840">
        <v>7700</v>
      </c>
      <c r="AB840">
        <v>7590</v>
      </c>
      <c r="AC840">
        <v>7600</v>
      </c>
      <c r="AD840">
        <v>2700</v>
      </c>
      <c r="AI840">
        <v>0</v>
      </c>
      <c r="AJ840">
        <v>7570</v>
      </c>
      <c r="AK840">
        <v>7570</v>
      </c>
      <c r="AL840">
        <v>7570</v>
      </c>
      <c r="AM840">
        <v>7570</v>
      </c>
      <c r="AN840">
        <v>100</v>
      </c>
      <c r="AO840">
        <v>7520</v>
      </c>
      <c r="AP840">
        <v>7520</v>
      </c>
      <c r="AQ840">
        <v>7520</v>
      </c>
      <c r="AR840">
        <v>7520</v>
      </c>
      <c r="AS840">
        <v>100</v>
      </c>
      <c r="AT840">
        <v>7520</v>
      </c>
      <c r="AU840">
        <v>7520</v>
      </c>
      <c r="AV840">
        <v>7510</v>
      </c>
      <c r="AW840">
        <v>7510</v>
      </c>
      <c r="AX840">
        <v>300</v>
      </c>
      <c r="AY840">
        <v>7500</v>
      </c>
      <c r="AZ840">
        <v>7500</v>
      </c>
      <c r="BA840">
        <v>7500</v>
      </c>
      <c r="BB840">
        <v>7500</v>
      </c>
      <c r="BC840">
        <v>500</v>
      </c>
      <c r="BD840">
        <v>7470</v>
      </c>
      <c r="BE840">
        <v>7470</v>
      </c>
      <c r="BF840">
        <v>7440</v>
      </c>
      <c r="BG840">
        <v>7440</v>
      </c>
      <c r="BH840">
        <v>400</v>
      </c>
      <c r="BI840">
        <v>7440</v>
      </c>
      <c r="BJ840">
        <v>7440</v>
      </c>
      <c r="BK840">
        <v>7420</v>
      </c>
      <c r="BL840">
        <v>7420</v>
      </c>
      <c r="BM840">
        <v>200</v>
      </c>
      <c r="BN840">
        <v>7440</v>
      </c>
      <c r="BO840">
        <v>7440</v>
      </c>
      <c r="BP840">
        <v>7440</v>
      </c>
      <c r="BQ840">
        <v>7440</v>
      </c>
      <c r="BR840">
        <v>100</v>
      </c>
      <c r="BS840">
        <v>7440</v>
      </c>
      <c r="BT840">
        <v>7440</v>
      </c>
      <c r="BU840">
        <v>7370</v>
      </c>
      <c r="BV840">
        <v>7370</v>
      </c>
      <c r="BW840">
        <v>200</v>
      </c>
      <c r="CB840">
        <v>0</v>
      </c>
      <c r="CC840">
        <v>7370</v>
      </c>
      <c r="CD840">
        <v>7370</v>
      </c>
      <c r="CE840">
        <v>7370</v>
      </c>
      <c r="CF840">
        <v>7370</v>
      </c>
      <c r="CG840">
        <v>200</v>
      </c>
      <c r="CH840">
        <v>7350</v>
      </c>
      <c r="CI840">
        <v>7350</v>
      </c>
      <c r="CJ840">
        <v>7350</v>
      </c>
      <c r="CK840">
        <v>7350</v>
      </c>
      <c r="CL840">
        <v>100</v>
      </c>
      <c r="CM840">
        <v>7400</v>
      </c>
      <c r="CN840">
        <v>7400</v>
      </c>
      <c r="CO840">
        <v>7340</v>
      </c>
      <c r="CP840">
        <v>7340</v>
      </c>
      <c r="CQ840">
        <v>1000</v>
      </c>
      <c r="CV840">
        <v>0</v>
      </c>
      <c r="CW840">
        <v>7340</v>
      </c>
      <c r="CX840">
        <v>7350</v>
      </c>
      <c r="CY840">
        <v>7330</v>
      </c>
      <c r="CZ840">
        <v>7350</v>
      </c>
      <c r="DA840">
        <v>400</v>
      </c>
      <c r="DF840">
        <v>0</v>
      </c>
      <c r="DG840">
        <v>7340</v>
      </c>
      <c r="DH840">
        <v>7340</v>
      </c>
      <c r="DI840">
        <v>7340</v>
      </c>
      <c r="DJ840">
        <v>7340</v>
      </c>
      <c r="DK840">
        <v>100</v>
      </c>
      <c r="DL840">
        <v>7350</v>
      </c>
      <c r="DM840">
        <v>7350</v>
      </c>
      <c r="DN840">
        <v>7350</v>
      </c>
      <c r="DO840">
        <v>7350</v>
      </c>
      <c r="DP840">
        <v>100</v>
      </c>
      <c r="DQ840">
        <v>7400</v>
      </c>
      <c r="DR840">
        <v>7400</v>
      </c>
      <c r="DS840">
        <v>7310</v>
      </c>
      <c r="DT840">
        <v>7350</v>
      </c>
      <c r="DU840">
        <v>500</v>
      </c>
      <c r="DV840">
        <v>7350</v>
      </c>
      <c r="DW840">
        <v>7350</v>
      </c>
      <c r="DX840">
        <v>7350</v>
      </c>
      <c r="DY840">
        <v>7350</v>
      </c>
      <c r="DZ840">
        <v>100</v>
      </c>
      <c r="EA840">
        <v>7300</v>
      </c>
      <c r="EB840">
        <v>7300</v>
      </c>
      <c r="EC840">
        <v>7300</v>
      </c>
      <c r="ED840">
        <v>7300</v>
      </c>
      <c r="EE840">
        <v>200</v>
      </c>
      <c r="EF840">
        <v>7440</v>
      </c>
      <c r="EG840">
        <v>7440</v>
      </c>
      <c r="EH840">
        <v>7430</v>
      </c>
      <c r="EI840">
        <v>7430</v>
      </c>
      <c r="EJ840">
        <v>300</v>
      </c>
      <c r="EK840">
        <v>7430</v>
      </c>
      <c r="EL840">
        <v>7430</v>
      </c>
      <c r="EM840">
        <v>7430</v>
      </c>
      <c r="EN840">
        <v>7430</v>
      </c>
      <c r="EO840">
        <v>100</v>
      </c>
      <c r="ET840">
        <v>0</v>
      </c>
      <c r="EU840">
        <v>7430</v>
      </c>
      <c r="EV840">
        <v>7430</v>
      </c>
      <c r="EW840">
        <v>7430</v>
      </c>
      <c r="EX840">
        <v>7430</v>
      </c>
      <c r="EY840">
        <v>100</v>
      </c>
      <c r="EZ840">
        <v>7440</v>
      </c>
      <c r="FA840">
        <v>7440</v>
      </c>
      <c r="FB840">
        <v>7440</v>
      </c>
      <c r="FC840">
        <v>7440</v>
      </c>
      <c r="FD840">
        <v>100</v>
      </c>
      <c r="FI840">
        <v>0</v>
      </c>
      <c r="FN840">
        <v>0</v>
      </c>
      <c r="FO840">
        <v>7430</v>
      </c>
      <c r="FP840">
        <v>7430</v>
      </c>
      <c r="FQ840">
        <v>7370</v>
      </c>
      <c r="FR840">
        <v>7370</v>
      </c>
      <c r="FS840">
        <v>400</v>
      </c>
      <c r="FX840">
        <v>0</v>
      </c>
      <c r="GC840">
        <v>0</v>
      </c>
      <c r="GH840">
        <v>0</v>
      </c>
      <c r="GM840">
        <v>0</v>
      </c>
      <c r="GR840">
        <v>0</v>
      </c>
      <c r="GW840">
        <v>0</v>
      </c>
      <c r="HB840">
        <v>0</v>
      </c>
      <c r="HG840">
        <v>0</v>
      </c>
      <c r="HL840">
        <v>0</v>
      </c>
      <c r="HQ840">
        <v>0</v>
      </c>
      <c r="HV840">
        <v>0</v>
      </c>
      <c r="IA840">
        <v>0</v>
      </c>
      <c r="IB840">
        <v>7330</v>
      </c>
      <c r="IC840">
        <v>7370</v>
      </c>
      <c r="ID840">
        <v>7330</v>
      </c>
      <c r="IE840">
        <v>7370</v>
      </c>
      <c r="IF840">
        <v>900</v>
      </c>
      <c r="IG840">
        <v>7360</v>
      </c>
      <c r="IH840">
        <v>7360</v>
      </c>
      <c r="II840">
        <v>7360</v>
      </c>
      <c r="IJ840">
        <v>7360</v>
      </c>
      <c r="IK840">
        <v>100</v>
      </c>
      <c r="IP840">
        <v>0</v>
      </c>
      <c r="IU840">
        <v>0</v>
      </c>
      <c r="IZ840">
        <v>0</v>
      </c>
      <c r="JA840">
        <v>7330</v>
      </c>
      <c r="JB840">
        <v>7330</v>
      </c>
      <c r="JC840">
        <v>7330</v>
      </c>
      <c r="JD840">
        <v>7330</v>
      </c>
      <c r="JE840">
        <v>100</v>
      </c>
      <c r="JJ840">
        <v>0</v>
      </c>
      <c r="JK840">
        <v>7350</v>
      </c>
      <c r="JL840">
        <v>7350</v>
      </c>
      <c r="JM840">
        <v>7350</v>
      </c>
      <c r="JN840">
        <v>7350</v>
      </c>
      <c r="JO840">
        <v>300</v>
      </c>
      <c r="JT840">
        <v>0</v>
      </c>
      <c r="JU840">
        <v>7370</v>
      </c>
      <c r="JV840">
        <v>7370</v>
      </c>
      <c r="JW840">
        <v>7370</v>
      </c>
      <c r="JX840">
        <v>7370</v>
      </c>
      <c r="JY840">
        <v>100</v>
      </c>
      <c r="KD840">
        <v>0</v>
      </c>
      <c r="KI840">
        <v>0</v>
      </c>
      <c r="KN840">
        <v>0</v>
      </c>
      <c r="KO840">
        <v>7370</v>
      </c>
      <c r="KP840">
        <v>7370</v>
      </c>
      <c r="KQ840">
        <v>7370</v>
      </c>
      <c r="KR840">
        <v>7370</v>
      </c>
      <c r="KS840">
        <v>100</v>
      </c>
      <c r="KX840">
        <v>0</v>
      </c>
      <c r="KY840">
        <v>7370</v>
      </c>
      <c r="KZ840">
        <v>7370</v>
      </c>
      <c r="LA840">
        <v>7350</v>
      </c>
      <c r="LB840">
        <v>7350</v>
      </c>
      <c r="LC840">
        <v>400</v>
      </c>
      <c r="LH840">
        <v>0</v>
      </c>
      <c r="LI840">
        <v>7350</v>
      </c>
      <c r="LJ840">
        <v>7350</v>
      </c>
      <c r="LK840">
        <v>7340</v>
      </c>
      <c r="LL840">
        <v>7340</v>
      </c>
      <c r="LM840">
        <v>200</v>
      </c>
      <c r="LR840">
        <v>0</v>
      </c>
      <c r="LS840">
        <v>7370</v>
      </c>
      <c r="LT840">
        <v>7370</v>
      </c>
      <c r="LU840">
        <v>7370</v>
      </c>
      <c r="LV840">
        <v>7370</v>
      </c>
      <c r="LW840">
        <v>100</v>
      </c>
      <c r="MB840">
        <v>0</v>
      </c>
      <c r="MC840">
        <v>7370</v>
      </c>
      <c r="MD840">
        <v>7370</v>
      </c>
      <c r="ME840">
        <v>7340</v>
      </c>
      <c r="MF840">
        <v>7340</v>
      </c>
      <c r="MG840">
        <v>300</v>
      </c>
      <c r="MH840">
        <v>7330</v>
      </c>
      <c r="MI840">
        <v>7330</v>
      </c>
      <c r="MJ840">
        <v>7330</v>
      </c>
      <c r="MK840">
        <v>7330</v>
      </c>
      <c r="ML840">
        <v>100</v>
      </c>
      <c r="MM840">
        <v>7320</v>
      </c>
      <c r="MN840">
        <v>7340</v>
      </c>
      <c r="MO840">
        <v>7320</v>
      </c>
      <c r="MP840">
        <v>7340</v>
      </c>
      <c r="MQ840">
        <v>400</v>
      </c>
      <c r="MV840">
        <v>0</v>
      </c>
      <c r="MW840">
        <v>7350</v>
      </c>
      <c r="MX840">
        <v>7350</v>
      </c>
      <c r="MY840">
        <v>7350</v>
      </c>
      <c r="MZ840">
        <v>7350</v>
      </c>
      <c r="NA840">
        <v>100</v>
      </c>
      <c r="NB840">
        <v>7370</v>
      </c>
      <c r="NC840">
        <v>7370</v>
      </c>
      <c r="ND840">
        <v>7370</v>
      </c>
      <c r="NE840">
        <v>7370</v>
      </c>
      <c r="NF840">
        <v>100</v>
      </c>
      <c r="NK840">
        <v>0</v>
      </c>
      <c r="NL840">
        <v>7360</v>
      </c>
      <c r="NM840">
        <v>7360</v>
      </c>
      <c r="NN840">
        <v>7360</v>
      </c>
      <c r="NO840">
        <v>7360</v>
      </c>
      <c r="NP840">
        <v>100</v>
      </c>
      <c r="NQ840">
        <v>7340</v>
      </c>
      <c r="NR840">
        <v>7340</v>
      </c>
      <c r="NS840">
        <v>7340</v>
      </c>
      <c r="NT840">
        <v>7340</v>
      </c>
      <c r="NU840">
        <v>100</v>
      </c>
      <c r="NV840">
        <v>7350</v>
      </c>
      <c r="NW840">
        <v>7350</v>
      </c>
      <c r="NX840">
        <v>7350</v>
      </c>
      <c r="NY840">
        <v>7350</v>
      </c>
      <c r="NZ840">
        <v>500</v>
      </c>
    </row>
    <row r="841" spans="1:390" ht="27">
      <c r="A841" s="15" t="s">
        <v>18</v>
      </c>
      <c r="B841" s="15">
        <v>34</v>
      </c>
      <c r="C841" s="15">
        <v>2915</v>
      </c>
      <c r="D841" s="10" t="s">
        <v>573</v>
      </c>
      <c r="E841" s="15" t="s">
        <v>20</v>
      </c>
      <c r="F841" s="15" t="s">
        <v>440</v>
      </c>
      <c r="G841" s="50">
        <v>3005</v>
      </c>
      <c r="H841" s="50">
        <v>117</v>
      </c>
      <c r="I841" s="58">
        <v>4.0500000000000001E-2</v>
      </c>
      <c r="J841" s="50">
        <v>173100</v>
      </c>
      <c r="K841" s="50">
        <v>3005</v>
      </c>
      <c r="L841" s="50">
        <v>2901</v>
      </c>
      <c r="M841" s="63">
        <f t="shared" si="54"/>
        <v>0</v>
      </c>
      <c r="N841" s="42" t="str">
        <f>IFERROR(VLOOKUP(C841, マスタ!$E$2:$G$33, 3, TRUE), "")</f>
        <v>食品</v>
      </c>
      <c r="O841" s="15" t="str">
        <f>IF(F841 = "", "", TEXT( WORKDAY(TEXT(LEFT(F841, FIND("(", F841) - 1), "yyyy/mm/dd"), 1, マスタ!$A$2:$A$106), "yyyymmdd"))</f>
        <v>20170809</v>
      </c>
      <c r="P841" s="16">
        <v>42956</v>
      </c>
      <c r="Q841" s="56">
        <v>2995</v>
      </c>
      <c r="R841" s="56">
        <v>3005</v>
      </c>
      <c r="S841" s="56">
        <v>2958</v>
      </c>
      <c r="T841" s="15" t="str">
        <f t="shared" si="63"/>
        <v>無</v>
      </c>
      <c r="U841" s="15" t="str">
        <f t="shared" si="64"/>
        <v>有</v>
      </c>
      <c r="V841" s="67">
        <f t="shared" si="65"/>
        <v>-3.3277870216306127E-3</v>
      </c>
      <c r="W841" s="17" t="s">
        <v>948</v>
      </c>
      <c r="X841" s="46">
        <v>-15</v>
      </c>
      <c r="Y841" s="71">
        <f t="shared" si="59"/>
        <v>-4.9916805324459235</v>
      </c>
      <c r="Z841">
        <v>2995</v>
      </c>
      <c r="AA841">
        <v>3005</v>
      </c>
      <c r="AB841">
        <v>2992</v>
      </c>
      <c r="AC841">
        <v>2999</v>
      </c>
      <c r="AD841">
        <v>2400</v>
      </c>
      <c r="AE841">
        <v>2998</v>
      </c>
      <c r="AF841">
        <v>2998</v>
      </c>
      <c r="AG841">
        <v>2991</v>
      </c>
      <c r="AH841">
        <v>2992</v>
      </c>
      <c r="AI841">
        <v>2000</v>
      </c>
      <c r="AJ841">
        <v>2988</v>
      </c>
      <c r="AK841">
        <v>2991</v>
      </c>
      <c r="AL841">
        <v>2988</v>
      </c>
      <c r="AM841">
        <v>2991</v>
      </c>
      <c r="AN841">
        <v>600</v>
      </c>
      <c r="AO841">
        <v>2990</v>
      </c>
      <c r="AP841">
        <v>2990</v>
      </c>
      <c r="AQ841">
        <v>2983</v>
      </c>
      <c r="AR841">
        <v>2983</v>
      </c>
      <c r="AS841">
        <v>2200</v>
      </c>
      <c r="AT841">
        <v>2982</v>
      </c>
      <c r="AU841">
        <v>2982</v>
      </c>
      <c r="AV841">
        <v>2973</v>
      </c>
      <c r="AW841">
        <v>2980</v>
      </c>
      <c r="AX841">
        <v>2200</v>
      </c>
      <c r="AY841">
        <v>2979</v>
      </c>
      <c r="AZ841">
        <v>2986</v>
      </c>
      <c r="BA841">
        <v>2977</v>
      </c>
      <c r="BB841">
        <v>2979</v>
      </c>
      <c r="BC841">
        <v>1400</v>
      </c>
      <c r="BD841">
        <v>2978</v>
      </c>
      <c r="BE841">
        <v>2984</v>
      </c>
      <c r="BF841">
        <v>2963</v>
      </c>
      <c r="BG841">
        <v>2973</v>
      </c>
      <c r="BH841">
        <v>1800</v>
      </c>
      <c r="BI841">
        <v>2972</v>
      </c>
      <c r="BJ841">
        <v>2973</v>
      </c>
      <c r="BK841">
        <v>2968</v>
      </c>
      <c r="BL841">
        <v>2969</v>
      </c>
      <c r="BM841">
        <v>900</v>
      </c>
      <c r="BN841">
        <v>2966</v>
      </c>
      <c r="BO841">
        <v>2972</v>
      </c>
      <c r="BP841">
        <v>2964</v>
      </c>
      <c r="BQ841">
        <v>2972</v>
      </c>
      <c r="BR841">
        <v>800</v>
      </c>
      <c r="BS841">
        <v>2970</v>
      </c>
      <c r="BT841">
        <v>2970</v>
      </c>
      <c r="BU841">
        <v>2965</v>
      </c>
      <c r="BV841">
        <v>2968</v>
      </c>
      <c r="BW841">
        <v>1100</v>
      </c>
      <c r="BX841">
        <v>2963</v>
      </c>
      <c r="BY841">
        <v>2972</v>
      </c>
      <c r="BZ841">
        <v>2960</v>
      </c>
      <c r="CA841">
        <v>2964</v>
      </c>
      <c r="CB841">
        <v>5000</v>
      </c>
      <c r="CC841">
        <v>2968</v>
      </c>
      <c r="CD841">
        <v>2968</v>
      </c>
      <c r="CE841">
        <v>2968</v>
      </c>
      <c r="CF841">
        <v>2968</v>
      </c>
      <c r="CG841">
        <v>200</v>
      </c>
      <c r="CH841">
        <v>2964</v>
      </c>
      <c r="CI841">
        <v>2972</v>
      </c>
      <c r="CJ841">
        <v>2964</v>
      </c>
      <c r="CK841">
        <v>2964</v>
      </c>
      <c r="CL841">
        <v>1300</v>
      </c>
      <c r="CM841">
        <v>2966</v>
      </c>
      <c r="CN841">
        <v>2968</v>
      </c>
      <c r="CO841">
        <v>2961</v>
      </c>
      <c r="CP841">
        <v>2968</v>
      </c>
      <c r="CQ841">
        <v>700</v>
      </c>
      <c r="CR841">
        <v>2966</v>
      </c>
      <c r="CS841">
        <v>2970</v>
      </c>
      <c r="CT841">
        <v>2966</v>
      </c>
      <c r="CU841">
        <v>2970</v>
      </c>
      <c r="CV841">
        <v>400</v>
      </c>
      <c r="CW841">
        <v>2967</v>
      </c>
      <c r="CX841">
        <v>2969</v>
      </c>
      <c r="CY841">
        <v>2966</v>
      </c>
      <c r="CZ841">
        <v>2969</v>
      </c>
      <c r="DA841">
        <v>1200</v>
      </c>
      <c r="DB841">
        <v>2968</v>
      </c>
      <c r="DC841">
        <v>2968</v>
      </c>
      <c r="DD841">
        <v>2964</v>
      </c>
      <c r="DE841">
        <v>2964</v>
      </c>
      <c r="DF841">
        <v>1000</v>
      </c>
      <c r="DG841">
        <v>2966</v>
      </c>
      <c r="DH841">
        <v>2967</v>
      </c>
      <c r="DI841">
        <v>2966</v>
      </c>
      <c r="DJ841">
        <v>2967</v>
      </c>
      <c r="DK841">
        <v>400</v>
      </c>
      <c r="DL841">
        <v>2970</v>
      </c>
      <c r="DM841">
        <v>2974</v>
      </c>
      <c r="DN841">
        <v>2970</v>
      </c>
      <c r="DO841">
        <v>2971</v>
      </c>
      <c r="DP841">
        <v>1200</v>
      </c>
      <c r="DQ841">
        <v>2974</v>
      </c>
      <c r="DR841">
        <v>2980</v>
      </c>
      <c r="DS841">
        <v>2967</v>
      </c>
      <c r="DT841">
        <v>2973</v>
      </c>
      <c r="DU841">
        <v>1800</v>
      </c>
      <c r="DV841">
        <v>2971</v>
      </c>
      <c r="DW841">
        <v>2975</v>
      </c>
      <c r="DX841">
        <v>2966</v>
      </c>
      <c r="DY841">
        <v>2975</v>
      </c>
      <c r="DZ841">
        <v>3200</v>
      </c>
      <c r="EA841">
        <v>2975</v>
      </c>
      <c r="EB841">
        <v>2976</v>
      </c>
      <c r="EC841">
        <v>2975</v>
      </c>
      <c r="ED841">
        <v>2976</v>
      </c>
      <c r="EE841">
        <v>300</v>
      </c>
      <c r="EF841">
        <v>2976</v>
      </c>
      <c r="EG841">
        <v>2976</v>
      </c>
      <c r="EH841">
        <v>2976</v>
      </c>
      <c r="EI841">
        <v>2976</v>
      </c>
      <c r="EJ841">
        <v>100</v>
      </c>
      <c r="EK841">
        <v>2973</v>
      </c>
      <c r="EL841">
        <v>2973</v>
      </c>
      <c r="EM841">
        <v>2973</v>
      </c>
      <c r="EN841">
        <v>2973</v>
      </c>
      <c r="EO841">
        <v>100</v>
      </c>
      <c r="EP841">
        <v>2977</v>
      </c>
      <c r="EQ841">
        <v>2980</v>
      </c>
      <c r="ER841">
        <v>2974</v>
      </c>
      <c r="ES841">
        <v>2974</v>
      </c>
      <c r="ET841">
        <v>2300</v>
      </c>
      <c r="EU841">
        <v>2977</v>
      </c>
      <c r="EV841">
        <v>2977</v>
      </c>
      <c r="EW841">
        <v>2972</v>
      </c>
      <c r="EX841">
        <v>2972</v>
      </c>
      <c r="EY841">
        <v>1700</v>
      </c>
      <c r="EZ841">
        <v>2972</v>
      </c>
      <c r="FA841">
        <v>2982</v>
      </c>
      <c r="FB841">
        <v>2970</v>
      </c>
      <c r="FC841">
        <v>2982</v>
      </c>
      <c r="FD841">
        <v>5200</v>
      </c>
      <c r="FE841">
        <v>2980</v>
      </c>
      <c r="FF841">
        <v>2981</v>
      </c>
      <c r="FG841">
        <v>2980</v>
      </c>
      <c r="FH841">
        <v>2981</v>
      </c>
      <c r="FI841">
        <v>200</v>
      </c>
      <c r="FJ841">
        <v>2981</v>
      </c>
      <c r="FK841">
        <v>2983</v>
      </c>
      <c r="FL841">
        <v>2979</v>
      </c>
      <c r="FM841">
        <v>2979</v>
      </c>
      <c r="FN841">
        <v>2600</v>
      </c>
      <c r="FO841">
        <v>2980</v>
      </c>
      <c r="FP841">
        <v>2981</v>
      </c>
      <c r="FQ841">
        <v>2980</v>
      </c>
      <c r="FR841">
        <v>2981</v>
      </c>
      <c r="FS841">
        <v>400</v>
      </c>
      <c r="FT841">
        <v>2982</v>
      </c>
      <c r="FU841">
        <v>2982</v>
      </c>
      <c r="FV841">
        <v>2982</v>
      </c>
      <c r="FW841">
        <v>2982</v>
      </c>
      <c r="FX841">
        <v>100</v>
      </c>
      <c r="GC841">
        <v>0</v>
      </c>
      <c r="GH841">
        <v>0</v>
      </c>
      <c r="GM841">
        <v>0</v>
      </c>
      <c r="GR841">
        <v>0</v>
      </c>
      <c r="GW841">
        <v>0</v>
      </c>
      <c r="HB841">
        <v>0</v>
      </c>
      <c r="HG841">
        <v>0</v>
      </c>
      <c r="HL841">
        <v>0</v>
      </c>
      <c r="HQ841">
        <v>0</v>
      </c>
      <c r="HV841">
        <v>0</v>
      </c>
      <c r="IA841">
        <v>0</v>
      </c>
      <c r="IB841">
        <v>2973</v>
      </c>
      <c r="IC841">
        <v>2980</v>
      </c>
      <c r="ID841">
        <v>2970</v>
      </c>
      <c r="IE841">
        <v>2970</v>
      </c>
      <c r="IF841">
        <v>2600</v>
      </c>
      <c r="IG841">
        <v>2967</v>
      </c>
      <c r="IH841">
        <v>2968</v>
      </c>
      <c r="II841">
        <v>2958</v>
      </c>
      <c r="IJ841">
        <v>2963</v>
      </c>
      <c r="IK841">
        <v>4500</v>
      </c>
      <c r="IL841">
        <v>2960</v>
      </c>
      <c r="IM841">
        <v>2975</v>
      </c>
      <c r="IN841">
        <v>2959</v>
      </c>
      <c r="IO841">
        <v>2974</v>
      </c>
      <c r="IP841">
        <v>1700</v>
      </c>
      <c r="IQ841">
        <v>2975</v>
      </c>
      <c r="IR841">
        <v>2976</v>
      </c>
      <c r="IS841">
        <v>2973</v>
      </c>
      <c r="IT841">
        <v>2975</v>
      </c>
      <c r="IU841">
        <v>1000</v>
      </c>
      <c r="IV841">
        <v>2975</v>
      </c>
      <c r="IW841">
        <v>2975</v>
      </c>
      <c r="IX841">
        <v>2973</v>
      </c>
      <c r="IY841">
        <v>2973</v>
      </c>
      <c r="IZ841">
        <v>400</v>
      </c>
      <c r="JA841">
        <v>2971</v>
      </c>
      <c r="JB841">
        <v>2973</v>
      </c>
      <c r="JC841">
        <v>2970</v>
      </c>
      <c r="JD841">
        <v>2973</v>
      </c>
      <c r="JE841">
        <v>1500</v>
      </c>
      <c r="JF841">
        <v>2976</v>
      </c>
      <c r="JG841">
        <v>2977</v>
      </c>
      <c r="JH841">
        <v>2976</v>
      </c>
      <c r="JI841">
        <v>2976</v>
      </c>
      <c r="JJ841">
        <v>800</v>
      </c>
      <c r="JK841">
        <v>2977</v>
      </c>
      <c r="JL841">
        <v>2979</v>
      </c>
      <c r="JM841">
        <v>2968</v>
      </c>
      <c r="JN841">
        <v>2979</v>
      </c>
      <c r="JO841">
        <v>1800</v>
      </c>
      <c r="JP841">
        <v>2975</v>
      </c>
      <c r="JQ841">
        <v>2976</v>
      </c>
      <c r="JR841">
        <v>2967</v>
      </c>
      <c r="JS841">
        <v>2970</v>
      </c>
      <c r="JT841">
        <v>2500</v>
      </c>
      <c r="JY841">
        <v>0</v>
      </c>
      <c r="JZ841">
        <v>2967</v>
      </c>
      <c r="KA841">
        <v>2967</v>
      </c>
      <c r="KB841">
        <v>2967</v>
      </c>
      <c r="KC841">
        <v>2967</v>
      </c>
      <c r="KD841">
        <v>400</v>
      </c>
      <c r="KE841">
        <v>2967</v>
      </c>
      <c r="KF841">
        <v>2970</v>
      </c>
      <c r="KG841">
        <v>2967</v>
      </c>
      <c r="KH841">
        <v>2970</v>
      </c>
      <c r="KI841">
        <v>1700</v>
      </c>
      <c r="KJ841">
        <v>2973</v>
      </c>
      <c r="KK841">
        <v>2973</v>
      </c>
      <c r="KL841">
        <v>2969</v>
      </c>
      <c r="KM841">
        <v>2969</v>
      </c>
      <c r="KN841">
        <v>200</v>
      </c>
      <c r="KO841">
        <v>2972</v>
      </c>
      <c r="KP841">
        <v>2974</v>
      </c>
      <c r="KQ841">
        <v>2972</v>
      </c>
      <c r="KR841">
        <v>2972</v>
      </c>
      <c r="KS841">
        <v>800</v>
      </c>
      <c r="KT841">
        <v>2970</v>
      </c>
      <c r="KU841">
        <v>2970</v>
      </c>
      <c r="KV841">
        <v>2969</v>
      </c>
      <c r="KW841">
        <v>2969</v>
      </c>
      <c r="KX841">
        <v>400</v>
      </c>
      <c r="KY841">
        <v>2971</v>
      </c>
      <c r="KZ841">
        <v>2971</v>
      </c>
      <c r="LA841">
        <v>2971</v>
      </c>
      <c r="LB841">
        <v>2971</v>
      </c>
      <c r="LC841">
        <v>700</v>
      </c>
      <c r="LD841">
        <v>2970</v>
      </c>
      <c r="LE841">
        <v>2973</v>
      </c>
      <c r="LF841">
        <v>2970</v>
      </c>
      <c r="LG841">
        <v>2973</v>
      </c>
      <c r="LH841">
        <v>600</v>
      </c>
      <c r="LI841">
        <v>2970</v>
      </c>
      <c r="LJ841">
        <v>2974</v>
      </c>
      <c r="LK841">
        <v>2970</v>
      </c>
      <c r="LL841">
        <v>2974</v>
      </c>
      <c r="LM841">
        <v>1300</v>
      </c>
      <c r="LN841">
        <v>2974</v>
      </c>
      <c r="LO841">
        <v>2978</v>
      </c>
      <c r="LP841">
        <v>2974</v>
      </c>
      <c r="LQ841">
        <v>2976</v>
      </c>
      <c r="LR841">
        <v>1200</v>
      </c>
      <c r="LS841">
        <v>2973</v>
      </c>
      <c r="LT841">
        <v>2976</v>
      </c>
      <c r="LU841">
        <v>2973</v>
      </c>
      <c r="LV841">
        <v>2976</v>
      </c>
      <c r="LW841">
        <v>1000</v>
      </c>
      <c r="LX841">
        <v>2973</v>
      </c>
      <c r="LY841">
        <v>2973</v>
      </c>
      <c r="LZ841">
        <v>2973</v>
      </c>
      <c r="MA841">
        <v>2973</v>
      </c>
      <c r="MB841">
        <v>100</v>
      </c>
      <c r="MC841">
        <v>2971</v>
      </c>
      <c r="MD841">
        <v>2971</v>
      </c>
      <c r="ME841">
        <v>2970</v>
      </c>
      <c r="MF841">
        <v>2970</v>
      </c>
      <c r="MG841">
        <v>500</v>
      </c>
      <c r="MH841">
        <v>2967</v>
      </c>
      <c r="MI841">
        <v>2971</v>
      </c>
      <c r="MJ841">
        <v>2967</v>
      </c>
      <c r="MK841">
        <v>2968</v>
      </c>
      <c r="ML841">
        <v>800</v>
      </c>
      <c r="MM841">
        <v>2968</v>
      </c>
      <c r="MN841">
        <v>2968</v>
      </c>
      <c r="MO841">
        <v>2967</v>
      </c>
      <c r="MP841">
        <v>2967</v>
      </c>
      <c r="MQ841">
        <v>500</v>
      </c>
      <c r="MR841">
        <v>2965</v>
      </c>
      <c r="MS841">
        <v>2974</v>
      </c>
      <c r="MT841">
        <v>2963</v>
      </c>
      <c r="MU841">
        <v>2974</v>
      </c>
      <c r="MV841">
        <v>4000</v>
      </c>
      <c r="MW841">
        <v>2974</v>
      </c>
      <c r="MX841">
        <v>2976</v>
      </c>
      <c r="MY841">
        <v>2972</v>
      </c>
      <c r="MZ841">
        <v>2974</v>
      </c>
      <c r="NA841">
        <v>1700</v>
      </c>
      <c r="NB841">
        <v>2972</v>
      </c>
      <c r="NC841">
        <v>2972</v>
      </c>
      <c r="ND841">
        <v>2969</v>
      </c>
      <c r="NE841">
        <v>2969</v>
      </c>
      <c r="NF841">
        <v>200</v>
      </c>
      <c r="NG841">
        <v>2971</v>
      </c>
      <c r="NH841">
        <v>2972</v>
      </c>
      <c r="NI841">
        <v>2969</v>
      </c>
      <c r="NJ841">
        <v>2970</v>
      </c>
      <c r="NK841">
        <v>1600</v>
      </c>
      <c r="NL841">
        <v>2969</v>
      </c>
      <c r="NM841">
        <v>2971</v>
      </c>
      <c r="NN841">
        <v>2969</v>
      </c>
      <c r="NO841">
        <v>2971</v>
      </c>
      <c r="NP841">
        <v>1000</v>
      </c>
      <c r="NQ841">
        <v>2970</v>
      </c>
      <c r="NR841">
        <v>2973</v>
      </c>
      <c r="NS841">
        <v>2966</v>
      </c>
      <c r="NT841">
        <v>2967</v>
      </c>
      <c r="NU841">
        <v>3100</v>
      </c>
      <c r="NV841">
        <v>2967</v>
      </c>
      <c r="NW841">
        <v>2967</v>
      </c>
      <c r="NX841">
        <v>2967</v>
      </c>
      <c r="NY841">
        <v>2967</v>
      </c>
      <c r="NZ841">
        <v>3900</v>
      </c>
    </row>
    <row r="842" spans="1:390" ht="15">
      <c r="A842" s="14" t="s">
        <v>18</v>
      </c>
      <c r="B842" s="14">
        <v>35</v>
      </c>
      <c r="C842" s="14">
        <v>9090</v>
      </c>
      <c r="D842" s="9" t="s">
        <v>556</v>
      </c>
      <c r="E842" s="14" t="s">
        <v>20</v>
      </c>
      <c r="F842" s="14" t="s">
        <v>440</v>
      </c>
      <c r="G842" s="51">
        <v>4495</v>
      </c>
      <c r="H842" s="51">
        <v>175</v>
      </c>
      <c r="I842" s="59">
        <v>4.0500000000000001E-2</v>
      </c>
      <c r="J842" s="51">
        <v>230200</v>
      </c>
      <c r="K842" s="51">
        <v>4630</v>
      </c>
      <c r="L842" s="51">
        <v>4305</v>
      </c>
      <c r="M842" s="64">
        <f t="shared" si="54"/>
        <v>0.41538461538461541</v>
      </c>
      <c r="N842" s="43" t="str">
        <f>IFERROR(VLOOKUP(C842, マスタ!$E$2:$G$33, 3, TRUE), "")</f>
        <v>陸運</v>
      </c>
      <c r="O842" s="14" t="str">
        <f>IF(F842 = "", "", TEXT( WORKDAY(TEXT(LEFT(F842, FIND("(", F842) - 1), "yyyy/mm/dd"), 1, マスタ!$A$2:$A$106), "yyyymmdd"))</f>
        <v>20170809</v>
      </c>
      <c r="P842" s="18">
        <v>42956</v>
      </c>
      <c r="Q842" s="57">
        <v>4500</v>
      </c>
      <c r="R842" s="57">
        <v>4535</v>
      </c>
      <c r="S842" s="57">
        <v>4450</v>
      </c>
      <c r="T842" s="14" t="str">
        <f t="shared" si="63"/>
        <v>無</v>
      </c>
      <c r="U842" s="14" t="str">
        <f t="shared" si="64"/>
        <v>有</v>
      </c>
      <c r="V842" s="68">
        <f t="shared" si="65"/>
        <v>1.1123470522802492E-3</v>
      </c>
      <c r="W842" s="19" t="s">
        <v>950</v>
      </c>
      <c r="X842" s="47">
        <v>0</v>
      </c>
      <c r="Y842" s="70">
        <f t="shared" si="59"/>
        <v>0</v>
      </c>
      <c r="Z842">
        <v>4500</v>
      </c>
      <c r="AA842">
        <v>4500</v>
      </c>
      <c r="AB842">
        <v>4480</v>
      </c>
      <c r="AC842">
        <v>4490</v>
      </c>
      <c r="AD842">
        <v>4700</v>
      </c>
      <c r="AE842">
        <v>4485</v>
      </c>
      <c r="AF842">
        <v>4510</v>
      </c>
      <c r="AG842">
        <v>4465</v>
      </c>
      <c r="AH842">
        <v>4510</v>
      </c>
      <c r="AI842">
        <v>3400</v>
      </c>
      <c r="AJ842">
        <v>4510</v>
      </c>
      <c r="AK842">
        <v>4510</v>
      </c>
      <c r="AL842">
        <v>4485</v>
      </c>
      <c r="AM842">
        <v>4485</v>
      </c>
      <c r="AN842">
        <v>400</v>
      </c>
      <c r="AO842">
        <v>4485</v>
      </c>
      <c r="AP842">
        <v>4485</v>
      </c>
      <c r="AQ842">
        <v>4485</v>
      </c>
      <c r="AR842">
        <v>4485</v>
      </c>
      <c r="AS842">
        <v>100</v>
      </c>
      <c r="AT842">
        <v>4480</v>
      </c>
      <c r="AU842">
        <v>4500</v>
      </c>
      <c r="AV842">
        <v>4470</v>
      </c>
      <c r="AW842">
        <v>4500</v>
      </c>
      <c r="AX842">
        <v>1700</v>
      </c>
      <c r="AY842">
        <v>4505</v>
      </c>
      <c r="AZ842">
        <v>4520</v>
      </c>
      <c r="BA842">
        <v>4500</v>
      </c>
      <c r="BB842">
        <v>4500</v>
      </c>
      <c r="BC842">
        <v>1400</v>
      </c>
      <c r="BD842">
        <v>4490</v>
      </c>
      <c r="BE842">
        <v>4495</v>
      </c>
      <c r="BF842">
        <v>4475</v>
      </c>
      <c r="BG842">
        <v>4485</v>
      </c>
      <c r="BH842">
        <v>1000</v>
      </c>
      <c r="BI842">
        <v>4480</v>
      </c>
      <c r="BJ842">
        <v>4480</v>
      </c>
      <c r="BK842">
        <v>4480</v>
      </c>
      <c r="BL842">
        <v>4480</v>
      </c>
      <c r="BM842">
        <v>300</v>
      </c>
      <c r="BN842">
        <v>4485</v>
      </c>
      <c r="BO842">
        <v>4505</v>
      </c>
      <c r="BP842">
        <v>4480</v>
      </c>
      <c r="BQ842">
        <v>4505</v>
      </c>
      <c r="BR842">
        <v>3400</v>
      </c>
      <c r="BS842">
        <v>4495</v>
      </c>
      <c r="BT842">
        <v>4500</v>
      </c>
      <c r="BU842">
        <v>4485</v>
      </c>
      <c r="BV842">
        <v>4500</v>
      </c>
      <c r="BW842">
        <v>600</v>
      </c>
      <c r="BX842">
        <v>4480</v>
      </c>
      <c r="BY842">
        <v>4480</v>
      </c>
      <c r="BZ842">
        <v>4470</v>
      </c>
      <c r="CA842">
        <v>4470</v>
      </c>
      <c r="CB842">
        <v>500</v>
      </c>
      <c r="CC842">
        <v>4470</v>
      </c>
      <c r="CD842">
        <v>4470</v>
      </c>
      <c r="CE842">
        <v>4450</v>
      </c>
      <c r="CF842">
        <v>4450</v>
      </c>
      <c r="CG842">
        <v>1400</v>
      </c>
      <c r="CH842">
        <v>4465</v>
      </c>
      <c r="CI842">
        <v>4475</v>
      </c>
      <c r="CJ842">
        <v>4460</v>
      </c>
      <c r="CK842">
        <v>4475</v>
      </c>
      <c r="CL842">
        <v>400</v>
      </c>
      <c r="CM842">
        <v>4475</v>
      </c>
      <c r="CN842">
        <v>4480</v>
      </c>
      <c r="CO842">
        <v>4475</v>
      </c>
      <c r="CP842">
        <v>4480</v>
      </c>
      <c r="CQ842">
        <v>500</v>
      </c>
      <c r="CR842">
        <v>4475</v>
      </c>
      <c r="CS842">
        <v>4495</v>
      </c>
      <c r="CT842">
        <v>4460</v>
      </c>
      <c r="CU842">
        <v>4495</v>
      </c>
      <c r="CV842">
        <v>7300</v>
      </c>
      <c r="CW842">
        <v>4490</v>
      </c>
      <c r="CX842">
        <v>4490</v>
      </c>
      <c r="CY842">
        <v>4490</v>
      </c>
      <c r="CZ842">
        <v>4490</v>
      </c>
      <c r="DA842">
        <v>200</v>
      </c>
      <c r="DB842">
        <v>4485</v>
      </c>
      <c r="DC842">
        <v>4485</v>
      </c>
      <c r="DD842">
        <v>4485</v>
      </c>
      <c r="DE842">
        <v>4485</v>
      </c>
      <c r="DF842">
        <v>300</v>
      </c>
      <c r="DG842">
        <v>4480</v>
      </c>
      <c r="DH842">
        <v>4480</v>
      </c>
      <c r="DI842">
        <v>4480</v>
      </c>
      <c r="DJ842">
        <v>4480</v>
      </c>
      <c r="DK842">
        <v>300</v>
      </c>
      <c r="DP842">
        <v>0</v>
      </c>
      <c r="DQ842">
        <v>4480</v>
      </c>
      <c r="DR842">
        <v>4485</v>
      </c>
      <c r="DS842">
        <v>4475</v>
      </c>
      <c r="DT842">
        <v>4485</v>
      </c>
      <c r="DU842">
        <v>600</v>
      </c>
      <c r="DV842">
        <v>4490</v>
      </c>
      <c r="DW842">
        <v>4490</v>
      </c>
      <c r="DX842">
        <v>4480</v>
      </c>
      <c r="DY842">
        <v>4480</v>
      </c>
      <c r="DZ842">
        <v>200</v>
      </c>
      <c r="EA842">
        <v>4480</v>
      </c>
      <c r="EB842">
        <v>4480</v>
      </c>
      <c r="EC842">
        <v>4480</v>
      </c>
      <c r="ED842">
        <v>4480</v>
      </c>
      <c r="EE842">
        <v>400</v>
      </c>
      <c r="EF842">
        <v>4480</v>
      </c>
      <c r="EG842">
        <v>4485</v>
      </c>
      <c r="EH842">
        <v>4480</v>
      </c>
      <c r="EI842">
        <v>4485</v>
      </c>
      <c r="EJ842">
        <v>600</v>
      </c>
      <c r="EK842">
        <v>4490</v>
      </c>
      <c r="EL842">
        <v>4490</v>
      </c>
      <c r="EM842">
        <v>4490</v>
      </c>
      <c r="EN842">
        <v>4490</v>
      </c>
      <c r="EO842">
        <v>300</v>
      </c>
      <c r="EP842">
        <v>4495</v>
      </c>
      <c r="EQ842">
        <v>4495</v>
      </c>
      <c r="ER842">
        <v>4495</v>
      </c>
      <c r="ES842">
        <v>4495</v>
      </c>
      <c r="ET842">
        <v>200</v>
      </c>
      <c r="EU842">
        <v>4490</v>
      </c>
      <c r="EV842">
        <v>4490</v>
      </c>
      <c r="EW842">
        <v>4485</v>
      </c>
      <c r="EX842">
        <v>4485</v>
      </c>
      <c r="EY842">
        <v>200</v>
      </c>
      <c r="EZ842">
        <v>4495</v>
      </c>
      <c r="FA842">
        <v>4495</v>
      </c>
      <c r="FB842">
        <v>4495</v>
      </c>
      <c r="FC842">
        <v>4495</v>
      </c>
      <c r="FD842">
        <v>200</v>
      </c>
      <c r="FI842">
        <v>0</v>
      </c>
      <c r="FJ842">
        <v>4500</v>
      </c>
      <c r="FK842">
        <v>4500</v>
      </c>
      <c r="FL842">
        <v>4500</v>
      </c>
      <c r="FM842">
        <v>4500</v>
      </c>
      <c r="FN842">
        <v>100</v>
      </c>
      <c r="FO842">
        <v>4495</v>
      </c>
      <c r="FP842">
        <v>4495</v>
      </c>
      <c r="FQ842">
        <v>4485</v>
      </c>
      <c r="FR842">
        <v>4495</v>
      </c>
      <c r="FS842">
        <v>1900</v>
      </c>
      <c r="FT842">
        <v>4500</v>
      </c>
      <c r="FU842">
        <v>4500</v>
      </c>
      <c r="FV842">
        <v>4500</v>
      </c>
      <c r="FW842">
        <v>4500</v>
      </c>
      <c r="FX842">
        <v>100</v>
      </c>
      <c r="GC842">
        <v>0</v>
      </c>
      <c r="GH842">
        <v>0</v>
      </c>
      <c r="GM842">
        <v>0</v>
      </c>
      <c r="GR842">
        <v>0</v>
      </c>
      <c r="GW842">
        <v>0</v>
      </c>
      <c r="HB842">
        <v>0</v>
      </c>
      <c r="HG842">
        <v>0</v>
      </c>
      <c r="HL842">
        <v>0</v>
      </c>
      <c r="HQ842">
        <v>0</v>
      </c>
      <c r="HV842">
        <v>0</v>
      </c>
      <c r="IA842">
        <v>0</v>
      </c>
      <c r="IB842">
        <v>4500</v>
      </c>
      <c r="IC842">
        <v>4510</v>
      </c>
      <c r="ID842">
        <v>4495</v>
      </c>
      <c r="IE842">
        <v>4495</v>
      </c>
      <c r="IF842">
        <v>7600</v>
      </c>
      <c r="IG842">
        <v>4490</v>
      </c>
      <c r="IH842">
        <v>4490</v>
      </c>
      <c r="II842">
        <v>4475</v>
      </c>
      <c r="IJ842">
        <v>4475</v>
      </c>
      <c r="IK842">
        <v>5500</v>
      </c>
      <c r="IL842">
        <v>4475</v>
      </c>
      <c r="IM842">
        <v>4495</v>
      </c>
      <c r="IN842">
        <v>4475</v>
      </c>
      <c r="IO842">
        <v>4495</v>
      </c>
      <c r="IP842">
        <v>2900</v>
      </c>
      <c r="IQ842">
        <v>4490</v>
      </c>
      <c r="IR842">
        <v>4490</v>
      </c>
      <c r="IS842">
        <v>4475</v>
      </c>
      <c r="IT842">
        <v>4485</v>
      </c>
      <c r="IU842">
        <v>3700</v>
      </c>
      <c r="IV842">
        <v>4480</v>
      </c>
      <c r="IW842">
        <v>4485</v>
      </c>
      <c r="IX842">
        <v>4475</v>
      </c>
      <c r="IY842">
        <v>4480</v>
      </c>
      <c r="IZ842">
        <v>6000</v>
      </c>
      <c r="JA842">
        <v>4480</v>
      </c>
      <c r="JB842">
        <v>4480</v>
      </c>
      <c r="JC842">
        <v>4480</v>
      </c>
      <c r="JD842">
        <v>4480</v>
      </c>
      <c r="JE842">
        <v>500</v>
      </c>
      <c r="JF842">
        <v>4480</v>
      </c>
      <c r="JG842">
        <v>4480</v>
      </c>
      <c r="JH842">
        <v>4475</v>
      </c>
      <c r="JI842">
        <v>4480</v>
      </c>
      <c r="JJ842">
        <v>10400</v>
      </c>
      <c r="JO842">
        <v>0</v>
      </c>
      <c r="JP842">
        <v>4480</v>
      </c>
      <c r="JQ842">
        <v>4485</v>
      </c>
      <c r="JR842">
        <v>4480</v>
      </c>
      <c r="JS842">
        <v>4485</v>
      </c>
      <c r="JT842">
        <v>500</v>
      </c>
      <c r="JU842">
        <v>4490</v>
      </c>
      <c r="JV842">
        <v>4490</v>
      </c>
      <c r="JW842">
        <v>4490</v>
      </c>
      <c r="JX842">
        <v>4490</v>
      </c>
      <c r="JY842">
        <v>600</v>
      </c>
      <c r="JZ842">
        <v>4490</v>
      </c>
      <c r="KA842">
        <v>4490</v>
      </c>
      <c r="KB842">
        <v>4490</v>
      </c>
      <c r="KC842">
        <v>4490</v>
      </c>
      <c r="KD842">
        <v>300</v>
      </c>
      <c r="KE842">
        <v>4490</v>
      </c>
      <c r="KF842">
        <v>4510</v>
      </c>
      <c r="KG842">
        <v>4490</v>
      </c>
      <c r="KH842">
        <v>4510</v>
      </c>
      <c r="KI842">
        <v>1300</v>
      </c>
      <c r="KJ842">
        <v>4510</v>
      </c>
      <c r="KK842">
        <v>4530</v>
      </c>
      <c r="KL842">
        <v>4510</v>
      </c>
      <c r="KM842">
        <v>4530</v>
      </c>
      <c r="KN842">
        <v>1100</v>
      </c>
      <c r="KO842">
        <v>4535</v>
      </c>
      <c r="KP842">
        <v>4535</v>
      </c>
      <c r="KQ842">
        <v>4535</v>
      </c>
      <c r="KR842">
        <v>4535</v>
      </c>
      <c r="KS842">
        <v>100</v>
      </c>
      <c r="KT842">
        <v>4530</v>
      </c>
      <c r="KU842">
        <v>4535</v>
      </c>
      <c r="KV842">
        <v>4530</v>
      </c>
      <c r="KW842">
        <v>4535</v>
      </c>
      <c r="KX842">
        <v>300</v>
      </c>
      <c r="KY842">
        <v>4525</v>
      </c>
      <c r="KZ842">
        <v>4525</v>
      </c>
      <c r="LA842">
        <v>4520</v>
      </c>
      <c r="LB842">
        <v>4520</v>
      </c>
      <c r="LC842">
        <v>1700</v>
      </c>
      <c r="LD842">
        <v>4520</v>
      </c>
      <c r="LE842">
        <v>4520</v>
      </c>
      <c r="LF842">
        <v>4520</v>
      </c>
      <c r="LG842">
        <v>4520</v>
      </c>
      <c r="LH842">
        <v>400</v>
      </c>
      <c r="LI842">
        <v>4525</v>
      </c>
      <c r="LJ842">
        <v>4525</v>
      </c>
      <c r="LK842">
        <v>4515</v>
      </c>
      <c r="LL842">
        <v>4515</v>
      </c>
      <c r="LM842">
        <v>800</v>
      </c>
      <c r="LN842">
        <v>4515</v>
      </c>
      <c r="LO842">
        <v>4515</v>
      </c>
      <c r="LP842">
        <v>4510</v>
      </c>
      <c r="LQ842">
        <v>4510</v>
      </c>
      <c r="LR842">
        <v>300</v>
      </c>
      <c r="LS842">
        <v>4510</v>
      </c>
      <c r="LT842">
        <v>4525</v>
      </c>
      <c r="LU842">
        <v>4510</v>
      </c>
      <c r="LV842">
        <v>4525</v>
      </c>
      <c r="LW842">
        <v>1200</v>
      </c>
      <c r="LX842">
        <v>4530</v>
      </c>
      <c r="LY842">
        <v>4535</v>
      </c>
      <c r="LZ842">
        <v>4525</v>
      </c>
      <c r="MA842">
        <v>4525</v>
      </c>
      <c r="MB842">
        <v>2100</v>
      </c>
      <c r="MC842">
        <v>4525</v>
      </c>
      <c r="MD842">
        <v>4530</v>
      </c>
      <c r="ME842">
        <v>4515</v>
      </c>
      <c r="MF842">
        <v>4515</v>
      </c>
      <c r="MG842">
        <v>800</v>
      </c>
      <c r="MH842">
        <v>4525</v>
      </c>
      <c r="MI842">
        <v>4525</v>
      </c>
      <c r="MJ842">
        <v>4510</v>
      </c>
      <c r="MK842">
        <v>4520</v>
      </c>
      <c r="ML842">
        <v>1400</v>
      </c>
      <c r="MM842">
        <v>4510</v>
      </c>
      <c r="MN842">
        <v>4515</v>
      </c>
      <c r="MO842">
        <v>4510</v>
      </c>
      <c r="MP842">
        <v>4515</v>
      </c>
      <c r="MQ842">
        <v>500</v>
      </c>
      <c r="MR842">
        <v>4505</v>
      </c>
      <c r="MS842">
        <v>4515</v>
      </c>
      <c r="MT842">
        <v>4505</v>
      </c>
      <c r="MU842">
        <v>4515</v>
      </c>
      <c r="MV842">
        <v>700</v>
      </c>
      <c r="MW842">
        <v>4520</v>
      </c>
      <c r="MX842">
        <v>4520</v>
      </c>
      <c r="MY842">
        <v>4520</v>
      </c>
      <c r="MZ842">
        <v>4520</v>
      </c>
      <c r="NA842">
        <v>300</v>
      </c>
      <c r="NB842">
        <v>4525</v>
      </c>
      <c r="NC842">
        <v>4525</v>
      </c>
      <c r="ND842">
        <v>4525</v>
      </c>
      <c r="NE842">
        <v>4525</v>
      </c>
      <c r="NF842">
        <v>100</v>
      </c>
      <c r="NG842">
        <v>4520</v>
      </c>
      <c r="NH842">
        <v>4520</v>
      </c>
      <c r="NI842">
        <v>4510</v>
      </c>
      <c r="NJ842">
        <v>4515</v>
      </c>
      <c r="NK842">
        <v>700</v>
      </c>
      <c r="NL842">
        <v>4505</v>
      </c>
      <c r="NM842">
        <v>4505</v>
      </c>
      <c r="NN842">
        <v>4505</v>
      </c>
      <c r="NO842">
        <v>4505</v>
      </c>
      <c r="NP842">
        <v>300</v>
      </c>
      <c r="NQ842">
        <v>4505</v>
      </c>
      <c r="NR842">
        <v>4525</v>
      </c>
      <c r="NS842">
        <v>4505</v>
      </c>
      <c r="NT842">
        <v>4525</v>
      </c>
      <c r="NU842">
        <v>1900</v>
      </c>
      <c r="NV842">
        <v>4520</v>
      </c>
      <c r="NW842">
        <v>4520</v>
      </c>
      <c r="NX842">
        <v>4520</v>
      </c>
      <c r="NY842">
        <v>4520</v>
      </c>
      <c r="NZ842">
        <v>1500</v>
      </c>
    </row>
    <row r="843" spans="1:390" ht="15">
      <c r="A843" s="15" t="s">
        <v>18</v>
      </c>
      <c r="B843" s="15">
        <v>36</v>
      </c>
      <c r="C843" s="15">
        <v>8519</v>
      </c>
      <c r="D843" s="10" t="s">
        <v>436</v>
      </c>
      <c r="E843" s="15" t="s">
        <v>20</v>
      </c>
      <c r="F843" s="15" t="s">
        <v>440</v>
      </c>
      <c r="G843" s="50">
        <v>1065</v>
      </c>
      <c r="H843" s="50">
        <v>41</v>
      </c>
      <c r="I843" s="58">
        <v>0.04</v>
      </c>
      <c r="J843" s="50">
        <v>2076300</v>
      </c>
      <c r="K843" s="50">
        <v>1067</v>
      </c>
      <c r="L843" s="50">
        <v>1065</v>
      </c>
      <c r="M843" s="63">
        <f t="shared" si="54"/>
        <v>1</v>
      </c>
      <c r="N843" s="42" t="str">
        <f>IFERROR(VLOOKUP(C843, マスタ!$E$2:$G$33, 3, TRUE), "")</f>
        <v>銀行・ノンバンク</v>
      </c>
      <c r="O843" s="15" t="str">
        <f>IF(F843 = "", "", TEXT( WORKDAY(TEXT(LEFT(F843, FIND("(", F843) - 1), "yyyy/mm/dd"), 1, マスタ!$A$2:$A$106), "yyyymmdd"))</f>
        <v>20170809</v>
      </c>
      <c r="P843" s="16">
        <v>42956</v>
      </c>
      <c r="Q843" s="56">
        <v>1065</v>
      </c>
      <c r="R843" s="56">
        <v>1065</v>
      </c>
      <c r="S843" s="56">
        <v>1064</v>
      </c>
      <c r="T843" s="15" t="str">
        <f t="shared" si="63"/>
        <v>無</v>
      </c>
      <c r="U843" s="15" t="str">
        <f t="shared" si="64"/>
        <v>無</v>
      </c>
      <c r="V843" s="67">
        <f t="shared" si="65"/>
        <v>0</v>
      </c>
      <c r="W843" s="17" t="s">
        <v>948</v>
      </c>
      <c r="X843" s="46">
        <v>-1</v>
      </c>
      <c r="Y843" s="71">
        <f t="shared" si="59"/>
        <v>-0.93896713615023475</v>
      </c>
      <c r="Z843">
        <v>1065</v>
      </c>
      <c r="AA843">
        <v>1065</v>
      </c>
      <c r="AB843">
        <v>1064</v>
      </c>
      <c r="AC843">
        <v>1064</v>
      </c>
      <c r="AD843">
        <v>440000</v>
      </c>
      <c r="AE843">
        <v>1064</v>
      </c>
      <c r="AF843">
        <v>1064</v>
      </c>
      <c r="AG843">
        <v>1064</v>
      </c>
      <c r="AH843">
        <v>1064</v>
      </c>
      <c r="AI843">
        <v>6500</v>
      </c>
      <c r="AJ843">
        <v>1064</v>
      </c>
      <c r="AK843">
        <v>1065</v>
      </c>
      <c r="AL843">
        <v>1064</v>
      </c>
      <c r="AM843">
        <v>1064</v>
      </c>
      <c r="AN843">
        <v>3000</v>
      </c>
      <c r="AO843">
        <v>1064</v>
      </c>
      <c r="AP843">
        <v>1064</v>
      </c>
      <c r="AQ843">
        <v>1064</v>
      </c>
      <c r="AR843">
        <v>1064</v>
      </c>
      <c r="AS843">
        <v>48400</v>
      </c>
      <c r="AT843">
        <v>1064</v>
      </c>
      <c r="AU843">
        <v>1065</v>
      </c>
      <c r="AV843">
        <v>1064</v>
      </c>
      <c r="AW843">
        <v>1064</v>
      </c>
      <c r="AX843">
        <v>17500</v>
      </c>
      <c r="AY843">
        <v>1065</v>
      </c>
      <c r="AZ843">
        <v>1065</v>
      </c>
      <c r="BA843">
        <v>1064</v>
      </c>
      <c r="BB843">
        <v>1064</v>
      </c>
      <c r="BC843">
        <v>2700</v>
      </c>
      <c r="BD843">
        <v>1064</v>
      </c>
      <c r="BE843">
        <v>1064</v>
      </c>
      <c r="BF843">
        <v>1064</v>
      </c>
      <c r="BG843">
        <v>1064</v>
      </c>
      <c r="BH843">
        <v>83600</v>
      </c>
      <c r="BI843">
        <v>1064</v>
      </c>
      <c r="BJ843">
        <v>1064</v>
      </c>
      <c r="BK843">
        <v>1064</v>
      </c>
      <c r="BL843">
        <v>1064</v>
      </c>
      <c r="BM843">
        <v>5400</v>
      </c>
      <c r="BN843">
        <v>1064</v>
      </c>
      <c r="BO843">
        <v>1064</v>
      </c>
      <c r="BP843">
        <v>1064</v>
      </c>
      <c r="BQ843">
        <v>1064</v>
      </c>
      <c r="BR843">
        <v>3200</v>
      </c>
      <c r="BS843">
        <v>1064</v>
      </c>
      <c r="BT843">
        <v>1064</v>
      </c>
      <c r="BU843">
        <v>1064</v>
      </c>
      <c r="BV843">
        <v>1064</v>
      </c>
      <c r="BW843">
        <v>16500</v>
      </c>
      <c r="BX843">
        <v>1064</v>
      </c>
      <c r="BY843">
        <v>1065</v>
      </c>
      <c r="BZ843">
        <v>1064</v>
      </c>
      <c r="CA843">
        <v>1064</v>
      </c>
      <c r="CB843">
        <v>2300</v>
      </c>
      <c r="CC843">
        <v>1065</v>
      </c>
      <c r="CD843">
        <v>1065</v>
      </c>
      <c r="CE843">
        <v>1064</v>
      </c>
      <c r="CF843">
        <v>1064</v>
      </c>
      <c r="CG843">
        <v>1700</v>
      </c>
      <c r="CH843">
        <v>1065</v>
      </c>
      <c r="CI843">
        <v>1065</v>
      </c>
      <c r="CJ843">
        <v>1064</v>
      </c>
      <c r="CK843">
        <v>1064</v>
      </c>
      <c r="CL843">
        <v>1000</v>
      </c>
      <c r="CM843">
        <v>1065</v>
      </c>
      <c r="CN843">
        <v>1065</v>
      </c>
      <c r="CO843">
        <v>1064</v>
      </c>
      <c r="CP843">
        <v>1064</v>
      </c>
      <c r="CQ843">
        <v>2200</v>
      </c>
      <c r="CR843">
        <v>1064</v>
      </c>
      <c r="CS843">
        <v>1064</v>
      </c>
      <c r="CT843">
        <v>1064</v>
      </c>
      <c r="CU843">
        <v>1064</v>
      </c>
      <c r="CV843">
        <v>4700</v>
      </c>
      <c r="CW843">
        <v>1064</v>
      </c>
      <c r="CX843">
        <v>1064</v>
      </c>
      <c r="CY843">
        <v>1064</v>
      </c>
      <c r="CZ843">
        <v>1064</v>
      </c>
      <c r="DA843">
        <v>5000</v>
      </c>
      <c r="DB843">
        <v>1064</v>
      </c>
      <c r="DC843">
        <v>1064</v>
      </c>
      <c r="DD843">
        <v>1064</v>
      </c>
      <c r="DE843">
        <v>1064</v>
      </c>
      <c r="DF843">
        <v>11100</v>
      </c>
      <c r="DG843">
        <v>1064</v>
      </c>
      <c r="DH843">
        <v>1064</v>
      </c>
      <c r="DI843">
        <v>1064</v>
      </c>
      <c r="DJ843">
        <v>1064</v>
      </c>
      <c r="DK843">
        <v>800</v>
      </c>
      <c r="DL843">
        <v>1064</v>
      </c>
      <c r="DM843">
        <v>1064</v>
      </c>
      <c r="DN843">
        <v>1064</v>
      </c>
      <c r="DO843">
        <v>1064</v>
      </c>
      <c r="DP843">
        <v>900</v>
      </c>
      <c r="DQ843">
        <v>1064</v>
      </c>
      <c r="DR843">
        <v>1065</v>
      </c>
      <c r="DS843">
        <v>1064</v>
      </c>
      <c r="DT843">
        <v>1064</v>
      </c>
      <c r="DU843">
        <v>11900</v>
      </c>
      <c r="DV843">
        <v>1064</v>
      </c>
      <c r="DW843">
        <v>1064</v>
      </c>
      <c r="DX843">
        <v>1064</v>
      </c>
      <c r="DY843">
        <v>1064</v>
      </c>
      <c r="DZ843">
        <v>900</v>
      </c>
      <c r="EA843">
        <v>1064</v>
      </c>
      <c r="EB843">
        <v>1064</v>
      </c>
      <c r="EC843">
        <v>1064</v>
      </c>
      <c r="ED843">
        <v>1064</v>
      </c>
      <c r="EE843">
        <v>2500</v>
      </c>
      <c r="EF843">
        <v>1064</v>
      </c>
      <c r="EG843">
        <v>1064</v>
      </c>
      <c r="EH843">
        <v>1064</v>
      </c>
      <c r="EI843">
        <v>1064</v>
      </c>
      <c r="EJ843">
        <v>500</v>
      </c>
      <c r="EK843">
        <v>1064</v>
      </c>
      <c r="EL843">
        <v>1064</v>
      </c>
      <c r="EM843">
        <v>1064</v>
      </c>
      <c r="EN843">
        <v>1064</v>
      </c>
      <c r="EO843">
        <v>1300</v>
      </c>
      <c r="EP843">
        <v>1064</v>
      </c>
      <c r="EQ843">
        <v>1064</v>
      </c>
      <c r="ER843">
        <v>1064</v>
      </c>
      <c r="ES843">
        <v>1064</v>
      </c>
      <c r="ET843">
        <v>400</v>
      </c>
      <c r="EU843">
        <v>1064</v>
      </c>
      <c r="EV843">
        <v>1064</v>
      </c>
      <c r="EW843">
        <v>1064</v>
      </c>
      <c r="EX843">
        <v>1064</v>
      </c>
      <c r="EY843">
        <v>1600</v>
      </c>
      <c r="EZ843">
        <v>1064</v>
      </c>
      <c r="FA843">
        <v>1064</v>
      </c>
      <c r="FB843">
        <v>1064</v>
      </c>
      <c r="FC843">
        <v>1064</v>
      </c>
      <c r="FD843">
        <v>900</v>
      </c>
      <c r="FE843">
        <v>1064</v>
      </c>
      <c r="FF843">
        <v>1064</v>
      </c>
      <c r="FG843">
        <v>1064</v>
      </c>
      <c r="FH843">
        <v>1064</v>
      </c>
      <c r="FI843">
        <v>1200</v>
      </c>
      <c r="FJ843">
        <v>1064</v>
      </c>
      <c r="FK843">
        <v>1064</v>
      </c>
      <c r="FL843">
        <v>1064</v>
      </c>
      <c r="FM843">
        <v>1064</v>
      </c>
      <c r="FN843">
        <v>1100</v>
      </c>
      <c r="FO843">
        <v>1064</v>
      </c>
      <c r="FP843">
        <v>1064</v>
      </c>
      <c r="FQ843">
        <v>1064</v>
      </c>
      <c r="FR843">
        <v>1064</v>
      </c>
      <c r="FS843">
        <v>800</v>
      </c>
      <c r="FT843">
        <v>1064</v>
      </c>
      <c r="FU843">
        <v>1064</v>
      </c>
      <c r="FV843">
        <v>1064</v>
      </c>
      <c r="FW843">
        <v>1064</v>
      </c>
      <c r="FX843">
        <v>700</v>
      </c>
      <c r="GC843">
        <v>0</v>
      </c>
      <c r="GH843">
        <v>0</v>
      </c>
      <c r="GM843">
        <v>0</v>
      </c>
      <c r="GR843">
        <v>0</v>
      </c>
      <c r="GW843">
        <v>0</v>
      </c>
      <c r="HB843">
        <v>0</v>
      </c>
      <c r="HG843">
        <v>0</v>
      </c>
      <c r="HL843">
        <v>0</v>
      </c>
      <c r="HQ843">
        <v>0</v>
      </c>
      <c r="HV843">
        <v>0</v>
      </c>
      <c r="IA843">
        <v>0</v>
      </c>
      <c r="IB843">
        <v>1064</v>
      </c>
      <c r="IC843">
        <v>1064</v>
      </c>
      <c r="ID843">
        <v>1064</v>
      </c>
      <c r="IE843">
        <v>1064</v>
      </c>
      <c r="IF843">
        <v>96400</v>
      </c>
      <c r="IG843">
        <v>1065</v>
      </c>
      <c r="IH843">
        <v>1065</v>
      </c>
      <c r="II843">
        <v>1064</v>
      </c>
      <c r="IJ843">
        <v>1064</v>
      </c>
      <c r="IK843">
        <v>4100</v>
      </c>
      <c r="IL843">
        <v>1064</v>
      </c>
      <c r="IM843">
        <v>1064</v>
      </c>
      <c r="IN843">
        <v>1064</v>
      </c>
      <c r="IO843">
        <v>1064</v>
      </c>
      <c r="IP843">
        <v>700</v>
      </c>
      <c r="IQ843">
        <v>1064</v>
      </c>
      <c r="IR843">
        <v>1065</v>
      </c>
      <c r="IS843">
        <v>1064</v>
      </c>
      <c r="IT843">
        <v>1064</v>
      </c>
      <c r="IU843">
        <v>1300</v>
      </c>
      <c r="IV843">
        <v>1064</v>
      </c>
      <c r="IW843">
        <v>1065</v>
      </c>
      <c r="IX843">
        <v>1064</v>
      </c>
      <c r="IY843">
        <v>1064</v>
      </c>
      <c r="IZ843">
        <v>700</v>
      </c>
      <c r="JA843">
        <v>1064</v>
      </c>
      <c r="JB843">
        <v>1064</v>
      </c>
      <c r="JC843">
        <v>1064</v>
      </c>
      <c r="JD843">
        <v>1064</v>
      </c>
      <c r="JE843">
        <v>500</v>
      </c>
      <c r="JF843">
        <v>1064</v>
      </c>
      <c r="JG843">
        <v>1065</v>
      </c>
      <c r="JH843">
        <v>1064</v>
      </c>
      <c r="JI843">
        <v>1065</v>
      </c>
      <c r="JJ843">
        <v>400</v>
      </c>
      <c r="JO843">
        <v>0</v>
      </c>
      <c r="JP843">
        <v>1064</v>
      </c>
      <c r="JQ843">
        <v>1065</v>
      </c>
      <c r="JR843">
        <v>1064</v>
      </c>
      <c r="JS843">
        <v>1065</v>
      </c>
      <c r="JT843">
        <v>500</v>
      </c>
      <c r="JU843">
        <v>1064</v>
      </c>
      <c r="JV843">
        <v>1064</v>
      </c>
      <c r="JW843">
        <v>1064</v>
      </c>
      <c r="JX843">
        <v>1064</v>
      </c>
      <c r="JY843">
        <v>2000</v>
      </c>
      <c r="JZ843">
        <v>1064</v>
      </c>
      <c r="KA843">
        <v>1065</v>
      </c>
      <c r="KB843">
        <v>1064</v>
      </c>
      <c r="KC843">
        <v>1064</v>
      </c>
      <c r="KD843">
        <v>900</v>
      </c>
      <c r="KE843">
        <v>1064</v>
      </c>
      <c r="KF843">
        <v>1064</v>
      </c>
      <c r="KG843">
        <v>1064</v>
      </c>
      <c r="KH843">
        <v>1064</v>
      </c>
      <c r="KI843">
        <v>24900</v>
      </c>
      <c r="KJ843">
        <v>1064</v>
      </c>
      <c r="KK843">
        <v>1065</v>
      </c>
      <c r="KL843">
        <v>1064</v>
      </c>
      <c r="KM843">
        <v>1064</v>
      </c>
      <c r="KN843">
        <v>600</v>
      </c>
      <c r="KO843">
        <v>1065</v>
      </c>
      <c r="KP843">
        <v>1065</v>
      </c>
      <c r="KQ843">
        <v>1064</v>
      </c>
      <c r="KR843">
        <v>1064</v>
      </c>
      <c r="KS843">
        <v>2800</v>
      </c>
      <c r="KT843">
        <v>1065</v>
      </c>
      <c r="KU843">
        <v>1065</v>
      </c>
      <c r="KV843">
        <v>1064</v>
      </c>
      <c r="KW843">
        <v>1064</v>
      </c>
      <c r="KX843">
        <v>400</v>
      </c>
      <c r="KY843">
        <v>1064</v>
      </c>
      <c r="KZ843">
        <v>1065</v>
      </c>
      <c r="LA843">
        <v>1064</v>
      </c>
      <c r="LB843">
        <v>1064</v>
      </c>
      <c r="LC843">
        <v>3500</v>
      </c>
      <c r="LD843">
        <v>1064</v>
      </c>
      <c r="LE843">
        <v>1065</v>
      </c>
      <c r="LF843">
        <v>1064</v>
      </c>
      <c r="LG843">
        <v>1064</v>
      </c>
      <c r="LH843">
        <v>300</v>
      </c>
      <c r="LI843">
        <v>1064</v>
      </c>
      <c r="LJ843">
        <v>1065</v>
      </c>
      <c r="LK843">
        <v>1064</v>
      </c>
      <c r="LL843">
        <v>1064</v>
      </c>
      <c r="LM843">
        <v>900</v>
      </c>
      <c r="LN843">
        <v>1064</v>
      </c>
      <c r="LO843">
        <v>1064</v>
      </c>
      <c r="LP843">
        <v>1064</v>
      </c>
      <c r="LQ843">
        <v>1064</v>
      </c>
      <c r="LR843">
        <v>200</v>
      </c>
      <c r="LS843">
        <v>1065</v>
      </c>
      <c r="LT843">
        <v>1065</v>
      </c>
      <c r="LU843">
        <v>1065</v>
      </c>
      <c r="LV843">
        <v>1065</v>
      </c>
      <c r="LW843">
        <v>100</v>
      </c>
      <c r="LX843">
        <v>1064</v>
      </c>
      <c r="LY843">
        <v>1064</v>
      </c>
      <c r="LZ843">
        <v>1064</v>
      </c>
      <c r="MA843">
        <v>1064</v>
      </c>
      <c r="MB843">
        <v>1000</v>
      </c>
      <c r="MC843">
        <v>1064</v>
      </c>
      <c r="MD843">
        <v>1065</v>
      </c>
      <c r="ME843">
        <v>1064</v>
      </c>
      <c r="MF843">
        <v>1065</v>
      </c>
      <c r="MG843">
        <v>2200</v>
      </c>
      <c r="MH843">
        <v>1064</v>
      </c>
      <c r="MI843">
        <v>1064</v>
      </c>
      <c r="MJ843">
        <v>1064</v>
      </c>
      <c r="MK843">
        <v>1064</v>
      </c>
      <c r="ML843">
        <v>100</v>
      </c>
      <c r="MM843">
        <v>1064</v>
      </c>
      <c r="MN843">
        <v>1065</v>
      </c>
      <c r="MO843">
        <v>1064</v>
      </c>
      <c r="MP843">
        <v>1064</v>
      </c>
      <c r="MQ843">
        <v>600</v>
      </c>
      <c r="MR843">
        <v>1064</v>
      </c>
      <c r="MS843">
        <v>1065</v>
      </c>
      <c r="MT843">
        <v>1064</v>
      </c>
      <c r="MU843">
        <v>1064</v>
      </c>
      <c r="MV843">
        <v>600</v>
      </c>
      <c r="MW843">
        <v>1064</v>
      </c>
      <c r="MX843">
        <v>1065</v>
      </c>
      <c r="MY843">
        <v>1064</v>
      </c>
      <c r="MZ843">
        <v>1065</v>
      </c>
      <c r="NA843">
        <v>3200</v>
      </c>
      <c r="NB843">
        <v>1064</v>
      </c>
      <c r="NC843">
        <v>1065</v>
      </c>
      <c r="ND843">
        <v>1064</v>
      </c>
      <c r="NE843">
        <v>1064</v>
      </c>
      <c r="NF843">
        <v>14400</v>
      </c>
      <c r="NG843">
        <v>1064</v>
      </c>
      <c r="NH843">
        <v>1065</v>
      </c>
      <c r="NI843">
        <v>1064</v>
      </c>
      <c r="NJ843">
        <v>1065</v>
      </c>
      <c r="NK843">
        <v>2200</v>
      </c>
      <c r="NL843">
        <v>1064</v>
      </c>
      <c r="NM843">
        <v>1065</v>
      </c>
      <c r="NN843">
        <v>1064</v>
      </c>
      <c r="NO843">
        <v>1064</v>
      </c>
      <c r="NP843">
        <v>5600</v>
      </c>
      <c r="NQ843">
        <v>1065</v>
      </c>
      <c r="NR843">
        <v>1065</v>
      </c>
      <c r="NS843">
        <v>1064</v>
      </c>
      <c r="NT843">
        <v>1064</v>
      </c>
      <c r="NU843">
        <v>14500</v>
      </c>
      <c r="NV843">
        <v>1065</v>
      </c>
      <c r="NW843">
        <v>1065</v>
      </c>
      <c r="NX843">
        <v>1065</v>
      </c>
      <c r="NY843">
        <v>1065</v>
      </c>
      <c r="NZ843">
        <v>10400</v>
      </c>
    </row>
    <row r="844" spans="1:390" ht="15">
      <c r="A844" s="14" t="s">
        <v>18</v>
      </c>
      <c r="B844" s="14">
        <v>38</v>
      </c>
      <c r="C844" s="14">
        <v>5949</v>
      </c>
      <c r="D844" s="9" t="s">
        <v>130</v>
      </c>
      <c r="E844" s="14" t="s">
        <v>20</v>
      </c>
      <c r="F844" s="14" t="s">
        <v>440</v>
      </c>
      <c r="G844" s="51">
        <v>2690</v>
      </c>
      <c r="H844" s="51">
        <v>101</v>
      </c>
      <c r="I844" s="59">
        <v>3.9E-2</v>
      </c>
      <c r="J844" s="51">
        <v>836500</v>
      </c>
      <c r="K844" s="51">
        <v>2839</v>
      </c>
      <c r="L844" s="51">
        <v>2681</v>
      </c>
      <c r="M844" s="64">
        <f t="shared" si="54"/>
        <v>0.94303797468354433</v>
      </c>
      <c r="N844" s="43" t="str">
        <f>IFERROR(VLOOKUP(C844, マスタ!$E$2:$G$33, 3, TRUE), "")</f>
        <v>金属製品</v>
      </c>
      <c r="O844" s="14" t="str">
        <f>IF(F844 = "", "", TEXT( WORKDAY(TEXT(LEFT(F844, FIND("(", F844) - 1), "yyyy/mm/dd"), 1, マスタ!$A$2:$A$106), "yyyymmdd"))</f>
        <v>20170809</v>
      </c>
      <c r="P844" s="18">
        <v>42956</v>
      </c>
      <c r="Q844" s="57">
        <v>2659</v>
      </c>
      <c r="R844" s="57">
        <v>2662</v>
      </c>
      <c r="S844" s="57">
        <v>2504</v>
      </c>
      <c r="T844" s="14" t="str">
        <f t="shared" si="63"/>
        <v>無</v>
      </c>
      <c r="U844" s="14" t="str">
        <f t="shared" si="64"/>
        <v>有</v>
      </c>
      <c r="V844" s="68">
        <f t="shared" si="65"/>
        <v>-1.1524163568773282E-2</v>
      </c>
      <c r="W844" s="19" t="s">
        <v>947</v>
      </c>
      <c r="X844" s="47">
        <v>-26</v>
      </c>
      <c r="Y844" s="70">
        <f t="shared" si="59"/>
        <v>-9.6654275092936803</v>
      </c>
      <c r="Z844">
        <v>2659</v>
      </c>
      <c r="AA844">
        <v>2662</v>
      </c>
      <c r="AB844">
        <v>2648</v>
      </c>
      <c r="AC844">
        <v>2648</v>
      </c>
      <c r="AD844">
        <v>15000</v>
      </c>
      <c r="AE844">
        <v>2648</v>
      </c>
      <c r="AF844">
        <v>2648</v>
      </c>
      <c r="AG844">
        <v>2631</v>
      </c>
      <c r="AH844">
        <v>2634</v>
      </c>
      <c r="AI844">
        <v>9400</v>
      </c>
      <c r="AJ844">
        <v>2631</v>
      </c>
      <c r="AK844">
        <v>2634</v>
      </c>
      <c r="AL844">
        <v>2623</v>
      </c>
      <c r="AM844">
        <v>2623</v>
      </c>
      <c r="AN844">
        <v>9400</v>
      </c>
      <c r="AO844">
        <v>2626</v>
      </c>
      <c r="AP844">
        <v>2626</v>
      </c>
      <c r="AQ844">
        <v>2613</v>
      </c>
      <c r="AR844">
        <v>2613</v>
      </c>
      <c r="AS844">
        <v>5900</v>
      </c>
      <c r="AT844">
        <v>2612</v>
      </c>
      <c r="AU844">
        <v>2614</v>
      </c>
      <c r="AV844">
        <v>2605</v>
      </c>
      <c r="AW844">
        <v>2613</v>
      </c>
      <c r="AX844">
        <v>6900</v>
      </c>
      <c r="AY844">
        <v>2613</v>
      </c>
      <c r="AZ844">
        <v>2617</v>
      </c>
      <c r="BA844">
        <v>2597</v>
      </c>
      <c r="BB844">
        <v>2605</v>
      </c>
      <c r="BC844">
        <v>14200</v>
      </c>
      <c r="BD844">
        <v>2604</v>
      </c>
      <c r="BE844">
        <v>2606</v>
      </c>
      <c r="BF844">
        <v>2592</v>
      </c>
      <c r="BG844">
        <v>2593</v>
      </c>
      <c r="BH844">
        <v>3600</v>
      </c>
      <c r="BI844">
        <v>2595</v>
      </c>
      <c r="BJ844">
        <v>2606</v>
      </c>
      <c r="BK844">
        <v>2591</v>
      </c>
      <c r="BL844">
        <v>2599</v>
      </c>
      <c r="BM844">
        <v>8800</v>
      </c>
      <c r="BN844">
        <v>2595</v>
      </c>
      <c r="BO844">
        <v>2596</v>
      </c>
      <c r="BP844">
        <v>2591</v>
      </c>
      <c r="BQ844">
        <v>2592</v>
      </c>
      <c r="BR844">
        <v>2800</v>
      </c>
      <c r="BS844">
        <v>2593</v>
      </c>
      <c r="BT844">
        <v>2593</v>
      </c>
      <c r="BU844">
        <v>2575</v>
      </c>
      <c r="BV844">
        <v>2575</v>
      </c>
      <c r="BW844">
        <v>7200</v>
      </c>
      <c r="BX844">
        <v>2576</v>
      </c>
      <c r="BY844">
        <v>2577</v>
      </c>
      <c r="BZ844">
        <v>2569</v>
      </c>
      <c r="CA844">
        <v>2575</v>
      </c>
      <c r="CB844">
        <v>8500</v>
      </c>
      <c r="CC844">
        <v>2576</v>
      </c>
      <c r="CD844">
        <v>2577</v>
      </c>
      <c r="CE844">
        <v>2564</v>
      </c>
      <c r="CF844">
        <v>2564</v>
      </c>
      <c r="CG844">
        <v>6900</v>
      </c>
      <c r="CH844">
        <v>2561</v>
      </c>
      <c r="CI844">
        <v>2568</v>
      </c>
      <c r="CJ844">
        <v>2560</v>
      </c>
      <c r="CK844">
        <v>2560</v>
      </c>
      <c r="CL844">
        <v>5600</v>
      </c>
      <c r="CM844">
        <v>2560</v>
      </c>
      <c r="CN844">
        <v>2569</v>
      </c>
      <c r="CO844">
        <v>2560</v>
      </c>
      <c r="CP844">
        <v>2568</v>
      </c>
      <c r="CQ844">
        <v>5000</v>
      </c>
      <c r="CR844">
        <v>2568</v>
      </c>
      <c r="CS844">
        <v>2576</v>
      </c>
      <c r="CT844">
        <v>2568</v>
      </c>
      <c r="CU844">
        <v>2576</v>
      </c>
      <c r="CV844">
        <v>3800</v>
      </c>
      <c r="CW844">
        <v>2574</v>
      </c>
      <c r="CX844">
        <v>2574</v>
      </c>
      <c r="CY844">
        <v>2566</v>
      </c>
      <c r="CZ844">
        <v>2569</v>
      </c>
      <c r="DA844">
        <v>6700</v>
      </c>
      <c r="DB844">
        <v>2567</v>
      </c>
      <c r="DC844">
        <v>2567</v>
      </c>
      <c r="DD844">
        <v>2558</v>
      </c>
      <c r="DE844">
        <v>2560</v>
      </c>
      <c r="DF844">
        <v>3900</v>
      </c>
      <c r="DG844">
        <v>2560</v>
      </c>
      <c r="DH844">
        <v>2564</v>
      </c>
      <c r="DI844">
        <v>2557</v>
      </c>
      <c r="DJ844">
        <v>2559</v>
      </c>
      <c r="DK844">
        <v>4100</v>
      </c>
      <c r="DL844">
        <v>2559</v>
      </c>
      <c r="DM844">
        <v>2559</v>
      </c>
      <c r="DN844">
        <v>2556</v>
      </c>
      <c r="DO844">
        <v>2557</v>
      </c>
      <c r="DP844">
        <v>3800</v>
      </c>
      <c r="DQ844">
        <v>2558</v>
      </c>
      <c r="DR844">
        <v>2563</v>
      </c>
      <c r="DS844">
        <v>2556</v>
      </c>
      <c r="DT844">
        <v>2562</v>
      </c>
      <c r="DU844">
        <v>5400</v>
      </c>
      <c r="DV844">
        <v>2561</v>
      </c>
      <c r="DW844">
        <v>2563</v>
      </c>
      <c r="DX844">
        <v>2558</v>
      </c>
      <c r="DY844">
        <v>2560</v>
      </c>
      <c r="DZ844">
        <v>3600</v>
      </c>
      <c r="EA844">
        <v>2560</v>
      </c>
      <c r="EB844">
        <v>2560</v>
      </c>
      <c r="EC844">
        <v>2559</v>
      </c>
      <c r="ED844">
        <v>2559</v>
      </c>
      <c r="EE844">
        <v>1900</v>
      </c>
      <c r="EF844">
        <v>2559</v>
      </c>
      <c r="EG844">
        <v>2559</v>
      </c>
      <c r="EH844">
        <v>2552</v>
      </c>
      <c r="EI844">
        <v>2553</v>
      </c>
      <c r="EJ844">
        <v>12300</v>
      </c>
      <c r="EK844">
        <v>2554</v>
      </c>
      <c r="EL844">
        <v>2558</v>
      </c>
      <c r="EM844">
        <v>2554</v>
      </c>
      <c r="EN844">
        <v>2556</v>
      </c>
      <c r="EO844">
        <v>2000</v>
      </c>
      <c r="EP844">
        <v>2555</v>
      </c>
      <c r="EQ844">
        <v>2555</v>
      </c>
      <c r="ER844">
        <v>2554</v>
      </c>
      <c r="ES844">
        <v>2555</v>
      </c>
      <c r="ET844">
        <v>2000</v>
      </c>
      <c r="EU844">
        <v>2555</v>
      </c>
      <c r="EV844">
        <v>2557</v>
      </c>
      <c r="EW844">
        <v>2551</v>
      </c>
      <c r="EX844">
        <v>2553</v>
      </c>
      <c r="EY844">
        <v>4900</v>
      </c>
      <c r="EZ844">
        <v>2554</v>
      </c>
      <c r="FA844">
        <v>2561</v>
      </c>
      <c r="FB844">
        <v>2554</v>
      </c>
      <c r="FC844">
        <v>2561</v>
      </c>
      <c r="FD844">
        <v>4800</v>
      </c>
      <c r="FE844">
        <v>2562</v>
      </c>
      <c r="FF844">
        <v>2563</v>
      </c>
      <c r="FG844">
        <v>2560</v>
      </c>
      <c r="FH844">
        <v>2563</v>
      </c>
      <c r="FI844">
        <v>3500</v>
      </c>
      <c r="FJ844">
        <v>2563</v>
      </c>
      <c r="FK844">
        <v>2563</v>
      </c>
      <c r="FL844">
        <v>2557</v>
      </c>
      <c r="FM844">
        <v>2557</v>
      </c>
      <c r="FN844">
        <v>4900</v>
      </c>
      <c r="FO844">
        <v>2558</v>
      </c>
      <c r="FP844">
        <v>2567</v>
      </c>
      <c r="FQ844">
        <v>2558</v>
      </c>
      <c r="FR844">
        <v>2560</v>
      </c>
      <c r="FS844">
        <v>5200</v>
      </c>
      <c r="FT844">
        <v>2560</v>
      </c>
      <c r="FU844">
        <v>2560</v>
      </c>
      <c r="FV844">
        <v>2560</v>
      </c>
      <c r="FW844">
        <v>2560</v>
      </c>
      <c r="FX844">
        <v>600</v>
      </c>
      <c r="GC844">
        <v>0</v>
      </c>
      <c r="GH844">
        <v>0</v>
      </c>
      <c r="GM844">
        <v>0</v>
      </c>
      <c r="GR844">
        <v>0</v>
      </c>
      <c r="GW844">
        <v>0</v>
      </c>
      <c r="HB844">
        <v>0</v>
      </c>
      <c r="HG844">
        <v>0</v>
      </c>
      <c r="HL844">
        <v>0</v>
      </c>
      <c r="HQ844">
        <v>0</v>
      </c>
      <c r="HV844">
        <v>0</v>
      </c>
      <c r="IA844">
        <v>0</v>
      </c>
      <c r="IB844">
        <v>2555</v>
      </c>
      <c r="IC844">
        <v>2558</v>
      </c>
      <c r="ID844">
        <v>2546</v>
      </c>
      <c r="IE844">
        <v>2547</v>
      </c>
      <c r="IF844">
        <v>20100</v>
      </c>
      <c r="IG844">
        <v>2545</v>
      </c>
      <c r="IH844">
        <v>2545</v>
      </c>
      <c r="II844">
        <v>2536</v>
      </c>
      <c r="IJ844">
        <v>2536</v>
      </c>
      <c r="IK844">
        <v>8500</v>
      </c>
      <c r="IL844">
        <v>2538</v>
      </c>
      <c r="IM844">
        <v>2543</v>
      </c>
      <c r="IN844">
        <v>2537</v>
      </c>
      <c r="IO844">
        <v>2540</v>
      </c>
      <c r="IP844">
        <v>6000</v>
      </c>
      <c r="IQ844">
        <v>2539</v>
      </c>
      <c r="IR844">
        <v>2539</v>
      </c>
      <c r="IS844">
        <v>2534</v>
      </c>
      <c r="IT844">
        <v>2538</v>
      </c>
      <c r="IU844">
        <v>4300</v>
      </c>
      <c r="IV844">
        <v>2538</v>
      </c>
      <c r="IW844">
        <v>2543</v>
      </c>
      <c r="IX844">
        <v>2538</v>
      </c>
      <c r="IY844">
        <v>2542</v>
      </c>
      <c r="IZ844">
        <v>7600</v>
      </c>
      <c r="JA844">
        <v>2543</v>
      </c>
      <c r="JB844">
        <v>2544</v>
      </c>
      <c r="JC844">
        <v>2535</v>
      </c>
      <c r="JD844">
        <v>2535</v>
      </c>
      <c r="JE844">
        <v>9700</v>
      </c>
      <c r="JF844">
        <v>2533</v>
      </c>
      <c r="JG844">
        <v>2536</v>
      </c>
      <c r="JH844">
        <v>2528</v>
      </c>
      <c r="JI844">
        <v>2528</v>
      </c>
      <c r="JJ844">
        <v>10700</v>
      </c>
      <c r="JK844">
        <v>2529</v>
      </c>
      <c r="JL844">
        <v>2530</v>
      </c>
      <c r="JM844">
        <v>2525</v>
      </c>
      <c r="JN844">
        <v>2530</v>
      </c>
      <c r="JO844">
        <v>5500</v>
      </c>
      <c r="JP844">
        <v>2529</v>
      </c>
      <c r="JQ844">
        <v>2532</v>
      </c>
      <c r="JR844">
        <v>2528</v>
      </c>
      <c r="JS844">
        <v>2530</v>
      </c>
      <c r="JT844">
        <v>3600</v>
      </c>
      <c r="JU844">
        <v>2530</v>
      </c>
      <c r="JV844">
        <v>2530</v>
      </c>
      <c r="JW844">
        <v>2530</v>
      </c>
      <c r="JX844">
        <v>2530</v>
      </c>
      <c r="JY844">
        <v>2200</v>
      </c>
      <c r="JZ844">
        <v>2529</v>
      </c>
      <c r="KA844">
        <v>2529</v>
      </c>
      <c r="KB844">
        <v>2526</v>
      </c>
      <c r="KC844">
        <v>2527</v>
      </c>
      <c r="KD844">
        <v>3700</v>
      </c>
      <c r="KE844">
        <v>2528</v>
      </c>
      <c r="KF844">
        <v>2528</v>
      </c>
      <c r="KG844">
        <v>2523</v>
      </c>
      <c r="KH844">
        <v>2523</v>
      </c>
      <c r="KI844">
        <v>9300</v>
      </c>
      <c r="KJ844">
        <v>2524</v>
      </c>
      <c r="KK844">
        <v>2525</v>
      </c>
      <c r="KL844">
        <v>2520</v>
      </c>
      <c r="KM844">
        <v>2520</v>
      </c>
      <c r="KN844">
        <v>7300</v>
      </c>
      <c r="KO844">
        <v>2522</v>
      </c>
      <c r="KP844">
        <v>2523</v>
      </c>
      <c r="KQ844">
        <v>2518</v>
      </c>
      <c r="KR844">
        <v>2520</v>
      </c>
      <c r="KS844">
        <v>8700</v>
      </c>
      <c r="KT844">
        <v>2520</v>
      </c>
      <c r="KU844">
        <v>2520</v>
      </c>
      <c r="KV844">
        <v>2518</v>
      </c>
      <c r="KW844">
        <v>2520</v>
      </c>
      <c r="KX844">
        <v>3800</v>
      </c>
      <c r="KY844">
        <v>2520</v>
      </c>
      <c r="KZ844">
        <v>2520</v>
      </c>
      <c r="LA844">
        <v>2517</v>
      </c>
      <c r="LB844">
        <v>2517</v>
      </c>
      <c r="LC844">
        <v>2100</v>
      </c>
      <c r="LD844">
        <v>2517</v>
      </c>
      <c r="LE844">
        <v>2517</v>
      </c>
      <c r="LF844">
        <v>2511</v>
      </c>
      <c r="LG844">
        <v>2514</v>
      </c>
      <c r="LH844">
        <v>8500</v>
      </c>
      <c r="LI844">
        <v>2515</v>
      </c>
      <c r="LJ844">
        <v>2517</v>
      </c>
      <c r="LK844">
        <v>2511</v>
      </c>
      <c r="LL844">
        <v>2512</v>
      </c>
      <c r="LM844">
        <v>6000</v>
      </c>
      <c r="LN844">
        <v>2513</v>
      </c>
      <c r="LO844">
        <v>2515</v>
      </c>
      <c r="LP844">
        <v>2511</v>
      </c>
      <c r="LQ844">
        <v>2511</v>
      </c>
      <c r="LR844">
        <v>4200</v>
      </c>
      <c r="LS844">
        <v>2511</v>
      </c>
      <c r="LT844">
        <v>2512</v>
      </c>
      <c r="LU844">
        <v>2508</v>
      </c>
      <c r="LV844">
        <v>2509</v>
      </c>
      <c r="LW844">
        <v>6900</v>
      </c>
      <c r="LX844">
        <v>2510</v>
      </c>
      <c r="LY844">
        <v>2510</v>
      </c>
      <c r="LZ844">
        <v>2504</v>
      </c>
      <c r="MA844">
        <v>2508</v>
      </c>
      <c r="MB844">
        <v>10700</v>
      </c>
      <c r="MC844">
        <v>2507</v>
      </c>
      <c r="MD844">
        <v>2512</v>
      </c>
      <c r="ME844">
        <v>2506</v>
      </c>
      <c r="MF844">
        <v>2512</v>
      </c>
      <c r="MG844">
        <v>6800</v>
      </c>
      <c r="MH844">
        <v>2512</v>
      </c>
      <c r="MI844">
        <v>2512</v>
      </c>
      <c r="MJ844">
        <v>2504</v>
      </c>
      <c r="MK844">
        <v>2508</v>
      </c>
      <c r="ML844">
        <v>17100</v>
      </c>
      <c r="MM844">
        <v>2509</v>
      </c>
      <c r="MN844">
        <v>2509</v>
      </c>
      <c r="MO844">
        <v>2507</v>
      </c>
      <c r="MP844">
        <v>2507</v>
      </c>
      <c r="MQ844">
        <v>6100</v>
      </c>
      <c r="MR844">
        <v>2506</v>
      </c>
      <c r="MS844">
        <v>2510</v>
      </c>
      <c r="MT844">
        <v>2505</v>
      </c>
      <c r="MU844">
        <v>2509</v>
      </c>
      <c r="MV844">
        <v>14300</v>
      </c>
      <c r="MW844">
        <v>2508</v>
      </c>
      <c r="MX844">
        <v>2510</v>
      </c>
      <c r="MY844">
        <v>2505</v>
      </c>
      <c r="MZ844">
        <v>2509</v>
      </c>
      <c r="NA844">
        <v>22400</v>
      </c>
      <c r="NB844">
        <v>2509</v>
      </c>
      <c r="NC844">
        <v>2520</v>
      </c>
      <c r="ND844">
        <v>2509</v>
      </c>
      <c r="NE844">
        <v>2520</v>
      </c>
      <c r="NF844">
        <v>11600</v>
      </c>
      <c r="NG844">
        <v>2519</v>
      </c>
      <c r="NH844">
        <v>2520</v>
      </c>
      <c r="NI844">
        <v>2510</v>
      </c>
      <c r="NJ844">
        <v>2510</v>
      </c>
      <c r="NK844">
        <v>22500</v>
      </c>
      <c r="NL844">
        <v>2511</v>
      </c>
      <c r="NM844">
        <v>2514</v>
      </c>
      <c r="NN844">
        <v>2509</v>
      </c>
      <c r="NO844">
        <v>2511</v>
      </c>
      <c r="NP844">
        <v>23600</v>
      </c>
      <c r="NQ844">
        <v>2512</v>
      </c>
      <c r="NR844">
        <v>2522</v>
      </c>
      <c r="NS844">
        <v>2510</v>
      </c>
      <c r="NT844">
        <v>2520</v>
      </c>
      <c r="NU844">
        <v>43200</v>
      </c>
      <c r="NV844">
        <v>2520</v>
      </c>
      <c r="NW844">
        <v>2520</v>
      </c>
      <c r="NX844">
        <v>2520</v>
      </c>
      <c r="NY844">
        <v>2520</v>
      </c>
      <c r="NZ844">
        <v>57000</v>
      </c>
    </row>
    <row r="845" spans="1:390" ht="15">
      <c r="A845" s="15" t="s">
        <v>18</v>
      </c>
      <c r="B845" s="15">
        <v>40</v>
      </c>
      <c r="C845" s="15">
        <v>6310</v>
      </c>
      <c r="D845" s="10" t="s">
        <v>574</v>
      </c>
      <c r="E845" s="15" t="s">
        <v>20</v>
      </c>
      <c r="F845" s="15" t="s">
        <v>440</v>
      </c>
      <c r="G845" s="50">
        <v>2407</v>
      </c>
      <c r="H845" s="50">
        <v>89</v>
      </c>
      <c r="I845" s="58">
        <v>3.8399999999999997E-2</v>
      </c>
      <c r="J845" s="50">
        <v>289800</v>
      </c>
      <c r="K845" s="50">
        <v>2489</v>
      </c>
      <c r="L845" s="50">
        <v>2375</v>
      </c>
      <c r="M845" s="63">
        <f t="shared" ref="M845:M908" si="66">IFERROR((K845-G845) / (K845-L845), "")</f>
        <v>0.7192982456140351</v>
      </c>
      <c r="N845" s="42" t="str">
        <f>IFERROR(VLOOKUP(C845, マスタ!$E$2:$G$33, 3, TRUE), "")</f>
        <v>機械</v>
      </c>
      <c r="O845" s="15" t="str">
        <f>IF(F845 = "", "", TEXT( WORKDAY(TEXT(LEFT(F845, FIND("(", F845) - 1), "yyyy/mm/dd"), 1, マスタ!$A$2:$A$106), "yyyymmdd"))</f>
        <v>20170809</v>
      </c>
      <c r="P845" s="16">
        <v>42956</v>
      </c>
      <c r="Q845" s="56">
        <v>2390</v>
      </c>
      <c r="R845" s="56">
        <v>2401</v>
      </c>
      <c r="S845" s="56">
        <v>2351</v>
      </c>
      <c r="T845" s="15" t="str">
        <f t="shared" si="63"/>
        <v>無</v>
      </c>
      <c r="U845" s="15" t="str">
        <f t="shared" si="64"/>
        <v>有</v>
      </c>
      <c r="V845" s="67">
        <f t="shared" si="65"/>
        <v>-7.0627336933942741E-3</v>
      </c>
      <c r="W845" s="17" t="s">
        <v>948</v>
      </c>
      <c r="X845" s="46">
        <v>-5</v>
      </c>
      <c r="Y845" s="71">
        <f t="shared" ref="Y845:Y908" si="67">IFERROR(X845/G845*1000,"")</f>
        <v>-2.0772746157041961</v>
      </c>
      <c r="Z845">
        <v>2390</v>
      </c>
      <c r="AA845">
        <v>2401</v>
      </c>
      <c r="AB845">
        <v>2390</v>
      </c>
      <c r="AC845">
        <v>2401</v>
      </c>
      <c r="AD845">
        <v>6800</v>
      </c>
      <c r="AE845">
        <v>2395</v>
      </c>
      <c r="AF845">
        <v>2400</v>
      </c>
      <c r="AG845">
        <v>2389</v>
      </c>
      <c r="AH845">
        <v>2393</v>
      </c>
      <c r="AI845">
        <v>2200</v>
      </c>
      <c r="AJ845">
        <v>2387</v>
      </c>
      <c r="AK845">
        <v>2388</v>
      </c>
      <c r="AL845">
        <v>2386</v>
      </c>
      <c r="AM845">
        <v>2386</v>
      </c>
      <c r="AN845">
        <v>1900</v>
      </c>
      <c r="AO845">
        <v>2388</v>
      </c>
      <c r="AP845">
        <v>2392</v>
      </c>
      <c r="AQ845">
        <v>2388</v>
      </c>
      <c r="AR845">
        <v>2392</v>
      </c>
      <c r="AS845">
        <v>500</v>
      </c>
      <c r="AT845">
        <v>2390</v>
      </c>
      <c r="AU845">
        <v>2390</v>
      </c>
      <c r="AV845">
        <v>2385</v>
      </c>
      <c r="AW845">
        <v>2385</v>
      </c>
      <c r="AX845">
        <v>400</v>
      </c>
      <c r="AY845">
        <v>2383</v>
      </c>
      <c r="AZ845">
        <v>2390</v>
      </c>
      <c r="BA845">
        <v>2383</v>
      </c>
      <c r="BB845">
        <v>2390</v>
      </c>
      <c r="BC845">
        <v>700</v>
      </c>
      <c r="BD845">
        <v>2385</v>
      </c>
      <c r="BE845">
        <v>2388</v>
      </c>
      <c r="BF845">
        <v>2373</v>
      </c>
      <c r="BG845">
        <v>2373</v>
      </c>
      <c r="BH845">
        <v>1400</v>
      </c>
      <c r="BI845">
        <v>2375</v>
      </c>
      <c r="BJ845">
        <v>2375</v>
      </c>
      <c r="BK845">
        <v>2369</v>
      </c>
      <c r="BL845">
        <v>2369</v>
      </c>
      <c r="BM845">
        <v>1700</v>
      </c>
      <c r="BN845">
        <v>2377</v>
      </c>
      <c r="BO845">
        <v>2377</v>
      </c>
      <c r="BP845">
        <v>2377</v>
      </c>
      <c r="BQ845">
        <v>2377</v>
      </c>
      <c r="BR845">
        <v>500</v>
      </c>
      <c r="BS845">
        <v>2376</v>
      </c>
      <c r="BT845">
        <v>2376</v>
      </c>
      <c r="BU845">
        <v>2365</v>
      </c>
      <c r="BV845">
        <v>2365</v>
      </c>
      <c r="BW845">
        <v>700</v>
      </c>
      <c r="BX845">
        <v>2361</v>
      </c>
      <c r="BY845">
        <v>2361</v>
      </c>
      <c r="BZ845">
        <v>2355</v>
      </c>
      <c r="CA845">
        <v>2355</v>
      </c>
      <c r="CB845">
        <v>1000</v>
      </c>
      <c r="CC845">
        <v>2358</v>
      </c>
      <c r="CD845">
        <v>2361</v>
      </c>
      <c r="CE845">
        <v>2358</v>
      </c>
      <c r="CF845">
        <v>2358</v>
      </c>
      <c r="CG845">
        <v>300</v>
      </c>
      <c r="CH845">
        <v>2355</v>
      </c>
      <c r="CI845">
        <v>2359</v>
      </c>
      <c r="CJ845">
        <v>2353</v>
      </c>
      <c r="CK845">
        <v>2359</v>
      </c>
      <c r="CL845">
        <v>2300</v>
      </c>
      <c r="CM845">
        <v>2357</v>
      </c>
      <c r="CN845">
        <v>2363</v>
      </c>
      <c r="CO845">
        <v>2353</v>
      </c>
      <c r="CP845">
        <v>2363</v>
      </c>
      <c r="CQ845">
        <v>1000</v>
      </c>
      <c r="CR845">
        <v>2362</v>
      </c>
      <c r="CS845">
        <v>2362</v>
      </c>
      <c r="CT845">
        <v>2362</v>
      </c>
      <c r="CU845">
        <v>2362</v>
      </c>
      <c r="CV845">
        <v>100</v>
      </c>
      <c r="DA845">
        <v>0</v>
      </c>
      <c r="DB845">
        <v>2362</v>
      </c>
      <c r="DC845">
        <v>2363</v>
      </c>
      <c r="DD845">
        <v>2357</v>
      </c>
      <c r="DE845">
        <v>2357</v>
      </c>
      <c r="DF845">
        <v>1500</v>
      </c>
      <c r="DG845">
        <v>2359</v>
      </c>
      <c r="DH845">
        <v>2362</v>
      </c>
      <c r="DI845">
        <v>2357</v>
      </c>
      <c r="DJ845">
        <v>2362</v>
      </c>
      <c r="DK845">
        <v>1000</v>
      </c>
      <c r="DL845">
        <v>2361</v>
      </c>
      <c r="DM845">
        <v>2369</v>
      </c>
      <c r="DN845">
        <v>2361</v>
      </c>
      <c r="DO845">
        <v>2369</v>
      </c>
      <c r="DP845">
        <v>900</v>
      </c>
      <c r="DU845">
        <v>0</v>
      </c>
      <c r="DV845">
        <v>2365</v>
      </c>
      <c r="DW845">
        <v>2365</v>
      </c>
      <c r="DX845">
        <v>2365</v>
      </c>
      <c r="DY845">
        <v>2365</v>
      </c>
      <c r="DZ845">
        <v>500</v>
      </c>
      <c r="EA845">
        <v>2363</v>
      </c>
      <c r="EB845">
        <v>2363</v>
      </c>
      <c r="EC845">
        <v>2362</v>
      </c>
      <c r="ED845">
        <v>2362</v>
      </c>
      <c r="EE845">
        <v>300</v>
      </c>
      <c r="EF845">
        <v>2358</v>
      </c>
      <c r="EG845">
        <v>2361</v>
      </c>
      <c r="EH845">
        <v>2356</v>
      </c>
      <c r="EI845">
        <v>2360</v>
      </c>
      <c r="EJ845">
        <v>700</v>
      </c>
      <c r="EK845">
        <v>2354</v>
      </c>
      <c r="EL845">
        <v>2356</v>
      </c>
      <c r="EM845">
        <v>2353</v>
      </c>
      <c r="EN845">
        <v>2353</v>
      </c>
      <c r="EO845">
        <v>600</v>
      </c>
      <c r="EP845">
        <v>2353</v>
      </c>
      <c r="EQ845">
        <v>2353</v>
      </c>
      <c r="ER845">
        <v>2352</v>
      </c>
      <c r="ES845">
        <v>2353</v>
      </c>
      <c r="ET845">
        <v>500</v>
      </c>
      <c r="EY845">
        <v>0</v>
      </c>
      <c r="EZ845">
        <v>2354</v>
      </c>
      <c r="FA845">
        <v>2354</v>
      </c>
      <c r="FB845">
        <v>2354</v>
      </c>
      <c r="FC845">
        <v>2354</v>
      </c>
      <c r="FD845">
        <v>200</v>
      </c>
      <c r="FE845">
        <v>2355</v>
      </c>
      <c r="FF845">
        <v>2355</v>
      </c>
      <c r="FG845">
        <v>2355</v>
      </c>
      <c r="FH845">
        <v>2355</v>
      </c>
      <c r="FI845">
        <v>100</v>
      </c>
      <c r="FJ845">
        <v>2352</v>
      </c>
      <c r="FK845">
        <v>2354</v>
      </c>
      <c r="FL845">
        <v>2351</v>
      </c>
      <c r="FM845">
        <v>2351</v>
      </c>
      <c r="FN845">
        <v>400</v>
      </c>
      <c r="FO845">
        <v>2352</v>
      </c>
      <c r="FP845">
        <v>2356</v>
      </c>
      <c r="FQ845">
        <v>2352</v>
      </c>
      <c r="FR845">
        <v>2356</v>
      </c>
      <c r="FS845">
        <v>500</v>
      </c>
      <c r="FT845">
        <v>2352</v>
      </c>
      <c r="FU845">
        <v>2352</v>
      </c>
      <c r="FV845">
        <v>2352</v>
      </c>
      <c r="FW845">
        <v>2352</v>
      </c>
      <c r="FX845">
        <v>400</v>
      </c>
      <c r="GC845">
        <v>0</v>
      </c>
      <c r="GH845">
        <v>0</v>
      </c>
      <c r="GM845">
        <v>0</v>
      </c>
      <c r="GR845">
        <v>0</v>
      </c>
      <c r="GW845">
        <v>0</v>
      </c>
      <c r="HB845">
        <v>0</v>
      </c>
      <c r="HG845">
        <v>0</v>
      </c>
      <c r="HL845">
        <v>0</v>
      </c>
      <c r="HQ845">
        <v>0</v>
      </c>
      <c r="HV845">
        <v>0</v>
      </c>
      <c r="IA845">
        <v>0</v>
      </c>
      <c r="IB845">
        <v>2356</v>
      </c>
      <c r="IC845">
        <v>2359</v>
      </c>
      <c r="ID845">
        <v>2356</v>
      </c>
      <c r="IE845">
        <v>2359</v>
      </c>
      <c r="IF845">
        <v>1700</v>
      </c>
      <c r="IG845">
        <v>2355</v>
      </c>
      <c r="IH845">
        <v>2356</v>
      </c>
      <c r="II845">
        <v>2354</v>
      </c>
      <c r="IJ845">
        <v>2354</v>
      </c>
      <c r="IK845">
        <v>800</v>
      </c>
      <c r="IL845">
        <v>2355</v>
      </c>
      <c r="IM845">
        <v>2359</v>
      </c>
      <c r="IN845">
        <v>2354</v>
      </c>
      <c r="IO845">
        <v>2359</v>
      </c>
      <c r="IP845">
        <v>2000</v>
      </c>
      <c r="IQ845">
        <v>2355</v>
      </c>
      <c r="IR845">
        <v>2355</v>
      </c>
      <c r="IS845">
        <v>2355</v>
      </c>
      <c r="IT845">
        <v>2355</v>
      </c>
      <c r="IU845">
        <v>100</v>
      </c>
      <c r="IV845">
        <v>2358</v>
      </c>
      <c r="IW845">
        <v>2368</v>
      </c>
      <c r="IX845">
        <v>2358</v>
      </c>
      <c r="IY845">
        <v>2366</v>
      </c>
      <c r="IZ845">
        <v>1900</v>
      </c>
      <c r="JA845">
        <v>2367</v>
      </c>
      <c r="JB845">
        <v>2369</v>
      </c>
      <c r="JC845">
        <v>2367</v>
      </c>
      <c r="JD845">
        <v>2369</v>
      </c>
      <c r="JE845">
        <v>2000</v>
      </c>
      <c r="JF845">
        <v>2370</v>
      </c>
      <c r="JG845">
        <v>2370</v>
      </c>
      <c r="JH845">
        <v>2370</v>
      </c>
      <c r="JI845">
        <v>2370</v>
      </c>
      <c r="JJ845">
        <v>600</v>
      </c>
      <c r="JK845">
        <v>2372</v>
      </c>
      <c r="JL845">
        <v>2375</v>
      </c>
      <c r="JM845">
        <v>2369</v>
      </c>
      <c r="JN845">
        <v>2369</v>
      </c>
      <c r="JO845">
        <v>1500</v>
      </c>
      <c r="JP845">
        <v>2370</v>
      </c>
      <c r="JQ845">
        <v>2371</v>
      </c>
      <c r="JR845">
        <v>2369</v>
      </c>
      <c r="JS845">
        <v>2369</v>
      </c>
      <c r="JT845">
        <v>600</v>
      </c>
      <c r="JU845">
        <v>2369</v>
      </c>
      <c r="JV845">
        <v>2370</v>
      </c>
      <c r="JW845">
        <v>2369</v>
      </c>
      <c r="JX845">
        <v>2370</v>
      </c>
      <c r="JY845">
        <v>400</v>
      </c>
      <c r="KD845">
        <v>0</v>
      </c>
      <c r="KE845">
        <v>2369</v>
      </c>
      <c r="KF845">
        <v>2369</v>
      </c>
      <c r="KG845">
        <v>2369</v>
      </c>
      <c r="KH845">
        <v>2369</v>
      </c>
      <c r="KI845">
        <v>300</v>
      </c>
      <c r="KJ845">
        <v>2371</v>
      </c>
      <c r="KK845">
        <v>2372</v>
      </c>
      <c r="KL845">
        <v>2370</v>
      </c>
      <c r="KM845">
        <v>2372</v>
      </c>
      <c r="KN845">
        <v>500</v>
      </c>
      <c r="KO845">
        <v>2372</v>
      </c>
      <c r="KP845">
        <v>2372</v>
      </c>
      <c r="KQ845">
        <v>2372</v>
      </c>
      <c r="KR845">
        <v>2372</v>
      </c>
      <c r="KS845">
        <v>100</v>
      </c>
      <c r="KT845">
        <v>2370</v>
      </c>
      <c r="KU845">
        <v>2371</v>
      </c>
      <c r="KV845">
        <v>2369</v>
      </c>
      <c r="KW845">
        <v>2371</v>
      </c>
      <c r="KX845">
        <v>500</v>
      </c>
      <c r="KY845">
        <v>2371</v>
      </c>
      <c r="KZ845">
        <v>2371</v>
      </c>
      <c r="LA845">
        <v>2371</v>
      </c>
      <c r="LB845">
        <v>2371</v>
      </c>
      <c r="LC845">
        <v>300</v>
      </c>
      <c r="LD845">
        <v>2369</v>
      </c>
      <c r="LE845">
        <v>2369</v>
      </c>
      <c r="LF845">
        <v>2363</v>
      </c>
      <c r="LG845">
        <v>2367</v>
      </c>
      <c r="LH845">
        <v>4000</v>
      </c>
      <c r="LI845">
        <v>2364</v>
      </c>
      <c r="LJ845">
        <v>2364</v>
      </c>
      <c r="LK845">
        <v>2364</v>
      </c>
      <c r="LL845">
        <v>2364</v>
      </c>
      <c r="LM845">
        <v>200</v>
      </c>
      <c r="LN845">
        <v>2366</v>
      </c>
      <c r="LO845">
        <v>2366</v>
      </c>
      <c r="LP845">
        <v>2363</v>
      </c>
      <c r="LQ845">
        <v>2364</v>
      </c>
      <c r="LR845">
        <v>600</v>
      </c>
      <c r="LS845">
        <v>2362</v>
      </c>
      <c r="LT845">
        <v>2362</v>
      </c>
      <c r="LU845">
        <v>2360</v>
      </c>
      <c r="LV845">
        <v>2362</v>
      </c>
      <c r="LW845">
        <v>900</v>
      </c>
      <c r="MB845">
        <v>0</v>
      </c>
      <c r="MC845">
        <v>2357</v>
      </c>
      <c r="MD845">
        <v>2362</v>
      </c>
      <c r="ME845">
        <v>2355</v>
      </c>
      <c r="MF845">
        <v>2357</v>
      </c>
      <c r="MG845">
        <v>2100</v>
      </c>
      <c r="MH845">
        <v>2357</v>
      </c>
      <c r="MI845">
        <v>2357</v>
      </c>
      <c r="MJ845">
        <v>2357</v>
      </c>
      <c r="MK845">
        <v>2357</v>
      </c>
      <c r="ML845">
        <v>300</v>
      </c>
      <c r="MM845">
        <v>2356</v>
      </c>
      <c r="MN845">
        <v>2359</v>
      </c>
      <c r="MO845">
        <v>2353</v>
      </c>
      <c r="MP845">
        <v>2355</v>
      </c>
      <c r="MQ845">
        <v>900</v>
      </c>
      <c r="MR845">
        <v>2352</v>
      </c>
      <c r="MS845">
        <v>2357</v>
      </c>
      <c r="MT845">
        <v>2351</v>
      </c>
      <c r="MU845">
        <v>2357</v>
      </c>
      <c r="MV845">
        <v>2100</v>
      </c>
      <c r="MW845">
        <v>2358</v>
      </c>
      <c r="MX845">
        <v>2363</v>
      </c>
      <c r="MY845">
        <v>2358</v>
      </c>
      <c r="MZ845">
        <v>2363</v>
      </c>
      <c r="NA845">
        <v>1500</v>
      </c>
      <c r="NB845">
        <v>2363</v>
      </c>
      <c r="NC845">
        <v>2367</v>
      </c>
      <c r="ND845">
        <v>2363</v>
      </c>
      <c r="NE845">
        <v>2367</v>
      </c>
      <c r="NF845">
        <v>2100</v>
      </c>
      <c r="NG845">
        <v>2367</v>
      </c>
      <c r="NH845">
        <v>2367</v>
      </c>
      <c r="NI845">
        <v>2367</v>
      </c>
      <c r="NJ845">
        <v>2367</v>
      </c>
      <c r="NK845">
        <v>100</v>
      </c>
      <c r="NL845">
        <v>2364</v>
      </c>
      <c r="NM845">
        <v>2364</v>
      </c>
      <c r="NN845">
        <v>2362</v>
      </c>
      <c r="NO845">
        <v>2364</v>
      </c>
      <c r="NP845">
        <v>1800</v>
      </c>
      <c r="NQ845">
        <v>2361</v>
      </c>
      <c r="NR845">
        <v>2374</v>
      </c>
      <c r="NS845">
        <v>2361</v>
      </c>
      <c r="NT845">
        <v>2374</v>
      </c>
      <c r="NU845">
        <v>5300</v>
      </c>
      <c r="NV845">
        <v>2374</v>
      </c>
      <c r="NW845">
        <v>2374</v>
      </c>
      <c r="NX845">
        <v>2374</v>
      </c>
      <c r="NY845">
        <v>2374</v>
      </c>
      <c r="NZ845">
        <v>7400</v>
      </c>
    </row>
    <row r="846" spans="1:390" ht="15">
      <c r="A846" s="14" t="s">
        <v>18</v>
      </c>
      <c r="B846" s="14">
        <v>42</v>
      </c>
      <c r="C846" s="14">
        <v>4674</v>
      </c>
      <c r="D846" s="9" t="s">
        <v>308</v>
      </c>
      <c r="E846" s="14" t="s">
        <v>20</v>
      </c>
      <c r="F846" s="14" t="s">
        <v>440</v>
      </c>
      <c r="G846" s="51">
        <v>3680</v>
      </c>
      <c r="H846" s="51">
        <v>135</v>
      </c>
      <c r="I846" s="59">
        <v>3.8100000000000002E-2</v>
      </c>
      <c r="J846" s="51">
        <v>43400</v>
      </c>
      <c r="K846" s="51">
        <v>3685</v>
      </c>
      <c r="L846" s="51">
        <v>3510</v>
      </c>
      <c r="M846" s="64">
        <f t="shared" si="66"/>
        <v>2.8571428571428571E-2</v>
      </c>
      <c r="N846" s="43" t="str">
        <f>IFERROR(VLOOKUP(C846, マスタ!$E$2:$G$33, 3, TRUE), "")</f>
        <v>化学・医薬品</v>
      </c>
      <c r="O846" s="14" t="str">
        <f>IF(F846 = "", "", TEXT( WORKDAY(TEXT(LEFT(F846, FIND("(", F846) - 1), "yyyy/mm/dd"), 1, マスタ!$A$2:$A$106), "yyyymmdd"))</f>
        <v>20170809</v>
      </c>
      <c r="P846" s="18">
        <v>42956</v>
      </c>
      <c r="Q846" s="57">
        <v>3680</v>
      </c>
      <c r="R846" s="57">
        <v>3755</v>
      </c>
      <c r="S846" s="57">
        <v>3660</v>
      </c>
      <c r="T846" s="14" t="str">
        <f t="shared" si="63"/>
        <v>有</v>
      </c>
      <c r="U846" s="14" t="str">
        <f t="shared" si="64"/>
        <v>無</v>
      </c>
      <c r="V846" s="68">
        <f t="shared" si="65"/>
        <v>0</v>
      </c>
      <c r="W846" s="19" t="s">
        <v>950</v>
      </c>
      <c r="X846" s="47">
        <v>5</v>
      </c>
      <c r="Y846" s="70">
        <f t="shared" si="67"/>
        <v>1.3586956521739131</v>
      </c>
      <c r="Z846">
        <v>3680</v>
      </c>
      <c r="AA846">
        <v>3680</v>
      </c>
      <c r="AB846">
        <v>3660</v>
      </c>
      <c r="AC846">
        <v>3670</v>
      </c>
      <c r="AD846">
        <v>1800</v>
      </c>
      <c r="AE846">
        <v>3680</v>
      </c>
      <c r="AF846">
        <v>3680</v>
      </c>
      <c r="AG846">
        <v>3670</v>
      </c>
      <c r="AH846">
        <v>3670</v>
      </c>
      <c r="AI846">
        <v>400</v>
      </c>
      <c r="AJ846">
        <v>3670</v>
      </c>
      <c r="AK846">
        <v>3670</v>
      </c>
      <c r="AL846">
        <v>3670</v>
      </c>
      <c r="AM846">
        <v>3670</v>
      </c>
      <c r="AN846">
        <v>100</v>
      </c>
      <c r="AO846">
        <v>3680</v>
      </c>
      <c r="AP846">
        <v>3685</v>
      </c>
      <c r="AQ846">
        <v>3680</v>
      </c>
      <c r="AR846">
        <v>3685</v>
      </c>
      <c r="AS846">
        <v>600</v>
      </c>
      <c r="AT846">
        <v>3685</v>
      </c>
      <c r="AU846">
        <v>3685</v>
      </c>
      <c r="AV846">
        <v>3680</v>
      </c>
      <c r="AW846">
        <v>3685</v>
      </c>
      <c r="AX846">
        <v>800</v>
      </c>
      <c r="AY846">
        <v>3685</v>
      </c>
      <c r="AZ846">
        <v>3720</v>
      </c>
      <c r="BA846">
        <v>3680</v>
      </c>
      <c r="BB846">
        <v>3705</v>
      </c>
      <c r="BC846">
        <v>8500</v>
      </c>
      <c r="BD846">
        <v>3715</v>
      </c>
      <c r="BE846">
        <v>3725</v>
      </c>
      <c r="BF846">
        <v>3705</v>
      </c>
      <c r="BG846">
        <v>3710</v>
      </c>
      <c r="BH846">
        <v>2300</v>
      </c>
      <c r="BI846">
        <v>3705</v>
      </c>
      <c r="BJ846">
        <v>3715</v>
      </c>
      <c r="BK846">
        <v>3700</v>
      </c>
      <c r="BL846">
        <v>3710</v>
      </c>
      <c r="BM846">
        <v>2400</v>
      </c>
      <c r="BN846">
        <v>3715</v>
      </c>
      <c r="BO846">
        <v>3725</v>
      </c>
      <c r="BP846">
        <v>3715</v>
      </c>
      <c r="BQ846">
        <v>3725</v>
      </c>
      <c r="BR846">
        <v>700</v>
      </c>
      <c r="BS846">
        <v>3730</v>
      </c>
      <c r="BT846">
        <v>3755</v>
      </c>
      <c r="BU846">
        <v>3730</v>
      </c>
      <c r="BV846">
        <v>3755</v>
      </c>
      <c r="BW846">
        <v>2000</v>
      </c>
      <c r="BX846">
        <v>3750</v>
      </c>
      <c r="BY846">
        <v>3750</v>
      </c>
      <c r="BZ846">
        <v>3730</v>
      </c>
      <c r="CA846">
        <v>3735</v>
      </c>
      <c r="CB846">
        <v>2400</v>
      </c>
      <c r="CC846">
        <v>3745</v>
      </c>
      <c r="CD846">
        <v>3745</v>
      </c>
      <c r="CE846">
        <v>3745</v>
      </c>
      <c r="CF846">
        <v>3745</v>
      </c>
      <c r="CG846">
        <v>200</v>
      </c>
      <c r="CH846">
        <v>3740</v>
      </c>
      <c r="CI846">
        <v>3745</v>
      </c>
      <c r="CJ846">
        <v>3730</v>
      </c>
      <c r="CK846">
        <v>3745</v>
      </c>
      <c r="CL846">
        <v>900</v>
      </c>
      <c r="CM846">
        <v>3745</v>
      </c>
      <c r="CN846">
        <v>3745</v>
      </c>
      <c r="CO846">
        <v>3745</v>
      </c>
      <c r="CP846">
        <v>3745</v>
      </c>
      <c r="CQ846">
        <v>400</v>
      </c>
      <c r="CR846">
        <v>3750</v>
      </c>
      <c r="CS846">
        <v>3750</v>
      </c>
      <c r="CT846">
        <v>3750</v>
      </c>
      <c r="CU846">
        <v>3750</v>
      </c>
      <c r="CV846">
        <v>400</v>
      </c>
      <c r="CW846">
        <v>3745</v>
      </c>
      <c r="CX846">
        <v>3750</v>
      </c>
      <c r="CY846">
        <v>3735</v>
      </c>
      <c r="CZ846">
        <v>3750</v>
      </c>
      <c r="DA846">
        <v>1400</v>
      </c>
      <c r="DB846">
        <v>3740</v>
      </c>
      <c r="DC846">
        <v>3740</v>
      </c>
      <c r="DD846">
        <v>3720</v>
      </c>
      <c r="DE846">
        <v>3720</v>
      </c>
      <c r="DF846">
        <v>2200</v>
      </c>
      <c r="DG846">
        <v>3730</v>
      </c>
      <c r="DH846">
        <v>3730</v>
      </c>
      <c r="DI846">
        <v>3725</v>
      </c>
      <c r="DJ846">
        <v>3725</v>
      </c>
      <c r="DK846">
        <v>600</v>
      </c>
      <c r="DL846">
        <v>3730</v>
      </c>
      <c r="DM846">
        <v>3730</v>
      </c>
      <c r="DN846">
        <v>3730</v>
      </c>
      <c r="DO846">
        <v>3730</v>
      </c>
      <c r="DP846">
        <v>600</v>
      </c>
      <c r="DQ846">
        <v>3725</v>
      </c>
      <c r="DR846">
        <v>3725</v>
      </c>
      <c r="DS846">
        <v>3720</v>
      </c>
      <c r="DT846">
        <v>3725</v>
      </c>
      <c r="DU846">
        <v>900</v>
      </c>
      <c r="DV846">
        <v>3725</v>
      </c>
      <c r="DW846">
        <v>3725</v>
      </c>
      <c r="DX846">
        <v>3720</v>
      </c>
      <c r="DY846">
        <v>3720</v>
      </c>
      <c r="DZ846">
        <v>1200</v>
      </c>
      <c r="EA846">
        <v>3720</v>
      </c>
      <c r="EB846">
        <v>3720</v>
      </c>
      <c r="EC846">
        <v>3715</v>
      </c>
      <c r="ED846">
        <v>3720</v>
      </c>
      <c r="EE846">
        <v>1400</v>
      </c>
      <c r="EF846">
        <v>3720</v>
      </c>
      <c r="EG846">
        <v>3730</v>
      </c>
      <c r="EH846">
        <v>3720</v>
      </c>
      <c r="EI846">
        <v>3730</v>
      </c>
      <c r="EJ846">
        <v>500</v>
      </c>
      <c r="EO846">
        <v>0</v>
      </c>
      <c r="EP846">
        <v>3725</v>
      </c>
      <c r="EQ846">
        <v>3725</v>
      </c>
      <c r="ER846">
        <v>3720</v>
      </c>
      <c r="ES846">
        <v>3720</v>
      </c>
      <c r="ET846">
        <v>700</v>
      </c>
      <c r="EU846">
        <v>3715</v>
      </c>
      <c r="EV846">
        <v>3715</v>
      </c>
      <c r="EW846">
        <v>3710</v>
      </c>
      <c r="EX846">
        <v>3710</v>
      </c>
      <c r="EY846">
        <v>1200</v>
      </c>
      <c r="EZ846">
        <v>3710</v>
      </c>
      <c r="FA846">
        <v>3715</v>
      </c>
      <c r="FB846">
        <v>3710</v>
      </c>
      <c r="FC846">
        <v>3715</v>
      </c>
      <c r="FD846">
        <v>1200</v>
      </c>
      <c r="FE846">
        <v>3720</v>
      </c>
      <c r="FF846">
        <v>3725</v>
      </c>
      <c r="FG846">
        <v>3720</v>
      </c>
      <c r="FH846">
        <v>3720</v>
      </c>
      <c r="FI846">
        <v>800</v>
      </c>
      <c r="FJ846">
        <v>3730</v>
      </c>
      <c r="FK846">
        <v>3730</v>
      </c>
      <c r="FL846">
        <v>3730</v>
      </c>
      <c r="FM846">
        <v>3730</v>
      </c>
      <c r="FN846">
        <v>1000</v>
      </c>
      <c r="FO846">
        <v>3735</v>
      </c>
      <c r="FP846">
        <v>3740</v>
      </c>
      <c r="FQ846">
        <v>3735</v>
      </c>
      <c r="FR846">
        <v>3735</v>
      </c>
      <c r="FS846">
        <v>600</v>
      </c>
      <c r="FT846">
        <v>3730</v>
      </c>
      <c r="FU846">
        <v>3730</v>
      </c>
      <c r="FV846">
        <v>3730</v>
      </c>
      <c r="FW846">
        <v>3730</v>
      </c>
      <c r="FX846">
        <v>300</v>
      </c>
      <c r="GC846">
        <v>0</v>
      </c>
      <c r="GH846">
        <v>0</v>
      </c>
      <c r="GM846">
        <v>0</v>
      </c>
      <c r="GR846">
        <v>0</v>
      </c>
      <c r="GW846">
        <v>0</v>
      </c>
      <c r="HB846">
        <v>0</v>
      </c>
      <c r="HG846">
        <v>0</v>
      </c>
      <c r="HL846">
        <v>0</v>
      </c>
      <c r="HQ846">
        <v>0</v>
      </c>
      <c r="HV846">
        <v>0</v>
      </c>
      <c r="IA846">
        <v>0</v>
      </c>
      <c r="IB846">
        <v>3720</v>
      </c>
      <c r="IC846">
        <v>3720</v>
      </c>
      <c r="ID846">
        <v>3710</v>
      </c>
      <c r="IE846">
        <v>3710</v>
      </c>
      <c r="IF846">
        <v>1500</v>
      </c>
      <c r="IG846">
        <v>3710</v>
      </c>
      <c r="IH846">
        <v>3710</v>
      </c>
      <c r="II846">
        <v>3700</v>
      </c>
      <c r="IJ846">
        <v>3700</v>
      </c>
      <c r="IK846">
        <v>800</v>
      </c>
      <c r="IL846">
        <v>3700</v>
      </c>
      <c r="IM846">
        <v>3705</v>
      </c>
      <c r="IN846">
        <v>3700</v>
      </c>
      <c r="IO846">
        <v>3705</v>
      </c>
      <c r="IP846">
        <v>300</v>
      </c>
      <c r="IU846">
        <v>0</v>
      </c>
      <c r="IV846">
        <v>3705</v>
      </c>
      <c r="IW846">
        <v>3715</v>
      </c>
      <c r="IX846">
        <v>3705</v>
      </c>
      <c r="IY846">
        <v>3715</v>
      </c>
      <c r="IZ846">
        <v>600</v>
      </c>
      <c r="JA846">
        <v>3710</v>
      </c>
      <c r="JB846">
        <v>3710</v>
      </c>
      <c r="JC846">
        <v>3700</v>
      </c>
      <c r="JD846">
        <v>3700</v>
      </c>
      <c r="JE846">
        <v>1200</v>
      </c>
      <c r="JF846">
        <v>3700</v>
      </c>
      <c r="JG846">
        <v>3700</v>
      </c>
      <c r="JH846">
        <v>3700</v>
      </c>
      <c r="JI846">
        <v>3700</v>
      </c>
      <c r="JJ846">
        <v>200</v>
      </c>
      <c r="JK846">
        <v>3705</v>
      </c>
      <c r="JL846">
        <v>3705</v>
      </c>
      <c r="JM846">
        <v>3700</v>
      </c>
      <c r="JN846">
        <v>3700</v>
      </c>
      <c r="JO846">
        <v>400</v>
      </c>
      <c r="JP846">
        <v>3695</v>
      </c>
      <c r="JQ846">
        <v>3700</v>
      </c>
      <c r="JR846">
        <v>3695</v>
      </c>
      <c r="JS846">
        <v>3700</v>
      </c>
      <c r="JT846">
        <v>1500</v>
      </c>
      <c r="JU846">
        <v>3705</v>
      </c>
      <c r="JV846">
        <v>3705</v>
      </c>
      <c r="JW846">
        <v>3705</v>
      </c>
      <c r="JX846">
        <v>3705</v>
      </c>
      <c r="JY846">
        <v>100</v>
      </c>
      <c r="JZ846">
        <v>3705</v>
      </c>
      <c r="KA846">
        <v>3705</v>
      </c>
      <c r="KB846">
        <v>3700</v>
      </c>
      <c r="KC846">
        <v>3700</v>
      </c>
      <c r="KD846">
        <v>600</v>
      </c>
      <c r="KE846">
        <v>3700</v>
      </c>
      <c r="KF846">
        <v>3700</v>
      </c>
      <c r="KG846">
        <v>3700</v>
      </c>
      <c r="KH846">
        <v>3700</v>
      </c>
      <c r="KI846">
        <v>200</v>
      </c>
      <c r="KJ846">
        <v>3710</v>
      </c>
      <c r="KK846">
        <v>3710</v>
      </c>
      <c r="KL846">
        <v>3710</v>
      </c>
      <c r="KM846">
        <v>3710</v>
      </c>
      <c r="KN846">
        <v>200</v>
      </c>
      <c r="KO846">
        <v>3710</v>
      </c>
      <c r="KP846">
        <v>3710</v>
      </c>
      <c r="KQ846">
        <v>3710</v>
      </c>
      <c r="KR846">
        <v>3710</v>
      </c>
      <c r="KS846">
        <v>100</v>
      </c>
      <c r="KT846">
        <v>3710</v>
      </c>
      <c r="KU846">
        <v>3720</v>
      </c>
      <c r="KV846">
        <v>3710</v>
      </c>
      <c r="KW846">
        <v>3720</v>
      </c>
      <c r="KX846">
        <v>1700</v>
      </c>
      <c r="KY846">
        <v>3720</v>
      </c>
      <c r="KZ846">
        <v>3720</v>
      </c>
      <c r="LA846">
        <v>3720</v>
      </c>
      <c r="LB846">
        <v>3720</v>
      </c>
      <c r="LC846">
        <v>200</v>
      </c>
      <c r="LD846">
        <v>3720</v>
      </c>
      <c r="LE846">
        <v>3730</v>
      </c>
      <c r="LF846">
        <v>3710</v>
      </c>
      <c r="LG846">
        <v>3730</v>
      </c>
      <c r="LH846">
        <v>1700</v>
      </c>
      <c r="LI846">
        <v>3725</v>
      </c>
      <c r="LJ846">
        <v>3730</v>
      </c>
      <c r="LK846">
        <v>3725</v>
      </c>
      <c r="LL846">
        <v>3725</v>
      </c>
      <c r="LM846">
        <v>800</v>
      </c>
      <c r="LN846">
        <v>3720</v>
      </c>
      <c r="LO846">
        <v>3720</v>
      </c>
      <c r="LP846">
        <v>3715</v>
      </c>
      <c r="LQ846">
        <v>3715</v>
      </c>
      <c r="LR846">
        <v>300</v>
      </c>
      <c r="LW846">
        <v>0</v>
      </c>
      <c r="LX846">
        <v>3710</v>
      </c>
      <c r="LY846">
        <v>3715</v>
      </c>
      <c r="LZ846">
        <v>3710</v>
      </c>
      <c r="MA846">
        <v>3715</v>
      </c>
      <c r="MB846">
        <v>800</v>
      </c>
      <c r="MC846">
        <v>3715</v>
      </c>
      <c r="MD846">
        <v>3715</v>
      </c>
      <c r="ME846">
        <v>3715</v>
      </c>
      <c r="MF846">
        <v>3715</v>
      </c>
      <c r="MG846">
        <v>600</v>
      </c>
      <c r="MH846">
        <v>3715</v>
      </c>
      <c r="MI846">
        <v>3720</v>
      </c>
      <c r="MJ846">
        <v>3715</v>
      </c>
      <c r="MK846">
        <v>3720</v>
      </c>
      <c r="ML846">
        <v>700</v>
      </c>
      <c r="MM846">
        <v>3720</v>
      </c>
      <c r="MN846">
        <v>3720</v>
      </c>
      <c r="MO846">
        <v>3720</v>
      </c>
      <c r="MP846">
        <v>3720</v>
      </c>
      <c r="MQ846">
        <v>300</v>
      </c>
      <c r="MR846">
        <v>3720</v>
      </c>
      <c r="MS846">
        <v>3720</v>
      </c>
      <c r="MT846">
        <v>3710</v>
      </c>
      <c r="MU846">
        <v>3710</v>
      </c>
      <c r="MV846">
        <v>800</v>
      </c>
      <c r="MW846">
        <v>3710</v>
      </c>
      <c r="MX846">
        <v>3720</v>
      </c>
      <c r="MY846">
        <v>3710</v>
      </c>
      <c r="MZ846">
        <v>3715</v>
      </c>
      <c r="NA846">
        <v>800</v>
      </c>
      <c r="NB846">
        <v>3725</v>
      </c>
      <c r="NC846">
        <v>3725</v>
      </c>
      <c r="ND846">
        <v>3715</v>
      </c>
      <c r="NE846">
        <v>3720</v>
      </c>
      <c r="NF846">
        <v>1900</v>
      </c>
      <c r="NK846">
        <v>0</v>
      </c>
      <c r="NL846">
        <v>3725</v>
      </c>
      <c r="NM846">
        <v>3725</v>
      </c>
      <c r="NN846">
        <v>3720</v>
      </c>
      <c r="NO846">
        <v>3720</v>
      </c>
      <c r="NP846">
        <v>400</v>
      </c>
      <c r="NQ846">
        <v>3725</v>
      </c>
      <c r="NR846">
        <v>3740</v>
      </c>
      <c r="NS846">
        <v>3720</v>
      </c>
      <c r="NT846">
        <v>3740</v>
      </c>
      <c r="NU846">
        <v>1800</v>
      </c>
      <c r="NV846">
        <v>3740</v>
      </c>
      <c r="NW846">
        <v>3740</v>
      </c>
      <c r="NX846">
        <v>3740</v>
      </c>
      <c r="NY846">
        <v>3740</v>
      </c>
      <c r="NZ846">
        <v>1200</v>
      </c>
    </row>
    <row r="847" spans="1:390" ht="15">
      <c r="A847" s="15" t="s">
        <v>18</v>
      </c>
      <c r="B847" s="15">
        <v>43</v>
      </c>
      <c r="C847" s="15">
        <v>6941</v>
      </c>
      <c r="D847" s="10" t="s">
        <v>265</v>
      </c>
      <c r="E847" s="15" t="s">
        <v>20</v>
      </c>
      <c r="F847" s="15" t="s">
        <v>440</v>
      </c>
      <c r="G847" s="50">
        <v>2114</v>
      </c>
      <c r="H847" s="50">
        <v>77</v>
      </c>
      <c r="I847" s="58">
        <v>3.78E-2</v>
      </c>
      <c r="J847" s="50">
        <v>1014200</v>
      </c>
      <c r="K847" s="50">
        <v>2195</v>
      </c>
      <c r="L847" s="50">
        <v>2101</v>
      </c>
      <c r="M847" s="63">
        <f t="shared" si="66"/>
        <v>0.86170212765957444</v>
      </c>
      <c r="N847" s="42" t="str">
        <f>IFERROR(VLOOKUP(C847, マスタ!$E$2:$G$33, 3, TRUE), "")</f>
        <v>電気</v>
      </c>
      <c r="O847" s="15" t="str">
        <f>IF(F847 = "", "", TEXT( WORKDAY(TEXT(LEFT(F847, FIND("(", F847) - 1), "yyyy/mm/dd"), 1, マスタ!$A$2:$A$106), "yyyymmdd"))</f>
        <v>20170809</v>
      </c>
      <c r="P847" s="16">
        <v>42956</v>
      </c>
      <c r="Q847" s="56">
        <v>2051</v>
      </c>
      <c r="R847" s="56">
        <v>2064</v>
      </c>
      <c r="S847" s="56">
        <v>1881</v>
      </c>
      <c r="T847" s="15" t="str">
        <f t="shared" si="63"/>
        <v>無</v>
      </c>
      <c r="U847" s="15" t="str">
        <f t="shared" si="64"/>
        <v>有</v>
      </c>
      <c r="V847" s="67">
        <f t="shared" si="65"/>
        <v>-2.9801324503311299E-2</v>
      </c>
      <c r="W847" s="17" t="s">
        <v>947</v>
      </c>
      <c r="X847" s="46">
        <v>-21</v>
      </c>
      <c r="Y847" s="71">
        <f t="shared" si="67"/>
        <v>-9.9337748344370862</v>
      </c>
      <c r="Z847">
        <v>2051</v>
      </c>
      <c r="AA847">
        <v>2064</v>
      </c>
      <c r="AB847">
        <v>2008</v>
      </c>
      <c r="AC847">
        <v>2010</v>
      </c>
      <c r="AD847">
        <v>81200</v>
      </c>
      <c r="AE847">
        <v>2012</v>
      </c>
      <c r="AF847">
        <v>2017</v>
      </c>
      <c r="AG847">
        <v>1997</v>
      </c>
      <c r="AH847">
        <v>2000</v>
      </c>
      <c r="AI847">
        <v>56800</v>
      </c>
      <c r="AJ847">
        <v>2000</v>
      </c>
      <c r="AK847">
        <v>2003</v>
      </c>
      <c r="AL847">
        <v>1976</v>
      </c>
      <c r="AM847">
        <v>1983</v>
      </c>
      <c r="AN847">
        <v>36800</v>
      </c>
      <c r="AO847">
        <v>1984</v>
      </c>
      <c r="AP847">
        <v>1998</v>
      </c>
      <c r="AQ847">
        <v>1977</v>
      </c>
      <c r="AR847">
        <v>1982</v>
      </c>
      <c r="AS847">
        <v>27500</v>
      </c>
      <c r="AT847">
        <v>1982</v>
      </c>
      <c r="AU847">
        <v>1988</v>
      </c>
      <c r="AV847">
        <v>1944</v>
      </c>
      <c r="AW847">
        <v>1954</v>
      </c>
      <c r="AX847">
        <v>49900</v>
      </c>
      <c r="AY847">
        <v>1955</v>
      </c>
      <c r="AZ847">
        <v>1960</v>
      </c>
      <c r="BA847">
        <v>1931</v>
      </c>
      <c r="BB847">
        <v>1939</v>
      </c>
      <c r="BC847">
        <v>38000</v>
      </c>
      <c r="BD847">
        <v>1937</v>
      </c>
      <c r="BE847">
        <v>1960</v>
      </c>
      <c r="BF847">
        <v>1937</v>
      </c>
      <c r="BG847">
        <v>1951</v>
      </c>
      <c r="BH847">
        <v>42800</v>
      </c>
      <c r="BI847">
        <v>1952</v>
      </c>
      <c r="BJ847">
        <v>1952</v>
      </c>
      <c r="BK847">
        <v>1931</v>
      </c>
      <c r="BL847">
        <v>1944</v>
      </c>
      <c r="BM847">
        <v>62600</v>
      </c>
      <c r="BN847">
        <v>1944</v>
      </c>
      <c r="BO847">
        <v>1944</v>
      </c>
      <c r="BP847">
        <v>1930</v>
      </c>
      <c r="BQ847">
        <v>1931</v>
      </c>
      <c r="BR847">
        <v>40200</v>
      </c>
      <c r="BS847">
        <v>1932</v>
      </c>
      <c r="BT847">
        <v>1933</v>
      </c>
      <c r="BU847">
        <v>1921</v>
      </c>
      <c r="BV847">
        <v>1921</v>
      </c>
      <c r="BW847">
        <v>40000</v>
      </c>
      <c r="BX847">
        <v>1921</v>
      </c>
      <c r="BY847">
        <v>1922</v>
      </c>
      <c r="BZ847">
        <v>1881</v>
      </c>
      <c r="CA847">
        <v>1914</v>
      </c>
      <c r="CB847">
        <v>57100</v>
      </c>
      <c r="CC847">
        <v>1914</v>
      </c>
      <c r="CD847">
        <v>1917</v>
      </c>
      <c r="CE847">
        <v>1905</v>
      </c>
      <c r="CF847">
        <v>1909</v>
      </c>
      <c r="CG847">
        <v>16800</v>
      </c>
      <c r="CH847">
        <v>1910</v>
      </c>
      <c r="CI847">
        <v>1910</v>
      </c>
      <c r="CJ847">
        <v>1899</v>
      </c>
      <c r="CK847">
        <v>1910</v>
      </c>
      <c r="CL847">
        <v>28000</v>
      </c>
      <c r="CM847">
        <v>1908</v>
      </c>
      <c r="CN847">
        <v>1913</v>
      </c>
      <c r="CO847">
        <v>1907</v>
      </c>
      <c r="CP847">
        <v>1908</v>
      </c>
      <c r="CQ847">
        <v>10800</v>
      </c>
      <c r="CR847">
        <v>1908</v>
      </c>
      <c r="CS847">
        <v>1911</v>
      </c>
      <c r="CT847">
        <v>1903</v>
      </c>
      <c r="CU847">
        <v>1910</v>
      </c>
      <c r="CV847">
        <v>13900</v>
      </c>
      <c r="CW847">
        <v>1910</v>
      </c>
      <c r="CX847">
        <v>1912</v>
      </c>
      <c r="CY847">
        <v>1905</v>
      </c>
      <c r="CZ847">
        <v>1910</v>
      </c>
      <c r="DA847">
        <v>12200</v>
      </c>
      <c r="DB847">
        <v>1910</v>
      </c>
      <c r="DC847">
        <v>1910</v>
      </c>
      <c r="DD847">
        <v>1902</v>
      </c>
      <c r="DE847">
        <v>1904</v>
      </c>
      <c r="DF847">
        <v>13500</v>
      </c>
      <c r="DG847">
        <v>1904</v>
      </c>
      <c r="DH847">
        <v>1911</v>
      </c>
      <c r="DI847">
        <v>1903</v>
      </c>
      <c r="DJ847">
        <v>1910</v>
      </c>
      <c r="DK847">
        <v>14000</v>
      </c>
      <c r="DL847">
        <v>1910</v>
      </c>
      <c r="DM847">
        <v>1917</v>
      </c>
      <c r="DN847">
        <v>1909</v>
      </c>
      <c r="DO847">
        <v>1917</v>
      </c>
      <c r="DP847">
        <v>13900</v>
      </c>
      <c r="DQ847">
        <v>1917</v>
      </c>
      <c r="DR847">
        <v>1920</v>
      </c>
      <c r="DS847">
        <v>1911</v>
      </c>
      <c r="DT847">
        <v>1912</v>
      </c>
      <c r="DU847">
        <v>15400</v>
      </c>
      <c r="DV847">
        <v>1911</v>
      </c>
      <c r="DW847">
        <v>1915</v>
      </c>
      <c r="DX847">
        <v>1911</v>
      </c>
      <c r="DY847">
        <v>1913</v>
      </c>
      <c r="DZ847">
        <v>13100</v>
      </c>
      <c r="EA847">
        <v>1913</v>
      </c>
      <c r="EB847">
        <v>1914</v>
      </c>
      <c r="EC847">
        <v>1909</v>
      </c>
      <c r="ED847">
        <v>1910</v>
      </c>
      <c r="EE847">
        <v>11200</v>
      </c>
      <c r="EF847">
        <v>1910</v>
      </c>
      <c r="EG847">
        <v>1922</v>
      </c>
      <c r="EH847">
        <v>1910</v>
      </c>
      <c r="EI847">
        <v>1915</v>
      </c>
      <c r="EJ847">
        <v>13700</v>
      </c>
      <c r="EK847">
        <v>1915</v>
      </c>
      <c r="EL847">
        <v>1915</v>
      </c>
      <c r="EM847">
        <v>1908</v>
      </c>
      <c r="EN847">
        <v>1909</v>
      </c>
      <c r="EO847">
        <v>10300</v>
      </c>
      <c r="EP847">
        <v>1907</v>
      </c>
      <c r="EQ847">
        <v>1911</v>
      </c>
      <c r="ER847">
        <v>1906</v>
      </c>
      <c r="ES847">
        <v>1911</v>
      </c>
      <c r="ET847">
        <v>14200</v>
      </c>
      <c r="EU847">
        <v>1911</v>
      </c>
      <c r="EV847">
        <v>1915</v>
      </c>
      <c r="EW847">
        <v>1906</v>
      </c>
      <c r="EX847">
        <v>1913</v>
      </c>
      <c r="EY847">
        <v>16100</v>
      </c>
      <c r="EZ847">
        <v>1912</v>
      </c>
      <c r="FA847">
        <v>1927</v>
      </c>
      <c r="FB847">
        <v>1911</v>
      </c>
      <c r="FC847">
        <v>1927</v>
      </c>
      <c r="FD847">
        <v>9200</v>
      </c>
      <c r="FE847">
        <v>1926</v>
      </c>
      <c r="FF847">
        <v>1937</v>
      </c>
      <c r="FG847">
        <v>1925</v>
      </c>
      <c r="FH847">
        <v>1936</v>
      </c>
      <c r="FI847">
        <v>10600</v>
      </c>
      <c r="FJ847">
        <v>1937</v>
      </c>
      <c r="FK847">
        <v>1939</v>
      </c>
      <c r="FL847">
        <v>1931</v>
      </c>
      <c r="FM847">
        <v>1939</v>
      </c>
      <c r="FN847">
        <v>15100</v>
      </c>
      <c r="FO847">
        <v>1937</v>
      </c>
      <c r="FP847">
        <v>1944</v>
      </c>
      <c r="FQ847">
        <v>1937</v>
      </c>
      <c r="FR847">
        <v>1942</v>
      </c>
      <c r="FS847">
        <v>8500</v>
      </c>
      <c r="FT847">
        <v>1945</v>
      </c>
      <c r="FU847">
        <v>1945</v>
      </c>
      <c r="FV847">
        <v>1945</v>
      </c>
      <c r="FW847">
        <v>1945</v>
      </c>
      <c r="FX847">
        <v>2500</v>
      </c>
      <c r="GC847">
        <v>0</v>
      </c>
      <c r="GH847">
        <v>0</v>
      </c>
      <c r="GM847">
        <v>0</v>
      </c>
      <c r="GR847">
        <v>0</v>
      </c>
      <c r="GW847">
        <v>0</v>
      </c>
      <c r="HB847">
        <v>0</v>
      </c>
      <c r="HG847">
        <v>0</v>
      </c>
      <c r="HL847">
        <v>0</v>
      </c>
      <c r="HQ847">
        <v>0</v>
      </c>
      <c r="HV847">
        <v>0</v>
      </c>
      <c r="IA847">
        <v>0</v>
      </c>
      <c r="IB847">
        <v>1953</v>
      </c>
      <c r="IC847">
        <v>1968</v>
      </c>
      <c r="ID847">
        <v>1951</v>
      </c>
      <c r="IE847">
        <v>1952</v>
      </c>
      <c r="IF847">
        <v>61100</v>
      </c>
      <c r="IG847">
        <v>1954</v>
      </c>
      <c r="IH847">
        <v>1955</v>
      </c>
      <c r="II847">
        <v>1946</v>
      </c>
      <c r="IJ847">
        <v>1948</v>
      </c>
      <c r="IK847">
        <v>20100</v>
      </c>
      <c r="IL847">
        <v>1947</v>
      </c>
      <c r="IM847">
        <v>1950</v>
      </c>
      <c r="IN847">
        <v>1946</v>
      </c>
      <c r="IO847">
        <v>1950</v>
      </c>
      <c r="IP847">
        <v>11100</v>
      </c>
      <c r="IQ847">
        <v>1949</v>
      </c>
      <c r="IR847">
        <v>1953</v>
      </c>
      <c r="IS847">
        <v>1948</v>
      </c>
      <c r="IT847">
        <v>1953</v>
      </c>
      <c r="IU847">
        <v>11200</v>
      </c>
      <c r="IV847">
        <v>1954</v>
      </c>
      <c r="IW847">
        <v>1964</v>
      </c>
      <c r="IX847">
        <v>1952</v>
      </c>
      <c r="IY847">
        <v>1960</v>
      </c>
      <c r="IZ847">
        <v>8700</v>
      </c>
      <c r="JA847">
        <v>1960</v>
      </c>
      <c r="JB847">
        <v>1961</v>
      </c>
      <c r="JC847">
        <v>1957</v>
      </c>
      <c r="JD847">
        <v>1961</v>
      </c>
      <c r="JE847">
        <v>7200</v>
      </c>
      <c r="JF847">
        <v>1961</v>
      </c>
      <c r="JG847">
        <v>1963</v>
      </c>
      <c r="JH847">
        <v>1959</v>
      </c>
      <c r="JI847">
        <v>1963</v>
      </c>
      <c r="JJ847">
        <v>5100</v>
      </c>
      <c r="JK847">
        <v>1962</v>
      </c>
      <c r="JL847">
        <v>1971</v>
      </c>
      <c r="JM847">
        <v>1961</v>
      </c>
      <c r="JN847">
        <v>1970</v>
      </c>
      <c r="JO847">
        <v>6500</v>
      </c>
      <c r="JP847">
        <v>1970</v>
      </c>
      <c r="JQ847">
        <v>1976</v>
      </c>
      <c r="JR847">
        <v>1970</v>
      </c>
      <c r="JS847">
        <v>1976</v>
      </c>
      <c r="JT847">
        <v>5200</v>
      </c>
      <c r="JU847">
        <v>1975</v>
      </c>
      <c r="JV847">
        <v>1982</v>
      </c>
      <c r="JW847">
        <v>1975</v>
      </c>
      <c r="JX847">
        <v>1982</v>
      </c>
      <c r="JY847">
        <v>13900</v>
      </c>
      <c r="JZ847">
        <v>1982</v>
      </c>
      <c r="KA847">
        <v>1984</v>
      </c>
      <c r="KB847">
        <v>1980</v>
      </c>
      <c r="KC847">
        <v>1981</v>
      </c>
      <c r="KD847">
        <v>5300</v>
      </c>
      <c r="KE847">
        <v>1980</v>
      </c>
      <c r="KF847">
        <v>1982</v>
      </c>
      <c r="KG847">
        <v>1979</v>
      </c>
      <c r="KH847">
        <v>1982</v>
      </c>
      <c r="KI847">
        <v>8700</v>
      </c>
      <c r="KJ847">
        <v>1982</v>
      </c>
      <c r="KK847">
        <v>1984</v>
      </c>
      <c r="KL847">
        <v>1981</v>
      </c>
      <c r="KM847">
        <v>1983</v>
      </c>
      <c r="KN847">
        <v>8500</v>
      </c>
      <c r="KO847">
        <v>1981</v>
      </c>
      <c r="KP847">
        <v>1983</v>
      </c>
      <c r="KQ847">
        <v>1981</v>
      </c>
      <c r="KR847">
        <v>1982</v>
      </c>
      <c r="KS847">
        <v>3000</v>
      </c>
      <c r="KT847">
        <v>1982</v>
      </c>
      <c r="KU847">
        <v>1989</v>
      </c>
      <c r="KV847">
        <v>1982</v>
      </c>
      <c r="KW847">
        <v>1988</v>
      </c>
      <c r="KX847">
        <v>9200</v>
      </c>
      <c r="KY847">
        <v>1988</v>
      </c>
      <c r="KZ847">
        <v>1993</v>
      </c>
      <c r="LA847">
        <v>1988</v>
      </c>
      <c r="LB847">
        <v>1991</v>
      </c>
      <c r="LC847">
        <v>5900</v>
      </c>
      <c r="LD847">
        <v>1992</v>
      </c>
      <c r="LE847">
        <v>1993</v>
      </c>
      <c r="LF847">
        <v>1990</v>
      </c>
      <c r="LG847">
        <v>1990</v>
      </c>
      <c r="LH847">
        <v>6500</v>
      </c>
      <c r="LI847">
        <v>1989</v>
      </c>
      <c r="LJ847">
        <v>1989</v>
      </c>
      <c r="LK847">
        <v>1980</v>
      </c>
      <c r="LL847">
        <v>1981</v>
      </c>
      <c r="LM847">
        <v>11800</v>
      </c>
      <c r="LN847">
        <v>1981</v>
      </c>
      <c r="LO847">
        <v>1981</v>
      </c>
      <c r="LP847">
        <v>1970</v>
      </c>
      <c r="LQ847">
        <v>1971</v>
      </c>
      <c r="LR847">
        <v>15300</v>
      </c>
      <c r="LS847">
        <v>1970</v>
      </c>
      <c r="LT847">
        <v>1971</v>
      </c>
      <c r="LU847">
        <v>1961</v>
      </c>
      <c r="LV847">
        <v>1971</v>
      </c>
      <c r="LW847">
        <v>12900</v>
      </c>
      <c r="LX847">
        <v>1971</v>
      </c>
      <c r="LY847">
        <v>1978</v>
      </c>
      <c r="LZ847">
        <v>1969</v>
      </c>
      <c r="MA847">
        <v>1975</v>
      </c>
      <c r="MB847">
        <v>6000</v>
      </c>
      <c r="MC847">
        <v>1976</v>
      </c>
      <c r="MD847">
        <v>1976</v>
      </c>
      <c r="ME847">
        <v>1968</v>
      </c>
      <c r="MF847">
        <v>1975</v>
      </c>
      <c r="MG847">
        <v>8100</v>
      </c>
      <c r="MH847">
        <v>1978</v>
      </c>
      <c r="MI847">
        <v>1981</v>
      </c>
      <c r="MJ847">
        <v>1977</v>
      </c>
      <c r="MK847">
        <v>1980</v>
      </c>
      <c r="ML847">
        <v>8400</v>
      </c>
      <c r="MM847">
        <v>1979</v>
      </c>
      <c r="MN847">
        <v>1979</v>
      </c>
      <c r="MO847">
        <v>1977</v>
      </c>
      <c r="MP847">
        <v>1979</v>
      </c>
      <c r="MQ847">
        <v>6100</v>
      </c>
      <c r="MR847">
        <v>1978</v>
      </c>
      <c r="MS847">
        <v>1989</v>
      </c>
      <c r="MT847">
        <v>1978</v>
      </c>
      <c r="MU847">
        <v>1989</v>
      </c>
      <c r="MV847">
        <v>13100</v>
      </c>
      <c r="MW847">
        <v>1987</v>
      </c>
      <c r="MX847">
        <v>1990</v>
      </c>
      <c r="MY847">
        <v>1985</v>
      </c>
      <c r="MZ847">
        <v>1989</v>
      </c>
      <c r="NA847">
        <v>8400</v>
      </c>
      <c r="NB847">
        <v>1987</v>
      </c>
      <c r="NC847">
        <v>1992</v>
      </c>
      <c r="ND847">
        <v>1984</v>
      </c>
      <c r="NE847">
        <v>1992</v>
      </c>
      <c r="NF847">
        <v>11300</v>
      </c>
      <c r="NG847">
        <v>1990</v>
      </c>
      <c r="NH847">
        <v>1992</v>
      </c>
      <c r="NI847">
        <v>1988</v>
      </c>
      <c r="NJ847">
        <v>1992</v>
      </c>
      <c r="NK847">
        <v>7900</v>
      </c>
      <c r="NL847">
        <v>1992</v>
      </c>
      <c r="NM847">
        <v>1993</v>
      </c>
      <c r="NN847">
        <v>1986</v>
      </c>
      <c r="NO847">
        <v>1988</v>
      </c>
      <c r="NP847">
        <v>9600</v>
      </c>
      <c r="NQ847">
        <v>1988</v>
      </c>
      <c r="NR847">
        <v>1997</v>
      </c>
      <c r="NS847">
        <v>1988</v>
      </c>
      <c r="NT847">
        <v>1994</v>
      </c>
      <c r="NU847">
        <v>14900</v>
      </c>
      <c r="NV847">
        <v>1995</v>
      </c>
      <c r="NW847">
        <v>1995</v>
      </c>
      <c r="NX847">
        <v>1995</v>
      </c>
      <c r="NY847">
        <v>1995</v>
      </c>
      <c r="NZ847">
        <v>17500</v>
      </c>
    </row>
    <row r="848" spans="1:390" ht="15">
      <c r="A848" s="14" t="s">
        <v>18</v>
      </c>
      <c r="B848" s="14">
        <v>44</v>
      </c>
      <c r="C848" s="14">
        <v>4968</v>
      </c>
      <c r="D848" s="9" t="s">
        <v>435</v>
      </c>
      <c r="E848" s="14" t="s">
        <v>20</v>
      </c>
      <c r="F848" s="14" t="s">
        <v>440</v>
      </c>
      <c r="G848" s="51">
        <v>2413</v>
      </c>
      <c r="H848" s="51">
        <v>86</v>
      </c>
      <c r="I848" s="59">
        <v>3.6999999999999998E-2</v>
      </c>
      <c r="J848" s="51">
        <v>109100</v>
      </c>
      <c r="K848" s="51">
        <v>2422</v>
      </c>
      <c r="L848" s="51">
        <v>2317</v>
      </c>
      <c r="M848" s="64">
        <f t="shared" si="66"/>
        <v>8.5714285714285715E-2</v>
      </c>
      <c r="N848" s="43" t="str">
        <f>IFERROR(VLOOKUP(C848, マスタ!$E$2:$G$33, 3, TRUE), "")</f>
        <v>化学・医薬品</v>
      </c>
      <c r="O848" s="14" t="str">
        <f>IF(F848 = "", "", TEXT( WORKDAY(TEXT(LEFT(F848, FIND("(", F848) - 1), "yyyy/mm/dd"), 1, マスタ!$A$2:$A$106), "yyyymmdd"))</f>
        <v>20170809</v>
      </c>
      <c r="P848" s="18">
        <v>42956</v>
      </c>
      <c r="Q848" s="57">
        <v>2421</v>
      </c>
      <c r="R848" s="57">
        <v>2509</v>
      </c>
      <c r="S848" s="57">
        <v>2385</v>
      </c>
      <c r="T848" s="14" t="str">
        <f t="shared" si="63"/>
        <v>有</v>
      </c>
      <c r="U848" s="14" t="str">
        <f t="shared" si="64"/>
        <v>有</v>
      </c>
      <c r="V848" s="68">
        <f t="shared" si="65"/>
        <v>3.3153750518026825E-3</v>
      </c>
      <c r="W848" s="19" t="s">
        <v>949</v>
      </c>
      <c r="X848" s="47">
        <v>48</v>
      </c>
      <c r="Y848" s="70">
        <f t="shared" si="67"/>
        <v>19.892250310816411</v>
      </c>
      <c r="Z848">
        <v>2421</v>
      </c>
      <c r="AA848">
        <v>2460</v>
      </c>
      <c r="AB848">
        <v>2416</v>
      </c>
      <c r="AC848">
        <v>2460</v>
      </c>
      <c r="AD848">
        <v>15700</v>
      </c>
      <c r="AE848">
        <v>2467</v>
      </c>
      <c r="AF848">
        <v>2488</v>
      </c>
      <c r="AG848">
        <v>2467</v>
      </c>
      <c r="AH848">
        <v>2474</v>
      </c>
      <c r="AI848">
        <v>5100</v>
      </c>
      <c r="AJ848">
        <v>2474</v>
      </c>
      <c r="AK848">
        <v>2488</v>
      </c>
      <c r="AL848">
        <v>2474</v>
      </c>
      <c r="AM848">
        <v>2488</v>
      </c>
      <c r="AN848">
        <v>3100</v>
      </c>
      <c r="AO848">
        <v>2488</v>
      </c>
      <c r="AP848">
        <v>2491</v>
      </c>
      <c r="AQ848">
        <v>2483</v>
      </c>
      <c r="AR848">
        <v>2491</v>
      </c>
      <c r="AS848">
        <v>3200</v>
      </c>
      <c r="AT848">
        <v>2492</v>
      </c>
      <c r="AU848">
        <v>2500</v>
      </c>
      <c r="AV848">
        <v>2492</v>
      </c>
      <c r="AW848">
        <v>2499</v>
      </c>
      <c r="AX848">
        <v>3200</v>
      </c>
      <c r="AY848">
        <v>2500</v>
      </c>
      <c r="AZ848">
        <v>2509</v>
      </c>
      <c r="BA848">
        <v>2476</v>
      </c>
      <c r="BB848">
        <v>2479</v>
      </c>
      <c r="BC848">
        <v>8200</v>
      </c>
      <c r="BD848">
        <v>2482</v>
      </c>
      <c r="BE848">
        <v>2489</v>
      </c>
      <c r="BF848">
        <v>2458</v>
      </c>
      <c r="BG848">
        <v>2460</v>
      </c>
      <c r="BH848">
        <v>4200</v>
      </c>
      <c r="BI848">
        <v>2468</v>
      </c>
      <c r="BJ848">
        <v>2468</v>
      </c>
      <c r="BK848">
        <v>2427</v>
      </c>
      <c r="BL848">
        <v>2431</v>
      </c>
      <c r="BM848">
        <v>7500</v>
      </c>
      <c r="BN848">
        <v>2432</v>
      </c>
      <c r="BO848">
        <v>2436</v>
      </c>
      <c r="BP848">
        <v>2423</v>
      </c>
      <c r="BQ848">
        <v>2423</v>
      </c>
      <c r="BR848">
        <v>1700</v>
      </c>
      <c r="BS848">
        <v>2414</v>
      </c>
      <c r="BT848">
        <v>2414</v>
      </c>
      <c r="BU848">
        <v>2385</v>
      </c>
      <c r="BV848">
        <v>2397</v>
      </c>
      <c r="BW848">
        <v>11800</v>
      </c>
      <c r="BX848">
        <v>2397</v>
      </c>
      <c r="BY848">
        <v>2408</v>
      </c>
      <c r="BZ848">
        <v>2397</v>
      </c>
      <c r="CA848">
        <v>2400</v>
      </c>
      <c r="CB848">
        <v>1100</v>
      </c>
      <c r="CC848">
        <v>2399</v>
      </c>
      <c r="CD848">
        <v>2400</v>
      </c>
      <c r="CE848">
        <v>2391</v>
      </c>
      <c r="CF848">
        <v>2400</v>
      </c>
      <c r="CG848">
        <v>2300</v>
      </c>
      <c r="CH848">
        <v>2395</v>
      </c>
      <c r="CI848">
        <v>2398</v>
      </c>
      <c r="CJ848">
        <v>2395</v>
      </c>
      <c r="CK848">
        <v>2398</v>
      </c>
      <c r="CL848">
        <v>800</v>
      </c>
      <c r="CM848">
        <v>2396</v>
      </c>
      <c r="CN848">
        <v>2414</v>
      </c>
      <c r="CO848">
        <v>2396</v>
      </c>
      <c r="CP848">
        <v>2413</v>
      </c>
      <c r="CQ848">
        <v>1900</v>
      </c>
      <c r="CR848">
        <v>2411</v>
      </c>
      <c r="CS848">
        <v>2412</v>
      </c>
      <c r="CT848">
        <v>2395</v>
      </c>
      <c r="CU848">
        <v>2396</v>
      </c>
      <c r="CV848">
        <v>2200</v>
      </c>
      <c r="CW848">
        <v>2399</v>
      </c>
      <c r="CX848">
        <v>2410</v>
      </c>
      <c r="CY848">
        <v>2399</v>
      </c>
      <c r="CZ848">
        <v>2408</v>
      </c>
      <c r="DA848">
        <v>1800</v>
      </c>
      <c r="DB848">
        <v>2402</v>
      </c>
      <c r="DC848">
        <v>2407</v>
      </c>
      <c r="DD848">
        <v>2402</v>
      </c>
      <c r="DE848">
        <v>2407</v>
      </c>
      <c r="DF848">
        <v>400</v>
      </c>
      <c r="DG848">
        <v>2407</v>
      </c>
      <c r="DH848">
        <v>2414</v>
      </c>
      <c r="DI848">
        <v>2405</v>
      </c>
      <c r="DJ848">
        <v>2405</v>
      </c>
      <c r="DK848">
        <v>1600</v>
      </c>
      <c r="DL848">
        <v>2403</v>
      </c>
      <c r="DM848">
        <v>2403</v>
      </c>
      <c r="DN848">
        <v>2398</v>
      </c>
      <c r="DO848">
        <v>2401</v>
      </c>
      <c r="DP848">
        <v>1800</v>
      </c>
      <c r="DQ848">
        <v>2402</v>
      </c>
      <c r="DR848">
        <v>2413</v>
      </c>
      <c r="DS848">
        <v>2402</v>
      </c>
      <c r="DT848">
        <v>2412</v>
      </c>
      <c r="DU848">
        <v>1400</v>
      </c>
      <c r="DV848">
        <v>2412</v>
      </c>
      <c r="DW848">
        <v>2414</v>
      </c>
      <c r="DX848">
        <v>2405</v>
      </c>
      <c r="DY848">
        <v>2408</v>
      </c>
      <c r="DZ848">
        <v>1700</v>
      </c>
      <c r="EA848">
        <v>2406</v>
      </c>
      <c r="EB848">
        <v>2406</v>
      </c>
      <c r="EC848">
        <v>2404</v>
      </c>
      <c r="ED848">
        <v>2404</v>
      </c>
      <c r="EE848">
        <v>300</v>
      </c>
      <c r="EF848">
        <v>2403</v>
      </c>
      <c r="EG848">
        <v>2408</v>
      </c>
      <c r="EH848">
        <v>2403</v>
      </c>
      <c r="EI848">
        <v>2408</v>
      </c>
      <c r="EJ848">
        <v>600</v>
      </c>
      <c r="EK848">
        <v>2411</v>
      </c>
      <c r="EL848">
        <v>2411</v>
      </c>
      <c r="EM848">
        <v>2405</v>
      </c>
      <c r="EN848">
        <v>2411</v>
      </c>
      <c r="EO848">
        <v>1600</v>
      </c>
      <c r="EP848">
        <v>2414</v>
      </c>
      <c r="EQ848">
        <v>2423</v>
      </c>
      <c r="ER848">
        <v>2414</v>
      </c>
      <c r="ES848">
        <v>2418</v>
      </c>
      <c r="ET848">
        <v>1900</v>
      </c>
      <c r="EU848">
        <v>2420</v>
      </c>
      <c r="EV848">
        <v>2422</v>
      </c>
      <c r="EW848">
        <v>2417</v>
      </c>
      <c r="EX848">
        <v>2421</v>
      </c>
      <c r="EY848">
        <v>4200</v>
      </c>
      <c r="EZ848">
        <v>2427</v>
      </c>
      <c r="FA848">
        <v>2433</v>
      </c>
      <c r="FB848">
        <v>2426</v>
      </c>
      <c r="FC848">
        <v>2426</v>
      </c>
      <c r="FD848">
        <v>700</v>
      </c>
      <c r="FE848">
        <v>2433</v>
      </c>
      <c r="FF848">
        <v>2442</v>
      </c>
      <c r="FG848">
        <v>2433</v>
      </c>
      <c r="FH848">
        <v>2442</v>
      </c>
      <c r="FI848">
        <v>1500</v>
      </c>
      <c r="FJ848">
        <v>2440</v>
      </c>
      <c r="FK848">
        <v>2443</v>
      </c>
      <c r="FL848">
        <v>2433</v>
      </c>
      <c r="FM848">
        <v>2435</v>
      </c>
      <c r="FN848">
        <v>2200</v>
      </c>
      <c r="FO848">
        <v>2437</v>
      </c>
      <c r="FP848">
        <v>2450</v>
      </c>
      <c r="FQ848">
        <v>2437</v>
      </c>
      <c r="FR848">
        <v>2449</v>
      </c>
      <c r="FS848">
        <v>1100</v>
      </c>
      <c r="FT848">
        <v>2449</v>
      </c>
      <c r="FU848">
        <v>2449</v>
      </c>
      <c r="FV848">
        <v>2449</v>
      </c>
      <c r="FW848">
        <v>2449</v>
      </c>
      <c r="FX848">
        <v>700</v>
      </c>
      <c r="GC848">
        <v>0</v>
      </c>
      <c r="GH848">
        <v>0</v>
      </c>
      <c r="GM848">
        <v>0</v>
      </c>
      <c r="GR848">
        <v>0</v>
      </c>
      <c r="GW848">
        <v>0</v>
      </c>
      <c r="HB848">
        <v>0</v>
      </c>
      <c r="HG848">
        <v>0</v>
      </c>
      <c r="HL848">
        <v>0</v>
      </c>
      <c r="HQ848">
        <v>0</v>
      </c>
      <c r="HV848">
        <v>0</v>
      </c>
      <c r="IA848">
        <v>0</v>
      </c>
      <c r="IB848">
        <v>2450</v>
      </c>
      <c r="IC848">
        <v>2450</v>
      </c>
      <c r="ID848">
        <v>2433</v>
      </c>
      <c r="IE848">
        <v>2434</v>
      </c>
      <c r="IF848">
        <v>7700</v>
      </c>
      <c r="IG848">
        <v>2437</v>
      </c>
      <c r="IH848">
        <v>2439</v>
      </c>
      <c r="II848">
        <v>2430</v>
      </c>
      <c r="IJ848">
        <v>2439</v>
      </c>
      <c r="IK848">
        <v>2500</v>
      </c>
      <c r="IL848">
        <v>2439</v>
      </c>
      <c r="IM848">
        <v>2448</v>
      </c>
      <c r="IN848">
        <v>2438</v>
      </c>
      <c r="IO848">
        <v>2448</v>
      </c>
      <c r="IP848">
        <v>1000</v>
      </c>
      <c r="IQ848">
        <v>2445</v>
      </c>
      <c r="IR848">
        <v>2445</v>
      </c>
      <c r="IS848">
        <v>2436</v>
      </c>
      <c r="IT848">
        <v>2444</v>
      </c>
      <c r="IU848">
        <v>2400</v>
      </c>
      <c r="IV848">
        <v>2444</v>
      </c>
      <c r="IW848">
        <v>2450</v>
      </c>
      <c r="IX848">
        <v>2444</v>
      </c>
      <c r="IY848">
        <v>2450</v>
      </c>
      <c r="IZ848">
        <v>4400</v>
      </c>
      <c r="JA848">
        <v>2449</v>
      </c>
      <c r="JB848">
        <v>2453</v>
      </c>
      <c r="JC848">
        <v>2447</v>
      </c>
      <c r="JD848">
        <v>2449</v>
      </c>
      <c r="JE848">
        <v>1500</v>
      </c>
      <c r="JF848">
        <v>2454</v>
      </c>
      <c r="JG848">
        <v>2454</v>
      </c>
      <c r="JH848">
        <v>2454</v>
      </c>
      <c r="JI848">
        <v>2454</v>
      </c>
      <c r="JJ848">
        <v>200</v>
      </c>
      <c r="JK848">
        <v>2459</v>
      </c>
      <c r="JL848">
        <v>2461</v>
      </c>
      <c r="JM848">
        <v>2459</v>
      </c>
      <c r="JN848">
        <v>2459</v>
      </c>
      <c r="JO848">
        <v>1400</v>
      </c>
      <c r="JP848">
        <v>2460</v>
      </c>
      <c r="JQ848">
        <v>2461</v>
      </c>
      <c r="JR848">
        <v>2449</v>
      </c>
      <c r="JS848">
        <v>2451</v>
      </c>
      <c r="JT848">
        <v>2800</v>
      </c>
      <c r="JU848">
        <v>2449</v>
      </c>
      <c r="JV848">
        <v>2451</v>
      </c>
      <c r="JW848">
        <v>2449</v>
      </c>
      <c r="JX848">
        <v>2451</v>
      </c>
      <c r="JY848">
        <v>600</v>
      </c>
      <c r="JZ848">
        <v>2453</v>
      </c>
      <c r="KA848">
        <v>2460</v>
      </c>
      <c r="KB848">
        <v>2453</v>
      </c>
      <c r="KC848">
        <v>2460</v>
      </c>
      <c r="KD848">
        <v>700</v>
      </c>
      <c r="KE848">
        <v>2465</v>
      </c>
      <c r="KF848">
        <v>2465</v>
      </c>
      <c r="KG848">
        <v>2452</v>
      </c>
      <c r="KH848">
        <v>2452</v>
      </c>
      <c r="KI848">
        <v>2500</v>
      </c>
      <c r="KJ848">
        <v>2449</v>
      </c>
      <c r="KK848">
        <v>2449</v>
      </c>
      <c r="KL848">
        <v>2439</v>
      </c>
      <c r="KM848">
        <v>2439</v>
      </c>
      <c r="KN848">
        <v>1200</v>
      </c>
      <c r="KO848">
        <v>2442</v>
      </c>
      <c r="KP848">
        <v>2446</v>
      </c>
      <c r="KQ848">
        <v>2442</v>
      </c>
      <c r="KR848">
        <v>2444</v>
      </c>
      <c r="KS848">
        <v>1000</v>
      </c>
      <c r="KT848">
        <v>2447</v>
      </c>
      <c r="KU848">
        <v>2448</v>
      </c>
      <c r="KV848">
        <v>2445</v>
      </c>
      <c r="KW848">
        <v>2446</v>
      </c>
      <c r="KX848">
        <v>800</v>
      </c>
      <c r="KY848">
        <v>2447</v>
      </c>
      <c r="KZ848">
        <v>2447</v>
      </c>
      <c r="LA848">
        <v>2444</v>
      </c>
      <c r="LB848">
        <v>2444</v>
      </c>
      <c r="LC848">
        <v>500</v>
      </c>
      <c r="LD848">
        <v>2446</v>
      </c>
      <c r="LE848">
        <v>2446</v>
      </c>
      <c r="LF848">
        <v>2431</v>
      </c>
      <c r="LG848">
        <v>2431</v>
      </c>
      <c r="LH848">
        <v>1700</v>
      </c>
      <c r="LM848">
        <v>0</v>
      </c>
      <c r="LN848">
        <v>2432</v>
      </c>
      <c r="LO848">
        <v>2432</v>
      </c>
      <c r="LP848">
        <v>2419</v>
      </c>
      <c r="LQ848">
        <v>2419</v>
      </c>
      <c r="LR848">
        <v>2200</v>
      </c>
      <c r="LS848">
        <v>2417</v>
      </c>
      <c r="LT848">
        <v>2424</v>
      </c>
      <c r="LU848">
        <v>2417</v>
      </c>
      <c r="LV848">
        <v>2423</v>
      </c>
      <c r="LW848">
        <v>1000</v>
      </c>
      <c r="LX848">
        <v>2424</v>
      </c>
      <c r="LY848">
        <v>2428</v>
      </c>
      <c r="LZ848">
        <v>2424</v>
      </c>
      <c r="MA848">
        <v>2428</v>
      </c>
      <c r="MB848">
        <v>800</v>
      </c>
      <c r="MC848">
        <v>2429</v>
      </c>
      <c r="MD848">
        <v>2429</v>
      </c>
      <c r="ME848">
        <v>2427</v>
      </c>
      <c r="MF848">
        <v>2427</v>
      </c>
      <c r="MG848">
        <v>800</v>
      </c>
      <c r="MH848">
        <v>2428</v>
      </c>
      <c r="MI848">
        <v>2429</v>
      </c>
      <c r="MJ848">
        <v>2426</v>
      </c>
      <c r="MK848">
        <v>2426</v>
      </c>
      <c r="ML848">
        <v>600</v>
      </c>
      <c r="MM848">
        <v>2429</v>
      </c>
      <c r="MN848">
        <v>2429</v>
      </c>
      <c r="MO848">
        <v>2428</v>
      </c>
      <c r="MP848">
        <v>2428</v>
      </c>
      <c r="MQ848">
        <v>1100</v>
      </c>
      <c r="MR848">
        <v>2424</v>
      </c>
      <c r="MS848">
        <v>2430</v>
      </c>
      <c r="MT848">
        <v>2423</v>
      </c>
      <c r="MU848">
        <v>2430</v>
      </c>
      <c r="MV848">
        <v>600</v>
      </c>
      <c r="MW848">
        <v>2429</v>
      </c>
      <c r="MX848">
        <v>2430</v>
      </c>
      <c r="MY848">
        <v>2428</v>
      </c>
      <c r="MZ848">
        <v>2429</v>
      </c>
      <c r="NA848">
        <v>1200</v>
      </c>
      <c r="NB848">
        <v>2433</v>
      </c>
      <c r="NC848">
        <v>2433</v>
      </c>
      <c r="ND848">
        <v>2431</v>
      </c>
      <c r="NE848">
        <v>2431</v>
      </c>
      <c r="NF848">
        <v>900</v>
      </c>
      <c r="NG848">
        <v>2430</v>
      </c>
      <c r="NH848">
        <v>2433</v>
      </c>
      <c r="NI848">
        <v>2430</v>
      </c>
      <c r="NJ848">
        <v>2430</v>
      </c>
      <c r="NK848">
        <v>2000</v>
      </c>
      <c r="NL848">
        <v>2432</v>
      </c>
      <c r="NM848">
        <v>2434</v>
      </c>
      <c r="NN848">
        <v>2430</v>
      </c>
      <c r="NO848">
        <v>2432</v>
      </c>
      <c r="NP848">
        <v>2100</v>
      </c>
      <c r="NQ848">
        <v>2433</v>
      </c>
      <c r="NR848">
        <v>2440</v>
      </c>
      <c r="NS848">
        <v>2431</v>
      </c>
      <c r="NT848">
        <v>2440</v>
      </c>
      <c r="NU848">
        <v>5200</v>
      </c>
      <c r="NV848">
        <v>2440</v>
      </c>
      <c r="NW848">
        <v>2440</v>
      </c>
      <c r="NX848">
        <v>2440</v>
      </c>
      <c r="NY848">
        <v>2440</v>
      </c>
      <c r="NZ848">
        <v>6200</v>
      </c>
    </row>
    <row r="849" spans="1:390" ht="15">
      <c r="A849" s="15" t="s">
        <v>18</v>
      </c>
      <c r="B849" s="15">
        <v>47</v>
      </c>
      <c r="C849" s="15">
        <v>1515</v>
      </c>
      <c r="D849" s="10" t="s">
        <v>575</v>
      </c>
      <c r="E849" s="15" t="s">
        <v>20</v>
      </c>
      <c r="F849" s="15" t="s">
        <v>440</v>
      </c>
      <c r="G849" s="50">
        <v>7150</v>
      </c>
      <c r="H849" s="50">
        <v>250</v>
      </c>
      <c r="I849" s="58">
        <v>3.6200000000000003E-2</v>
      </c>
      <c r="J849" s="50">
        <v>22700</v>
      </c>
      <c r="K849" s="50">
        <v>7150</v>
      </c>
      <c r="L849" s="50">
        <v>6940</v>
      </c>
      <c r="M849" s="63">
        <f t="shared" si="66"/>
        <v>0</v>
      </c>
      <c r="N849" s="42" t="str">
        <f>IFERROR(VLOOKUP(C849, マスタ!$E$2:$G$33, 3, TRUE), "")</f>
        <v>鉱業</v>
      </c>
      <c r="O849" s="15" t="str">
        <f>IF(F849 = "", "", TEXT( WORKDAY(TEXT(LEFT(F849, FIND("(", F849) - 1), "yyyy/mm/dd"), 1, マスタ!$A$2:$A$106), "yyyymmdd"))</f>
        <v>20170809</v>
      </c>
      <c r="P849" s="16">
        <v>42956</v>
      </c>
      <c r="Q849" s="56">
        <v>7110</v>
      </c>
      <c r="R849" s="56">
        <v>7190</v>
      </c>
      <c r="S849" s="56">
        <v>6970</v>
      </c>
      <c r="T849" s="15" t="str">
        <f t="shared" si="63"/>
        <v>有</v>
      </c>
      <c r="U849" s="15" t="str">
        <f t="shared" si="64"/>
        <v>有</v>
      </c>
      <c r="V849" s="67">
        <f t="shared" si="65"/>
        <v>-5.5944055944056048E-3</v>
      </c>
      <c r="W849" s="17" t="s">
        <v>950</v>
      </c>
      <c r="X849" s="46">
        <v>60</v>
      </c>
      <c r="Y849" s="71">
        <f t="shared" si="67"/>
        <v>8.3916083916083917</v>
      </c>
      <c r="Z849">
        <v>7110</v>
      </c>
      <c r="AA849">
        <v>7120</v>
      </c>
      <c r="AB849">
        <v>7110</v>
      </c>
      <c r="AC849">
        <v>7110</v>
      </c>
      <c r="AD849">
        <v>1200</v>
      </c>
      <c r="AE849">
        <v>7130</v>
      </c>
      <c r="AF849">
        <v>7190</v>
      </c>
      <c r="AG849">
        <v>7130</v>
      </c>
      <c r="AH849">
        <v>7190</v>
      </c>
      <c r="AI849">
        <v>800</v>
      </c>
      <c r="AJ849">
        <v>7160</v>
      </c>
      <c r="AK849">
        <v>7180</v>
      </c>
      <c r="AL849">
        <v>7160</v>
      </c>
      <c r="AM849">
        <v>7180</v>
      </c>
      <c r="AN849">
        <v>300</v>
      </c>
      <c r="AO849">
        <v>7150</v>
      </c>
      <c r="AP849">
        <v>7170</v>
      </c>
      <c r="AQ849">
        <v>7130</v>
      </c>
      <c r="AR849">
        <v>7170</v>
      </c>
      <c r="AS849">
        <v>900</v>
      </c>
      <c r="AX849">
        <v>0</v>
      </c>
      <c r="AY849">
        <v>7190</v>
      </c>
      <c r="AZ849">
        <v>7190</v>
      </c>
      <c r="BA849">
        <v>7180</v>
      </c>
      <c r="BB849">
        <v>7180</v>
      </c>
      <c r="BC849">
        <v>200</v>
      </c>
      <c r="BD849">
        <v>7170</v>
      </c>
      <c r="BE849">
        <v>7170</v>
      </c>
      <c r="BF849">
        <v>7140</v>
      </c>
      <c r="BG849">
        <v>7140</v>
      </c>
      <c r="BH849">
        <v>1600</v>
      </c>
      <c r="BI849">
        <v>7160</v>
      </c>
      <c r="BJ849">
        <v>7160</v>
      </c>
      <c r="BK849">
        <v>7160</v>
      </c>
      <c r="BL849">
        <v>7160</v>
      </c>
      <c r="BM849">
        <v>100</v>
      </c>
      <c r="BN849">
        <v>7170</v>
      </c>
      <c r="BO849">
        <v>7170</v>
      </c>
      <c r="BP849">
        <v>7170</v>
      </c>
      <c r="BQ849">
        <v>7170</v>
      </c>
      <c r="BR849">
        <v>100</v>
      </c>
      <c r="BS849">
        <v>7140</v>
      </c>
      <c r="BT849">
        <v>7140</v>
      </c>
      <c r="BU849">
        <v>7140</v>
      </c>
      <c r="BV849">
        <v>7140</v>
      </c>
      <c r="BW849">
        <v>100</v>
      </c>
      <c r="BX849">
        <v>7110</v>
      </c>
      <c r="BY849">
        <v>7110</v>
      </c>
      <c r="BZ849">
        <v>7100</v>
      </c>
      <c r="CA849">
        <v>7100</v>
      </c>
      <c r="CB849">
        <v>400</v>
      </c>
      <c r="CC849">
        <v>7090</v>
      </c>
      <c r="CD849">
        <v>7090</v>
      </c>
      <c r="CE849">
        <v>7060</v>
      </c>
      <c r="CF849">
        <v>7060</v>
      </c>
      <c r="CG849">
        <v>600</v>
      </c>
      <c r="CH849">
        <v>7050</v>
      </c>
      <c r="CI849">
        <v>7060</v>
      </c>
      <c r="CJ849">
        <v>7030</v>
      </c>
      <c r="CK849">
        <v>7030</v>
      </c>
      <c r="CL849">
        <v>1300</v>
      </c>
      <c r="CM849">
        <v>7050</v>
      </c>
      <c r="CN849">
        <v>7060</v>
      </c>
      <c r="CO849">
        <v>7050</v>
      </c>
      <c r="CP849">
        <v>7060</v>
      </c>
      <c r="CQ849">
        <v>500</v>
      </c>
      <c r="CR849">
        <v>7070</v>
      </c>
      <c r="CS849">
        <v>7080</v>
      </c>
      <c r="CT849">
        <v>7070</v>
      </c>
      <c r="CU849">
        <v>7080</v>
      </c>
      <c r="CV849">
        <v>300</v>
      </c>
      <c r="DA849">
        <v>0</v>
      </c>
      <c r="DB849">
        <v>7070</v>
      </c>
      <c r="DC849">
        <v>7070</v>
      </c>
      <c r="DD849">
        <v>7050</v>
      </c>
      <c r="DE849">
        <v>7050</v>
      </c>
      <c r="DF849">
        <v>500</v>
      </c>
      <c r="DK849">
        <v>0</v>
      </c>
      <c r="DP849">
        <v>0</v>
      </c>
      <c r="DQ849">
        <v>7050</v>
      </c>
      <c r="DR849">
        <v>7090</v>
      </c>
      <c r="DS849">
        <v>7050</v>
      </c>
      <c r="DT849">
        <v>7080</v>
      </c>
      <c r="DU849">
        <v>1400</v>
      </c>
      <c r="DV849">
        <v>7070</v>
      </c>
      <c r="DW849">
        <v>7070</v>
      </c>
      <c r="DX849">
        <v>7060</v>
      </c>
      <c r="DY849">
        <v>7070</v>
      </c>
      <c r="DZ849">
        <v>600</v>
      </c>
      <c r="EA849">
        <v>7060</v>
      </c>
      <c r="EB849">
        <v>7060</v>
      </c>
      <c r="EC849">
        <v>7040</v>
      </c>
      <c r="ED849">
        <v>7040</v>
      </c>
      <c r="EE849">
        <v>300</v>
      </c>
      <c r="EJ849">
        <v>0</v>
      </c>
      <c r="EO849">
        <v>0</v>
      </c>
      <c r="EP849">
        <v>7010</v>
      </c>
      <c r="EQ849">
        <v>7020</v>
      </c>
      <c r="ER849">
        <v>7000</v>
      </c>
      <c r="ES849">
        <v>7020</v>
      </c>
      <c r="ET849">
        <v>800</v>
      </c>
      <c r="EU849">
        <v>7010</v>
      </c>
      <c r="EV849">
        <v>7010</v>
      </c>
      <c r="EW849">
        <v>7010</v>
      </c>
      <c r="EX849">
        <v>7010</v>
      </c>
      <c r="EY849">
        <v>100</v>
      </c>
      <c r="FD849">
        <v>0</v>
      </c>
      <c r="FI849">
        <v>0</v>
      </c>
      <c r="FN849">
        <v>0</v>
      </c>
      <c r="FO849">
        <v>7030</v>
      </c>
      <c r="FP849">
        <v>7030</v>
      </c>
      <c r="FQ849">
        <v>7030</v>
      </c>
      <c r="FR849">
        <v>7030</v>
      </c>
      <c r="FS849">
        <v>100</v>
      </c>
      <c r="FT849">
        <v>7050</v>
      </c>
      <c r="FU849">
        <v>7050</v>
      </c>
      <c r="FV849">
        <v>7050</v>
      </c>
      <c r="FW849">
        <v>7050</v>
      </c>
      <c r="FX849">
        <v>300</v>
      </c>
      <c r="GC849">
        <v>0</v>
      </c>
      <c r="GH849">
        <v>0</v>
      </c>
      <c r="GM849">
        <v>0</v>
      </c>
      <c r="GR849">
        <v>0</v>
      </c>
      <c r="GW849">
        <v>0</v>
      </c>
      <c r="HB849">
        <v>0</v>
      </c>
      <c r="HG849">
        <v>0</v>
      </c>
      <c r="HL849">
        <v>0</v>
      </c>
      <c r="HQ849">
        <v>0</v>
      </c>
      <c r="HV849">
        <v>0</v>
      </c>
      <c r="IA849">
        <v>0</v>
      </c>
      <c r="IB849">
        <v>7020</v>
      </c>
      <c r="IC849">
        <v>7030</v>
      </c>
      <c r="ID849">
        <v>7020</v>
      </c>
      <c r="IE849">
        <v>7030</v>
      </c>
      <c r="IF849">
        <v>600</v>
      </c>
      <c r="IG849">
        <v>7040</v>
      </c>
      <c r="IH849">
        <v>7040</v>
      </c>
      <c r="II849">
        <v>7010</v>
      </c>
      <c r="IJ849">
        <v>7030</v>
      </c>
      <c r="IK849">
        <v>900</v>
      </c>
      <c r="IP849">
        <v>0</v>
      </c>
      <c r="IQ849">
        <v>7020</v>
      </c>
      <c r="IR849">
        <v>7020</v>
      </c>
      <c r="IS849">
        <v>7000</v>
      </c>
      <c r="IT849">
        <v>7000</v>
      </c>
      <c r="IU849">
        <v>400</v>
      </c>
      <c r="IV849">
        <v>7020</v>
      </c>
      <c r="IW849">
        <v>7030</v>
      </c>
      <c r="IX849">
        <v>7020</v>
      </c>
      <c r="IY849">
        <v>7030</v>
      </c>
      <c r="IZ849">
        <v>500</v>
      </c>
      <c r="JE849">
        <v>0</v>
      </c>
      <c r="JF849">
        <v>7020</v>
      </c>
      <c r="JG849">
        <v>7020</v>
      </c>
      <c r="JH849">
        <v>7020</v>
      </c>
      <c r="JI849">
        <v>7020</v>
      </c>
      <c r="JJ849">
        <v>100</v>
      </c>
      <c r="JO849">
        <v>0</v>
      </c>
      <c r="JP849">
        <v>7030</v>
      </c>
      <c r="JQ849">
        <v>7030</v>
      </c>
      <c r="JR849">
        <v>7030</v>
      </c>
      <c r="JS849">
        <v>7030</v>
      </c>
      <c r="JT849">
        <v>100</v>
      </c>
      <c r="JU849">
        <v>7030</v>
      </c>
      <c r="JV849">
        <v>7030</v>
      </c>
      <c r="JW849">
        <v>7030</v>
      </c>
      <c r="JX849">
        <v>7030</v>
      </c>
      <c r="JY849">
        <v>200</v>
      </c>
      <c r="JZ849">
        <v>7040</v>
      </c>
      <c r="KA849">
        <v>7040</v>
      </c>
      <c r="KB849">
        <v>7040</v>
      </c>
      <c r="KC849">
        <v>7040</v>
      </c>
      <c r="KD849">
        <v>100</v>
      </c>
      <c r="KE849">
        <v>7050</v>
      </c>
      <c r="KF849">
        <v>7050</v>
      </c>
      <c r="KG849">
        <v>7030</v>
      </c>
      <c r="KH849">
        <v>7030</v>
      </c>
      <c r="KI849">
        <v>900</v>
      </c>
      <c r="KN849">
        <v>0</v>
      </c>
      <c r="KO849">
        <v>7040</v>
      </c>
      <c r="KP849">
        <v>7050</v>
      </c>
      <c r="KQ849">
        <v>7040</v>
      </c>
      <c r="KR849">
        <v>7050</v>
      </c>
      <c r="KS849">
        <v>400</v>
      </c>
      <c r="KX849">
        <v>0</v>
      </c>
      <c r="LC849">
        <v>0</v>
      </c>
      <c r="LD849">
        <v>7030</v>
      </c>
      <c r="LE849">
        <v>7030</v>
      </c>
      <c r="LF849">
        <v>7010</v>
      </c>
      <c r="LG849">
        <v>7010</v>
      </c>
      <c r="LH849">
        <v>200</v>
      </c>
      <c r="LI849">
        <v>7020</v>
      </c>
      <c r="LJ849">
        <v>7020</v>
      </c>
      <c r="LK849">
        <v>7000</v>
      </c>
      <c r="LL849">
        <v>7020</v>
      </c>
      <c r="LM849">
        <v>600</v>
      </c>
      <c r="LN849">
        <v>7030</v>
      </c>
      <c r="LO849">
        <v>7030</v>
      </c>
      <c r="LP849">
        <v>7030</v>
      </c>
      <c r="LQ849">
        <v>7030</v>
      </c>
      <c r="LR849">
        <v>100</v>
      </c>
      <c r="LW849">
        <v>0</v>
      </c>
      <c r="LX849">
        <v>7030</v>
      </c>
      <c r="LY849">
        <v>7030</v>
      </c>
      <c r="LZ849">
        <v>7030</v>
      </c>
      <c r="MA849">
        <v>7030</v>
      </c>
      <c r="MB849">
        <v>100</v>
      </c>
      <c r="MC849">
        <v>7040</v>
      </c>
      <c r="MD849">
        <v>7040</v>
      </c>
      <c r="ME849">
        <v>7030</v>
      </c>
      <c r="MF849">
        <v>7030</v>
      </c>
      <c r="MG849">
        <v>600</v>
      </c>
      <c r="ML849">
        <v>0</v>
      </c>
      <c r="MM849">
        <v>7010</v>
      </c>
      <c r="MN849">
        <v>7010</v>
      </c>
      <c r="MO849">
        <v>7000</v>
      </c>
      <c r="MP849">
        <v>7000</v>
      </c>
      <c r="MQ849">
        <v>200</v>
      </c>
      <c r="MR849">
        <v>6980</v>
      </c>
      <c r="MS849">
        <v>6980</v>
      </c>
      <c r="MT849">
        <v>6970</v>
      </c>
      <c r="MU849">
        <v>6980</v>
      </c>
      <c r="MV849">
        <v>900</v>
      </c>
      <c r="MW849">
        <v>7000</v>
      </c>
      <c r="MX849">
        <v>7010</v>
      </c>
      <c r="MY849">
        <v>7000</v>
      </c>
      <c r="MZ849">
        <v>7010</v>
      </c>
      <c r="NA849">
        <v>400</v>
      </c>
      <c r="NB849">
        <v>7020</v>
      </c>
      <c r="NC849">
        <v>7020</v>
      </c>
      <c r="ND849">
        <v>7010</v>
      </c>
      <c r="NE849">
        <v>7010</v>
      </c>
      <c r="NF849">
        <v>200</v>
      </c>
      <c r="NG849">
        <v>7010</v>
      </c>
      <c r="NH849">
        <v>7010</v>
      </c>
      <c r="NI849">
        <v>7000</v>
      </c>
      <c r="NJ849">
        <v>7000</v>
      </c>
      <c r="NK849">
        <v>900</v>
      </c>
      <c r="NL849">
        <v>6990</v>
      </c>
      <c r="NM849">
        <v>7000</v>
      </c>
      <c r="NN849">
        <v>6990</v>
      </c>
      <c r="NO849">
        <v>7000</v>
      </c>
      <c r="NP849">
        <v>500</v>
      </c>
      <c r="NQ849">
        <v>7000</v>
      </c>
      <c r="NR849">
        <v>7010</v>
      </c>
      <c r="NS849">
        <v>6990</v>
      </c>
      <c r="NT849">
        <v>7000</v>
      </c>
      <c r="NU849">
        <v>1100</v>
      </c>
      <c r="NV849">
        <v>7000</v>
      </c>
      <c r="NW849">
        <v>7000</v>
      </c>
      <c r="NX849">
        <v>7000</v>
      </c>
      <c r="NY849">
        <v>7000</v>
      </c>
      <c r="NZ849">
        <v>1500</v>
      </c>
    </row>
    <row r="850" spans="1:390" ht="15">
      <c r="A850" s="14" t="s">
        <v>18</v>
      </c>
      <c r="B850" s="14">
        <v>48</v>
      </c>
      <c r="C850" s="14">
        <v>3186</v>
      </c>
      <c r="D850" s="9" t="s">
        <v>25</v>
      </c>
      <c r="E850" s="14" t="s">
        <v>20</v>
      </c>
      <c r="F850" s="14" t="s">
        <v>440</v>
      </c>
      <c r="G850" s="51">
        <v>1785</v>
      </c>
      <c r="H850" s="51">
        <v>61</v>
      </c>
      <c r="I850" s="59">
        <v>3.5400000000000001E-2</v>
      </c>
      <c r="J850" s="51">
        <v>60200</v>
      </c>
      <c r="K850" s="51">
        <v>1787</v>
      </c>
      <c r="L850" s="51">
        <v>1724</v>
      </c>
      <c r="M850" s="64">
        <f t="shared" si="66"/>
        <v>3.1746031746031744E-2</v>
      </c>
      <c r="N850" s="43" t="str">
        <f>IFERROR(VLOOKUP(C850, マスタ!$E$2:$G$33, 3, TRUE), "")</f>
        <v>繊維製品</v>
      </c>
      <c r="O850" s="14" t="str">
        <f>IF(F850 = "", "", TEXT( WORKDAY(TEXT(LEFT(F850, FIND("(", F850) - 1), "yyyy/mm/dd"), 1, マスタ!$A$2:$A$106), "yyyymmdd"))</f>
        <v>20170809</v>
      </c>
      <c r="P850" s="18">
        <v>42956</v>
      </c>
      <c r="Q850" s="57">
        <v>1800</v>
      </c>
      <c r="R850" s="57">
        <v>1800</v>
      </c>
      <c r="S850" s="57">
        <v>1703</v>
      </c>
      <c r="T850" s="14" t="str">
        <f t="shared" si="63"/>
        <v>無</v>
      </c>
      <c r="U850" s="14" t="str">
        <f t="shared" si="64"/>
        <v>有</v>
      </c>
      <c r="V850" s="68">
        <f t="shared" si="65"/>
        <v>8.4033613445377853E-3</v>
      </c>
      <c r="W850" s="19" t="s">
        <v>947</v>
      </c>
      <c r="X850" s="47">
        <v>-17</v>
      </c>
      <c r="Y850" s="70">
        <f t="shared" si="67"/>
        <v>-9.5238095238095255</v>
      </c>
      <c r="Z850">
        <v>1800</v>
      </c>
      <c r="AA850">
        <v>1800</v>
      </c>
      <c r="AB850">
        <v>1775</v>
      </c>
      <c r="AC850">
        <v>1777</v>
      </c>
      <c r="AD850">
        <v>4900</v>
      </c>
      <c r="AE850">
        <v>1776</v>
      </c>
      <c r="AF850">
        <v>1786</v>
      </c>
      <c r="AG850">
        <v>1776</v>
      </c>
      <c r="AH850">
        <v>1786</v>
      </c>
      <c r="AI850">
        <v>1200</v>
      </c>
      <c r="AJ850">
        <v>1777</v>
      </c>
      <c r="AK850">
        <v>1777</v>
      </c>
      <c r="AL850">
        <v>1757</v>
      </c>
      <c r="AM850">
        <v>1768</v>
      </c>
      <c r="AN850">
        <v>2500</v>
      </c>
      <c r="AO850">
        <v>1765</v>
      </c>
      <c r="AP850">
        <v>1765</v>
      </c>
      <c r="AQ850">
        <v>1755</v>
      </c>
      <c r="AR850">
        <v>1755</v>
      </c>
      <c r="AS850">
        <v>900</v>
      </c>
      <c r="AT850">
        <v>1752</v>
      </c>
      <c r="AU850">
        <v>1765</v>
      </c>
      <c r="AV850">
        <v>1743</v>
      </c>
      <c r="AW850">
        <v>1753</v>
      </c>
      <c r="AX850">
        <v>4600</v>
      </c>
      <c r="AY850">
        <v>1755</v>
      </c>
      <c r="AZ850">
        <v>1763</v>
      </c>
      <c r="BA850">
        <v>1755</v>
      </c>
      <c r="BB850">
        <v>1757</v>
      </c>
      <c r="BC850">
        <v>1400</v>
      </c>
      <c r="BH850">
        <v>0</v>
      </c>
      <c r="BI850">
        <v>1745</v>
      </c>
      <c r="BJ850">
        <v>1757</v>
      </c>
      <c r="BK850">
        <v>1744</v>
      </c>
      <c r="BL850">
        <v>1756</v>
      </c>
      <c r="BM850">
        <v>900</v>
      </c>
      <c r="BN850">
        <v>1752</v>
      </c>
      <c r="BO850">
        <v>1757</v>
      </c>
      <c r="BP850">
        <v>1752</v>
      </c>
      <c r="BQ850">
        <v>1753</v>
      </c>
      <c r="BR850">
        <v>300</v>
      </c>
      <c r="BS850">
        <v>1750</v>
      </c>
      <c r="BT850">
        <v>1750</v>
      </c>
      <c r="BU850">
        <v>1743</v>
      </c>
      <c r="BV850">
        <v>1743</v>
      </c>
      <c r="BW850">
        <v>2700</v>
      </c>
      <c r="BX850">
        <v>1742</v>
      </c>
      <c r="BY850">
        <v>1746</v>
      </c>
      <c r="BZ850">
        <v>1735</v>
      </c>
      <c r="CA850">
        <v>1744</v>
      </c>
      <c r="CB850">
        <v>2100</v>
      </c>
      <c r="CC850">
        <v>1740</v>
      </c>
      <c r="CD850">
        <v>1742</v>
      </c>
      <c r="CE850">
        <v>1729</v>
      </c>
      <c r="CF850">
        <v>1741</v>
      </c>
      <c r="CG850">
        <v>2200</v>
      </c>
      <c r="CH850">
        <v>1736</v>
      </c>
      <c r="CI850">
        <v>1739</v>
      </c>
      <c r="CJ850">
        <v>1733</v>
      </c>
      <c r="CK850">
        <v>1739</v>
      </c>
      <c r="CL850">
        <v>700</v>
      </c>
      <c r="CM850">
        <v>1740</v>
      </c>
      <c r="CN850">
        <v>1740</v>
      </c>
      <c r="CO850">
        <v>1740</v>
      </c>
      <c r="CP850">
        <v>1740</v>
      </c>
      <c r="CQ850">
        <v>200</v>
      </c>
      <c r="CR850">
        <v>1744</v>
      </c>
      <c r="CS850">
        <v>1744</v>
      </c>
      <c r="CT850">
        <v>1744</v>
      </c>
      <c r="CU850">
        <v>1744</v>
      </c>
      <c r="CV850">
        <v>100</v>
      </c>
      <c r="CW850">
        <v>1752</v>
      </c>
      <c r="CX850">
        <v>1756</v>
      </c>
      <c r="CY850">
        <v>1751</v>
      </c>
      <c r="CZ850">
        <v>1751</v>
      </c>
      <c r="DA850">
        <v>400</v>
      </c>
      <c r="DB850">
        <v>1747</v>
      </c>
      <c r="DC850">
        <v>1754</v>
      </c>
      <c r="DD850">
        <v>1745</v>
      </c>
      <c r="DE850">
        <v>1745</v>
      </c>
      <c r="DF850">
        <v>2000</v>
      </c>
      <c r="DK850">
        <v>0</v>
      </c>
      <c r="DL850">
        <v>1749</v>
      </c>
      <c r="DM850">
        <v>1750</v>
      </c>
      <c r="DN850">
        <v>1746</v>
      </c>
      <c r="DO850">
        <v>1746</v>
      </c>
      <c r="DP850">
        <v>300</v>
      </c>
      <c r="DQ850">
        <v>1741</v>
      </c>
      <c r="DR850">
        <v>1749</v>
      </c>
      <c r="DS850">
        <v>1738</v>
      </c>
      <c r="DT850">
        <v>1742</v>
      </c>
      <c r="DU850">
        <v>2700</v>
      </c>
      <c r="DV850">
        <v>1738</v>
      </c>
      <c r="DW850">
        <v>1740</v>
      </c>
      <c r="DX850">
        <v>1734</v>
      </c>
      <c r="DY850">
        <v>1740</v>
      </c>
      <c r="DZ850">
        <v>1200</v>
      </c>
      <c r="EA850">
        <v>1741</v>
      </c>
      <c r="EB850">
        <v>1742</v>
      </c>
      <c r="EC850">
        <v>1735</v>
      </c>
      <c r="ED850">
        <v>1735</v>
      </c>
      <c r="EE850">
        <v>600</v>
      </c>
      <c r="EF850">
        <v>1735</v>
      </c>
      <c r="EG850">
        <v>1735</v>
      </c>
      <c r="EH850">
        <v>1732</v>
      </c>
      <c r="EI850">
        <v>1732</v>
      </c>
      <c r="EJ850">
        <v>400</v>
      </c>
      <c r="EK850">
        <v>1733</v>
      </c>
      <c r="EL850">
        <v>1741</v>
      </c>
      <c r="EM850">
        <v>1729</v>
      </c>
      <c r="EN850">
        <v>1734</v>
      </c>
      <c r="EO850">
        <v>2400</v>
      </c>
      <c r="ET850">
        <v>0</v>
      </c>
      <c r="EU850">
        <v>1727</v>
      </c>
      <c r="EV850">
        <v>1734</v>
      </c>
      <c r="EW850">
        <v>1725</v>
      </c>
      <c r="EX850">
        <v>1729</v>
      </c>
      <c r="EY850">
        <v>1500</v>
      </c>
      <c r="EZ850">
        <v>1730</v>
      </c>
      <c r="FA850">
        <v>1730</v>
      </c>
      <c r="FB850">
        <v>1730</v>
      </c>
      <c r="FC850">
        <v>1730</v>
      </c>
      <c r="FD850">
        <v>200</v>
      </c>
      <c r="FI850">
        <v>0</v>
      </c>
      <c r="FJ850">
        <v>1728</v>
      </c>
      <c r="FK850">
        <v>1737</v>
      </c>
      <c r="FL850">
        <v>1728</v>
      </c>
      <c r="FM850">
        <v>1729</v>
      </c>
      <c r="FN850">
        <v>1400</v>
      </c>
      <c r="FO850">
        <v>1730</v>
      </c>
      <c r="FP850">
        <v>1731</v>
      </c>
      <c r="FQ850">
        <v>1730</v>
      </c>
      <c r="FR850">
        <v>1730</v>
      </c>
      <c r="FS850">
        <v>300</v>
      </c>
      <c r="FT850">
        <v>1730</v>
      </c>
      <c r="FU850">
        <v>1730</v>
      </c>
      <c r="FV850">
        <v>1730</v>
      </c>
      <c r="FW850">
        <v>1730</v>
      </c>
      <c r="FX850">
        <v>100</v>
      </c>
      <c r="GC850">
        <v>0</v>
      </c>
      <c r="GH850">
        <v>0</v>
      </c>
      <c r="GM850">
        <v>0</v>
      </c>
      <c r="GR850">
        <v>0</v>
      </c>
      <c r="GW850">
        <v>0</v>
      </c>
      <c r="HB850">
        <v>0</v>
      </c>
      <c r="HG850">
        <v>0</v>
      </c>
      <c r="HL850">
        <v>0</v>
      </c>
      <c r="HQ850">
        <v>0</v>
      </c>
      <c r="HV850">
        <v>0</v>
      </c>
      <c r="IA850">
        <v>0</v>
      </c>
      <c r="IB850">
        <v>1729</v>
      </c>
      <c r="IC850">
        <v>1731</v>
      </c>
      <c r="ID850">
        <v>1713</v>
      </c>
      <c r="IE850">
        <v>1719</v>
      </c>
      <c r="IF850">
        <v>8400</v>
      </c>
      <c r="IG850">
        <v>1712</v>
      </c>
      <c r="IH850">
        <v>1714</v>
      </c>
      <c r="II850">
        <v>1705</v>
      </c>
      <c r="IJ850">
        <v>1705</v>
      </c>
      <c r="IK850">
        <v>4800</v>
      </c>
      <c r="IL850">
        <v>1703</v>
      </c>
      <c r="IM850">
        <v>1717</v>
      </c>
      <c r="IN850">
        <v>1703</v>
      </c>
      <c r="IO850">
        <v>1711</v>
      </c>
      <c r="IP850">
        <v>1600</v>
      </c>
      <c r="IQ850">
        <v>1708</v>
      </c>
      <c r="IR850">
        <v>1709</v>
      </c>
      <c r="IS850">
        <v>1707</v>
      </c>
      <c r="IT850">
        <v>1709</v>
      </c>
      <c r="IU850">
        <v>700</v>
      </c>
      <c r="IV850">
        <v>1709</v>
      </c>
      <c r="IW850">
        <v>1717</v>
      </c>
      <c r="IX850">
        <v>1709</v>
      </c>
      <c r="IY850">
        <v>1714</v>
      </c>
      <c r="IZ850">
        <v>1000</v>
      </c>
      <c r="JA850">
        <v>1712</v>
      </c>
      <c r="JB850">
        <v>1713</v>
      </c>
      <c r="JC850">
        <v>1709</v>
      </c>
      <c r="JD850">
        <v>1713</v>
      </c>
      <c r="JE850">
        <v>400</v>
      </c>
      <c r="JF850">
        <v>1713</v>
      </c>
      <c r="JG850">
        <v>1722</v>
      </c>
      <c r="JH850">
        <v>1713</v>
      </c>
      <c r="JI850">
        <v>1721</v>
      </c>
      <c r="JJ850">
        <v>2200</v>
      </c>
      <c r="JK850">
        <v>1716</v>
      </c>
      <c r="JL850">
        <v>1718</v>
      </c>
      <c r="JM850">
        <v>1714</v>
      </c>
      <c r="JN850">
        <v>1718</v>
      </c>
      <c r="JO850">
        <v>800</v>
      </c>
      <c r="JP850">
        <v>1723</v>
      </c>
      <c r="JQ850">
        <v>1735</v>
      </c>
      <c r="JR850">
        <v>1723</v>
      </c>
      <c r="JS850">
        <v>1735</v>
      </c>
      <c r="JT850">
        <v>800</v>
      </c>
      <c r="JY850">
        <v>0</v>
      </c>
      <c r="KD850">
        <v>0</v>
      </c>
      <c r="KE850">
        <v>1725</v>
      </c>
      <c r="KF850">
        <v>1725</v>
      </c>
      <c r="KG850">
        <v>1725</v>
      </c>
      <c r="KH850">
        <v>1725</v>
      </c>
      <c r="KI850">
        <v>100</v>
      </c>
      <c r="KJ850">
        <v>1727</v>
      </c>
      <c r="KK850">
        <v>1742</v>
      </c>
      <c r="KL850">
        <v>1727</v>
      </c>
      <c r="KM850">
        <v>1742</v>
      </c>
      <c r="KN850">
        <v>1100</v>
      </c>
      <c r="KO850">
        <v>1736</v>
      </c>
      <c r="KP850">
        <v>1736</v>
      </c>
      <c r="KQ850">
        <v>1736</v>
      </c>
      <c r="KR850">
        <v>1736</v>
      </c>
      <c r="KS850">
        <v>300</v>
      </c>
      <c r="KT850">
        <v>1741</v>
      </c>
      <c r="KU850">
        <v>1743</v>
      </c>
      <c r="KV850">
        <v>1741</v>
      </c>
      <c r="KW850">
        <v>1743</v>
      </c>
      <c r="KX850">
        <v>500</v>
      </c>
      <c r="KY850">
        <v>1737</v>
      </c>
      <c r="KZ850">
        <v>1737</v>
      </c>
      <c r="LA850">
        <v>1734</v>
      </c>
      <c r="LB850">
        <v>1734</v>
      </c>
      <c r="LC850">
        <v>600</v>
      </c>
      <c r="LD850">
        <v>1736</v>
      </c>
      <c r="LE850">
        <v>1736</v>
      </c>
      <c r="LF850">
        <v>1736</v>
      </c>
      <c r="LG850">
        <v>1736</v>
      </c>
      <c r="LH850">
        <v>100</v>
      </c>
      <c r="LM850">
        <v>0</v>
      </c>
      <c r="LN850">
        <v>1730</v>
      </c>
      <c r="LO850">
        <v>1730</v>
      </c>
      <c r="LP850">
        <v>1725</v>
      </c>
      <c r="LQ850">
        <v>1726</v>
      </c>
      <c r="LR850">
        <v>400</v>
      </c>
      <c r="LS850">
        <v>1727</v>
      </c>
      <c r="LT850">
        <v>1735</v>
      </c>
      <c r="LU850">
        <v>1727</v>
      </c>
      <c r="LV850">
        <v>1735</v>
      </c>
      <c r="LW850">
        <v>900</v>
      </c>
      <c r="MB850">
        <v>0</v>
      </c>
      <c r="MC850">
        <v>1722</v>
      </c>
      <c r="MD850">
        <v>1722</v>
      </c>
      <c r="ME850">
        <v>1718</v>
      </c>
      <c r="MF850">
        <v>1720</v>
      </c>
      <c r="MG850">
        <v>1100</v>
      </c>
      <c r="MH850">
        <v>1720</v>
      </c>
      <c r="MI850">
        <v>1735</v>
      </c>
      <c r="MJ850">
        <v>1720</v>
      </c>
      <c r="MK850">
        <v>1735</v>
      </c>
      <c r="ML850">
        <v>3700</v>
      </c>
      <c r="MM850">
        <v>1730</v>
      </c>
      <c r="MN850">
        <v>1730</v>
      </c>
      <c r="MO850">
        <v>1721</v>
      </c>
      <c r="MP850">
        <v>1724</v>
      </c>
      <c r="MQ850">
        <v>1800</v>
      </c>
      <c r="MR850">
        <v>1725</v>
      </c>
      <c r="MS850">
        <v>1726</v>
      </c>
      <c r="MT850">
        <v>1725</v>
      </c>
      <c r="MU850">
        <v>1726</v>
      </c>
      <c r="MV850">
        <v>300</v>
      </c>
      <c r="MW850">
        <v>1727</v>
      </c>
      <c r="MX850">
        <v>1734</v>
      </c>
      <c r="MY850">
        <v>1727</v>
      </c>
      <c r="MZ850">
        <v>1734</v>
      </c>
      <c r="NA850">
        <v>500</v>
      </c>
      <c r="NB850">
        <v>1724</v>
      </c>
      <c r="NC850">
        <v>1724</v>
      </c>
      <c r="ND850">
        <v>1724</v>
      </c>
      <c r="NE850">
        <v>1724</v>
      </c>
      <c r="NF850">
        <v>100</v>
      </c>
      <c r="NG850">
        <v>1724</v>
      </c>
      <c r="NH850">
        <v>1724</v>
      </c>
      <c r="NI850">
        <v>1723</v>
      </c>
      <c r="NJ850">
        <v>1723</v>
      </c>
      <c r="NK850">
        <v>200</v>
      </c>
      <c r="NL850">
        <v>1725</v>
      </c>
      <c r="NM850">
        <v>1726</v>
      </c>
      <c r="NN850">
        <v>1724</v>
      </c>
      <c r="NO850">
        <v>1726</v>
      </c>
      <c r="NP850">
        <v>1500</v>
      </c>
      <c r="NQ850">
        <v>1726</v>
      </c>
      <c r="NR850">
        <v>1728</v>
      </c>
      <c r="NS850">
        <v>1723</v>
      </c>
      <c r="NT850">
        <v>1724</v>
      </c>
      <c r="NU850">
        <v>1200</v>
      </c>
      <c r="NV850">
        <v>1724</v>
      </c>
      <c r="NW850">
        <v>1724</v>
      </c>
      <c r="NX850">
        <v>1724</v>
      </c>
      <c r="NY850">
        <v>1724</v>
      </c>
      <c r="NZ850">
        <v>1800</v>
      </c>
    </row>
    <row r="851" spans="1:390" ht="15">
      <c r="A851" s="15" t="s">
        <v>18</v>
      </c>
      <c r="B851" s="15">
        <v>50</v>
      </c>
      <c r="C851" s="15">
        <v>8425</v>
      </c>
      <c r="D851" s="10" t="s">
        <v>576</v>
      </c>
      <c r="E851" s="15" t="s">
        <v>20</v>
      </c>
      <c r="F851" s="15" t="s">
        <v>440</v>
      </c>
      <c r="G851" s="50">
        <v>2878</v>
      </c>
      <c r="H851" s="50">
        <v>97</v>
      </c>
      <c r="I851" s="58">
        <v>3.49E-2</v>
      </c>
      <c r="J851" s="50">
        <v>213400</v>
      </c>
      <c r="K851" s="50">
        <v>2882</v>
      </c>
      <c r="L851" s="50">
        <v>2778</v>
      </c>
      <c r="M851" s="63">
        <f t="shared" si="66"/>
        <v>3.8461538461538464E-2</v>
      </c>
      <c r="N851" s="42" t="str">
        <f>IFERROR(VLOOKUP(C851, マスタ!$E$2:$G$33, 3, TRUE), "")</f>
        <v>銀行・ノンバンク</v>
      </c>
      <c r="O851" s="15" t="str">
        <f>IF(F851 = "", "", TEXT( WORKDAY(TEXT(LEFT(F851, FIND("(", F851) - 1), "yyyy/mm/dd"), 1, マスタ!$A$2:$A$106), "yyyymmdd"))</f>
        <v>20170809</v>
      </c>
      <c r="P851" s="16">
        <v>42956</v>
      </c>
      <c r="Q851" s="56">
        <v>2846</v>
      </c>
      <c r="R851" s="56">
        <v>2864</v>
      </c>
      <c r="S851" s="56">
        <v>2814</v>
      </c>
      <c r="T851" s="15" t="str">
        <f t="shared" si="63"/>
        <v>無</v>
      </c>
      <c r="U851" s="15" t="str">
        <f t="shared" si="64"/>
        <v>有</v>
      </c>
      <c r="V851" s="67">
        <f t="shared" si="65"/>
        <v>-1.1118832522585165E-2</v>
      </c>
      <c r="W851" s="17" t="s">
        <v>950</v>
      </c>
      <c r="X851" s="46">
        <v>5</v>
      </c>
      <c r="Y851" s="71">
        <f t="shared" si="67"/>
        <v>1.7373175816539264</v>
      </c>
      <c r="Z851">
        <v>2846</v>
      </c>
      <c r="AA851">
        <v>2864</v>
      </c>
      <c r="AB851">
        <v>2837</v>
      </c>
      <c r="AC851">
        <v>2856</v>
      </c>
      <c r="AD851">
        <v>8500</v>
      </c>
      <c r="AE851">
        <v>2856</v>
      </c>
      <c r="AF851">
        <v>2856</v>
      </c>
      <c r="AG851">
        <v>2834</v>
      </c>
      <c r="AH851">
        <v>2842</v>
      </c>
      <c r="AI851">
        <v>6500</v>
      </c>
      <c r="AJ851">
        <v>2843</v>
      </c>
      <c r="AK851">
        <v>2850</v>
      </c>
      <c r="AL851">
        <v>2843</v>
      </c>
      <c r="AM851">
        <v>2850</v>
      </c>
      <c r="AN851">
        <v>1700</v>
      </c>
      <c r="AO851">
        <v>2851</v>
      </c>
      <c r="AP851">
        <v>2859</v>
      </c>
      <c r="AQ851">
        <v>2851</v>
      </c>
      <c r="AR851">
        <v>2856</v>
      </c>
      <c r="AS851">
        <v>3800</v>
      </c>
      <c r="AT851">
        <v>2854</v>
      </c>
      <c r="AU851">
        <v>2855</v>
      </c>
      <c r="AV851">
        <v>2846</v>
      </c>
      <c r="AW851">
        <v>2851</v>
      </c>
      <c r="AX851">
        <v>3700</v>
      </c>
      <c r="AY851">
        <v>2848</v>
      </c>
      <c r="AZ851">
        <v>2851</v>
      </c>
      <c r="BA851">
        <v>2842</v>
      </c>
      <c r="BB851">
        <v>2842</v>
      </c>
      <c r="BC851">
        <v>2300</v>
      </c>
      <c r="BD851">
        <v>2842</v>
      </c>
      <c r="BE851">
        <v>2842</v>
      </c>
      <c r="BF851">
        <v>2828</v>
      </c>
      <c r="BG851">
        <v>2836</v>
      </c>
      <c r="BH851">
        <v>9800</v>
      </c>
      <c r="BI851">
        <v>2834</v>
      </c>
      <c r="BJ851">
        <v>2837</v>
      </c>
      <c r="BK851">
        <v>2832</v>
      </c>
      <c r="BL851">
        <v>2833</v>
      </c>
      <c r="BM851">
        <v>2800</v>
      </c>
      <c r="BN851">
        <v>2832</v>
      </c>
      <c r="BO851">
        <v>2832</v>
      </c>
      <c r="BP851">
        <v>2830</v>
      </c>
      <c r="BQ851">
        <v>2830</v>
      </c>
      <c r="BR851">
        <v>800</v>
      </c>
      <c r="BS851">
        <v>2828</v>
      </c>
      <c r="BT851">
        <v>2828</v>
      </c>
      <c r="BU851">
        <v>2821</v>
      </c>
      <c r="BV851">
        <v>2823</v>
      </c>
      <c r="BW851">
        <v>2400</v>
      </c>
      <c r="BX851">
        <v>2822</v>
      </c>
      <c r="BY851">
        <v>2827</v>
      </c>
      <c r="BZ851">
        <v>2817</v>
      </c>
      <c r="CA851">
        <v>2827</v>
      </c>
      <c r="CB851">
        <v>2600</v>
      </c>
      <c r="CC851">
        <v>2827</v>
      </c>
      <c r="CD851">
        <v>2828</v>
      </c>
      <c r="CE851">
        <v>2821</v>
      </c>
      <c r="CF851">
        <v>2821</v>
      </c>
      <c r="CG851">
        <v>1500</v>
      </c>
      <c r="CH851">
        <v>2821</v>
      </c>
      <c r="CI851">
        <v>2826</v>
      </c>
      <c r="CJ851">
        <v>2814</v>
      </c>
      <c r="CK851">
        <v>2825</v>
      </c>
      <c r="CL851">
        <v>2500</v>
      </c>
      <c r="CM851">
        <v>2826</v>
      </c>
      <c r="CN851">
        <v>2830</v>
      </c>
      <c r="CO851">
        <v>2826</v>
      </c>
      <c r="CP851">
        <v>2829</v>
      </c>
      <c r="CQ851">
        <v>3500</v>
      </c>
      <c r="CR851">
        <v>2830</v>
      </c>
      <c r="CS851">
        <v>2830</v>
      </c>
      <c r="CT851">
        <v>2826</v>
      </c>
      <c r="CU851">
        <v>2827</v>
      </c>
      <c r="CV851">
        <v>1000</v>
      </c>
      <c r="CW851">
        <v>2826</v>
      </c>
      <c r="CX851">
        <v>2826</v>
      </c>
      <c r="CY851">
        <v>2820</v>
      </c>
      <c r="CZ851">
        <v>2826</v>
      </c>
      <c r="DA851">
        <v>3300</v>
      </c>
      <c r="DB851">
        <v>2828</v>
      </c>
      <c r="DC851">
        <v>2828</v>
      </c>
      <c r="DD851">
        <v>2821</v>
      </c>
      <c r="DE851">
        <v>2821</v>
      </c>
      <c r="DF851">
        <v>1900</v>
      </c>
      <c r="DG851">
        <v>2822</v>
      </c>
      <c r="DH851">
        <v>2826</v>
      </c>
      <c r="DI851">
        <v>2822</v>
      </c>
      <c r="DJ851">
        <v>2825</v>
      </c>
      <c r="DK851">
        <v>500</v>
      </c>
      <c r="DL851">
        <v>2825</v>
      </c>
      <c r="DM851">
        <v>2827</v>
      </c>
      <c r="DN851">
        <v>2822</v>
      </c>
      <c r="DO851">
        <v>2823</v>
      </c>
      <c r="DP851">
        <v>3200</v>
      </c>
      <c r="DQ851">
        <v>2824</v>
      </c>
      <c r="DR851">
        <v>2833</v>
      </c>
      <c r="DS851">
        <v>2824</v>
      </c>
      <c r="DT851">
        <v>2833</v>
      </c>
      <c r="DU851">
        <v>2600</v>
      </c>
      <c r="DV851">
        <v>2831</v>
      </c>
      <c r="DW851">
        <v>2831</v>
      </c>
      <c r="DX851">
        <v>2824</v>
      </c>
      <c r="DY851">
        <v>2824</v>
      </c>
      <c r="DZ851">
        <v>1700</v>
      </c>
      <c r="EA851">
        <v>2824</v>
      </c>
      <c r="EB851">
        <v>2825</v>
      </c>
      <c r="EC851">
        <v>2823</v>
      </c>
      <c r="ED851">
        <v>2825</v>
      </c>
      <c r="EE851">
        <v>1000</v>
      </c>
      <c r="EF851">
        <v>2824</v>
      </c>
      <c r="EG851">
        <v>2824</v>
      </c>
      <c r="EH851">
        <v>2821</v>
      </c>
      <c r="EI851">
        <v>2821</v>
      </c>
      <c r="EJ851">
        <v>800</v>
      </c>
      <c r="EK851">
        <v>2821</v>
      </c>
      <c r="EL851">
        <v>2826</v>
      </c>
      <c r="EM851">
        <v>2821</v>
      </c>
      <c r="EN851">
        <v>2826</v>
      </c>
      <c r="EO851">
        <v>1400</v>
      </c>
      <c r="EP851">
        <v>2824</v>
      </c>
      <c r="EQ851">
        <v>2824</v>
      </c>
      <c r="ER851">
        <v>2822</v>
      </c>
      <c r="ES851">
        <v>2822</v>
      </c>
      <c r="ET851">
        <v>1700</v>
      </c>
      <c r="EU851">
        <v>2825</v>
      </c>
      <c r="EV851">
        <v>2825</v>
      </c>
      <c r="EW851">
        <v>2822</v>
      </c>
      <c r="EX851">
        <v>2823</v>
      </c>
      <c r="EY851">
        <v>900</v>
      </c>
      <c r="EZ851">
        <v>2822</v>
      </c>
      <c r="FA851">
        <v>2825</v>
      </c>
      <c r="FB851">
        <v>2821</v>
      </c>
      <c r="FC851">
        <v>2825</v>
      </c>
      <c r="FD851">
        <v>1400</v>
      </c>
      <c r="FE851">
        <v>2825</v>
      </c>
      <c r="FF851">
        <v>2826</v>
      </c>
      <c r="FG851">
        <v>2825</v>
      </c>
      <c r="FH851">
        <v>2825</v>
      </c>
      <c r="FI851">
        <v>800</v>
      </c>
      <c r="FJ851">
        <v>2823</v>
      </c>
      <c r="FK851">
        <v>2823</v>
      </c>
      <c r="FL851">
        <v>2821</v>
      </c>
      <c r="FM851">
        <v>2822</v>
      </c>
      <c r="FN851">
        <v>600</v>
      </c>
      <c r="FO851">
        <v>2821</v>
      </c>
      <c r="FP851">
        <v>2825</v>
      </c>
      <c r="FQ851">
        <v>2821</v>
      </c>
      <c r="FR851">
        <v>2825</v>
      </c>
      <c r="FS851">
        <v>700</v>
      </c>
      <c r="FT851">
        <v>2826</v>
      </c>
      <c r="FU851">
        <v>2826</v>
      </c>
      <c r="FV851">
        <v>2826</v>
      </c>
      <c r="FW851">
        <v>2826</v>
      </c>
      <c r="FX851">
        <v>400</v>
      </c>
      <c r="GC851">
        <v>0</v>
      </c>
      <c r="GH851">
        <v>0</v>
      </c>
      <c r="GM851">
        <v>0</v>
      </c>
      <c r="GR851">
        <v>0</v>
      </c>
      <c r="GW851">
        <v>0</v>
      </c>
      <c r="HB851">
        <v>0</v>
      </c>
      <c r="HG851">
        <v>0</v>
      </c>
      <c r="HL851">
        <v>0</v>
      </c>
      <c r="HQ851">
        <v>0</v>
      </c>
      <c r="HV851">
        <v>0</v>
      </c>
      <c r="IA851">
        <v>0</v>
      </c>
      <c r="IB851">
        <v>2828</v>
      </c>
      <c r="IC851">
        <v>2831</v>
      </c>
      <c r="ID851">
        <v>2821</v>
      </c>
      <c r="IE851">
        <v>2821</v>
      </c>
      <c r="IF851">
        <v>8300</v>
      </c>
      <c r="IG851">
        <v>2823</v>
      </c>
      <c r="IH851">
        <v>2825</v>
      </c>
      <c r="II851">
        <v>2822</v>
      </c>
      <c r="IJ851">
        <v>2825</v>
      </c>
      <c r="IK851">
        <v>1400</v>
      </c>
      <c r="IL851">
        <v>2823</v>
      </c>
      <c r="IM851">
        <v>2827</v>
      </c>
      <c r="IN851">
        <v>2823</v>
      </c>
      <c r="IO851">
        <v>2827</v>
      </c>
      <c r="IP851">
        <v>1700</v>
      </c>
      <c r="IQ851">
        <v>2826</v>
      </c>
      <c r="IR851">
        <v>2826</v>
      </c>
      <c r="IS851">
        <v>2819</v>
      </c>
      <c r="IT851">
        <v>2824</v>
      </c>
      <c r="IU851">
        <v>2300</v>
      </c>
      <c r="IV851">
        <v>2824</v>
      </c>
      <c r="IW851">
        <v>2830</v>
      </c>
      <c r="IX851">
        <v>2824</v>
      </c>
      <c r="IY851">
        <v>2827</v>
      </c>
      <c r="IZ851">
        <v>3000</v>
      </c>
      <c r="JA851">
        <v>2828</v>
      </c>
      <c r="JB851">
        <v>2828</v>
      </c>
      <c r="JC851">
        <v>2823</v>
      </c>
      <c r="JD851">
        <v>2825</v>
      </c>
      <c r="JE851">
        <v>1500</v>
      </c>
      <c r="JF851">
        <v>2828</v>
      </c>
      <c r="JG851">
        <v>2832</v>
      </c>
      <c r="JH851">
        <v>2826</v>
      </c>
      <c r="JI851">
        <v>2828</v>
      </c>
      <c r="JJ851">
        <v>3200</v>
      </c>
      <c r="JK851">
        <v>2827</v>
      </c>
      <c r="JL851">
        <v>2827</v>
      </c>
      <c r="JM851">
        <v>2824</v>
      </c>
      <c r="JN851">
        <v>2824</v>
      </c>
      <c r="JO851">
        <v>700</v>
      </c>
      <c r="JP851">
        <v>2823</v>
      </c>
      <c r="JQ851">
        <v>2824</v>
      </c>
      <c r="JR851">
        <v>2823</v>
      </c>
      <c r="JS851">
        <v>2823</v>
      </c>
      <c r="JT851">
        <v>1000</v>
      </c>
      <c r="JU851">
        <v>2825</v>
      </c>
      <c r="JV851">
        <v>2827</v>
      </c>
      <c r="JW851">
        <v>2825</v>
      </c>
      <c r="JX851">
        <v>2827</v>
      </c>
      <c r="JY851">
        <v>500</v>
      </c>
      <c r="JZ851">
        <v>2828</v>
      </c>
      <c r="KA851">
        <v>2828</v>
      </c>
      <c r="KB851">
        <v>2826</v>
      </c>
      <c r="KC851">
        <v>2826</v>
      </c>
      <c r="KD851">
        <v>2400</v>
      </c>
      <c r="KE851">
        <v>2826</v>
      </c>
      <c r="KF851">
        <v>2826</v>
      </c>
      <c r="KG851">
        <v>2826</v>
      </c>
      <c r="KH851">
        <v>2826</v>
      </c>
      <c r="KI851">
        <v>100</v>
      </c>
      <c r="KJ851">
        <v>2827</v>
      </c>
      <c r="KK851">
        <v>2832</v>
      </c>
      <c r="KL851">
        <v>2827</v>
      </c>
      <c r="KM851">
        <v>2832</v>
      </c>
      <c r="KN851">
        <v>3500</v>
      </c>
      <c r="KO851">
        <v>2833</v>
      </c>
      <c r="KP851">
        <v>2837</v>
      </c>
      <c r="KQ851">
        <v>2833</v>
      </c>
      <c r="KR851">
        <v>2837</v>
      </c>
      <c r="KS851">
        <v>2100</v>
      </c>
      <c r="KT851">
        <v>2837</v>
      </c>
      <c r="KU851">
        <v>2840</v>
      </c>
      <c r="KV851">
        <v>2837</v>
      </c>
      <c r="KW851">
        <v>2838</v>
      </c>
      <c r="KX851">
        <v>1300</v>
      </c>
      <c r="KY851">
        <v>2836</v>
      </c>
      <c r="KZ851">
        <v>2836</v>
      </c>
      <c r="LA851">
        <v>2836</v>
      </c>
      <c r="LB851">
        <v>2836</v>
      </c>
      <c r="LC851">
        <v>300</v>
      </c>
      <c r="LD851">
        <v>2834</v>
      </c>
      <c r="LE851">
        <v>2835</v>
      </c>
      <c r="LF851">
        <v>2831</v>
      </c>
      <c r="LG851">
        <v>2835</v>
      </c>
      <c r="LH851">
        <v>2600</v>
      </c>
      <c r="LI851">
        <v>2834</v>
      </c>
      <c r="LJ851">
        <v>2835</v>
      </c>
      <c r="LK851">
        <v>2834</v>
      </c>
      <c r="LL851">
        <v>2835</v>
      </c>
      <c r="LM851">
        <v>400</v>
      </c>
      <c r="LN851">
        <v>2835</v>
      </c>
      <c r="LO851">
        <v>2835</v>
      </c>
      <c r="LP851">
        <v>2829</v>
      </c>
      <c r="LQ851">
        <v>2829</v>
      </c>
      <c r="LR851">
        <v>1300</v>
      </c>
      <c r="LS851">
        <v>2828</v>
      </c>
      <c r="LT851">
        <v>2831</v>
      </c>
      <c r="LU851">
        <v>2828</v>
      </c>
      <c r="LV851">
        <v>2830</v>
      </c>
      <c r="LW851">
        <v>1800</v>
      </c>
      <c r="LX851">
        <v>2829</v>
      </c>
      <c r="LY851">
        <v>2831</v>
      </c>
      <c r="LZ851">
        <v>2829</v>
      </c>
      <c r="MA851">
        <v>2831</v>
      </c>
      <c r="MB851">
        <v>1900</v>
      </c>
      <c r="MC851">
        <v>2830</v>
      </c>
      <c r="MD851">
        <v>2830</v>
      </c>
      <c r="ME851">
        <v>2827</v>
      </c>
      <c r="MF851">
        <v>2830</v>
      </c>
      <c r="MG851">
        <v>2300</v>
      </c>
      <c r="MH851">
        <v>2831</v>
      </c>
      <c r="MI851">
        <v>2833</v>
      </c>
      <c r="MJ851">
        <v>2831</v>
      </c>
      <c r="MK851">
        <v>2833</v>
      </c>
      <c r="ML851">
        <v>1400</v>
      </c>
      <c r="MM851">
        <v>2832</v>
      </c>
      <c r="MN851">
        <v>2833</v>
      </c>
      <c r="MO851">
        <v>2829</v>
      </c>
      <c r="MP851">
        <v>2829</v>
      </c>
      <c r="MQ851">
        <v>2200</v>
      </c>
      <c r="MR851">
        <v>2828</v>
      </c>
      <c r="MS851">
        <v>2830</v>
      </c>
      <c r="MT851">
        <v>2828</v>
      </c>
      <c r="MU851">
        <v>2829</v>
      </c>
      <c r="MV851">
        <v>2900</v>
      </c>
      <c r="MW851">
        <v>2830</v>
      </c>
      <c r="MX851">
        <v>2837</v>
      </c>
      <c r="MY851">
        <v>2830</v>
      </c>
      <c r="MZ851">
        <v>2836</v>
      </c>
      <c r="NA851">
        <v>3300</v>
      </c>
      <c r="NB851">
        <v>2835</v>
      </c>
      <c r="NC851">
        <v>2835</v>
      </c>
      <c r="ND851">
        <v>2831</v>
      </c>
      <c r="NE851">
        <v>2835</v>
      </c>
      <c r="NF851">
        <v>6600</v>
      </c>
      <c r="NG851">
        <v>2835</v>
      </c>
      <c r="NH851">
        <v>2837</v>
      </c>
      <c r="NI851">
        <v>2832</v>
      </c>
      <c r="NJ851">
        <v>2834</v>
      </c>
      <c r="NK851">
        <v>8200</v>
      </c>
      <c r="NL851">
        <v>2835</v>
      </c>
      <c r="NM851">
        <v>2836</v>
      </c>
      <c r="NN851">
        <v>2831</v>
      </c>
      <c r="NO851">
        <v>2835</v>
      </c>
      <c r="NP851">
        <v>9000</v>
      </c>
      <c r="NQ851">
        <v>2836</v>
      </c>
      <c r="NR851">
        <v>2838</v>
      </c>
      <c r="NS851">
        <v>2833</v>
      </c>
      <c r="NT851">
        <v>2838</v>
      </c>
      <c r="NU851">
        <v>13100</v>
      </c>
      <c r="NV851">
        <v>2839</v>
      </c>
      <c r="NW851">
        <v>2839</v>
      </c>
      <c r="NX851">
        <v>2839</v>
      </c>
      <c r="NY851">
        <v>2839</v>
      </c>
      <c r="NZ851">
        <v>11800</v>
      </c>
    </row>
    <row r="852" spans="1:390" ht="15">
      <c r="A852" s="14" t="s">
        <v>18</v>
      </c>
      <c r="B852" s="14">
        <v>1</v>
      </c>
      <c r="C852" s="14">
        <v>4109</v>
      </c>
      <c r="D852" s="9" t="s">
        <v>361</v>
      </c>
      <c r="E852" s="14" t="s">
        <v>20</v>
      </c>
      <c r="F852" s="14" t="s">
        <v>446</v>
      </c>
      <c r="G852" s="51">
        <v>3840</v>
      </c>
      <c r="H852" s="51">
        <v>700</v>
      </c>
      <c r="I852" s="59">
        <v>0.22289999999999999</v>
      </c>
      <c r="J852" s="51">
        <v>3135500</v>
      </c>
      <c r="K852" s="51">
        <v>3840</v>
      </c>
      <c r="L852" s="51">
        <v>3575</v>
      </c>
      <c r="M852" s="64">
        <f t="shared" si="66"/>
        <v>0</v>
      </c>
      <c r="N852" s="43" t="str">
        <f>IFERROR(VLOOKUP(C852, マスタ!$E$2:$G$33, 3, TRUE), "")</f>
        <v>化学・医薬品</v>
      </c>
      <c r="O852" s="14" t="str">
        <f>IF(F852 = "", "", TEXT( WORKDAY(TEXT(LEFT(F852, FIND("(", F852) - 1), "yyyy/mm/dd"), 1, マスタ!$A$2:$A$106), "yyyymmdd"))</f>
        <v>20170810</v>
      </c>
      <c r="P852" s="18">
        <v>42957</v>
      </c>
      <c r="Q852" s="57">
        <v>3845</v>
      </c>
      <c r="R852" s="57">
        <v>3975</v>
      </c>
      <c r="S852" s="57">
        <v>3725</v>
      </c>
      <c r="T852" s="14" t="str">
        <f t="shared" si="63"/>
        <v>有</v>
      </c>
      <c r="U852" s="14" t="str">
        <f t="shared" si="64"/>
        <v>有</v>
      </c>
      <c r="V852" s="68">
        <f t="shared" si="65"/>
        <v>1.3020833333332593E-3</v>
      </c>
      <c r="W852" s="19" t="s">
        <v>947</v>
      </c>
      <c r="X852" s="47">
        <v>-38</v>
      </c>
      <c r="Y852" s="70">
        <f t="shared" si="67"/>
        <v>-9.8958333333333321</v>
      </c>
      <c r="Z852">
        <v>3845</v>
      </c>
      <c r="AA852">
        <v>3845</v>
      </c>
      <c r="AB852">
        <v>3725</v>
      </c>
      <c r="AC852">
        <v>3790</v>
      </c>
      <c r="AD852">
        <v>145000</v>
      </c>
      <c r="AE852">
        <v>3795</v>
      </c>
      <c r="AF852">
        <v>3900</v>
      </c>
      <c r="AG852">
        <v>3795</v>
      </c>
      <c r="AH852">
        <v>3850</v>
      </c>
      <c r="AI852">
        <v>63800</v>
      </c>
      <c r="AJ852">
        <v>3850</v>
      </c>
      <c r="AK852">
        <v>3850</v>
      </c>
      <c r="AL852">
        <v>3760</v>
      </c>
      <c r="AM852">
        <v>3795</v>
      </c>
      <c r="AN852">
        <v>26900</v>
      </c>
      <c r="AO852">
        <v>3790</v>
      </c>
      <c r="AP852">
        <v>3815</v>
      </c>
      <c r="AQ852">
        <v>3780</v>
      </c>
      <c r="AR852">
        <v>3815</v>
      </c>
      <c r="AS852">
        <v>16600</v>
      </c>
      <c r="AT852">
        <v>3820</v>
      </c>
      <c r="AU852">
        <v>3850</v>
      </c>
      <c r="AV852">
        <v>3820</v>
      </c>
      <c r="AW852">
        <v>3840</v>
      </c>
      <c r="AX852">
        <v>22000</v>
      </c>
      <c r="AY852">
        <v>3835</v>
      </c>
      <c r="AZ852">
        <v>3875</v>
      </c>
      <c r="BA852">
        <v>3830</v>
      </c>
      <c r="BB852">
        <v>3850</v>
      </c>
      <c r="BC852">
        <v>22800</v>
      </c>
      <c r="BD852">
        <v>3850</v>
      </c>
      <c r="BE852">
        <v>3880</v>
      </c>
      <c r="BF852">
        <v>3840</v>
      </c>
      <c r="BG852">
        <v>3875</v>
      </c>
      <c r="BH852">
        <v>19600</v>
      </c>
      <c r="BI852">
        <v>3880</v>
      </c>
      <c r="BJ852">
        <v>3895</v>
      </c>
      <c r="BK852">
        <v>3865</v>
      </c>
      <c r="BL852">
        <v>3875</v>
      </c>
      <c r="BM852">
        <v>21400</v>
      </c>
      <c r="BN852">
        <v>3875</v>
      </c>
      <c r="BO852">
        <v>3885</v>
      </c>
      <c r="BP852">
        <v>3855</v>
      </c>
      <c r="BQ852">
        <v>3855</v>
      </c>
      <c r="BR852">
        <v>10400</v>
      </c>
      <c r="BS852">
        <v>3855</v>
      </c>
      <c r="BT852">
        <v>3870</v>
      </c>
      <c r="BU852">
        <v>3850</v>
      </c>
      <c r="BV852">
        <v>3860</v>
      </c>
      <c r="BW852">
        <v>5900</v>
      </c>
      <c r="BX852">
        <v>3860</v>
      </c>
      <c r="BY852">
        <v>3895</v>
      </c>
      <c r="BZ852">
        <v>3860</v>
      </c>
      <c r="CA852">
        <v>3875</v>
      </c>
      <c r="CB852">
        <v>26100</v>
      </c>
      <c r="CC852">
        <v>3875</v>
      </c>
      <c r="CD852">
        <v>3875</v>
      </c>
      <c r="CE852">
        <v>3850</v>
      </c>
      <c r="CF852">
        <v>3875</v>
      </c>
      <c r="CG852">
        <v>13100</v>
      </c>
      <c r="CH852">
        <v>3875</v>
      </c>
      <c r="CI852">
        <v>3880</v>
      </c>
      <c r="CJ852">
        <v>3830</v>
      </c>
      <c r="CK852">
        <v>3845</v>
      </c>
      <c r="CL852">
        <v>19900</v>
      </c>
      <c r="CM852">
        <v>3850</v>
      </c>
      <c r="CN852">
        <v>3880</v>
      </c>
      <c r="CO852">
        <v>3850</v>
      </c>
      <c r="CP852">
        <v>3865</v>
      </c>
      <c r="CQ852">
        <v>11300</v>
      </c>
      <c r="CR852">
        <v>3870</v>
      </c>
      <c r="CS852">
        <v>3880</v>
      </c>
      <c r="CT852">
        <v>3865</v>
      </c>
      <c r="CU852">
        <v>3880</v>
      </c>
      <c r="CV852">
        <v>7300</v>
      </c>
      <c r="CW852">
        <v>3875</v>
      </c>
      <c r="CX852">
        <v>3890</v>
      </c>
      <c r="CY852">
        <v>3865</v>
      </c>
      <c r="CZ852">
        <v>3880</v>
      </c>
      <c r="DA852">
        <v>12000</v>
      </c>
      <c r="DB852">
        <v>3885</v>
      </c>
      <c r="DC852">
        <v>3925</v>
      </c>
      <c r="DD852">
        <v>3885</v>
      </c>
      <c r="DE852">
        <v>3910</v>
      </c>
      <c r="DF852">
        <v>71700</v>
      </c>
      <c r="DG852">
        <v>3910</v>
      </c>
      <c r="DH852">
        <v>3915</v>
      </c>
      <c r="DI852">
        <v>3880</v>
      </c>
      <c r="DJ852">
        <v>3900</v>
      </c>
      <c r="DK852">
        <v>22500</v>
      </c>
      <c r="DL852">
        <v>3905</v>
      </c>
      <c r="DM852">
        <v>3925</v>
      </c>
      <c r="DN852">
        <v>3900</v>
      </c>
      <c r="DO852">
        <v>3900</v>
      </c>
      <c r="DP852">
        <v>14200</v>
      </c>
      <c r="DQ852">
        <v>3900</v>
      </c>
      <c r="DR852">
        <v>3925</v>
      </c>
      <c r="DS852">
        <v>3890</v>
      </c>
      <c r="DT852">
        <v>3905</v>
      </c>
      <c r="DU852">
        <v>16500</v>
      </c>
      <c r="DV852">
        <v>3905</v>
      </c>
      <c r="DW852">
        <v>3910</v>
      </c>
      <c r="DX852">
        <v>3855</v>
      </c>
      <c r="DY852">
        <v>3880</v>
      </c>
      <c r="DZ852">
        <v>14300</v>
      </c>
      <c r="EA852">
        <v>3880</v>
      </c>
      <c r="EB852">
        <v>3885</v>
      </c>
      <c r="EC852">
        <v>3820</v>
      </c>
      <c r="ED852">
        <v>3840</v>
      </c>
      <c r="EE852">
        <v>42600</v>
      </c>
      <c r="EF852">
        <v>3850</v>
      </c>
      <c r="EG852">
        <v>3860</v>
      </c>
      <c r="EH852">
        <v>3845</v>
      </c>
      <c r="EI852">
        <v>3860</v>
      </c>
      <c r="EJ852">
        <v>5700</v>
      </c>
      <c r="EK852">
        <v>3865</v>
      </c>
      <c r="EL852">
        <v>3880</v>
      </c>
      <c r="EM852">
        <v>3850</v>
      </c>
      <c r="EN852">
        <v>3855</v>
      </c>
      <c r="EO852">
        <v>8300</v>
      </c>
      <c r="EP852">
        <v>3860</v>
      </c>
      <c r="EQ852">
        <v>3865</v>
      </c>
      <c r="ER852">
        <v>3850</v>
      </c>
      <c r="ES852">
        <v>3855</v>
      </c>
      <c r="ET852">
        <v>7900</v>
      </c>
      <c r="EU852">
        <v>3850</v>
      </c>
      <c r="EV852">
        <v>3850</v>
      </c>
      <c r="EW852">
        <v>3800</v>
      </c>
      <c r="EX852">
        <v>3820</v>
      </c>
      <c r="EY852">
        <v>34000</v>
      </c>
      <c r="EZ852">
        <v>3820</v>
      </c>
      <c r="FA852">
        <v>3820</v>
      </c>
      <c r="FB852">
        <v>3805</v>
      </c>
      <c r="FC852">
        <v>3805</v>
      </c>
      <c r="FD852">
        <v>5700</v>
      </c>
      <c r="FE852">
        <v>3805</v>
      </c>
      <c r="FF852">
        <v>3810</v>
      </c>
      <c r="FG852">
        <v>3800</v>
      </c>
      <c r="FH852">
        <v>3805</v>
      </c>
      <c r="FI852">
        <v>7200</v>
      </c>
      <c r="FJ852">
        <v>3805</v>
      </c>
      <c r="FK852">
        <v>3820</v>
      </c>
      <c r="FL852">
        <v>3795</v>
      </c>
      <c r="FM852">
        <v>3820</v>
      </c>
      <c r="FN852">
        <v>9900</v>
      </c>
      <c r="FO852">
        <v>3820</v>
      </c>
      <c r="FP852">
        <v>3825</v>
      </c>
      <c r="FQ852">
        <v>3800</v>
      </c>
      <c r="FR852">
        <v>3820</v>
      </c>
      <c r="FS852">
        <v>11800</v>
      </c>
      <c r="FT852">
        <v>3825</v>
      </c>
      <c r="FU852">
        <v>3825</v>
      </c>
      <c r="FV852">
        <v>3825</v>
      </c>
      <c r="FW852">
        <v>3825</v>
      </c>
      <c r="FX852">
        <v>900</v>
      </c>
      <c r="GC852">
        <v>0</v>
      </c>
      <c r="GH852">
        <v>0</v>
      </c>
      <c r="GM852">
        <v>0</v>
      </c>
      <c r="GR852">
        <v>0</v>
      </c>
      <c r="GW852">
        <v>0</v>
      </c>
      <c r="HB852">
        <v>0</v>
      </c>
      <c r="HG852">
        <v>0</v>
      </c>
      <c r="HL852">
        <v>0</v>
      </c>
      <c r="HQ852">
        <v>0</v>
      </c>
      <c r="HV852">
        <v>0</v>
      </c>
      <c r="IA852">
        <v>0</v>
      </c>
      <c r="IB852">
        <v>3800</v>
      </c>
      <c r="IC852">
        <v>3810</v>
      </c>
      <c r="ID852">
        <v>3795</v>
      </c>
      <c r="IE852">
        <v>3800</v>
      </c>
      <c r="IF852">
        <v>33900</v>
      </c>
      <c r="IG852">
        <v>3800</v>
      </c>
      <c r="IH852">
        <v>3835</v>
      </c>
      <c r="II852">
        <v>3800</v>
      </c>
      <c r="IJ852">
        <v>3835</v>
      </c>
      <c r="IK852">
        <v>20500</v>
      </c>
      <c r="IL852">
        <v>3835</v>
      </c>
      <c r="IM852">
        <v>3835</v>
      </c>
      <c r="IN852">
        <v>3805</v>
      </c>
      <c r="IO852">
        <v>3830</v>
      </c>
      <c r="IP852">
        <v>10100</v>
      </c>
      <c r="IQ852">
        <v>3825</v>
      </c>
      <c r="IR852">
        <v>3840</v>
      </c>
      <c r="IS852">
        <v>3825</v>
      </c>
      <c r="IT852">
        <v>3840</v>
      </c>
      <c r="IU852">
        <v>9400</v>
      </c>
      <c r="IV852">
        <v>3835</v>
      </c>
      <c r="IW852">
        <v>3855</v>
      </c>
      <c r="IX852">
        <v>3830</v>
      </c>
      <c r="IY852">
        <v>3850</v>
      </c>
      <c r="IZ852">
        <v>14600</v>
      </c>
      <c r="JA852">
        <v>3850</v>
      </c>
      <c r="JB852">
        <v>3855</v>
      </c>
      <c r="JC852">
        <v>3835</v>
      </c>
      <c r="JD852">
        <v>3835</v>
      </c>
      <c r="JE852">
        <v>12100</v>
      </c>
      <c r="JF852">
        <v>3835</v>
      </c>
      <c r="JG852">
        <v>3875</v>
      </c>
      <c r="JH852">
        <v>3835</v>
      </c>
      <c r="JI852">
        <v>3860</v>
      </c>
      <c r="JJ852">
        <v>18600</v>
      </c>
      <c r="JK852">
        <v>3855</v>
      </c>
      <c r="JL852">
        <v>3870</v>
      </c>
      <c r="JM852">
        <v>3830</v>
      </c>
      <c r="JN852">
        <v>3865</v>
      </c>
      <c r="JO852">
        <v>17000</v>
      </c>
      <c r="JP852">
        <v>3865</v>
      </c>
      <c r="JQ852">
        <v>3865</v>
      </c>
      <c r="JR852">
        <v>3845</v>
      </c>
      <c r="JS852">
        <v>3850</v>
      </c>
      <c r="JT852">
        <v>9300</v>
      </c>
      <c r="JU852">
        <v>3845</v>
      </c>
      <c r="JV852">
        <v>3845</v>
      </c>
      <c r="JW852">
        <v>3830</v>
      </c>
      <c r="JX852">
        <v>3845</v>
      </c>
      <c r="JY852">
        <v>9400</v>
      </c>
      <c r="JZ852">
        <v>3840</v>
      </c>
      <c r="KA852">
        <v>3870</v>
      </c>
      <c r="KB852">
        <v>3840</v>
      </c>
      <c r="KC852">
        <v>3850</v>
      </c>
      <c r="KD852">
        <v>12300</v>
      </c>
      <c r="KE852">
        <v>3855</v>
      </c>
      <c r="KF852">
        <v>3870</v>
      </c>
      <c r="KG852">
        <v>3845</v>
      </c>
      <c r="KH852">
        <v>3860</v>
      </c>
      <c r="KI852">
        <v>5500</v>
      </c>
      <c r="KJ852">
        <v>3860</v>
      </c>
      <c r="KK852">
        <v>3875</v>
      </c>
      <c r="KL852">
        <v>3855</v>
      </c>
      <c r="KM852">
        <v>3875</v>
      </c>
      <c r="KN852">
        <v>9500</v>
      </c>
      <c r="KO852">
        <v>3875</v>
      </c>
      <c r="KP852">
        <v>3885</v>
      </c>
      <c r="KQ852">
        <v>3865</v>
      </c>
      <c r="KR852">
        <v>3870</v>
      </c>
      <c r="KS852">
        <v>17300</v>
      </c>
      <c r="KT852">
        <v>3865</v>
      </c>
      <c r="KU852">
        <v>3870</v>
      </c>
      <c r="KV852">
        <v>3855</v>
      </c>
      <c r="KW852">
        <v>3870</v>
      </c>
      <c r="KX852">
        <v>8400</v>
      </c>
      <c r="KY852">
        <v>3865</v>
      </c>
      <c r="KZ852">
        <v>3890</v>
      </c>
      <c r="LA852">
        <v>3865</v>
      </c>
      <c r="LB852">
        <v>3890</v>
      </c>
      <c r="LC852">
        <v>11400</v>
      </c>
      <c r="LD852">
        <v>3890</v>
      </c>
      <c r="LE852">
        <v>3895</v>
      </c>
      <c r="LF852">
        <v>3880</v>
      </c>
      <c r="LG852">
        <v>3885</v>
      </c>
      <c r="LH852">
        <v>12300</v>
      </c>
      <c r="LI852">
        <v>3890</v>
      </c>
      <c r="LJ852">
        <v>3910</v>
      </c>
      <c r="LK852">
        <v>3890</v>
      </c>
      <c r="LL852">
        <v>3910</v>
      </c>
      <c r="LM852">
        <v>18300</v>
      </c>
      <c r="LN852">
        <v>3910</v>
      </c>
      <c r="LO852">
        <v>3915</v>
      </c>
      <c r="LP852">
        <v>3900</v>
      </c>
      <c r="LQ852">
        <v>3900</v>
      </c>
      <c r="LR852">
        <v>10900</v>
      </c>
      <c r="LS852">
        <v>3900</v>
      </c>
      <c r="LT852">
        <v>3955</v>
      </c>
      <c r="LU852">
        <v>3900</v>
      </c>
      <c r="LV852">
        <v>3955</v>
      </c>
      <c r="LW852">
        <v>46100</v>
      </c>
      <c r="LX852">
        <v>3960</v>
      </c>
      <c r="LY852">
        <v>3975</v>
      </c>
      <c r="LZ852">
        <v>3910</v>
      </c>
      <c r="MA852">
        <v>3955</v>
      </c>
      <c r="MB852">
        <v>80300</v>
      </c>
      <c r="MC852">
        <v>3960</v>
      </c>
      <c r="MD852">
        <v>3960</v>
      </c>
      <c r="ME852">
        <v>3920</v>
      </c>
      <c r="MF852">
        <v>3940</v>
      </c>
      <c r="MG852">
        <v>23200</v>
      </c>
      <c r="MH852">
        <v>3940</v>
      </c>
      <c r="MI852">
        <v>3940</v>
      </c>
      <c r="MJ852">
        <v>3915</v>
      </c>
      <c r="MK852">
        <v>3915</v>
      </c>
      <c r="ML852">
        <v>16400</v>
      </c>
      <c r="MM852">
        <v>3920</v>
      </c>
      <c r="MN852">
        <v>3930</v>
      </c>
      <c r="MO852">
        <v>3915</v>
      </c>
      <c r="MP852">
        <v>3925</v>
      </c>
      <c r="MQ852">
        <v>25200</v>
      </c>
      <c r="MR852">
        <v>3925</v>
      </c>
      <c r="MS852">
        <v>3940</v>
      </c>
      <c r="MT852">
        <v>3925</v>
      </c>
      <c r="MU852">
        <v>3925</v>
      </c>
      <c r="MV852">
        <v>14000</v>
      </c>
      <c r="MW852">
        <v>3925</v>
      </c>
      <c r="MX852">
        <v>3925</v>
      </c>
      <c r="MY852">
        <v>3915</v>
      </c>
      <c r="MZ852">
        <v>3920</v>
      </c>
      <c r="NA852">
        <v>16200</v>
      </c>
      <c r="NB852">
        <v>3925</v>
      </c>
      <c r="NC852">
        <v>3930</v>
      </c>
      <c r="ND852">
        <v>3915</v>
      </c>
      <c r="NE852">
        <v>3925</v>
      </c>
      <c r="NF852">
        <v>22500</v>
      </c>
      <c r="NG852">
        <v>3930</v>
      </c>
      <c r="NH852">
        <v>3930</v>
      </c>
      <c r="NI852">
        <v>3920</v>
      </c>
      <c r="NJ852">
        <v>3930</v>
      </c>
      <c r="NK852">
        <v>9000</v>
      </c>
      <c r="NL852">
        <v>3930</v>
      </c>
      <c r="NM852">
        <v>3945</v>
      </c>
      <c r="NN852">
        <v>3925</v>
      </c>
      <c r="NO852">
        <v>3945</v>
      </c>
      <c r="NP852">
        <v>26800</v>
      </c>
      <c r="NQ852">
        <v>3950</v>
      </c>
      <c r="NR852">
        <v>3955</v>
      </c>
      <c r="NS852">
        <v>3940</v>
      </c>
      <c r="NT852">
        <v>3955</v>
      </c>
      <c r="NU852">
        <v>30600</v>
      </c>
      <c r="NV852">
        <v>3960</v>
      </c>
      <c r="NW852">
        <v>3960</v>
      </c>
      <c r="NX852">
        <v>3960</v>
      </c>
      <c r="NY852">
        <v>3960</v>
      </c>
      <c r="NZ852">
        <v>27300</v>
      </c>
    </row>
    <row r="853" spans="1:390" ht="15">
      <c r="A853" s="15" t="s">
        <v>18</v>
      </c>
      <c r="B853" s="15">
        <v>2</v>
      </c>
      <c r="C853" s="15">
        <v>7419</v>
      </c>
      <c r="D853" s="10" t="s">
        <v>447</v>
      </c>
      <c r="E853" s="15" t="s">
        <v>20</v>
      </c>
      <c r="F853" s="15" t="s">
        <v>446</v>
      </c>
      <c r="G853" s="50">
        <v>2043</v>
      </c>
      <c r="H853" s="50">
        <v>281</v>
      </c>
      <c r="I853" s="58">
        <v>0.1595</v>
      </c>
      <c r="J853" s="50">
        <v>1187000</v>
      </c>
      <c r="K853" s="50">
        <v>2068</v>
      </c>
      <c r="L853" s="50">
        <v>1880</v>
      </c>
      <c r="M853" s="63">
        <f t="shared" si="66"/>
        <v>0.13297872340425532</v>
      </c>
      <c r="N853" s="42" t="str">
        <f>IFERROR(VLOOKUP(C853, マスタ!$E$2:$G$33, 3, TRUE), "")</f>
        <v>輸送用機械</v>
      </c>
      <c r="O853" s="15" t="str">
        <f>IF(F853 = "", "", TEXT( WORKDAY(TEXT(LEFT(F853, FIND("(", F853) - 1), "yyyy/mm/dd"), 1, マスタ!$A$2:$A$106), "yyyymmdd"))</f>
        <v>20170810</v>
      </c>
      <c r="P853" s="16">
        <v>42957</v>
      </c>
      <c r="Q853" s="56">
        <v>2035</v>
      </c>
      <c r="R853" s="56">
        <v>2168</v>
      </c>
      <c r="S853" s="56">
        <v>2031</v>
      </c>
      <c r="T853" s="15" t="str">
        <f t="shared" si="63"/>
        <v>有</v>
      </c>
      <c r="U853" s="15" t="str">
        <f t="shared" si="64"/>
        <v>無</v>
      </c>
      <c r="V853" s="67">
        <f t="shared" si="65"/>
        <v>-3.9158100832109577E-3</v>
      </c>
      <c r="W853" s="17" t="s">
        <v>949</v>
      </c>
      <c r="X853" s="46">
        <v>40</v>
      </c>
      <c r="Y853" s="71">
        <f t="shared" si="67"/>
        <v>19.57905041605482</v>
      </c>
      <c r="Z853">
        <v>2035</v>
      </c>
      <c r="AA853">
        <v>2082</v>
      </c>
      <c r="AB853">
        <v>2031</v>
      </c>
      <c r="AC853">
        <v>2082</v>
      </c>
      <c r="AD853">
        <v>75600</v>
      </c>
      <c r="AE853">
        <v>2082</v>
      </c>
      <c r="AF853">
        <v>2093</v>
      </c>
      <c r="AG853">
        <v>2071</v>
      </c>
      <c r="AH853">
        <v>2092</v>
      </c>
      <c r="AI853">
        <v>27200</v>
      </c>
      <c r="AJ853">
        <v>2092</v>
      </c>
      <c r="AK853">
        <v>2095</v>
      </c>
      <c r="AL853">
        <v>2070</v>
      </c>
      <c r="AM853">
        <v>2095</v>
      </c>
      <c r="AN853">
        <v>18200</v>
      </c>
      <c r="AO853">
        <v>2095</v>
      </c>
      <c r="AP853">
        <v>2137</v>
      </c>
      <c r="AQ853">
        <v>2090</v>
      </c>
      <c r="AR853">
        <v>2129</v>
      </c>
      <c r="AS853">
        <v>53200</v>
      </c>
      <c r="AT853">
        <v>2128</v>
      </c>
      <c r="AU853">
        <v>2140</v>
      </c>
      <c r="AV853">
        <v>2121</v>
      </c>
      <c r="AW853">
        <v>2137</v>
      </c>
      <c r="AX853">
        <v>14400</v>
      </c>
      <c r="AY853">
        <v>2140</v>
      </c>
      <c r="AZ853">
        <v>2143</v>
      </c>
      <c r="BA853">
        <v>2122</v>
      </c>
      <c r="BB853">
        <v>2130</v>
      </c>
      <c r="BC853">
        <v>17800</v>
      </c>
      <c r="BD853">
        <v>2130</v>
      </c>
      <c r="BE853">
        <v>2155</v>
      </c>
      <c r="BF853">
        <v>2130</v>
      </c>
      <c r="BG853">
        <v>2152</v>
      </c>
      <c r="BH853">
        <v>22700</v>
      </c>
      <c r="BI853">
        <v>2152</v>
      </c>
      <c r="BJ853">
        <v>2155</v>
      </c>
      <c r="BK853">
        <v>2095</v>
      </c>
      <c r="BL853">
        <v>2124</v>
      </c>
      <c r="BM853">
        <v>31700</v>
      </c>
      <c r="BN853">
        <v>2127</v>
      </c>
      <c r="BO853">
        <v>2136</v>
      </c>
      <c r="BP853">
        <v>2101</v>
      </c>
      <c r="BQ853">
        <v>2119</v>
      </c>
      <c r="BR853">
        <v>14800</v>
      </c>
      <c r="BS853">
        <v>2121</v>
      </c>
      <c r="BT853">
        <v>2137</v>
      </c>
      <c r="BU853">
        <v>2121</v>
      </c>
      <c r="BV853">
        <v>2134</v>
      </c>
      <c r="BW853">
        <v>6100</v>
      </c>
      <c r="BX853">
        <v>2135</v>
      </c>
      <c r="BY853">
        <v>2152</v>
      </c>
      <c r="BZ853">
        <v>2135</v>
      </c>
      <c r="CA853">
        <v>2145</v>
      </c>
      <c r="CB853">
        <v>12800</v>
      </c>
      <c r="CC853">
        <v>2147</v>
      </c>
      <c r="CD853">
        <v>2148</v>
      </c>
      <c r="CE853">
        <v>2138</v>
      </c>
      <c r="CF853">
        <v>2143</v>
      </c>
      <c r="CG853">
        <v>6700</v>
      </c>
      <c r="CH853">
        <v>2141</v>
      </c>
      <c r="CI853">
        <v>2145</v>
      </c>
      <c r="CJ853">
        <v>2136</v>
      </c>
      <c r="CK853">
        <v>2137</v>
      </c>
      <c r="CL853">
        <v>4700</v>
      </c>
      <c r="CM853">
        <v>2133</v>
      </c>
      <c r="CN853">
        <v>2138</v>
      </c>
      <c r="CO853">
        <v>2129</v>
      </c>
      <c r="CP853">
        <v>2138</v>
      </c>
      <c r="CQ853">
        <v>8400</v>
      </c>
      <c r="CR853">
        <v>2138</v>
      </c>
      <c r="CS853">
        <v>2138</v>
      </c>
      <c r="CT853">
        <v>2130</v>
      </c>
      <c r="CU853">
        <v>2132</v>
      </c>
      <c r="CV853">
        <v>4700</v>
      </c>
      <c r="CW853">
        <v>2132</v>
      </c>
      <c r="CX853">
        <v>2148</v>
      </c>
      <c r="CY853">
        <v>2130</v>
      </c>
      <c r="CZ853">
        <v>2148</v>
      </c>
      <c r="DA853">
        <v>11100</v>
      </c>
      <c r="DB853">
        <v>2148</v>
      </c>
      <c r="DC853">
        <v>2153</v>
      </c>
      <c r="DD853">
        <v>2146</v>
      </c>
      <c r="DE853">
        <v>2147</v>
      </c>
      <c r="DF853">
        <v>16100</v>
      </c>
      <c r="DG853">
        <v>2149</v>
      </c>
      <c r="DH853">
        <v>2153</v>
      </c>
      <c r="DI853">
        <v>2147</v>
      </c>
      <c r="DJ853">
        <v>2153</v>
      </c>
      <c r="DK853">
        <v>2500</v>
      </c>
      <c r="DL853">
        <v>2153</v>
      </c>
      <c r="DM853">
        <v>2154</v>
      </c>
      <c r="DN853">
        <v>2143</v>
      </c>
      <c r="DO853">
        <v>2146</v>
      </c>
      <c r="DP853">
        <v>8700</v>
      </c>
      <c r="DQ853">
        <v>2148</v>
      </c>
      <c r="DR853">
        <v>2158</v>
      </c>
      <c r="DS853">
        <v>2140</v>
      </c>
      <c r="DT853">
        <v>2145</v>
      </c>
      <c r="DU853">
        <v>14800</v>
      </c>
      <c r="DV853">
        <v>2147</v>
      </c>
      <c r="DW853">
        <v>2154</v>
      </c>
      <c r="DX853">
        <v>2146</v>
      </c>
      <c r="DY853">
        <v>2153</v>
      </c>
      <c r="DZ853">
        <v>6100</v>
      </c>
      <c r="EA853">
        <v>2152</v>
      </c>
      <c r="EB853">
        <v>2152</v>
      </c>
      <c r="EC853">
        <v>2143</v>
      </c>
      <c r="ED853">
        <v>2144</v>
      </c>
      <c r="EE853">
        <v>2900</v>
      </c>
      <c r="EF853">
        <v>2146</v>
      </c>
      <c r="EG853">
        <v>2153</v>
      </c>
      <c r="EH853">
        <v>2144</v>
      </c>
      <c r="EI853">
        <v>2152</v>
      </c>
      <c r="EJ853">
        <v>3000</v>
      </c>
      <c r="EK853">
        <v>2153</v>
      </c>
      <c r="EL853">
        <v>2157</v>
      </c>
      <c r="EM853">
        <v>2152</v>
      </c>
      <c r="EN853">
        <v>2153</v>
      </c>
      <c r="EO853">
        <v>3900</v>
      </c>
      <c r="EP853">
        <v>2153</v>
      </c>
      <c r="EQ853">
        <v>2155</v>
      </c>
      <c r="ER853">
        <v>2148</v>
      </c>
      <c r="ES853">
        <v>2148</v>
      </c>
      <c r="ET853">
        <v>2900</v>
      </c>
      <c r="EU853">
        <v>2150</v>
      </c>
      <c r="EV853">
        <v>2152</v>
      </c>
      <c r="EW853">
        <v>2144</v>
      </c>
      <c r="EX853">
        <v>2145</v>
      </c>
      <c r="EY853">
        <v>5200</v>
      </c>
      <c r="EZ853">
        <v>2146</v>
      </c>
      <c r="FA853">
        <v>2148</v>
      </c>
      <c r="FB853">
        <v>2144</v>
      </c>
      <c r="FC853">
        <v>2146</v>
      </c>
      <c r="FD853">
        <v>2600</v>
      </c>
      <c r="FE853">
        <v>2146</v>
      </c>
      <c r="FF853">
        <v>2147</v>
      </c>
      <c r="FG853">
        <v>2144</v>
      </c>
      <c r="FH853">
        <v>2145</v>
      </c>
      <c r="FI853">
        <v>2600</v>
      </c>
      <c r="FJ853">
        <v>2147</v>
      </c>
      <c r="FK853">
        <v>2147</v>
      </c>
      <c r="FL853">
        <v>2142</v>
      </c>
      <c r="FM853">
        <v>2142</v>
      </c>
      <c r="FN853">
        <v>3700</v>
      </c>
      <c r="FO853">
        <v>2143</v>
      </c>
      <c r="FP853">
        <v>2146</v>
      </c>
      <c r="FQ853">
        <v>2135</v>
      </c>
      <c r="FR853">
        <v>2141</v>
      </c>
      <c r="FS853">
        <v>10600</v>
      </c>
      <c r="FT853">
        <v>2140</v>
      </c>
      <c r="FU853">
        <v>2140</v>
      </c>
      <c r="FV853">
        <v>2140</v>
      </c>
      <c r="FW853">
        <v>2140</v>
      </c>
      <c r="FX853">
        <v>700</v>
      </c>
      <c r="GC853">
        <v>0</v>
      </c>
      <c r="GH853">
        <v>0</v>
      </c>
      <c r="GM853">
        <v>0</v>
      </c>
      <c r="GR853">
        <v>0</v>
      </c>
      <c r="GW853">
        <v>0</v>
      </c>
      <c r="HB853">
        <v>0</v>
      </c>
      <c r="HG853">
        <v>0</v>
      </c>
      <c r="HL853">
        <v>0</v>
      </c>
      <c r="HQ853">
        <v>0</v>
      </c>
      <c r="HV853">
        <v>0</v>
      </c>
      <c r="IA853">
        <v>0</v>
      </c>
      <c r="IB853">
        <v>2140</v>
      </c>
      <c r="IC853">
        <v>2148</v>
      </c>
      <c r="ID853">
        <v>2140</v>
      </c>
      <c r="IE853">
        <v>2147</v>
      </c>
      <c r="IF853">
        <v>9900</v>
      </c>
      <c r="IG853">
        <v>2148</v>
      </c>
      <c r="IH853">
        <v>2150</v>
      </c>
      <c r="II853">
        <v>2143</v>
      </c>
      <c r="IJ853">
        <v>2144</v>
      </c>
      <c r="IK853">
        <v>6300</v>
      </c>
      <c r="IL853">
        <v>2143</v>
      </c>
      <c r="IM853">
        <v>2153</v>
      </c>
      <c r="IN853">
        <v>2143</v>
      </c>
      <c r="IO853">
        <v>2153</v>
      </c>
      <c r="IP853">
        <v>8700</v>
      </c>
      <c r="IQ853">
        <v>2153</v>
      </c>
      <c r="IR853">
        <v>2153</v>
      </c>
      <c r="IS853">
        <v>2148</v>
      </c>
      <c r="IT853">
        <v>2152</v>
      </c>
      <c r="IU853">
        <v>4100</v>
      </c>
      <c r="IV853">
        <v>2152</v>
      </c>
      <c r="IW853">
        <v>2168</v>
      </c>
      <c r="IX853">
        <v>2152</v>
      </c>
      <c r="IY853">
        <v>2166</v>
      </c>
      <c r="IZ853">
        <v>21000</v>
      </c>
      <c r="JA853">
        <v>2167</v>
      </c>
      <c r="JB853">
        <v>2167</v>
      </c>
      <c r="JC853">
        <v>2153</v>
      </c>
      <c r="JD853">
        <v>2161</v>
      </c>
      <c r="JE853">
        <v>8200</v>
      </c>
      <c r="JF853">
        <v>2161</v>
      </c>
      <c r="JG853">
        <v>2161</v>
      </c>
      <c r="JH853">
        <v>2151</v>
      </c>
      <c r="JI853">
        <v>2151</v>
      </c>
      <c r="JJ853">
        <v>5300</v>
      </c>
      <c r="JK853">
        <v>2151</v>
      </c>
      <c r="JL853">
        <v>2154</v>
      </c>
      <c r="JM853">
        <v>2148</v>
      </c>
      <c r="JN853">
        <v>2149</v>
      </c>
      <c r="JO853">
        <v>6000</v>
      </c>
      <c r="JP853">
        <v>2148</v>
      </c>
      <c r="JQ853">
        <v>2160</v>
      </c>
      <c r="JR853">
        <v>2147</v>
      </c>
      <c r="JS853">
        <v>2160</v>
      </c>
      <c r="JT853">
        <v>11600</v>
      </c>
      <c r="JU853">
        <v>2160</v>
      </c>
      <c r="JV853">
        <v>2164</v>
      </c>
      <c r="JW853">
        <v>2157</v>
      </c>
      <c r="JX853">
        <v>2162</v>
      </c>
      <c r="JY853">
        <v>10200</v>
      </c>
      <c r="JZ853">
        <v>2164</v>
      </c>
      <c r="KA853">
        <v>2168</v>
      </c>
      <c r="KB853">
        <v>2163</v>
      </c>
      <c r="KC853">
        <v>2166</v>
      </c>
      <c r="KD853">
        <v>6500</v>
      </c>
      <c r="KE853">
        <v>2166</v>
      </c>
      <c r="KF853">
        <v>2166</v>
      </c>
      <c r="KG853">
        <v>2161</v>
      </c>
      <c r="KH853">
        <v>2161</v>
      </c>
      <c r="KI853">
        <v>1000</v>
      </c>
      <c r="KJ853">
        <v>2160</v>
      </c>
      <c r="KK853">
        <v>2160</v>
      </c>
      <c r="KL853">
        <v>2159</v>
      </c>
      <c r="KM853">
        <v>2160</v>
      </c>
      <c r="KN853">
        <v>1400</v>
      </c>
      <c r="KO853">
        <v>2158</v>
      </c>
      <c r="KP853">
        <v>2159</v>
      </c>
      <c r="KQ853">
        <v>2151</v>
      </c>
      <c r="KR853">
        <v>2152</v>
      </c>
      <c r="KS853">
        <v>4900</v>
      </c>
      <c r="KT853">
        <v>2152</v>
      </c>
      <c r="KU853">
        <v>2155</v>
      </c>
      <c r="KV853">
        <v>2149</v>
      </c>
      <c r="KW853">
        <v>2152</v>
      </c>
      <c r="KX853">
        <v>7500</v>
      </c>
      <c r="KY853">
        <v>2151</v>
      </c>
      <c r="KZ853">
        <v>2151</v>
      </c>
      <c r="LA853">
        <v>2147</v>
      </c>
      <c r="LB853">
        <v>2147</v>
      </c>
      <c r="LC853">
        <v>2200</v>
      </c>
      <c r="LD853">
        <v>2146</v>
      </c>
      <c r="LE853">
        <v>2151</v>
      </c>
      <c r="LF853">
        <v>2144</v>
      </c>
      <c r="LG853">
        <v>2151</v>
      </c>
      <c r="LH853">
        <v>5800</v>
      </c>
      <c r="LI853">
        <v>2152</v>
      </c>
      <c r="LJ853">
        <v>2161</v>
      </c>
      <c r="LK853">
        <v>2152</v>
      </c>
      <c r="LL853">
        <v>2161</v>
      </c>
      <c r="LM853">
        <v>7300</v>
      </c>
      <c r="LN853">
        <v>2162</v>
      </c>
      <c r="LO853">
        <v>2163</v>
      </c>
      <c r="LP853">
        <v>2155</v>
      </c>
      <c r="LQ853">
        <v>2161</v>
      </c>
      <c r="LR853">
        <v>10900</v>
      </c>
      <c r="LS853">
        <v>2159</v>
      </c>
      <c r="LT853">
        <v>2160</v>
      </c>
      <c r="LU853">
        <v>2148</v>
      </c>
      <c r="LV853">
        <v>2149</v>
      </c>
      <c r="LW853">
        <v>7500</v>
      </c>
      <c r="LX853">
        <v>2148</v>
      </c>
      <c r="LY853">
        <v>2150</v>
      </c>
      <c r="LZ853">
        <v>2148</v>
      </c>
      <c r="MA853">
        <v>2148</v>
      </c>
      <c r="MB853">
        <v>3900</v>
      </c>
      <c r="MC853">
        <v>2149</v>
      </c>
      <c r="MD853">
        <v>2154</v>
      </c>
      <c r="ME853">
        <v>2149</v>
      </c>
      <c r="MF853">
        <v>2152</v>
      </c>
      <c r="MG853">
        <v>4300</v>
      </c>
      <c r="MH853">
        <v>2153</v>
      </c>
      <c r="MI853">
        <v>2155</v>
      </c>
      <c r="MJ853">
        <v>2151</v>
      </c>
      <c r="MK853">
        <v>2153</v>
      </c>
      <c r="ML853">
        <v>6500</v>
      </c>
      <c r="MM853">
        <v>2153</v>
      </c>
      <c r="MN853">
        <v>2155</v>
      </c>
      <c r="MO853">
        <v>2150</v>
      </c>
      <c r="MP853">
        <v>2151</v>
      </c>
      <c r="MQ853">
        <v>5100</v>
      </c>
      <c r="MR853">
        <v>2151</v>
      </c>
      <c r="MS853">
        <v>2154</v>
      </c>
      <c r="MT853">
        <v>2151</v>
      </c>
      <c r="MU853">
        <v>2153</v>
      </c>
      <c r="MV853">
        <v>5900</v>
      </c>
      <c r="MW853">
        <v>2153</v>
      </c>
      <c r="MX853">
        <v>2153</v>
      </c>
      <c r="MY853">
        <v>2148</v>
      </c>
      <c r="MZ853">
        <v>2148</v>
      </c>
      <c r="NA853">
        <v>9100</v>
      </c>
      <c r="NB853">
        <v>2148</v>
      </c>
      <c r="NC853">
        <v>2149</v>
      </c>
      <c r="ND853">
        <v>2147</v>
      </c>
      <c r="NE853">
        <v>2149</v>
      </c>
      <c r="NF853">
        <v>11900</v>
      </c>
      <c r="NG853">
        <v>2147</v>
      </c>
      <c r="NH853">
        <v>2149</v>
      </c>
      <c r="NI853">
        <v>2146</v>
      </c>
      <c r="NJ853">
        <v>2147</v>
      </c>
      <c r="NK853">
        <v>10700</v>
      </c>
      <c r="NL853">
        <v>2147</v>
      </c>
      <c r="NM853">
        <v>2149</v>
      </c>
      <c r="NN853">
        <v>2144</v>
      </c>
      <c r="NO853">
        <v>2146</v>
      </c>
      <c r="NP853">
        <v>19000</v>
      </c>
      <c r="NQ853">
        <v>2147</v>
      </c>
      <c r="NR853">
        <v>2149</v>
      </c>
      <c r="NS853">
        <v>2145</v>
      </c>
      <c r="NT853">
        <v>2148</v>
      </c>
      <c r="NU853">
        <v>16300</v>
      </c>
      <c r="NV853">
        <v>2149</v>
      </c>
      <c r="NW853">
        <v>2149</v>
      </c>
      <c r="NX853">
        <v>2149</v>
      </c>
      <c r="NY853">
        <v>2149</v>
      </c>
      <c r="NZ853">
        <v>24900</v>
      </c>
    </row>
    <row r="854" spans="1:390" ht="27">
      <c r="A854" s="14" t="s">
        <v>18</v>
      </c>
      <c r="B854" s="14">
        <v>4</v>
      </c>
      <c r="C854" s="14">
        <v>2681</v>
      </c>
      <c r="D854" s="9" t="s">
        <v>448</v>
      </c>
      <c r="E854" s="14" t="s">
        <v>20</v>
      </c>
      <c r="F854" s="14" t="s">
        <v>446</v>
      </c>
      <c r="G854" s="51">
        <v>1425</v>
      </c>
      <c r="H854" s="51">
        <v>178</v>
      </c>
      <c r="I854" s="59">
        <v>0.14269999999999999</v>
      </c>
      <c r="J854" s="51">
        <v>2031700</v>
      </c>
      <c r="K854" s="51">
        <v>1429</v>
      </c>
      <c r="L854" s="51">
        <v>1299</v>
      </c>
      <c r="M854" s="64">
        <f t="shared" si="66"/>
        <v>3.0769230769230771E-2</v>
      </c>
      <c r="N854" s="43" t="str">
        <f>IFERROR(VLOOKUP(C854, マスタ!$E$2:$G$33, 3, TRUE), "")</f>
        <v>食品</v>
      </c>
      <c r="O854" s="14" t="str">
        <f>IF(F854 = "", "", TEXT( WORKDAY(TEXT(LEFT(F854, FIND("(", F854) - 1), "yyyy/mm/dd"), 1, マスタ!$A$2:$A$106), "yyyymmdd"))</f>
        <v>20170810</v>
      </c>
      <c r="P854" s="18">
        <v>42957</v>
      </c>
      <c r="Q854" s="57">
        <v>1405</v>
      </c>
      <c r="R854" s="57">
        <v>1468</v>
      </c>
      <c r="S854" s="57">
        <v>1386</v>
      </c>
      <c r="T854" s="14" t="str">
        <f t="shared" si="63"/>
        <v>有</v>
      </c>
      <c r="U854" s="14" t="str">
        <f t="shared" si="64"/>
        <v>有</v>
      </c>
      <c r="V854" s="68">
        <f t="shared" si="65"/>
        <v>-1.4035087719298289E-2</v>
      </c>
      <c r="W854" s="19" t="s">
        <v>947</v>
      </c>
      <c r="X854" s="47">
        <v>-14</v>
      </c>
      <c r="Y854" s="70">
        <f t="shared" si="67"/>
        <v>-9.8245614035087723</v>
      </c>
      <c r="Z854">
        <v>1405</v>
      </c>
      <c r="AA854">
        <v>1414</v>
      </c>
      <c r="AB854">
        <v>1386</v>
      </c>
      <c r="AC854">
        <v>1395</v>
      </c>
      <c r="AD854">
        <v>103500</v>
      </c>
      <c r="AE854">
        <v>1395</v>
      </c>
      <c r="AF854">
        <v>1408</v>
      </c>
      <c r="AG854">
        <v>1394</v>
      </c>
      <c r="AH854">
        <v>1399</v>
      </c>
      <c r="AI854">
        <v>17700</v>
      </c>
      <c r="AJ854">
        <v>1397</v>
      </c>
      <c r="AK854">
        <v>1403</v>
      </c>
      <c r="AL854">
        <v>1396</v>
      </c>
      <c r="AM854">
        <v>1400</v>
      </c>
      <c r="AN854">
        <v>15000</v>
      </c>
      <c r="AO854">
        <v>1400</v>
      </c>
      <c r="AP854">
        <v>1409</v>
      </c>
      <c r="AQ854">
        <v>1400</v>
      </c>
      <c r="AR854">
        <v>1404</v>
      </c>
      <c r="AS854">
        <v>12800</v>
      </c>
      <c r="AT854">
        <v>1404</v>
      </c>
      <c r="AU854">
        <v>1404</v>
      </c>
      <c r="AV854">
        <v>1395</v>
      </c>
      <c r="AW854">
        <v>1395</v>
      </c>
      <c r="AX854">
        <v>9200</v>
      </c>
      <c r="AY854">
        <v>1395</v>
      </c>
      <c r="AZ854">
        <v>1399</v>
      </c>
      <c r="BA854">
        <v>1394</v>
      </c>
      <c r="BB854">
        <v>1398</v>
      </c>
      <c r="BC854">
        <v>8600</v>
      </c>
      <c r="BD854">
        <v>1398</v>
      </c>
      <c r="BE854">
        <v>1409</v>
      </c>
      <c r="BF854">
        <v>1398</v>
      </c>
      <c r="BG854">
        <v>1405</v>
      </c>
      <c r="BH854">
        <v>14800</v>
      </c>
      <c r="BI854">
        <v>1403</v>
      </c>
      <c r="BJ854">
        <v>1403</v>
      </c>
      <c r="BK854">
        <v>1401</v>
      </c>
      <c r="BL854">
        <v>1401</v>
      </c>
      <c r="BM854">
        <v>3900</v>
      </c>
      <c r="BN854">
        <v>1401</v>
      </c>
      <c r="BO854">
        <v>1405</v>
      </c>
      <c r="BP854">
        <v>1401</v>
      </c>
      <c r="BQ854">
        <v>1405</v>
      </c>
      <c r="BR854">
        <v>5000</v>
      </c>
      <c r="BS854">
        <v>1406</v>
      </c>
      <c r="BT854">
        <v>1412</v>
      </c>
      <c r="BU854">
        <v>1406</v>
      </c>
      <c r="BV854">
        <v>1409</v>
      </c>
      <c r="BW854">
        <v>8700</v>
      </c>
      <c r="BX854">
        <v>1409</v>
      </c>
      <c r="BY854">
        <v>1414</v>
      </c>
      <c r="BZ854">
        <v>1409</v>
      </c>
      <c r="CA854">
        <v>1413</v>
      </c>
      <c r="CB854">
        <v>6500</v>
      </c>
      <c r="CC854">
        <v>1414</v>
      </c>
      <c r="CD854">
        <v>1414</v>
      </c>
      <c r="CE854">
        <v>1413</v>
      </c>
      <c r="CF854">
        <v>1413</v>
      </c>
      <c r="CG854">
        <v>2700</v>
      </c>
      <c r="CH854">
        <v>1414</v>
      </c>
      <c r="CI854">
        <v>1419</v>
      </c>
      <c r="CJ854">
        <v>1412</v>
      </c>
      <c r="CK854">
        <v>1414</v>
      </c>
      <c r="CL854">
        <v>19400</v>
      </c>
      <c r="CM854">
        <v>1414</v>
      </c>
      <c r="CN854">
        <v>1414</v>
      </c>
      <c r="CO854">
        <v>1408</v>
      </c>
      <c r="CP854">
        <v>1408</v>
      </c>
      <c r="CQ854">
        <v>6600</v>
      </c>
      <c r="CR854">
        <v>1409</v>
      </c>
      <c r="CS854">
        <v>1412</v>
      </c>
      <c r="CT854">
        <v>1406</v>
      </c>
      <c r="CU854">
        <v>1412</v>
      </c>
      <c r="CV854">
        <v>9400</v>
      </c>
      <c r="CW854">
        <v>1413</v>
      </c>
      <c r="CX854">
        <v>1413</v>
      </c>
      <c r="CY854">
        <v>1409</v>
      </c>
      <c r="CZ854">
        <v>1409</v>
      </c>
      <c r="DA854">
        <v>7700</v>
      </c>
      <c r="DB854">
        <v>1408</v>
      </c>
      <c r="DC854">
        <v>1409</v>
      </c>
      <c r="DD854">
        <v>1407</v>
      </c>
      <c r="DE854">
        <v>1409</v>
      </c>
      <c r="DF854">
        <v>5100</v>
      </c>
      <c r="DG854">
        <v>1410</v>
      </c>
      <c r="DH854">
        <v>1412</v>
      </c>
      <c r="DI854">
        <v>1410</v>
      </c>
      <c r="DJ854">
        <v>1412</v>
      </c>
      <c r="DK854">
        <v>3200</v>
      </c>
      <c r="DL854">
        <v>1413</v>
      </c>
      <c r="DM854">
        <v>1418</v>
      </c>
      <c r="DN854">
        <v>1412</v>
      </c>
      <c r="DO854">
        <v>1417</v>
      </c>
      <c r="DP854">
        <v>12800</v>
      </c>
      <c r="DQ854">
        <v>1417</v>
      </c>
      <c r="DR854">
        <v>1418</v>
      </c>
      <c r="DS854">
        <v>1415</v>
      </c>
      <c r="DT854">
        <v>1416</v>
      </c>
      <c r="DU854">
        <v>5500</v>
      </c>
      <c r="DV854">
        <v>1416</v>
      </c>
      <c r="DW854">
        <v>1419</v>
      </c>
      <c r="DX854">
        <v>1415</v>
      </c>
      <c r="DY854">
        <v>1419</v>
      </c>
      <c r="DZ854">
        <v>4700</v>
      </c>
      <c r="EA854">
        <v>1419</v>
      </c>
      <c r="EB854">
        <v>1420</v>
      </c>
      <c r="EC854">
        <v>1418</v>
      </c>
      <c r="ED854">
        <v>1418</v>
      </c>
      <c r="EE854">
        <v>6800</v>
      </c>
      <c r="EF854">
        <v>1418</v>
      </c>
      <c r="EG854">
        <v>1420</v>
      </c>
      <c r="EH854">
        <v>1417</v>
      </c>
      <c r="EI854">
        <v>1419</v>
      </c>
      <c r="EJ854">
        <v>4300</v>
      </c>
      <c r="EK854">
        <v>1419</v>
      </c>
      <c r="EL854">
        <v>1419</v>
      </c>
      <c r="EM854">
        <v>1418</v>
      </c>
      <c r="EN854">
        <v>1418</v>
      </c>
      <c r="EO854">
        <v>2500</v>
      </c>
      <c r="EP854">
        <v>1417</v>
      </c>
      <c r="EQ854">
        <v>1419</v>
      </c>
      <c r="ER854">
        <v>1417</v>
      </c>
      <c r="ES854">
        <v>1419</v>
      </c>
      <c r="ET854">
        <v>1900</v>
      </c>
      <c r="EU854">
        <v>1419</v>
      </c>
      <c r="EV854">
        <v>1420</v>
      </c>
      <c r="EW854">
        <v>1418</v>
      </c>
      <c r="EX854">
        <v>1419</v>
      </c>
      <c r="EY854">
        <v>12400</v>
      </c>
      <c r="EZ854">
        <v>1419</v>
      </c>
      <c r="FA854">
        <v>1420</v>
      </c>
      <c r="FB854">
        <v>1419</v>
      </c>
      <c r="FC854">
        <v>1419</v>
      </c>
      <c r="FD854">
        <v>700</v>
      </c>
      <c r="FE854">
        <v>1419</v>
      </c>
      <c r="FF854">
        <v>1423</v>
      </c>
      <c r="FG854">
        <v>1419</v>
      </c>
      <c r="FH854">
        <v>1423</v>
      </c>
      <c r="FI854">
        <v>12100</v>
      </c>
      <c r="FJ854">
        <v>1424</v>
      </c>
      <c r="FK854">
        <v>1424</v>
      </c>
      <c r="FL854">
        <v>1423</v>
      </c>
      <c r="FM854">
        <v>1424</v>
      </c>
      <c r="FN854">
        <v>2800</v>
      </c>
      <c r="FO854">
        <v>1424</v>
      </c>
      <c r="FP854">
        <v>1425</v>
      </c>
      <c r="FQ854">
        <v>1424</v>
      </c>
      <c r="FR854">
        <v>1424</v>
      </c>
      <c r="FS854">
        <v>4500</v>
      </c>
      <c r="FT854">
        <v>1424</v>
      </c>
      <c r="FU854">
        <v>1424</v>
      </c>
      <c r="FV854">
        <v>1424</v>
      </c>
      <c r="FW854">
        <v>1424</v>
      </c>
      <c r="FX854">
        <v>1000</v>
      </c>
      <c r="GC854">
        <v>0</v>
      </c>
      <c r="GH854">
        <v>0</v>
      </c>
      <c r="GM854">
        <v>0</v>
      </c>
      <c r="GR854">
        <v>0</v>
      </c>
      <c r="GW854">
        <v>0</v>
      </c>
      <c r="HB854">
        <v>0</v>
      </c>
      <c r="HG854">
        <v>0</v>
      </c>
      <c r="HL854">
        <v>0</v>
      </c>
      <c r="HQ854">
        <v>0</v>
      </c>
      <c r="HV854">
        <v>0</v>
      </c>
      <c r="IA854">
        <v>0</v>
      </c>
      <c r="IB854">
        <v>1422</v>
      </c>
      <c r="IC854">
        <v>1424</v>
      </c>
      <c r="ID854">
        <v>1421</v>
      </c>
      <c r="IE854">
        <v>1423</v>
      </c>
      <c r="IF854">
        <v>15900</v>
      </c>
      <c r="IG854">
        <v>1423</v>
      </c>
      <c r="IH854">
        <v>1427</v>
      </c>
      <c r="II854">
        <v>1421</v>
      </c>
      <c r="IJ854">
        <v>1421</v>
      </c>
      <c r="IK854">
        <v>28500</v>
      </c>
      <c r="IL854">
        <v>1421</v>
      </c>
      <c r="IM854">
        <v>1425</v>
      </c>
      <c r="IN854">
        <v>1421</v>
      </c>
      <c r="IO854">
        <v>1425</v>
      </c>
      <c r="IP854">
        <v>9100</v>
      </c>
      <c r="IQ854">
        <v>1425</v>
      </c>
      <c r="IR854">
        <v>1432</v>
      </c>
      <c r="IS854">
        <v>1425</v>
      </c>
      <c r="IT854">
        <v>1432</v>
      </c>
      <c r="IU854">
        <v>24200</v>
      </c>
      <c r="IV854">
        <v>1432</v>
      </c>
      <c r="IW854">
        <v>1435</v>
      </c>
      <c r="IX854">
        <v>1431</v>
      </c>
      <c r="IY854">
        <v>1435</v>
      </c>
      <c r="IZ854">
        <v>8500</v>
      </c>
      <c r="JA854">
        <v>1434</v>
      </c>
      <c r="JB854">
        <v>1442</v>
      </c>
      <c r="JC854">
        <v>1433</v>
      </c>
      <c r="JD854">
        <v>1442</v>
      </c>
      <c r="JE854">
        <v>21900</v>
      </c>
      <c r="JF854">
        <v>1442</v>
      </c>
      <c r="JG854">
        <v>1447</v>
      </c>
      <c r="JH854">
        <v>1442</v>
      </c>
      <c r="JI854">
        <v>1446</v>
      </c>
      <c r="JJ854">
        <v>16100</v>
      </c>
      <c r="JK854">
        <v>1447</v>
      </c>
      <c r="JL854">
        <v>1447</v>
      </c>
      <c r="JM854">
        <v>1442</v>
      </c>
      <c r="JN854">
        <v>1446</v>
      </c>
      <c r="JO854">
        <v>14200</v>
      </c>
      <c r="JP854">
        <v>1446</v>
      </c>
      <c r="JQ854">
        <v>1446</v>
      </c>
      <c r="JR854">
        <v>1444</v>
      </c>
      <c r="JS854">
        <v>1446</v>
      </c>
      <c r="JT854">
        <v>7800</v>
      </c>
      <c r="JU854">
        <v>1446</v>
      </c>
      <c r="JV854">
        <v>1450</v>
      </c>
      <c r="JW854">
        <v>1446</v>
      </c>
      <c r="JX854">
        <v>1450</v>
      </c>
      <c r="JY854">
        <v>14900</v>
      </c>
      <c r="JZ854">
        <v>1450</v>
      </c>
      <c r="KA854">
        <v>1456</v>
      </c>
      <c r="KB854">
        <v>1449</v>
      </c>
      <c r="KC854">
        <v>1454</v>
      </c>
      <c r="KD854">
        <v>26900</v>
      </c>
      <c r="KE854">
        <v>1454</v>
      </c>
      <c r="KF854">
        <v>1459</v>
      </c>
      <c r="KG854">
        <v>1453</v>
      </c>
      <c r="KH854">
        <v>1459</v>
      </c>
      <c r="KI854">
        <v>12100</v>
      </c>
      <c r="KJ854">
        <v>1458</v>
      </c>
      <c r="KK854">
        <v>1460</v>
      </c>
      <c r="KL854">
        <v>1457</v>
      </c>
      <c r="KM854">
        <v>1459</v>
      </c>
      <c r="KN854">
        <v>11700</v>
      </c>
      <c r="KO854">
        <v>1459</v>
      </c>
      <c r="KP854">
        <v>1463</v>
      </c>
      <c r="KQ854">
        <v>1459</v>
      </c>
      <c r="KR854">
        <v>1459</v>
      </c>
      <c r="KS854">
        <v>18800</v>
      </c>
      <c r="KT854">
        <v>1459</v>
      </c>
      <c r="KU854">
        <v>1459</v>
      </c>
      <c r="KV854">
        <v>1454</v>
      </c>
      <c r="KW854">
        <v>1455</v>
      </c>
      <c r="KX854">
        <v>8700</v>
      </c>
      <c r="KY854">
        <v>1455</v>
      </c>
      <c r="KZ854">
        <v>1460</v>
      </c>
      <c r="LA854">
        <v>1455</v>
      </c>
      <c r="LB854">
        <v>1460</v>
      </c>
      <c r="LC854">
        <v>5800</v>
      </c>
      <c r="LD854">
        <v>1459</v>
      </c>
      <c r="LE854">
        <v>1466</v>
      </c>
      <c r="LF854">
        <v>1459</v>
      </c>
      <c r="LG854">
        <v>1463</v>
      </c>
      <c r="LH854">
        <v>9000</v>
      </c>
      <c r="LI854">
        <v>1463</v>
      </c>
      <c r="LJ854">
        <v>1466</v>
      </c>
      <c r="LK854">
        <v>1463</v>
      </c>
      <c r="LL854">
        <v>1466</v>
      </c>
      <c r="LM854">
        <v>3300</v>
      </c>
      <c r="LN854">
        <v>1465</v>
      </c>
      <c r="LO854">
        <v>1466</v>
      </c>
      <c r="LP854">
        <v>1463</v>
      </c>
      <c r="LQ854">
        <v>1464</v>
      </c>
      <c r="LR854">
        <v>7600</v>
      </c>
      <c r="LS854">
        <v>1464</v>
      </c>
      <c r="LT854">
        <v>1465</v>
      </c>
      <c r="LU854">
        <v>1464</v>
      </c>
      <c r="LV854">
        <v>1464</v>
      </c>
      <c r="LW854">
        <v>7100</v>
      </c>
      <c r="LX854">
        <v>1466</v>
      </c>
      <c r="LY854">
        <v>1466</v>
      </c>
      <c r="LZ854">
        <v>1461</v>
      </c>
      <c r="MA854">
        <v>1461</v>
      </c>
      <c r="MB854">
        <v>8600</v>
      </c>
      <c r="MC854">
        <v>1461</v>
      </c>
      <c r="MD854">
        <v>1465</v>
      </c>
      <c r="ME854">
        <v>1461</v>
      </c>
      <c r="MF854">
        <v>1464</v>
      </c>
      <c r="MG854">
        <v>9300</v>
      </c>
      <c r="MH854">
        <v>1464</v>
      </c>
      <c r="MI854">
        <v>1465</v>
      </c>
      <c r="MJ854">
        <v>1464</v>
      </c>
      <c r="MK854">
        <v>1465</v>
      </c>
      <c r="ML854">
        <v>3600</v>
      </c>
      <c r="MM854">
        <v>1464</v>
      </c>
      <c r="MN854">
        <v>1465</v>
      </c>
      <c r="MO854">
        <v>1464</v>
      </c>
      <c r="MP854">
        <v>1465</v>
      </c>
      <c r="MQ854">
        <v>7200</v>
      </c>
      <c r="MR854">
        <v>1465</v>
      </c>
      <c r="MS854">
        <v>1466</v>
      </c>
      <c r="MT854">
        <v>1464</v>
      </c>
      <c r="MU854">
        <v>1464</v>
      </c>
      <c r="MV854">
        <v>14300</v>
      </c>
      <c r="MW854">
        <v>1464</v>
      </c>
      <c r="MX854">
        <v>1465</v>
      </c>
      <c r="MY854">
        <v>1463</v>
      </c>
      <c r="MZ854">
        <v>1465</v>
      </c>
      <c r="NA854">
        <v>7800</v>
      </c>
      <c r="NB854">
        <v>1465</v>
      </c>
      <c r="NC854">
        <v>1468</v>
      </c>
      <c r="ND854">
        <v>1465</v>
      </c>
      <c r="NE854">
        <v>1468</v>
      </c>
      <c r="NF854">
        <v>12500</v>
      </c>
      <c r="NG854">
        <v>1468</v>
      </c>
      <c r="NH854">
        <v>1468</v>
      </c>
      <c r="NI854">
        <v>1466</v>
      </c>
      <c r="NJ854">
        <v>1467</v>
      </c>
      <c r="NK854">
        <v>13900</v>
      </c>
      <c r="NL854">
        <v>1466</v>
      </c>
      <c r="NM854">
        <v>1467</v>
      </c>
      <c r="NN854">
        <v>1465</v>
      </c>
      <c r="NO854">
        <v>1466</v>
      </c>
      <c r="NP854">
        <v>13800</v>
      </c>
      <c r="NQ854">
        <v>1467</v>
      </c>
      <c r="NR854">
        <v>1467</v>
      </c>
      <c r="NS854">
        <v>1465</v>
      </c>
      <c r="NT854">
        <v>1465</v>
      </c>
      <c r="NU854">
        <v>14200</v>
      </c>
      <c r="NV854">
        <v>1465</v>
      </c>
      <c r="NW854">
        <v>1465</v>
      </c>
      <c r="NX854">
        <v>1465</v>
      </c>
      <c r="NY854">
        <v>1465</v>
      </c>
      <c r="NZ854">
        <v>31600</v>
      </c>
    </row>
    <row r="855" spans="1:390" ht="15">
      <c r="A855" s="15" t="s">
        <v>18</v>
      </c>
      <c r="B855" s="15">
        <v>5</v>
      </c>
      <c r="C855" s="15">
        <v>6272</v>
      </c>
      <c r="D855" s="10" t="s">
        <v>449</v>
      </c>
      <c r="E855" s="15" t="s">
        <v>20</v>
      </c>
      <c r="F855" s="15" t="s">
        <v>446</v>
      </c>
      <c r="G855" s="50">
        <v>1369</v>
      </c>
      <c r="H855" s="50">
        <v>151</v>
      </c>
      <c r="I855" s="58">
        <v>0.124</v>
      </c>
      <c r="J855" s="50">
        <v>832700</v>
      </c>
      <c r="K855" s="50">
        <v>1392</v>
      </c>
      <c r="L855" s="50">
        <v>1306</v>
      </c>
      <c r="M855" s="63">
        <f t="shared" si="66"/>
        <v>0.26744186046511625</v>
      </c>
      <c r="N855" s="42" t="str">
        <f>IFERROR(VLOOKUP(C855, マスタ!$E$2:$G$33, 3, TRUE), "")</f>
        <v>機械</v>
      </c>
      <c r="O855" s="15" t="str">
        <f>IF(F855 = "", "", TEXT( WORKDAY(TEXT(LEFT(F855, FIND("(", F855) - 1), "yyyy/mm/dd"), 1, マスタ!$A$2:$A$106), "yyyymmdd"))</f>
        <v>20170810</v>
      </c>
      <c r="P855" s="16">
        <v>42957</v>
      </c>
      <c r="Q855" s="56">
        <v>1369</v>
      </c>
      <c r="R855" s="56">
        <v>1377</v>
      </c>
      <c r="S855" s="56">
        <v>1335</v>
      </c>
      <c r="T855" s="15" t="str">
        <f t="shared" si="63"/>
        <v>無</v>
      </c>
      <c r="U855" s="15" t="str">
        <f t="shared" si="64"/>
        <v>有</v>
      </c>
      <c r="V855" s="67">
        <f t="shared" si="65"/>
        <v>0</v>
      </c>
      <c r="W855" s="17" t="s">
        <v>947</v>
      </c>
      <c r="X855" s="46">
        <v>-13</v>
      </c>
      <c r="Y855" s="71">
        <f t="shared" si="67"/>
        <v>-9.4959824689554431</v>
      </c>
      <c r="Z855">
        <v>1369</v>
      </c>
      <c r="AA855">
        <v>1369</v>
      </c>
      <c r="AB855">
        <v>1350</v>
      </c>
      <c r="AC855">
        <v>1358</v>
      </c>
      <c r="AD855">
        <v>20900</v>
      </c>
      <c r="AE855">
        <v>1356</v>
      </c>
      <c r="AF855">
        <v>1364</v>
      </c>
      <c r="AG855">
        <v>1356</v>
      </c>
      <c r="AH855">
        <v>1361</v>
      </c>
      <c r="AI855">
        <v>6100</v>
      </c>
      <c r="AJ855">
        <v>1359</v>
      </c>
      <c r="AK855">
        <v>1361</v>
      </c>
      <c r="AL855">
        <v>1355</v>
      </c>
      <c r="AM855">
        <v>1361</v>
      </c>
      <c r="AN855">
        <v>4400</v>
      </c>
      <c r="AO855">
        <v>1362</v>
      </c>
      <c r="AP855">
        <v>1369</v>
      </c>
      <c r="AQ855">
        <v>1362</v>
      </c>
      <c r="AR855">
        <v>1368</v>
      </c>
      <c r="AS855">
        <v>5500</v>
      </c>
      <c r="AT855">
        <v>1368</v>
      </c>
      <c r="AU855">
        <v>1377</v>
      </c>
      <c r="AV855">
        <v>1368</v>
      </c>
      <c r="AW855">
        <v>1377</v>
      </c>
      <c r="AX855">
        <v>12100</v>
      </c>
      <c r="AY855">
        <v>1377</v>
      </c>
      <c r="AZ855">
        <v>1377</v>
      </c>
      <c r="BA855">
        <v>1370</v>
      </c>
      <c r="BB855">
        <v>1374</v>
      </c>
      <c r="BC855">
        <v>1800</v>
      </c>
      <c r="BD855">
        <v>1374</v>
      </c>
      <c r="BE855">
        <v>1374</v>
      </c>
      <c r="BF855">
        <v>1367</v>
      </c>
      <c r="BG855">
        <v>1367</v>
      </c>
      <c r="BH855">
        <v>1200</v>
      </c>
      <c r="BI855">
        <v>1366</v>
      </c>
      <c r="BJ855">
        <v>1366</v>
      </c>
      <c r="BK855">
        <v>1360</v>
      </c>
      <c r="BL855">
        <v>1360</v>
      </c>
      <c r="BM855">
        <v>8300</v>
      </c>
      <c r="BN855">
        <v>1360</v>
      </c>
      <c r="BO855">
        <v>1360</v>
      </c>
      <c r="BP855">
        <v>1354</v>
      </c>
      <c r="BQ855">
        <v>1359</v>
      </c>
      <c r="BR855">
        <v>3800</v>
      </c>
      <c r="BS855">
        <v>1360</v>
      </c>
      <c r="BT855">
        <v>1360</v>
      </c>
      <c r="BU855">
        <v>1356</v>
      </c>
      <c r="BV855">
        <v>1357</v>
      </c>
      <c r="BW855">
        <v>2000</v>
      </c>
      <c r="BX855">
        <v>1355</v>
      </c>
      <c r="BY855">
        <v>1355</v>
      </c>
      <c r="BZ855">
        <v>1350</v>
      </c>
      <c r="CA855">
        <v>1354</v>
      </c>
      <c r="CB855">
        <v>4600</v>
      </c>
      <c r="CC855">
        <v>1353</v>
      </c>
      <c r="CD855">
        <v>1354</v>
      </c>
      <c r="CE855">
        <v>1342</v>
      </c>
      <c r="CF855">
        <v>1342</v>
      </c>
      <c r="CG855">
        <v>14400</v>
      </c>
      <c r="CH855">
        <v>1346</v>
      </c>
      <c r="CI855">
        <v>1346</v>
      </c>
      <c r="CJ855">
        <v>1338</v>
      </c>
      <c r="CK855">
        <v>1341</v>
      </c>
      <c r="CL855">
        <v>8400</v>
      </c>
      <c r="CM855">
        <v>1343</v>
      </c>
      <c r="CN855">
        <v>1344</v>
      </c>
      <c r="CO855">
        <v>1342</v>
      </c>
      <c r="CP855">
        <v>1342</v>
      </c>
      <c r="CQ855">
        <v>1500</v>
      </c>
      <c r="CR855">
        <v>1343</v>
      </c>
      <c r="CS855">
        <v>1352</v>
      </c>
      <c r="CT855">
        <v>1343</v>
      </c>
      <c r="CU855">
        <v>1348</v>
      </c>
      <c r="CV855">
        <v>7200</v>
      </c>
      <c r="CW855">
        <v>1349</v>
      </c>
      <c r="CX855">
        <v>1349</v>
      </c>
      <c r="CY855">
        <v>1346</v>
      </c>
      <c r="CZ855">
        <v>1348</v>
      </c>
      <c r="DA855">
        <v>1500</v>
      </c>
      <c r="DB855">
        <v>1346</v>
      </c>
      <c r="DC855">
        <v>1347</v>
      </c>
      <c r="DD855">
        <v>1343</v>
      </c>
      <c r="DE855">
        <v>1345</v>
      </c>
      <c r="DF855">
        <v>1700</v>
      </c>
      <c r="DG855">
        <v>1346</v>
      </c>
      <c r="DH855">
        <v>1351</v>
      </c>
      <c r="DI855">
        <v>1346</v>
      </c>
      <c r="DJ855">
        <v>1349</v>
      </c>
      <c r="DK855">
        <v>2500</v>
      </c>
      <c r="DL855">
        <v>1349</v>
      </c>
      <c r="DM855">
        <v>1353</v>
      </c>
      <c r="DN855">
        <v>1346</v>
      </c>
      <c r="DO855">
        <v>1353</v>
      </c>
      <c r="DP855">
        <v>5600</v>
      </c>
      <c r="DQ855">
        <v>1354</v>
      </c>
      <c r="DR855">
        <v>1355</v>
      </c>
      <c r="DS855">
        <v>1348</v>
      </c>
      <c r="DT855">
        <v>1349</v>
      </c>
      <c r="DU855">
        <v>6700</v>
      </c>
      <c r="DV855">
        <v>1350</v>
      </c>
      <c r="DW855">
        <v>1352</v>
      </c>
      <c r="DX855">
        <v>1349</v>
      </c>
      <c r="DY855">
        <v>1351</v>
      </c>
      <c r="DZ855">
        <v>2900</v>
      </c>
      <c r="EA855">
        <v>1350</v>
      </c>
      <c r="EB855">
        <v>1350</v>
      </c>
      <c r="EC855">
        <v>1347</v>
      </c>
      <c r="ED855">
        <v>1348</v>
      </c>
      <c r="EE855">
        <v>3300</v>
      </c>
      <c r="EF855">
        <v>1349</v>
      </c>
      <c r="EG855">
        <v>1352</v>
      </c>
      <c r="EH855">
        <v>1347</v>
      </c>
      <c r="EI855">
        <v>1351</v>
      </c>
      <c r="EJ855">
        <v>2500</v>
      </c>
      <c r="EK855">
        <v>1351</v>
      </c>
      <c r="EL855">
        <v>1351</v>
      </c>
      <c r="EM855">
        <v>1349</v>
      </c>
      <c r="EN855">
        <v>1350</v>
      </c>
      <c r="EO855">
        <v>600</v>
      </c>
      <c r="EP855">
        <v>1350</v>
      </c>
      <c r="EQ855">
        <v>1350</v>
      </c>
      <c r="ER855">
        <v>1347</v>
      </c>
      <c r="ES855">
        <v>1347</v>
      </c>
      <c r="ET855">
        <v>1900</v>
      </c>
      <c r="EU855">
        <v>1348</v>
      </c>
      <c r="EV855">
        <v>1352</v>
      </c>
      <c r="EW855">
        <v>1348</v>
      </c>
      <c r="EX855">
        <v>1350</v>
      </c>
      <c r="EY855">
        <v>4600</v>
      </c>
      <c r="EZ855">
        <v>1351</v>
      </c>
      <c r="FA855">
        <v>1351</v>
      </c>
      <c r="FB855">
        <v>1349</v>
      </c>
      <c r="FC855">
        <v>1349</v>
      </c>
      <c r="FD855">
        <v>900</v>
      </c>
      <c r="FE855">
        <v>1349</v>
      </c>
      <c r="FF855">
        <v>1352</v>
      </c>
      <c r="FG855">
        <v>1349</v>
      </c>
      <c r="FH855">
        <v>1350</v>
      </c>
      <c r="FI855">
        <v>700</v>
      </c>
      <c r="FJ855">
        <v>1350</v>
      </c>
      <c r="FK855">
        <v>1350</v>
      </c>
      <c r="FL855">
        <v>1348</v>
      </c>
      <c r="FM855">
        <v>1349</v>
      </c>
      <c r="FN855">
        <v>1100</v>
      </c>
      <c r="FO855">
        <v>1350</v>
      </c>
      <c r="FP855">
        <v>1350</v>
      </c>
      <c r="FQ855">
        <v>1348</v>
      </c>
      <c r="FR855">
        <v>1349</v>
      </c>
      <c r="FS855">
        <v>1300</v>
      </c>
      <c r="FT855">
        <v>1348</v>
      </c>
      <c r="FU855">
        <v>1348</v>
      </c>
      <c r="FV855">
        <v>1348</v>
      </c>
      <c r="FW855">
        <v>1348</v>
      </c>
      <c r="FX855">
        <v>100</v>
      </c>
      <c r="GC855">
        <v>0</v>
      </c>
      <c r="GH855">
        <v>0</v>
      </c>
      <c r="GM855">
        <v>0</v>
      </c>
      <c r="GR855">
        <v>0</v>
      </c>
      <c r="GW855">
        <v>0</v>
      </c>
      <c r="HB855">
        <v>0</v>
      </c>
      <c r="HG855">
        <v>0</v>
      </c>
      <c r="HL855">
        <v>0</v>
      </c>
      <c r="HQ855">
        <v>0</v>
      </c>
      <c r="HV855">
        <v>0</v>
      </c>
      <c r="IA855">
        <v>0</v>
      </c>
      <c r="IB855">
        <v>1346</v>
      </c>
      <c r="IC855">
        <v>1348</v>
      </c>
      <c r="ID855">
        <v>1341</v>
      </c>
      <c r="IE855">
        <v>1341</v>
      </c>
      <c r="IF855">
        <v>10200</v>
      </c>
      <c r="IG855">
        <v>1340</v>
      </c>
      <c r="IH855">
        <v>1340</v>
      </c>
      <c r="II855">
        <v>1337</v>
      </c>
      <c r="IJ855">
        <v>1340</v>
      </c>
      <c r="IK855">
        <v>1900</v>
      </c>
      <c r="IL855">
        <v>1339</v>
      </c>
      <c r="IM855">
        <v>1342</v>
      </c>
      <c r="IN855">
        <v>1338</v>
      </c>
      <c r="IO855">
        <v>1339</v>
      </c>
      <c r="IP855">
        <v>3000</v>
      </c>
      <c r="IQ855">
        <v>1340</v>
      </c>
      <c r="IR855">
        <v>1340</v>
      </c>
      <c r="IS855">
        <v>1339</v>
      </c>
      <c r="IT855">
        <v>1339</v>
      </c>
      <c r="IU855">
        <v>800</v>
      </c>
      <c r="IV855">
        <v>1339</v>
      </c>
      <c r="IW855">
        <v>1341</v>
      </c>
      <c r="IX855">
        <v>1338</v>
      </c>
      <c r="IY855">
        <v>1339</v>
      </c>
      <c r="IZ855">
        <v>2900</v>
      </c>
      <c r="JA855">
        <v>1339</v>
      </c>
      <c r="JB855">
        <v>1340</v>
      </c>
      <c r="JC855">
        <v>1338</v>
      </c>
      <c r="JD855">
        <v>1340</v>
      </c>
      <c r="JE855">
        <v>1300</v>
      </c>
      <c r="JF855">
        <v>1341</v>
      </c>
      <c r="JG855">
        <v>1342</v>
      </c>
      <c r="JH855">
        <v>1341</v>
      </c>
      <c r="JI855">
        <v>1341</v>
      </c>
      <c r="JJ855">
        <v>2800</v>
      </c>
      <c r="JK855">
        <v>1340</v>
      </c>
      <c r="JL855">
        <v>1340</v>
      </c>
      <c r="JM855">
        <v>1338</v>
      </c>
      <c r="JN855">
        <v>1340</v>
      </c>
      <c r="JO855">
        <v>1400</v>
      </c>
      <c r="JP855">
        <v>1341</v>
      </c>
      <c r="JQ855">
        <v>1341</v>
      </c>
      <c r="JR855">
        <v>1340</v>
      </c>
      <c r="JS855">
        <v>1341</v>
      </c>
      <c r="JT855">
        <v>400</v>
      </c>
      <c r="JU855">
        <v>1342</v>
      </c>
      <c r="JV855">
        <v>1342</v>
      </c>
      <c r="JW855">
        <v>1339</v>
      </c>
      <c r="JX855">
        <v>1339</v>
      </c>
      <c r="JY855">
        <v>500</v>
      </c>
      <c r="JZ855">
        <v>1341</v>
      </c>
      <c r="KA855">
        <v>1341</v>
      </c>
      <c r="KB855">
        <v>1341</v>
      </c>
      <c r="KC855">
        <v>1341</v>
      </c>
      <c r="KD855">
        <v>300</v>
      </c>
      <c r="KE855">
        <v>1343</v>
      </c>
      <c r="KF855">
        <v>1343</v>
      </c>
      <c r="KG855">
        <v>1342</v>
      </c>
      <c r="KH855">
        <v>1342</v>
      </c>
      <c r="KI855">
        <v>500</v>
      </c>
      <c r="KJ855">
        <v>1342</v>
      </c>
      <c r="KK855">
        <v>1342</v>
      </c>
      <c r="KL855">
        <v>1341</v>
      </c>
      <c r="KM855">
        <v>1341</v>
      </c>
      <c r="KN855">
        <v>1100</v>
      </c>
      <c r="KO855">
        <v>1340</v>
      </c>
      <c r="KP855">
        <v>1340</v>
      </c>
      <c r="KQ855">
        <v>1339</v>
      </c>
      <c r="KR855">
        <v>1339</v>
      </c>
      <c r="KS855">
        <v>400</v>
      </c>
      <c r="KT855">
        <v>1340</v>
      </c>
      <c r="KU855">
        <v>1340</v>
      </c>
      <c r="KV855">
        <v>1339</v>
      </c>
      <c r="KW855">
        <v>1339</v>
      </c>
      <c r="KX855">
        <v>400</v>
      </c>
      <c r="KY855">
        <v>1339</v>
      </c>
      <c r="KZ855">
        <v>1339</v>
      </c>
      <c r="LA855">
        <v>1338</v>
      </c>
      <c r="LB855">
        <v>1339</v>
      </c>
      <c r="LC855">
        <v>1300</v>
      </c>
      <c r="LD855">
        <v>1339</v>
      </c>
      <c r="LE855">
        <v>1339</v>
      </c>
      <c r="LF855">
        <v>1338</v>
      </c>
      <c r="LG855">
        <v>1338</v>
      </c>
      <c r="LH855">
        <v>900</v>
      </c>
      <c r="LI855">
        <v>1338</v>
      </c>
      <c r="LJ855">
        <v>1338</v>
      </c>
      <c r="LK855">
        <v>1335</v>
      </c>
      <c r="LL855">
        <v>1337</v>
      </c>
      <c r="LM855">
        <v>13600</v>
      </c>
      <c r="LN855">
        <v>1337</v>
      </c>
      <c r="LO855">
        <v>1340</v>
      </c>
      <c r="LP855">
        <v>1337</v>
      </c>
      <c r="LQ855">
        <v>1340</v>
      </c>
      <c r="LR855">
        <v>1000</v>
      </c>
      <c r="LS855">
        <v>1339</v>
      </c>
      <c r="LT855">
        <v>1340</v>
      </c>
      <c r="LU855">
        <v>1339</v>
      </c>
      <c r="LV855">
        <v>1340</v>
      </c>
      <c r="LW855">
        <v>700</v>
      </c>
      <c r="LX855">
        <v>1339</v>
      </c>
      <c r="LY855">
        <v>1340</v>
      </c>
      <c r="LZ855">
        <v>1339</v>
      </c>
      <c r="MA855">
        <v>1339</v>
      </c>
      <c r="MB855">
        <v>1200</v>
      </c>
      <c r="MC855">
        <v>1340</v>
      </c>
      <c r="MD855">
        <v>1342</v>
      </c>
      <c r="ME855">
        <v>1340</v>
      </c>
      <c r="MF855">
        <v>1342</v>
      </c>
      <c r="MG855">
        <v>1500</v>
      </c>
      <c r="MH855">
        <v>1343</v>
      </c>
      <c r="MI855">
        <v>1345</v>
      </c>
      <c r="MJ855">
        <v>1343</v>
      </c>
      <c r="MK855">
        <v>1345</v>
      </c>
      <c r="ML855">
        <v>2900</v>
      </c>
      <c r="MM855">
        <v>1346</v>
      </c>
      <c r="MN855">
        <v>1348</v>
      </c>
      <c r="MO855">
        <v>1344</v>
      </c>
      <c r="MP855">
        <v>1344</v>
      </c>
      <c r="MQ855">
        <v>2000</v>
      </c>
      <c r="MR855">
        <v>1344</v>
      </c>
      <c r="MS855">
        <v>1345</v>
      </c>
      <c r="MT855">
        <v>1341</v>
      </c>
      <c r="MU855">
        <v>1341</v>
      </c>
      <c r="MV855">
        <v>500</v>
      </c>
      <c r="MW855">
        <v>1342</v>
      </c>
      <c r="MX855">
        <v>1342</v>
      </c>
      <c r="MY855">
        <v>1341</v>
      </c>
      <c r="MZ855">
        <v>1342</v>
      </c>
      <c r="NA855">
        <v>1200</v>
      </c>
      <c r="NB855">
        <v>1343</v>
      </c>
      <c r="NC855">
        <v>1343</v>
      </c>
      <c r="ND855">
        <v>1340</v>
      </c>
      <c r="NE855">
        <v>1342</v>
      </c>
      <c r="NF855">
        <v>2000</v>
      </c>
      <c r="NG855">
        <v>1342</v>
      </c>
      <c r="NH855">
        <v>1344</v>
      </c>
      <c r="NI855">
        <v>1342</v>
      </c>
      <c r="NJ855">
        <v>1344</v>
      </c>
      <c r="NK855">
        <v>1200</v>
      </c>
      <c r="NL855">
        <v>1343</v>
      </c>
      <c r="NM855">
        <v>1343</v>
      </c>
      <c r="NN855">
        <v>1340</v>
      </c>
      <c r="NO855">
        <v>1340</v>
      </c>
      <c r="NP855">
        <v>9300</v>
      </c>
      <c r="NQ855">
        <v>1341</v>
      </c>
      <c r="NR855">
        <v>1342</v>
      </c>
      <c r="NS855">
        <v>1340</v>
      </c>
      <c r="NT855">
        <v>1341</v>
      </c>
      <c r="NU855">
        <v>3100</v>
      </c>
      <c r="NV855">
        <v>1341</v>
      </c>
      <c r="NW855">
        <v>1341</v>
      </c>
      <c r="NX855">
        <v>1341</v>
      </c>
      <c r="NY855">
        <v>1341</v>
      </c>
      <c r="NZ855">
        <v>5000</v>
      </c>
    </row>
    <row r="856" spans="1:390" ht="15">
      <c r="A856" s="14" t="s">
        <v>18</v>
      </c>
      <c r="B856" s="14">
        <v>6</v>
      </c>
      <c r="C856" s="14">
        <v>4527</v>
      </c>
      <c r="D856" s="9" t="s">
        <v>450</v>
      </c>
      <c r="E856" s="14" t="s">
        <v>20</v>
      </c>
      <c r="F856" s="14" t="s">
        <v>446</v>
      </c>
      <c r="G856" s="51">
        <v>2516</v>
      </c>
      <c r="H856" s="51">
        <v>276</v>
      </c>
      <c r="I856" s="59">
        <v>0.1232</v>
      </c>
      <c r="J856" s="51">
        <v>1667200</v>
      </c>
      <c r="K856" s="51">
        <v>2585</v>
      </c>
      <c r="L856" s="51">
        <v>2460</v>
      </c>
      <c r="M856" s="64">
        <f t="shared" si="66"/>
        <v>0.55200000000000005</v>
      </c>
      <c r="N856" s="43" t="str">
        <f>IFERROR(VLOOKUP(C856, マスタ!$E$2:$G$33, 3, TRUE), "")</f>
        <v>化学・医薬品</v>
      </c>
      <c r="O856" s="14" t="str">
        <f>IF(F856 = "", "", TEXT( WORKDAY(TEXT(LEFT(F856, FIND("(", F856) - 1), "yyyy/mm/dd"), 1, マスタ!$A$2:$A$106), "yyyymmdd"))</f>
        <v>20170810</v>
      </c>
      <c r="P856" s="18">
        <v>42957</v>
      </c>
      <c r="Q856" s="57">
        <v>2516</v>
      </c>
      <c r="R856" s="57">
        <v>2527</v>
      </c>
      <c r="S856" s="57">
        <v>2468</v>
      </c>
      <c r="T856" s="14" t="str">
        <f t="shared" si="63"/>
        <v>無</v>
      </c>
      <c r="U856" s="14" t="str">
        <f t="shared" si="64"/>
        <v>有</v>
      </c>
      <c r="V856" s="68">
        <f t="shared" si="65"/>
        <v>0</v>
      </c>
      <c r="W856" s="19" t="s">
        <v>947</v>
      </c>
      <c r="X856" s="47">
        <v>-25</v>
      </c>
      <c r="Y856" s="70">
        <f t="shared" si="67"/>
        <v>-9.9364069952305254</v>
      </c>
      <c r="Z856">
        <v>2516</v>
      </c>
      <c r="AA856">
        <v>2527</v>
      </c>
      <c r="AB856">
        <v>2479</v>
      </c>
      <c r="AC856">
        <v>2483</v>
      </c>
      <c r="AD856">
        <v>60300</v>
      </c>
      <c r="AE856">
        <v>2484</v>
      </c>
      <c r="AF856">
        <v>2494</v>
      </c>
      <c r="AG856">
        <v>2468</v>
      </c>
      <c r="AH856">
        <v>2480</v>
      </c>
      <c r="AI856">
        <v>42900</v>
      </c>
      <c r="AJ856">
        <v>2479</v>
      </c>
      <c r="AK856">
        <v>2495</v>
      </c>
      <c r="AL856">
        <v>2477</v>
      </c>
      <c r="AM856">
        <v>2495</v>
      </c>
      <c r="AN856">
        <v>13300</v>
      </c>
      <c r="AO856">
        <v>2493</v>
      </c>
      <c r="AP856">
        <v>2499</v>
      </c>
      <c r="AQ856">
        <v>2491</v>
      </c>
      <c r="AR856">
        <v>2499</v>
      </c>
      <c r="AS856">
        <v>13900</v>
      </c>
      <c r="AT856">
        <v>2499</v>
      </c>
      <c r="AU856">
        <v>2501</v>
      </c>
      <c r="AV856">
        <v>2480</v>
      </c>
      <c r="AW856">
        <v>2480</v>
      </c>
      <c r="AX856">
        <v>27200</v>
      </c>
      <c r="AY856">
        <v>2482</v>
      </c>
      <c r="AZ856">
        <v>2491</v>
      </c>
      <c r="BA856">
        <v>2479</v>
      </c>
      <c r="BB856">
        <v>2488</v>
      </c>
      <c r="BC856">
        <v>21100</v>
      </c>
      <c r="BD856">
        <v>2487</v>
      </c>
      <c r="BE856">
        <v>2487</v>
      </c>
      <c r="BF856">
        <v>2483</v>
      </c>
      <c r="BG856">
        <v>2484</v>
      </c>
      <c r="BH856">
        <v>10700</v>
      </c>
      <c r="BI856">
        <v>2484</v>
      </c>
      <c r="BJ856">
        <v>2490</v>
      </c>
      <c r="BK856">
        <v>2481</v>
      </c>
      <c r="BL856">
        <v>2487</v>
      </c>
      <c r="BM856">
        <v>13700</v>
      </c>
      <c r="BN856">
        <v>2487</v>
      </c>
      <c r="BO856">
        <v>2493</v>
      </c>
      <c r="BP856">
        <v>2485</v>
      </c>
      <c r="BQ856">
        <v>2490</v>
      </c>
      <c r="BR856">
        <v>14900</v>
      </c>
      <c r="BS856">
        <v>2490</v>
      </c>
      <c r="BT856">
        <v>2492</v>
      </c>
      <c r="BU856">
        <v>2480</v>
      </c>
      <c r="BV856">
        <v>2486</v>
      </c>
      <c r="BW856">
        <v>27700</v>
      </c>
      <c r="BX856">
        <v>2485</v>
      </c>
      <c r="BY856">
        <v>2486</v>
      </c>
      <c r="BZ856">
        <v>2478</v>
      </c>
      <c r="CA856">
        <v>2481</v>
      </c>
      <c r="CB856">
        <v>12800</v>
      </c>
      <c r="CC856">
        <v>2480</v>
      </c>
      <c r="CD856">
        <v>2485</v>
      </c>
      <c r="CE856">
        <v>2477</v>
      </c>
      <c r="CF856">
        <v>2477</v>
      </c>
      <c r="CG856">
        <v>7600</v>
      </c>
      <c r="CH856">
        <v>2477</v>
      </c>
      <c r="CI856">
        <v>2493</v>
      </c>
      <c r="CJ856">
        <v>2474</v>
      </c>
      <c r="CK856">
        <v>2492</v>
      </c>
      <c r="CL856">
        <v>22200</v>
      </c>
      <c r="CM856">
        <v>2491</v>
      </c>
      <c r="CN856">
        <v>2493</v>
      </c>
      <c r="CO856">
        <v>2489</v>
      </c>
      <c r="CP856">
        <v>2491</v>
      </c>
      <c r="CQ856">
        <v>8500</v>
      </c>
      <c r="CR856">
        <v>2492</v>
      </c>
      <c r="CS856">
        <v>2493</v>
      </c>
      <c r="CT856">
        <v>2487</v>
      </c>
      <c r="CU856">
        <v>2491</v>
      </c>
      <c r="CV856">
        <v>12200</v>
      </c>
      <c r="CW856">
        <v>2491</v>
      </c>
      <c r="CX856">
        <v>2499</v>
      </c>
      <c r="CY856">
        <v>2491</v>
      </c>
      <c r="CZ856">
        <v>2498</v>
      </c>
      <c r="DA856">
        <v>13700</v>
      </c>
      <c r="DB856">
        <v>2499</v>
      </c>
      <c r="DC856">
        <v>2508</v>
      </c>
      <c r="DD856">
        <v>2499</v>
      </c>
      <c r="DE856">
        <v>2499</v>
      </c>
      <c r="DF856">
        <v>18900</v>
      </c>
      <c r="DG856">
        <v>2499</v>
      </c>
      <c r="DH856">
        <v>2499</v>
      </c>
      <c r="DI856">
        <v>2493</v>
      </c>
      <c r="DJ856">
        <v>2496</v>
      </c>
      <c r="DK856">
        <v>11300</v>
      </c>
      <c r="DL856">
        <v>2496</v>
      </c>
      <c r="DM856">
        <v>2498</v>
      </c>
      <c r="DN856">
        <v>2495</v>
      </c>
      <c r="DO856">
        <v>2496</v>
      </c>
      <c r="DP856">
        <v>9000</v>
      </c>
      <c r="DQ856">
        <v>2495</v>
      </c>
      <c r="DR856">
        <v>2495</v>
      </c>
      <c r="DS856">
        <v>2487</v>
      </c>
      <c r="DT856">
        <v>2492</v>
      </c>
      <c r="DU856">
        <v>17600</v>
      </c>
      <c r="DV856">
        <v>2493</v>
      </c>
      <c r="DW856">
        <v>2495</v>
      </c>
      <c r="DX856">
        <v>2493</v>
      </c>
      <c r="DY856">
        <v>2495</v>
      </c>
      <c r="DZ856">
        <v>10300</v>
      </c>
      <c r="EA856">
        <v>2494</v>
      </c>
      <c r="EB856">
        <v>2494</v>
      </c>
      <c r="EC856">
        <v>2488</v>
      </c>
      <c r="ED856">
        <v>2488</v>
      </c>
      <c r="EE856">
        <v>6900</v>
      </c>
      <c r="EF856">
        <v>2487</v>
      </c>
      <c r="EG856">
        <v>2488</v>
      </c>
      <c r="EH856">
        <v>2483</v>
      </c>
      <c r="EI856">
        <v>2488</v>
      </c>
      <c r="EJ856">
        <v>13000</v>
      </c>
      <c r="EK856">
        <v>2486</v>
      </c>
      <c r="EL856">
        <v>2486</v>
      </c>
      <c r="EM856">
        <v>2482</v>
      </c>
      <c r="EN856">
        <v>2484</v>
      </c>
      <c r="EO856">
        <v>4900</v>
      </c>
      <c r="EP856">
        <v>2483</v>
      </c>
      <c r="EQ856">
        <v>2483</v>
      </c>
      <c r="ER856">
        <v>2475</v>
      </c>
      <c r="ES856">
        <v>2477</v>
      </c>
      <c r="ET856">
        <v>13600</v>
      </c>
      <c r="EU856">
        <v>2477</v>
      </c>
      <c r="EV856">
        <v>2484</v>
      </c>
      <c r="EW856">
        <v>2476</v>
      </c>
      <c r="EX856">
        <v>2484</v>
      </c>
      <c r="EY856">
        <v>8500</v>
      </c>
      <c r="EZ856">
        <v>2483</v>
      </c>
      <c r="FA856">
        <v>2484</v>
      </c>
      <c r="FB856">
        <v>2477</v>
      </c>
      <c r="FC856">
        <v>2478</v>
      </c>
      <c r="FD856">
        <v>5300</v>
      </c>
      <c r="FE856">
        <v>2479</v>
      </c>
      <c r="FF856">
        <v>2479</v>
      </c>
      <c r="FG856">
        <v>2473</v>
      </c>
      <c r="FH856">
        <v>2477</v>
      </c>
      <c r="FI856">
        <v>8600</v>
      </c>
      <c r="FJ856">
        <v>2476</v>
      </c>
      <c r="FK856">
        <v>2479</v>
      </c>
      <c r="FL856">
        <v>2475</v>
      </c>
      <c r="FM856">
        <v>2478</v>
      </c>
      <c r="FN856">
        <v>3900</v>
      </c>
      <c r="FO856">
        <v>2479</v>
      </c>
      <c r="FP856">
        <v>2482</v>
      </c>
      <c r="FQ856">
        <v>2479</v>
      </c>
      <c r="FR856">
        <v>2481</v>
      </c>
      <c r="FS856">
        <v>10100</v>
      </c>
      <c r="FT856">
        <v>2480</v>
      </c>
      <c r="FU856">
        <v>2480</v>
      </c>
      <c r="FV856">
        <v>2480</v>
      </c>
      <c r="FW856">
        <v>2480</v>
      </c>
      <c r="FX856">
        <v>400</v>
      </c>
      <c r="GC856">
        <v>0</v>
      </c>
      <c r="GH856">
        <v>0</v>
      </c>
      <c r="GM856">
        <v>0</v>
      </c>
      <c r="GR856">
        <v>0</v>
      </c>
      <c r="GW856">
        <v>0</v>
      </c>
      <c r="HB856">
        <v>0</v>
      </c>
      <c r="HG856">
        <v>0</v>
      </c>
      <c r="HL856">
        <v>0</v>
      </c>
      <c r="HQ856">
        <v>0</v>
      </c>
      <c r="HV856">
        <v>0</v>
      </c>
      <c r="IA856">
        <v>0</v>
      </c>
      <c r="IB856">
        <v>2483</v>
      </c>
      <c r="IC856">
        <v>2491</v>
      </c>
      <c r="ID856">
        <v>2479</v>
      </c>
      <c r="IE856">
        <v>2485</v>
      </c>
      <c r="IF856">
        <v>33600</v>
      </c>
      <c r="IG856">
        <v>2484</v>
      </c>
      <c r="IH856">
        <v>2488</v>
      </c>
      <c r="II856">
        <v>2481</v>
      </c>
      <c r="IJ856">
        <v>2488</v>
      </c>
      <c r="IK856">
        <v>10400</v>
      </c>
      <c r="IL856">
        <v>2487</v>
      </c>
      <c r="IM856">
        <v>2495</v>
      </c>
      <c r="IN856">
        <v>2486</v>
      </c>
      <c r="IO856">
        <v>2495</v>
      </c>
      <c r="IP856">
        <v>13100</v>
      </c>
      <c r="IQ856">
        <v>2496</v>
      </c>
      <c r="IR856">
        <v>2496</v>
      </c>
      <c r="IS856">
        <v>2489</v>
      </c>
      <c r="IT856">
        <v>2491</v>
      </c>
      <c r="IU856">
        <v>12300</v>
      </c>
      <c r="IV856">
        <v>2493</v>
      </c>
      <c r="IW856">
        <v>2499</v>
      </c>
      <c r="IX856">
        <v>2493</v>
      </c>
      <c r="IY856">
        <v>2495</v>
      </c>
      <c r="IZ856">
        <v>10000</v>
      </c>
      <c r="JA856">
        <v>2495</v>
      </c>
      <c r="JB856">
        <v>2498</v>
      </c>
      <c r="JC856">
        <v>2494</v>
      </c>
      <c r="JD856">
        <v>2498</v>
      </c>
      <c r="JE856">
        <v>6500</v>
      </c>
      <c r="JF856">
        <v>2496</v>
      </c>
      <c r="JG856">
        <v>2500</v>
      </c>
      <c r="JH856">
        <v>2496</v>
      </c>
      <c r="JI856">
        <v>2500</v>
      </c>
      <c r="JJ856">
        <v>12700</v>
      </c>
      <c r="JK856">
        <v>2499</v>
      </c>
      <c r="JL856">
        <v>2504</v>
      </c>
      <c r="JM856">
        <v>2497</v>
      </c>
      <c r="JN856">
        <v>2501</v>
      </c>
      <c r="JO856">
        <v>9800</v>
      </c>
      <c r="JP856">
        <v>2502</v>
      </c>
      <c r="JQ856">
        <v>2504</v>
      </c>
      <c r="JR856">
        <v>2500</v>
      </c>
      <c r="JS856">
        <v>2502</v>
      </c>
      <c r="JT856">
        <v>5100</v>
      </c>
      <c r="JU856">
        <v>2502</v>
      </c>
      <c r="JV856">
        <v>2508</v>
      </c>
      <c r="JW856">
        <v>2500</v>
      </c>
      <c r="JX856">
        <v>2508</v>
      </c>
      <c r="JY856">
        <v>10800</v>
      </c>
      <c r="JZ856">
        <v>2508</v>
      </c>
      <c r="KA856">
        <v>2508</v>
      </c>
      <c r="KB856">
        <v>2505</v>
      </c>
      <c r="KC856">
        <v>2505</v>
      </c>
      <c r="KD856">
        <v>7700</v>
      </c>
      <c r="KE856">
        <v>2505</v>
      </c>
      <c r="KF856">
        <v>2506</v>
      </c>
      <c r="KG856">
        <v>2499</v>
      </c>
      <c r="KH856">
        <v>2500</v>
      </c>
      <c r="KI856">
        <v>7100</v>
      </c>
      <c r="KJ856">
        <v>2501</v>
      </c>
      <c r="KK856">
        <v>2502</v>
      </c>
      <c r="KL856">
        <v>2499</v>
      </c>
      <c r="KM856">
        <v>2502</v>
      </c>
      <c r="KN856">
        <v>4100</v>
      </c>
      <c r="KO856">
        <v>2501</v>
      </c>
      <c r="KP856">
        <v>2503</v>
      </c>
      <c r="KQ856">
        <v>2500</v>
      </c>
      <c r="KR856">
        <v>2502</v>
      </c>
      <c r="KS856">
        <v>5000</v>
      </c>
      <c r="KT856">
        <v>2502</v>
      </c>
      <c r="KU856">
        <v>2504</v>
      </c>
      <c r="KV856">
        <v>2500</v>
      </c>
      <c r="KW856">
        <v>2504</v>
      </c>
      <c r="KX856">
        <v>5900</v>
      </c>
      <c r="KY856">
        <v>2503</v>
      </c>
      <c r="KZ856">
        <v>2506</v>
      </c>
      <c r="LA856">
        <v>2503</v>
      </c>
      <c r="LB856">
        <v>2505</v>
      </c>
      <c r="LC856">
        <v>6300</v>
      </c>
      <c r="LD856">
        <v>2504</v>
      </c>
      <c r="LE856">
        <v>2504</v>
      </c>
      <c r="LF856">
        <v>2502</v>
      </c>
      <c r="LG856">
        <v>2503</v>
      </c>
      <c r="LH856">
        <v>6000</v>
      </c>
      <c r="LI856">
        <v>2504</v>
      </c>
      <c r="LJ856">
        <v>2506</v>
      </c>
      <c r="LK856">
        <v>2504</v>
      </c>
      <c r="LL856">
        <v>2506</v>
      </c>
      <c r="LM856">
        <v>6700</v>
      </c>
      <c r="LN856">
        <v>2507</v>
      </c>
      <c r="LO856">
        <v>2511</v>
      </c>
      <c r="LP856">
        <v>2506</v>
      </c>
      <c r="LQ856">
        <v>2511</v>
      </c>
      <c r="LR856">
        <v>11700</v>
      </c>
      <c r="LS856">
        <v>2510</v>
      </c>
      <c r="LT856">
        <v>2515</v>
      </c>
      <c r="LU856">
        <v>2510</v>
      </c>
      <c r="LV856">
        <v>2512</v>
      </c>
      <c r="LW856">
        <v>8400</v>
      </c>
      <c r="LX856">
        <v>2512</v>
      </c>
      <c r="LY856">
        <v>2512</v>
      </c>
      <c r="LZ856">
        <v>2507</v>
      </c>
      <c r="MA856">
        <v>2512</v>
      </c>
      <c r="MB856">
        <v>8800</v>
      </c>
      <c r="MC856">
        <v>2513</v>
      </c>
      <c r="MD856">
        <v>2516</v>
      </c>
      <c r="ME856">
        <v>2513</v>
      </c>
      <c r="MF856">
        <v>2514</v>
      </c>
      <c r="MG856">
        <v>9100</v>
      </c>
      <c r="MH856">
        <v>2514</v>
      </c>
      <c r="MI856">
        <v>2518</v>
      </c>
      <c r="MJ856">
        <v>2514</v>
      </c>
      <c r="MK856">
        <v>2518</v>
      </c>
      <c r="ML856">
        <v>15100</v>
      </c>
      <c r="MM856">
        <v>2518</v>
      </c>
      <c r="MN856">
        <v>2520</v>
      </c>
      <c r="MO856">
        <v>2515</v>
      </c>
      <c r="MP856">
        <v>2516</v>
      </c>
      <c r="MQ856">
        <v>12200</v>
      </c>
      <c r="MR856">
        <v>2516</v>
      </c>
      <c r="MS856">
        <v>2516</v>
      </c>
      <c r="MT856">
        <v>2509</v>
      </c>
      <c r="MU856">
        <v>2511</v>
      </c>
      <c r="MV856">
        <v>12900</v>
      </c>
      <c r="MW856">
        <v>2511</v>
      </c>
      <c r="MX856">
        <v>2512</v>
      </c>
      <c r="MY856">
        <v>2509</v>
      </c>
      <c r="MZ856">
        <v>2509</v>
      </c>
      <c r="NA856">
        <v>9700</v>
      </c>
      <c r="NB856">
        <v>2509</v>
      </c>
      <c r="NC856">
        <v>2510</v>
      </c>
      <c r="ND856">
        <v>2506</v>
      </c>
      <c r="NE856">
        <v>2510</v>
      </c>
      <c r="NF856">
        <v>14800</v>
      </c>
      <c r="NG856">
        <v>2509</v>
      </c>
      <c r="NH856">
        <v>2514</v>
      </c>
      <c r="NI856">
        <v>2508</v>
      </c>
      <c r="NJ856">
        <v>2513</v>
      </c>
      <c r="NK856">
        <v>23300</v>
      </c>
      <c r="NL856">
        <v>2513</v>
      </c>
      <c r="NM856">
        <v>2513</v>
      </c>
      <c r="NN856">
        <v>2511</v>
      </c>
      <c r="NO856">
        <v>2512</v>
      </c>
      <c r="NP856">
        <v>29600</v>
      </c>
      <c r="NQ856">
        <v>2513</v>
      </c>
      <c r="NR856">
        <v>2514</v>
      </c>
      <c r="NS856">
        <v>2510</v>
      </c>
      <c r="NT856">
        <v>2512</v>
      </c>
      <c r="NU856">
        <v>52900</v>
      </c>
      <c r="NV856">
        <v>2513</v>
      </c>
      <c r="NW856">
        <v>2513</v>
      </c>
      <c r="NX856">
        <v>2513</v>
      </c>
      <c r="NY856">
        <v>2513</v>
      </c>
      <c r="NZ856">
        <v>55000</v>
      </c>
    </row>
    <row r="857" spans="1:390" ht="15">
      <c r="A857" s="15" t="s">
        <v>18</v>
      </c>
      <c r="B857" s="15">
        <v>7</v>
      </c>
      <c r="C857" s="15">
        <v>8154</v>
      </c>
      <c r="D857" s="10" t="s">
        <v>451</v>
      </c>
      <c r="E857" s="15" t="s">
        <v>20</v>
      </c>
      <c r="F857" s="15" t="s">
        <v>446</v>
      </c>
      <c r="G857" s="50">
        <v>2756</v>
      </c>
      <c r="H857" s="50">
        <v>300</v>
      </c>
      <c r="I857" s="58">
        <v>0.1221</v>
      </c>
      <c r="J857" s="50">
        <v>241800</v>
      </c>
      <c r="K857" s="50">
        <v>2956</v>
      </c>
      <c r="L857" s="50">
        <v>2594</v>
      </c>
      <c r="M857" s="63">
        <f t="shared" si="66"/>
        <v>0.5524861878453039</v>
      </c>
      <c r="N857" s="42" t="str">
        <f>IFERROR(VLOOKUP(C857, マスタ!$E$2:$G$33, 3, TRUE), "")</f>
        <v>商業</v>
      </c>
      <c r="O857" s="15" t="str">
        <f>IF(F857 = "", "", TEXT( WORKDAY(TEXT(LEFT(F857, FIND("(", F857) - 1), "yyyy/mm/dd"), 1, マスタ!$A$2:$A$106), "yyyymmdd"))</f>
        <v>20170810</v>
      </c>
      <c r="P857" s="16">
        <v>42957</v>
      </c>
      <c r="Q857" s="56">
        <v>2740</v>
      </c>
      <c r="R857" s="56">
        <v>2850</v>
      </c>
      <c r="S857" s="56">
        <v>2723</v>
      </c>
      <c r="T857" s="15" t="str">
        <f t="shared" si="63"/>
        <v>有</v>
      </c>
      <c r="U857" s="15" t="str">
        <f t="shared" si="64"/>
        <v>無</v>
      </c>
      <c r="V857" s="67">
        <f t="shared" si="65"/>
        <v>-5.8055152394774767E-3</v>
      </c>
      <c r="W857" s="17" t="s">
        <v>949</v>
      </c>
      <c r="X857" s="46">
        <v>55</v>
      </c>
      <c r="Y857" s="71">
        <f t="shared" si="67"/>
        <v>19.956458635703921</v>
      </c>
      <c r="Z857">
        <v>2740</v>
      </c>
      <c r="AA857">
        <v>2742</v>
      </c>
      <c r="AB857">
        <v>2723</v>
      </c>
      <c r="AC857">
        <v>2739</v>
      </c>
      <c r="AD857">
        <v>8000</v>
      </c>
      <c r="AE857">
        <v>2739</v>
      </c>
      <c r="AF857">
        <v>2772</v>
      </c>
      <c r="AG857">
        <v>2739</v>
      </c>
      <c r="AH857">
        <v>2764</v>
      </c>
      <c r="AI857">
        <v>3100</v>
      </c>
      <c r="AJ857">
        <v>2764</v>
      </c>
      <c r="AK857">
        <v>2787</v>
      </c>
      <c r="AL857">
        <v>2763</v>
      </c>
      <c r="AM857">
        <v>2787</v>
      </c>
      <c r="AN857">
        <v>4300</v>
      </c>
      <c r="AO857">
        <v>2790</v>
      </c>
      <c r="AP857">
        <v>2803</v>
      </c>
      <c r="AQ857">
        <v>2786</v>
      </c>
      <c r="AR857">
        <v>2803</v>
      </c>
      <c r="AS857">
        <v>7300</v>
      </c>
      <c r="AT857">
        <v>2808</v>
      </c>
      <c r="AU857">
        <v>2815</v>
      </c>
      <c r="AV857">
        <v>2797</v>
      </c>
      <c r="AW857">
        <v>2797</v>
      </c>
      <c r="AX857">
        <v>2500</v>
      </c>
      <c r="AY857">
        <v>2795</v>
      </c>
      <c r="AZ857">
        <v>2802</v>
      </c>
      <c r="BA857">
        <v>2781</v>
      </c>
      <c r="BB857">
        <v>2781</v>
      </c>
      <c r="BC857">
        <v>2500</v>
      </c>
      <c r="BD857">
        <v>2782</v>
      </c>
      <c r="BE857">
        <v>2791</v>
      </c>
      <c r="BF857">
        <v>2774</v>
      </c>
      <c r="BG857">
        <v>2782</v>
      </c>
      <c r="BH857">
        <v>2900</v>
      </c>
      <c r="BI857">
        <v>2773</v>
      </c>
      <c r="BJ857">
        <v>2773</v>
      </c>
      <c r="BK857">
        <v>2768</v>
      </c>
      <c r="BL857">
        <v>2770</v>
      </c>
      <c r="BM857">
        <v>700</v>
      </c>
      <c r="BN857">
        <v>2769</v>
      </c>
      <c r="BO857">
        <v>2788</v>
      </c>
      <c r="BP857">
        <v>2769</v>
      </c>
      <c r="BQ857">
        <v>2788</v>
      </c>
      <c r="BR857">
        <v>1300</v>
      </c>
      <c r="BS857">
        <v>2793</v>
      </c>
      <c r="BT857">
        <v>2795</v>
      </c>
      <c r="BU857">
        <v>2788</v>
      </c>
      <c r="BV857">
        <v>2795</v>
      </c>
      <c r="BW857">
        <v>900</v>
      </c>
      <c r="BX857">
        <v>2800</v>
      </c>
      <c r="BY857">
        <v>2810</v>
      </c>
      <c r="BZ857">
        <v>2800</v>
      </c>
      <c r="CA857">
        <v>2810</v>
      </c>
      <c r="CB857">
        <v>5600</v>
      </c>
      <c r="CC857">
        <v>2809</v>
      </c>
      <c r="CD857">
        <v>2813</v>
      </c>
      <c r="CE857">
        <v>2807</v>
      </c>
      <c r="CF857">
        <v>2807</v>
      </c>
      <c r="CG857">
        <v>1900</v>
      </c>
      <c r="CH857">
        <v>2811</v>
      </c>
      <c r="CI857">
        <v>2812</v>
      </c>
      <c r="CJ857">
        <v>2809</v>
      </c>
      <c r="CK857">
        <v>2809</v>
      </c>
      <c r="CL857">
        <v>500</v>
      </c>
      <c r="CM857">
        <v>2813</v>
      </c>
      <c r="CN857">
        <v>2824</v>
      </c>
      <c r="CO857">
        <v>2800</v>
      </c>
      <c r="CP857">
        <v>2824</v>
      </c>
      <c r="CQ857">
        <v>2300</v>
      </c>
      <c r="CR857">
        <v>2824</v>
      </c>
      <c r="CS857">
        <v>2830</v>
      </c>
      <c r="CT857">
        <v>2824</v>
      </c>
      <c r="CU857">
        <v>2826</v>
      </c>
      <c r="CV857">
        <v>3200</v>
      </c>
      <c r="CW857">
        <v>2828</v>
      </c>
      <c r="CX857">
        <v>2828</v>
      </c>
      <c r="CY857">
        <v>2820</v>
      </c>
      <c r="CZ857">
        <v>2826</v>
      </c>
      <c r="DA857">
        <v>1300</v>
      </c>
      <c r="DB857">
        <v>2826</v>
      </c>
      <c r="DC857">
        <v>2831</v>
      </c>
      <c r="DD857">
        <v>2818</v>
      </c>
      <c r="DE857">
        <v>2829</v>
      </c>
      <c r="DF857">
        <v>1500</v>
      </c>
      <c r="DG857">
        <v>2833</v>
      </c>
      <c r="DH857">
        <v>2833</v>
      </c>
      <c r="DI857">
        <v>2824</v>
      </c>
      <c r="DJ857">
        <v>2824</v>
      </c>
      <c r="DK857">
        <v>1600</v>
      </c>
      <c r="DL857">
        <v>2823</v>
      </c>
      <c r="DM857">
        <v>2831</v>
      </c>
      <c r="DN857">
        <v>2823</v>
      </c>
      <c r="DO857">
        <v>2831</v>
      </c>
      <c r="DP857">
        <v>700</v>
      </c>
      <c r="DQ857">
        <v>2832</v>
      </c>
      <c r="DR857">
        <v>2838</v>
      </c>
      <c r="DS857">
        <v>2832</v>
      </c>
      <c r="DT857">
        <v>2838</v>
      </c>
      <c r="DU857">
        <v>1200</v>
      </c>
      <c r="DV857">
        <v>2840</v>
      </c>
      <c r="DW857">
        <v>2850</v>
      </c>
      <c r="DX857">
        <v>2837</v>
      </c>
      <c r="DY857">
        <v>2838</v>
      </c>
      <c r="DZ857">
        <v>1900</v>
      </c>
      <c r="EA857">
        <v>2838</v>
      </c>
      <c r="EB857">
        <v>2839</v>
      </c>
      <c r="EC857">
        <v>2825</v>
      </c>
      <c r="ED857">
        <v>2825</v>
      </c>
      <c r="EE857">
        <v>1300</v>
      </c>
      <c r="EF857">
        <v>2830</v>
      </c>
      <c r="EG857">
        <v>2832</v>
      </c>
      <c r="EH857">
        <v>2825</v>
      </c>
      <c r="EI857">
        <v>2825</v>
      </c>
      <c r="EJ857">
        <v>1200</v>
      </c>
      <c r="EK857">
        <v>2829</v>
      </c>
      <c r="EL857">
        <v>2830</v>
      </c>
      <c r="EM857">
        <v>2824</v>
      </c>
      <c r="EN857">
        <v>2824</v>
      </c>
      <c r="EO857">
        <v>1000</v>
      </c>
      <c r="EP857">
        <v>2823</v>
      </c>
      <c r="EQ857">
        <v>2823</v>
      </c>
      <c r="ER857">
        <v>2811</v>
      </c>
      <c r="ES857">
        <v>2811</v>
      </c>
      <c r="ET857">
        <v>500</v>
      </c>
      <c r="EU857">
        <v>2815</v>
      </c>
      <c r="EV857">
        <v>2823</v>
      </c>
      <c r="EW857">
        <v>2815</v>
      </c>
      <c r="EX857">
        <v>2823</v>
      </c>
      <c r="EY857">
        <v>1100</v>
      </c>
      <c r="EZ857">
        <v>2824</v>
      </c>
      <c r="FA857">
        <v>2829</v>
      </c>
      <c r="FB857">
        <v>2823</v>
      </c>
      <c r="FC857">
        <v>2829</v>
      </c>
      <c r="FD857">
        <v>1000</v>
      </c>
      <c r="FE857">
        <v>2829</v>
      </c>
      <c r="FF857">
        <v>2835</v>
      </c>
      <c r="FG857">
        <v>2829</v>
      </c>
      <c r="FH857">
        <v>2835</v>
      </c>
      <c r="FI857">
        <v>2400</v>
      </c>
      <c r="FJ857">
        <v>2835</v>
      </c>
      <c r="FK857">
        <v>2835</v>
      </c>
      <c r="FL857">
        <v>2830</v>
      </c>
      <c r="FM857">
        <v>2832</v>
      </c>
      <c r="FN857">
        <v>1200</v>
      </c>
      <c r="FO857">
        <v>2833</v>
      </c>
      <c r="FP857">
        <v>2845</v>
      </c>
      <c r="FQ857">
        <v>2833</v>
      </c>
      <c r="FR857">
        <v>2845</v>
      </c>
      <c r="FS857">
        <v>2200</v>
      </c>
      <c r="FX857">
        <v>0</v>
      </c>
      <c r="GC857">
        <v>0</v>
      </c>
      <c r="GH857">
        <v>0</v>
      </c>
      <c r="GM857">
        <v>0</v>
      </c>
      <c r="GR857">
        <v>0</v>
      </c>
      <c r="GW857">
        <v>0</v>
      </c>
      <c r="HB857">
        <v>0</v>
      </c>
      <c r="HG857">
        <v>0</v>
      </c>
      <c r="HL857">
        <v>0</v>
      </c>
      <c r="HQ857">
        <v>0</v>
      </c>
      <c r="HV857">
        <v>0</v>
      </c>
      <c r="IA857">
        <v>0</v>
      </c>
      <c r="IB857">
        <v>2815</v>
      </c>
      <c r="IC857">
        <v>2823</v>
      </c>
      <c r="ID857">
        <v>2813</v>
      </c>
      <c r="IE857">
        <v>2820</v>
      </c>
      <c r="IF857">
        <v>4200</v>
      </c>
      <c r="IG857">
        <v>2816</v>
      </c>
      <c r="IH857">
        <v>2820</v>
      </c>
      <c r="II857">
        <v>2816</v>
      </c>
      <c r="IJ857">
        <v>2820</v>
      </c>
      <c r="IK857">
        <v>300</v>
      </c>
      <c r="IL857">
        <v>2819</v>
      </c>
      <c r="IM857">
        <v>2820</v>
      </c>
      <c r="IN857">
        <v>2816</v>
      </c>
      <c r="IO857">
        <v>2818</v>
      </c>
      <c r="IP857">
        <v>700</v>
      </c>
      <c r="IQ857">
        <v>2819</v>
      </c>
      <c r="IR857">
        <v>2837</v>
      </c>
      <c r="IS857">
        <v>2819</v>
      </c>
      <c r="IT857">
        <v>2829</v>
      </c>
      <c r="IU857">
        <v>5900</v>
      </c>
      <c r="IV857">
        <v>2831</v>
      </c>
      <c r="IW857">
        <v>2841</v>
      </c>
      <c r="IX857">
        <v>2831</v>
      </c>
      <c r="IY857">
        <v>2835</v>
      </c>
      <c r="IZ857">
        <v>2300</v>
      </c>
      <c r="JA857">
        <v>2832</v>
      </c>
      <c r="JB857">
        <v>2838</v>
      </c>
      <c r="JC857">
        <v>2831</v>
      </c>
      <c r="JD857">
        <v>2838</v>
      </c>
      <c r="JE857">
        <v>400</v>
      </c>
      <c r="JF857">
        <v>2836</v>
      </c>
      <c r="JG857">
        <v>2836</v>
      </c>
      <c r="JH857">
        <v>2829</v>
      </c>
      <c r="JI857">
        <v>2829</v>
      </c>
      <c r="JJ857">
        <v>700</v>
      </c>
      <c r="JK857">
        <v>2825</v>
      </c>
      <c r="JL857">
        <v>2825</v>
      </c>
      <c r="JM857">
        <v>2817</v>
      </c>
      <c r="JN857">
        <v>2822</v>
      </c>
      <c r="JO857">
        <v>1200</v>
      </c>
      <c r="JP857">
        <v>2820</v>
      </c>
      <c r="JQ857">
        <v>2826</v>
      </c>
      <c r="JR857">
        <v>2819</v>
      </c>
      <c r="JS857">
        <v>2819</v>
      </c>
      <c r="JT857">
        <v>700</v>
      </c>
      <c r="JU857">
        <v>2820</v>
      </c>
      <c r="JV857">
        <v>2820</v>
      </c>
      <c r="JW857">
        <v>2813</v>
      </c>
      <c r="JX857">
        <v>2818</v>
      </c>
      <c r="JY857">
        <v>1100</v>
      </c>
      <c r="JZ857">
        <v>2819</v>
      </c>
      <c r="KA857">
        <v>2819</v>
      </c>
      <c r="KB857">
        <v>2816</v>
      </c>
      <c r="KC857">
        <v>2816</v>
      </c>
      <c r="KD857">
        <v>1300</v>
      </c>
      <c r="KE857">
        <v>2819</v>
      </c>
      <c r="KF857">
        <v>2820</v>
      </c>
      <c r="KG857">
        <v>2819</v>
      </c>
      <c r="KH857">
        <v>2820</v>
      </c>
      <c r="KI857">
        <v>200</v>
      </c>
      <c r="KJ857">
        <v>2819</v>
      </c>
      <c r="KK857">
        <v>2827</v>
      </c>
      <c r="KL857">
        <v>2819</v>
      </c>
      <c r="KM857">
        <v>2827</v>
      </c>
      <c r="KN857">
        <v>900</v>
      </c>
      <c r="KO857">
        <v>2832</v>
      </c>
      <c r="KP857">
        <v>2832</v>
      </c>
      <c r="KQ857">
        <v>2823</v>
      </c>
      <c r="KR857">
        <v>2828</v>
      </c>
      <c r="KS857">
        <v>1100</v>
      </c>
      <c r="KT857">
        <v>2825</v>
      </c>
      <c r="KU857">
        <v>2833</v>
      </c>
      <c r="KV857">
        <v>2825</v>
      </c>
      <c r="KW857">
        <v>2831</v>
      </c>
      <c r="KX857">
        <v>700</v>
      </c>
      <c r="KY857">
        <v>2829</v>
      </c>
      <c r="KZ857">
        <v>2829</v>
      </c>
      <c r="LA857">
        <v>2820</v>
      </c>
      <c r="LB857">
        <v>2825</v>
      </c>
      <c r="LC857">
        <v>1700</v>
      </c>
      <c r="LD857">
        <v>2827</v>
      </c>
      <c r="LE857">
        <v>2837</v>
      </c>
      <c r="LF857">
        <v>2827</v>
      </c>
      <c r="LG857">
        <v>2834</v>
      </c>
      <c r="LH857">
        <v>1400</v>
      </c>
      <c r="LM857">
        <v>0</v>
      </c>
      <c r="LN857">
        <v>2837</v>
      </c>
      <c r="LO857">
        <v>2839</v>
      </c>
      <c r="LP857">
        <v>2834</v>
      </c>
      <c r="LQ857">
        <v>2838</v>
      </c>
      <c r="LR857">
        <v>1200</v>
      </c>
      <c r="LS857">
        <v>2839</v>
      </c>
      <c r="LT857">
        <v>2844</v>
      </c>
      <c r="LU857">
        <v>2838</v>
      </c>
      <c r="LV857">
        <v>2840</v>
      </c>
      <c r="LW857">
        <v>4500</v>
      </c>
      <c r="LX857">
        <v>2843</v>
      </c>
      <c r="LY857">
        <v>2843</v>
      </c>
      <c r="LZ857">
        <v>2840</v>
      </c>
      <c r="MA857">
        <v>2841</v>
      </c>
      <c r="MB857">
        <v>800</v>
      </c>
      <c r="MC857">
        <v>2840</v>
      </c>
      <c r="MD857">
        <v>2847</v>
      </c>
      <c r="ME857">
        <v>2838</v>
      </c>
      <c r="MF857">
        <v>2841</v>
      </c>
      <c r="MG857">
        <v>4900</v>
      </c>
      <c r="MH857">
        <v>2842</v>
      </c>
      <c r="MI857">
        <v>2842</v>
      </c>
      <c r="MJ857">
        <v>2842</v>
      </c>
      <c r="MK857">
        <v>2842</v>
      </c>
      <c r="ML857">
        <v>100</v>
      </c>
      <c r="MM857">
        <v>2845</v>
      </c>
      <c r="MN857">
        <v>2847</v>
      </c>
      <c r="MO857">
        <v>2838</v>
      </c>
      <c r="MP857">
        <v>2838</v>
      </c>
      <c r="MQ857">
        <v>3200</v>
      </c>
      <c r="MR857">
        <v>2838</v>
      </c>
      <c r="MS857">
        <v>2838</v>
      </c>
      <c r="MT857">
        <v>2834</v>
      </c>
      <c r="MU857">
        <v>2834</v>
      </c>
      <c r="MV857">
        <v>600</v>
      </c>
      <c r="MW857">
        <v>2830</v>
      </c>
      <c r="MX857">
        <v>2830</v>
      </c>
      <c r="MY857">
        <v>2823</v>
      </c>
      <c r="MZ857">
        <v>2824</v>
      </c>
      <c r="NA857">
        <v>1300</v>
      </c>
      <c r="NB857">
        <v>2824</v>
      </c>
      <c r="NC857">
        <v>2824</v>
      </c>
      <c r="ND857">
        <v>2819</v>
      </c>
      <c r="NE857">
        <v>2819</v>
      </c>
      <c r="NF857">
        <v>1200</v>
      </c>
      <c r="NG857">
        <v>2822</v>
      </c>
      <c r="NH857">
        <v>2829</v>
      </c>
      <c r="NI857">
        <v>2818</v>
      </c>
      <c r="NJ857">
        <v>2829</v>
      </c>
      <c r="NK857">
        <v>2100</v>
      </c>
      <c r="NL857">
        <v>2826</v>
      </c>
      <c r="NM857">
        <v>2831</v>
      </c>
      <c r="NN857">
        <v>2818</v>
      </c>
      <c r="NO857">
        <v>2826</v>
      </c>
      <c r="NP857">
        <v>5200</v>
      </c>
      <c r="NQ857">
        <v>2829</v>
      </c>
      <c r="NR857">
        <v>2833</v>
      </c>
      <c r="NS857">
        <v>2825</v>
      </c>
      <c r="NT857">
        <v>2831</v>
      </c>
      <c r="NU857">
        <v>3500</v>
      </c>
      <c r="NV857">
        <v>2832</v>
      </c>
      <c r="NW857">
        <v>2832</v>
      </c>
      <c r="NX857">
        <v>2832</v>
      </c>
      <c r="NY857">
        <v>2832</v>
      </c>
      <c r="NZ857">
        <v>4500</v>
      </c>
    </row>
    <row r="858" spans="1:390" ht="15">
      <c r="A858" s="14" t="s">
        <v>18</v>
      </c>
      <c r="B858" s="14">
        <v>8</v>
      </c>
      <c r="C858" s="14">
        <v>4971</v>
      </c>
      <c r="D858" s="9" t="s">
        <v>503</v>
      </c>
      <c r="E858" s="14" t="s">
        <v>20</v>
      </c>
      <c r="F858" s="14" t="s">
        <v>446</v>
      </c>
      <c r="G858" s="51">
        <v>1536</v>
      </c>
      <c r="H858" s="51">
        <v>139</v>
      </c>
      <c r="I858" s="59">
        <v>9.9500000000000005E-2</v>
      </c>
      <c r="J858" s="51">
        <v>582200</v>
      </c>
      <c r="K858" s="51">
        <v>1590</v>
      </c>
      <c r="L858" s="51">
        <v>1470</v>
      </c>
      <c r="M858" s="64">
        <f t="shared" si="66"/>
        <v>0.45</v>
      </c>
      <c r="N858" s="43" t="str">
        <f>IFERROR(VLOOKUP(C858, マスタ!$E$2:$G$33, 3, TRUE), "")</f>
        <v>化学・医薬品</v>
      </c>
      <c r="O858" s="14" t="str">
        <f>IF(F858 = "", "", TEXT( WORKDAY(TEXT(LEFT(F858, FIND("(", F858) - 1), "yyyy/mm/dd"), 1, マスタ!$A$2:$A$106), "yyyymmdd"))</f>
        <v>20170810</v>
      </c>
      <c r="P858" s="18">
        <v>42957</v>
      </c>
      <c r="Q858" s="57">
        <v>1526</v>
      </c>
      <c r="R858" s="57">
        <v>1526</v>
      </c>
      <c r="S858" s="57">
        <v>1460</v>
      </c>
      <c r="T858" s="14" t="str">
        <f t="shared" si="63"/>
        <v>無</v>
      </c>
      <c r="U858" s="14" t="str">
        <f t="shared" si="64"/>
        <v>有</v>
      </c>
      <c r="V858" s="68">
        <f t="shared" si="65"/>
        <v>-6.5104166666666297E-3</v>
      </c>
      <c r="W858" s="19" t="s">
        <v>947</v>
      </c>
      <c r="X858" s="47">
        <v>-15</v>
      </c>
      <c r="Y858" s="70">
        <f t="shared" si="67"/>
        <v>-9.765625</v>
      </c>
      <c r="Z858">
        <v>1526</v>
      </c>
      <c r="AA858">
        <v>1526</v>
      </c>
      <c r="AB858">
        <v>1485</v>
      </c>
      <c r="AC858">
        <v>1485</v>
      </c>
      <c r="AD858">
        <v>19800</v>
      </c>
      <c r="AE858">
        <v>1482</v>
      </c>
      <c r="AF858">
        <v>1485</v>
      </c>
      <c r="AG858">
        <v>1462</v>
      </c>
      <c r="AH858">
        <v>1477</v>
      </c>
      <c r="AI858">
        <v>19100</v>
      </c>
      <c r="AJ858">
        <v>1476</v>
      </c>
      <c r="AK858">
        <v>1498</v>
      </c>
      <c r="AL858">
        <v>1476</v>
      </c>
      <c r="AM858">
        <v>1498</v>
      </c>
      <c r="AN858">
        <v>4600</v>
      </c>
      <c r="AO858">
        <v>1495</v>
      </c>
      <c r="AP858">
        <v>1500</v>
      </c>
      <c r="AQ858">
        <v>1481</v>
      </c>
      <c r="AR858">
        <v>1488</v>
      </c>
      <c r="AS858">
        <v>7100</v>
      </c>
      <c r="AT858">
        <v>1490</v>
      </c>
      <c r="AU858">
        <v>1495</v>
      </c>
      <c r="AV858">
        <v>1486</v>
      </c>
      <c r="AW858">
        <v>1486</v>
      </c>
      <c r="AX858">
        <v>4700</v>
      </c>
      <c r="AY858">
        <v>1488</v>
      </c>
      <c r="AZ858">
        <v>1488</v>
      </c>
      <c r="BA858">
        <v>1482</v>
      </c>
      <c r="BB858">
        <v>1485</v>
      </c>
      <c r="BC858">
        <v>2000</v>
      </c>
      <c r="BD858">
        <v>1486</v>
      </c>
      <c r="BE858">
        <v>1489</v>
      </c>
      <c r="BF858">
        <v>1486</v>
      </c>
      <c r="BG858">
        <v>1488</v>
      </c>
      <c r="BH858">
        <v>1100</v>
      </c>
      <c r="BI858">
        <v>1488</v>
      </c>
      <c r="BJ858">
        <v>1495</v>
      </c>
      <c r="BK858">
        <v>1488</v>
      </c>
      <c r="BL858">
        <v>1495</v>
      </c>
      <c r="BM858">
        <v>2800</v>
      </c>
      <c r="BN858">
        <v>1492</v>
      </c>
      <c r="BO858">
        <v>1496</v>
      </c>
      <c r="BP858">
        <v>1491</v>
      </c>
      <c r="BQ858">
        <v>1495</v>
      </c>
      <c r="BR858">
        <v>900</v>
      </c>
      <c r="BS858">
        <v>1496</v>
      </c>
      <c r="BT858">
        <v>1497</v>
      </c>
      <c r="BU858">
        <v>1492</v>
      </c>
      <c r="BV858">
        <v>1492</v>
      </c>
      <c r="BW858">
        <v>1100</v>
      </c>
      <c r="BX858">
        <v>1492</v>
      </c>
      <c r="BY858">
        <v>1494</v>
      </c>
      <c r="BZ858">
        <v>1491</v>
      </c>
      <c r="CA858">
        <v>1493</v>
      </c>
      <c r="CB858">
        <v>1200</v>
      </c>
      <c r="CC858">
        <v>1494</v>
      </c>
      <c r="CD858">
        <v>1496</v>
      </c>
      <c r="CE858">
        <v>1492</v>
      </c>
      <c r="CF858">
        <v>1492</v>
      </c>
      <c r="CG858">
        <v>1100</v>
      </c>
      <c r="CH858">
        <v>1490</v>
      </c>
      <c r="CI858">
        <v>1490</v>
      </c>
      <c r="CJ858">
        <v>1480</v>
      </c>
      <c r="CK858">
        <v>1483</v>
      </c>
      <c r="CL858">
        <v>11200</v>
      </c>
      <c r="CM858">
        <v>1484</v>
      </c>
      <c r="CN858">
        <v>1490</v>
      </c>
      <c r="CO858">
        <v>1484</v>
      </c>
      <c r="CP858">
        <v>1490</v>
      </c>
      <c r="CQ858">
        <v>2000</v>
      </c>
      <c r="CR858">
        <v>1496</v>
      </c>
      <c r="CS858">
        <v>1496</v>
      </c>
      <c r="CT858">
        <v>1494</v>
      </c>
      <c r="CU858">
        <v>1495</v>
      </c>
      <c r="CV858">
        <v>1000</v>
      </c>
      <c r="CW858">
        <v>1496</v>
      </c>
      <c r="CX858">
        <v>1496</v>
      </c>
      <c r="CY858">
        <v>1488</v>
      </c>
      <c r="CZ858">
        <v>1491</v>
      </c>
      <c r="DA858">
        <v>2800</v>
      </c>
      <c r="DB858">
        <v>1491</v>
      </c>
      <c r="DC858">
        <v>1494</v>
      </c>
      <c r="DD858">
        <v>1485</v>
      </c>
      <c r="DE858">
        <v>1485</v>
      </c>
      <c r="DF858">
        <v>2900</v>
      </c>
      <c r="DG858">
        <v>1488</v>
      </c>
      <c r="DH858">
        <v>1491</v>
      </c>
      <c r="DI858">
        <v>1488</v>
      </c>
      <c r="DJ858">
        <v>1489</v>
      </c>
      <c r="DK858">
        <v>1700</v>
      </c>
      <c r="DL858">
        <v>1489</v>
      </c>
      <c r="DM858">
        <v>1489</v>
      </c>
      <c r="DN858">
        <v>1485</v>
      </c>
      <c r="DO858">
        <v>1486</v>
      </c>
      <c r="DP858">
        <v>900</v>
      </c>
      <c r="DQ858">
        <v>1487</v>
      </c>
      <c r="DR858">
        <v>1488</v>
      </c>
      <c r="DS858">
        <v>1484</v>
      </c>
      <c r="DT858">
        <v>1487</v>
      </c>
      <c r="DU858">
        <v>1800</v>
      </c>
      <c r="DV858">
        <v>1488</v>
      </c>
      <c r="DW858">
        <v>1490</v>
      </c>
      <c r="DX858">
        <v>1488</v>
      </c>
      <c r="DY858">
        <v>1489</v>
      </c>
      <c r="DZ858">
        <v>500</v>
      </c>
      <c r="EA858">
        <v>1489</v>
      </c>
      <c r="EB858">
        <v>1490</v>
      </c>
      <c r="EC858">
        <v>1488</v>
      </c>
      <c r="ED858">
        <v>1488</v>
      </c>
      <c r="EE858">
        <v>2800</v>
      </c>
      <c r="EF858">
        <v>1484</v>
      </c>
      <c r="EG858">
        <v>1485</v>
      </c>
      <c r="EH858">
        <v>1483</v>
      </c>
      <c r="EI858">
        <v>1485</v>
      </c>
      <c r="EJ858">
        <v>800</v>
      </c>
      <c r="EK858">
        <v>1484</v>
      </c>
      <c r="EL858">
        <v>1484</v>
      </c>
      <c r="EM858">
        <v>1484</v>
      </c>
      <c r="EN858">
        <v>1484</v>
      </c>
      <c r="EO858">
        <v>200</v>
      </c>
      <c r="EP858">
        <v>1482</v>
      </c>
      <c r="EQ858">
        <v>1486</v>
      </c>
      <c r="ER858">
        <v>1480</v>
      </c>
      <c r="ES858">
        <v>1484</v>
      </c>
      <c r="ET858">
        <v>2500</v>
      </c>
      <c r="EU858">
        <v>1486</v>
      </c>
      <c r="EV858">
        <v>1488</v>
      </c>
      <c r="EW858">
        <v>1484</v>
      </c>
      <c r="EX858">
        <v>1488</v>
      </c>
      <c r="EY858">
        <v>1900</v>
      </c>
      <c r="EZ858">
        <v>1488</v>
      </c>
      <c r="FA858">
        <v>1489</v>
      </c>
      <c r="FB858">
        <v>1486</v>
      </c>
      <c r="FC858">
        <v>1486</v>
      </c>
      <c r="FD858">
        <v>900</v>
      </c>
      <c r="FE858">
        <v>1485</v>
      </c>
      <c r="FF858">
        <v>1489</v>
      </c>
      <c r="FG858">
        <v>1485</v>
      </c>
      <c r="FH858">
        <v>1489</v>
      </c>
      <c r="FI858">
        <v>1900</v>
      </c>
      <c r="FJ858">
        <v>1489</v>
      </c>
      <c r="FK858">
        <v>1489</v>
      </c>
      <c r="FL858">
        <v>1487</v>
      </c>
      <c r="FM858">
        <v>1489</v>
      </c>
      <c r="FN858">
        <v>2500</v>
      </c>
      <c r="FO858">
        <v>1489</v>
      </c>
      <c r="FP858">
        <v>1490</v>
      </c>
      <c r="FQ858">
        <v>1487</v>
      </c>
      <c r="FR858">
        <v>1489</v>
      </c>
      <c r="FS858">
        <v>1400</v>
      </c>
      <c r="FX858">
        <v>0</v>
      </c>
      <c r="GC858">
        <v>0</v>
      </c>
      <c r="GH858">
        <v>0</v>
      </c>
      <c r="GM858">
        <v>0</v>
      </c>
      <c r="GR858">
        <v>0</v>
      </c>
      <c r="GW858">
        <v>0</v>
      </c>
      <c r="HB858">
        <v>0</v>
      </c>
      <c r="HG858">
        <v>0</v>
      </c>
      <c r="HL858">
        <v>0</v>
      </c>
      <c r="HQ858">
        <v>0</v>
      </c>
      <c r="HV858">
        <v>0</v>
      </c>
      <c r="IA858">
        <v>0</v>
      </c>
      <c r="IB858">
        <v>1485</v>
      </c>
      <c r="IC858">
        <v>1485</v>
      </c>
      <c r="ID858">
        <v>1480</v>
      </c>
      <c r="IE858">
        <v>1481</v>
      </c>
      <c r="IF858">
        <v>7700</v>
      </c>
      <c r="IG858">
        <v>1479</v>
      </c>
      <c r="IH858">
        <v>1480</v>
      </c>
      <c r="II858">
        <v>1471</v>
      </c>
      <c r="IJ858">
        <v>1472</v>
      </c>
      <c r="IK858">
        <v>5800</v>
      </c>
      <c r="IL858">
        <v>1472</v>
      </c>
      <c r="IM858">
        <v>1479</v>
      </c>
      <c r="IN858">
        <v>1472</v>
      </c>
      <c r="IO858">
        <v>1479</v>
      </c>
      <c r="IP858">
        <v>2000</v>
      </c>
      <c r="IQ858">
        <v>1480</v>
      </c>
      <c r="IR858">
        <v>1482</v>
      </c>
      <c r="IS858">
        <v>1480</v>
      </c>
      <c r="IT858">
        <v>1482</v>
      </c>
      <c r="IU858">
        <v>600</v>
      </c>
      <c r="IV858">
        <v>1481</v>
      </c>
      <c r="IW858">
        <v>1482</v>
      </c>
      <c r="IX858">
        <v>1480</v>
      </c>
      <c r="IY858">
        <v>1480</v>
      </c>
      <c r="IZ858">
        <v>1600</v>
      </c>
      <c r="JA858">
        <v>1481</v>
      </c>
      <c r="JB858">
        <v>1482</v>
      </c>
      <c r="JC858">
        <v>1481</v>
      </c>
      <c r="JD858">
        <v>1481</v>
      </c>
      <c r="JE858">
        <v>1100</v>
      </c>
      <c r="JF858">
        <v>1479</v>
      </c>
      <c r="JG858">
        <v>1480</v>
      </c>
      <c r="JH858">
        <v>1478</v>
      </c>
      <c r="JI858">
        <v>1479</v>
      </c>
      <c r="JJ858">
        <v>900</v>
      </c>
      <c r="JK858">
        <v>1478</v>
      </c>
      <c r="JL858">
        <v>1484</v>
      </c>
      <c r="JM858">
        <v>1478</v>
      </c>
      <c r="JN858">
        <v>1484</v>
      </c>
      <c r="JO858">
        <v>1400</v>
      </c>
      <c r="JP858">
        <v>1484</v>
      </c>
      <c r="JQ858">
        <v>1484</v>
      </c>
      <c r="JR858">
        <v>1475</v>
      </c>
      <c r="JS858">
        <v>1483</v>
      </c>
      <c r="JT858">
        <v>4000</v>
      </c>
      <c r="JU858">
        <v>1482</v>
      </c>
      <c r="JV858">
        <v>1482</v>
      </c>
      <c r="JW858">
        <v>1479</v>
      </c>
      <c r="JX858">
        <v>1480</v>
      </c>
      <c r="JY858">
        <v>900</v>
      </c>
      <c r="JZ858">
        <v>1481</v>
      </c>
      <c r="KA858">
        <v>1481</v>
      </c>
      <c r="KB858">
        <v>1481</v>
      </c>
      <c r="KC858">
        <v>1481</v>
      </c>
      <c r="KD858">
        <v>400</v>
      </c>
      <c r="KE858">
        <v>1481</v>
      </c>
      <c r="KF858">
        <v>1481</v>
      </c>
      <c r="KG858">
        <v>1480</v>
      </c>
      <c r="KH858">
        <v>1480</v>
      </c>
      <c r="KI858">
        <v>1000</v>
      </c>
      <c r="KJ858">
        <v>1480</v>
      </c>
      <c r="KK858">
        <v>1480</v>
      </c>
      <c r="KL858">
        <v>1477</v>
      </c>
      <c r="KM858">
        <v>1477</v>
      </c>
      <c r="KN858">
        <v>500</v>
      </c>
      <c r="KO858">
        <v>1477</v>
      </c>
      <c r="KP858">
        <v>1477</v>
      </c>
      <c r="KQ858">
        <v>1472</v>
      </c>
      <c r="KR858">
        <v>1472</v>
      </c>
      <c r="KS858">
        <v>1000</v>
      </c>
      <c r="KT858">
        <v>1472</v>
      </c>
      <c r="KU858">
        <v>1472</v>
      </c>
      <c r="KV858">
        <v>1471</v>
      </c>
      <c r="KW858">
        <v>1471</v>
      </c>
      <c r="KX858">
        <v>200</v>
      </c>
      <c r="KY858">
        <v>1472</v>
      </c>
      <c r="KZ858">
        <v>1473</v>
      </c>
      <c r="LA858">
        <v>1472</v>
      </c>
      <c r="LB858">
        <v>1473</v>
      </c>
      <c r="LC858">
        <v>900</v>
      </c>
      <c r="LD858">
        <v>1473</v>
      </c>
      <c r="LE858">
        <v>1473</v>
      </c>
      <c r="LF858">
        <v>1467</v>
      </c>
      <c r="LG858">
        <v>1467</v>
      </c>
      <c r="LH858">
        <v>3700</v>
      </c>
      <c r="LI858">
        <v>1466</v>
      </c>
      <c r="LJ858">
        <v>1467</v>
      </c>
      <c r="LK858">
        <v>1466</v>
      </c>
      <c r="LL858">
        <v>1467</v>
      </c>
      <c r="LM858">
        <v>700</v>
      </c>
      <c r="LN858">
        <v>1467</v>
      </c>
      <c r="LO858">
        <v>1467</v>
      </c>
      <c r="LP858">
        <v>1467</v>
      </c>
      <c r="LQ858">
        <v>1467</v>
      </c>
      <c r="LR858">
        <v>500</v>
      </c>
      <c r="LS858">
        <v>1468</v>
      </c>
      <c r="LT858">
        <v>1469</v>
      </c>
      <c r="LU858">
        <v>1468</v>
      </c>
      <c r="LV858">
        <v>1468</v>
      </c>
      <c r="LW858">
        <v>600</v>
      </c>
      <c r="LX858">
        <v>1467</v>
      </c>
      <c r="LY858">
        <v>1467</v>
      </c>
      <c r="LZ858">
        <v>1465</v>
      </c>
      <c r="MA858">
        <v>1465</v>
      </c>
      <c r="MB858">
        <v>1400</v>
      </c>
      <c r="MC858">
        <v>1465</v>
      </c>
      <c r="MD858">
        <v>1465</v>
      </c>
      <c r="ME858">
        <v>1465</v>
      </c>
      <c r="MF858">
        <v>1465</v>
      </c>
      <c r="MG858">
        <v>700</v>
      </c>
      <c r="MH858">
        <v>1465</v>
      </c>
      <c r="MI858">
        <v>1466</v>
      </c>
      <c r="MJ858">
        <v>1465</v>
      </c>
      <c r="MK858">
        <v>1466</v>
      </c>
      <c r="ML858">
        <v>1800</v>
      </c>
      <c r="MM858">
        <v>1465</v>
      </c>
      <c r="MN858">
        <v>1466</v>
      </c>
      <c r="MO858">
        <v>1463</v>
      </c>
      <c r="MP858">
        <v>1464</v>
      </c>
      <c r="MQ858">
        <v>2500</v>
      </c>
      <c r="MR858">
        <v>1463</v>
      </c>
      <c r="MS858">
        <v>1465</v>
      </c>
      <c r="MT858">
        <v>1463</v>
      </c>
      <c r="MU858">
        <v>1465</v>
      </c>
      <c r="MV858">
        <v>1100</v>
      </c>
      <c r="MW858">
        <v>1463</v>
      </c>
      <c r="MX858">
        <v>1464</v>
      </c>
      <c r="MY858">
        <v>1460</v>
      </c>
      <c r="MZ858">
        <v>1463</v>
      </c>
      <c r="NA858">
        <v>4800</v>
      </c>
      <c r="NB858">
        <v>1463</v>
      </c>
      <c r="NC858">
        <v>1464</v>
      </c>
      <c r="ND858">
        <v>1463</v>
      </c>
      <c r="NE858">
        <v>1464</v>
      </c>
      <c r="NF858">
        <v>800</v>
      </c>
      <c r="NG858">
        <v>1465</v>
      </c>
      <c r="NH858">
        <v>1465</v>
      </c>
      <c r="NI858">
        <v>1462</v>
      </c>
      <c r="NJ858">
        <v>1464</v>
      </c>
      <c r="NK858">
        <v>1400</v>
      </c>
      <c r="NL858">
        <v>1462</v>
      </c>
      <c r="NM858">
        <v>1463</v>
      </c>
      <c r="NN858">
        <v>1460</v>
      </c>
      <c r="NO858">
        <v>1462</v>
      </c>
      <c r="NP858">
        <v>3200</v>
      </c>
      <c r="NQ858">
        <v>1463</v>
      </c>
      <c r="NR858">
        <v>1465</v>
      </c>
      <c r="NS858">
        <v>1460</v>
      </c>
      <c r="NT858">
        <v>1461</v>
      </c>
      <c r="NU858">
        <v>8900</v>
      </c>
      <c r="NV858">
        <v>1461</v>
      </c>
      <c r="NW858">
        <v>1461</v>
      </c>
      <c r="NX858">
        <v>1461</v>
      </c>
      <c r="NY858">
        <v>1461</v>
      </c>
      <c r="NZ858">
        <v>5700</v>
      </c>
    </row>
    <row r="859" spans="1:390" ht="27">
      <c r="A859" s="15" t="s">
        <v>18</v>
      </c>
      <c r="B859" s="15">
        <v>11</v>
      </c>
      <c r="C859" s="15">
        <v>8282</v>
      </c>
      <c r="D859" s="10" t="s">
        <v>577</v>
      </c>
      <c r="E859" s="15" t="s">
        <v>20</v>
      </c>
      <c r="F859" s="15" t="s">
        <v>446</v>
      </c>
      <c r="G859" s="50">
        <v>2437</v>
      </c>
      <c r="H859" s="50">
        <v>199</v>
      </c>
      <c r="I859" s="58">
        <v>8.8900000000000007E-2</v>
      </c>
      <c r="J859" s="50">
        <v>2880800</v>
      </c>
      <c r="K859" s="50">
        <v>2458</v>
      </c>
      <c r="L859" s="50">
        <v>2351</v>
      </c>
      <c r="M859" s="63">
        <f t="shared" si="66"/>
        <v>0.19626168224299065</v>
      </c>
      <c r="N859" s="42" t="str">
        <f>IFERROR(VLOOKUP(C859, マスタ!$E$2:$G$33, 3, TRUE), "")</f>
        <v>商業</v>
      </c>
      <c r="O859" s="15" t="str">
        <f>IF(F859 = "", "", TEXT( WORKDAY(TEXT(LEFT(F859, FIND("(", F859) - 1), "yyyy/mm/dd"), 1, マスタ!$A$2:$A$106), "yyyymmdd"))</f>
        <v>20170810</v>
      </c>
      <c r="P859" s="16">
        <v>42957</v>
      </c>
      <c r="Q859" s="56">
        <v>2425</v>
      </c>
      <c r="R859" s="56">
        <v>2430</v>
      </c>
      <c r="S859" s="56">
        <v>2403</v>
      </c>
      <c r="T859" s="15" t="str">
        <f t="shared" si="63"/>
        <v>無</v>
      </c>
      <c r="U859" s="15" t="str">
        <f t="shared" si="64"/>
        <v>無</v>
      </c>
      <c r="V859" s="67">
        <f t="shared" si="65"/>
        <v>-4.9240869922034802E-3</v>
      </c>
      <c r="W859" s="17" t="s">
        <v>950</v>
      </c>
      <c r="X859" s="46">
        <v>3</v>
      </c>
      <c r="Y859" s="71">
        <f t="shared" si="67"/>
        <v>1.2310217480508823</v>
      </c>
      <c r="Z859">
        <v>2425</v>
      </c>
      <c r="AA859">
        <v>2425</v>
      </c>
      <c r="AB859">
        <v>2409</v>
      </c>
      <c r="AC859">
        <v>2418</v>
      </c>
      <c r="AD859">
        <v>53200</v>
      </c>
      <c r="AE859">
        <v>2418</v>
      </c>
      <c r="AF859">
        <v>2425</v>
      </c>
      <c r="AG859">
        <v>2415</v>
      </c>
      <c r="AH859">
        <v>2418</v>
      </c>
      <c r="AI859">
        <v>22700</v>
      </c>
      <c r="AJ859">
        <v>2418</v>
      </c>
      <c r="AK859">
        <v>2425</v>
      </c>
      <c r="AL859">
        <v>2418</v>
      </c>
      <c r="AM859">
        <v>2424</v>
      </c>
      <c r="AN859">
        <v>11200</v>
      </c>
      <c r="AO859">
        <v>2423</v>
      </c>
      <c r="AP859">
        <v>2427</v>
      </c>
      <c r="AQ859">
        <v>2421</v>
      </c>
      <c r="AR859">
        <v>2427</v>
      </c>
      <c r="AS859">
        <v>38200</v>
      </c>
      <c r="AT859">
        <v>2427</v>
      </c>
      <c r="AU859">
        <v>2430</v>
      </c>
      <c r="AV859">
        <v>2427</v>
      </c>
      <c r="AW859">
        <v>2428</v>
      </c>
      <c r="AX859">
        <v>15100</v>
      </c>
      <c r="AY859">
        <v>2427</v>
      </c>
      <c r="AZ859">
        <v>2430</v>
      </c>
      <c r="BA859">
        <v>2427</v>
      </c>
      <c r="BB859">
        <v>2428</v>
      </c>
      <c r="BC859">
        <v>21900</v>
      </c>
      <c r="BD859">
        <v>2427</v>
      </c>
      <c r="BE859">
        <v>2428</v>
      </c>
      <c r="BF859">
        <v>2417</v>
      </c>
      <c r="BG859">
        <v>2417</v>
      </c>
      <c r="BH859">
        <v>15500</v>
      </c>
      <c r="BI859">
        <v>2417</v>
      </c>
      <c r="BJ859">
        <v>2425</v>
      </c>
      <c r="BK859">
        <v>2417</v>
      </c>
      <c r="BL859">
        <v>2424</v>
      </c>
      <c r="BM859">
        <v>19400</v>
      </c>
      <c r="BN859">
        <v>2422</v>
      </c>
      <c r="BO859">
        <v>2427</v>
      </c>
      <c r="BP859">
        <v>2415</v>
      </c>
      <c r="BQ859">
        <v>2427</v>
      </c>
      <c r="BR859">
        <v>16900</v>
      </c>
      <c r="BS859">
        <v>2426</v>
      </c>
      <c r="BT859">
        <v>2430</v>
      </c>
      <c r="BU859">
        <v>2425</v>
      </c>
      <c r="BV859">
        <v>2426</v>
      </c>
      <c r="BW859">
        <v>16400</v>
      </c>
      <c r="BX859">
        <v>2425</v>
      </c>
      <c r="BY859">
        <v>2427</v>
      </c>
      <c r="BZ859">
        <v>2417</v>
      </c>
      <c r="CA859">
        <v>2420</v>
      </c>
      <c r="CB859">
        <v>43400</v>
      </c>
      <c r="CC859">
        <v>2419</v>
      </c>
      <c r="CD859">
        <v>2420</v>
      </c>
      <c r="CE859">
        <v>2413</v>
      </c>
      <c r="CF859">
        <v>2414</v>
      </c>
      <c r="CG859">
        <v>13400</v>
      </c>
      <c r="CH859">
        <v>2414</v>
      </c>
      <c r="CI859">
        <v>2420</v>
      </c>
      <c r="CJ859">
        <v>2411</v>
      </c>
      <c r="CK859">
        <v>2417</v>
      </c>
      <c r="CL859">
        <v>56600</v>
      </c>
      <c r="CM859">
        <v>2418</v>
      </c>
      <c r="CN859">
        <v>2427</v>
      </c>
      <c r="CO859">
        <v>2418</v>
      </c>
      <c r="CP859">
        <v>2426</v>
      </c>
      <c r="CQ859">
        <v>11400</v>
      </c>
      <c r="CR859">
        <v>2427</v>
      </c>
      <c r="CS859">
        <v>2429</v>
      </c>
      <c r="CT859">
        <v>2417</v>
      </c>
      <c r="CU859">
        <v>2417</v>
      </c>
      <c r="CV859">
        <v>22000</v>
      </c>
      <c r="CW859">
        <v>2416</v>
      </c>
      <c r="CX859">
        <v>2420</v>
      </c>
      <c r="CY859">
        <v>2416</v>
      </c>
      <c r="CZ859">
        <v>2419</v>
      </c>
      <c r="DA859">
        <v>6900</v>
      </c>
      <c r="DB859">
        <v>2419</v>
      </c>
      <c r="DC859">
        <v>2421</v>
      </c>
      <c r="DD859">
        <v>2416</v>
      </c>
      <c r="DE859">
        <v>2416</v>
      </c>
      <c r="DF859">
        <v>21600</v>
      </c>
      <c r="DG859">
        <v>2416</v>
      </c>
      <c r="DH859">
        <v>2416</v>
      </c>
      <c r="DI859">
        <v>2415</v>
      </c>
      <c r="DJ859">
        <v>2415</v>
      </c>
      <c r="DK859">
        <v>5100</v>
      </c>
      <c r="DL859">
        <v>2416</v>
      </c>
      <c r="DM859">
        <v>2419</v>
      </c>
      <c r="DN859">
        <v>2412</v>
      </c>
      <c r="DO859">
        <v>2419</v>
      </c>
      <c r="DP859">
        <v>25300</v>
      </c>
      <c r="DQ859">
        <v>2420</v>
      </c>
      <c r="DR859">
        <v>2421</v>
      </c>
      <c r="DS859">
        <v>2419</v>
      </c>
      <c r="DT859">
        <v>2420</v>
      </c>
      <c r="DU859">
        <v>2900</v>
      </c>
      <c r="DV859">
        <v>2420</v>
      </c>
      <c r="DW859">
        <v>2423</v>
      </c>
      <c r="DX859">
        <v>2419</v>
      </c>
      <c r="DY859">
        <v>2421</v>
      </c>
      <c r="DZ859">
        <v>12500</v>
      </c>
      <c r="EA859">
        <v>2420</v>
      </c>
      <c r="EB859">
        <v>2421</v>
      </c>
      <c r="EC859">
        <v>2418</v>
      </c>
      <c r="ED859">
        <v>2419</v>
      </c>
      <c r="EE859">
        <v>19100</v>
      </c>
      <c r="EF859">
        <v>2420</v>
      </c>
      <c r="EG859">
        <v>2422</v>
      </c>
      <c r="EH859">
        <v>2419</v>
      </c>
      <c r="EI859">
        <v>2420</v>
      </c>
      <c r="EJ859">
        <v>11400</v>
      </c>
      <c r="EK859">
        <v>2420</v>
      </c>
      <c r="EL859">
        <v>2425</v>
      </c>
      <c r="EM859">
        <v>2420</v>
      </c>
      <c r="EN859">
        <v>2424</v>
      </c>
      <c r="EO859">
        <v>6000</v>
      </c>
      <c r="EP859">
        <v>2424</v>
      </c>
      <c r="EQ859">
        <v>2426</v>
      </c>
      <c r="ER859">
        <v>2420</v>
      </c>
      <c r="ES859">
        <v>2421</v>
      </c>
      <c r="ET859">
        <v>21700</v>
      </c>
      <c r="EU859">
        <v>2421</v>
      </c>
      <c r="EV859">
        <v>2422</v>
      </c>
      <c r="EW859">
        <v>2417</v>
      </c>
      <c r="EX859">
        <v>2420</v>
      </c>
      <c r="EY859">
        <v>10400</v>
      </c>
      <c r="EZ859">
        <v>2420</v>
      </c>
      <c r="FA859">
        <v>2423</v>
      </c>
      <c r="FB859">
        <v>2420</v>
      </c>
      <c r="FC859">
        <v>2421</v>
      </c>
      <c r="FD859">
        <v>6200</v>
      </c>
      <c r="FE859">
        <v>2422</v>
      </c>
      <c r="FF859">
        <v>2424</v>
      </c>
      <c r="FG859">
        <v>2417</v>
      </c>
      <c r="FH859">
        <v>2419</v>
      </c>
      <c r="FI859">
        <v>24000</v>
      </c>
      <c r="FJ859">
        <v>2418</v>
      </c>
      <c r="FK859">
        <v>2418</v>
      </c>
      <c r="FL859">
        <v>2412</v>
      </c>
      <c r="FM859">
        <v>2415</v>
      </c>
      <c r="FN859">
        <v>17000</v>
      </c>
      <c r="FO859">
        <v>2415</v>
      </c>
      <c r="FP859">
        <v>2417</v>
      </c>
      <c r="FQ859">
        <v>2413</v>
      </c>
      <c r="FR859">
        <v>2416</v>
      </c>
      <c r="FS859">
        <v>8600</v>
      </c>
      <c r="FT859">
        <v>2416</v>
      </c>
      <c r="FU859">
        <v>2416</v>
      </c>
      <c r="FV859">
        <v>2416</v>
      </c>
      <c r="FW859">
        <v>2416</v>
      </c>
      <c r="FX859">
        <v>100</v>
      </c>
      <c r="GC859">
        <v>0</v>
      </c>
      <c r="GH859">
        <v>0</v>
      </c>
      <c r="GM859">
        <v>0</v>
      </c>
      <c r="GR859">
        <v>0</v>
      </c>
      <c r="GW859">
        <v>0</v>
      </c>
      <c r="HB859">
        <v>0</v>
      </c>
      <c r="HG859">
        <v>0</v>
      </c>
      <c r="HL859">
        <v>0</v>
      </c>
      <c r="HQ859">
        <v>0</v>
      </c>
      <c r="HV859">
        <v>0</v>
      </c>
      <c r="IA859">
        <v>0</v>
      </c>
      <c r="IB859">
        <v>2413</v>
      </c>
      <c r="IC859">
        <v>2413</v>
      </c>
      <c r="ID859">
        <v>2403</v>
      </c>
      <c r="IE859">
        <v>2411</v>
      </c>
      <c r="IF859">
        <v>35500</v>
      </c>
      <c r="IG859">
        <v>2410</v>
      </c>
      <c r="IH859">
        <v>2413</v>
      </c>
      <c r="II859">
        <v>2407</v>
      </c>
      <c r="IJ859">
        <v>2410</v>
      </c>
      <c r="IK859">
        <v>9400</v>
      </c>
      <c r="IL859">
        <v>2410</v>
      </c>
      <c r="IM859">
        <v>2415</v>
      </c>
      <c r="IN859">
        <v>2410</v>
      </c>
      <c r="IO859">
        <v>2415</v>
      </c>
      <c r="IP859">
        <v>12900</v>
      </c>
      <c r="IQ859">
        <v>2414</v>
      </c>
      <c r="IR859">
        <v>2415</v>
      </c>
      <c r="IS859">
        <v>2411</v>
      </c>
      <c r="IT859">
        <v>2413</v>
      </c>
      <c r="IU859">
        <v>20700</v>
      </c>
      <c r="IV859">
        <v>2412</v>
      </c>
      <c r="IW859">
        <v>2414</v>
      </c>
      <c r="IX859">
        <v>2410</v>
      </c>
      <c r="IY859">
        <v>2414</v>
      </c>
      <c r="IZ859">
        <v>21700</v>
      </c>
      <c r="JA859">
        <v>2413</v>
      </c>
      <c r="JB859">
        <v>2415</v>
      </c>
      <c r="JC859">
        <v>2410</v>
      </c>
      <c r="JD859">
        <v>2412</v>
      </c>
      <c r="JE859">
        <v>12700</v>
      </c>
      <c r="JF859">
        <v>2412</v>
      </c>
      <c r="JG859">
        <v>2413</v>
      </c>
      <c r="JH859">
        <v>2409</v>
      </c>
      <c r="JI859">
        <v>2413</v>
      </c>
      <c r="JJ859">
        <v>11300</v>
      </c>
      <c r="JK859">
        <v>2413</v>
      </c>
      <c r="JL859">
        <v>2415</v>
      </c>
      <c r="JM859">
        <v>2411</v>
      </c>
      <c r="JN859">
        <v>2415</v>
      </c>
      <c r="JO859">
        <v>18300</v>
      </c>
      <c r="JP859">
        <v>2414</v>
      </c>
      <c r="JQ859">
        <v>2416</v>
      </c>
      <c r="JR859">
        <v>2412</v>
      </c>
      <c r="JS859">
        <v>2412</v>
      </c>
      <c r="JT859">
        <v>12900</v>
      </c>
      <c r="JU859">
        <v>2412</v>
      </c>
      <c r="JV859">
        <v>2414</v>
      </c>
      <c r="JW859">
        <v>2411</v>
      </c>
      <c r="JX859">
        <v>2413</v>
      </c>
      <c r="JY859">
        <v>8300</v>
      </c>
      <c r="JZ859">
        <v>2413</v>
      </c>
      <c r="KA859">
        <v>2415</v>
      </c>
      <c r="KB859">
        <v>2412</v>
      </c>
      <c r="KC859">
        <v>2414</v>
      </c>
      <c r="KD859">
        <v>10900</v>
      </c>
      <c r="KE859">
        <v>2413</v>
      </c>
      <c r="KF859">
        <v>2415</v>
      </c>
      <c r="KG859">
        <v>2413</v>
      </c>
      <c r="KH859">
        <v>2414</v>
      </c>
      <c r="KI859">
        <v>10400</v>
      </c>
      <c r="KJ859">
        <v>2414</v>
      </c>
      <c r="KK859">
        <v>2415</v>
      </c>
      <c r="KL859">
        <v>2414</v>
      </c>
      <c r="KM859">
        <v>2415</v>
      </c>
      <c r="KN859">
        <v>5600</v>
      </c>
      <c r="KO859">
        <v>2414</v>
      </c>
      <c r="KP859">
        <v>2416</v>
      </c>
      <c r="KQ859">
        <v>2414</v>
      </c>
      <c r="KR859">
        <v>2416</v>
      </c>
      <c r="KS859">
        <v>2800</v>
      </c>
      <c r="KT859">
        <v>2415</v>
      </c>
      <c r="KU859">
        <v>2418</v>
      </c>
      <c r="KV859">
        <v>2415</v>
      </c>
      <c r="KW859">
        <v>2418</v>
      </c>
      <c r="KX859">
        <v>16000</v>
      </c>
      <c r="KY859">
        <v>2417</v>
      </c>
      <c r="KZ859">
        <v>2417</v>
      </c>
      <c r="LA859">
        <v>2414</v>
      </c>
      <c r="LB859">
        <v>2414</v>
      </c>
      <c r="LC859">
        <v>8300</v>
      </c>
      <c r="LD859">
        <v>2415</v>
      </c>
      <c r="LE859">
        <v>2415</v>
      </c>
      <c r="LF859">
        <v>2413</v>
      </c>
      <c r="LG859">
        <v>2413</v>
      </c>
      <c r="LH859">
        <v>7900</v>
      </c>
      <c r="LI859">
        <v>2414</v>
      </c>
      <c r="LJ859">
        <v>2419</v>
      </c>
      <c r="LK859">
        <v>2414</v>
      </c>
      <c r="LL859">
        <v>2419</v>
      </c>
      <c r="LM859">
        <v>6800</v>
      </c>
      <c r="LN859">
        <v>2418</v>
      </c>
      <c r="LO859">
        <v>2419</v>
      </c>
      <c r="LP859">
        <v>2417</v>
      </c>
      <c r="LQ859">
        <v>2419</v>
      </c>
      <c r="LR859">
        <v>11100</v>
      </c>
      <c r="LS859">
        <v>2418</v>
      </c>
      <c r="LT859">
        <v>2423</v>
      </c>
      <c r="LU859">
        <v>2417</v>
      </c>
      <c r="LV859">
        <v>2423</v>
      </c>
      <c r="LW859">
        <v>37300</v>
      </c>
      <c r="LX859">
        <v>2422</v>
      </c>
      <c r="LY859">
        <v>2424</v>
      </c>
      <c r="LZ859">
        <v>2417</v>
      </c>
      <c r="MA859">
        <v>2417</v>
      </c>
      <c r="MB859">
        <v>57800</v>
      </c>
      <c r="MC859">
        <v>2418</v>
      </c>
      <c r="MD859">
        <v>2422</v>
      </c>
      <c r="ME859">
        <v>2415</v>
      </c>
      <c r="MF859">
        <v>2422</v>
      </c>
      <c r="MG859">
        <v>17700</v>
      </c>
      <c r="MH859">
        <v>2422</v>
      </c>
      <c r="MI859">
        <v>2427</v>
      </c>
      <c r="MJ859">
        <v>2422</v>
      </c>
      <c r="MK859">
        <v>2427</v>
      </c>
      <c r="ML859">
        <v>19400</v>
      </c>
      <c r="MM859">
        <v>2426</v>
      </c>
      <c r="MN859">
        <v>2428</v>
      </c>
      <c r="MO859">
        <v>2424</v>
      </c>
      <c r="MP859">
        <v>2425</v>
      </c>
      <c r="MQ859">
        <v>17800</v>
      </c>
      <c r="MR859">
        <v>2426</v>
      </c>
      <c r="MS859">
        <v>2427</v>
      </c>
      <c r="MT859">
        <v>2415</v>
      </c>
      <c r="MU859">
        <v>2423</v>
      </c>
      <c r="MV859">
        <v>27200</v>
      </c>
      <c r="MW859">
        <v>2424</v>
      </c>
      <c r="MX859">
        <v>2426</v>
      </c>
      <c r="MY859">
        <v>2422</v>
      </c>
      <c r="MZ859">
        <v>2425</v>
      </c>
      <c r="NA859">
        <v>16300</v>
      </c>
      <c r="NB859">
        <v>2426</v>
      </c>
      <c r="NC859">
        <v>2428</v>
      </c>
      <c r="ND859">
        <v>2424</v>
      </c>
      <c r="NE859">
        <v>2428</v>
      </c>
      <c r="NF859">
        <v>24500</v>
      </c>
      <c r="NG859">
        <v>2429</v>
      </c>
      <c r="NH859">
        <v>2429</v>
      </c>
      <c r="NI859">
        <v>2426</v>
      </c>
      <c r="NJ859">
        <v>2427</v>
      </c>
      <c r="NK859">
        <v>26600</v>
      </c>
      <c r="NL859">
        <v>2426</v>
      </c>
      <c r="NM859">
        <v>2427</v>
      </c>
      <c r="NN859">
        <v>2424</v>
      </c>
      <c r="NO859">
        <v>2425</v>
      </c>
      <c r="NP859">
        <v>50800</v>
      </c>
      <c r="NQ859">
        <v>2425</v>
      </c>
      <c r="NR859">
        <v>2427</v>
      </c>
      <c r="NS859">
        <v>2424</v>
      </c>
      <c r="NT859">
        <v>2427</v>
      </c>
      <c r="NU859">
        <v>92600</v>
      </c>
      <c r="NV859">
        <v>2428</v>
      </c>
      <c r="NW859">
        <v>2428</v>
      </c>
      <c r="NX859">
        <v>2428</v>
      </c>
      <c r="NY859">
        <v>2428</v>
      </c>
      <c r="NZ859">
        <v>72400</v>
      </c>
    </row>
    <row r="860" spans="1:390" ht="15">
      <c r="A860" s="14" t="s">
        <v>18</v>
      </c>
      <c r="B860" s="14">
        <v>12</v>
      </c>
      <c r="C860" s="14">
        <v>7867</v>
      </c>
      <c r="D860" s="9" t="s">
        <v>578</v>
      </c>
      <c r="E860" s="14" t="s">
        <v>20</v>
      </c>
      <c r="F860" s="14" t="s">
        <v>446</v>
      </c>
      <c r="G860" s="51">
        <v>1498</v>
      </c>
      <c r="H860" s="51">
        <v>121</v>
      </c>
      <c r="I860" s="59">
        <v>8.7900000000000006E-2</v>
      </c>
      <c r="J860" s="51">
        <v>2961000</v>
      </c>
      <c r="K860" s="51">
        <v>1520</v>
      </c>
      <c r="L860" s="51">
        <v>1450</v>
      </c>
      <c r="M860" s="64">
        <f t="shared" si="66"/>
        <v>0.31428571428571428</v>
      </c>
      <c r="N860" s="43" t="str">
        <f>IFERROR(VLOOKUP(C860, マスタ!$E$2:$G$33, 3, TRUE), "")</f>
        <v>その他製品</v>
      </c>
      <c r="O860" s="14" t="str">
        <f>IF(F860 = "", "", TEXT( WORKDAY(TEXT(LEFT(F860, FIND("(", F860) - 1), "yyyy/mm/dd"), 1, マスタ!$A$2:$A$106), "yyyymmdd"))</f>
        <v>20170810</v>
      </c>
      <c r="P860" s="18">
        <v>42957</v>
      </c>
      <c r="Q860" s="57">
        <v>1500</v>
      </c>
      <c r="R860" s="57">
        <v>1529</v>
      </c>
      <c r="S860" s="57">
        <v>1485</v>
      </c>
      <c r="T860" s="14" t="str">
        <f t="shared" si="63"/>
        <v>有</v>
      </c>
      <c r="U860" s="14" t="str">
        <f t="shared" si="64"/>
        <v>有</v>
      </c>
      <c r="V860" s="68">
        <f t="shared" si="65"/>
        <v>1.3351134846462109E-3</v>
      </c>
      <c r="W860" s="19" t="s">
        <v>949</v>
      </c>
      <c r="X860" s="47">
        <v>29</v>
      </c>
      <c r="Y860" s="70">
        <f t="shared" si="67"/>
        <v>19.359145527369826</v>
      </c>
      <c r="Z860">
        <v>1500</v>
      </c>
      <c r="AA860">
        <v>1517</v>
      </c>
      <c r="AB860">
        <v>1497</v>
      </c>
      <c r="AC860">
        <v>1512</v>
      </c>
      <c r="AD860">
        <v>139200</v>
      </c>
      <c r="AE860">
        <v>1515</v>
      </c>
      <c r="AF860">
        <v>1529</v>
      </c>
      <c r="AG860">
        <v>1507</v>
      </c>
      <c r="AH860">
        <v>1523</v>
      </c>
      <c r="AI860">
        <v>94100</v>
      </c>
      <c r="AJ860">
        <v>1526</v>
      </c>
      <c r="AK860">
        <v>1527</v>
      </c>
      <c r="AL860">
        <v>1515</v>
      </c>
      <c r="AM860">
        <v>1516</v>
      </c>
      <c r="AN860">
        <v>44700</v>
      </c>
      <c r="AO860">
        <v>1516</v>
      </c>
      <c r="AP860">
        <v>1519</v>
      </c>
      <c r="AQ860">
        <v>1512</v>
      </c>
      <c r="AR860">
        <v>1517</v>
      </c>
      <c r="AS860">
        <v>35300</v>
      </c>
      <c r="AT860">
        <v>1517</v>
      </c>
      <c r="AU860">
        <v>1522</v>
      </c>
      <c r="AV860">
        <v>1516</v>
      </c>
      <c r="AW860">
        <v>1517</v>
      </c>
      <c r="AX860">
        <v>23200</v>
      </c>
      <c r="AY860">
        <v>1517</v>
      </c>
      <c r="AZ860">
        <v>1517</v>
      </c>
      <c r="BA860">
        <v>1511</v>
      </c>
      <c r="BB860">
        <v>1515</v>
      </c>
      <c r="BC860">
        <v>21400</v>
      </c>
      <c r="BD860">
        <v>1515</v>
      </c>
      <c r="BE860">
        <v>1519</v>
      </c>
      <c r="BF860">
        <v>1509</v>
      </c>
      <c r="BG860">
        <v>1519</v>
      </c>
      <c r="BH860">
        <v>21300</v>
      </c>
      <c r="BI860">
        <v>1518</v>
      </c>
      <c r="BJ860">
        <v>1520</v>
      </c>
      <c r="BK860">
        <v>1516</v>
      </c>
      <c r="BL860">
        <v>1518</v>
      </c>
      <c r="BM860">
        <v>23600</v>
      </c>
      <c r="BN860">
        <v>1518</v>
      </c>
      <c r="BO860">
        <v>1518</v>
      </c>
      <c r="BP860">
        <v>1510</v>
      </c>
      <c r="BQ860">
        <v>1511</v>
      </c>
      <c r="BR860">
        <v>8500</v>
      </c>
      <c r="BS860">
        <v>1512</v>
      </c>
      <c r="BT860">
        <v>1514</v>
      </c>
      <c r="BU860">
        <v>1510</v>
      </c>
      <c r="BV860">
        <v>1513</v>
      </c>
      <c r="BW860">
        <v>14000</v>
      </c>
      <c r="BX860">
        <v>1513</v>
      </c>
      <c r="BY860">
        <v>1517</v>
      </c>
      <c r="BZ860">
        <v>1513</v>
      </c>
      <c r="CA860">
        <v>1515</v>
      </c>
      <c r="CB860">
        <v>12500</v>
      </c>
      <c r="CC860">
        <v>1515</v>
      </c>
      <c r="CD860">
        <v>1516</v>
      </c>
      <c r="CE860">
        <v>1512</v>
      </c>
      <c r="CF860">
        <v>1515</v>
      </c>
      <c r="CG860">
        <v>7800</v>
      </c>
      <c r="CH860">
        <v>1513</v>
      </c>
      <c r="CI860">
        <v>1515</v>
      </c>
      <c r="CJ860">
        <v>1512</v>
      </c>
      <c r="CK860">
        <v>1514</v>
      </c>
      <c r="CL860">
        <v>9700</v>
      </c>
      <c r="CM860">
        <v>1515</v>
      </c>
      <c r="CN860">
        <v>1516</v>
      </c>
      <c r="CO860">
        <v>1513</v>
      </c>
      <c r="CP860">
        <v>1514</v>
      </c>
      <c r="CQ860">
        <v>8200</v>
      </c>
      <c r="CR860">
        <v>1514</v>
      </c>
      <c r="CS860">
        <v>1514</v>
      </c>
      <c r="CT860">
        <v>1508</v>
      </c>
      <c r="CU860">
        <v>1508</v>
      </c>
      <c r="CV860">
        <v>26700</v>
      </c>
      <c r="CW860">
        <v>1508</v>
      </c>
      <c r="CX860">
        <v>1510</v>
      </c>
      <c r="CY860">
        <v>1504</v>
      </c>
      <c r="CZ860">
        <v>1504</v>
      </c>
      <c r="DA860">
        <v>6500</v>
      </c>
      <c r="DB860">
        <v>1505</v>
      </c>
      <c r="DC860">
        <v>1506</v>
      </c>
      <c r="DD860">
        <v>1502</v>
      </c>
      <c r="DE860">
        <v>1505</v>
      </c>
      <c r="DF860">
        <v>19700</v>
      </c>
      <c r="DG860">
        <v>1504</v>
      </c>
      <c r="DH860">
        <v>1505</v>
      </c>
      <c r="DI860">
        <v>1502</v>
      </c>
      <c r="DJ860">
        <v>1503</v>
      </c>
      <c r="DK860">
        <v>25600</v>
      </c>
      <c r="DL860">
        <v>1501</v>
      </c>
      <c r="DM860">
        <v>1506</v>
      </c>
      <c r="DN860">
        <v>1501</v>
      </c>
      <c r="DO860">
        <v>1506</v>
      </c>
      <c r="DP860">
        <v>9800</v>
      </c>
      <c r="DQ860">
        <v>1507</v>
      </c>
      <c r="DR860">
        <v>1509</v>
      </c>
      <c r="DS860">
        <v>1507</v>
      </c>
      <c r="DT860">
        <v>1509</v>
      </c>
      <c r="DU860">
        <v>14900</v>
      </c>
      <c r="DV860">
        <v>1509</v>
      </c>
      <c r="DW860">
        <v>1516</v>
      </c>
      <c r="DX860">
        <v>1509</v>
      </c>
      <c r="DY860">
        <v>1515</v>
      </c>
      <c r="DZ860">
        <v>26500</v>
      </c>
      <c r="EA860">
        <v>1514</v>
      </c>
      <c r="EB860">
        <v>1514</v>
      </c>
      <c r="EC860">
        <v>1508</v>
      </c>
      <c r="ED860">
        <v>1509</v>
      </c>
      <c r="EE860">
        <v>6900</v>
      </c>
      <c r="EF860">
        <v>1508</v>
      </c>
      <c r="EG860">
        <v>1509</v>
      </c>
      <c r="EH860">
        <v>1506</v>
      </c>
      <c r="EI860">
        <v>1506</v>
      </c>
      <c r="EJ860">
        <v>4100</v>
      </c>
      <c r="EK860">
        <v>1508</v>
      </c>
      <c r="EL860">
        <v>1509</v>
      </c>
      <c r="EM860">
        <v>1506</v>
      </c>
      <c r="EN860">
        <v>1507</v>
      </c>
      <c r="EO860">
        <v>7300</v>
      </c>
      <c r="EP860">
        <v>1507</v>
      </c>
      <c r="EQ860">
        <v>1507</v>
      </c>
      <c r="ER860">
        <v>1500</v>
      </c>
      <c r="ES860">
        <v>1502</v>
      </c>
      <c r="ET860">
        <v>15800</v>
      </c>
      <c r="EU860">
        <v>1502</v>
      </c>
      <c r="EV860">
        <v>1503</v>
      </c>
      <c r="EW860">
        <v>1499</v>
      </c>
      <c r="EX860">
        <v>1502</v>
      </c>
      <c r="EY860">
        <v>14300</v>
      </c>
      <c r="EZ860">
        <v>1501</v>
      </c>
      <c r="FA860">
        <v>1501</v>
      </c>
      <c r="FB860">
        <v>1496</v>
      </c>
      <c r="FC860">
        <v>1496</v>
      </c>
      <c r="FD860">
        <v>4900</v>
      </c>
      <c r="FE860">
        <v>1496</v>
      </c>
      <c r="FF860">
        <v>1500</v>
      </c>
      <c r="FG860">
        <v>1496</v>
      </c>
      <c r="FH860">
        <v>1498</v>
      </c>
      <c r="FI860">
        <v>6500</v>
      </c>
      <c r="FJ860">
        <v>1496</v>
      </c>
      <c r="FK860">
        <v>1498</v>
      </c>
      <c r="FL860">
        <v>1495</v>
      </c>
      <c r="FM860">
        <v>1497</v>
      </c>
      <c r="FN860">
        <v>6300</v>
      </c>
      <c r="FO860">
        <v>1496</v>
      </c>
      <c r="FP860">
        <v>1496</v>
      </c>
      <c r="FQ860">
        <v>1493</v>
      </c>
      <c r="FR860">
        <v>1496</v>
      </c>
      <c r="FS860">
        <v>11100</v>
      </c>
      <c r="FT860">
        <v>1496</v>
      </c>
      <c r="FU860">
        <v>1496</v>
      </c>
      <c r="FV860">
        <v>1496</v>
      </c>
      <c r="FW860">
        <v>1496</v>
      </c>
      <c r="FX860">
        <v>3300</v>
      </c>
      <c r="GC860">
        <v>0</v>
      </c>
      <c r="GH860">
        <v>0</v>
      </c>
      <c r="GM860">
        <v>0</v>
      </c>
      <c r="GR860">
        <v>0</v>
      </c>
      <c r="GW860">
        <v>0</v>
      </c>
      <c r="HB860">
        <v>0</v>
      </c>
      <c r="HG860">
        <v>0</v>
      </c>
      <c r="HL860">
        <v>0</v>
      </c>
      <c r="HQ860">
        <v>0</v>
      </c>
      <c r="HV860">
        <v>0</v>
      </c>
      <c r="IA860">
        <v>0</v>
      </c>
      <c r="IB860">
        <v>1496</v>
      </c>
      <c r="IC860">
        <v>1498</v>
      </c>
      <c r="ID860">
        <v>1491</v>
      </c>
      <c r="IE860">
        <v>1495</v>
      </c>
      <c r="IF860">
        <v>33700</v>
      </c>
      <c r="IG860">
        <v>1493</v>
      </c>
      <c r="IH860">
        <v>1494</v>
      </c>
      <c r="II860">
        <v>1489</v>
      </c>
      <c r="IJ860">
        <v>1493</v>
      </c>
      <c r="IK860">
        <v>12800</v>
      </c>
      <c r="IL860">
        <v>1494</v>
      </c>
      <c r="IM860">
        <v>1497</v>
      </c>
      <c r="IN860">
        <v>1493</v>
      </c>
      <c r="IO860">
        <v>1494</v>
      </c>
      <c r="IP860">
        <v>14400</v>
      </c>
      <c r="IQ860">
        <v>1494</v>
      </c>
      <c r="IR860">
        <v>1494</v>
      </c>
      <c r="IS860">
        <v>1489</v>
      </c>
      <c r="IT860">
        <v>1490</v>
      </c>
      <c r="IU860">
        <v>10500</v>
      </c>
      <c r="IV860">
        <v>1490</v>
      </c>
      <c r="IW860">
        <v>1492</v>
      </c>
      <c r="IX860">
        <v>1489</v>
      </c>
      <c r="IY860">
        <v>1489</v>
      </c>
      <c r="IZ860">
        <v>7400</v>
      </c>
      <c r="JA860">
        <v>1489</v>
      </c>
      <c r="JB860">
        <v>1490</v>
      </c>
      <c r="JC860">
        <v>1487</v>
      </c>
      <c r="JD860">
        <v>1487</v>
      </c>
      <c r="JE860">
        <v>6600</v>
      </c>
      <c r="JF860">
        <v>1487</v>
      </c>
      <c r="JG860">
        <v>1490</v>
      </c>
      <c r="JH860">
        <v>1486</v>
      </c>
      <c r="JI860">
        <v>1488</v>
      </c>
      <c r="JJ860">
        <v>14900</v>
      </c>
      <c r="JK860">
        <v>1489</v>
      </c>
      <c r="JL860">
        <v>1490</v>
      </c>
      <c r="JM860">
        <v>1485</v>
      </c>
      <c r="JN860">
        <v>1487</v>
      </c>
      <c r="JO860">
        <v>14400</v>
      </c>
      <c r="JP860">
        <v>1487</v>
      </c>
      <c r="JQ860">
        <v>1491</v>
      </c>
      <c r="JR860">
        <v>1487</v>
      </c>
      <c r="JS860">
        <v>1490</v>
      </c>
      <c r="JT860">
        <v>14400</v>
      </c>
      <c r="JU860">
        <v>1489</v>
      </c>
      <c r="JV860">
        <v>1492</v>
      </c>
      <c r="JW860">
        <v>1489</v>
      </c>
      <c r="JX860">
        <v>1492</v>
      </c>
      <c r="JY860">
        <v>9600</v>
      </c>
      <c r="JZ860">
        <v>1492</v>
      </c>
      <c r="KA860">
        <v>1493</v>
      </c>
      <c r="KB860">
        <v>1491</v>
      </c>
      <c r="KC860">
        <v>1492</v>
      </c>
      <c r="KD860">
        <v>10200</v>
      </c>
      <c r="KE860">
        <v>1492</v>
      </c>
      <c r="KF860">
        <v>1492</v>
      </c>
      <c r="KG860">
        <v>1489</v>
      </c>
      <c r="KH860">
        <v>1492</v>
      </c>
      <c r="KI860">
        <v>12200</v>
      </c>
      <c r="KJ860">
        <v>1492</v>
      </c>
      <c r="KK860">
        <v>1493</v>
      </c>
      <c r="KL860">
        <v>1491</v>
      </c>
      <c r="KM860">
        <v>1492</v>
      </c>
      <c r="KN860">
        <v>5700</v>
      </c>
      <c r="KO860">
        <v>1492</v>
      </c>
      <c r="KP860">
        <v>1496</v>
      </c>
      <c r="KQ860">
        <v>1491</v>
      </c>
      <c r="KR860">
        <v>1491</v>
      </c>
      <c r="KS860">
        <v>11700</v>
      </c>
      <c r="KT860">
        <v>1491</v>
      </c>
      <c r="KU860">
        <v>1493</v>
      </c>
      <c r="KV860">
        <v>1490</v>
      </c>
      <c r="KW860">
        <v>1493</v>
      </c>
      <c r="KX860">
        <v>8400</v>
      </c>
      <c r="KY860">
        <v>1493</v>
      </c>
      <c r="KZ860">
        <v>1493</v>
      </c>
      <c r="LA860">
        <v>1492</v>
      </c>
      <c r="LB860">
        <v>1493</v>
      </c>
      <c r="LC860">
        <v>5500</v>
      </c>
      <c r="LD860">
        <v>1493</v>
      </c>
      <c r="LE860">
        <v>1494</v>
      </c>
      <c r="LF860">
        <v>1490</v>
      </c>
      <c r="LG860">
        <v>1490</v>
      </c>
      <c r="LH860">
        <v>8200</v>
      </c>
      <c r="LI860">
        <v>1491</v>
      </c>
      <c r="LJ860">
        <v>1491</v>
      </c>
      <c r="LK860">
        <v>1489</v>
      </c>
      <c r="LL860">
        <v>1491</v>
      </c>
      <c r="LM860">
        <v>11000</v>
      </c>
      <c r="LN860">
        <v>1492</v>
      </c>
      <c r="LO860">
        <v>1494</v>
      </c>
      <c r="LP860">
        <v>1492</v>
      </c>
      <c r="LQ860">
        <v>1494</v>
      </c>
      <c r="LR860">
        <v>9600</v>
      </c>
      <c r="LS860">
        <v>1493</v>
      </c>
      <c r="LT860">
        <v>1495</v>
      </c>
      <c r="LU860">
        <v>1492</v>
      </c>
      <c r="LV860">
        <v>1495</v>
      </c>
      <c r="LW860">
        <v>10900</v>
      </c>
      <c r="LX860">
        <v>1494</v>
      </c>
      <c r="LY860">
        <v>1498</v>
      </c>
      <c r="LZ860">
        <v>1494</v>
      </c>
      <c r="MA860">
        <v>1497</v>
      </c>
      <c r="MB860">
        <v>13300</v>
      </c>
      <c r="MC860">
        <v>1497</v>
      </c>
      <c r="MD860">
        <v>1501</v>
      </c>
      <c r="ME860">
        <v>1496</v>
      </c>
      <c r="MF860">
        <v>1499</v>
      </c>
      <c r="MG860">
        <v>33800</v>
      </c>
      <c r="MH860">
        <v>1499</v>
      </c>
      <c r="MI860">
        <v>1504</v>
      </c>
      <c r="MJ860">
        <v>1499</v>
      </c>
      <c r="MK860">
        <v>1501</v>
      </c>
      <c r="ML860">
        <v>15200</v>
      </c>
      <c r="MM860">
        <v>1500</v>
      </c>
      <c r="MN860">
        <v>1503</v>
      </c>
      <c r="MO860">
        <v>1500</v>
      </c>
      <c r="MP860">
        <v>1501</v>
      </c>
      <c r="MQ860">
        <v>11500</v>
      </c>
      <c r="MR860">
        <v>1501</v>
      </c>
      <c r="MS860">
        <v>1502</v>
      </c>
      <c r="MT860">
        <v>1499</v>
      </c>
      <c r="MU860">
        <v>1499</v>
      </c>
      <c r="MV860">
        <v>20200</v>
      </c>
      <c r="MW860">
        <v>1499</v>
      </c>
      <c r="MX860">
        <v>1502</v>
      </c>
      <c r="MY860">
        <v>1499</v>
      </c>
      <c r="MZ860">
        <v>1501</v>
      </c>
      <c r="NA860">
        <v>22600</v>
      </c>
      <c r="NB860">
        <v>1501</v>
      </c>
      <c r="NC860">
        <v>1516</v>
      </c>
      <c r="ND860">
        <v>1499</v>
      </c>
      <c r="NE860">
        <v>1512</v>
      </c>
      <c r="NF860">
        <v>209200</v>
      </c>
      <c r="NG860">
        <v>1513</v>
      </c>
      <c r="NH860">
        <v>1515</v>
      </c>
      <c r="NI860">
        <v>1512</v>
      </c>
      <c r="NJ860">
        <v>1514</v>
      </c>
      <c r="NK860">
        <v>23200</v>
      </c>
      <c r="NL860">
        <v>1515</v>
      </c>
      <c r="NM860">
        <v>1516</v>
      </c>
      <c r="NN860">
        <v>1514</v>
      </c>
      <c r="NO860">
        <v>1515</v>
      </c>
      <c r="NP860">
        <v>39900</v>
      </c>
      <c r="NQ860">
        <v>1515</v>
      </c>
      <c r="NR860">
        <v>1517</v>
      </c>
      <c r="NS860">
        <v>1513</v>
      </c>
      <c r="NT860">
        <v>1517</v>
      </c>
      <c r="NU860">
        <v>44000</v>
      </c>
      <c r="NV860">
        <v>1514</v>
      </c>
      <c r="NW860">
        <v>1514</v>
      </c>
      <c r="NX860">
        <v>1514</v>
      </c>
      <c r="NY860">
        <v>1514</v>
      </c>
      <c r="NZ860">
        <v>45200</v>
      </c>
    </row>
    <row r="861" spans="1:390" ht="15">
      <c r="A861" s="15" t="s">
        <v>18</v>
      </c>
      <c r="B861" s="15">
        <v>13</v>
      </c>
      <c r="C861" s="15">
        <v>6383</v>
      </c>
      <c r="D861" s="10" t="s">
        <v>579</v>
      </c>
      <c r="E861" s="15" t="s">
        <v>20</v>
      </c>
      <c r="F861" s="15" t="s">
        <v>446</v>
      </c>
      <c r="G861" s="50">
        <v>4215</v>
      </c>
      <c r="H861" s="50">
        <v>330</v>
      </c>
      <c r="I861" s="58">
        <v>8.4900000000000003E-2</v>
      </c>
      <c r="J861" s="50">
        <v>3535100</v>
      </c>
      <c r="K861" s="50">
        <v>4295</v>
      </c>
      <c r="L861" s="50">
        <v>4085</v>
      </c>
      <c r="M861" s="63">
        <f t="shared" si="66"/>
        <v>0.38095238095238093</v>
      </c>
      <c r="N861" s="42" t="str">
        <f>IFERROR(VLOOKUP(C861, マスタ!$E$2:$G$33, 3, TRUE), "")</f>
        <v>機械</v>
      </c>
      <c r="O861" s="15" t="str">
        <f>IF(F861 = "", "", TEXT( WORKDAY(TEXT(LEFT(F861, FIND("(", F861) - 1), "yyyy/mm/dd"), 1, マスタ!$A$2:$A$106), "yyyymmdd"))</f>
        <v>20170810</v>
      </c>
      <c r="P861" s="16">
        <v>42957</v>
      </c>
      <c r="Q861" s="56">
        <v>4185</v>
      </c>
      <c r="R861" s="56">
        <v>4350</v>
      </c>
      <c r="S861" s="56">
        <v>4175</v>
      </c>
      <c r="T861" s="15" t="str">
        <f t="shared" si="63"/>
        <v>有</v>
      </c>
      <c r="U861" s="15" t="str">
        <f t="shared" si="64"/>
        <v>無</v>
      </c>
      <c r="V861" s="67">
        <f t="shared" si="65"/>
        <v>-7.1174377224199059E-3</v>
      </c>
      <c r="W861" s="17" t="s">
        <v>949</v>
      </c>
      <c r="X861" s="46">
        <v>84</v>
      </c>
      <c r="Y861" s="71">
        <f t="shared" si="67"/>
        <v>19.9288256227758</v>
      </c>
      <c r="Z861">
        <v>4185</v>
      </c>
      <c r="AA861">
        <v>4270</v>
      </c>
      <c r="AB861">
        <v>4175</v>
      </c>
      <c r="AC861">
        <v>4260</v>
      </c>
      <c r="AD861">
        <v>207900</v>
      </c>
      <c r="AE861">
        <v>4270</v>
      </c>
      <c r="AF861">
        <v>4285</v>
      </c>
      <c r="AG861">
        <v>4245</v>
      </c>
      <c r="AH861">
        <v>4265</v>
      </c>
      <c r="AI861">
        <v>146200</v>
      </c>
      <c r="AJ861">
        <v>4265</v>
      </c>
      <c r="AK861">
        <v>4290</v>
      </c>
      <c r="AL861">
        <v>4260</v>
      </c>
      <c r="AM861">
        <v>4275</v>
      </c>
      <c r="AN861">
        <v>54700</v>
      </c>
      <c r="AO861">
        <v>4275</v>
      </c>
      <c r="AP861">
        <v>4290</v>
      </c>
      <c r="AQ861">
        <v>4255</v>
      </c>
      <c r="AR861">
        <v>4255</v>
      </c>
      <c r="AS861">
        <v>99400</v>
      </c>
      <c r="AT861">
        <v>4255</v>
      </c>
      <c r="AU861">
        <v>4280</v>
      </c>
      <c r="AV861">
        <v>4240</v>
      </c>
      <c r="AW861">
        <v>4270</v>
      </c>
      <c r="AX861">
        <v>88100</v>
      </c>
      <c r="AY861">
        <v>4270</v>
      </c>
      <c r="AZ861">
        <v>4285</v>
      </c>
      <c r="BA861">
        <v>4270</v>
      </c>
      <c r="BB861">
        <v>4280</v>
      </c>
      <c r="BC861">
        <v>34500</v>
      </c>
      <c r="BD861">
        <v>4280</v>
      </c>
      <c r="BE861">
        <v>4280</v>
      </c>
      <c r="BF861">
        <v>4255</v>
      </c>
      <c r="BG861">
        <v>4255</v>
      </c>
      <c r="BH861">
        <v>35600</v>
      </c>
      <c r="BI861">
        <v>4260</v>
      </c>
      <c r="BJ861">
        <v>4285</v>
      </c>
      <c r="BK861">
        <v>4260</v>
      </c>
      <c r="BL861">
        <v>4280</v>
      </c>
      <c r="BM861">
        <v>43800</v>
      </c>
      <c r="BN861">
        <v>4280</v>
      </c>
      <c r="BO861">
        <v>4280</v>
      </c>
      <c r="BP861">
        <v>4275</v>
      </c>
      <c r="BQ861">
        <v>4275</v>
      </c>
      <c r="BR861">
        <v>24900</v>
      </c>
      <c r="BS861">
        <v>4275</v>
      </c>
      <c r="BT861">
        <v>4285</v>
      </c>
      <c r="BU861">
        <v>4270</v>
      </c>
      <c r="BV861">
        <v>4280</v>
      </c>
      <c r="BW861">
        <v>16700</v>
      </c>
      <c r="BX861">
        <v>4275</v>
      </c>
      <c r="BY861">
        <v>4280</v>
      </c>
      <c r="BZ861">
        <v>4270</v>
      </c>
      <c r="CA861">
        <v>4275</v>
      </c>
      <c r="CB861">
        <v>13800</v>
      </c>
      <c r="CC861">
        <v>4275</v>
      </c>
      <c r="CD861">
        <v>4290</v>
      </c>
      <c r="CE861">
        <v>4275</v>
      </c>
      <c r="CF861">
        <v>4285</v>
      </c>
      <c r="CG861">
        <v>22900</v>
      </c>
      <c r="CH861">
        <v>4280</v>
      </c>
      <c r="CI861">
        <v>4285</v>
      </c>
      <c r="CJ861">
        <v>4275</v>
      </c>
      <c r="CK861">
        <v>4285</v>
      </c>
      <c r="CL861">
        <v>10400</v>
      </c>
      <c r="CM861">
        <v>4285</v>
      </c>
      <c r="CN861">
        <v>4295</v>
      </c>
      <c r="CO861">
        <v>4285</v>
      </c>
      <c r="CP861">
        <v>4295</v>
      </c>
      <c r="CQ861">
        <v>24800</v>
      </c>
      <c r="CR861">
        <v>4295</v>
      </c>
      <c r="CS861">
        <v>4325</v>
      </c>
      <c r="CT861">
        <v>4295</v>
      </c>
      <c r="CU861">
        <v>4325</v>
      </c>
      <c r="CV861">
        <v>80100</v>
      </c>
      <c r="CW861">
        <v>4325</v>
      </c>
      <c r="CX861">
        <v>4330</v>
      </c>
      <c r="CY861">
        <v>4320</v>
      </c>
      <c r="CZ861">
        <v>4320</v>
      </c>
      <c r="DA861">
        <v>29600</v>
      </c>
      <c r="DB861">
        <v>4325</v>
      </c>
      <c r="DC861">
        <v>4345</v>
      </c>
      <c r="DD861">
        <v>4325</v>
      </c>
      <c r="DE861">
        <v>4330</v>
      </c>
      <c r="DF861">
        <v>36700</v>
      </c>
      <c r="DG861">
        <v>4330</v>
      </c>
      <c r="DH861">
        <v>4335</v>
      </c>
      <c r="DI861">
        <v>4310</v>
      </c>
      <c r="DJ861">
        <v>4315</v>
      </c>
      <c r="DK861">
        <v>18400</v>
      </c>
      <c r="DL861">
        <v>4315</v>
      </c>
      <c r="DM861">
        <v>4315</v>
      </c>
      <c r="DN861">
        <v>4300</v>
      </c>
      <c r="DO861">
        <v>4300</v>
      </c>
      <c r="DP861">
        <v>35500</v>
      </c>
      <c r="DQ861">
        <v>4300</v>
      </c>
      <c r="DR861">
        <v>4310</v>
      </c>
      <c r="DS861">
        <v>4295</v>
      </c>
      <c r="DT861">
        <v>4310</v>
      </c>
      <c r="DU861">
        <v>22400</v>
      </c>
      <c r="DV861">
        <v>4305</v>
      </c>
      <c r="DW861">
        <v>4310</v>
      </c>
      <c r="DX861">
        <v>4295</v>
      </c>
      <c r="DY861">
        <v>4305</v>
      </c>
      <c r="DZ861">
        <v>17500</v>
      </c>
      <c r="EA861">
        <v>4305</v>
      </c>
      <c r="EB861">
        <v>4310</v>
      </c>
      <c r="EC861">
        <v>4295</v>
      </c>
      <c r="ED861">
        <v>4310</v>
      </c>
      <c r="EE861">
        <v>37300</v>
      </c>
      <c r="EF861">
        <v>4310</v>
      </c>
      <c r="EG861">
        <v>4310</v>
      </c>
      <c r="EH861">
        <v>4300</v>
      </c>
      <c r="EI861">
        <v>4300</v>
      </c>
      <c r="EJ861">
        <v>9400</v>
      </c>
      <c r="EK861">
        <v>4305</v>
      </c>
      <c r="EL861">
        <v>4310</v>
      </c>
      <c r="EM861">
        <v>4280</v>
      </c>
      <c r="EN861">
        <v>4285</v>
      </c>
      <c r="EO861">
        <v>32900</v>
      </c>
      <c r="EP861">
        <v>4285</v>
      </c>
      <c r="EQ861">
        <v>4290</v>
      </c>
      <c r="ER861">
        <v>4275</v>
      </c>
      <c r="ES861">
        <v>4285</v>
      </c>
      <c r="ET861">
        <v>24200</v>
      </c>
      <c r="EU861">
        <v>4280</v>
      </c>
      <c r="EV861">
        <v>4285</v>
      </c>
      <c r="EW861">
        <v>4280</v>
      </c>
      <c r="EX861">
        <v>4280</v>
      </c>
      <c r="EY861">
        <v>12500</v>
      </c>
      <c r="EZ861">
        <v>4280</v>
      </c>
      <c r="FA861">
        <v>4285</v>
      </c>
      <c r="FB861">
        <v>4275</v>
      </c>
      <c r="FC861">
        <v>4275</v>
      </c>
      <c r="FD861">
        <v>9700</v>
      </c>
      <c r="FE861">
        <v>4275</v>
      </c>
      <c r="FF861">
        <v>4285</v>
      </c>
      <c r="FG861">
        <v>4275</v>
      </c>
      <c r="FH861">
        <v>4285</v>
      </c>
      <c r="FI861">
        <v>8700</v>
      </c>
      <c r="FJ861">
        <v>4285</v>
      </c>
      <c r="FK861">
        <v>4285</v>
      </c>
      <c r="FL861">
        <v>4275</v>
      </c>
      <c r="FM861">
        <v>4280</v>
      </c>
      <c r="FN861">
        <v>12100</v>
      </c>
      <c r="FO861">
        <v>4280</v>
      </c>
      <c r="FP861">
        <v>4285</v>
      </c>
      <c r="FQ861">
        <v>4275</v>
      </c>
      <c r="FR861">
        <v>4280</v>
      </c>
      <c r="FS861">
        <v>12700</v>
      </c>
      <c r="FT861">
        <v>4280</v>
      </c>
      <c r="FU861">
        <v>4280</v>
      </c>
      <c r="FV861">
        <v>4280</v>
      </c>
      <c r="FW861">
        <v>4280</v>
      </c>
      <c r="FX861">
        <v>900</v>
      </c>
      <c r="GC861">
        <v>0</v>
      </c>
      <c r="GH861">
        <v>0</v>
      </c>
      <c r="GM861">
        <v>0</v>
      </c>
      <c r="GR861">
        <v>0</v>
      </c>
      <c r="GW861">
        <v>0</v>
      </c>
      <c r="HB861">
        <v>0</v>
      </c>
      <c r="HG861">
        <v>0</v>
      </c>
      <c r="HL861">
        <v>0</v>
      </c>
      <c r="HQ861">
        <v>0</v>
      </c>
      <c r="HV861">
        <v>0</v>
      </c>
      <c r="IA861">
        <v>0</v>
      </c>
      <c r="IB861">
        <v>4275</v>
      </c>
      <c r="IC861">
        <v>4290</v>
      </c>
      <c r="ID861">
        <v>4270</v>
      </c>
      <c r="IE861">
        <v>4290</v>
      </c>
      <c r="IF861">
        <v>41400</v>
      </c>
      <c r="IG861">
        <v>4290</v>
      </c>
      <c r="IH861">
        <v>4290</v>
      </c>
      <c r="II861">
        <v>4275</v>
      </c>
      <c r="IJ861">
        <v>4275</v>
      </c>
      <c r="IK861">
        <v>15200</v>
      </c>
      <c r="IL861">
        <v>4275</v>
      </c>
      <c r="IM861">
        <v>4275</v>
      </c>
      <c r="IN861">
        <v>4265</v>
      </c>
      <c r="IO861">
        <v>4265</v>
      </c>
      <c r="IP861">
        <v>18900</v>
      </c>
      <c r="IQ861">
        <v>4265</v>
      </c>
      <c r="IR861">
        <v>4285</v>
      </c>
      <c r="IS861">
        <v>4265</v>
      </c>
      <c r="IT861">
        <v>4275</v>
      </c>
      <c r="IU861">
        <v>23400</v>
      </c>
      <c r="IV861">
        <v>4275</v>
      </c>
      <c r="IW861">
        <v>4285</v>
      </c>
      <c r="IX861">
        <v>4275</v>
      </c>
      <c r="IY861">
        <v>4285</v>
      </c>
      <c r="IZ861">
        <v>9000</v>
      </c>
      <c r="JA861">
        <v>4285</v>
      </c>
      <c r="JB861">
        <v>4305</v>
      </c>
      <c r="JC861">
        <v>4285</v>
      </c>
      <c r="JD861">
        <v>4305</v>
      </c>
      <c r="JE861">
        <v>15100</v>
      </c>
      <c r="JF861">
        <v>4300</v>
      </c>
      <c r="JG861">
        <v>4300</v>
      </c>
      <c r="JH861">
        <v>4285</v>
      </c>
      <c r="JI861">
        <v>4285</v>
      </c>
      <c r="JJ861">
        <v>18800</v>
      </c>
      <c r="JK861">
        <v>4290</v>
      </c>
      <c r="JL861">
        <v>4295</v>
      </c>
      <c r="JM861">
        <v>4280</v>
      </c>
      <c r="JN861">
        <v>4295</v>
      </c>
      <c r="JO861">
        <v>17000</v>
      </c>
      <c r="JP861">
        <v>4290</v>
      </c>
      <c r="JQ861">
        <v>4305</v>
      </c>
      <c r="JR861">
        <v>4285</v>
      </c>
      <c r="JS861">
        <v>4305</v>
      </c>
      <c r="JT861">
        <v>37200</v>
      </c>
      <c r="JU861">
        <v>4305</v>
      </c>
      <c r="JV861">
        <v>4305</v>
      </c>
      <c r="JW861">
        <v>4300</v>
      </c>
      <c r="JX861">
        <v>4305</v>
      </c>
      <c r="JY861">
        <v>11300</v>
      </c>
      <c r="JZ861">
        <v>4305</v>
      </c>
      <c r="KA861">
        <v>4320</v>
      </c>
      <c r="KB861">
        <v>4305</v>
      </c>
      <c r="KC861">
        <v>4320</v>
      </c>
      <c r="KD861">
        <v>18600</v>
      </c>
      <c r="KE861">
        <v>4320</v>
      </c>
      <c r="KF861">
        <v>4330</v>
      </c>
      <c r="KG861">
        <v>4315</v>
      </c>
      <c r="KH861">
        <v>4325</v>
      </c>
      <c r="KI861">
        <v>27600</v>
      </c>
      <c r="KJ861">
        <v>4325</v>
      </c>
      <c r="KK861">
        <v>4330</v>
      </c>
      <c r="KL861">
        <v>4325</v>
      </c>
      <c r="KM861">
        <v>4330</v>
      </c>
      <c r="KN861">
        <v>6500</v>
      </c>
      <c r="KO861">
        <v>4330</v>
      </c>
      <c r="KP861">
        <v>4330</v>
      </c>
      <c r="KQ861">
        <v>4315</v>
      </c>
      <c r="KR861">
        <v>4320</v>
      </c>
      <c r="KS861">
        <v>21300</v>
      </c>
      <c r="KT861">
        <v>4320</v>
      </c>
      <c r="KU861">
        <v>4320</v>
      </c>
      <c r="KV861">
        <v>4315</v>
      </c>
      <c r="KW861">
        <v>4315</v>
      </c>
      <c r="KX861">
        <v>15600</v>
      </c>
      <c r="KY861">
        <v>4320</v>
      </c>
      <c r="KZ861">
        <v>4350</v>
      </c>
      <c r="LA861">
        <v>4320</v>
      </c>
      <c r="LB861">
        <v>4340</v>
      </c>
      <c r="LC861">
        <v>55300</v>
      </c>
      <c r="LD861">
        <v>4345</v>
      </c>
      <c r="LE861">
        <v>4345</v>
      </c>
      <c r="LF861">
        <v>4330</v>
      </c>
      <c r="LG861">
        <v>4335</v>
      </c>
      <c r="LH861">
        <v>13600</v>
      </c>
      <c r="LI861">
        <v>4330</v>
      </c>
      <c r="LJ861">
        <v>4335</v>
      </c>
      <c r="LK861">
        <v>4330</v>
      </c>
      <c r="LL861">
        <v>4335</v>
      </c>
      <c r="LM861">
        <v>15700</v>
      </c>
      <c r="LN861">
        <v>4335</v>
      </c>
      <c r="LO861">
        <v>4340</v>
      </c>
      <c r="LP861">
        <v>4335</v>
      </c>
      <c r="LQ861">
        <v>4340</v>
      </c>
      <c r="LR861">
        <v>2600</v>
      </c>
      <c r="LS861">
        <v>4340</v>
      </c>
      <c r="LT861">
        <v>4340</v>
      </c>
      <c r="LU861">
        <v>4335</v>
      </c>
      <c r="LV861">
        <v>4340</v>
      </c>
      <c r="LW861">
        <v>4300</v>
      </c>
      <c r="LX861">
        <v>4340</v>
      </c>
      <c r="LY861">
        <v>4345</v>
      </c>
      <c r="LZ861">
        <v>4340</v>
      </c>
      <c r="MA861">
        <v>4345</v>
      </c>
      <c r="MB861">
        <v>16300</v>
      </c>
      <c r="MC861">
        <v>4345</v>
      </c>
      <c r="MD861">
        <v>4345</v>
      </c>
      <c r="ME861">
        <v>4340</v>
      </c>
      <c r="MF861">
        <v>4340</v>
      </c>
      <c r="MG861">
        <v>4000</v>
      </c>
      <c r="MH861">
        <v>4345</v>
      </c>
      <c r="MI861">
        <v>4350</v>
      </c>
      <c r="MJ861">
        <v>4335</v>
      </c>
      <c r="MK861">
        <v>4340</v>
      </c>
      <c r="ML861">
        <v>33000</v>
      </c>
      <c r="MM861">
        <v>4340</v>
      </c>
      <c r="MN861">
        <v>4345</v>
      </c>
      <c r="MO861">
        <v>4340</v>
      </c>
      <c r="MP861">
        <v>4340</v>
      </c>
      <c r="MQ861">
        <v>19400</v>
      </c>
      <c r="MR861">
        <v>4340</v>
      </c>
      <c r="MS861">
        <v>4345</v>
      </c>
      <c r="MT861">
        <v>4340</v>
      </c>
      <c r="MU861">
        <v>4345</v>
      </c>
      <c r="MV861">
        <v>12100</v>
      </c>
      <c r="MW861">
        <v>4345</v>
      </c>
      <c r="MX861">
        <v>4345</v>
      </c>
      <c r="MY861">
        <v>4330</v>
      </c>
      <c r="MZ861">
        <v>4330</v>
      </c>
      <c r="NA861">
        <v>22700</v>
      </c>
      <c r="NB861">
        <v>4330</v>
      </c>
      <c r="NC861">
        <v>4340</v>
      </c>
      <c r="ND861">
        <v>4330</v>
      </c>
      <c r="NE861">
        <v>4340</v>
      </c>
      <c r="NF861">
        <v>25000</v>
      </c>
      <c r="NG861">
        <v>4340</v>
      </c>
      <c r="NH861">
        <v>4345</v>
      </c>
      <c r="NI861">
        <v>4340</v>
      </c>
      <c r="NJ861">
        <v>4345</v>
      </c>
      <c r="NK861">
        <v>5800</v>
      </c>
      <c r="NL861">
        <v>4340</v>
      </c>
      <c r="NM861">
        <v>4345</v>
      </c>
      <c r="NN861">
        <v>4335</v>
      </c>
      <c r="NO861">
        <v>4340</v>
      </c>
      <c r="NP861">
        <v>26500</v>
      </c>
      <c r="NQ861">
        <v>4345</v>
      </c>
      <c r="NR861">
        <v>4350</v>
      </c>
      <c r="NS861">
        <v>4335</v>
      </c>
      <c r="NT861">
        <v>4350</v>
      </c>
      <c r="NU861">
        <v>35200</v>
      </c>
      <c r="NV861">
        <v>4350</v>
      </c>
      <c r="NW861">
        <v>4350</v>
      </c>
      <c r="NX861">
        <v>4350</v>
      </c>
      <c r="NY861">
        <v>4350</v>
      </c>
      <c r="NZ861">
        <v>78800</v>
      </c>
    </row>
    <row r="862" spans="1:390" ht="15">
      <c r="A862" s="14" t="s">
        <v>18</v>
      </c>
      <c r="B862" s="14">
        <v>14</v>
      </c>
      <c r="C862" s="14">
        <v>7256</v>
      </c>
      <c r="D862" s="9" t="s">
        <v>580</v>
      </c>
      <c r="E862" s="14" t="s">
        <v>20</v>
      </c>
      <c r="F862" s="14" t="s">
        <v>446</v>
      </c>
      <c r="G862" s="51">
        <v>1562</v>
      </c>
      <c r="H862" s="51">
        <v>113</v>
      </c>
      <c r="I862" s="59">
        <v>7.8E-2</v>
      </c>
      <c r="J862" s="51">
        <v>384900</v>
      </c>
      <c r="K862" s="51">
        <v>1571</v>
      </c>
      <c r="L862" s="51">
        <v>1481</v>
      </c>
      <c r="M862" s="64">
        <f t="shared" si="66"/>
        <v>0.1</v>
      </c>
      <c r="N862" s="43" t="str">
        <f>IFERROR(VLOOKUP(C862, マスタ!$E$2:$G$33, 3, TRUE), "")</f>
        <v>輸送用機械</v>
      </c>
      <c r="O862" s="14" t="str">
        <f>IF(F862 = "", "", TEXT( WORKDAY(TEXT(LEFT(F862, FIND("(", F862) - 1), "yyyy/mm/dd"), 1, マスタ!$A$2:$A$106), "yyyymmdd"))</f>
        <v>20170810</v>
      </c>
      <c r="P862" s="18">
        <v>42957</v>
      </c>
      <c r="Q862" s="57">
        <v>1575</v>
      </c>
      <c r="R862" s="57">
        <v>1652</v>
      </c>
      <c r="S862" s="57">
        <v>1575</v>
      </c>
      <c r="T862" s="14" t="str">
        <f t="shared" si="63"/>
        <v>有</v>
      </c>
      <c r="U862" s="14" t="str">
        <f t="shared" si="64"/>
        <v>無</v>
      </c>
      <c r="V862" s="68">
        <f t="shared" si="65"/>
        <v>8.3226632522406252E-3</v>
      </c>
      <c r="W862" s="19" t="s">
        <v>949</v>
      </c>
      <c r="X862" s="47">
        <v>31</v>
      </c>
      <c r="Y862" s="70">
        <f t="shared" si="67"/>
        <v>19.846350832266324</v>
      </c>
      <c r="Z862">
        <v>1575</v>
      </c>
      <c r="AA862">
        <v>1597</v>
      </c>
      <c r="AB862">
        <v>1575</v>
      </c>
      <c r="AC862">
        <v>1595</v>
      </c>
      <c r="AD862">
        <v>27600</v>
      </c>
      <c r="AE862">
        <v>1595</v>
      </c>
      <c r="AF862">
        <v>1609</v>
      </c>
      <c r="AG862">
        <v>1595</v>
      </c>
      <c r="AH862">
        <v>1608</v>
      </c>
      <c r="AI862">
        <v>9100</v>
      </c>
      <c r="AJ862">
        <v>1608</v>
      </c>
      <c r="AK862">
        <v>1622</v>
      </c>
      <c r="AL862">
        <v>1608</v>
      </c>
      <c r="AM862">
        <v>1621</v>
      </c>
      <c r="AN862">
        <v>9200</v>
      </c>
      <c r="AO862">
        <v>1621</v>
      </c>
      <c r="AP862">
        <v>1636</v>
      </c>
      <c r="AQ862">
        <v>1620</v>
      </c>
      <c r="AR862">
        <v>1621</v>
      </c>
      <c r="AS862">
        <v>11200</v>
      </c>
      <c r="AT862">
        <v>1618</v>
      </c>
      <c r="AU862">
        <v>1625</v>
      </c>
      <c r="AV862">
        <v>1616</v>
      </c>
      <c r="AW862">
        <v>1625</v>
      </c>
      <c r="AX862">
        <v>3800</v>
      </c>
      <c r="AY862">
        <v>1626</v>
      </c>
      <c r="AZ862">
        <v>1641</v>
      </c>
      <c r="BA862">
        <v>1626</v>
      </c>
      <c r="BB862">
        <v>1628</v>
      </c>
      <c r="BC862">
        <v>12300</v>
      </c>
      <c r="BD862">
        <v>1628</v>
      </c>
      <c r="BE862">
        <v>1628</v>
      </c>
      <c r="BF862">
        <v>1620</v>
      </c>
      <c r="BG862">
        <v>1622</v>
      </c>
      <c r="BH862">
        <v>6100</v>
      </c>
      <c r="BI862">
        <v>1622</v>
      </c>
      <c r="BJ862">
        <v>1628</v>
      </c>
      <c r="BK862">
        <v>1620</v>
      </c>
      <c r="BL862">
        <v>1622</v>
      </c>
      <c r="BM862">
        <v>7100</v>
      </c>
      <c r="BN862">
        <v>1623</v>
      </c>
      <c r="BO862">
        <v>1635</v>
      </c>
      <c r="BP862">
        <v>1621</v>
      </c>
      <c r="BQ862">
        <v>1632</v>
      </c>
      <c r="BR862">
        <v>8700</v>
      </c>
      <c r="BS862">
        <v>1632</v>
      </c>
      <c r="BT862">
        <v>1639</v>
      </c>
      <c r="BU862">
        <v>1632</v>
      </c>
      <c r="BV862">
        <v>1638</v>
      </c>
      <c r="BW862">
        <v>10200</v>
      </c>
      <c r="BX862">
        <v>1640</v>
      </c>
      <c r="BY862">
        <v>1648</v>
      </c>
      <c r="BZ862">
        <v>1640</v>
      </c>
      <c r="CA862">
        <v>1642</v>
      </c>
      <c r="CB862">
        <v>21700</v>
      </c>
      <c r="CC862">
        <v>1641</v>
      </c>
      <c r="CD862">
        <v>1647</v>
      </c>
      <c r="CE862">
        <v>1641</v>
      </c>
      <c r="CF862">
        <v>1646</v>
      </c>
      <c r="CG862">
        <v>6100</v>
      </c>
      <c r="CH862">
        <v>1646</v>
      </c>
      <c r="CI862">
        <v>1649</v>
      </c>
      <c r="CJ862">
        <v>1639</v>
      </c>
      <c r="CK862">
        <v>1639</v>
      </c>
      <c r="CL862">
        <v>6800</v>
      </c>
      <c r="CM862">
        <v>1640</v>
      </c>
      <c r="CN862">
        <v>1641</v>
      </c>
      <c r="CO862">
        <v>1640</v>
      </c>
      <c r="CP862">
        <v>1641</v>
      </c>
      <c r="CQ862">
        <v>1000</v>
      </c>
      <c r="CR862">
        <v>1642</v>
      </c>
      <c r="CS862">
        <v>1645</v>
      </c>
      <c r="CT862">
        <v>1637</v>
      </c>
      <c r="CU862">
        <v>1637</v>
      </c>
      <c r="CV862">
        <v>4800</v>
      </c>
      <c r="CW862">
        <v>1637</v>
      </c>
      <c r="CX862">
        <v>1637</v>
      </c>
      <c r="CY862">
        <v>1633</v>
      </c>
      <c r="CZ862">
        <v>1634</v>
      </c>
      <c r="DA862">
        <v>2400</v>
      </c>
      <c r="DB862">
        <v>1635</v>
      </c>
      <c r="DC862">
        <v>1640</v>
      </c>
      <c r="DD862">
        <v>1635</v>
      </c>
      <c r="DE862">
        <v>1638</v>
      </c>
      <c r="DF862">
        <v>7900</v>
      </c>
      <c r="DG862">
        <v>1638</v>
      </c>
      <c r="DH862">
        <v>1638</v>
      </c>
      <c r="DI862">
        <v>1637</v>
      </c>
      <c r="DJ862">
        <v>1637</v>
      </c>
      <c r="DK862">
        <v>1600</v>
      </c>
      <c r="DL862">
        <v>1637</v>
      </c>
      <c r="DM862">
        <v>1638</v>
      </c>
      <c r="DN862">
        <v>1636</v>
      </c>
      <c r="DO862">
        <v>1636</v>
      </c>
      <c r="DP862">
        <v>4300</v>
      </c>
      <c r="DQ862">
        <v>1635</v>
      </c>
      <c r="DR862">
        <v>1635</v>
      </c>
      <c r="DS862">
        <v>1625</v>
      </c>
      <c r="DT862">
        <v>1625</v>
      </c>
      <c r="DU862">
        <v>10500</v>
      </c>
      <c r="DV862">
        <v>1625</v>
      </c>
      <c r="DW862">
        <v>1627</v>
      </c>
      <c r="DX862">
        <v>1625</v>
      </c>
      <c r="DY862">
        <v>1626</v>
      </c>
      <c r="DZ862">
        <v>2000</v>
      </c>
      <c r="EA862">
        <v>1626</v>
      </c>
      <c r="EB862">
        <v>1632</v>
      </c>
      <c r="EC862">
        <v>1626</v>
      </c>
      <c r="ED862">
        <v>1632</v>
      </c>
      <c r="EE862">
        <v>18500</v>
      </c>
      <c r="EF862">
        <v>1633</v>
      </c>
      <c r="EG862">
        <v>1641</v>
      </c>
      <c r="EH862">
        <v>1633</v>
      </c>
      <c r="EI862">
        <v>1633</v>
      </c>
      <c r="EJ862">
        <v>7200</v>
      </c>
      <c r="EK862">
        <v>1633</v>
      </c>
      <c r="EL862">
        <v>1636</v>
      </c>
      <c r="EM862">
        <v>1633</v>
      </c>
      <c r="EN862">
        <v>1636</v>
      </c>
      <c r="EO862">
        <v>1300</v>
      </c>
      <c r="EP862">
        <v>1635</v>
      </c>
      <c r="EQ862">
        <v>1635</v>
      </c>
      <c r="ER862">
        <v>1631</v>
      </c>
      <c r="ES862">
        <v>1633</v>
      </c>
      <c r="ET862">
        <v>3000</v>
      </c>
      <c r="EU862">
        <v>1633</v>
      </c>
      <c r="EV862">
        <v>1633</v>
      </c>
      <c r="EW862">
        <v>1631</v>
      </c>
      <c r="EX862">
        <v>1632</v>
      </c>
      <c r="EY862">
        <v>3100</v>
      </c>
      <c r="EZ862">
        <v>1632</v>
      </c>
      <c r="FA862">
        <v>1633</v>
      </c>
      <c r="FB862">
        <v>1632</v>
      </c>
      <c r="FC862">
        <v>1633</v>
      </c>
      <c r="FD862">
        <v>1100</v>
      </c>
      <c r="FE862">
        <v>1633</v>
      </c>
      <c r="FF862">
        <v>1638</v>
      </c>
      <c r="FG862">
        <v>1633</v>
      </c>
      <c r="FH862">
        <v>1635</v>
      </c>
      <c r="FI862">
        <v>2900</v>
      </c>
      <c r="FJ862">
        <v>1636</v>
      </c>
      <c r="FK862">
        <v>1640</v>
      </c>
      <c r="FL862">
        <v>1635</v>
      </c>
      <c r="FM862">
        <v>1640</v>
      </c>
      <c r="FN862">
        <v>2900</v>
      </c>
      <c r="FO862">
        <v>1639</v>
      </c>
      <c r="FP862">
        <v>1640</v>
      </c>
      <c r="FQ862">
        <v>1638</v>
      </c>
      <c r="FR862">
        <v>1640</v>
      </c>
      <c r="FS862">
        <v>1800</v>
      </c>
      <c r="FT862">
        <v>1639</v>
      </c>
      <c r="FU862">
        <v>1639</v>
      </c>
      <c r="FV862">
        <v>1639</v>
      </c>
      <c r="FW862">
        <v>1639</v>
      </c>
      <c r="FX862">
        <v>800</v>
      </c>
      <c r="GC862">
        <v>0</v>
      </c>
      <c r="GH862">
        <v>0</v>
      </c>
      <c r="GM862">
        <v>0</v>
      </c>
      <c r="GR862">
        <v>0</v>
      </c>
      <c r="GW862">
        <v>0</v>
      </c>
      <c r="HB862">
        <v>0</v>
      </c>
      <c r="HG862">
        <v>0</v>
      </c>
      <c r="HL862">
        <v>0</v>
      </c>
      <c r="HQ862">
        <v>0</v>
      </c>
      <c r="HV862">
        <v>0</v>
      </c>
      <c r="IA862">
        <v>0</v>
      </c>
      <c r="IB862">
        <v>1637</v>
      </c>
      <c r="IC862">
        <v>1642</v>
      </c>
      <c r="ID862">
        <v>1637</v>
      </c>
      <c r="IE862">
        <v>1641</v>
      </c>
      <c r="IF862">
        <v>8000</v>
      </c>
      <c r="IG862">
        <v>1641</v>
      </c>
      <c r="IH862">
        <v>1641</v>
      </c>
      <c r="II862">
        <v>1637</v>
      </c>
      <c r="IJ862">
        <v>1639</v>
      </c>
      <c r="IK862">
        <v>3400</v>
      </c>
      <c r="IL862">
        <v>1639</v>
      </c>
      <c r="IM862">
        <v>1639</v>
      </c>
      <c r="IN862">
        <v>1637</v>
      </c>
      <c r="IO862">
        <v>1639</v>
      </c>
      <c r="IP862">
        <v>2300</v>
      </c>
      <c r="IQ862">
        <v>1640</v>
      </c>
      <c r="IR862">
        <v>1647</v>
      </c>
      <c r="IS862">
        <v>1640</v>
      </c>
      <c r="IT862">
        <v>1647</v>
      </c>
      <c r="IU862">
        <v>7000</v>
      </c>
      <c r="IV862">
        <v>1646</v>
      </c>
      <c r="IW862">
        <v>1652</v>
      </c>
      <c r="IX862">
        <v>1646</v>
      </c>
      <c r="IY862">
        <v>1649</v>
      </c>
      <c r="IZ862">
        <v>7500</v>
      </c>
      <c r="JA862">
        <v>1650</v>
      </c>
      <c r="JB862">
        <v>1650</v>
      </c>
      <c r="JC862">
        <v>1645</v>
      </c>
      <c r="JD862">
        <v>1645</v>
      </c>
      <c r="JE862">
        <v>3600</v>
      </c>
      <c r="JF862">
        <v>1645</v>
      </c>
      <c r="JG862">
        <v>1645</v>
      </c>
      <c r="JH862">
        <v>1637</v>
      </c>
      <c r="JI862">
        <v>1637</v>
      </c>
      <c r="JJ862">
        <v>3500</v>
      </c>
      <c r="JK862">
        <v>1636</v>
      </c>
      <c r="JL862">
        <v>1641</v>
      </c>
      <c r="JM862">
        <v>1636</v>
      </c>
      <c r="JN862">
        <v>1640</v>
      </c>
      <c r="JO862">
        <v>2100</v>
      </c>
      <c r="JP862">
        <v>1641</v>
      </c>
      <c r="JQ862">
        <v>1642</v>
      </c>
      <c r="JR862">
        <v>1641</v>
      </c>
      <c r="JS862">
        <v>1642</v>
      </c>
      <c r="JT862">
        <v>1800</v>
      </c>
      <c r="JU862">
        <v>1641</v>
      </c>
      <c r="JV862">
        <v>1641</v>
      </c>
      <c r="JW862">
        <v>1635</v>
      </c>
      <c r="JX862">
        <v>1639</v>
      </c>
      <c r="JY862">
        <v>2000</v>
      </c>
      <c r="JZ862">
        <v>1639</v>
      </c>
      <c r="KA862">
        <v>1642</v>
      </c>
      <c r="KB862">
        <v>1639</v>
      </c>
      <c r="KC862">
        <v>1641</v>
      </c>
      <c r="KD862">
        <v>2000</v>
      </c>
      <c r="KE862">
        <v>1642</v>
      </c>
      <c r="KF862">
        <v>1642</v>
      </c>
      <c r="KG862">
        <v>1640</v>
      </c>
      <c r="KH862">
        <v>1641</v>
      </c>
      <c r="KI862">
        <v>1800</v>
      </c>
      <c r="KJ862">
        <v>1642</v>
      </c>
      <c r="KK862">
        <v>1646</v>
      </c>
      <c r="KL862">
        <v>1642</v>
      </c>
      <c r="KM862">
        <v>1646</v>
      </c>
      <c r="KN862">
        <v>1300</v>
      </c>
      <c r="KO862">
        <v>1644</v>
      </c>
      <c r="KP862">
        <v>1644</v>
      </c>
      <c r="KQ862">
        <v>1639</v>
      </c>
      <c r="KR862">
        <v>1642</v>
      </c>
      <c r="KS862">
        <v>4300</v>
      </c>
      <c r="KT862">
        <v>1641</v>
      </c>
      <c r="KU862">
        <v>1641</v>
      </c>
      <c r="KV862">
        <v>1639</v>
      </c>
      <c r="KW862">
        <v>1639</v>
      </c>
      <c r="KX862">
        <v>2400</v>
      </c>
      <c r="KY862">
        <v>1639</v>
      </c>
      <c r="KZ862">
        <v>1640</v>
      </c>
      <c r="LA862">
        <v>1638</v>
      </c>
      <c r="LB862">
        <v>1638</v>
      </c>
      <c r="LC862">
        <v>2600</v>
      </c>
      <c r="LD862">
        <v>1641</v>
      </c>
      <c r="LE862">
        <v>1644</v>
      </c>
      <c r="LF862">
        <v>1641</v>
      </c>
      <c r="LG862">
        <v>1644</v>
      </c>
      <c r="LH862">
        <v>3400</v>
      </c>
      <c r="LI862">
        <v>1644</v>
      </c>
      <c r="LJ862">
        <v>1646</v>
      </c>
      <c r="LK862">
        <v>1644</v>
      </c>
      <c r="LL862">
        <v>1646</v>
      </c>
      <c r="LM862">
        <v>2500</v>
      </c>
      <c r="LN862">
        <v>1646</v>
      </c>
      <c r="LO862">
        <v>1646</v>
      </c>
      <c r="LP862">
        <v>1645</v>
      </c>
      <c r="LQ862">
        <v>1646</v>
      </c>
      <c r="LR862">
        <v>2600</v>
      </c>
      <c r="LS862">
        <v>1646</v>
      </c>
      <c r="LT862">
        <v>1646</v>
      </c>
      <c r="LU862">
        <v>1638</v>
      </c>
      <c r="LV862">
        <v>1638</v>
      </c>
      <c r="LW862">
        <v>7100</v>
      </c>
      <c r="LX862">
        <v>1639</v>
      </c>
      <c r="LY862">
        <v>1639</v>
      </c>
      <c r="LZ862">
        <v>1634</v>
      </c>
      <c r="MA862">
        <v>1634</v>
      </c>
      <c r="MB862">
        <v>4500</v>
      </c>
      <c r="MC862">
        <v>1635</v>
      </c>
      <c r="MD862">
        <v>1638</v>
      </c>
      <c r="ME862">
        <v>1635</v>
      </c>
      <c r="MF862">
        <v>1637</v>
      </c>
      <c r="MG862">
        <v>2700</v>
      </c>
      <c r="MH862">
        <v>1637</v>
      </c>
      <c r="MI862">
        <v>1639</v>
      </c>
      <c r="MJ862">
        <v>1637</v>
      </c>
      <c r="MK862">
        <v>1638</v>
      </c>
      <c r="ML862">
        <v>6300</v>
      </c>
      <c r="MM862">
        <v>1639</v>
      </c>
      <c r="MN862">
        <v>1641</v>
      </c>
      <c r="MO862">
        <v>1637</v>
      </c>
      <c r="MP862">
        <v>1638</v>
      </c>
      <c r="MQ862">
        <v>4000</v>
      </c>
      <c r="MR862">
        <v>1638</v>
      </c>
      <c r="MS862">
        <v>1640</v>
      </c>
      <c r="MT862">
        <v>1636</v>
      </c>
      <c r="MU862">
        <v>1639</v>
      </c>
      <c r="MV862">
        <v>6400</v>
      </c>
      <c r="MW862">
        <v>1639</v>
      </c>
      <c r="MX862">
        <v>1639</v>
      </c>
      <c r="MY862">
        <v>1636</v>
      </c>
      <c r="MZ862">
        <v>1637</v>
      </c>
      <c r="NA862">
        <v>1800</v>
      </c>
      <c r="NB862">
        <v>1638</v>
      </c>
      <c r="NC862">
        <v>1639</v>
      </c>
      <c r="ND862">
        <v>1638</v>
      </c>
      <c r="NE862">
        <v>1639</v>
      </c>
      <c r="NF862">
        <v>4000</v>
      </c>
      <c r="NG862">
        <v>1639</v>
      </c>
      <c r="NH862">
        <v>1641</v>
      </c>
      <c r="NI862">
        <v>1639</v>
      </c>
      <c r="NJ862">
        <v>1641</v>
      </c>
      <c r="NK862">
        <v>7100</v>
      </c>
      <c r="NL862">
        <v>1641</v>
      </c>
      <c r="NM862">
        <v>1642</v>
      </c>
      <c r="NN862">
        <v>1640</v>
      </c>
      <c r="NO862">
        <v>1641</v>
      </c>
      <c r="NP862">
        <v>5300</v>
      </c>
      <c r="NQ862">
        <v>1641</v>
      </c>
      <c r="NR862">
        <v>1642</v>
      </c>
      <c r="NS862">
        <v>1638</v>
      </c>
      <c r="NT862">
        <v>1640</v>
      </c>
      <c r="NU862">
        <v>12400</v>
      </c>
      <c r="NV862">
        <v>1642</v>
      </c>
      <c r="NW862">
        <v>1642</v>
      </c>
      <c r="NX862">
        <v>1642</v>
      </c>
      <c r="NY862">
        <v>1642</v>
      </c>
      <c r="NZ862">
        <v>7800</v>
      </c>
    </row>
    <row r="863" spans="1:390" ht="15">
      <c r="A863" s="15" t="s">
        <v>18</v>
      </c>
      <c r="B863" s="15">
        <v>16</v>
      </c>
      <c r="C863" s="15">
        <v>7122</v>
      </c>
      <c r="D863" s="10" t="s">
        <v>581</v>
      </c>
      <c r="E863" s="15" t="s">
        <v>20</v>
      </c>
      <c r="F863" s="15" t="s">
        <v>446</v>
      </c>
      <c r="G863" s="50">
        <v>2757</v>
      </c>
      <c r="H863" s="50">
        <v>187</v>
      </c>
      <c r="I863" s="58">
        <v>7.2800000000000004E-2</v>
      </c>
      <c r="J863" s="50">
        <v>39800</v>
      </c>
      <c r="K863" s="50">
        <v>2835</v>
      </c>
      <c r="L863" s="50">
        <v>2720</v>
      </c>
      <c r="M863" s="63">
        <f t="shared" si="66"/>
        <v>0.67826086956521736</v>
      </c>
      <c r="N863" s="42" t="str">
        <f>IFERROR(VLOOKUP(C863, マスタ!$E$2:$G$33, 3, TRUE), "")</f>
        <v>輸送用機械</v>
      </c>
      <c r="O863" s="15" t="str">
        <f>IF(F863 = "", "", TEXT( WORKDAY(TEXT(LEFT(F863, FIND("(", F863) - 1), "yyyy/mm/dd"), 1, マスタ!$A$2:$A$106), "yyyymmdd"))</f>
        <v>20170810</v>
      </c>
      <c r="P863" s="16">
        <v>42957</v>
      </c>
      <c r="Q863" s="56">
        <v>2753</v>
      </c>
      <c r="R863" s="56">
        <v>2754</v>
      </c>
      <c r="S863" s="56">
        <v>2712</v>
      </c>
      <c r="T863" s="15" t="str">
        <f t="shared" ref="T863:T907" si="68">IF(Q863="", "", IF(R863-Q863&gt;=ROUNDDOWN(G863/100, 0), "有", "無"))</f>
        <v>無</v>
      </c>
      <c r="U863" s="15" t="str">
        <f t="shared" ref="U863:U907" si="69">IF(Q863="", "", IF(Q863-S863&gt;=ROUNDDOWN(G863/100, 0), "有", "無"))</f>
        <v>有</v>
      </c>
      <c r="V863" s="67">
        <f t="shared" ref="V863:V907" si="70">IF(Q863="", "", Q863/G863-1)</f>
        <v>-1.4508523757708058E-3</v>
      </c>
      <c r="W863" s="17" t="s">
        <v>948</v>
      </c>
      <c r="X863" s="46">
        <v>-3</v>
      </c>
      <c r="Y863" s="71">
        <f t="shared" si="67"/>
        <v>-1.088139281828074</v>
      </c>
      <c r="Z863">
        <v>2753</v>
      </c>
      <c r="AA863">
        <v>2753</v>
      </c>
      <c r="AB863">
        <v>2753</v>
      </c>
      <c r="AC863">
        <v>2753</v>
      </c>
      <c r="AD863">
        <v>1500</v>
      </c>
      <c r="AE863">
        <v>2750</v>
      </c>
      <c r="AF863">
        <v>2754</v>
      </c>
      <c r="AG863">
        <v>2750</v>
      </c>
      <c r="AH863">
        <v>2754</v>
      </c>
      <c r="AI863">
        <v>300</v>
      </c>
      <c r="AJ863">
        <v>2754</v>
      </c>
      <c r="AK863">
        <v>2754</v>
      </c>
      <c r="AL863">
        <v>2751</v>
      </c>
      <c r="AM863">
        <v>2751</v>
      </c>
      <c r="AN863">
        <v>300</v>
      </c>
      <c r="AO863">
        <v>2750</v>
      </c>
      <c r="AP863">
        <v>2750</v>
      </c>
      <c r="AQ863">
        <v>2750</v>
      </c>
      <c r="AR863">
        <v>2750</v>
      </c>
      <c r="AS863">
        <v>100</v>
      </c>
      <c r="AX863">
        <v>0</v>
      </c>
      <c r="AY863">
        <v>2751</v>
      </c>
      <c r="AZ863">
        <v>2751</v>
      </c>
      <c r="BA863">
        <v>2751</v>
      </c>
      <c r="BB863">
        <v>2751</v>
      </c>
      <c r="BC863">
        <v>100</v>
      </c>
      <c r="BD863">
        <v>2751</v>
      </c>
      <c r="BE863">
        <v>2754</v>
      </c>
      <c r="BF863">
        <v>2748</v>
      </c>
      <c r="BG863">
        <v>2748</v>
      </c>
      <c r="BH863">
        <v>500</v>
      </c>
      <c r="BM863">
        <v>0</v>
      </c>
      <c r="BR863">
        <v>0</v>
      </c>
      <c r="BS863">
        <v>2748</v>
      </c>
      <c r="BT863">
        <v>2748</v>
      </c>
      <c r="BU863">
        <v>2748</v>
      </c>
      <c r="BV863">
        <v>2748</v>
      </c>
      <c r="BW863">
        <v>100</v>
      </c>
      <c r="CB863">
        <v>0</v>
      </c>
      <c r="CG863">
        <v>0</v>
      </c>
      <c r="CH863">
        <v>2748</v>
      </c>
      <c r="CI863">
        <v>2748</v>
      </c>
      <c r="CJ863">
        <v>2730</v>
      </c>
      <c r="CK863">
        <v>2730</v>
      </c>
      <c r="CL863">
        <v>2000</v>
      </c>
      <c r="CQ863">
        <v>0</v>
      </c>
      <c r="CR863">
        <v>2730</v>
      </c>
      <c r="CS863">
        <v>2730</v>
      </c>
      <c r="CT863">
        <v>2730</v>
      </c>
      <c r="CU863">
        <v>2730</v>
      </c>
      <c r="CV863">
        <v>300</v>
      </c>
      <c r="CW863">
        <v>2730</v>
      </c>
      <c r="CX863">
        <v>2730</v>
      </c>
      <c r="CY863">
        <v>2730</v>
      </c>
      <c r="CZ863">
        <v>2730</v>
      </c>
      <c r="DA863">
        <v>200</v>
      </c>
      <c r="DB863">
        <v>2725</v>
      </c>
      <c r="DC863">
        <v>2725</v>
      </c>
      <c r="DD863">
        <v>2725</v>
      </c>
      <c r="DE863">
        <v>2725</v>
      </c>
      <c r="DF863">
        <v>400</v>
      </c>
      <c r="DK863">
        <v>0</v>
      </c>
      <c r="DL863">
        <v>2725</v>
      </c>
      <c r="DM863">
        <v>2725</v>
      </c>
      <c r="DN863">
        <v>2725</v>
      </c>
      <c r="DO863">
        <v>2725</v>
      </c>
      <c r="DP863">
        <v>500</v>
      </c>
      <c r="DQ863">
        <v>2725</v>
      </c>
      <c r="DR863">
        <v>2725</v>
      </c>
      <c r="DS863">
        <v>2725</v>
      </c>
      <c r="DT863">
        <v>2725</v>
      </c>
      <c r="DU863">
        <v>100</v>
      </c>
      <c r="DZ863">
        <v>0</v>
      </c>
      <c r="EA863">
        <v>2721</v>
      </c>
      <c r="EB863">
        <v>2721</v>
      </c>
      <c r="EC863">
        <v>2714</v>
      </c>
      <c r="ED863">
        <v>2714</v>
      </c>
      <c r="EE863">
        <v>3100</v>
      </c>
      <c r="EJ863">
        <v>0</v>
      </c>
      <c r="EK863">
        <v>2714</v>
      </c>
      <c r="EL863">
        <v>2714</v>
      </c>
      <c r="EM863">
        <v>2714</v>
      </c>
      <c r="EN863">
        <v>2714</v>
      </c>
      <c r="EO863">
        <v>100</v>
      </c>
      <c r="ET863">
        <v>0</v>
      </c>
      <c r="EY863">
        <v>0</v>
      </c>
      <c r="EZ863">
        <v>2714</v>
      </c>
      <c r="FA863">
        <v>2714</v>
      </c>
      <c r="FB863">
        <v>2714</v>
      </c>
      <c r="FC863">
        <v>2714</v>
      </c>
      <c r="FD863">
        <v>2000</v>
      </c>
      <c r="FI863">
        <v>0</v>
      </c>
      <c r="FN863">
        <v>0</v>
      </c>
      <c r="FS863">
        <v>0</v>
      </c>
      <c r="FX863">
        <v>0</v>
      </c>
      <c r="GC863">
        <v>0</v>
      </c>
      <c r="GH863">
        <v>0</v>
      </c>
      <c r="GM863">
        <v>0</v>
      </c>
      <c r="GR863">
        <v>0</v>
      </c>
      <c r="GW863">
        <v>0</v>
      </c>
      <c r="HB863">
        <v>0</v>
      </c>
      <c r="HG863">
        <v>0</v>
      </c>
      <c r="HL863">
        <v>0</v>
      </c>
      <c r="HQ863">
        <v>0</v>
      </c>
      <c r="HV863">
        <v>0</v>
      </c>
      <c r="IA863">
        <v>0</v>
      </c>
      <c r="IB863">
        <v>2712</v>
      </c>
      <c r="IC863">
        <v>2713</v>
      </c>
      <c r="ID863">
        <v>2712</v>
      </c>
      <c r="IE863">
        <v>2713</v>
      </c>
      <c r="IF863">
        <v>600</v>
      </c>
      <c r="IK863">
        <v>0</v>
      </c>
      <c r="IP863">
        <v>0</v>
      </c>
      <c r="IU863">
        <v>0</v>
      </c>
      <c r="IV863">
        <v>2719</v>
      </c>
      <c r="IW863">
        <v>2750</v>
      </c>
      <c r="IX863">
        <v>2719</v>
      </c>
      <c r="IY863">
        <v>2750</v>
      </c>
      <c r="IZ863">
        <v>800</v>
      </c>
      <c r="JE863">
        <v>0</v>
      </c>
      <c r="JJ863">
        <v>0</v>
      </c>
      <c r="JK863">
        <v>2723</v>
      </c>
      <c r="JL863">
        <v>2723</v>
      </c>
      <c r="JM863">
        <v>2723</v>
      </c>
      <c r="JN863">
        <v>2723</v>
      </c>
      <c r="JO863">
        <v>100</v>
      </c>
      <c r="JP863">
        <v>2722</v>
      </c>
      <c r="JQ863">
        <v>2722</v>
      </c>
      <c r="JR863">
        <v>2722</v>
      </c>
      <c r="JS863">
        <v>2722</v>
      </c>
      <c r="JT863">
        <v>100</v>
      </c>
      <c r="JY863">
        <v>0</v>
      </c>
      <c r="KD863">
        <v>0</v>
      </c>
      <c r="KI863">
        <v>0</v>
      </c>
      <c r="KN863">
        <v>0</v>
      </c>
      <c r="KS863">
        <v>0</v>
      </c>
      <c r="KX863">
        <v>0</v>
      </c>
      <c r="LC863">
        <v>0</v>
      </c>
      <c r="LH863">
        <v>0</v>
      </c>
      <c r="LM863">
        <v>0</v>
      </c>
      <c r="LN863">
        <v>2733</v>
      </c>
      <c r="LO863">
        <v>2740</v>
      </c>
      <c r="LP863">
        <v>2732</v>
      </c>
      <c r="LQ863">
        <v>2740</v>
      </c>
      <c r="LR863">
        <v>400</v>
      </c>
      <c r="LW863">
        <v>0</v>
      </c>
      <c r="MB863">
        <v>0</v>
      </c>
      <c r="MC863">
        <v>2727</v>
      </c>
      <c r="MD863">
        <v>2727</v>
      </c>
      <c r="ME863">
        <v>2727</v>
      </c>
      <c r="MF863">
        <v>2727</v>
      </c>
      <c r="MG863">
        <v>100</v>
      </c>
      <c r="MH863">
        <v>2726</v>
      </c>
      <c r="MI863">
        <v>2726</v>
      </c>
      <c r="MJ863">
        <v>2726</v>
      </c>
      <c r="MK863">
        <v>2726</v>
      </c>
      <c r="ML863">
        <v>100</v>
      </c>
      <c r="MQ863">
        <v>0</v>
      </c>
      <c r="MV863">
        <v>0</v>
      </c>
      <c r="NA863">
        <v>0</v>
      </c>
      <c r="NF863">
        <v>0</v>
      </c>
      <c r="NK863">
        <v>0</v>
      </c>
      <c r="NL863">
        <v>2740</v>
      </c>
      <c r="NM863">
        <v>2740</v>
      </c>
      <c r="NN863">
        <v>2740</v>
      </c>
      <c r="NO863">
        <v>2740</v>
      </c>
      <c r="NP863">
        <v>100</v>
      </c>
      <c r="NU863">
        <v>0</v>
      </c>
      <c r="NV863">
        <v>2728</v>
      </c>
      <c r="NW863">
        <v>2728</v>
      </c>
      <c r="NX863">
        <v>2728</v>
      </c>
      <c r="NY863">
        <v>2728</v>
      </c>
      <c r="NZ863">
        <v>800</v>
      </c>
    </row>
    <row r="864" spans="1:390" ht="15">
      <c r="A864" s="14" t="s">
        <v>18</v>
      </c>
      <c r="B864" s="14">
        <v>18</v>
      </c>
      <c r="C864" s="14">
        <v>5602</v>
      </c>
      <c r="D864" s="9" t="s">
        <v>582</v>
      </c>
      <c r="E864" s="14" t="s">
        <v>20</v>
      </c>
      <c r="F864" s="14" t="s">
        <v>446</v>
      </c>
      <c r="G864" s="51">
        <v>2250</v>
      </c>
      <c r="H864" s="51">
        <v>137</v>
      </c>
      <c r="I864" s="59">
        <v>6.4799999999999996E-2</v>
      </c>
      <c r="J864" s="51">
        <v>149100</v>
      </c>
      <c r="K864" s="51">
        <v>2250</v>
      </c>
      <c r="L864" s="51">
        <v>2125</v>
      </c>
      <c r="M864" s="64">
        <f t="shared" si="66"/>
        <v>0</v>
      </c>
      <c r="N864" s="43" t="str">
        <f>IFERROR(VLOOKUP(C864, マスタ!$E$2:$G$33, 3, TRUE), "")</f>
        <v>鉄鋼</v>
      </c>
      <c r="O864" s="14" t="str">
        <f>IF(F864 = "", "", TEXT( WORKDAY(TEXT(LEFT(F864, FIND("(", F864) - 1), "yyyy/mm/dd"), 1, マスタ!$A$2:$A$106), "yyyymmdd"))</f>
        <v>20170810</v>
      </c>
      <c r="P864" s="18">
        <v>42957</v>
      </c>
      <c r="Q864" s="57">
        <v>2239</v>
      </c>
      <c r="R864" s="57">
        <v>2244</v>
      </c>
      <c r="S864" s="57">
        <v>2212</v>
      </c>
      <c r="T864" s="14" t="str">
        <f t="shared" si="68"/>
        <v>無</v>
      </c>
      <c r="U864" s="14" t="str">
        <f t="shared" si="69"/>
        <v>有</v>
      </c>
      <c r="V864" s="68">
        <f t="shared" si="70"/>
        <v>-4.8888888888889426E-3</v>
      </c>
      <c r="W864" s="19" t="s">
        <v>948</v>
      </c>
      <c r="X864" s="47">
        <v>-16</v>
      </c>
      <c r="Y864" s="70">
        <f t="shared" si="67"/>
        <v>-7.1111111111111116</v>
      </c>
      <c r="Z864">
        <v>2239</v>
      </c>
      <c r="AA864">
        <v>2240</v>
      </c>
      <c r="AB864">
        <v>2235</v>
      </c>
      <c r="AC864">
        <v>2235</v>
      </c>
      <c r="AD864">
        <v>4000</v>
      </c>
      <c r="AE864">
        <v>2237</v>
      </c>
      <c r="AF864">
        <v>2244</v>
      </c>
      <c r="AG864">
        <v>2237</v>
      </c>
      <c r="AH864">
        <v>2244</v>
      </c>
      <c r="AI864">
        <v>300</v>
      </c>
      <c r="AJ864">
        <v>2241</v>
      </c>
      <c r="AK864">
        <v>2241</v>
      </c>
      <c r="AL864">
        <v>2235</v>
      </c>
      <c r="AM864">
        <v>2235</v>
      </c>
      <c r="AN864">
        <v>500</v>
      </c>
      <c r="AO864">
        <v>2235</v>
      </c>
      <c r="AP864">
        <v>2235</v>
      </c>
      <c r="AQ864">
        <v>2220</v>
      </c>
      <c r="AR864">
        <v>2228</v>
      </c>
      <c r="AS864">
        <v>2200</v>
      </c>
      <c r="AT864">
        <v>2227</v>
      </c>
      <c r="AU864">
        <v>2227</v>
      </c>
      <c r="AV864">
        <v>2223</v>
      </c>
      <c r="AW864">
        <v>2223</v>
      </c>
      <c r="AX864">
        <v>300</v>
      </c>
      <c r="AY864">
        <v>2224</v>
      </c>
      <c r="AZ864">
        <v>2224</v>
      </c>
      <c r="BA864">
        <v>2224</v>
      </c>
      <c r="BB864">
        <v>2224</v>
      </c>
      <c r="BC864">
        <v>100</v>
      </c>
      <c r="BD864">
        <v>2229</v>
      </c>
      <c r="BE864">
        <v>2230</v>
      </c>
      <c r="BF864">
        <v>2229</v>
      </c>
      <c r="BG864">
        <v>2230</v>
      </c>
      <c r="BH864">
        <v>300</v>
      </c>
      <c r="BI864">
        <v>2230</v>
      </c>
      <c r="BJ864">
        <v>2230</v>
      </c>
      <c r="BK864">
        <v>2230</v>
      </c>
      <c r="BL864">
        <v>2230</v>
      </c>
      <c r="BM864">
        <v>100</v>
      </c>
      <c r="BR864">
        <v>0</v>
      </c>
      <c r="BS864">
        <v>2225</v>
      </c>
      <c r="BT864">
        <v>2225</v>
      </c>
      <c r="BU864">
        <v>2223</v>
      </c>
      <c r="BV864">
        <v>2223</v>
      </c>
      <c r="BW864">
        <v>500</v>
      </c>
      <c r="CB864">
        <v>0</v>
      </c>
      <c r="CG864">
        <v>0</v>
      </c>
      <c r="CH864">
        <v>2222</v>
      </c>
      <c r="CI864">
        <v>2222</v>
      </c>
      <c r="CJ864">
        <v>2221</v>
      </c>
      <c r="CK864">
        <v>2221</v>
      </c>
      <c r="CL864">
        <v>1300</v>
      </c>
      <c r="CM864">
        <v>2220</v>
      </c>
      <c r="CN864">
        <v>2221</v>
      </c>
      <c r="CO864">
        <v>2218</v>
      </c>
      <c r="CP864">
        <v>2221</v>
      </c>
      <c r="CQ864">
        <v>1500</v>
      </c>
      <c r="CR864">
        <v>2222</v>
      </c>
      <c r="CS864">
        <v>2222</v>
      </c>
      <c r="CT864">
        <v>2222</v>
      </c>
      <c r="CU864">
        <v>2222</v>
      </c>
      <c r="CV864">
        <v>100</v>
      </c>
      <c r="CW864">
        <v>2221</v>
      </c>
      <c r="CX864">
        <v>2221</v>
      </c>
      <c r="CY864">
        <v>2221</v>
      </c>
      <c r="CZ864">
        <v>2221</v>
      </c>
      <c r="DA864">
        <v>100</v>
      </c>
      <c r="DB864">
        <v>2221</v>
      </c>
      <c r="DC864">
        <v>2221</v>
      </c>
      <c r="DD864">
        <v>2221</v>
      </c>
      <c r="DE864">
        <v>2221</v>
      </c>
      <c r="DF864">
        <v>100</v>
      </c>
      <c r="DK864">
        <v>0</v>
      </c>
      <c r="DL864">
        <v>2222</v>
      </c>
      <c r="DM864">
        <v>2222</v>
      </c>
      <c r="DN864">
        <v>2221</v>
      </c>
      <c r="DO864">
        <v>2221</v>
      </c>
      <c r="DP864">
        <v>300</v>
      </c>
      <c r="DQ864">
        <v>2221</v>
      </c>
      <c r="DR864">
        <v>2221</v>
      </c>
      <c r="DS864">
        <v>2221</v>
      </c>
      <c r="DT864">
        <v>2221</v>
      </c>
      <c r="DU864">
        <v>100</v>
      </c>
      <c r="DV864">
        <v>2220</v>
      </c>
      <c r="DW864">
        <v>2220</v>
      </c>
      <c r="DX864">
        <v>2219</v>
      </c>
      <c r="DY864">
        <v>2219</v>
      </c>
      <c r="DZ864">
        <v>500</v>
      </c>
      <c r="EA864">
        <v>2218</v>
      </c>
      <c r="EB864">
        <v>2218</v>
      </c>
      <c r="EC864">
        <v>2218</v>
      </c>
      <c r="ED864">
        <v>2218</v>
      </c>
      <c r="EE864">
        <v>300</v>
      </c>
      <c r="EF864">
        <v>2215</v>
      </c>
      <c r="EG864">
        <v>2218</v>
      </c>
      <c r="EH864">
        <v>2215</v>
      </c>
      <c r="EI864">
        <v>2218</v>
      </c>
      <c r="EJ864">
        <v>300</v>
      </c>
      <c r="EO864">
        <v>0</v>
      </c>
      <c r="EP864">
        <v>2219</v>
      </c>
      <c r="EQ864">
        <v>2219</v>
      </c>
      <c r="ER864">
        <v>2218</v>
      </c>
      <c r="ES864">
        <v>2219</v>
      </c>
      <c r="ET864">
        <v>500</v>
      </c>
      <c r="EU864">
        <v>2222</v>
      </c>
      <c r="EV864">
        <v>2222</v>
      </c>
      <c r="EW864">
        <v>2219</v>
      </c>
      <c r="EX864">
        <v>2219</v>
      </c>
      <c r="EY864">
        <v>800</v>
      </c>
      <c r="EZ864">
        <v>2221</v>
      </c>
      <c r="FA864">
        <v>2222</v>
      </c>
      <c r="FB864">
        <v>2221</v>
      </c>
      <c r="FC864">
        <v>2222</v>
      </c>
      <c r="FD864">
        <v>200</v>
      </c>
      <c r="FE864">
        <v>2223</v>
      </c>
      <c r="FF864">
        <v>2223</v>
      </c>
      <c r="FG864">
        <v>2223</v>
      </c>
      <c r="FH864">
        <v>2223</v>
      </c>
      <c r="FI864">
        <v>400</v>
      </c>
      <c r="FN864">
        <v>0</v>
      </c>
      <c r="FO864">
        <v>2222</v>
      </c>
      <c r="FP864">
        <v>2222</v>
      </c>
      <c r="FQ864">
        <v>2216</v>
      </c>
      <c r="FR864">
        <v>2216</v>
      </c>
      <c r="FS864">
        <v>1900</v>
      </c>
      <c r="FT864">
        <v>2215</v>
      </c>
      <c r="FU864">
        <v>2215</v>
      </c>
      <c r="FV864">
        <v>2215</v>
      </c>
      <c r="FW864">
        <v>2215</v>
      </c>
      <c r="FX864">
        <v>500</v>
      </c>
      <c r="GC864">
        <v>0</v>
      </c>
      <c r="GH864">
        <v>0</v>
      </c>
      <c r="GM864">
        <v>0</v>
      </c>
      <c r="GR864">
        <v>0</v>
      </c>
      <c r="GW864">
        <v>0</v>
      </c>
      <c r="HB864">
        <v>0</v>
      </c>
      <c r="HG864">
        <v>0</v>
      </c>
      <c r="HL864">
        <v>0</v>
      </c>
      <c r="HQ864">
        <v>0</v>
      </c>
      <c r="HV864">
        <v>0</v>
      </c>
      <c r="IA864">
        <v>0</v>
      </c>
      <c r="IB864">
        <v>2212</v>
      </c>
      <c r="IC864">
        <v>2221</v>
      </c>
      <c r="ID864">
        <v>2212</v>
      </c>
      <c r="IE864">
        <v>2221</v>
      </c>
      <c r="IF864">
        <v>3300</v>
      </c>
      <c r="IG864">
        <v>2220</v>
      </c>
      <c r="IH864">
        <v>2220</v>
      </c>
      <c r="II864">
        <v>2214</v>
      </c>
      <c r="IJ864">
        <v>2216</v>
      </c>
      <c r="IK864">
        <v>1100</v>
      </c>
      <c r="IL864">
        <v>2212</v>
      </c>
      <c r="IM864">
        <v>2220</v>
      </c>
      <c r="IN864">
        <v>2212</v>
      </c>
      <c r="IO864">
        <v>2220</v>
      </c>
      <c r="IP864">
        <v>600</v>
      </c>
      <c r="IU864">
        <v>0</v>
      </c>
      <c r="IV864">
        <v>2227</v>
      </c>
      <c r="IW864">
        <v>2227</v>
      </c>
      <c r="IX864">
        <v>2227</v>
      </c>
      <c r="IY864">
        <v>2227</v>
      </c>
      <c r="IZ864">
        <v>100</v>
      </c>
      <c r="JE864">
        <v>0</v>
      </c>
      <c r="JF864">
        <v>2229</v>
      </c>
      <c r="JG864">
        <v>2232</v>
      </c>
      <c r="JH864">
        <v>2229</v>
      </c>
      <c r="JI864">
        <v>2229</v>
      </c>
      <c r="JJ864">
        <v>800</v>
      </c>
      <c r="JK864">
        <v>2228</v>
      </c>
      <c r="JL864">
        <v>2231</v>
      </c>
      <c r="JM864">
        <v>2228</v>
      </c>
      <c r="JN864">
        <v>2231</v>
      </c>
      <c r="JO864">
        <v>400</v>
      </c>
      <c r="JP864">
        <v>2235</v>
      </c>
      <c r="JQ864">
        <v>2236</v>
      </c>
      <c r="JR864">
        <v>2235</v>
      </c>
      <c r="JS864">
        <v>2236</v>
      </c>
      <c r="JT864">
        <v>300</v>
      </c>
      <c r="JU864">
        <v>2235</v>
      </c>
      <c r="JV864">
        <v>2235</v>
      </c>
      <c r="JW864">
        <v>2232</v>
      </c>
      <c r="JX864">
        <v>2232</v>
      </c>
      <c r="JY864">
        <v>700</v>
      </c>
      <c r="JZ864">
        <v>2230</v>
      </c>
      <c r="KA864">
        <v>2230</v>
      </c>
      <c r="KB864">
        <v>2230</v>
      </c>
      <c r="KC864">
        <v>2230</v>
      </c>
      <c r="KD864">
        <v>100</v>
      </c>
      <c r="KI864">
        <v>0</v>
      </c>
      <c r="KJ864">
        <v>2226</v>
      </c>
      <c r="KK864">
        <v>2226</v>
      </c>
      <c r="KL864">
        <v>2225</v>
      </c>
      <c r="KM864">
        <v>2225</v>
      </c>
      <c r="KN864">
        <v>500</v>
      </c>
      <c r="KO864">
        <v>2224</v>
      </c>
      <c r="KP864">
        <v>2224</v>
      </c>
      <c r="KQ864">
        <v>2224</v>
      </c>
      <c r="KR864">
        <v>2224</v>
      </c>
      <c r="KS864">
        <v>100</v>
      </c>
      <c r="KT864">
        <v>2226</v>
      </c>
      <c r="KU864">
        <v>2226</v>
      </c>
      <c r="KV864">
        <v>2226</v>
      </c>
      <c r="KW864">
        <v>2226</v>
      </c>
      <c r="KX864">
        <v>100</v>
      </c>
      <c r="KY864">
        <v>2227</v>
      </c>
      <c r="KZ864">
        <v>2227</v>
      </c>
      <c r="LA864">
        <v>2227</v>
      </c>
      <c r="LB864">
        <v>2227</v>
      </c>
      <c r="LC864">
        <v>200</v>
      </c>
      <c r="LD864">
        <v>2229</v>
      </c>
      <c r="LE864">
        <v>2234</v>
      </c>
      <c r="LF864">
        <v>2229</v>
      </c>
      <c r="LG864">
        <v>2234</v>
      </c>
      <c r="LH864">
        <v>400</v>
      </c>
      <c r="LI864">
        <v>2233</v>
      </c>
      <c r="LJ864">
        <v>2233</v>
      </c>
      <c r="LK864">
        <v>2230</v>
      </c>
      <c r="LL864">
        <v>2230</v>
      </c>
      <c r="LM864">
        <v>700</v>
      </c>
      <c r="LN864">
        <v>2232</v>
      </c>
      <c r="LO864">
        <v>2232</v>
      </c>
      <c r="LP864">
        <v>2232</v>
      </c>
      <c r="LQ864">
        <v>2232</v>
      </c>
      <c r="LR864">
        <v>200</v>
      </c>
      <c r="LW864">
        <v>0</v>
      </c>
      <c r="LX864">
        <v>2228</v>
      </c>
      <c r="LY864">
        <v>2228</v>
      </c>
      <c r="LZ864">
        <v>2224</v>
      </c>
      <c r="MA864">
        <v>2224</v>
      </c>
      <c r="MB864">
        <v>1100</v>
      </c>
      <c r="MC864">
        <v>2228</v>
      </c>
      <c r="MD864">
        <v>2228</v>
      </c>
      <c r="ME864">
        <v>2228</v>
      </c>
      <c r="MF864">
        <v>2228</v>
      </c>
      <c r="MG864">
        <v>100</v>
      </c>
      <c r="ML864">
        <v>0</v>
      </c>
      <c r="MM864">
        <v>2229</v>
      </c>
      <c r="MN864">
        <v>2229</v>
      </c>
      <c r="MO864">
        <v>2229</v>
      </c>
      <c r="MP864">
        <v>2229</v>
      </c>
      <c r="MQ864">
        <v>100</v>
      </c>
      <c r="MV864">
        <v>0</v>
      </c>
      <c r="MW864">
        <v>2227</v>
      </c>
      <c r="MX864">
        <v>2228</v>
      </c>
      <c r="MY864">
        <v>2227</v>
      </c>
      <c r="MZ864">
        <v>2228</v>
      </c>
      <c r="NA864">
        <v>200</v>
      </c>
      <c r="NB864">
        <v>2224</v>
      </c>
      <c r="NC864">
        <v>2227</v>
      </c>
      <c r="ND864">
        <v>2224</v>
      </c>
      <c r="NE864">
        <v>2227</v>
      </c>
      <c r="NF864">
        <v>500</v>
      </c>
      <c r="NG864">
        <v>2225</v>
      </c>
      <c r="NH864">
        <v>2229</v>
      </c>
      <c r="NI864">
        <v>2225</v>
      </c>
      <c r="NJ864">
        <v>2229</v>
      </c>
      <c r="NK864">
        <v>800</v>
      </c>
      <c r="NL864">
        <v>2229</v>
      </c>
      <c r="NM864">
        <v>2232</v>
      </c>
      <c r="NN864">
        <v>2228</v>
      </c>
      <c r="NO864">
        <v>2228</v>
      </c>
      <c r="NP864">
        <v>1900</v>
      </c>
      <c r="NQ864">
        <v>2229</v>
      </c>
      <c r="NR864">
        <v>2232</v>
      </c>
      <c r="NS864">
        <v>2228</v>
      </c>
      <c r="NT864">
        <v>2232</v>
      </c>
      <c r="NU864">
        <v>1800</v>
      </c>
      <c r="NV864">
        <v>2233</v>
      </c>
      <c r="NW864">
        <v>2233</v>
      </c>
      <c r="NX864">
        <v>2233</v>
      </c>
      <c r="NY864">
        <v>2233</v>
      </c>
      <c r="NZ864">
        <v>4100</v>
      </c>
    </row>
    <row r="865" spans="1:390" ht="15">
      <c r="A865" s="15" t="s">
        <v>18</v>
      </c>
      <c r="B865" s="15">
        <v>19</v>
      </c>
      <c r="C865" s="15">
        <v>3221</v>
      </c>
      <c r="D865" s="10" t="s">
        <v>247</v>
      </c>
      <c r="E865" s="15" t="s">
        <v>20</v>
      </c>
      <c r="F865" s="15" t="s">
        <v>446</v>
      </c>
      <c r="G865" s="50">
        <v>1923</v>
      </c>
      <c r="H865" s="50">
        <v>115</v>
      </c>
      <c r="I865" s="58">
        <v>6.3600000000000004E-2</v>
      </c>
      <c r="J865" s="50">
        <v>202600</v>
      </c>
      <c r="K865" s="50">
        <v>1923</v>
      </c>
      <c r="L865" s="50">
        <v>1824</v>
      </c>
      <c r="M865" s="63">
        <f t="shared" si="66"/>
        <v>0</v>
      </c>
      <c r="N865" s="42" t="str">
        <f>IFERROR(VLOOKUP(C865, マスタ!$E$2:$G$33, 3, TRUE), "")</f>
        <v>繊維製品</v>
      </c>
      <c r="O865" s="15" t="str">
        <f>IF(F865 = "", "", TEXT( WORKDAY(TEXT(LEFT(F865, FIND("(", F865) - 1), "yyyy/mm/dd"), 1, マスタ!$A$2:$A$106), "yyyymmdd"))</f>
        <v>20170810</v>
      </c>
      <c r="P865" s="16">
        <v>42957</v>
      </c>
      <c r="Q865" s="56">
        <v>1913</v>
      </c>
      <c r="R865" s="56">
        <v>1975</v>
      </c>
      <c r="S865" s="56">
        <v>1912</v>
      </c>
      <c r="T865" s="15" t="str">
        <f t="shared" si="68"/>
        <v>有</v>
      </c>
      <c r="U865" s="15" t="str">
        <f t="shared" si="69"/>
        <v>無</v>
      </c>
      <c r="V865" s="67">
        <f t="shared" si="70"/>
        <v>-5.2002080083203284E-3</v>
      </c>
      <c r="W865" s="17" t="s">
        <v>949</v>
      </c>
      <c r="X865" s="46">
        <v>38</v>
      </c>
      <c r="Y865" s="71">
        <f t="shared" si="67"/>
        <v>19.760790431617263</v>
      </c>
      <c r="Z865">
        <v>1913</v>
      </c>
      <c r="AA865">
        <v>1916</v>
      </c>
      <c r="AB865">
        <v>1912</v>
      </c>
      <c r="AC865">
        <v>1916</v>
      </c>
      <c r="AD865">
        <v>6500</v>
      </c>
      <c r="AE865">
        <v>1916</v>
      </c>
      <c r="AF865">
        <v>1940</v>
      </c>
      <c r="AG865">
        <v>1916</v>
      </c>
      <c r="AH865">
        <v>1940</v>
      </c>
      <c r="AI865">
        <v>6100</v>
      </c>
      <c r="AJ865">
        <v>1941</v>
      </c>
      <c r="AK865">
        <v>1955</v>
      </c>
      <c r="AL865">
        <v>1941</v>
      </c>
      <c r="AM865">
        <v>1950</v>
      </c>
      <c r="AN865">
        <v>4400</v>
      </c>
      <c r="AO865">
        <v>1955</v>
      </c>
      <c r="AP865">
        <v>1959</v>
      </c>
      <c r="AQ865">
        <v>1954</v>
      </c>
      <c r="AR865">
        <v>1954</v>
      </c>
      <c r="AS865">
        <v>1500</v>
      </c>
      <c r="AT865">
        <v>1958</v>
      </c>
      <c r="AU865">
        <v>1958</v>
      </c>
      <c r="AV865">
        <v>1946</v>
      </c>
      <c r="AW865">
        <v>1946</v>
      </c>
      <c r="AX865">
        <v>1300</v>
      </c>
      <c r="AY865">
        <v>1944</v>
      </c>
      <c r="AZ865">
        <v>1952</v>
      </c>
      <c r="BA865">
        <v>1944</v>
      </c>
      <c r="BB865">
        <v>1952</v>
      </c>
      <c r="BC865">
        <v>300</v>
      </c>
      <c r="BD865">
        <v>1955</v>
      </c>
      <c r="BE865">
        <v>1967</v>
      </c>
      <c r="BF865">
        <v>1955</v>
      </c>
      <c r="BG865">
        <v>1967</v>
      </c>
      <c r="BH865">
        <v>3800</v>
      </c>
      <c r="BI865">
        <v>1967</v>
      </c>
      <c r="BJ865">
        <v>1975</v>
      </c>
      <c r="BK865">
        <v>1967</v>
      </c>
      <c r="BL865">
        <v>1975</v>
      </c>
      <c r="BM865">
        <v>2500</v>
      </c>
      <c r="BN865">
        <v>1971</v>
      </c>
      <c r="BO865">
        <v>1974</v>
      </c>
      <c r="BP865">
        <v>1967</v>
      </c>
      <c r="BQ865">
        <v>1967</v>
      </c>
      <c r="BR865">
        <v>900</v>
      </c>
      <c r="BS865">
        <v>1964</v>
      </c>
      <c r="BT865">
        <v>1968</v>
      </c>
      <c r="BU865">
        <v>1951</v>
      </c>
      <c r="BV865">
        <v>1951</v>
      </c>
      <c r="BW865">
        <v>1600</v>
      </c>
      <c r="BX865">
        <v>1959</v>
      </c>
      <c r="BY865">
        <v>1959</v>
      </c>
      <c r="BZ865">
        <v>1959</v>
      </c>
      <c r="CA865">
        <v>1959</v>
      </c>
      <c r="CB865">
        <v>100</v>
      </c>
      <c r="CC865">
        <v>1966</v>
      </c>
      <c r="CD865">
        <v>1968</v>
      </c>
      <c r="CE865">
        <v>1962</v>
      </c>
      <c r="CF865">
        <v>1962</v>
      </c>
      <c r="CG865">
        <v>500</v>
      </c>
      <c r="CH865">
        <v>1953</v>
      </c>
      <c r="CI865">
        <v>1953</v>
      </c>
      <c r="CJ865">
        <v>1940</v>
      </c>
      <c r="CK865">
        <v>1940</v>
      </c>
      <c r="CL865">
        <v>1400</v>
      </c>
      <c r="CM865">
        <v>1940</v>
      </c>
      <c r="CN865">
        <v>1941</v>
      </c>
      <c r="CO865">
        <v>1934</v>
      </c>
      <c r="CP865">
        <v>1940</v>
      </c>
      <c r="CQ865">
        <v>1100</v>
      </c>
      <c r="CR865">
        <v>1936</v>
      </c>
      <c r="CS865">
        <v>1936</v>
      </c>
      <c r="CT865">
        <v>1934</v>
      </c>
      <c r="CU865">
        <v>1936</v>
      </c>
      <c r="CV865">
        <v>300</v>
      </c>
      <c r="CW865">
        <v>1933</v>
      </c>
      <c r="CX865">
        <v>1935</v>
      </c>
      <c r="CY865">
        <v>1933</v>
      </c>
      <c r="CZ865">
        <v>1935</v>
      </c>
      <c r="DA865">
        <v>200</v>
      </c>
      <c r="DB865">
        <v>1935</v>
      </c>
      <c r="DC865">
        <v>1940</v>
      </c>
      <c r="DD865">
        <v>1935</v>
      </c>
      <c r="DE865">
        <v>1940</v>
      </c>
      <c r="DF865">
        <v>400</v>
      </c>
      <c r="DG865">
        <v>1941</v>
      </c>
      <c r="DH865">
        <v>1941</v>
      </c>
      <c r="DI865">
        <v>1941</v>
      </c>
      <c r="DJ865">
        <v>1941</v>
      </c>
      <c r="DK865">
        <v>100</v>
      </c>
      <c r="DL865">
        <v>1945</v>
      </c>
      <c r="DM865">
        <v>1958</v>
      </c>
      <c r="DN865">
        <v>1945</v>
      </c>
      <c r="DO865">
        <v>1958</v>
      </c>
      <c r="DP865">
        <v>1200</v>
      </c>
      <c r="DQ865">
        <v>1958</v>
      </c>
      <c r="DR865">
        <v>1958</v>
      </c>
      <c r="DS865">
        <v>1947</v>
      </c>
      <c r="DT865">
        <v>1947</v>
      </c>
      <c r="DU865">
        <v>600</v>
      </c>
      <c r="DV865">
        <v>1949</v>
      </c>
      <c r="DW865">
        <v>1952</v>
      </c>
      <c r="DX865">
        <v>1946</v>
      </c>
      <c r="DY865">
        <v>1946</v>
      </c>
      <c r="DZ865">
        <v>900</v>
      </c>
      <c r="EE865">
        <v>0</v>
      </c>
      <c r="EF865">
        <v>1950</v>
      </c>
      <c r="EG865">
        <v>1950</v>
      </c>
      <c r="EH865">
        <v>1950</v>
      </c>
      <c r="EI865">
        <v>1950</v>
      </c>
      <c r="EJ865">
        <v>500</v>
      </c>
      <c r="EK865">
        <v>1960</v>
      </c>
      <c r="EL865">
        <v>1964</v>
      </c>
      <c r="EM865">
        <v>1960</v>
      </c>
      <c r="EN865">
        <v>1963</v>
      </c>
      <c r="EO865">
        <v>500</v>
      </c>
      <c r="ET865">
        <v>0</v>
      </c>
      <c r="EU865">
        <v>1957</v>
      </c>
      <c r="EV865">
        <v>1957</v>
      </c>
      <c r="EW865">
        <v>1947</v>
      </c>
      <c r="EX865">
        <v>1947</v>
      </c>
      <c r="EY865">
        <v>300</v>
      </c>
      <c r="FD865">
        <v>0</v>
      </c>
      <c r="FI865">
        <v>0</v>
      </c>
      <c r="FJ865">
        <v>1955</v>
      </c>
      <c r="FK865">
        <v>1955</v>
      </c>
      <c r="FL865">
        <v>1954</v>
      </c>
      <c r="FM865">
        <v>1954</v>
      </c>
      <c r="FN865">
        <v>200</v>
      </c>
      <c r="FO865">
        <v>1955</v>
      </c>
      <c r="FP865">
        <v>1966</v>
      </c>
      <c r="FQ865">
        <v>1954</v>
      </c>
      <c r="FR865">
        <v>1966</v>
      </c>
      <c r="FS865">
        <v>1900</v>
      </c>
      <c r="FT865">
        <v>1966</v>
      </c>
      <c r="FU865">
        <v>1966</v>
      </c>
      <c r="FV865">
        <v>1966</v>
      </c>
      <c r="FW865">
        <v>1966</v>
      </c>
      <c r="FX865">
        <v>200</v>
      </c>
      <c r="GC865">
        <v>0</v>
      </c>
      <c r="GH865">
        <v>0</v>
      </c>
      <c r="GM865">
        <v>0</v>
      </c>
      <c r="GR865">
        <v>0</v>
      </c>
      <c r="GW865">
        <v>0</v>
      </c>
      <c r="HB865">
        <v>0</v>
      </c>
      <c r="HG865">
        <v>0</v>
      </c>
      <c r="HL865">
        <v>0</v>
      </c>
      <c r="HQ865">
        <v>0</v>
      </c>
      <c r="HV865">
        <v>0</v>
      </c>
      <c r="IA865">
        <v>0</v>
      </c>
      <c r="IB865">
        <v>1964</v>
      </c>
      <c r="IC865">
        <v>1964</v>
      </c>
      <c r="ID865">
        <v>1955</v>
      </c>
      <c r="IE865">
        <v>1955</v>
      </c>
      <c r="IF865">
        <v>4900</v>
      </c>
      <c r="IG865">
        <v>1955</v>
      </c>
      <c r="IH865">
        <v>1955</v>
      </c>
      <c r="II865">
        <v>1952</v>
      </c>
      <c r="IJ865">
        <v>1952</v>
      </c>
      <c r="IK865">
        <v>1000</v>
      </c>
      <c r="IL865">
        <v>1952</v>
      </c>
      <c r="IM865">
        <v>1952</v>
      </c>
      <c r="IN865">
        <v>1945</v>
      </c>
      <c r="IO865">
        <v>1945</v>
      </c>
      <c r="IP865">
        <v>800</v>
      </c>
      <c r="IQ865">
        <v>1945</v>
      </c>
      <c r="IR865">
        <v>1947</v>
      </c>
      <c r="IS865">
        <v>1933</v>
      </c>
      <c r="IT865">
        <v>1933</v>
      </c>
      <c r="IU865">
        <v>1500</v>
      </c>
      <c r="IV865">
        <v>1933</v>
      </c>
      <c r="IW865">
        <v>1946</v>
      </c>
      <c r="IX865">
        <v>1933</v>
      </c>
      <c r="IY865">
        <v>1946</v>
      </c>
      <c r="IZ865">
        <v>600</v>
      </c>
      <c r="JA865">
        <v>1947</v>
      </c>
      <c r="JB865">
        <v>1947</v>
      </c>
      <c r="JC865">
        <v>1943</v>
      </c>
      <c r="JD865">
        <v>1945</v>
      </c>
      <c r="JE865">
        <v>400</v>
      </c>
      <c r="JJ865">
        <v>0</v>
      </c>
      <c r="JK865">
        <v>1943</v>
      </c>
      <c r="JL865">
        <v>1943</v>
      </c>
      <c r="JM865">
        <v>1930</v>
      </c>
      <c r="JN865">
        <v>1930</v>
      </c>
      <c r="JO865">
        <v>1200</v>
      </c>
      <c r="JP865">
        <v>1937</v>
      </c>
      <c r="JQ865">
        <v>1939</v>
      </c>
      <c r="JR865">
        <v>1937</v>
      </c>
      <c r="JS865">
        <v>1939</v>
      </c>
      <c r="JT865">
        <v>200</v>
      </c>
      <c r="JU865">
        <v>1941</v>
      </c>
      <c r="JV865">
        <v>1941</v>
      </c>
      <c r="JW865">
        <v>1941</v>
      </c>
      <c r="JX865">
        <v>1941</v>
      </c>
      <c r="JY865">
        <v>100</v>
      </c>
      <c r="KD865">
        <v>0</v>
      </c>
      <c r="KE865">
        <v>1947</v>
      </c>
      <c r="KF865">
        <v>1948</v>
      </c>
      <c r="KG865">
        <v>1947</v>
      </c>
      <c r="KH865">
        <v>1948</v>
      </c>
      <c r="KI865">
        <v>400</v>
      </c>
      <c r="KJ865">
        <v>1949</v>
      </c>
      <c r="KK865">
        <v>1953</v>
      </c>
      <c r="KL865">
        <v>1949</v>
      </c>
      <c r="KM865">
        <v>1953</v>
      </c>
      <c r="KN865">
        <v>1200</v>
      </c>
      <c r="KO865">
        <v>1955</v>
      </c>
      <c r="KP865">
        <v>1955</v>
      </c>
      <c r="KQ865">
        <v>1955</v>
      </c>
      <c r="KR865">
        <v>1955</v>
      </c>
      <c r="KS865">
        <v>100</v>
      </c>
      <c r="KX865">
        <v>0</v>
      </c>
      <c r="KY865">
        <v>1955</v>
      </c>
      <c r="KZ865">
        <v>1955</v>
      </c>
      <c r="LA865">
        <v>1955</v>
      </c>
      <c r="LB865">
        <v>1955</v>
      </c>
      <c r="LC865">
        <v>100</v>
      </c>
      <c r="LD865">
        <v>1954</v>
      </c>
      <c r="LE865">
        <v>1954</v>
      </c>
      <c r="LF865">
        <v>1954</v>
      </c>
      <c r="LG865">
        <v>1954</v>
      </c>
      <c r="LH865">
        <v>100</v>
      </c>
      <c r="LI865">
        <v>1952</v>
      </c>
      <c r="LJ865">
        <v>1956</v>
      </c>
      <c r="LK865">
        <v>1941</v>
      </c>
      <c r="LL865">
        <v>1941</v>
      </c>
      <c r="LM865">
        <v>1700</v>
      </c>
      <c r="LN865">
        <v>1952</v>
      </c>
      <c r="LO865">
        <v>1952</v>
      </c>
      <c r="LP865">
        <v>1952</v>
      </c>
      <c r="LQ865">
        <v>1952</v>
      </c>
      <c r="LR865">
        <v>200</v>
      </c>
      <c r="LS865">
        <v>1951</v>
      </c>
      <c r="LT865">
        <v>1951</v>
      </c>
      <c r="LU865">
        <v>1950</v>
      </c>
      <c r="LV865">
        <v>1950</v>
      </c>
      <c r="LW865">
        <v>200</v>
      </c>
      <c r="MB865">
        <v>0</v>
      </c>
      <c r="MC865">
        <v>1948</v>
      </c>
      <c r="MD865">
        <v>1950</v>
      </c>
      <c r="ME865">
        <v>1948</v>
      </c>
      <c r="MF865">
        <v>1950</v>
      </c>
      <c r="MG865">
        <v>200</v>
      </c>
      <c r="MH865">
        <v>1950</v>
      </c>
      <c r="MI865">
        <v>1951</v>
      </c>
      <c r="MJ865">
        <v>1949</v>
      </c>
      <c r="MK865">
        <v>1951</v>
      </c>
      <c r="ML865">
        <v>300</v>
      </c>
      <c r="MM865">
        <v>1952</v>
      </c>
      <c r="MN865">
        <v>1952</v>
      </c>
      <c r="MO865">
        <v>1948</v>
      </c>
      <c r="MP865">
        <v>1948</v>
      </c>
      <c r="MQ865">
        <v>400</v>
      </c>
      <c r="MR865">
        <v>1951</v>
      </c>
      <c r="MS865">
        <v>1952</v>
      </c>
      <c r="MT865">
        <v>1947</v>
      </c>
      <c r="MU865">
        <v>1947</v>
      </c>
      <c r="MV865">
        <v>800</v>
      </c>
      <c r="NA865">
        <v>0</v>
      </c>
      <c r="NB865">
        <v>1948</v>
      </c>
      <c r="NC865">
        <v>1950</v>
      </c>
      <c r="ND865">
        <v>1947</v>
      </c>
      <c r="NE865">
        <v>1947</v>
      </c>
      <c r="NF865">
        <v>400</v>
      </c>
      <c r="NG865">
        <v>1949</v>
      </c>
      <c r="NH865">
        <v>1949</v>
      </c>
      <c r="NI865">
        <v>1947</v>
      </c>
      <c r="NJ865">
        <v>1947</v>
      </c>
      <c r="NK865">
        <v>800</v>
      </c>
      <c r="NL865">
        <v>1945</v>
      </c>
      <c r="NM865">
        <v>1946</v>
      </c>
      <c r="NN865">
        <v>1942</v>
      </c>
      <c r="NO865">
        <v>1946</v>
      </c>
      <c r="NP865">
        <v>700</v>
      </c>
      <c r="NQ865">
        <v>1942</v>
      </c>
      <c r="NR865">
        <v>1945</v>
      </c>
      <c r="NS865">
        <v>1928</v>
      </c>
      <c r="NT865">
        <v>1938</v>
      </c>
      <c r="NU865">
        <v>5300</v>
      </c>
      <c r="NV865">
        <v>1945</v>
      </c>
      <c r="NW865">
        <v>1945</v>
      </c>
      <c r="NX865">
        <v>1945</v>
      </c>
      <c r="NY865">
        <v>1945</v>
      </c>
      <c r="NZ865">
        <v>500</v>
      </c>
    </row>
    <row r="866" spans="1:390" ht="15">
      <c r="A866" s="14" t="s">
        <v>607</v>
      </c>
      <c r="B866" s="14">
        <v>20</v>
      </c>
      <c r="C866" s="14">
        <v>6089</v>
      </c>
      <c r="D866" s="9" t="s">
        <v>583</v>
      </c>
      <c r="E866" s="14" t="s">
        <v>20</v>
      </c>
      <c r="F866" s="14" t="s">
        <v>446</v>
      </c>
      <c r="G866" s="51">
        <v>1041</v>
      </c>
      <c r="H866" s="51">
        <v>60</v>
      </c>
      <c r="I866" s="59">
        <v>6.1199999999999997E-2</v>
      </c>
      <c r="J866" s="51">
        <v>1372700</v>
      </c>
      <c r="K866" s="51">
        <v>1062</v>
      </c>
      <c r="L866" s="51">
        <v>989</v>
      </c>
      <c r="M866" s="64">
        <f t="shared" si="66"/>
        <v>0.28767123287671231</v>
      </c>
      <c r="N866" s="43" t="str">
        <f>IFERROR(VLOOKUP(C866, マスタ!$E$2:$G$33, 3, TRUE), "")</f>
        <v>機械</v>
      </c>
      <c r="O866" s="14" t="str">
        <f>IF(F866 = "", "", TEXT( WORKDAY(TEXT(LEFT(F866, FIND("(", F866) - 1), "yyyy/mm/dd"), 1, マスタ!$A$2:$A$106), "yyyymmdd"))</f>
        <v>20170810</v>
      </c>
      <c r="P866" s="18">
        <v>42957</v>
      </c>
      <c r="Q866" s="57">
        <v>1030</v>
      </c>
      <c r="R866" s="57">
        <v>1039</v>
      </c>
      <c r="S866" s="57">
        <v>972</v>
      </c>
      <c r="T866" s="14" t="str">
        <f t="shared" si="68"/>
        <v>無</v>
      </c>
      <c r="U866" s="14" t="str">
        <f t="shared" si="69"/>
        <v>有</v>
      </c>
      <c r="V866" s="68">
        <f t="shared" si="70"/>
        <v>-1.0566762728146051E-2</v>
      </c>
      <c r="W866" s="19" t="s">
        <v>947</v>
      </c>
      <c r="X866" s="47">
        <v>-10</v>
      </c>
      <c r="Y866" s="70">
        <f t="shared" si="67"/>
        <v>-9.6061479346781944</v>
      </c>
      <c r="Z866">
        <v>1030</v>
      </c>
      <c r="AA866">
        <v>1031</v>
      </c>
      <c r="AB866">
        <v>1020</v>
      </c>
      <c r="AC866">
        <v>1030</v>
      </c>
      <c r="AD866">
        <v>43000</v>
      </c>
      <c r="AE866">
        <v>1029</v>
      </c>
      <c r="AF866">
        <v>1039</v>
      </c>
      <c r="AG866">
        <v>1029</v>
      </c>
      <c r="AH866">
        <v>1035</v>
      </c>
      <c r="AI866">
        <v>15200</v>
      </c>
      <c r="AJ866">
        <v>1035</v>
      </c>
      <c r="AK866">
        <v>1039</v>
      </c>
      <c r="AL866">
        <v>1031</v>
      </c>
      <c r="AM866">
        <v>1035</v>
      </c>
      <c r="AN866">
        <v>3300</v>
      </c>
      <c r="AO866">
        <v>1034</v>
      </c>
      <c r="AP866">
        <v>1036</v>
      </c>
      <c r="AQ866">
        <v>1029</v>
      </c>
      <c r="AR866">
        <v>1032</v>
      </c>
      <c r="AS866">
        <v>12100</v>
      </c>
      <c r="AT866">
        <v>1031</v>
      </c>
      <c r="AU866">
        <v>1031</v>
      </c>
      <c r="AV866">
        <v>1021</v>
      </c>
      <c r="AW866">
        <v>1026</v>
      </c>
      <c r="AX866">
        <v>11500</v>
      </c>
      <c r="AY866">
        <v>1026</v>
      </c>
      <c r="AZ866">
        <v>1032</v>
      </c>
      <c r="BA866">
        <v>1020</v>
      </c>
      <c r="BB866">
        <v>1022</v>
      </c>
      <c r="BC866">
        <v>15700</v>
      </c>
      <c r="BD866">
        <v>1023</v>
      </c>
      <c r="BE866">
        <v>1025</v>
      </c>
      <c r="BF866">
        <v>1023</v>
      </c>
      <c r="BG866">
        <v>1025</v>
      </c>
      <c r="BH866">
        <v>1900</v>
      </c>
      <c r="BI866">
        <v>1024</v>
      </c>
      <c r="BJ866">
        <v>1025</v>
      </c>
      <c r="BK866">
        <v>1016</v>
      </c>
      <c r="BL866">
        <v>1023</v>
      </c>
      <c r="BM866">
        <v>20700</v>
      </c>
      <c r="BN866">
        <v>1021</v>
      </c>
      <c r="BO866">
        <v>1021</v>
      </c>
      <c r="BP866">
        <v>1016</v>
      </c>
      <c r="BQ866">
        <v>1019</v>
      </c>
      <c r="BR866">
        <v>3700</v>
      </c>
      <c r="BS866">
        <v>1021</v>
      </c>
      <c r="BT866">
        <v>1026</v>
      </c>
      <c r="BU866">
        <v>1021</v>
      </c>
      <c r="BV866">
        <v>1023</v>
      </c>
      <c r="BW866">
        <v>4400</v>
      </c>
      <c r="BX866">
        <v>1023</v>
      </c>
      <c r="BY866">
        <v>1032</v>
      </c>
      <c r="BZ866">
        <v>1023</v>
      </c>
      <c r="CA866">
        <v>1032</v>
      </c>
      <c r="CB866">
        <v>6500</v>
      </c>
      <c r="CC866">
        <v>1030</v>
      </c>
      <c r="CD866">
        <v>1032</v>
      </c>
      <c r="CE866">
        <v>1027</v>
      </c>
      <c r="CF866">
        <v>1027</v>
      </c>
      <c r="CG866">
        <v>2700</v>
      </c>
      <c r="CH866">
        <v>1027</v>
      </c>
      <c r="CI866">
        <v>1027</v>
      </c>
      <c r="CJ866">
        <v>1020</v>
      </c>
      <c r="CK866">
        <v>1020</v>
      </c>
      <c r="CL866">
        <v>6800</v>
      </c>
      <c r="CM866">
        <v>1021</v>
      </c>
      <c r="CN866">
        <v>1025</v>
      </c>
      <c r="CO866">
        <v>1020</v>
      </c>
      <c r="CP866">
        <v>1025</v>
      </c>
      <c r="CQ866">
        <v>1900</v>
      </c>
      <c r="CR866">
        <v>1025</v>
      </c>
      <c r="CS866">
        <v>1028</v>
      </c>
      <c r="CT866">
        <v>1020</v>
      </c>
      <c r="CU866">
        <v>1021</v>
      </c>
      <c r="CV866">
        <v>9900</v>
      </c>
      <c r="CW866">
        <v>1022</v>
      </c>
      <c r="CX866">
        <v>1024</v>
      </c>
      <c r="CY866">
        <v>1021</v>
      </c>
      <c r="CZ866">
        <v>1024</v>
      </c>
      <c r="DA866">
        <v>2600</v>
      </c>
      <c r="DB866">
        <v>1024</v>
      </c>
      <c r="DC866">
        <v>1027</v>
      </c>
      <c r="DD866">
        <v>1021</v>
      </c>
      <c r="DE866">
        <v>1024</v>
      </c>
      <c r="DF866">
        <v>7200</v>
      </c>
      <c r="DG866">
        <v>1025</v>
      </c>
      <c r="DH866">
        <v>1026</v>
      </c>
      <c r="DI866">
        <v>1024</v>
      </c>
      <c r="DJ866">
        <v>1024</v>
      </c>
      <c r="DK866">
        <v>1700</v>
      </c>
      <c r="DL866">
        <v>1023</v>
      </c>
      <c r="DM866">
        <v>1025</v>
      </c>
      <c r="DN866">
        <v>1019</v>
      </c>
      <c r="DO866">
        <v>1025</v>
      </c>
      <c r="DP866">
        <v>3900</v>
      </c>
      <c r="DQ866">
        <v>1024</v>
      </c>
      <c r="DR866">
        <v>1025</v>
      </c>
      <c r="DS866">
        <v>1023</v>
      </c>
      <c r="DT866">
        <v>1025</v>
      </c>
      <c r="DU866">
        <v>2400</v>
      </c>
      <c r="DV866">
        <v>1025</v>
      </c>
      <c r="DW866">
        <v>1025</v>
      </c>
      <c r="DX866">
        <v>1021</v>
      </c>
      <c r="DY866">
        <v>1023</v>
      </c>
      <c r="DZ866">
        <v>2100</v>
      </c>
      <c r="EA866">
        <v>1023</v>
      </c>
      <c r="EB866">
        <v>1023</v>
      </c>
      <c r="EC866">
        <v>1018</v>
      </c>
      <c r="ED866">
        <v>1019</v>
      </c>
      <c r="EE866">
        <v>3500</v>
      </c>
      <c r="EF866">
        <v>1021</v>
      </c>
      <c r="EG866">
        <v>1021</v>
      </c>
      <c r="EH866">
        <v>1019</v>
      </c>
      <c r="EI866">
        <v>1021</v>
      </c>
      <c r="EJ866">
        <v>4800</v>
      </c>
      <c r="EK866">
        <v>1021</v>
      </c>
      <c r="EL866">
        <v>1022</v>
      </c>
      <c r="EM866">
        <v>1019</v>
      </c>
      <c r="EN866">
        <v>1021</v>
      </c>
      <c r="EO866">
        <v>6000</v>
      </c>
      <c r="EP866">
        <v>1020</v>
      </c>
      <c r="EQ866">
        <v>1020</v>
      </c>
      <c r="ER866">
        <v>1013</v>
      </c>
      <c r="ES866">
        <v>1014</v>
      </c>
      <c r="ET866">
        <v>12600</v>
      </c>
      <c r="EU866">
        <v>1015</v>
      </c>
      <c r="EV866">
        <v>1017</v>
      </c>
      <c r="EW866">
        <v>1005</v>
      </c>
      <c r="EX866">
        <v>1013</v>
      </c>
      <c r="EY866">
        <v>24700</v>
      </c>
      <c r="EZ866">
        <v>1012</v>
      </c>
      <c r="FA866">
        <v>1012</v>
      </c>
      <c r="FB866">
        <v>1007</v>
      </c>
      <c r="FC866">
        <v>1008</v>
      </c>
      <c r="FD866">
        <v>5400</v>
      </c>
      <c r="FE866">
        <v>1008</v>
      </c>
      <c r="FF866">
        <v>1010</v>
      </c>
      <c r="FG866">
        <v>1007</v>
      </c>
      <c r="FH866">
        <v>1007</v>
      </c>
      <c r="FI866">
        <v>2900</v>
      </c>
      <c r="FJ866">
        <v>1009</v>
      </c>
      <c r="FK866">
        <v>1010</v>
      </c>
      <c r="FL866">
        <v>1008</v>
      </c>
      <c r="FM866">
        <v>1010</v>
      </c>
      <c r="FN866">
        <v>4800</v>
      </c>
      <c r="FO866">
        <v>1010</v>
      </c>
      <c r="FP866">
        <v>1011</v>
      </c>
      <c r="FQ866">
        <v>1004</v>
      </c>
      <c r="FR866">
        <v>1011</v>
      </c>
      <c r="FS866">
        <v>10300</v>
      </c>
      <c r="FT866">
        <v>1012</v>
      </c>
      <c r="FU866">
        <v>1012</v>
      </c>
      <c r="FV866">
        <v>1012</v>
      </c>
      <c r="FW866">
        <v>1012</v>
      </c>
      <c r="FX866">
        <v>400</v>
      </c>
      <c r="GC866">
        <v>0</v>
      </c>
      <c r="GH866">
        <v>0</v>
      </c>
      <c r="GM866">
        <v>0</v>
      </c>
      <c r="GR866">
        <v>0</v>
      </c>
      <c r="GW866">
        <v>0</v>
      </c>
      <c r="HB866">
        <v>0</v>
      </c>
      <c r="HG866">
        <v>0</v>
      </c>
      <c r="HL866">
        <v>0</v>
      </c>
      <c r="HQ866">
        <v>0</v>
      </c>
      <c r="HV866">
        <v>0</v>
      </c>
      <c r="IA866">
        <v>0</v>
      </c>
      <c r="IB866">
        <v>1006</v>
      </c>
      <c r="IC866">
        <v>1007</v>
      </c>
      <c r="ID866">
        <v>991</v>
      </c>
      <c r="IE866">
        <v>998</v>
      </c>
      <c r="IF866">
        <v>44500</v>
      </c>
      <c r="IG866">
        <v>997</v>
      </c>
      <c r="IH866">
        <v>998</v>
      </c>
      <c r="II866">
        <v>985</v>
      </c>
      <c r="IJ866">
        <v>989</v>
      </c>
      <c r="IK866">
        <v>24800</v>
      </c>
      <c r="IL866">
        <v>989</v>
      </c>
      <c r="IM866">
        <v>992</v>
      </c>
      <c r="IN866">
        <v>985</v>
      </c>
      <c r="IO866">
        <v>992</v>
      </c>
      <c r="IP866">
        <v>9100</v>
      </c>
      <c r="IQ866">
        <v>992</v>
      </c>
      <c r="IR866">
        <v>995</v>
      </c>
      <c r="IS866">
        <v>992</v>
      </c>
      <c r="IT866">
        <v>995</v>
      </c>
      <c r="IU866">
        <v>5500</v>
      </c>
      <c r="IV866">
        <v>996</v>
      </c>
      <c r="IW866">
        <v>1002</v>
      </c>
      <c r="IX866">
        <v>994</v>
      </c>
      <c r="IY866">
        <v>998</v>
      </c>
      <c r="IZ866">
        <v>13200</v>
      </c>
      <c r="JA866">
        <v>999</v>
      </c>
      <c r="JB866">
        <v>999</v>
      </c>
      <c r="JC866">
        <v>997</v>
      </c>
      <c r="JD866">
        <v>997</v>
      </c>
      <c r="JE866">
        <v>4200</v>
      </c>
      <c r="JF866">
        <v>997</v>
      </c>
      <c r="JG866">
        <v>997</v>
      </c>
      <c r="JH866">
        <v>992</v>
      </c>
      <c r="JI866">
        <v>996</v>
      </c>
      <c r="JJ866">
        <v>10100</v>
      </c>
      <c r="JK866">
        <v>996</v>
      </c>
      <c r="JL866">
        <v>996</v>
      </c>
      <c r="JM866">
        <v>984</v>
      </c>
      <c r="JN866">
        <v>985</v>
      </c>
      <c r="JO866">
        <v>19100</v>
      </c>
      <c r="JP866">
        <v>985</v>
      </c>
      <c r="JQ866">
        <v>990</v>
      </c>
      <c r="JR866">
        <v>984</v>
      </c>
      <c r="JS866">
        <v>988</v>
      </c>
      <c r="JT866">
        <v>6000</v>
      </c>
      <c r="JU866">
        <v>988</v>
      </c>
      <c r="JV866">
        <v>989</v>
      </c>
      <c r="JW866">
        <v>984</v>
      </c>
      <c r="JX866">
        <v>985</v>
      </c>
      <c r="JY866">
        <v>8400</v>
      </c>
      <c r="JZ866">
        <v>985</v>
      </c>
      <c r="KA866">
        <v>987</v>
      </c>
      <c r="KB866">
        <v>981</v>
      </c>
      <c r="KC866">
        <v>984</v>
      </c>
      <c r="KD866">
        <v>11800</v>
      </c>
      <c r="KE866">
        <v>984</v>
      </c>
      <c r="KF866">
        <v>986</v>
      </c>
      <c r="KG866">
        <v>984</v>
      </c>
      <c r="KH866">
        <v>984</v>
      </c>
      <c r="KI866">
        <v>2600</v>
      </c>
      <c r="KJ866">
        <v>984</v>
      </c>
      <c r="KK866">
        <v>986</v>
      </c>
      <c r="KL866">
        <v>981</v>
      </c>
      <c r="KM866">
        <v>981</v>
      </c>
      <c r="KN866">
        <v>9400</v>
      </c>
      <c r="KO866">
        <v>982</v>
      </c>
      <c r="KP866">
        <v>982</v>
      </c>
      <c r="KQ866">
        <v>975</v>
      </c>
      <c r="KR866">
        <v>977</v>
      </c>
      <c r="KS866">
        <v>23400</v>
      </c>
      <c r="KT866">
        <v>976</v>
      </c>
      <c r="KU866">
        <v>979</v>
      </c>
      <c r="KV866">
        <v>972</v>
      </c>
      <c r="KW866">
        <v>979</v>
      </c>
      <c r="KX866">
        <v>9500</v>
      </c>
      <c r="KY866">
        <v>980</v>
      </c>
      <c r="KZ866">
        <v>980</v>
      </c>
      <c r="LA866">
        <v>978</v>
      </c>
      <c r="LB866">
        <v>979</v>
      </c>
      <c r="LC866">
        <v>4700</v>
      </c>
      <c r="LD866">
        <v>979</v>
      </c>
      <c r="LE866">
        <v>980</v>
      </c>
      <c r="LF866">
        <v>978</v>
      </c>
      <c r="LG866">
        <v>979</v>
      </c>
      <c r="LH866">
        <v>3400</v>
      </c>
      <c r="LI866">
        <v>979</v>
      </c>
      <c r="LJ866">
        <v>984</v>
      </c>
      <c r="LK866">
        <v>979</v>
      </c>
      <c r="LL866">
        <v>984</v>
      </c>
      <c r="LM866">
        <v>5200</v>
      </c>
      <c r="LN866">
        <v>984</v>
      </c>
      <c r="LO866">
        <v>984</v>
      </c>
      <c r="LP866">
        <v>983</v>
      </c>
      <c r="LQ866">
        <v>983</v>
      </c>
      <c r="LR866">
        <v>5500</v>
      </c>
      <c r="LS866">
        <v>983</v>
      </c>
      <c r="LT866">
        <v>983</v>
      </c>
      <c r="LU866">
        <v>978</v>
      </c>
      <c r="LV866">
        <v>979</v>
      </c>
      <c r="LW866">
        <v>12300</v>
      </c>
      <c r="LX866">
        <v>979</v>
      </c>
      <c r="LY866">
        <v>980</v>
      </c>
      <c r="LZ866">
        <v>979</v>
      </c>
      <c r="MA866">
        <v>979</v>
      </c>
      <c r="MB866">
        <v>3500</v>
      </c>
      <c r="MC866">
        <v>980</v>
      </c>
      <c r="MD866">
        <v>988</v>
      </c>
      <c r="ME866">
        <v>980</v>
      </c>
      <c r="MF866">
        <v>984</v>
      </c>
      <c r="MG866">
        <v>20400</v>
      </c>
      <c r="MH866">
        <v>984</v>
      </c>
      <c r="MI866">
        <v>987</v>
      </c>
      <c r="MJ866">
        <v>984</v>
      </c>
      <c r="MK866">
        <v>986</v>
      </c>
      <c r="ML866">
        <v>5900</v>
      </c>
      <c r="MM866">
        <v>986</v>
      </c>
      <c r="MN866">
        <v>990</v>
      </c>
      <c r="MO866">
        <v>986</v>
      </c>
      <c r="MP866">
        <v>988</v>
      </c>
      <c r="MQ866">
        <v>6800</v>
      </c>
      <c r="MR866">
        <v>988</v>
      </c>
      <c r="MS866">
        <v>991</v>
      </c>
      <c r="MT866">
        <v>986</v>
      </c>
      <c r="MU866">
        <v>988</v>
      </c>
      <c r="MV866">
        <v>9600</v>
      </c>
      <c r="MW866">
        <v>989</v>
      </c>
      <c r="MX866">
        <v>997</v>
      </c>
      <c r="MY866">
        <v>988</v>
      </c>
      <c r="MZ866">
        <v>992</v>
      </c>
      <c r="NA866">
        <v>23200</v>
      </c>
      <c r="NB866">
        <v>992</v>
      </c>
      <c r="NC866">
        <v>1000</v>
      </c>
      <c r="ND866">
        <v>992</v>
      </c>
      <c r="NE866">
        <v>999</v>
      </c>
      <c r="NF866">
        <v>19400</v>
      </c>
      <c r="NG866">
        <v>998</v>
      </c>
      <c r="NH866">
        <v>1002</v>
      </c>
      <c r="NI866">
        <v>998</v>
      </c>
      <c r="NJ866">
        <v>1000</v>
      </c>
      <c r="NK866">
        <v>8200</v>
      </c>
      <c r="NL866">
        <v>1001</v>
      </c>
      <c r="NM866">
        <v>1002</v>
      </c>
      <c r="NN866">
        <v>997</v>
      </c>
      <c r="NO866">
        <v>998</v>
      </c>
      <c r="NP866">
        <v>10900</v>
      </c>
      <c r="NQ866">
        <v>997</v>
      </c>
      <c r="NR866">
        <v>999</v>
      </c>
      <c r="NS866">
        <v>995</v>
      </c>
      <c r="NT866">
        <v>996</v>
      </c>
      <c r="NU866">
        <v>14100</v>
      </c>
      <c r="NV866">
        <v>996</v>
      </c>
      <c r="NW866">
        <v>996</v>
      </c>
      <c r="NX866">
        <v>996</v>
      </c>
      <c r="NY866">
        <v>996</v>
      </c>
      <c r="NZ866">
        <v>6000</v>
      </c>
    </row>
    <row r="867" spans="1:390" ht="15">
      <c r="A867" s="15" t="s">
        <v>18</v>
      </c>
      <c r="B867" s="15">
        <v>21</v>
      </c>
      <c r="C867" s="15">
        <v>6055</v>
      </c>
      <c r="D867" s="10" t="s">
        <v>584</v>
      </c>
      <c r="E867" s="15" t="s">
        <v>20</v>
      </c>
      <c r="F867" s="15" t="s">
        <v>446</v>
      </c>
      <c r="G867" s="50">
        <v>2336</v>
      </c>
      <c r="H867" s="50">
        <v>129</v>
      </c>
      <c r="I867" s="58">
        <v>5.8500000000000003E-2</v>
      </c>
      <c r="J867" s="50">
        <v>259200</v>
      </c>
      <c r="K867" s="50">
        <v>2339</v>
      </c>
      <c r="L867" s="50">
        <v>2172</v>
      </c>
      <c r="M867" s="63">
        <f t="shared" si="66"/>
        <v>1.7964071856287425E-2</v>
      </c>
      <c r="N867" s="42" t="str">
        <f>IFERROR(VLOOKUP(C867, マスタ!$E$2:$G$33, 3, TRUE), "")</f>
        <v>機械</v>
      </c>
      <c r="O867" s="15" t="str">
        <f>IF(F867 = "", "", TEXT( WORKDAY(TEXT(LEFT(F867, FIND("(", F867) - 1), "yyyy/mm/dd"), 1, マスタ!$A$2:$A$106), "yyyymmdd"))</f>
        <v>20170810</v>
      </c>
      <c r="P867" s="16">
        <v>42957</v>
      </c>
      <c r="Q867" s="56">
        <v>2329</v>
      </c>
      <c r="R867" s="56">
        <v>2370</v>
      </c>
      <c r="S867" s="56">
        <v>2284</v>
      </c>
      <c r="T867" s="15" t="str">
        <f t="shared" si="68"/>
        <v>有</v>
      </c>
      <c r="U867" s="15" t="str">
        <f t="shared" si="69"/>
        <v>有</v>
      </c>
      <c r="V867" s="67">
        <f t="shared" si="70"/>
        <v>-2.9965753424657793E-3</v>
      </c>
      <c r="W867" s="17" t="s">
        <v>947</v>
      </c>
      <c r="X867" s="46">
        <v>-23</v>
      </c>
      <c r="Y867" s="71">
        <f t="shared" si="67"/>
        <v>-9.8458904109589032</v>
      </c>
      <c r="Z867">
        <v>2329</v>
      </c>
      <c r="AA867">
        <v>2329</v>
      </c>
      <c r="AB867">
        <v>2284</v>
      </c>
      <c r="AC867">
        <v>2307</v>
      </c>
      <c r="AD867">
        <v>13700</v>
      </c>
      <c r="AE867">
        <v>2307</v>
      </c>
      <c r="AF867">
        <v>2327</v>
      </c>
      <c r="AG867">
        <v>2297</v>
      </c>
      <c r="AH867">
        <v>2305</v>
      </c>
      <c r="AI867">
        <v>6000</v>
      </c>
      <c r="AJ867">
        <v>2314</v>
      </c>
      <c r="AK867">
        <v>2328</v>
      </c>
      <c r="AL867">
        <v>2313</v>
      </c>
      <c r="AM867">
        <v>2324</v>
      </c>
      <c r="AN867">
        <v>5500</v>
      </c>
      <c r="AO867">
        <v>2324</v>
      </c>
      <c r="AP867">
        <v>2324</v>
      </c>
      <c r="AQ867">
        <v>2310</v>
      </c>
      <c r="AR867">
        <v>2316</v>
      </c>
      <c r="AS867">
        <v>5700</v>
      </c>
      <c r="AT867">
        <v>2316</v>
      </c>
      <c r="AU867">
        <v>2319</v>
      </c>
      <c r="AV867">
        <v>2308</v>
      </c>
      <c r="AW867">
        <v>2313</v>
      </c>
      <c r="AX867">
        <v>5300</v>
      </c>
      <c r="AY867">
        <v>2315</v>
      </c>
      <c r="AZ867">
        <v>2324</v>
      </c>
      <c r="BA867">
        <v>2315</v>
      </c>
      <c r="BB867">
        <v>2324</v>
      </c>
      <c r="BC867">
        <v>2700</v>
      </c>
      <c r="BD867">
        <v>2325</v>
      </c>
      <c r="BE867">
        <v>2344</v>
      </c>
      <c r="BF867">
        <v>2319</v>
      </c>
      <c r="BG867">
        <v>2335</v>
      </c>
      <c r="BH867">
        <v>14200</v>
      </c>
      <c r="BI867">
        <v>2336</v>
      </c>
      <c r="BJ867">
        <v>2336</v>
      </c>
      <c r="BK867">
        <v>2325</v>
      </c>
      <c r="BL867">
        <v>2332</v>
      </c>
      <c r="BM867">
        <v>4400</v>
      </c>
      <c r="BN867">
        <v>2335</v>
      </c>
      <c r="BO867">
        <v>2335</v>
      </c>
      <c r="BP867">
        <v>2323</v>
      </c>
      <c r="BQ867">
        <v>2327</v>
      </c>
      <c r="BR867">
        <v>2700</v>
      </c>
      <c r="BS867">
        <v>2330</v>
      </c>
      <c r="BT867">
        <v>2330</v>
      </c>
      <c r="BU867">
        <v>2317</v>
      </c>
      <c r="BV867">
        <v>2318</v>
      </c>
      <c r="BW867">
        <v>3100</v>
      </c>
      <c r="BX867">
        <v>2319</v>
      </c>
      <c r="BY867">
        <v>2329</v>
      </c>
      <c r="BZ867">
        <v>2316</v>
      </c>
      <c r="CA867">
        <v>2329</v>
      </c>
      <c r="CB867">
        <v>4000</v>
      </c>
      <c r="CC867">
        <v>2329</v>
      </c>
      <c r="CD867">
        <v>2338</v>
      </c>
      <c r="CE867">
        <v>2327</v>
      </c>
      <c r="CF867">
        <v>2336</v>
      </c>
      <c r="CG867">
        <v>2900</v>
      </c>
      <c r="CH867">
        <v>2332</v>
      </c>
      <c r="CI867">
        <v>2342</v>
      </c>
      <c r="CJ867">
        <v>2330</v>
      </c>
      <c r="CK867">
        <v>2338</v>
      </c>
      <c r="CL867">
        <v>5900</v>
      </c>
      <c r="CM867">
        <v>2340</v>
      </c>
      <c r="CN867">
        <v>2347</v>
      </c>
      <c r="CO867">
        <v>2337</v>
      </c>
      <c r="CP867">
        <v>2345</v>
      </c>
      <c r="CQ867">
        <v>6500</v>
      </c>
      <c r="CR867">
        <v>2346</v>
      </c>
      <c r="CS867">
        <v>2354</v>
      </c>
      <c r="CT867">
        <v>2345</v>
      </c>
      <c r="CU867">
        <v>2354</v>
      </c>
      <c r="CV867">
        <v>7100</v>
      </c>
      <c r="CW867">
        <v>2354</v>
      </c>
      <c r="CX867">
        <v>2362</v>
      </c>
      <c r="CY867">
        <v>2353</v>
      </c>
      <c r="CZ867">
        <v>2355</v>
      </c>
      <c r="DA867">
        <v>5100</v>
      </c>
      <c r="DB867">
        <v>2354</v>
      </c>
      <c r="DC867">
        <v>2356</v>
      </c>
      <c r="DD867">
        <v>2345</v>
      </c>
      <c r="DE867">
        <v>2345</v>
      </c>
      <c r="DF867">
        <v>3300</v>
      </c>
      <c r="DG867">
        <v>2344</v>
      </c>
      <c r="DH867">
        <v>2347</v>
      </c>
      <c r="DI867">
        <v>2342</v>
      </c>
      <c r="DJ867">
        <v>2343</v>
      </c>
      <c r="DK867">
        <v>3400</v>
      </c>
      <c r="DL867">
        <v>2342</v>
      </c>
      <c r="DM867">
        <v>2343</v>
      </c>
      <c r="DN867">
        <v>2338</v>
      </c>
      <c r="DO867">
        <v>2341</v>
      </c>
      <c r="DP867">
        <v>2900</v>
      </c>
      <c r="DQ867">
        <v>2340</v>
      </c>
      <c r="DR867">
        <v>2344</v>
      </c>
      <c r="DS867">
        <v>2340</v>
      </c>
      <c r="DT867">
        <v>2344</v>
      </c>
      <c r="DU867">
        <v>1100</v>
      </c>
      <c r="DV867">
        <v>2344</v>
      </c>
      <c r="DW867">
        <v>2348</v>
      </c>
      <c r="DX867">
        <v>2340</v>
      </c>
      <c r="DY867">
        <v>2340</v>
      </c>
      <c r="DZ867">
        <v>4400</v>
      </c>
      <c r="EA867">
        <v>2341</v>
      </c>
      <c r="EB867">
        <v>2342</v>
      </c>
      <c r="EC867">
        <v>2338</v>
      </c>
      <c r="ED867">
        <v>2338</v>
      </c>
      <c r="EE867">
        <v>2100</v>
      </c>
      <c r="EF867">
        <v>2336</v>
      </c>
      <c r="EG867">
        <v>2336</v>
      </c>
      <c r="EH867">
        <v>2330</v>
      </c>
      <c r="EI867">
        <v>2335</v>
      </c>
      <c r="EJ867">
        <v>4400</v>
      </c>
      <c r="EK867">
        <v>2334</v>
      </c>
      <c r="EL867">
        <v>2338</v>
      </c>
      <c r="EM867">
        <v>2332</v>
      </c>
      <c r="EN867">
        <v>2337</v>
      </c>
      <c r="EO867">
        <v>2000</v>
      </c>
      <c r="EP867">
        <v>2336</v>
      </c>
      <c r="EQ867">
        <v>2336</v>
      </c>
      <c r="ER867">
        <v>2328</v>
      </c>
      <c r="ES867">
        <v>2336</v>
      </c>
      <c r="ET867">
        <v>3800</v>
      </c>
      <c r="EU867">
        <v>2337</v>
      </c>
      <c r="EV867">
        <v>2344</v>
      </c>
      <c r="EW867">
        <v>2334</v>
      </c>
      <c r="EX867">
        <v>2344</v>
      </c>
      <c r="EY867">
        <v>2700</v>
      </c>
      <c r="EZ867">
        <v>2344</v>
      </c>
      <c r="FA867">
        <v>2345</v>
      </c>
      <c r="FB867">
        <v>2343</v>
      </c>
      <c r="FC867">
        <v>2345</v>
      </c>
      <c r="FD867">
        <v>1400</v>
      </c>
      <c r="FE867">
        <v>2343</v>
      </c>
      <c r="FF867">
        <v>2348</v>
      </c>
      <c r="FG867">
        <v>2343</v>
      </c>
      <c r="FH867">
        <v>2346</v>
      </c>
      <c r="FI867">
        <v>2300</v>
      </c>
      <c r="FJ867">
        <v>2346</v>
      </c>
      <c r="FK867">
        <v>2347</v>
      </c>
      <c r="FL867">
        <v>2341</v>
      </c>
      <c r="FM867">
        <v>2342</v>
      </c>
      <c r="FN867">
        <v>2500</v>
      </c>
      <c r="FO867">
        <v>2343</v>
      </c>
      <c r="FP867">
        <v>2347</v>
      </c>
      <c r="FQ867">
        <v>2340</v>
      </c>
      <c r="FR867">
        <v>2345</v>
      </c>
      <c r="FS867">
        <v>1900</v>
      </c>
      <c r="FX867">
        <v>0</v>
      </c>
      <c r="GC867">
        <v>0</v>
      </c>
      <c r="GH867">
        <v>0</v>
      </c>
      <c r="GM867">
        <v>0</v>
      </c>
      <c r="GR867">
        <v>0</v>
      </c>
      <c r="GW867">
        <v>0</v>
      </c>
      <c r="HB867">
        <v>0</v>
      </c>
      <c r="HG867">
        <v>0</v>
      </c>
      <c r="HL867">
        <v>0</v>
      </c>
      <c r="HQ867">
        <v>0</v>
      </c>
      <c r="HV867">
        <v>0</v>
      </c>
      <c r="IA867">
        <v>0</v>
      </c>
      <c r="IB867">
        <v>2343</v>
      </c>
      <c r="IC867">
        <v>2362</v>
      </c>
      <c r="ID867">
        <v>2343</v>
      </c>
      <c r="IE867">
        <v>2360</v>
      </c>
      <c r="IF867">
        <v>15100</v>
      </c>
      <c r="IG867">
        <v>2359</v>
      </c>
      <c r="IH867">
        <v>2360</v>
      </c>
      <c r="II867">
        <v>2350</v>
      </c>
      <c r="IJ867">
        <v>2351</v>
      </c>
      <c r="IK867">
        <v>5900</v>
      </c>
      <c r="IL867">
        <v>2351</v>
      </c>
      <c r="IM867">
        <v>2356</v>
      </c>
      <c r="IN867">
        <v>2349</v>
      </c>
      <c r="IO867">
        <v>2356</v>
      </c>
      <c r="IP867">
        <v>6700</v>
      </c>
      <c r="IQ867">
        <v>2357</v>
      </c>
      <c r="IR867">
        <v>2360</v>
      </c>
      <c r="IS867">
        <v>2353</v>
      </c>
      <c r="IT867">
        <v>2355</v>
      </c>
      <c r="IU867">
        <v>2600</v>
      </c>
      <c r="IV867">
        <v>2355</v>
      </c>
      <c r="IW867">
        <v>2355</v>
      </c>
      <c r="IX867">
        <v>2350</v>
      </c>
      <c r="IY867">
        <v>2352</v>
      </c>
      <c r="IZ867">
        <v>2800</v>
      </c>
      <c r="JA867">
        <v>2352</v>
      </c>
      <c r="JB867">
        <v>2356</v>
      </c>
      <c r="JC867">
        <v>2351</v>
      </c>
      <c r="JD867">
        <v>2352</v>
      </c>
      <c r="JE867">
        <v>3200</v>
      </c>
      <c r="JF867">
        <v>2350</v>
      </c>
      <c r="JG867">
        <v>2350</v>
      </c>
      <c r="JH867">
        <v>2347</v>
      </c>
      <c r="JI867">
        <v>2347</v>
      </c>
      <c r="JJ867">
        <v>3000</v>
      </c>
      <c r="JK867">
        <v>2348</v>
      </c>
      <c r="JL867">
        <v>2348</v>
      </c>
      <c r="JM867">
        <v>2344</v>
      </c>
      <c r="JN867">
        <v>2344</v>
      </c>
      <c r="JO867">
        <v>3700</v>
      </c>
      <c r="JP867">
        <v>2344</v>
      </c>
      <c r="JQ867">
        <v>2351</v>
      </c>
      <c r="JR867">
        <v>2343</v>
      </c>
      <c r="JS867">
        <v>2351</v>
      </c>
      <c r="JT867">
        <v>4500</v>
      </c>
      <c r="JU867">
        <v>2349</v>
      </c>
      <c r="JV867">
        <v>2349</v>
      </c>
      <c r="JW867">
        <v>2343</v>
      </c>
      <c r="JX867">
        <v>2345</v>
      </c>
      <c r="JY867">
        <v>2200</v>
      </c>
      <c r="JZ867">
        <v>2347</v>
      </c>
      <c r="KA867">
        <v>2352</v>
      </c>
      <c r="KB867">
        <v>2347</v>
      </c>
      <c r="KC867">
        <v>2352</v>
      </c>
      <c r="KD867">
        <v>2400</v>
      </c>
      <c r="KE867">
        <v>2353</v>
      </c>
      <c r="KF867">
        <v>2356</v>
      </c>
      <c r="KG867">
        <v>2351</v>
      </c>
      <c r="KH867">
        <v>2356</v>
      </c>
      <c r="KI867">
        <v>1600</v>
      </c>
      <c r="KJ867">
        <v>2355</v>
      </c>
      <c r="KK867">
        <v>2358</v>
      </c>
      <c r="KL867">
        <v>2354</v>
      </c>
      <c r="KM867">
        <v>2357</v>
      </c>
      <c r="KN867">
        <v>2800</v>
      </c>
      <c r="KO867">
        <v>2357</v>
      </c>
      <c r="KP867">
        <v>2358</v>
      </c>
      <c r="KQ867">
        <v>2356</v>
      </c>
      <c r="KR867">
        <v>2356</v>
      </c>
      <c r="KS867">
        <v>3000</v>
      </c>
      <c r="KT867">
        <v>2357</v>
      </c>
      <c r="KU867">
        <v>2359</v>
      </c>
      <c r="KV867">
        <v>2357</v>
      </c>
      <c r="KW867">
        <v>2358</v>
      </c>
      <c r="KX867">
        <v>3300</v>
      </c>
      <c r="KY867">
        <v>2357</v>
      </c>
      <c r="KZ867">
        <v>2361</v>
      </c>
      <c r="LA867">
        <v>2357</v>
      </c>
      <c r="LB867">
        <v>2361</v>
      </c>
      <c r="LC867">
        <v>3600</v>
      </c>
      <c r="LD867">
        <v>2361</v>
      </c>
      <c r="LE867">
        <v>2367</v>
      </c>
      <c r="LF867">
        <v>2359</v>
      </c>
      <c r="LG867">
        <v>2366</v>
      </c>
      <c r="LH867">
        <v>5000</v>
      </c>
      <c r="LI867">
        <v>2366</v>
      </c>
      <c r="LJ867">
        <v>2370</v>
      </c>
      <c r="LK867">
        <v>2365</v>
      </c>
      <c r="LL867">
        <v>2368</v>
      </c>
      <c r="LM867">
        <v>8300</v>
      </c>
      <c r="LN867">
        <v>2368</v>
      </c>
      <c r="LO867">
        <v>2368</v>
      </c>
      <c r="LP867">
        <v>2362</v>
      </c>
      <c r="LQ867">
        <v>2363</v>
      </c>
      <c r="LR867">
        <v>3300</v>
      </c>
      <c r="LS867">
        <v>2363</v>
      </c>
      <c r="LT867">
        <v>2363</v>
      </c>
      <c r="LU867">
        <v>2359</v>
      </c>
      <c r="LV867">
        <v>2360</v>
      </c>
      <c r="LW867">
        <v>2400</v>
      </c>
      <c r="LX867">
        <v>2359</v>
      </c>
      <c r="LY867">
        <v>2360</v>
      </c>
      <c r="LZ867">
        <v>2354</v>
      </c>
      <c r="MA867">
        <v>2355</v>
      </c>
      <c r="MB867">
        <v>4300</v>
      </c>
      <c r="MC867">
        <v>2354</v>
      </c>
      <c r="MD867">
        <v>2354</v>
      </c>
      <c r="ME867">
        <v>2343</v>
      </c>
      <c r="MF867">
        <v>2347</v>
      </c>
      <c r="MG867">
        <v>4300</v>
      </c>
      <c r="MH867">
        <v>2348</v>
      </c>
      <c r="MI867">
        <v>2349</v>
      </c>
      <c r="MJ867">
        <v>2344</v>
      </c>
      <c r="MK867">
        <v>2347</v>
      </c>
      <c r="ML867">
        <v>3700</v>
      </c>
      <c r="MM867">
        <v>2348</v>
      </c>
      <c r="MN867">
        <v>2353</v>
      </c>
      <c r="MO867">
        <v>2347</v>
      </c>
      <c r="MP867">
        <v>2350</v>
      </c>
      <c r="MQ867">
        <v>3600</v>
      </c>
      <c r="MR867">
        <v>2352</v>
      </c>
      <c r="MS867">
        <v>2353</v>
      </c>
      <c r="MT867">
        <v>2350</v>
      </c>
      <c r="MU867">
        <v>2353</v>
      </c>
      <c r="MV867">
        <v>2600</v>
      </c>
      <c r="MW867">
        <v>2353</v>
      </c>
      <c r="MX867">
        <v>2353</v>
      </c>
      <c r="MY867">
        <v>2346</v>
      </c>
      <c r="MZ867">
        <v>2346</v>
      </c>
      <c r="NA867">
        <v>3700</v>
      </c>
      <c r="NB867">
        <v>2347</v>
      </c>
      <c r="NC867">
        <v>2350</v>
      </c>
      <c r="ND867">
        <v>2343</v>
      </c>
      <c r="NE867">
        <v>2343</v>
      </c>
      <c r="NF867">
        <v>5100</v>
      </c>
      <c r="NG867">
        <v>2344</v>
      </c>
      <c r="NH867">
        <v>2347</v>
      </c>
      <c r="NI867">
        <v>2344</v>
      </c>
      <c r="NJ867">
        <v>2347</v>
      </c>
      <c r="NK867">
        <v>3300</v>
      </c>
      <c r="NL867">
        <v>2347</v>
      </c>
      <c r="NM867">
        <v>2353</v>
      </c>
      <c r="NN867">
        <v>2345</v>
      </c>
      <c r="NO867">
        <v>2350</v>
      </c>
      <c r="NP867">
        <v>5100</v>
      </c>
      <c r="NQ867">
        <v>2350</v>
      </c>
      <c r="NR867">
        <v>2350</v>
      </c>
      <c r="NS867">
        <v>2347</v>
      </c>
      <c r="NT867">
        <v>2350</v>
      </c>
      <c r="NU867">
        <v>4300</v>
      </c>
      <c r="NV867">
        <v>2351</v>
      </c>
      <c r="NW867">
        <v>2351</v>
      </c>
      <c r="NX867">
        <v>2351</v>
      </c>
      <c r="NY867">
        <v>2351</v>
      </c>
      <c r="NZ867">
        <v>6400</v>
      </c>
    </row>
    <row r="868" spans="1:390" ht="15">
      <c r="A868" s="14" t="s">
        <v>18</v>
      </c>
      <c r="B868" s="14">
        <v>22</v>
      </c>
      <c r="C868" s="14">
        <v>5713</v>
      </c>
      <c r="D868" s="9" t="s">
        <v>585</v>
      </c>
      <c r="E868" s="14" t="s">
        <v>20</v>
      </c>
      <c r="F868" s="14" t="s">
        <v>446</v>
      </c>
      <c r="G868" s="51">
        <v>1814</v>
      </c>
      <c r="H868" s="51">
        <v>100</v>
      </c>
      <c r="I868" s="59">
        <v>5.8299999999999998E-2</v>
      </c>
      <c r="J868" s="51">
        <v>10800000</v>
      </c>
      <c r="K868" s="51">
        <v>1814.5</v>
      </c>
      <c r="L868" s="51">
        <v>1761.5</v>
      </c>
      <c r="M868" s="64">
        <f t="shared" si="66"/>
        <v>9.433962264150943E-3</v>
      </c>
      <c r="N868" s="43" t="str">
        <f>IFERROR(VLOOKUP(C868, マスタ!$E$2:$G$33, 3, TRUE), "")</f>
        <v>非鉄金属</v>
      </c>
      <c r="O868" s="14" t="str">
        <f>IF(F868 = "", "", TEXT( WORKDAY(TEXT(LEFT(F868, FIND("(", F868) - 1), "yyyy/mm/dd"), 1, マスタ!$A$2:$A$106), "yyyymmdd"))</f>
        <v>20170810</v>
      </c>
      <c r="P868" s="18">
        <v>42957</v>
      </c>
      <c r="Q868" s="57">
        <v>1824</v>
      </c>
      <c r="R868" s="57">
        <v>1866</v>
      </c>
      <c r="S868" s="57">
        <v>1824</v>
      </c>
      <c r="T868" s="14" t="str">
        <f t="shared" si="68"/>
        <v>有</v>
      </c>
      <c r="U868" s="14" t="str">
        <f t="shared" si="69"/>
        <v>無</v>
      </c>
      <c r="V868" s="68">
        <f t="shared" si="70"/>
        <v>5.5126791620727644E-3</v>
      </c>
      <c r="W868" s="19" t="s">
        <v>949</v>
      </c>
      <c r="X868" s="47">
        <v>36</v>
      </c>
      <c r="Y868" s="70">
        <f t="shared" si="67"/>
        <v>19.845644983461963</v>
      </c>
      <c r="Z868">
        <v>1824</v>
      </c>
      <c r="AA868">
        <v>1842.5</v>
      </c>
      <c r="AB868">
        <v>1824</v>
      </c>
      <c r="AC868">
        <v>1834.5</v>
      </c>
      <c r="AD868">
        <v>874000</v>
      </c>
      <c r="AE868">
        <v>1835</v>
      </c>
      <c r="AF868">
        <v>1846.5</v>
      </c>
      <c r="AG868">
        <v>1834.5</v>
      </c>
      <c r="AH868">
        <v>1844</v>
      </c>
      <c r="AI868">
        <v>329000</v>
      </c>
      <c r="AJ868">
        <v>1843.5</v>
      </c>
      <c r="AK868">
        <v>1854</v>
      </c>
      <c r="AL868">
        <v>1843</v>
      </c>
      <c r="AM868">
        <v>1851</v>
      </c>
      <c r="AN868">
        <v>261000</v>
      </c>
      <c r="AO868">
        <v>1850.5</v>
      </c>
      <c r="AP868">
        <v>1860.5</v>
      </c>
      <c r="AQ868">
        <v>1850.5</v>
      </c>
      <c r="AR868">
        <v>1860.5</v>
      </c>
      <c r="AS868">
        <v>185000</v>
      </c>
      <c r="AT868">
        <v>1861</v>
      </c>
      <c r="AU868">
        <v>1866</v>
      </c>
      <c r="AV868">
        <v>1845.5</v>
      </c>
      <c r="AW868">
        <v>1848</v>
      </c>
      <c r="AX868">
        <v>271000</v>
      </c>
      <c r="AY868">
        <v>1848.5</v>
      </c>
      <c r="AZ868">
        <v>1857.5</v>
      </c>
      <c r="BA868">
        <v>1848.5</v>
      </c>
      <c r="BB868">
        <v>1857.5</v>
      </c>
      <c r="BC868">
        <v>110000</v>
      </c>
      <c r="BD868">
        <v>1858.5</v>
      </c>
      <c r="BE868">
        <v>1863</v>
      </c>
      <c r="BF868">
        <v>1849.5</v>
      </c>
      <c r="BG868">
        <v>1855.5</v>
      </c>
      <c r="BH868">
        <v>228000</v>
      </c>
      <c r="BI868">
        <v>1856.5</v>
      </c>
      <c r="BJ868">
        <v>1857</v>
      </c>
      <c r="BK868">
        <v>1853</v>
      </c>
      <c r="BL868">
        <v>1855.5</v>
      </c>
      <c r="BM868">
        <v>76000</v>
      </c>
      <c r="BN868">
        <v>1855.5</v>
      </c>
      <c r="BO868">
        <v>1856</v>
      </c>
      <c r="BP868">
        <v>1853</v>
      </c>
      <c r="BQ868">
        <v>1853.5</v>
      </c>
      <c r="BR868">
        <v>57000</v>
      </c>
      <c r="BS868">
        <v>1853.5</v>
      </c>
      <c r="BT868">
        <v>1855</v>
      </c>
      <c r="BU868">
        <v>1851.5</v>
      </c>
      <c r="BV868">
        <v>1853</v>
      </c>
      <c r="BW868">
        <v>85000</v>
      </c>
      <c r="BX868">
        <v>1853.5</v>
      </c>
      <c r="BY868">
        <v>1854.5</v>
      </c>
      <c r="BZ868">
        <v>1851.5</v>
      </c>
      <c r="CA868">
        <v>1854.5</v>
      </c>
      <c r="CB868">
        <v>82000</v>
      </c>
      <c r="CC868">
        <v>1854</v>
      </c>
      <c r="CD868">
        <v>1855</v>
      </c>
      <c r="CE868">
        <v>1852</v>
      </c>
      <c r="CF868">
        <v>1854</v>
      </c>
      <c r="CG868">
        <v>74000</v>
      </c>
      <c r="CH868">
        <v>1854</v>
      </c>
      <c r="CI868">
        <v>1854.5</v>
      </c>
      <c r="CJ868">
        <v>1849.5</v>
      </c>
      <c r="CK868">
        <v>1852.5</v>
      </c>
      <c r="CL868">
        <v>90000</v>
      </c>
      <c r="CM868">
        <v>1853.5</v>
      </c>
      <c r="CN868">
        <v>1858.5</v>
      </c>
      <c r="CO868">
        <v>1853.5</v>
      </c>
      <c r="CP868">
        <v>1858.5</v>
      </c>
      <c r="CQ868">
        <v>72000</v>
      </c>
      <c r="CR868">
        <v>1859</v>
      </c>
      <c r="CS868">
        <v>1861</v>
      </c>
      <c r="CT868">
        <v>1854</v>
      </c>
      <c r="CU868">
        <v>1854.5</v>
      </c>
      <c r="CV868">
        <v>108000</v>
      </c>
      <c r="CW868">
        <v>1854.5</v>
      </c>
      <c r="CX868">
        <v>1854.5</v>
      </c>
      <c r="CY868">
        <v>1851.5</v>
      </c>
      <c r="CZ868">
        <v>1852</v>
      </c>
      <c r="DA868">
        <v>41000</v>
      </c>
      <c r="DB868">
        <v>1852</v>
      </c>
      <c r="DC868">
        <v>1855.5</v>
      </c>
      <c r="DD868">
        <v>1851.5</v>
      </c>
      <c r="DE868">
        <v>1855.5</v>
      </c>
      <c r="DF868">
        <v>52000</v>
      </c>
      <c r="DG868">
        <v>1855</v>
      </c>
      <c r="DH868">
        <v>1856</v>
      </c>
      <c r="DI868">
        <v>1852.5</v>
      </c>
      <c r="DJ868">
        <v>1852.5</v>
      </c>
      <c r="DK868">
        <v>65000</v>
      </c>
      <c r="DL868">
        <v>1852</v>
      </c>
      <c r="DM868">
        <v>1853</v>
      </c>
      <c r="DN868">
        <v>1847</v>
      </c>
      <c r="DO868">
        <v>1847</v>
      </c>
      <c r="DP868">
        <v>69000</v>
      </c>
      <c r="DQ868">
        <v>1846.5</v>
      </c>
      <c r="DR868">
        <v>1847.5</v>
      </c>
      <c r="DS868">
        <v>1844.5</v>
      </c>
      <c r="DT868">
        <v>1847</v>
      </c>
      <c r="DU868">
        <v>92000</v>
      </c>
      <c r="DV868">
        <v>1847</v>
      </c>
      <c r="DW868">
        <v>1847.5</v>
      </c>
      <c r="DX868">
        <v>1845.5</v>
      </c>
      <c r="DY868">
        <v>1845.5</v>
      </c>
      <c r="DZ868">
        <v>35000</v>
      </c>
      <c r="EA868">
        <v>1845</v>
      </c>
      <c r="EB868">
        <v>1848</v>
      </c>
      <c r="EC868">
        <v>1843</v>
      </c>
      <c r="ED868">
        <v>1847.5</v>
      </c>
      <c r="EE868">
        <v>58000</v>
      </c>
      <c r="EF868">
        <v>1848</v>
      </c>
      <c r="EG868">
        <v>1848.5</v>
      </c>
      <c r="EH868">
        <v>1846.5</v>
      </c>
      <c r="EI868">
        <v>1848.5</v>
      </c>
      <c r="EJ868">
        <v>40000</v>
      </c>
      <c r="EK868">
        <v>1849</v>
      </c>
      <c r="EL868">
        <v>1850</v>
      </c>
      <c r="EM868">
        <v>1846.5</v>
      </c>
      <c r="EN868">
        <v>1848</v>
      </c>
      <c r="EO868">
        <v>49000</v>
      </c>
      <c r="EP868">
        <v>1848.5</v>
      </c>
      <c r="EQ868">
        <v>1849.5</v>
      </c>
      <c r="ER868">
        <v>1845.5</v>
      </c>
      <c r="ES868">
        <v>1847</v>
      </c>
      <c r="ET868">
        <v>45000</v>
      </c>
      <c r="EU868">
        <v>1847</v>
      </c>
      <c r="EV868">
        <v>1847</v>
      </c>
      <c r="EW868">
        <v>1843.5</v>
      </c>
      <c r="EX868">
        <v>1846.5</v>
      </c>
      <c r="EY868">
        <v>89000</v>
      </c>
      <c r="EZ868">
        <v>1847</v>
      </c>
      <c r="FA868">
        <v>1847.5</v>
      </c>
      <c r="FB868">
        <v>1845</v>
      </c>
      <c r="FC868">
        <v>1846</v>
      </c>
      <c r="FD868">
        <v>37000</v>
      </c>
      <c r="FE868">
        <v>1846.5</v>
      </c>
      <c r="FF868">
        <v>1848.5</v>
      </c>
      <c r="FG868">
        <v>1846.5</v>
      </c>
      <c r="FH868">
        <v>1847</v>
      </c>
      <c r="FI868">
        <v>47000</v>
      </c>
      <c r="FJ868">
        <v>1847</v>
      </c>
      <c r="FK868">
        <v>1847</v>
      </c>
      <c r="FL868">
        <v>1845</v>
      </c>
      <c r="FM868">
        <v>1847</v>
      </c>
      <c r="FN868">
        <v>50000</v>
      </c>
      <c r="FO868">
        <v>1846</v>
      </c>
      <c r="FP868">
        <v>1848.5</v>
      </c>
      <c r="FQ868">
        <v>1845</v>
      </c>
      <c r="FR868">
        <v>1848.5</v>
      </c>
      <c r="FS868">
        <v>49000</v>
      </c>
      <c r="FT868">
        <v>1848.5</v>
      </c>
      <c r="FU868">
        <v>1848.5</v>
      </c>
      <c r="FV868">
        <v>1848.5</v>
      </c>
      <c r="FW868">
        <v>1848.5</v>
      </c>
      <c r="FX868">
        <v>6000</v>
      </c>
      <c r="GC868">
        <v>0</v>
      </c>
      <c r="GH868">
        <v>0</v>
      </c>
      <c r="GM868">
        <v>0</v>
      </c>
      <c r="GR868">
        <v>0</v>
      </c>
      <c r="GW868">
        <v>0</v>
      </c>
      <c r="HB868">
        <v>0</v>
      </c>
      <c r="HG868">
        <v>0</v>
      </c>
      <c r="HL868">
        <v>0</v>
      </c>
      <c r="HQ868">
        <v>0</v>
      </c>
      <c r="HV868">
        <v>0</v>
      </c>
      <c r="IA868">
        <v>0</v>
      </c>
      <c r="IB868">
        <v>1845.5</v>
      </c>
      <c r="IC868">
        <v>1847</v>
      </c>
      <c r="ID868">
        <v>1843</v>
      </c>
      <c r="IE868">
        <v>1845</v>
      </c>
      <c r="IF868">
        <v>149000</v>
      </c>
      <c r="IG868">
        <v>1845</v>
      </c>
      <c r="IH868">
        <v>1845</v>
      </c>
      <c r="II868">
        <v>1839</v>
      </c>
      <c r="IJ868">
        <v>1840</v>
      </c>
      <c r="IK868">
        <v>98000</v>
      </c>
      <c r="IL868">
        <v>1840</v>
      </c>
      <c r="IM868">
        <v>1840</v>
      </c>
      <c r="IN868">
        <v>1835</v>
      </c>
      <c r="IO868">
        <v>1836.5</v>
      </c>
      <c r="IP868">
        <v>51000</v>
      </c>
      <c r="IQ868">
        <v>1836</v>
      </c>
      <c r="IR868">
        <v>1842.5</v>
      </c>
      <c r="IS868">
        <v>1836</v>
      </c>
      <c r="IT868">
        <v>1840.5</v>
      </c>
      <c r="IU868">
        <v>65000</v>
      </c>
      <c r="IV868">
        <v>1841.5</v>
      </c>
      <c r="IW868">
        <v>1843.5</v>
      </c>
      <c r="IX868">
        <v>1841.5</v>
      </c>
      <c r="IY868">
        <v>1841.5</v>
      </c>
      <c r="IZ868">
        <v>50000</v>
      </c>
      <c r="JA868">
        <v>1841</v>
      </c>
      <c r="JB868">
        <v>1842</v>
      </c>
      <c r="JC868">
        <v>1841</v>
      </c>
      <c r="JD868">
        <v>1841.5</v>
      </c>
      <c r="JE868">
        <v>37000</v>
      </c>
      <c r="JF868">
        <v>1841.5</v>
      </c>
      <c r="JG868">
        <v>1841.5</v>
      </c>
      <c r="JH868">
        <v>1839.5</v>
      </c>
      <c r="JI868">
        <v>1841</v>
      </c>
      <c r="JJ868">
        <v>49000</v>
      </c>
      <c r="JK868">
        <v>1841</v>
      </c>
      <c r="JL868">
        <v>1842</v>
      </c>
      <c r="JM868">
        <v>1840</v>
      </c>
      <c r="JN868">
        <v>1841.5</v>
      </c>
      <c r="JO868">
        <v>49000</v>
      </c>
      <c r="JP868">
        <v>1841</v>
      </c>
      <c r="JQ868">
        <v>1845</v>
      </c>
      <c r="JR868">
        <v>1841</v>
      </c>
      <c r="JS868">
        <v>1844.5</v>
      </c>
      <c r="JT868">
        <v>53000</v>
      </c>
      <c r="JU868">
        <v>1845</v>
      </c>
      <c r="JV868">
        <v>1845</v>
      </c>
      <c r="JW868">
        <v>1841</v>
      </c>
      <c r="JX868">
        <v>1841</v>
      </c>
      <c r="JY868">
        <v>41000</v>
      </c>
      <c r="JZ868">
        <v>1840</v>
      </c>
      <c r="KA868">
        <v>1840</v>
      </c>
      <c r="KB868">
        <v>1838.5</v>
      </c>
      <c r="KC868">
        <v>1839.5</v>
      </c>
      <c r="KD868">
        <v>33000</v>
      </c>
      <c r="KE868">
        <v>1839</v>
      </c>
      <c r="KF868">
        <v>1839</v>
      </c>
      <c r="KG868">
        <v>1837.5</v>
      </c>
      <c r="KH868">
        <v>1839</v>
      </c>
      <c r="KI868">
        <v>32000</v>
      </c>
      <c r="KJ868">
        <v>1840</v>
      </c>
      <c r="KK868">
        <v>1844</v>
      </c>
      <c r="KL868">
        <v>1840</v>
      </c>
      <c r="KM868">
        <v>1844</v>
      </c>
      <c r="KN868">
        <v>54000</v>
      </c>
      <c r="KO868">
        <v>1843</v>
      </c>
      <c r="KP868">
        <v>1843.5</v>
      </c>
      <c r="KQ868">
        <v>1839</v>
      </c>
      <c r="KR868">
        <v>1839</v>
      </c>
      <c r="KS868">
        <v>50000</v>
      </c>
      <c r="KT868">
        <v>1838</v>
      </c>
      <c r="KU868">
        <v>1841.5</v>
      </c>
      <c r="KV868">
        <v>1837</v>
      </c>
      <c r="KW868">
        <v>1841.5</v>
      </c>
      <c r="KX868">
        <v>49000</v>
      </c>
      <c r="KY868">
        <v>1842.5</v>
      </c>
      <c r="KZ868">
        <v>1844</v>
      </c>
      <c r="LA868">
        <v>1841.5</v>
      </c>
      <c r="LB868">
        <v>1842.5</v>
      </c>
      <c r="LC868">
        <v>38000</v>
      </c>
      <c r="LD868">
        <v>1842</v>
      </c>
      <c r="LE868">
        <v>1842.5</v>
      </c>
      <c r="LF868">
        <v>1840.5</v>
      </c>
      <c r="LG868">
        <v>1841.5</v>
      </c>
      <c r="LH868">
        <v>28000</v>
      </c>
      <c r="LI868">
        <v>1841.5</v>
      </c>
      <c r="LJ868">
        <v>1842</v>
      </c>
      <c r="LK868">
        <v>1840.5</v>
      </c>
      <c r="LL868">
        <v>1840.5</v>
      </c>
      <c r="LM868">
        <v>31000</v>
      </c>
      <c r="LN868">
        <v>1840</v>
      </c>
      <c r="LO868">
        <v>1843.5</v>
      </c>
      <c r="LP868">
        <v>1840</v>
      </c>
      <c r="LQ868">
        <v>1843.5</v>
      </c>
      <c r="LR868">
        <v>44000</v>
      </c>
      <c r="LS868">
        <v>1843.5</v>
      </c>
      <c r="LT868">
        <v>1844</v>
      </c>
      <c r="LU868">
        <v>1842</v>
      </c>
      <c r="LV868">
        <v>1842.5</v>
      </c>
      <c r="LW868">
        <v>39000</v>
      </c>
      <c r="LX868">
        <v>1842</v>
      </c>
      <c r="LY868">
        <v>1843</v>
      </c>
      <c r="LZ868">
        <v>1840.5</v>
      </c>
      <c r="MA868">
        <v>1841.5</v>
      </c>
      <c r="MB868">
        <v>52000</v>
      </c>
      <c r="MC868">
        <v>1841</v>
      </c>
      <c r="MD868">
        <v>1841.5</v>
      </c>
      <c r="ME868">
        <v>1840.5</v>
      </c>
      <c r="MF868">
        <v>1840.5</v>
      </c>
      <c r="MG868">
        <v>30000</v>
      </c>
      <c r="MH868">
        <v>1840.5</v>
      </c>
      <c r="MI868">
        <v>1841.5</v>
      </c>
      <c r="MJ868">
        <v>1840.5</v>
      </c>
      <c r="MK868">
        <v>1841.5</v>
      </c>
      <c r="ML868">
        <v>46000</v>
      </c>
      <c r="MM868">
        <v>1841.5</v>
      </c>
      <c r="MN868">
        <v>1842.5</v>
      </c>
      <c r="MO868">
        <v>1840.5</v>
      </c>
      <c r="MP868">
        <v>1840.5</v>
      </c>
      <c r="MQ868">
        <v>48000</v>
      </c>
      <c r="MR868">
        <v>1841.5</v>
      </c>
      <c r="MS868">
        <v>1842</v>
      </c>
      <c r="MT868">
        <v>1840.5</v>
      </c>
      <c r="MU868">
        <v>1841</v>
      </c>
      <c r="MV868">
        <v>31000</v>
      </c>
      <c r="MW868">
        <v>1841.5</v>
      </c>
      <c r="MX868">
        <v>1841.5</v>
      </c>
      <c r="MY868">
        <v>1840</v>
      </c>
      <c r="MZ868">
        <v>1841</v>
      </c>
      <c r="NA868">
        <v>61000</v>
      </c>
      <c r="NB868">
        <v>1841</v>
      </c>
      <c r="NC868">
        <v>1843</v>
      </c>
      <c r="ND868">
        <v>1841</v>
      </c>
      <c r="NE868">
        <v>1841.5</v>
      </c>
      <c r="NF868">
        <v>63000</v>
      </c>
      <c r="NG868">
        <v>1842</v>
      </c>
      <c r="NH868">
        <v>1843.5</v>
      </c>
      <c r="NI868">
        <v>1842</v>
      </c>
      <c r="NJ868">
        <v>1843</v>
      </c>
      <c r="NK868">
        <v>58000</v>
      </c>
      <c r="NL868">
        <v>1843</v>
      </c>
      <c r="NM868">
        <v>1845.5</v>
      </c>
      <c r="NN868">
        <v>1843</v>
      </c>
      <c r="NO868">
        <v>1845</v>
      </c>
      <c r="NP868">
        <v>128000</v>
      </c>
      <c r="NQ868">
        <v>1845.5</v>
      </c>
      <c r="NR868">
        <v>1846</v>
      </c>
      <c r="NS868">
        <v>1844.5</v>
      </c>
      <c r="NT868">
        <v>1845</v>
      </c>
      <c r="NU868">
        <v>128000</v>
      </c>
      <c r="NV868">
        <v>1846</v>
      </c>
      <c r="NW868">
        <v>1846</v>
      </c>
      <c r="NX868">
        <v>1846</v>
      </c>
      <c r="NY868">
        <v>1846</v>
      </c>
      <c r="NZ868">
        <v>342000</v>
      </c>
    </row>
    <row r="869" spans="1:390" ht="15">
      <c r="A869" s="15" t="s">
        <v>18</v>
      </c>
      <c r="B869" s="15">
        <v>23</v>
      </c>
      <c r="C869" s="15">
        <v>6165</v>
      </c>
      <c r="D869" s="10" t="s">
        <v>43</v>
      </c>
      <c r="E869" s="15" t="s">
        <v>20</v>
      </c>
      <c r="F869" s="15" t="s">
        <v>446</v>
      </c>
      <c r="G869" s="50">
        <v>1377</v>
      </c>
      <c r="H869" s="50">
        <v>73</v>
      </c>
      <c r="I869" s="58">
        <v>5.6000000000000001E-2</v>
      </c>
      <c r="J869" s="50">
        <v>265100</v>
      </c>
      <c r="K869" s="50">
        <v>1384</v>
      </c>
      <c r="L869" s="50">
        <v>1284</v>
      </c>
      <c r="M869" s="63">
        <f t="shared" si="66"/>
        <v>7.0000000000000007E-2</v>
      </c>
      <c r="N869" s="42" t="str">
        <f>IFERROR(VLOOKUP(C869, マスタ!$E$2:$G$33, 3, TRUE), "")</f>
        <v>機械</v>
      </c>
      <c r="O869" s="15" t="str">
        <f>IF(F869 = "", "", TEXT( WORKDAY(TEXT(LEFT(F869, FIND("(", F869) - 1), "yyyy/mm/dd"), 1, マスタ!$A$2:$A$106), "yyyymmdd"))</f>
        <v>20170810</v>
      </c>
      <c r="P869" s="16">
        <v>42957</v>
      </c>
      <c r="Q869" s="56">
        <v>1388</v>
      </c>
      <c r="R869" s="56">
        <v>1405</v>
      </c>
      <c r="S869" s="56">
        <v>1356</v>
      </c>
      <c r="T869" s="15" t="str">
        <f t="shared" si="68"/>
        <v>有</v>
      </c>
      <c r="U869" s="15" t="str">
        <f t="shared" si="69"/>
        <v>有</v>
      </c>
      <c r="V869" s="67">
        <f t="shared" si="70"/>
        <v>7.9883805374001415E-3</v>
      </c>
      <c r="W869" s="17" t="s">
        <v>947</v>
      </c>
      <c r="X869" s="46">
        <v>-13</v>
      </c>
      <c r="Y869" s="71">
        <f t="shared" si="67"/>
        <v>-9.4408133623819896</v>
      </c>
      <c r="Z869">
        <v>1388</v>
      </c>
      <c r="AA869">
        <v>1388</v>
      </c>
      <c r="AB869">
        <v>1380</v>
      </c>
      <c r="AC869">
        <v>1381</v>
      </c>
      <c r="AD869">
        <v>26000</v>
      </c>
      <c r="AE869">
        <v>1384</v>
      </c>
      <c r="AF869">
        <v>1386</v>
      </c>
      <c r="AG869">
        <v>1367</v>
      </c>
      <c r="AH869">
        <v>1369</v>
      </c>
      <c r="AI869">
        <v>7000</v>
      </c>
      <c r="AJ869">
        <v>1372</v>
      </c>
      <c r="AK869">
        <v>1375</v>
      </c>
      <c r="AL869">
        <v>1370</v>
      </c>
      <c r="AM869">
        <v>1372</v>
      </c>
      <c r="AN869">
        <v>1900</v>
      </c>
      <c r="AO869">
        <v>1373</v>
      </c>
      <c r="AP869">
        <v>1375</v>
      </c>
      <c r="AQ869">
        <v>1373</v>
      </c>
      <c r="AR869">
        <v>1375</v>
      </c>
      <c r="AS869">
        <v>300</v>
      </c>
      <c r="AT869">
        <v>1371</v>
      </c>
      <c r="AU869">
        <v>1372</v>
      </c>
      <c r="AV869">
        <v>1367</v>
      </c>
      <c r="AW869">
        <v>1367</v>
      </c>
      <c r="AX869">
        <v>600</v>
      </c>
      <c r="AY869">
        <v>1367</v>
      </c>
      <c r="AZ869">
        <v>1367</v>
      </c>
      <c r="BA869">
        <v>1356</v>
      </c>
      <c r="BB869">
        <v>1364</v>
      </c>
      <c r="BC869">
        <v>2100</v>
      </c>
      <c r="BD869">
        <v>1363</v>
      </c>
      <c r="BE869">
        <v>1366</v>
      </c>
      <c r="BF869">
        <v>1361</v>
      </c>
      <c r="BG869">
        <v>1366</v>
      </c>
      <c r="BH869">
        <v>700</v>
      </c>
      <c r="BI869">
        <v>1364</v>
      </c>
      <c r="BJ869">
        <v>1370</v>
      </c>
      <c r="BK869">
        <v>1361</v>
      </c>
      <c r="BL869">
        <v>1370</v>
      </c>
      <c r="BM869">
        <v>1200</v>
      </c>
      <c r="BN869">
        <v>1373</v>
      </c>
      <c r="BO869">
        <v>1374</v>
      </c>
      <c r="BP869">
        <v>1373</v>
      </c>
      <c r="BQ869">
        <v>1374</v>
      </c>
      <c r="BR869">
        <v>500</v>
      </c>
      <c r="BS869">
        <v>1369</v>
      </c>
      <c r="BT869">
        <v>1370</v>
      </c>
      <c r="BU869">
        <v>1369</v>
      </c>
      <c r="BV869">
        <v>1370</v>
      </c>
      <c r="BW869">
        <v>200</v>
      </c>
      <c r="BX869">
        <v>1370</v>
      </c>
      <c r="BY869">
        <v>1373</v>
      </c>
      <c r="BZ869">
        <v>1370</v>
      </c>
      <c r="CA869">
        <v>1370</v>
      </c>
      <c r="CB869">
        <v>900</v>
      </c>
      <c r="CC869">
        <v>1369</v>
      </c>
      <c r="CD869">
        <v>1370</v>
      </c>
      <c r="CE869">
        <v>1361</v>
      </c>
      <c r="CF869">
        <v>1370</v>
      </c>
      <c r="CG869">
        <v>1200</v>
      </c>
      <c r="CH869">
        <v>1369</v>
      </c>
      <c r="CI869">
        <v>1378</v>
      </c>
      <c r="CJ869">
        <v>1369</v>
      </c>
      <c r="CK869">
        <v>1376</v>
      </c>
      <c r="CL869">
        <v>6000</v>
      </c>
      <c r="CM869">
        <v>1374</v>
      </c>
      <c r="CN869">
        <v>1377</v>
      </c>
      <c r="CO869">
        <v>1373</v>
      </c>
      <c r="CP869">
        <v>1377</v>
      </c>
      <c r="CQ869">
        <v>1000</v>
      </c>
      <c r="CR869">
        <v>1376</v>
      </c>
      <c r="CS869">
        <v>1379</v>
      </c>
      <c r="CT869">
        <v>1375</v>
      </c>
      <c r="CU869">
        <v>1379</v>
      </c>
      <c r="CV869">
        <v>3400</v>
      </c>
      <c r="CW869">
        <v>1377</v>
      </c>
      <c r="CX869">
        <v>1386</v>
      </c>
      <c r="CY869">
        <v>1377</v>
      </c>
      <c r="CZ869">
        <v>1386</v>
      </c>
      <c r="DA869">
        <v>6000</v>
      </c>
      <c r="DB869">
        <v>1385</v>
      </c>
      <c r="DC869">
        <v>1395</v>
      </c>
      <c r="DD869">
        <v>1385</v>
      </c>
      <c r="DE869">
        <v>1394</v>
      </c>
      <c r="DF869">
        <v>7400</v>
      </c>
      <c r="DG869">
        <v>1394</v>
      </c>
      <c r="DH869">
        <v>1394</v>
      </c>
      <c r="DI869">
        <v>1394</v>
      </c>
      <c r="DJ869">
        <v>1394</v>
      </c>
      <c r="DK869">
        <v>1200</v>
      </c>
      <c r="DL869">
        <v>1394</v>
      </c>
      <c r="DM869">
        <v>1405</v>
      </c>
      <c r="DN869">
        <v>1393</v>
      </c>
      <c r="DO869">
        <v>1405</v>
      </c>
      <c r="DP869">
        <v>15200</v>
      </c>
      <c r="DQ869">
        <v>1403</v>
      </c>
      <c r="DR869">
        <v>1404</v>
      </c>
      <c r="DS869">
        <v>1400</v>
      </c>
      <c r="DT869">
        <v>1400</v>
      </c>
      <c r="DU869">
        <v>1100</v>
      </c>
      <c r="DV869">
        <v>1402</v>
      </c>
      <c r="DW869">
        <v>1405</v>
      </c>
      <c r="DX869">
        <v>1400</v>
      </c>
      <c r="DY869">
        <v>1400</v>
      </c>
      <c r="DZ869">
        <v>5700</v>
      </c>
      <c r="EA869">
        <v>1400</v>
      </c>
      <c r="EB869">
        <v>1400</v>
      </c>
      <c r="EC869">
        <v>1378</v>
      </c>
      <c r="ED869">
        <v>1378</v>
      </c>
      <c r="EE869">
        <v>2700</v>
      </c>
      <c r="EF869">
        <v>1380</v>
      </c>
      <c r="EG869">
        <v>1391</v>
      </c>
      <c r="EH869">
        <v>1379</v>
      </c>
      <c r="EI869">
        <v>1390</v>
      </c>
      <c r="EJ869">
        <v>5900</v>
      </c>
      <c r="EK869">
        <v>1389</v>
      </c>
      <c r="EL869">
        <v>1394</v>
      </c>
      <c r="EM869">
        <v>1389</v>
      </c>
      <c r="EN869">
        <v>1394</v>
      </c>
      <c r="EO869">
        <v>200</v>
      </c>
      <c r="EP869">
        <v>1395</v>
      </c>
      <c r="EQ869">
        <v>1395</v>
      </c>
      <c r="ER869">
        <v>1391</v>
      </c>
      <c r="ES869">
        <v>1391</v>
      </c>
      <c r="ET869">
        <v>1000</v>
      </c>
      <c r="EU869">
        <v>1388</v>
      </c>
      <c r="EV869">
        <v>1395</v>
      </c>
      <c r="EW869">
        <v>1388</v>
      </c>
      <c r="EX869">
        <v>1395</v>
      </c>
      <c r="EY869">
        <v>1500</v>
      </c>
      <c r="EZ869">
        <v>1393</v>
      </c>
      <c r="FA869">
        <v>1394</v>
      </c>
      <c r="FB869">
        <v>1393</v>
      </c>
      <c r="FC869">
        <v>1394</v>
      </c>
      <c r="FD869">
        <v>300</v>
      </c>
      <c r="FE869">
        <v>1394</v>
      </c>
      <c r="FF869">
        <v>1397</v>
      </c>
      <c r="FG869">
        <v>1393</v>
      </c>
      <c r="FH869">
        <v>1397</v>
      </c>
      <c r="FI869">
        <v>2100</v>
      </c>
      <c r="FJ869">
        <v>1397</v>
      </c>
      <c r="FK869">
        <v>1397</v>
      </c>
      <c r="FL869">
        <v>1395</v>
      </c>
      <c r="FM869">
        <v>1395</v>
      </c>
      <c r="FN869">
        <v>800</v>
      </c>
      <c r="FO869">
        <v>1397</v>
      </c>
      <c r="FP869">
        <v>1400</v>
      </c>
      <c r="FQ869">
        <v>1397</v>
      </c>
      <c r="FR869">
        <v>1400</v>
      </c>
      <c r="FS869">
        <v>2100</v>
      </c>
      <c r="FX869">
        <v>0</v>
      </c>
      <c r="GC869">
        <v>0</v>
      </c>
      <c r="GH869">
        <v>0</v>
      </c>
      <c r="GM869">
        <v>0</v>
      </c>
      <c r="GR869">
        <v>0</v>
      </c>
      <c r="GW869">
        <v>0</v>
      </c>
      <c r="HB869">
        <v>0</v>
      </c>
      <c r="HG869">
        <v>0</v>
      </c>
      <c r="HL869">
        <v>0</v>
      </c>
      <c r="HQ869">
        <v>0</v>
      </c>
      <c r="HV869">
        <v>0</v>
      </c>
      <c r="IA869">
        <v>0</v>
      </c>
      <c r="IB869">
        <v>1397</v>
      </c>
      <c r="IC869">
        <v>1397</v>
      </c>
      <c r="ID869">
        <v>1371</v>
      </c>
      <c r="IE869">
        <v>1388</v>
      </c>
      <c r="IF869">
        <v>7900</v>
      </c>
      <c r="IG869">
        <v>1393</v>
      </c>
      <c r="IH869">
        <v>1398</v>
      </c>
      <c r="II869">
        <v>1393</v>
      </c>
      <c r="IJ869">
        <v>1398</v>
      </c>
      <c r="IK869">
        <v>800</v>
      </c>
      <c r="IL869">
        <v>1398</v>
      </c>
      <c r="IM869">
        <v>1400</v>
      </c>
      <c r="IN869">
        <v>1397</v>
      </c>
      <c r="IO869">
        <v>1397</v>
      </c>
      <c r="IP869">
        <v>3000</v>
      </c>
      <c r="IQ869">
        <v>1397</v>
      </c>
      <c r="IR869">
        <v>1398</v>
      </c>
      <c r="IS869">
        <v>1390</v>
      </c>
      <c r="IT869">
        <v>1393</v>
      </c>
      <c r="IU869">
        <v>2500</v>
      </c>
      <c r="IV869">
        <v>1393</v>
      </c>
      <c r="IW869">
        <v>1399</v>
      </c>
      <c r="IX869">
        <v>1393</v>
      </c>
      <c r="IY869">
        <v>1395</v>
      </c>
      <c r="IZ869">
        <v>2300</v>
      </c>
      <c r="JA869">
        <v>1396</v>
      </c>
      <c r="JB869">
        <v>1399</v>
      </c>
      <c r="JC869">
        <v>1394</v>
      </c>
      <c r="JD869">
        <v>1399</v>
      </c>
      <c r="JE869">
        <v>900</v>
      </c>
      <c r="JF869">
        <v>1398</v>
      </c>
      <c r="JG869">
        <v>1399</v>
      </c>
      <c r="JH869">
        <v>1397</v>
      </c>
      <c r="JI869">
        <v>1398</v>
      </c>
      <c r="JJ869">
        <v>800</v>
      </c>
      <c r="JK869">
        <v>1399</v>
      </c>
      <c r="JL869">
        <v>1399</v>
      </c>
      <c r="JM869">
        <v>1396</v>
      </c>
      <c r="JN869">
        <v>1397</v>
      </c>
      <c r="JO869">
        <v>2200</v>
      </c>
      <c r="JP869">
        <v>1398</v>
      </c>
      <c r="JQ869">
        <v>1400</v>
      </c>
      <c r="JR869">
        <v>1397</v>
      </c>
      <c r="JS869">
        <v>1399</v>
      </c>
      <c r="JT869">
        <v>3400</v>
      </c>
      <c r="JU869">
        <v>1397</v>
      </c>
      <c r="JV869">
        <v>1397</v>
      </c>
      <c r="JW869">
        <v>1391</v>
      </c>
      <c r="JX869">
        <v>1391</v>
      </c>
      <c r="JY869">
        <v>1800</v>
      </c>
      <c r="JZ869">
        <v>1391</v>
      </c>
      <c r="KA869">
        <v>1391</v>
      </c>
      <c r="KB869">
        <v>1390</v>
      </c>
      <c r="KC869">
        <v>1390</v>
      </c>
      <c r="KD869">
        <v>700</v>
      </c>
      <c r="KE869">
        <v>1391</v>
      </c>
      <c r="KF869">
        <v>1393</v>
      </c>
      <c r="KG869">
        <v>1391</v>
      </c>
      <c r="KH869">
        <v>1391</v>
      </c>
      <c r="KI869">
        <v>900</v>
      </c>
      <c r="KJ869">
        <v>1394</v>
      </c>
      <c r="KK869">
        <v>1394</v>
      </c>
      <c r="KL869">
        <v>1394</v>
      </c>
      <c r="KM869">
        <v>1394</v>
      </c>
      <c r="KN869">
        <v>100</v>
      </c>
      <c r="KO869">
        <v>1391</v>
      </c>
      <c r="KP869">
        <v>1393</v>
      </c>
      <c r="KQ869">
        <v>1389</v>
      </c>
      <c r="KR869">
        <v>1391</v>
      </c>
      <c r="KS869">
        <v>1900</v>
      </c>
      <c r="KT869">
        <v>1392</v>
      </c>
      <c r="KU869">
        <v>1392</v>
      </c>
      <c r="KV869">
        <v>1390</v>
      </c>
      <c r="KW869">
        <v>1390</v>
      </c>
      <c r="KX869">
        <v>1300</v>
      </c>
      <c r="KY869">
        <v>1389</v>
      </c>
      <c r="KZ869">
        <v>1389</v>
      </c>
      <c r="LA869">
        <v>1387</v>
      </c>
      <c r="LB869">
        <v>1389</v>
      </c>
      <c r="LC869">
        <v>1200</v>
      </c>
      <c r="LD869">
        <v>1388</v>
      </c>
      <c r="LE869">
        <v>1388</v>
      </c>
      <c r="LF869">
        <v>1385</v>
      </c>
      <c r="LG869">
        <v>1385</v>
      </c>
      <c r="LH869">
        <v>500</v>
      </c>
      <c r="LI869">
        <v>1388</v>
      </c>
      <c r="LJ869">
        <v>1389</v>
      </c>
      <c r="LK869">
        <v>1388</v>
      </c>
      <c r="LL869">
        <v>1389</v>
      </c>
      <c r="LM869">
        <v>600</v>
      </c>
      <c r="LN869">
        <v>1389</v>
      </c>
      <c r="LO869">
        <v>1389</v>
      </c>
      <c r="LP869">
        <v>1388</v>
      </c>
      <c r="LQ869">
        <v>1388</v>
      </c>
      <c r="LR869">
        <v>1500</v>
      </c>
      <c r="LS869">
        <v>1387</v>
      </c>
      <c r="LT869">
        <v>1388</v>
      </c>
      <c r="LU869">
        <v>1380</v>
      </c>
      <c r="LV869">
        <v>1385</v>
      </c>
      <c r="LW869">
        <v>2400</v>
      </c>
      <c r="LX869">
        <v>1386</v>
      </c>
      <c r="LY869">
        <v>1386</v>
      </c>
      <c r="LZ869">
        <v>1381</v>
      </c>
      <c r="MA869">
        <v>1383</v>
      </c>
      <c r="MB869">
        <v>900</v>
      </c>
      <c r="MC869">
        <v>1384</v>
      </c>
      <c r="MD869">
        <v>1387</v>
      </c>
      <c r="ME869">
        <v>1384</v>
      </c>
      <c r="MF869">
        <v>1387</v>
      </c>
      <c r="MG869">
        <v>700</v>
      </c>
      <c r="MH869">
        <v>1387</v>
      </c>
      <c r="MI869">
        <v>1390</v>
      </c>
      <c r="MJ869">
        <v>1387</v>
      </c>
      <c r="MK869">
        <v>1388</v>
      </c>
      <c r="ML869">
        <v>2200</v>
      </c>
      <c r="MM869">
        <v>1389</v>
      </c>
      <c r="MN869">
        <v>1394</v>
      </c>
      <c r="MO869">
        <v>1387</v>
      </c>
      <c r="MP869">
        <v>1387</v>
      </c>
      <c r="MQ869">
        <v>2200</v>
      </c>
      <c r="MR869">
        <v>1390</v>
      </c>
      <c r="MS869">
        <v>1390</v>
      </c>
      <c r="MT869">
        <v>1390</v>
      </c>
      <c r="MU869">
        <v>1390</v>
      </c>
      <c r="MV869">
        <v>200</v>
      </c>
      <c r="MW869">
        <v>1389</v>
      </c>
      <c r="MX869">
        <v>1389</v>
      </c>
      <c r="MY869">
        <v>1385</v>
      </c>
      <c r="MZ869">
        <v>1385</v>
      </c>
      <c r="NA869">
        <v>2800</v>
      </c>
      <c r="NB869">
        <v>1382</v>
      </c>
      <c r="NC869">
        <v>1385</v>
      </c>
      <c r="ND869">
        <v>1382</v>
      </c>
      <c r="NE869">
        <v>1385</v>
      </c>
      <c r="NF869">
        <v>2300</v>
      </c>
      <c r="NG869">
        <v>1386</v>
      </c>
      <c r="NH869">
        <v>1386</v>
      </c>
      <c r="NI869">
        <v>1385</v>
      </c>
      <c r="NJ869">
        <v>1385</v>
      </c>
      <c r="NK869">
        <v>500</v>
      </c>
      <c r="NL869">
        <v>1384</v>
      </c>
      <c r="NM869">
        <v>1385</v>
      </c>
      <c r="NN869">
        <v>1383</v>
      </c>
      <c r="NO869">
        <v>1384</v>
      </c>
      <c r="NP869">
        <v>3700</v>
      </c>
      <c r="NQ869">
        <v>1384</v>
      </c>
      <c r="NR869">
        <v>1389</v>
      </c>
      <c r="NS869">
        <v>1384</v>
      </c>
      <c r="NT869">
        <v>1389</v>
      </c>
      <c r="NU869">
        <v>1400</v>
      </c>
      <c r="NV869">
        <v>1386</v>
      </c>
      <c r="NW869">
        <v>1386</v>
      </c>
      <c r="NX869">
        <v>1386</v>
      </c>
      <c r="NY869">
        <v>1386</v>
      </c>
      <c r="NZ869">
        <v>1800</v>
      </c>
    </row>
    <row r="870" spans="1:390" ht="15">
      <c r="A870" s="14" t="s">
        <v>18</v>
      </c>
      <c r="B870" s="14">
        <v>24</v>
      </c>
      <c r="C870" s="14">
        <v>7272</v>
      </c>
      <c r="D870" s="9" t="s">
        <v>586</v>
      </c>
      <c r="E870" s="14" t="s">
        <v>20</v>
      </c>
      <c r="F870" s="14" t="s">
        <v>446</v>
      </c>
      <c r="G870" s="51">
        <v>3070</v>
      </c>
      <c r="H870" s="51">
        <v>153</v>
      </c>
      <c r="I870" s="59">
        <v>5.2499999999999998E-2</v>
      </c>
      <c r="J870" s="51">
        <v>4755400</v>
      </c>
      <c r="K870" s="51">
        <v>3110</v>
      </c>
      <c r="L870" s="51">
        <v>3055</v>
      </c>
      <c r="M870" s="64">
        <f t="shared" si="66"/>
        <v>0.72727272727272729</v>
      </c>
      <c r="N870" s="43" t="str">
        <f>IFERROR(VLOOKUP(C870, マスタ!$E$2:$G$33, 3, TRUE), "")</f>
        <v>輸送用機械</v>
      </c>
      <c r="O870" s="14" t="str">
        <f>IF(F870 = "", "", TEXT( WORKDAY(TEXT(LEFT(F870, FIND("(", F870) - 1), "yyyy/mm/dd"), 1, マスタ!$A$2:$A$106), "yyyymmdd"))</f>
        <v>20170810</v>
      </c>
      <c r="P870" s="18">
        <v>42957</v>
      </c>
      <c r="Q870" s="57">
        <v>3100</v>
      </c>
      <c r="R870" s="57">
        <v>3135</v>
      </c>
      <c r="S870" s="57">
        <v>3085</v>
      </c>
      <c r="T870" s="14" t="str">
        <f t="shared" si="68"/>
        <v>有</v>
      </c>
      <c r="U870" s="14" t="str">
        <f t="shared" si="69"/>
        <v>無</v>
      </c>
      <c r="V870" s="68">
        <f t="shared" si="70"/>
        <v>9.7719869706840434E-3</v>
      </c>
      <c r="W870" s="19" t="s">
        <v>948</v>
      </c>
      <c r="X870" s="47">
        <v>-15</v>
      </c>
      <c r="Y870" s="70">
        <f t="shared" si="67"/>
        <v>-4.885993485342019</v>
      </c>
      <c r="Z870">
        <v>3100</v>
      </c>
      <c r="AA870">
        <v>3135</v>
      </c>
      <c r="AB870">
        <v>3090</v>
      </c>
      <c r="AC870">
        <v>3110</v>
      </c>
      <c r="AD870">
        <v>414400</v>
      </c>
      <c r="AE870">
        <v>3110</v>
      </c>
      <c r="AF870">
        <v>3120</v>
      </c>
      <c r="AG870">
        <v>3105</v>
      </c>
      <c r="AH870">
        <v>3110</v>
      </c>
      <c r="AI870">
        <v>111300</v>
      </c>
      <c r="AJ870">
        <v>3115</v>
      </c>
      <c r="AK870">
        <v>3120</v>
      </c>
      <c r="AL870">
        <v>3090</v>
      </c>
      <c r="AM870">
        <v>3095</v>
      </c>
      <c r="AN870">
        <v>46500</v>
      </c>
      <c r="AO870">
        <v>3100</v>
      </c>
      <c r="AP870">
        <v>3100</v>
      </c>
      <c r="AQ870">
        <v>3085</v>
      </c>
      <c r="AR870">
        <v>3090</v>
      </c>
      <c r="AS870">
        <v>41600</v>
      </c>
      <c r="AT870">
        <v>3085</v>
      </c>
      <c r="AU870">
        <v>3090</v>
      </c>
      <c r="AV870">
        <v>3085</v>
      </c>
      <c r="AW870">
        <v>3085</v>
      </c>
      <c r="AX870">
        <v>6200</v>
      </c>
      <c r="AY870">
        <v>3085</v>
      </c>
      <c r="AZ870">
        <v>3095</v>
      </c>
      <c r="BA870">
        <v>3085</v>
      </c>
      <c r="BB870">
        <v>3090</v>
      </c>
      <c r="BC870">
        <v>12800</v>
      </c>
      <c r="BD870">
        <v>3090</v>
      </c>
      <c r="BE870">
        <v>3100</v>
      </c>
      <c r="BF870">
        <v>3090</v>
      </c>
      <c r="BG870">
        <v>3095</v>
      </c>
      <c r="BH870">
        <v>46500</v>
      </c>
      <c r="BI870">
        <v>3095</v>
      </c>
      <c r="BJ870">
        <v>3100</v>
      </c>
      <c r="BK870">
        <v>3090</v>
      </c>
      <c r="BL870">
        <v>3095</v>
      </c>
      <c r="BM870">
        <v>28200</v>
      </c>
      <c r="BN870">
        <v>3095</v>
      </c>
      <c r="BO870">
        <v>3100</v>
      </c>
      <c r="BP870">
        <v>3090</v>
      </c>
      <c r="BQ870">
        <v>3095</v>
      </c>
      <c r="BR870">
        <v>17600</v>
      </c>
      <c r="BS870">
        <v>3100</v>
      </c>
      <c r="BT870">
        <v>3100</v>
      </c>
      <c r="BU870">
        <v>3090</v>
      </c>
      <c r="BV870">
        <v>3090</v>
      </c>
      <c r="BW870">
        <v>15900</v>
      </c>
      <c r="BX870">
        <v>3095</v>
      </c>
      <c r="BY870">
        <v>3095</v>
      </c>
      <c r="BZ870">
        <v>3090</v>
      </c>
      <c r="CA870">
        <v>3090</v>
      </c>
      <c r="CB870">
        <v>24500</v>
      </c>
      <c r="CC870">
        <v>3090</v>
      </c>
      <c r="CD870">
        <v>3100</v>
      </c>
      <c r="CE870">
        <v>3090</v>
      </c>
      <c r="CF870">
        <v>3095</v>
      </c>
      <c r="CG870">
        <v>22500</v>
      </c>
      <c r="CH870">
        <v>3095</v>
      </c>
      <c r="CI870">
        <v>3100</v>
      </c>
      <c r="CJ870">
        <v>3090</v>
      </c>
      <c r="CK870">
        <v>3090</v>
      </c>
      <c r="CL870">
        <v>30900</v>
      </c>
      <c r="CM870">
        <v>3090</v>
      </c>
      <c r="CN870">
        <v>3095</v>
      </c>
      <c r="CO870">
        <v>3090</v>
      </c>
      <c r="CP870">
        <v>3090</v>
      </c>
      <c r="CQ870">
        <v>5800</v>
      </c>
      <c r="CR870">
        <v>3095</v>
      </c>
      <c r="CS870">
        <v>3105</v>
      </c>
      <c r="CT870">
        <v>3090</v>
      </c>
      <c r="CU870">
        <v>3100</v>
      </c>
      <c r="CV870">
        <v>41400</v>
      </c>
      <c r="CW870">
        <v>3100</v>
      </c>
      <c r="CX870">
        <v>3105</v>
      </c>
      <c r="CY870">
        <v>3100</v>
      </c>
      <c r="CZ870">
        <v>3105</v>
      </c>
      <c r="DA870">
        <v>6100</v>
      </c>
      <c r="DB870">
        <v>3105</v>
      </c>
      <c r="DC870">
        <v>3110</v>
      </c>
      <c r="DD870">
        <v>3100</v>
      </c>
      <c r="DE870">
        <v>3110</v>
      </c>
      <c r="DF870">
        <v>28800</v>
      </c>
      <c r="DG870">
        <v>3110</v>
      </c>
      <c r="DH870">
        <v>3110</v>
      </c>
      <c r="DI870">
        <v>3105</v>
      </c>
      <c r="DJ870">
        <v>3105</v>
      </c>
      <c r="DK870">
        <v>10000</v>
      </c>
      <c r="DL870">
        <v>3105</v>
      </c>
      <c r="DM870">
        <v>3110</v>
      </c>
      <c r="DN870">
        <v>3105</v>
      </c>
      <c r="DO870">
        <v>3105</v>
      </c>
      <c r="DP870">
        <v>41500</v>
      </c>
      <c r="DQ870">
        <v>3105</v>
      </c>
      <c r="DR870">
        <v>3110</v>
      </c>
      <c r="DS870">
        <v>3105</v>
      </c>
      <c r="DT870">
        <v>3105</v>
      </c>
      <c r="DU870">
        <v>12300</v>
      </c>
      <c r="DV870">
        <v>3105</v>
      </c>
      <c r="DW870">
        <v>3110</v>
      </c>
      <c r="DX870">
        <v>3105</v>
      </c>
      <c r="DY870">
        <v>3105</v>
      </c>
      <c r="DZ870">
        <v>20700</v>
      </c>
      <c r="EA870">
        <v>3105</v>
      </c>
      <c r="EB870">
        <v>3110</v>
      </c>
      <c r="EC870">
        <v>3105</v>
      </c>
      <c r="ED870">
        <v>3105</v>
      </c>
      <c r="EE870">
        <v>5600</v>
      </c>
      <c r="EF870">
        <v>3105</v>
      </c>
      <c r="EG870">
        <v>3110</v>
      </c>
      <c r="EH870">
        <v>3100</v>
      </c>
      <c r="EI870">
        <v>3105</v>
      </c>
      <c r="EJ870">
        <v>35700</v>
      </c>
      <c r="EK870">
        <v>3105</v>
      </c>
      <c r="EL870">
        <v>3105</v>
      </c>
      <c r="EM870">
        <v>3105</v>
      </c>
      <c r="EN870">
        <v>3105</v>
      </c>
      <c r="EO870">
        <v>3900</v>
      </c>
      <c r="EP870">
        <v>3105</v>
      </c>
      <c r="EQ870">
        <v>3110</v>
      </c>
      <c r="ER870">
        <v>3105</v>
      </c>
      <c r="ES870">
        <v>3110</v>
      </c>
      <c r="ET870">
        <v>15600</v>
      </c>
      <c r="EU870">
        <v>3105</v>
      </c>
      <c r="EV870">
        <v>3110</v>
      </c>
      <c r="EW870">
        <v>3105</v>
      </c>
      <c r="EX870">
        <v>3105</v>
      </c>
      <c r="EY870">
        <v>8100</v>
      </c>
      <c r="EZ870">
        <v>3105</v>
      </c>
      <c r="FA870">
        <v>3110</v>
      </c>
      <c r="FB870">
        <v>3105</v>
      </c>
      <c r="FC870">
        <v>3110</v>
      </c>
      <c r="FD870">
        <v>2800</v>
      </c>
      <c r="FE870">
        <v>3105</v>
      </c>
      <c r="FF870">
        <v>3110</v>
      </c>
      <c r="FG870">
        <v>3105</v>
      </c>
      <c r="FH870">
        <v>3105</v>
      </c>
      <c r="FI870">
        <v>20400</v>
      </c>
      <c r="FJ870">
        <v>3110</v>
      </c>
      <c r="FK870">
        <v>3110</v>
      </c>
      <c r="FL870">
        <v>3105</v>
      </c>
      <c r="FM870">
        <v>3105</v>
      </c>
      <c r="FN870">
        <v>10300</v>
      </c>
      <c r="FO870">
        <v>3105</v>
      </c>
      <c r="FP870">
        <v>3110</v>
      </c>
      <c r="FQ870">
        <v>3105</v>
      </c>
      <c r="FR870">
        <v>3105</v>
      </c>
      <c r="FS870">
        <v>6700</v>
      </c>
      <c r="FT870">
        <v>3110</v>
      </c>
      <c r="FU870">
        <v>3110</v>
      </c>
      <c r="FV870">
        <v>3110</v>
      </c>
      <c r="FW870">
        <v>3110</v>
      </c>
      <c r="FX870">
        <v>500</v>
      </c>
      <c r="GC870">
        <v>0</v>
      </c>
      <c r="GH870">
        <v>0</v>
      </c>
      <c r="GM870">
        <v>0</v>
      </c>
      <c r="GR870">
        <v>0</v>
      </c>
      <c r="GW870">
        <v>0</v>
      </c>
      <c r="HB870">
        <v>0</v>
      </c>
      <c r="HG870">
        <v>0</v>
      </c>
      <c r="HL870">
        <v>0</v>
      </c>
      <c r="HQ870">
        <v>0</v>
      </c>
      <c r="HV870">
        <v>0</v>
      </c>
      <c r="IA870">
        <v>0</v>
      </c>
      <c r="IB870">
        <v>3095</v>
      </c>
      <c r="IC870">
        <v>3105</v>
      </c>
      <c r="ID870">
        <v>3095</v>
      </c>
      <c r="IE870">
        <v>3095</v>
      </c>
      <c r="IF870">
        <v>89800</v>
      </c>
      <c r="IG870">
        <v>3100</v>
      </c>
      <c r="IH870">
        <v>3100</v>
      </c>
      <c r="II870">
        <v>3095</v>
      </c>
      <c r="IJ870">
        <v>3100</v>
      </c>
      <c r="IK870">
        <v>12800</v>
      </c>
      <c r="IL870">
        <v>3095</v>
      </c>
      <c r="IM870">
        <v>3100</v>
      </c>
      <c r="IN870">
        <v>3095</v>
      </c>
      <c r="IO870">
        <v>3100</v>
      </c>
      <c r="IP870">
        <v>6800</v>
      </c>
      <c r="IQ870">
        <v>3100</v>
      </c>
      <c r="IR870">
        <v>3100</v>
      </c>
      <c r="IS870">
        <v>3095</v>
      </c>
      <c r="IT870">
        <v>3100</v>
      </c>
      <c r="IU870">
        <v>9500</v>
      </c>
      <c r="IV870">
        <v>3100</v>
      </c>
      <c r="IW870">
        <v>3105</v>
      </c>
      <c r="IX870">
        <v>3095</v>
      </c>
      <c r="IY870">
        <v>3105</v>
      </c>
      <c r="IZ870">
        <v>21800</v>
      </c>
      <c r="JA870">
        <v>3105</v>
      </c>
      <c r="JB870">
        <v>3110</v>
      </c>
      <c r="JC870">
        <v>3100</v>
      </c>
      <c r="JD870">
        <v>3110</v>
      </c>
      <c r="JE870">
        <v>18900</v>
      </c>
      <c r="JF870">
        <v>3110</v>
      </c>
      <c r="JG870">
        <v>3110</v>
      </c>
      <c r="JH870">
        <v>3100</v>
      </c>
      <c r="JI870">
        <v>3100</v>
      </c>
      <c r="JJ870">
        <v>42800</v>
      </c>
      <c r="JK870">
        <v>3100</v>
      </c>
      <c r="JL870">
        <v>3105</v>
      </c>
      <c r="JM870">
        <v>3100</v>
      </c>
      <c r="JN870">
        <v>3100</v>
      </c>
      <c r="JO870">
        <v>11900</v>
      </c>
      <c r="JP870">
        <v>3105</v>
      </c>
      <c r="JQ870">
        <v>3110</v>
      </c>
      <c r="JR870">
        <v>3100</v>
      </c>
      <c r="JS870">
        <v>3110</v>
      </c>
      <c r="JT870">
        <v>29500</v>
      </c>
      <c r="JU870">
        <v>3110</v>
      </c>
      <c r="JV870">
        <v>3115</v>
      </c>
      <c r="JW870">
        <v>3105</v>
      </c>
      <c r="JX870">
        <v>3115</v>
      </c>
      <c r="JY870">
        <v>44000</v>
      </c>
      <c r="JZ870">
        <v>3110</v>
      </c>
      <c r="KA870">
        <v>3115</v>
      </c>
      <c r="KB870">
        <v>3110</v>
      </c>
      <c r="KC870">
        <v>3115</v>
      </c>
      <c r="KD870">
        <v>12700</v>
      </c>
      <c r="KE870">
        <v>3115</v>
      </c>
      <c r="KF870">
        <v>3115</v>
      </c>
      <c r="KG870">
        <v>3110</v>
      </c>
      <c r="KH870">
        <v>3110</v>
      </c>
      <c r="KI870">
        <v>15500</v>
      </c>
      <c r="KJ870">
        <v>3115</v>
      </c>
      <c r="KK870">
        <v>3115</v>
      </c>
      <c r="KL870">
        <v>3110</v>
      </c>
      <c r="KM870">
        <v>3115</v>
      </c>
      <c r="KN870">
        <v>60300</v>
      </c>
      <c r="KO870">
        <v>3115</v>
      </c>
      <c r="KP870">
        <v>3115</v>
      </c>
      <c r="KQ870">
        <v>3105</v>
      </c>
      <c r="KR870">
        <v>3110</v>
      </c>
      <c r="KS870">
        <v>29000</v>
      </c>
      <c r="KT870">
        <v>3105</v>
      </c>
      <c r="KU870">
        <v>3110</v>
      </c>
      <c r="KV870">
        <v>3105</v>
      </c>
      <c r="KW870">
        <v>3110</v>
      </c>
      <c r="KX870">
        <v>4700</v>
      </c>
      <c r="KY870">
        <v>3110</v>
      </c>
      <c r="KZ870">
        <v>3120</v>
      </c>
      <c r="LA870">
        <v>3110</v>
      </c>
      <c r="LB870">
        <v>3120</v>
      </c>
      <c r="LC870">
        <v>46600</v>
      </c>
      <c r="LD870">
        <v>3115</v>
      </c>
      <c r="LE870">
        <v>3120</v>
      </c>
      <c r="LF870">
        <v>3115</v>
      </c>
      <c r="LG870">
        <v>3120</v>
      </c>
      <c r="LH870">
        <v>11700</v>
      </c>
      <c r="LI870">
        <v>3120</v>
      </c>
      <c r="LJ870">
        <v>3120</v>
      </c>
      <c r="LK870">
        <v>3110</v>
      </c>
      <c r="LL870">
        <v>3110</v>
      </c>
      <c r="LM870">
        <v>34800</v>
      </c>
      <c r="LN870">
        <v>3110</v>
      </c>
      <c r="LO870">
        <v>3115</v>
      </c>
      <c r="LP870">
        <v>3110</v>
      </c>
      <c r="LQ870">
        <v>3115</v>
      </c>
      <c r="LR870">
        <v>10200</v>
      </c>
      <c r="LS870">
        <v>3110</v>
      </c>
      <c r="LT870">
        <v>3115</v>
      </c>
      <c r="LU870">
        <v>3110</v>
      </c>
      <c r="LV870">
        <v>3115</v>
      </c>
      <c r="LW870">
        <v>16700</v>
      </c>
      <c r="LX870">
        <v>3115</v>
      </c>
      <c r="LY870">
        <v>3115</v>
      </c>
      <c r="LZ870">
        <v>3110</v>
      </c>
      <c r="MA870">
        <v>3115</v>
      </c>
      <c r="MB870">
        <v>63700</v>
      </c>
      <c r="MC870">
        <v>3115</v>
      </c>
      <c r="MD870">
        <v>3115</v>
      </c>
      <c r="ME870">
        <v>3110</v>
      </c>
      <c r="MF870">
        <v>3115</v>
      </c>
      <c r="MG870">
        <v>16000</v>
      </c>
      <c r="MH870">
        <v>3110</v>
      </c>
      <c r="MI870">
        <v>3115</v>
      </c>
      <c r="MJ870">
        <v>3110</v>
      </c>
      <c r="MK870">
        <v>3115</v>
      </c>
      <c r="ML870">
        <v>18500</v>
      </c>
      <c r="MM870">
        <v>3115</v>
      </c>
      <c r="MN870">
        <v>3115</v>
      </c>
      <c r="MO870">
        <v>3110</v>
      </c>
      <c r="MP870">
        <v>3115</v>
      </c>
      <c r="MQ870">
        <v>28900</v>
      </c>
      <c r="MR870">
        <v>3110</v>
      </c>
      <c r="MS870">
        <v>3115</v>
      </c>
      <c r="MT870">
        <v>3110</v>
      </c>
      <c r="MU870">
        <v>3115</v>
      </c>
      <c r="MV870">
        <v>18700</v>
      </c>
      <c r="MW870">
        <v>3110</v>
      </c>
      <c r="MX870">
        <v>3115</v>
      </c>
      <c r="MY870">
        <v>3110</v>
      </c>
      <c r="MZ870">
        <v>3115</v>
      </c>
      <c r="NA870">
        <v>21700</v>
      </c>
      <c r="NB870">
        <v>3110</v>
      </c>
      <c r="NC870">
        <v>3120</v>
      </c>
      <c r="ND870">
        <v>3110</v>
      </c>
      <c r="NE870">
        <v>3120</v>
      </c>
      <c r="NF870">
        <v>106300</v>
      </c>
      <c r="NG870">
        <v>3115</v>
      </c>
      <c r="NH870">
        <v>3120</v>
      </c>
      <c r="NI870">
        <v>3115</v>
      </c>
      <c r="NJ870">
        <v>3115</v>
      </c>
      <c r="NK870">
        <v>26100</v>
      </c>
      <c r="NL870">
        <v>3115</v>
      </c>
      <c r="NM870">
        <v>3120</v>
      </c>
      <c r="NN870">
        <v>3115</v>
      </c>
      <c r="NO870">
        <v>3115</v>
      </c>
      <c r="NP870">
        <v>19600</v>
      </c>
      <c r="NQ870">
        <v>3120</v>
      </c>
      <c r="NR870">
        <v>3120</v>
      </c>
      <c r="NS870">
        <v>3115</v>
      </c>
      <c r="NT870">
        <v>3115</v>
      </c>
      <c r="NU870">
        <v>109800</v>
      </c>
      <c r="NV870">
        <v>3115</v>
      </c>
      <c r="NW870">
        <v>3115</v>
      </c>
      <c r="NX870">
        <v>3115</v>
      </c>
      <c r="NY870">
        <v>3115</v>
      </c>
      <c r="NZ870">
        <v>235500</v>
      </c>
    </row>
    <row r="871" spans="1:390" ht="15">
      <c r="A871" s="15" t="s">
        <v>18</v>
      </c>
      <c r="B871" s="15">
        <v>25</v>
      </c>
      <c r="C871" s="15">
        <v>6208</v>
      </c>
      <c r="D871" s="10" t="s">
        <v>55</v>
      </c>
      <c r="E871" s="15" t="s">
        <v>20</v>
      </c>
      <c r="F871" s="15" t="s">
        <v>446</v>
      </c>
      <c r="G871" s="50">
        <v>1261</v>
      </c>
      <c r="H871" s="50">
        <v>60</v>
      </c>
      <c r="I871" s="58">
        <v>0.05</v>
      </c>
      <c r="J871" s="50">
        <v>2298900</v>
      </c>
      <c r="K871" s="50">
        <v>1362</v>
      </c>
      <c r="L871" s="50">
        <v>1220</v>
      </c>
      <c r="M871" s="63">
        <f t="shared" si="66"/>
        <v>0.71126760563380287</v>
      </c>
      <c r="N871" s="42" t="str">
        <f>IFERROR(VLOOKUP(C871, マスタ!$E$2:$G$33, 3, TRUE), "")</f>
        <v>機械</v>
      </c>
      <c r="O871" s="15" t="str">
        <f>IF(F871 = "", "", TEXT( WORKDAY(TEXT(LEFT(F871, FIND("(", F871) - 1), "yyyy/mm/dd"), 1, マスタ!$A$2:$A$106), "yyyymmdd"))</f>
        <v>20170810</v>
      </c>
      <c r="P871" s="16">
        <v>42957</v>
      </c>
      <c r="Q871" s="56">
        <v>1381</v>
      </c>
      <c r="R871" s="56">
        <v>1533</v>
      </c>
      <c r="S871" s="56">
        <v>1341</v>
      </c>
      <c r="T871" s="15" t="str">
        <f t="shared" si="68"/>
        <v>有</v>
      </c>
      <c r="U871" s="15" t="str">
        <f t="shared" si="69"/>
        <v>有</v>
      </c>
      <c r="V871" s="67">
        <f t="shared" si="70"/>
        <v>9.5162569389373619E-2</v>
      </c>
      <c r="W871" s="17" t="s">
        <v>949</v>
      </c>
      <c r="X871" s="46">
        <v>25</v>
      </c>
      <c r="Y871" s="71">
        <f t="shared" si="67"/>
        <v>19.825535289452816</v>
      </c>
      <c r="AD871">
        <v>0</v>
      </c>
      <c r="AE871">
        <v>1381</v>
      </c>
      <c r="AF871">
        <v>1414</v>
      </c>
      <c r="AG871">
        <v>1370</v>
      </c>
      <c r="AH871">
        <v>1411</v>
      </c>
      <c r="AI871">
        <v>174500</v>
      </c>
      <c r="AJ871">
        <v>1411</v>
      </c>
      <c r="AK871">
        <v>1470</v>
      </c>
      <c r="AL871">
        <v>1409</v>
      </c>
      <c r="AM871">
        <v>1422</v>
      </c>
      <c r="AN871">
        <v>311100</v>
      </c>
      <c r="AO871">
        <v>1422</v>
      </c>
      <c r="AP871">
        <v>1455</v>
      </c>
      <c r="AQ871">
        <v>1421</v>
      </c>
      <c r="AR871">
        <v>1430</v>
      </c>
      <c r="AS871">
        <v>148000</v>
      </c>
      <c r="AT871">
        <v>1432</v>
      </c>
      <c r="AU871">
        <v>1432</v>
      </c>
      <c r="AV871">
        <v>1388</v>
      </c>
      <c r="AW871">
        <v>1392</v>
      </c>
      <c r="AX871">
        <v>107000</v>
      </c>
      <c r="AY871">
        <v>1389</v>
      </c>
      <c r="AZ871">
        <v>1397</v>
      </c>
      <c r="BA871">
        <v>1364</v>
      </c>
      <c r="BB871">
        <v>1366</v>
      </c>
      <c r="BC871">
        <v>91700</v>
      </c>
      <c r="BD871">
        <v>1365</v>
      </c>
      <c r="BE871">
        <v>1374</v>
      </c>
      <c r="BF871">
        <v>1345</v>
      </c>
      <c r="BG871">
        <v>1354</v>
      </c>
      <c r="BH871">
        <v>123600</v>
      </c>
      <c r="BI871">
        <v>1354</v>
      </c>
      <c r="BJ871">
        <v>1366</v>
      </c>
      <c r="BK871">
        <v>1341</v>
      </c>
      <c r="BL871">
        <v>1364</v>
      </c>
      <c r="BM871">
        <v>47900</v>
      </c>
      <c r="BN871">
        <v>1364</v>
      </c>
      <c r="BO871">
        <v>1371</v>
      </c>
      <c r="BP871">
        <v>1353</v>
      </c>
      <c r="BQ871">
        <v>1358</v>
      </c>
      <c r="BR871">
        <v>46900</v>
      </c>
      <c r="BS871">
        <v>1356</v>
      </c>
      <c r="BT871">
        <v>1379</v>
      </c>
      <c r="BU871">
        <v>1350</v>
      </c>
      <c r="BV871">
        <v>1366</v>
      </c>
      <c r="BW871">
        <v>34200</v>
      </c>
      <c r="BX871">
        <v>1367</v>
      </c>
      <c r="BY871">
        <v>1388</v>
      </c>
      <c r="BZ871">
        <v>1362</v>
      </c>
      <c r="CA871">
        <v>1385</v>
      </c>
      <c r="CB871">
        <v>36400</v>
      </c>
      <c r="CC871">
        <v>1388</v>
      </c>
      <c r="CD871">
        <v>1395</v>
      </c>
      <c r="CE871">
        <v>1376</v>
      </c>
      <c r="CF871">
        <v>1383</v>
      </c>
      <c r="CG871">
        <v>39300</v>
      </c>
      <c r="CH871">
        <v>1384</v>
      </c>
      <c r="CI871">
        <v>1388</v>
      </c>
      <c r="CJ871">
        <v>1372</v>
      </c>
      <c r="CK871">
        <v>1381</v>
      </c>
      <c r="CL871">
        <v>24900</v>
      </c>
      <c r="CM871">
        <v>1381</v>
      </c>
      <c r="CN871">
        <v>1382</v>
      </c>
      <c r="CO871">
        <v>1370</v>
      </c>
      <c r="CP871">
        <v>1374</v>
      </c>
      <c r="CQ871">
        <v>26400</v>
      </c>
      <c r="CR871">
        <v>1371</v>
      </c>
      <c r="CS871">
        <v>1380</v>
      </c>
      <c r="CT871">
        <v>1367</v>
      </c>
      <c r="CU871">
        <v>1377</v>
      </c>
      <c r="CV871">
        <v>18000</v>
      </c>
      <c r="CW871">
        <v>1376</v>
      </c>
      <c r="CX871">
        <v>1388</v>
      </c>
      <c r="CY871">
        <v>1375</v>
      </c>
      <c r="CZ871">
        <v>1385</v>
      </c>
      <c r="DA871">
        <v>24600</v>
      </c>
      <c r="DB871">
        <v>1387</v>
      </c>
      <c r="DC871">
        <v>1392</v>
      </c>
      <c r="DD871">
        <v>1378</v>
      </c>
      <c r="DE871">
        <v>1389</v>
      </c>
      <c r="DF871">
        <v>31600</v>
      </c>
      <c r="DG871">
        <v>1389</v>
      </c>
      <c r="DH871">
        <v>1414</v>
      </c>
      <c r="DI871">
        <v>1385</v>
      </c>
      <c r="DJ871">
        <v>1412</v>
      </c>
      <c r="DK871">
        <v>59100</v>
      </c>
      <c r="DL871">
        <v>1412</v>
      </c>
      <c r="DM871">
        <v>1413</v>
      </c>
      <c r="DN871">
        <v>1396</v>
      </c>
      <c r="DO871">
        <v>1407</v>
      </c>
      <c r="DP871">
        <v>31000</v>
      </c>
      <c r="DQ871">
        <v>1408</v>
      </c>
      <c r="DR871">
        <v>1422</v>
      </c>
      <c r="DS871">
        <v>1405</v>
      </c>
      <c r="DT871">
        <v>1410</v>
      </c>
      <c r="DU871">
        <v>46500</v>
      </c>
      <c r="DV871">
        <v>1409</v>
      </c>
      <c r="DW871">
        <v>1450</v>
      </c>
      <c r="DX871">
        <v>1400</v>
      </c>
      <c r="DY871">
        <v>1448</v>
      </c>
      <c r="DZ871">
        <v>117900</v>
      </c>
      <c r="EA871">
        <v>1446</v>
      </c>
      <c r="EB871">
        <v>1460</v>
      </c>
      <c r="EC871">
        <v>1432</v>
      </c>
      <c r="ED871">
        <v>1435</v>
      </c>
      <c r="EE871">
        <v>82600</v>
      </c>
      <c r="EF871">
        <v>1434</v>
      </c>
      <c r="EG871">
        <v>1453</v>
      </c>
      <c r="EH871">
        <v>1431</v>
      </c>
      <c r="EI871">
        <v>1448</v>
      </c>
      <c r="EJ871">
        <v>53700</v>
      </c>
      <c r="EK871">
        <v>1449</v>
      </c>
      <c r="EL871">
        <v>1455</v>
      </c>
      <c r="EM871">
        <v>1436</v>
      </c>
      <c r="EN871">
        <v>1441</v>
      </c>
      <c r="EO871">
        <v>38500</v>
      </c>
      <c r="EP871">
        <v>1441</v>
      </c>
      <c r="EQ871">
        <v>1445</v>
      </c>
      <c r="ER871">
        <v>1414</v>
      </c>
      <c r="ES871">
        <v>1427</v>
      </c>
      <c r="ET871">
        <v>39800</v>
      </c>
      <c r="EU871">
        <v>1429</v>
      </c>
      <c r="EV871">
        <v>1441</v>
      </c>
      <c r="EW871">
        <v>1417</v>
      </c>
      <c r="EX871">
        <v>1417</v>
      </c>
      <c r="EY871">
        <v>22500</v>
      </c>
      <c r="EZ871">
        <v>1421</v>
      </c>
      <c r="FA871">
        <v>1438</v>
      </c>
      <c r="FB871">
        <v>1420</v>
      </c>
      <c r="FC871">
        <v>1435</v>
      </c>
      <c r="FD871">
        <v>15900</v>
      </c>
      <c r="FE871">
        <v>1432</v>
      </c>
      <c r="FF871">
        <v>1440</v>
      </c>
      <c r="FG871">
        <v>1431</v>
      </c>
      <c r="FH871">
        <v>1432</v>
      </c>
      <c r="FI871">
        <v>11900</v>
      </c>
      <c r="FJ871">
        <v>1432</v>
      </c>
      <c r="FK871">
        <v>1435</v>
      </c>
      <c r="FL871">
        <v>1428</v>
      </c>
      <c r="FM871">
        <v>1435</v>
      </c>
      <c r="FN871">
        <v>12300</v>
      </c>
      <c r="FO871">
        <v>1431</v>
      </c>
      <c r="FP871">
        <v>1436</v>
      </c>
      <c r="FQ871">
        <v>1426</v>
      </c>
      <c r="FR871">
        <v>1436</v>
      </c>
      <c r="FS871">
        <v>12900</v>
      </c>
      <c r="FT871">
        <v>1437</v>
      </c>
      <c r="FU871">
        <v>1437</v>
      </c>
      <c r="FV871">
        <v>1437</v>
      </c>
      <c r="FW871">
        <v>1437</v>
      </c>
      <c r="FX871">
        <v>2300</v>
      </c>
      <c r="GC871">
        <v>0</v>
      </c>
      <c r="GH871">
        <v>0</v>
      </c>
      <c r="GM871">
        <v>0</v>
      </c>
      <c r="GR871">
        <v>0</v>
      </c>
      <c r="GW871">
        <v>0</v>
      </c>
      <c r="HB871">
        <v>0</v>
      </c>
      <c r="HG871">
        <v>0</v>
      </c>
      <c r="HL871">
        <v>0</v>
      </c>
      <c r="HQ871">
        <v>0</v>
      </c>
      <c r="HV871">
        <v>0</v>
      </c>
      <c r="IA871">
        <v>0</v>
      </c>
      <c r="IB871">
        <v>1412</v>
      </c>
      <c r="IC871">
        <v>1435</v>
      </c>
      <c r="ID871">
        <v>1412</v>
      </c>
      <c r="IE871">
        <v>1429</v>
      </c>
      <c r="IF871">
        <v>87300</v>
      </c>
      <c r="IG871">
        <v>1427</v>
      </c>
      <c r="IH871">
        <v>1474</v>
      </c>
      <c r="II871">
        <v>1425</v>
      </c>
      <c r="IJ871">
        <v>1469</v>
      </c>
      <c r="IK871">
        <v>123000</v>
      </c>
      <c r="IL871">
        <v>1469</v>
      </c>
      <c r="IM871">
        <v>1493</v>
      </c>
      <c r="IN871">
        <v>1465</v>
      </c>
      <c r="IO871">
        <v>1484</v>
      </c>
      <c r="IP871">
        <v>197300</v>
      </c>
      <c r="IQ871">
        <v>1481</v>
      </c>
      <c r="IR871">
        <v>1487</v>
      </c>
      <c r="IS871">
        <v>1453</v>
      </c>
      <c r="IT871">
        <v>1485</v>
      </c>
      <c r="IU871">
        <v>103800</v>
      </c>
      <c r="IV871">
        <v>1483</v>
      </c>
      <c r="IW871">
        <v>1533</v>
      </c>
      <c r="IX871">
        <v>1479</v>
      </c>
      <c r="IY871">
        <v>1510</v>
      </c>
      <c r="IZ871">
        <v>300000</v>
      </c>
      <c r="JA871">
        <v>1510</v>
      </c>
      <c r="JB871">
        <v>1527</v>
      </c>
      <c r="JC871">
        <v>1500</v>
      </c>
      <c r="JD871">
        <v>1513</v>
      </c>
      <c r="JE871">
        <v>132700</v>
      </c>
      <c r="JF871">
        <v>1512</v>
      </c>
      <c r="JG871">
        <v>1521</v>
      </c>
      <c r="JH871">
        <v>1464</v>
      </c>
      <c r="JI871">
        <v>1473</v>
      </c>
      <c r="JJ871">
        <v>168700</v>
      </c>
      <c r="JK871">
        <v>1471</v>
      </c>
      <c r="JL871">
        <v>1475</v>
      </c>
      <c r="JM871">
        <v>1465</v>
      </c>
      <c r="JN871">
        <v>1470</v>
      </c>
      <c r="JO871">
        <v>48800</v>
      </c>
      <c r="JP871">
        <v>1470</v>
      </c>
      <c r="JQ871">
        <v>1505</v>
      </c>
      <c r="JR871">
        <v>1466</v>
      </c>
      <c r="JS871">
        <v>1477</v>
      </c>
      <c r="JT871">
        <v>95100</v>
      </c>
      <c r="JU871">
        <v>1476</v>
      </c>
      <c r="JV871">
        <v>1485</v>
      </c>
      <c r="JW871">
        <v>1474</v>
      </c>
      <c r="JX871">
        <v>1479</v>
      </c>
      <c r="JY871">
        <v>17800</v>
      </c>
      <c r="JZ871">
        <v>1477</v>
      </c>
      <c r="KA871">
        <v>1496</v>
      </c>
      <c r="KB871">
        <v>1473</v>
      </c>
      <c r="KC871">
        <v>1490</v>
      </c>
      <c r="KD871">
        <v>44200</v>
      </c>
      <c r="KE871">
        <v>1488</v>
      </c>
      <c r="KF871">
        <v>1493</v>
      </c>
      <c r="KG871">
        <v>1475</v>
      </c>
      <c r="KH871">
        <v>1483</v>
      </c>
      <c r="KI871">
        <v>27200</v>
      </c>
      <c r="KJ871">
        <v>1480</v>
      </c>
      <c r="KK871">
        <v>1497</v>
      </c>
      <c r="KL871">
        <v>1478</v>
      </c>
      <c r="KM871">
        <v>1490</v>
      </c>
      <c r="KN871">
        <v>24000</v>
      </c>
      <c r="KO871">
        <v>1490</v>
      </c>
      <c r="KP871">
        <v>1514</v>
      </c>
      <c r="KQ871">
        <v>1488</v>
      </c>
      <c r="KR871">
        <v>1498</v>
      </c>
      <c r="KS871">
        <v>74300</v>
      </c>
      <c r="KT871">
        <v>1500</v>
      </c>
      <c r="KU871">
        <v>1504</v>
      </c>
      <c r="KV871">
        <v>1487</v>
      </c>
      <c r="KW871">
        <v>1498</v>
      </c>
      <c r="KX871">
        <v>27400</v>
      </c>
      <c r="KY871">
        <v>1498</v>
      </c>
      <c r="KZ871">
        <v>1518</v>
      </c>
      <c r="LA871">
        <v>1487</v>
      </c>
      <c r="LB871">
        <v>1497</v>
      </c>
      <c r="LC871">
        <v>97200</v>
      </c>
      <c r="LD871">
        <v>1495</v>
      </c>
      <c r="LE871">
        <v>1500</v>
      </c>
      <c r="LF871">
        <v>1493</v>
      </c>
      <c r="LG871">
        <v>1497</v>
      </c>
      <c r="LH871">
        <v>23600</v>
      </c>
      <c r="LI871">
        <v>1498</v>
      </c>
      <c r="LJ871">
        <v>1498</v>
      </c>
      <c r="LK871">
        <v>1487</v>
      </c>
      <c r="LL871">
        <v>1489</v>
      </c>
      <c r="LM871">
        <v>25000</v>
      </c>
      <c r="LN871">
        <v>1489</v>
      </c>
      <c r="LO871">
        <v>1490</v>
      </c>
      <c r="LP871">
        <v>1446</v>
      </c>
      <c r="LQ871">
        <v>1449</v>
      </c>
      <c r="LR871">
        <v>79700</v>
      </c>
      <c r="LS871">
        <v>1447</v>
      </c>
      <c r="LT871">
        <v>1466</v>
      </c>
      <c r="LU871">
        <v>1439</v>
      </c>
      <c r="LV871">
        <v>1461</v>
      </c>
      <c r="LW871">
        <v>80300</v>
      </c>
      <c r="LX871">
        <v>1460</v>
      </c>
      <c r="LY871">
        <v>1462</v>
      </c>
      <c r="LZ871">
        <v>1447</v>
      </c>
      <c r="MA871">
        <v>1457</v>
      </c>
      <c r="MB871">
        <v>34200</v>
      </c>
      <c r="MC871">
        <v>1453</v>
      </c>
      <c r="MD871">
        <v>1475</v>
      </c>
      <c r="ME871">
        <v>1441</v>
      </c>
      <c r="MF871">
        <v>1468</v>
      </c>
      <c r="MG871">
        <v>39400</v>
      </c>
      <c r="MH871">
        <v>1467</v>
      </c>
      <c r="MI871">
        <v>1471</v>
      </c>
      <c r="MJ871">
        <v>1457</v>
      </c>
      <c r="MK871">
        <v>1469</v>
      </c>
      <c r="ML871">
        <v>24100</v>
      </c>
      <c r="MM871">
        <v>1466</v>
      </c>
      <c r="MN871">
        <v>1468</v>
      </c>
      <c r="MO871">
        <v>1432</v>
      </c>
      <c r="MP871">
        <v>1434</v>
      </c>
      <c r="MQ871">
        <v>66700</v>
      </c>
      <c r="MR871">
        <v>1433</v>
      </c>
      <c r="MS871">
        <v>1439</v>
      </c>
      <c r="MT871">
        <v>1416</v>
      </c>
      <c r="MU871">
        <v>1416</v>
      </c>
      <c r="MV871">
        <v>55900</v>
      </c>
      <c r="MW871">
        <v>1416</v>
      </c>
      <c r="MX871">
        <v>1450</v>
      </c>
      <c r="MY871">
        <v>1416</v>
      </c>
      <c r="MZ871">
        <v>1449</v>
      </c>
      <c r="NA871">
        <v>57300</v>
      </c>
      <c r="NB871">
        <v>1449</v>
      </c>
      <c r="NC871">
        <v>1496</v>
      </c>
      <c r="ND871">
        <v>1446</v>
      </c>
      <c r="NE871">
        <v>1490</v>
      </c>
      <c r="NF871">
        <v>151500</v>
      </c>
      <c r="NG871">
        <v>1488</v>
      </c>
      <c r="NH871">
        <v>1499</v>
      </c>
      <c r="NI871">
        <v>1446</v>
      </c>
      <c r="NJ871">
        <v>1453</v>
      </c>
      <c r="NK871">
        <v>121200</v>
      </c>
      <c r="NL871">
        <v>1452</v>
      </c>
      <c r="NM871">
        <v>1455</v>
      </c>
      <c r="NN871">
        <v>1418</v>
      </c>
      <c r="NO871">
        <v>1420</v>
      </c>
      <c r="NP871">
        <v>86700</v>
      </c>
      <c r="NQ871">
        <v>1421</v>
      </c>
      <c r="NR871">
        <v>1440</v>
      </c>
      <c r="NS871">
        <v>1417</v>
      </c>
      <c r="NT871">
        <v>1421</v>
      </c>
      <c r="NU871">
        <v>90900</v>
      </c>
      <c r="NV871">
        <v>1425</v>
      </c>
      <c r="NW871">
        <v>1425</v>
      </c>
      <c r="NX871">
        <v>1425</v>
      </c>
      <c r="NY871">
        <v>1425</v>
      </c>
      <c r="NZ871">
        <v>30700</v>
      </c>
    </row>
    <row r="872" spans="1:390" ht="15">
      <c r="A872" s="14" t="s">
        <v>18</v>
      </c>
      <c r="B872" s="14">
        <v>26</v>
      </c>
      <c r="C872" s="14">
        <v>5711</v>
      </c>
      <c r="D872" s="9" t="s">
        <v>343</v>
      </c>
      <c r="E872" s="14" t="s">
        <v>20</v>
      </c>
      <c r="F872" s="14" t="s">
        <v>446</v>
      </c>
      <c r="G872" s="51">
        <v>3870</v>
      </c>
      <c r="H872" s="51">
        <v>170</v>
      </c>
      <c r="I872" s="59">
        <v>4.5900000000000003E-2</v>
      </c>
      <c r="J872" s="51">
        <v>2152700</v>
      </c>
      <c r="K872" s="51">
        <v>3935</v>
      </c>
      <c r="L872" s="51">
        <v>3825</v>
      </c>
      <c r="M872" s="64">
        <f t="shared" si="66"/>
        <v>0.59090909090909094</v>
      </c>
      <c r="N872" s="43" t="str">
        <f>IFERROR(VLOOKUP(C872, マスタ!$E$2:$G$33, 3, TRUE), "")</f>
        <v>非鉄金属</v>
      </c>
      <c r="O872" s="14" t="str">
        <f>IF(F872 = "", "", TEXT( WORKDAY(TEXT(LEFT(F872, FIND("(", F872) - 1), "yyyy/mm/dd"), 1, マスタ!$A$2:$A$106), "yyyymmdd"))</f>
        <v>20170810</v>
      </c>
      <c r="P872" s="18">
        <v>42957</v>
      </c>
      <c r="Q872" s="57">
        <v>3870</v>
      </c>
      <c r="R872" s="57">
        <v>3930</v>
      </c>
      <c r="S872" s="57">
        <v>3855</v>
      </c>
      <c r="T872" s="14" t="str">
        <f t="shared" si="68"/>
        <v>有</v>
      </c>
      <c r="U872" s="14" t="str">
        <f t="shared" si="69"/>
        <v>無</v>
      </c>
      <c r="V872" s="68">
        <f t="shared" si="70"/>
        <v>0</v>
      </c>
      <c r="W872" s="19" t="s">
        <v>950</v>
      </c>
      <c r="X872" s="47">
        <v>30</v>
      </c>
      <c r="Y872" s="70">
        <f t="shared" si="67"/>
        <v>7.7519379844961236</v>
      </c>
      <c r="Z872">
        <v>3870</v>
      </c>
      <c r="AA872">
        <v>3875</v>
      </c>
      <c r="AB872">
        <v>3860</v>
      </c>
      <c r="AC872">
        <v>3860</v>
      </c>
      <c r="AD872">
        <v>54100</v>
      </c>
      <c r="AE872">
        <v>3860</v>
      </c>
      <c r="AF872">
        <v>3880</v>
      </c>
      <c r="AG872">
        <v>3855</v>
      </c>
      <c r="AH872">
        <v>3880</v>
      </c>
      <c r="AI872">
        <v>23100</v>
      </c>
      <c r="AJ872">
        <v>3870</v>
      </c>
      <c r="AK872">
        <v>3900</v>
      </c>
      <c r="AL872">
        <v>3870</v>
      </c>
      <c r="AM872">
        <v>3895</v>
      </c>
      <c r="AN872">
        <v>29800</v>
      </c>
      <c r="AO872">
        <v>3900</v>
      </c>
      <c r="AP872">
        <v>3910</v>
      </c>
      <c r="AQ872">
        <v>3895</v>
      </c>
      <c r="AR872">
        <v>3910</v>
      </c>
      <c r="AS872">
        <v>44100</v>
      </c>
      <c r="AT872">
        <v>3910</v>
      </c>
      <c r="AU872">
        <v>3915</v>
      </c>
      <c r="AV872">
        <v>3895</v>
      </c>
      <c r="AW872">
        <v>3900</v>
      </c>
      <c r="AX872">
        <v>28000</v>
      </c>
      <c r="AY872">
        <v>3905</v>
      </c>
      <c r="AZ872">
        <v>3905</v>
      </c>
      <c r="BA872">
        <v>3900</v>
      </c>
      <c r="BB872">
        <v>3905</v>
      </c>
      <c r="BC872">
        <v>11100</v>
      </c>
      <c r="BD872">
        <v>3910</v>
      </c>
      <c r="BE872">
        <v>3925</v>
      </c>
      <c r="BF872">
        <v>3910</v>
      </c>
      <c r="BG872">
        <v>3925</v>
      </c>
      <c r="BH872">
        <v>34700</v>
      </c>
      <c r="BI872">
        <v>3925</v>
      </c>
      <c r="BJ872">
        <v>3930</v>
      </c>
      <c r="BK872">
        <v>3920</v>
      </c>
      <c r="BL872">
        <v>3920</v>
      </c>
      <c r="BM872">
        <v>13700</v>
      </c>
      <c r="BN872">
        <v>3920</v>
      </c>
      <c r="BO872">
        <v>3920</v>
      </c>
      <c r="BP872">
        <v>3915</v>
      </c>
      <c r="BQ872">
        <v>3915</v>
      </c>
      <c r="BR872">
        <v>8100</v>
      </c>
      <c r="BS872">
        <v>3915</v>
      </c>
      <c r="BT872">
        <v>3915</v>
      </c>
      <c r="BU872">
        <v>3905</v>
      </c>
      <c r="BV872">
        <v>3905</v>
      </c>
      <c r="BW872">
        <v>21100</v>
      </c>
      <c r="BX872">
        <v>3905</v>
      </c>
      <c r="BY872">
        <v>3905</v>
      </c>
      <c r="BZ872">
        <v>3900</v>
      </c>
      <c r="CA872">
        <v>3905</v>
      </c>
      <c r="CB872">
        <v>17700</v>
      </c>
      <c r="CC872">
        <v>3905</v>
      </c>
      <c r="CD872">
        <v>3905</v>
      </c>
      <c r="CE872">
        <v>3905</v>
      </c>
      <c r="CF872">
        <v>3905</v>
      </c>
      <c r="CG872">
        <v>5600</v>
      </c>
      <c r="CH872">
        <v>3905</v>
      </c>
      <c r="CI872">
        <v>3905</v>
      </c>
      <c r="CJ872">
        <v>3895</v>
      </c>
      <c r="CK872">
        <v>3900</v>
      </c>
      <c r="CL872">
        <v>6300</v>
      </c>
      <c r="CM872">
        <v>3905</v>
      </c>
      <c r="CN872">
        <v>3915</v>
      </c>
      <c r="CO872">
        <v>3905</v>
      </c>
      <c r="CP872">
        <v>3915</v>
      </c>
      <c r="CQ872">
        <v>16400</v>
      </c>
      <c r="CR872">
        <v>3915</v>
      </c>
      <c r="CS872">
        <v>3920</v>
      </c>
      <c r="CT872">
        <v>3915</v>
      </c>
      <c r="CU872">
        <v>3915</v>
      </c>
      <c r="CV872">
        <v>3200</v>
      </c>
      <c r="CW872">
        <v>3915</v>
      </c>
      <c r="CX872">
        <v>3915</v>
      </c>
      <c r="CY872">
        <v>3905</v>
      </c>
      <c r="CZ872">
        <v>3905</v>
      </c>
      <c r="DA872">
        <v>11800</v>
      </c>
      <c r="DB872">
        <v>3900</v>
      </c>
      <c r="DC872">
        <v>3905</v>
      </c>
      <c r="DD872">
        <v>3900</v>
      </c>
      <c r="DE872">
        <v>3905</v>
      </c>
      <c r="DF872">
        <v>3500</v>
      </c>
      <c r="DG872">
        <v>3905</v>
      </c>
      <c r="DH872">
        <v>3905</v>
      </c>
      <c r="DI872">
        <v>3900</v>
      </c>
      <c r="DJ872">
        <v>3900</v>
      </c>
      <c r="DK872">
        <v>6200</v>
      </c>
      <c r="DL872">
        <v>3900</v>
      </c>
      <c r="DM872">
        <v>3910</v>
      </c>
      <c r="DN872">
        <v>3900</v>
      </c>
      <c r="DO872">
        <v>3905</v>
      </c>
      <c r="DP872">
        <v>11300</v>
      </c>
      <c r="DQ872">
        <v>3900</v>
      </c>
      <c r="DR872">
        <v>3900</v>
      </c>
      <c r="DS872">
        <v>3895</v>
      </c>
      <c r="DT872">
        <v>3900</v>
      </c>
      <c r="DU872">
        <v>22800</v>
      </c>
      <c r="DV872">
        <v>3900</v>
      </c>
      <c r="DW872">
        <v>3900</v>
      </c>
      <c r="DX872">
        <v>3900</v>
      </c>
      <c r="DY872">
        <v>3900</v>
      </c>
      <c r="DZ872">
        <v>6400</v>
      </c>
      <c r="EA872">
        <v>3900</v>
      </c>
      <c r="EB872">
        <v>3900</v>
      </c>
      <c r="EC872">
        <v>3900</v>
      </c>
      <c r="ED872">
        <v>3900</v>
      </c>
      <c r="EE872">
        <v>12700</v>
      </c>
      <c r="EF872">
        <v>3900</v>
      </c>
      <c r="EG872">
        <v>3905</v>
      </c>
      <c r="EH872">
        <v>3900</v>
      </c>
      <c r="EI872">
        <v>3900</v>
      </c>
      <c r="EJ872">
        <v>7900</v>
      </c>
      <c r="EK872">
        <v>3905</v>
      </c>
      <c r="EL872">
        <v>3905</v>
      </c>
      <c r="EM872">
        <v>3900</v>
      </c>
      <c r="EN872">
        <v>3900</v>
      </c>
      <c r="EO872">
        <v>5600</v>
      </c>
      <c r="EP872">
        <v>3900</v>
      </c>
      <c r="EQ872">
        <v>3905</v>
      </c>
      <c r="ER872">
        <v>3900</v>
      </c>
      <c r="ES872">
        <v>3900</v>
      </c>
      <c r="ET872">
        <v>5000</v>
      </c>
      <c r="EU872">
        <v>3900</v>
      </c>
      <c r="EV872">
        <v>3900</v>
      </c>
      <c r="EW872">
        <v>3900</v>
      </c>
      <c r="EX872">
        <v>3900</v>
      </c>
      <c r="EY872">
        <v>10800</v>
      </c>
      <c r="EZ872">
        <v>3900</v>
      </c>
      <c r="FA872">
        <v>3900</v>
      </c>
      <c r="FB872">
        <v>3900</v>
      </c>
      <c r="FC872">
        <v>3900</v>
      </c>
      <c r="FD872">
        <v>1700</v>
      </c>
      <c r="FE872">
        <v>3900</v>
      </c>
      <c r="FF872">
        <v>3905</v>
      </c>
      <c r="FG872">
        <v>3900</v>
      </c>
      <c r="FH872">
        <v>3900</v>
      </c>
      <c r="FI872">
        <v>2200</v>
      </c>
      <c r="FJ872">
        <v>3905</v>
      </c>
      <c r="FK872">
        <v>3905</v>
      </c>
      <c r="FL872">
        <v>3900</v>
      </c>
      <c r="FM872">
        <v>3905</v>
      </c>
      <c r="FN872">
        <v>15900</v>
      </c>
      <c r="FO872">
        <v>3900</v>
      </c>
      <c r="FP872">
        <v>3905</v>
      </c>
      <c r="FQ872">
        <v>3895</v>
      </c>
      <c r="FR872">
        <v>3900</v>
      </c>
      <c r="FS872">
        <v>9300</v>
      </c>
      <c r="FT872">
        <v>3900</v>
      </c>
      <c r="FU872">
        <v>3900</v>
      </c>
      <c r="FV872">
        <v>3900</v>
      </c>
      <c r="FW872">
        <v>3900</v>
      </c>
      <c r="FX872">
        <v>200</v>
      </c>
      <c r="GC872">
        <v>0</v>
      </c>
      <c r="GH872">
        <v>0</v>
      </c>
      <c r="GM872">
        <v>0</v>
      </c>
      <c r="GR872">
        <v>0</v>
      </c>
      <c r="GW872">
        <v>0</v>
      </c>
      <c r="HB872">
        <v>0</v>
      </c>
      <c r="HG872">
        <v>0</v>
      </c>
      <c r="HL872">
        <v>0</v>
      </c>
      <c r="HQ872">
        <v>0</v>
      </c>
      <c r="HV872">
        <v>0</v>
      </c>
      <c r="IA872">
        <v>0</v>
      </c>
      <c r="IB872">
        <v>3900</v>
      </c>
      <c r="IC872">
        <v>3900</v>
      </c>
      <c r="ID872">
        <v>3885</v>
      </c>
      <c r="IE872">
        <v>3890</v>
      </c>
      <c r="IF872">
        <v>27900</v>
      </c>
      <c r="IG872">
        <v>3890</v>
      </c>
      <c r="IH872">
        <v>3890</v>
      </c>
      <c r="II872">
        <v>3875</v>
      </c>
      <c r="IJ872">
        <v>3875</v>
      </c>
      <c r="IK872">
        <v>21600</v>
      </c>
      <c r="IL872">
        <v>3875</v>
      </c>
      <c r="IM872">
        <v>3875</v>
      </c>
      <c r="IN872">
        <v>3870</v>
      </c>
      <c r="IO872">
        <v>3875</v>
      </c>
      <c r="IP872">
        <v>6100</v>
      </c>
      <c r="IQ872">
        <v>3870</v>
      </c>
      <c r="IR872">
        <v>3875</v>
      </c>
      <c r="IS872">
        <v>3870</v>
      </c>
      <c r="IT872">
        <v>3875</v>
      </c>
      <c r="IU872">
        <v>6100</v>
      </c>
      <c r="IV872">
        <v>3875</v>
      </c>
      <c r="IW872">
        <v>3875</v>
      </c>
      <c r="IX872">
        <v>3870</v>
      </c>
      <c r="IY872">
        <v>3875</v>
      </c>
      <c r="IZ872">
        <v>8000</v>
      </c>
      <c r="JA872">
        <v>3875</v>
      </c>
      <c r="JB872">
        <v>3880</v>
      </c>
      <c r="JC872">
        <v>3870</v>
      </c>
      <c r="JD872">
        <v>3875</v>
      </c>
      <c r="JE872">
        <v>11200</v>
      </c>
      <c r="JF872">
        <v>3875</v>
      </c>
      <c r="JG872">
        <v>3880</v>
      </c>
      <c r="JH872">
        <v>3875</v>
      </c>
      <c r="JI872">
        <v>3880</v>
      </c>
      <c r="JJ872">
        <v>12900</v>
      </c>
      <c r="JK872">
        <v>3880</v>
      </c>
      <c r="JL872">
        <v>3880</v>
      </c>
      <c r="JM872">
        <v>3880</v>
      </c>
      <c r="JN872">
        <v>3880</v>
      </c>
      <c r="JO872">
        <v>7800</v>
      </c>
      <c r="JP872">
        <v>3880</v>
      </c>
      <c r="JQ872">
        <v>3890</v>
      </c>
      <c r="JR872">
        <v>3880</v>
      </c>
      <c r="JS872">
        <v>3885</v>
      </c>
      <c r="JT872">
        <v>10500</v>
      </c>
      <c r="JU872">
        <v>3885</v>
      </c>
      <c r="JV872">
        <v>3885</v>
      </c>
      <c r="JW872">
        <v>3880</v>
      </c>
      <c r="JX872">
        <v>3880</v>
      </c>
      <c r="JY872">
        <v>5900</v>
      </c>
      <c r="JZ872">
        <v>3875</v>
      </c>
      <c r="KA872">
        <v>3880</v>
      </c>
      <c r="KB872">
        <v>3875</v>
      </c>
      <c r="KC872">
        <v>3880</v>
      </c>
      <c r="KD872">
        <v>2400</v>
      </c>
      <c r="KE872">
        <v>3875</v>
      </c>
      <c r="KF872">
        <v>3880</v>
      </c>
      <c r="KG872">
        <v>3870</v>
      </c>
      <c r="KH872">
        <v>3880</v>
      </c>
      <c r="KI872">
        <v>15400</v>
      </c>
      <c r="KJ872">
        <v>3880</v>
      </c>
      <c r="KK872">
        <v>3890</v>
      </c>
      <c r="KL872">
        <v>3880</v>
      </c>
      <c r="KM872">
        <v>3890</v>
      </c>
      <c r="KN872">
        <v>8000</v>
      </c>
      <c r="KO872">
        <v>3885</v>
      </c>
      <c r="KP872">
        <v>3885</v>
      </c>
      <c r="KQ872">
        <v>3885</v>
      </c>
      <c r="KR872">
        <v>3885</v>
      </c>
      <c r="KS872">
        <v>17300</v>
      </c>
      <c r="KT872">
        <v>3880</v>
      </c>
      <c r="KU872">
        <v>3885</v>
      </c>
      <c r="KV872">
        <v>3880</v>
      </c>
      <c r="KW872">
        <v>3885</v>
      </c>
      <c r="KX872">
        <v>14800</v>
      </c>
      <c r="KY872">
        <v>3885</v>
      </c>
      <c r="KZ872">
        <v>3890</v>
      </c>
      <c r="LA872">
        <v>3885</v>
      </c>
      <c r="LB872">
        <v>3890</v>
      </c>
      <c r="LC872">
        <v>10000</v>
      </c>
      <c r="LD872">
        <v>3890</v>
      </c>
      <c r="LE872">
        <v>3890</v>
      </c>
      <c r="LF872">
        <v>3885</v>
      </c>
      <c r="LG872">
        <v>3885</v>
      </c>
      <c r="LH872">
        <v>6000</v>
      </c>
      <c r="LI872">
        <v>3890</v>
      </c>
      <c r="LJ872">
        <v>3890</v>
      </c>
      <c r="LK872">
        <v>3885</v>
      </c>
      <c r="LL872">
        <v>3890</v>
      </c>
      <c r="LM872">
        <v>2000</v>
      </c>
      <c r="LN872">
        <v>3885</v>
      </c>
      <c r="LO872">
        <v>3890</v>
      </c>
      <c r="LP872">
        <v>3885</v>
      </c>
      <c r="LQ872">
        <v>3890</v>
      </c>
      <c r="LR872">
        <v>12200</v>
      </c>
      <c r="LS872">
        <v>3890</v>
      </c>
      <c r="LT872">
        <v>3890</v>
      </c>
      <c r="LU872">
        <v>3885</v>
      </c>
      <c r="LV872">
        <v>3885</v>
      </c>
      <c r="LW872">
        <v>3500</v>
      </c>
      <c r="LX872">
        <v>3885</v>
      </c>
      <c r="LY872">
        <v>3885</v>
      </c>
      <c r="LZ872">
        <v>3875</v>
      </c>
      <c r="MA872">
        <v>3875</v>
      </c>
      <c r="MB872">
        <v>7900</v>
      </c>
      <c r="MC872">
        <v>3875</v>
      </c>
      <c r="MD872">
        <v>3880</v>
      </c>
      <c r="ME872">
        <v>3870</v>
      </c>
      <c r="MF872">
        <v>3875</v>
      </c>
      <c r="MG872">
        <v>11800</v>
      </c>
      <c r="MH872">
        <v>3870</v>
      </c>
      <c r="MI872">
        <v>3870</v>
      </c>
      <c r="MJ872">
        <v>3870</v>
      </c>
      <c r="MK872">
        <v>3870</v>
      </c>
      <c r="ML872">
        <v>7900</v>
      </c>
      <c r="MM872">
        <v>3875</v>
      </c>
      <c r="MN872">
        <v>3875</v>
      </c>
      <c r="MO872">
        <v>3870</v>
      </c>
      <c r="MP872">
        <v>3870</v>
      </c>
      <c r="MQ872">
        <v>13300</v>
      </c>
      <c r="MR872">
        <v>3870</v>
      </c>
      <c r="MS872">
        <v>3875</v>
      </c>
      <c r="MT872">
        <v>3870</v>
      </c>
      <c r="MU872">
        <v>3875</v>
      </c>
      <c r="MV872">
        <v>3400</v>
      </c>
      <c r="MW872">
        <v>3870</v>
      </c>
      <c r="MX872">
        <v>3875</v>
      </c>
      <c r="MY872">
        <v>3870</v>
      </c>
      <c r="MZ872">
        <v>3870</v>
      </c>
      <c r="NA872">
        <v>3600</v>
      </c>
      <c r="NB872">
        <v>3875</v>
      </c>
      <c r="NC872">
        <v>3875</v>
      </c>
      <c r="ND872">
        <v>3870</v>
      </c>
      <c r="NE872">
        <v>3870</v>
      </c>
      <c r="NF872">
        <v>9700</v>
      </c>
      <c r="NG872">
        <v>3875</v>
      </c>
      <c r="NH872">
        <v>3875</v>
      </c>
      <c r="NI872">
        <v>3870</v>
      </c>
      <c r="NJ872">
        <v>3870</v>
      </c>
      <c r="NK872">
        <v>32800</v>
      </c>
      <c r="NL872">
        <v>3870</v>
      </c>
      <c r="NM872">
        <v>3880</v>
      </c>
      <c r="NN872">
        <v>3870</v>
      </c>
      <c r="NO872">
        <v>3880</v>
      </c>
      <c r="NP872">
        <v>20700</v>
      </c>
      <c r="NQ872">
        <v>3880</v>
      </c>
      <c r="NR872">
        <v>3880</v>
      </c>
      <c r="NS872">
        <v>3875</v>
      </c>
      <c r="NT872">
        <v>3880</v>
      </c>
      <c r="NU872">
        <v>15500</v>
      </c>
      <c r="NV872">
        <v>3880</v>
      </c>
      <c r="NW872">
        <v>3880</v>
      </c>
      <c r="NX872">
        <v>3880</v>
      </c>
      <c r="NY872">
        <v>3880</v>
      </c>
      <c r="NZ872">
        <v>100600</v>
      </c>
    </row>
    <row r="873" spans="1:390" ht="15">
      <c r="A873" s="15" t="s">
        <v>18</v>
      </c>
      <c r="B873" s="15">
        <v>28</v>
      </c>
      <c r="C873" s="15">
        <v>6920</v>
      </c>
      <c r="D873" s="10" t="s">
        <v>214</v>
      </c>
      <c r="E873" s="15" t="s">
        <v>20</v>
      </c>
      <c r="F873" s="15" t="s">
        <v>446</v>
      </c>
      <c r="G873" s="50">
        <v>1768</v>
      </c>
      <c r="H873" s="50">
        <v>72</v>
      </c>
      <c r="I873" s="58">
        <v>4.2500000000000003E-2</v>
      </c>
      <c r="J873" s="50">
        <v>1292700</v>
      </c>
      <c r="K873" s="50">
        <v>1774</v>
      </c>
      <c r="L873" s="50">
        <v>1663</v>
      </c>
      <c r="M873" s="63">
        <f t="shared" si="66"/>
        <v>5.4054054054054057E-2</v>
      </c>
      <c r="N873" s="42" t="str">
        <f>IFERROR(VLOOKUP(C873, マスタ!$E$2:$G$33, 3, TRUE), "")</f>
        <v>電気</v>
      </c>
      <c r="O873" s="15" t="str">
        <f>IF(F873 = "", "", TEXT( WORKDAY(TEXT(LEFT(F873, FIND("(", F873) - 1), "yyyy/mm/dd"), 1, マスタ!$A$2:$A$106), "yyyymmdd"))</f>
        <v>20170810</v>
      </c>
      <c r="P873" s="16">
        <v>42957</v>
      </c>
      <c r="Q873" s="56">
        <v>1780</v>
      </c>
      <c r="R873" s="56">
        <v>1815</v>
      </c>
      <c r="S873" s="56">
        <v>1773</v>
      </c>
      <c r="T873" s="15" t="str">
        <f t="shared" si="68"/>
        <v>有</v>
      </c>
      <c r="U873" s="15" t="str">
        <f t="shared" si="69"/>
        <v>無</v>
      </c>
      <c r="V873" s="67">
        <f t="shared" si="70"/>
        <v>6.7873303167420573E-3</v>
      </c>
      <c r="W873" s="17" t="s">
        <v>949</v>
      </c>
      <c r="X873" s="46">
        <v>35</v>
      </c>
      <c r="Y873" s="71">
        <f t="shared" si="67"/>
        <v>19.796380090497738</v>
      </c>
      <c r="Z873">
        <v>1780</v>
      </c>
      <c r="AA873">
        <v>1815</v>
      </c>
      <c r="AB873">
        <v>1779</v>
      </c>
      <c r="AC873">
        <v>1801</v>
      </c>
      <c r="AD873">
        <v>166300</v>
      </c>
      <c r="AE873">
        <v>1800</v>
      </c>
      <c r="AF873">
        <v>1815</v>
      </c>
      <c r="AG873">
        <v>1799</v>
      </c>
      <c r="AH873">
        <v>1805</v>
      </c>
      <c r="AI873">
        <v>38600</v>
      </c>
      <c r="AJ873">
        <v>1805</v>
      </c>
      <c r="AK873">
        <v>1812</v>
      </c>
      <c r="AL873">
        <v>1800</v>
      </c>
      <c r="AM873">
        <v>1804</v>
      </c>
      <c r="AN873">
        <v>16000</v>
      </c>
      <c r="AO873">
        <v>1800</v>
      </c>
      <c r="AP873">
        <v>1802</v>
      </c>
      <c r="AQ873">
        <v>1790</v>
      </c>
      <c r="AR873">
        <v>1792</v>
      </c>
      <c r="AS873">
        <v>5400</v>
      </c>
      <c r="AT873">
        <v>1790</v>
      </c>
      <c r="AU873">
        <v>1793</v>
      </c>
      <c r="AV873">
        <v>1786</v>
      </c>
      <c r="AW873">
        <v>1786</v>
      </c>
      <c r="AX873">
        <v>7200</v>
      </c>
      <c r="AY873">
        <v>1788</v>
      </c>
      <c r="AZ873">
        <v>1789</v>
      </c>
      <c r="BA873">
        <v>1782</v>
      </c>
      <c r="BB873">
        <v>1786</v>
      </c>
      <c r="BC873">
        <v>6100</v>
      </c>
      <c r="BD873">
        <v>1785</v>
      </c>
      <c r="BE873">
        <v>1788</v>
      </c>
      <c r="BF873">
        <v>1779</v>
      </c>
      <c r="BG873">
        <v>1782</v>
      </c>
      <c r="BH873">
        <v>10500</v>
      </c>
      <c r="BI873">
        <v>1782</v>
      </c>
      <c r="BJ873">
        <v>1788</v>
      </c>
      <c r="BK873">
        <v>1775</v>
      </c>
      <c r="BL873">
        <v>1785</v>
      </c>
      <c r="BM873">
        <v>16700</v>
      </c>
      <c r="BN873">
        <v>1786</v>
      </c>
      <c r="BO873">
        <v>1789</v>
      </c>
      <c r="BP873">
        <v>1782</v>
      </c>
      <c r="BQ873">
        <v>1787</v>
      </c>
      <c r="BR873">
        <v>18200</v>
      </c>
      <c r="BS873">
        <v>1787</v>
      </c>
      <c r="BT873">
        <v>1793</v>
      </c>
      <c r="BU873">
        <v>1785</v>
      </c>
      <c r="BV873">
        <v>1788</v>
      </c>
      <c r="BW873">
        <v>20800</v>
      </c>
      <c r="BX873">
        <v>1788</v>
      </c>
      <c r="BY873">
        <v>1788</v>
      </c>
      <c r="BZ873">
        <v>1782</v>
      </c>
      <c r="CA873">
        <v>1786</v>
      </c>
      <c r="CB873">
        <v>8300</v>
      </c>
      <c r="CC873">
        <v>1785</v>
      </c>
      <c r="CD873">
        <v>1787</v>
      </c>
      <c r="CE873">
        <v>1777</v>
      </c>
      <c r="CF873">
        <v>1782</v>
      </c>
      <c r="CG873">
        <v>10800</v>
      </c>
      <c r="CH873">
        <v>1779</v>
      </c>
      <c r="CI873">
        <v>1779</v>
      </c>
      <c r="CJ873">
        <v>1773</v>
      </c>
      <c r="CK873">
        <v>1778</v>
      </c>
      <c r="CL873">
        <v>9400</v>
      </c>
      <c r="CM873">
        <v>1776</v>
      </c>
      <c r="CN873">
        <v>1778</v>
      </c>
      <c r="CO873">
        <v>1773</v>
      </c>
      <c r="CP873">
        <v>1775</v>
      </c>
      <c r="CQ873">
        <v>4800</v>
      </c>
      <c r="CR873">
        <v>1777</v>
      </c>
      <c r="CS873">
        <v>1780</v>
      </c>
      <c r="CT873">
        <v>1775</v>
      </c>
      <c r="CU873">
        <v>1775</v>
      </c>
      <c r="CV873">
        <v>10200</v>
      </c>
      <c r="CW873">
        <v>1776</v>
      </c>
      <c r="CX873">
        <v>1776</v>
      </c>
      <c r="CY873">
        <v>1775</v>
      </c>
      <c r="CZ873">
        <v>1775</v>
      </c>
      <c r="DA873">
        <v>2300</v>
      </c>
      <c r="DB873">
        <v>1775</v>
      </c>
      <c r="DC873">
        <v>1781</v>
      </c>
      <c r="DD873">
        <v>1775</v>
      </c>
      <c r="DE873">
        <v>1781</v>
      </c>
      <c r="DF873">
        <v>11700</v>
      </c>
      <c r="DG873">
        <v>1779</v>
      </c>
      <c r="DH873">
        <v>1780</v>
      </c>
      <c r="DI873">
        <v>1777</v>
      </c>
      <c r="DJ873">
        <v>1779</v>
      </c>
      <c r="DK873">
        <v>1600</v>
      </c>
      <c r="DL873">
        <v>1779</v>
      </c>
      <c r="DM873">
        <v>1781</v>
      </c>
      <c r="DN873">
        <v>1778</v>
      </c>
      <c r="DO873">
        <v>1781</v>
      </c>
      <c r="DP873">
        <v>2500</v>
      </c>
      <c r="DQ873">
        <v>1780</v>
      </c>
      <c r="DR873">
        <v>1781</v>
      </c>
      <c r="DS873">
        <v>1778</v>
      </c>
      <c r="DT873">
        <v>1779</v>
      </c>
      <c r="DU873">
        <v>4900</v>
      </c>
      <c r="DV873">
        <v>1779</v>
      </c>
      <c r="DW873">
        <v>1779</v>
      </c>
      <c r="DX873">
        <v>1778</v>
      </c>
      <c r="DY873">
        <v>1778</v>
      </c>
      <c r="DZ873">
        <v>3800</v>
      </c>
      <c r="EA873">
        <v>1778</v>
      </c>
      <c r="EB873">
        <v>1783</v>
      </c>
      <c r="EC873">
        <v>1778</v>
      </c>
      <c r="ED873">
        <v>1783</v>
      </c>
      <c r="EE873">
        <v>7900</v>
      </c>
      <c r="EF873">
        <v>1783</v>
      </c>
      <c r="EG873">
        <v>1790</v>
      </c>
      <c r="EH873">
        <v>1783</v>
      </c>
      <c r="EI873">
        <v>1786</v>
      </c>
      <c r="EJ873">
        <v>12300</v>
      </c>
      <c r="EK873">
        <v>1787</v>
      </c>
      <c r="EL873">
        <v>1789</v>
      </c>
      <c r="EM873">
        <v>1786</v>
      </c>
      <c r="EN873">
        <v>1788</v>
      </c>
      <c r="EO873">
        <v>7300</v>
      </c>
      <c r="EP873">
        <v>1786</v>
      </c>
      <c r="EQ873">
        <v>1788</v>
      </c>
      <c r="ER873">
        <v>1782</v>
      </c>
      <c r="ES873">
        <v>1782</v>
      </c>
      <c r="ET873">
        <v>7600</v>
      </c>
      <c r="EU873">
        <v>1783</v>
      </c>
      <c r="EV873">
        <v>1787</v>
      </c>
      <c r="EW873">
        <v>1783</v>
      </c>
      <c r="EX873">
        <v>1787</v>
      </c>
      <c r="EY873">
        <v>4800</v>
      </c>
      <c r="EZ873">
        <v>1785</v>
      </c>
      <c r="FA873">
        <v>1787</v>
      </c>
      <c r="FB873">
        <v>1785</v>
      </c>
      <c r="FC873">
        <v>1787</v>
      </c>
      <c r="FD873">
        <v>6300</v>
      </c>
      <c r="FE873">
        <v>1786</v>
      </c>
      <c r="FF873">
        <v>1789</v>
      </c>
      <c r="FG873">
        <v>1785</v>
      </c>
      <c r="FH873">
        <v>1788</v>
      </c>
      <c r="FI873">
        <v>8200</v>
      </c>
      <c r="FJ873">
        <v>1788</v>
      </c>
      <c r="FK873">
        <v>1790</v>
      </c>
      <c r="FL873">
        <v>1786</v>
      </c>
      <c r="FM873">
        <v>1790</v>
      </c>
      <c r="FN873">
        <v>7100</v>
      </c>
      <c r="FO873">
        <v>1790</v>
      </c>
      <c r="FP873">
        <v>1790</v>
      </c>
      <c r="FQ873">
        <v>1789</v>
      </c>
      <c r="FR873">
        <v>1789</v>
      </c>
      <c r="FS873">
        <v>7100</v>
      </c>
      <c r="FT873">
        <v>1791</v>
      </c>
      <c r="FU873">
        <v>1791</v>
      </c>
      <c r="FV873">
        <v>1791</v>
      </c>
      <c r="FW873">
        <v>1791</v>
      </c>
      <c r="FX873">
        <v>800</v>
      </c>
      <c r="GC873">
        <v>0</v>
      </c>
      <c r="GH873">
        <v>0</v>
      </c>
      <c r="GM873">
        <v>0</v>
      </c>
      <c r="GR873">
        <v>0</v>
      </c>
      <c r="GW873">
        <v>0</v>
      </c>
      <c r="HB873">
        <v>0</v>
      </c>
      <c r="HG873">
        <v>0</v>
      </c>
      <c r="HL873">
        <v>0</v>
      </c>
      <c r="HQ873">
        <v>0</v>
      </c>
      <c r="HV873">
        <v>0</v>
      </c>
      <c r="IA873">
        <v>0</v>
      </c>
      <c r="IB873">
        <v>1780</v>
      </c>
      <c r="IC873">
        <v>1789</v>
      </c>
      <c r="ID873">
        <v>1780</v>
      </c>
      <c r="IE873">
        <v>1787</v>
      </c>
      <c r="IF873">
        <v>31300</v>
      </c>
      <c r="IG873">
        <v>1787</v>
      </c>
      <c r="IH873">
        <v>1788</v>
      </c>
      <c r="II873">
        <v>1784</v>
      </c>
      <c r="IJ873">
        <v>1788</v>
      </c>
      <c r="IK873">
        <v>7100</v>
      </c>
      <c r="IL873">
        <v>1787</v>
      </c>
      <c r="IM873">
        <v>1788</v>
      </c>
      <c r="IN873">
        <v>1785</v>
      </c>
      <c r="IO873">
        <v>1786</v>
      </c>
      <c r="IP873">
        <v>16400</v>
      </c>
      <c r="IQ873">
        <v>1786</v>
      </c>
      <c r="IR873">
        <v>1790</v>
      </c>
      <c r="IS873">
        <v>1785</v>
      </c>
      <c r="IT873">
        <v>1789</v>
      </c>
      <c r="IU873">
        <v>13300</v>
      </c>
      <c r="IV873">
        <v>1790</v>
      </c>
      <c r="IW873">
        <v>1790</v>
      </c>
      <c r="IX873">
        <v>1786</v>
      </c>
      <c r="IY873">
        <v>1788</v>
      </c>
      <c r="IZ873">
        <v>7600</v>
      </c>
      <c r="JA873">
        <v>1789</v>
      </c>
      <c r="JB873">
        <v>1792</v>
      </c>
      <c r="JC873">
        <v>1789</v>
      </c>
      <c r="JD873">
        <v>1791</v>
      </c>
      <c r="JE873">
        <v>7000</v>
      </c>
      <c r="JF873">
        <v>1791</v>
      </c>
      <c r="JG873">
        <v>1791</v>
      </c>
      <c r="JH873">
        <v>1786</v>
      </c>
      <c r="JI873">
        <v>1787</v>
      </c>
      <c r="JJ873">
        <v>9100</v>
      </c>
      <c r="JK873">
        <v>1787</v>
      </c>
      <c r="JL873">
        <v>1789</v>
      </c>
      <c r="JM873">
        <v>1784</v>
      </c>
      <c r="JN873">
        <v>1789</v>
      </c>
      <c r="JO873">
        <v>15700</v>
      </c>
      <c r="JP873">
        <v>1788</v>
      </c>
      <c r="JQ873">
        <v>1789</v>
      </c>
      <c r="JR873">
        <v>1785</v>
      </c>
      <c r="JS873">
        <v>1788</v>
      </c>
      <c r="JT873">
        <v>6900</v>
      </c>
      <c r="JU873">
        <v>1788</v>
      </c>
      <c r="JV873">
        <v>1788</v>
      </c>
      <c r="JW873">
        <v>1786</v>
      </c>
      <c r="JX873">
        <v>1786</v>
      </c>
      <c r="JY873">
        <v>4900</v>
      </c>
      <c r="JZ873">
        <v>1787</v>
      </c>
      <c r="KA873">
        <v>1793</v>
      </c>
      <c r="KB873">
        <v>1787</v>
      </c>
      <c r="KC873">
        <v>1793</v>
      </c>
      <c r="KD873">
        <v>19900</v>
      </c>
      <c r="KE873">
        <v>1794</v>
      </c>
      <c r="KF873">
        <v>1795</v>
      </c>
      <c r="KG873">
        <v>1793</v>
      </c>
      <c r="KH873">
        <v>1793</v>
      </c>
      <c r="KI873">
        <v>9100</v>
      </c>
      <c r="KJ873">
        <v>1793</v>
      </c>
      <c r="KK873">
        <v>1794</v>
      </c>
      <c r="KL873">
        <v>1792</v>
      </c>
      <c r="KM873">
        <v>1793</v>
      </c>
      <c r="KN873">
        <v>6800</v>
      </c>
      <c r="KO873">
        <v>1791</v>
      </c>
      <c r="KP873">
        <v>1792</v>
      </c>
      <c r="KQ873">
        <v>1790</v>
      </c>
      <c r="KR873">
        <v>1791</v>
      </c>
      <c r="KS873">
        <v>7400</v>
      </c>
      <c r="KT873">
        <v>1790</v>
      </c>
      <c r="KU873">
        <v>1793</v>
      </c>
      <c r="KV873">
        <v>1790</v>
      </c>
      <c r="KW873">
        <v>1791</v>
      </c>
      <c r="KX873">
        <v>10300</v>
      </c>
      <c r="KY873">
        <v>1793</v>
      </c>
      <c r="KZ873">
        <v>1794</v>
      </c>
      <c r="LA873">
        <v>1792</v>
      </c>
      <c r="LB873">
        <v>1793</v>
      </c>
      <c r="LC873">
        <v>2100</v>
      </c>
      <c r="LD873">
        <v>1792</v>
      </c>
      <c r="LE873">
        <v>1792</v>
      </c>
      <c r="LF873">
        <v>1790</v>
      </c>
      <c r="LG873">
        <v>1792</v>
      </c>
      <c r="LH873">
        <v>5800</v>
      </c>
      <c r="LI873">
        <v>1792</v>
      </c>
      <c r="LJ873">
        <v>1794</v>
      </c>
      <c r="LK873">
        <v>1792</v>
      </c>
      <c r="LL873">
        <v>1794</v>
      </c>
      <c r="LM873">
        <v>9600</v>
      </c>
      <c r="LN873">
        <v>1794</v>
      </c>
      <c r="LO873">
        <v>1796</v>
      </c>
      <c r="LP873">
        <v>1792</v>
      </c>
      <c r="LQ873">
        <v>1795</v>
      </c>
      <c r="LR873">
        <v>11800</v>
      </c>
      <c r="LS873">
        <v>1795</v>
      </c>
      <c r="LT873">
        <v>1795</v>
      </c>
      <c r="LU873">
        <v>1791</v>
      </c>
      <c r="LV873">
        <v>1792</v>
      </c>
      <c r="LW873">
        <v>4700</v>
      </c>
      <c r="LX873">
        <v>1792</v>
      </c>
      <c r="LY873">
        <v>1793</v>
      </c>
      <c r="LZ873">
        <v>1790</v>
      </c>
      <c r="MA873">
        <v>1791</v>
      </c>
      <c r="MB873">
        <v>5500</v>
      </c>
      <c r="MC873">
        <v>1791</v>
      </c>
      <c r="MD873">
        <v>1792</v>
      </c>
      <c r="ME873">
        <v>1790</v>
      </c>
      <c r="MF873">
        <v>1790</v>
      </c>
      <c r="MG873">
        <v>6800</v>
      </c>
      <c r="MH873">
        <v>1790</v>
      </c>
      <c r="MI873">
        <v>1792</v>
      </c>
      <c r="MJ873">
        <v>1790</v>
      </c>
      <c r="MK873">
        <v>1791</v>
      </c>
      <c r="ML873">
        <v>7000</v>
      </c>
      <c r="MM873">
        <v>1791</v>
      </c>
      <c r="MN873">
        <v>1794</v>
      </c>
      <c r="MO873">
        <v>1790</v>
      </c>
      <c r="MP873">
        <v>1794</v>
      </c>
      <c r="MQ873">
        <v>13300</v>
      </c>
      <c r="MR873">
        <v>1794</v>
      </c>
      <c r="MS873">
        <v>1798</v>
      </c>
      <c r="MT873">
        <v>1794</v>
      </c>
      <c r="MU873">
        <v>1797</v>
      </c>
      <c r="MV873">
        <v>20400</v>
      </c>
      <c r="MW873">
        <v>1797</v>
      </c>
      <c r="MX873">
        <v>1797</v>
      </c>
      <c r="MY873">
        <v>1794</v>
      </c>
      <c r="MZ873">
        <v>1794</v>
      </c>
      <c r="NA873">
        <v>7800</v>
      </c>
      <c r="NB873">
        <v>1794</v>
      </c>
      <c r="NC873">
        <v>1795</v>
      </c>
      <c r="ND873">
        <v>1792</v>
      </c>
      <c r="NE873">
        <v>1793</v>
      </c>
      <c r="NF873">
        <v>16600</v>
      </c>
      <c r="NG873">
        <v>1793</v>
      </c>
      <c r="NH873">
        <v>1797</v>
      </c>
      <c r="NI873">
        <v>1793</v>
      </c>
      <c r="NJ873">
        <v>1797</v>
      </c>
      <c r="NK873">
        <v>17100</v>
      </c>
      <c r="NL873">
        <v>1796</v>
      </c>
      <c r="NM873">
        <v>1799</v>
      </c>
      <c r="NN873">
        <v>1795</v>
      </c>
      <c r="NO873">
        <v>1799</v>
      </c>
      <c r="NP873">
        <v>27300</v>
      </c>
      <c r="NQ873">
        <v>1798</v>
      </c>
      <c r="NR873">
        <v>1800</v>
      </c>
      <c r="NS873">
        <v>1796</v>
      </c>
      <c r="NT873">
        <v>1796</v>
      </c>
      <c r="NU873">
        <v>23500</v>
      </c>
      <c r="NV873">
        <v>1796</v>
      </c>
      <c r="NW873">
        <v>1796</v>
      </c>
      <c r="NX873">
        <v>1796</v>
      </c>
      <c r="NY873">
        <v>1796</v>
      </c>
      <c r="NZ873">
        <v>20600</v>
      </c>
    </row>
    <row r="874" spans="1:390" ht="27">
      <c r="A874" s="14" t="s">
        <v>18</v>
      </c>
      <c r="B874" s="14">
        <v>31</v>
      </c>
      <c r="C874" s="14">
        <v>7550</v>
      </c>
      <c r="D874" s="9" t="s">
        <v>587</v>
      </c>
      <c r="E874" s="14" t="s">
        <v>20</v>
      </c>
      <c r="F874" s="14" t="s">
        <v>446</v>
      </c>
      <c r="G874" s="51">
        <v>2157</v>
      </c>
      <c r="H874" s="51">
        <v>81</v>
      </c>
      <c r="I874" s="59">
        <v>3.9E-2</v>
      </c>
      <c r="J874" s="51">
        <v>1224400</v>
      </c>
      <c r="K874" s="51">
        <v>2176</v>
      </c>
      <c r="L874" s="51">
        <v>2099</v>
      </c>
      <c r="M874" s="64">
        <f t="shared" si="66"/>
        <v>0.24675324675324675</v>
      </c>
      <c r="N874" s="43" t="str">
        <f>IFERROR(VLOOKUP(C874, マスタ!$E$2:$G$33, 3, TRUE), "")</f>
        <v>75</v>
      </c>
      <c r="O874" s="14" t="str">
        <f>IF(F874 = "", "", TEXT( WORKDAY(TEXT(LEFT(F874, FIND("(", F874) - 1), "yyyy/mm/dd"), 1, マスタ!$A$2:$A$106), "yyyymmdd"))</f>
        <v>20170810</v>
      </c>
      <c r="P874" s="18">
        <v>42957</v>
      </c>
      <c r="Q874" s="57">
        <v>2150</v>
      </c>
      <c r="R874" s="57">
        <v>2178</v>
      </c>
      <c r="S874" s="57">
        <v>2143</v>
      </c>
      <c r="T874" s="14" t="str">
        <f t="shared" si="68"/>
        <v>有</v>
      </c>
      <c r="U874" s="14" t="str">
        <f t="shared" si="69"/>
        <v>無</v>
      </c>
      <c r="V874" s="68">
        <f t="shared" si="70"/>
        <v>-3.2452480296708552E-3</v>
      </c>
      <c r="W874" s="19" t="s">
        <v>950</v>
      </c>
      <c r="X874" s="47">
        <v>6</v>
      </c>
      <c r="Y874" s="70">
        <f t="shared" si="67"/>
        <v>2.7816411682892905</v>
      </c>
      <c r="Z874">
        <v>2150</v>
      </c>
      <c r="AA874">
        <v>2150</v>
      </c>
      <c r="AB874">
        <v>2143</v>
      </c>
      <c r="AC874">
        <v>2148</v>
      </c>
      <c r="AD874">
        <v>33100</v>
      </c>
      <c r="AE874">
        <v>2148</v>
      </c>
      <c r="AF874">
        <v>2154</v>
      </c>
      <c r="AG874">
        <v>2147</v>
      </c>
      <c r="AH874">
        <v>2147</v>
      </c>
      <c r="AI874">
        <v>16600</v>
      </c>
      <c r="AJ874">
        <v>2146</v>
      </c>
      <c r="AK874">
        <v>2150</v>
      </c>
      <c r="AL874">
        <v>2146</v>
      </c>
      <c r="AM874">
        <v>2150</v>
      </c>
      <c r="AN874">
        <v>5900</v>
      </c>
      <c r="AO874">
        <v>2150</v>
      </c>
      <c r="AP874">
        <v>2154</v>
      </c>
      <c r="AQ874">
        <v>2149</v>
      </c>
      <c r="AR874">
        <v>2152</v>
      </c>
      <c r="AS874">
        <v>8600</v>
      </c>
      <c r="AT874">
        <v>2153</v>
      </c>
      <c r="AU874">
        <v>2158</v>
      </c>
      <c r="AV874">
        <v>2153</v>
      </c>
      <c r="AW874">
        <v>2156</v>
      </c>
      <c r="AX874">
        <v>15400</v>
      </c>
      <c r="AY874">
        <v>2157</v>
      </c>
      <c r="AZ874">
        <v>2158</v>
      </c>
      <c r="BA874">
        <v>2155</v>
      </c>
      <c r="BB874">
        <v>2155</v>
      </c>
      <c r="BC874">
        <v>5400</v>
      </c>
      <c r="BD874">
        <v>2154</v>
      </c>
      <c r="BE874">
        <v>2160</v>
      </c>
      <c r="BF874">
        <v>2153</v>
      </c>
      <c r="BG874">
        <v>2157</v>
      </c>
      <c r="BH874">
        <v>11100</v>
      </c>
      <c r="BI874">
        <v>2157</v>
      </c>
      <c r="BJ874">
        <v>2157</v>
      </c>
      <c r="BK874">
        <v>2153</v>
      </c>
      <c r="BL874">
        <v>2155</v>
      </c>
      <c r="BM874">
        <v>6200</v>
      </c>
      <c r="BN874">
        <v>2155</v>
      </c>
      <c r="BO874">
        <v>2155</v>
      </c>
      <c r="BP874">
        <v>2152</v>
      </c>
      <c r="BQ874">
        <v>2152</v>
      </c>
      <c r="BR874">
        <v>3200</v>
      </c>
      <c r="BS874">
        <v>2152</v>
      </c>
      <c r="BT874">
        <v>2155</v>
      </c>
      <c r="BU874">
        <v>2152</v>
      </c>
      <c r="BV874">
        <v>2154</v>
      </c>
      <c r="BW874">
        <v>5400</v>
      </c>
      <c r="BX874">
        <v>2154</v>
      </c>
      <c r="BY874">
        <v>2154</v>
      </c>
      <c r="BZ874">
        <v>2151</v>
      </c>
      <c r="CA874">
        <v>2151</v>
      </c>
      <c r="CB874">
        <v>6800</v>
      </c>
      <c r="CC874">
        <v>2151</v>
      </c>
      <c r="CD874">
        <v>2153</v>
      </c>
      <c r="CE874">
        <v>2151</v>
      </c>
      <c r="CF874">
        <v>2152</v>
      </c>
      <c r="CG874">
        <v>4400</v>
      </c>
      <c r="CH874">
        <v>2150</v>
      </c>
      <c r="CI874">
        <v>2153</v>
      </c>
      <c r="CJ874">
        <v>2147</v>
      </c>
      <c r="CK874">
        <v>2153</v>
      </c>
      <c r="CL874">
        <v>11900</v>
      </c>
      <c r="CM874">
        <v>2153</v>
      </c>
      <c r="CN874">
        <v>2157</v>
      </c>
      <c r="CO874">
        <v>2153</v>
      </c>
      <c r="CP874">
        <v>2157</v>
      </c>
      <c r="CQ874">
        <v>5400</v>
      </c>
      <c r="CR874">
        <v>2156</v>
      </c>
      <c r="CS874">
        <v>2158</v>
      </c>
      <c r="CT874">
        <v>2154</v>
      </c>
      <c r="CU874">
        <v>2154</v>
      </c>
      <c r="CV874">
        <v>8800</v>
      </c>
      <c r="CW874">
        <v>2153</v>
      </c>
      <c r="CX874">
        <v>2153</v>
      </c>
      <c r="CY874">
        <v>2151</v>
      </c>
      <c r="CZ874">
        <v>2152</v>
      </c>
      <c r="DA874">
        <v>5300</v>
      </c>
      <c r="DB874">
        <v>2151</v>
      </c>
      <c r="DC874">
        <v>2156</v>
      </c>
      <c r="DD874">
        <v>2151</v>
      </c>
      <c r="DE874">
        <v>2156</v>
      </c>
      <c r="DF874">
        <v>6100</v>
      </c>
      <c r="DG874">
        <v>2155</v>
      </c>
      <c r="DH874">
        <v>2157</v>
      </c>
      <c r="DI874">
        <v>2155</v>
      </c>
      <c r="DJ874">
        <v>2155</v>
      </c>
      <c r="DK874">
        <v>5100</v>
      </c>
      <c r="DL874">
        <v>2154</v>
      </c>
      <c r="DM874">
        <v>2156</v>
      </c>
      <c r="DN874">
        <v>2153</v>
      </c>
      <c r="DO874">
        <v>2155</v>
      </c>
      <c r="DP874">
        <v>5200</v>
      </c>
      <c r="DQ874">
        <v>2155</v>
      </c>
      <c r="DR874">
        <v>2155</v>
      </c>
      <c r="DS874">
        <v>2154</v>
      </c>
      <c r="DT874">
        <v>2155</v>
      </c>
      <c r="DU874">
        <v>1300</v>
      </c>
      <c r="DV874">
        <v>2155</v>
      </c>
      <c r="DW874">
        <v>2156</v>
      </c>
      <c r="DX874">
        <v>2153</v>
      </c>
      <c r="DY874">
        <v>2154</v>
      </c>
      <c r="DZ874">
        <v>3700</v>
      </c>
      <c r="EA874">
        <v>2154</v>
      </c>
      <c r="EB874">
        <v>2154</v>
      </c>
      <c r="EC874">
        <v>2152</v>
      </c>
      <c r="ED874">
        <v>2152</v>
      </c>
      <c r="EE874">
        <v>2300</v>
      </c>
      <c r="EF874">
        <v>2153</v>
      </c>
      <c r="EG874">
        <v>2155</v>
      </c>
      <c r="EH874">
        <v>2153</v>
      </c>
      <c r="EI874">
        <v>2154</v>
      </c>
      <c r="EJ874">
        <v>6000</v>
      </c>
      <c r="EK874">
        <v>2154</v>
      </c>
      <c r="EL874">
        <v>2155</v>
      </c>
      <c r="EM874">
        <v>2154</v>
      </c>
      <c r="EN874">
        <v>2155</v>
      </c>
      <c r="EO874">
        <v>2400</v>
      </c>
      <c r="EP874">
        <v>2155</v>
      </c>
      <c r="EQ874">
        <v>2155</v>
      </c>
      <c r="ER874">
        <v>2152</v>
      </c>
      <c r="ES874">
        <v>2154</v>
      </c>
      <c r="ET874">
        <v>4200</v>
      </c>
      <c r="EU874">
        <v>2153</v>
      </c>
      <c r="EV874">
        <v>2155</v>
      </c>
      <c r="EW874">
        <v>2153</v>
      </c>
      <c r="EX874">
        <v>2154</v>
      </c>
      <c r="EY874">
        <v>6400</v>
      </c>
      <c r="EZ874">
        <v>2154</v>
      </c>
      <c r="FA874">
        <v>2154</v>
      </c>
      <c r="FB874">
        <v>2153</v>
      </c>
      <c r="FC874">
        <v>2153</v>
      </c>
      <c r="FD874">
        <v>1400</v>
      </c>
      <c r="FE874">
        <v>2154</v>
      </c>
      <c r="FF874">
        <v>2154</v>
      </c>
      <c r="FG874">
        <v>2153</v>
      </c>
      <c r="FH874">
        <v>2153</v>
      </c>
      <c r="FI874">
        <v>3200</v>
      </c>
      <c r="FJ874">
        <v>2153</v>
      </c>
      <c r="FK874">
        <v>2153</v>
      </c>
      <c r="FL874">
        <v>2150</v>
      </c>
      <c r="FM874">
        <v>2152</v>
      </c>
      <c r="FN874">
        <v>5200</v>
      </c>
      <c r="FO874">
        <v>2151</v>
      </c>
      <c r="FP874">
        <v>2153</v>
      </c>
      <c r="FQ874">
        <v>2151</v>
      </c>
      <c r="FR874">
        <v>2153</v>
      </c>
      <c r="FS874">
        <v>2700</v>
      </c>
      <c r="FT874">
        <v>2153</v>
      </c>
      <c r="FU874">
        <v>2153</v>
      </c>
      <c r="FV874">
        <v>2153</v>
      </c>
      <c r="FW874">
        <v>2153</v>
      </c>
      <c r="FX874">
        <v>200</v>
      </c>
      <c r="GC874">
        <v>0</v>
      </c>
      <c r="GH874">
        <v>0</v>
      </c>
      <c r="GM874">
        <v>0</v>
      </c>
      <c r="GR874">
        <v>0</v>
      </c>
      <c r="GW874">
        <v>0</v>
      </c>
      <c r="HB874">
        <v>0</v>
      </c>
      <c r="HG874">
        <v>0</v>
      </c>
      <c r="HL874">
        <v>0</v>
      </c>
      <c r="HQ874">
        <v>0</v>
      </c>
      <c r="HV874">
        <v>0</v>
      </c>
      <c r="IA874">
        <v>0</v>
      </c>
      <c r="IB874">
        <v>2147</v>
      </c>
      <c r="IC874">
        <v>2159</v>
      </c>
      <c r="ID874">
        <v>2147</v>
      </c>
      <c r="IE874">
        <v>2159</v>
      </c>
      <c r="IF874">
        <v>27400</v>
      </c>
      <c r="IG874">
        <v>2157</v>
      </c>
      <c r="IH874">
        <v>2160</v>
      </c>
      <c r="II874">
        <v>2155</v>
      </c>
      <c r="IJ874">
        <v>2160</v>
      </c>
      <c r="IK874">
        <v>9200</v>
      </c>
      <c r="IL874">
        <v>2160</v>
      </c>
      <c r="IM874">
        <v>2169</v>
      </c>
      <c r="IN874">
        <v>2160</v>
      </c>
      <c r="IO874">
        <v>2168</v>
      </c>
      <c r="IP874">
        <v>25000</v>
      </c>
      <c r="IQ874">
        <v>2167</v>
      </c>
      <c r="IR874">
        <v>2169</v>
      </c>
      <c r="IS874">
        <v>2166</v>
      </c>
      <c r="IT874">
        <v>2169</v>
      </c>
      <c r="IU874">
        <v>12200</v>
      </c>
      <c r="IV874">
        <v>2169</v>
      </c>
      <c r="IW874">
        <v>2174</v>
      </c>
      <c r="IX874">
        <v>2168</v>
      </c>
      <c r="IY874">
        <v>2174</v>
      </c>
      <c r="IZ874">
        <v>25200</v>
      </c>
      <c r="JA874">
        <v>2173</v>
      </c>
      <c r="JB874">
        <v>2174</v>
      </c>
      <c r="JC874">
        <v>2172</v>
      </c>
      <c r="JD874">
        <v>2173</v>
      </c>
      <c r="JE874">
        <v>1900</v>
      </c>
      <c r="JF874">
        <v>2172</v>
      </c>
      <c r="JG874">
        <v>2172</v>
      </c>
      <c r="JH874">
        <v>2168</v>
      </c>
      <c r="JI874">
        <v>2169</v>
      </c>
      <c r="JJ874">
        <v>4600</v>
      </c>
      <c r="JK874">
        <v>2169</v>
      </c>
      <c r="JL874">
        <v>2173</v>
      </c>
      <c r="JM874">
        <v>2169</v>
      </c>
      <c r="JN874">
        <v>2173</v>
      </c>
      <c r="JO874">
        <v>10600</v>
      </c>
      <c r="JP874">
        <v>2172</v>
      </c>
      <c r="JQ874">
        <v>2173</v>
      </c>
      <c r="JR874">
        <v>2170</v>
      </c>
      <c r="JS874">
        <v>2173</v>
      </c>
      <c r="JT874">
        <v>9800</v>
      </c>
      <c r="JU874">
        <v>2172</v>
      </c>
      <c r="JV874">
        <v>2173</v>
      </c>
      <c r="JW874">
        <v>2171</v>
      </c>
      <c r="JX874">
        <v>2172</v>
      </c>
      <c r="JY874">
        <v>2100</v>
      </c>
      <c r="JZ874">
        <v>2172</v>
      </c>
      <c r="KA874">
        <v>2173</v>
      </c>
      <c r="KB874">
        <v>2170</v>
      </c>
      <c r="KC874">
        <v>2172</v>
      </c>
      <c r="KD874">
        <v>8000</v>
      </c>
      <c r="KE874">
        <v>2172</v>
      </c>
      <c r="KF874">
        <v>2173</v>
      </c>
      <c r="KG874">
        <v>2170</v>
      </c>
      <c r="KH874">
        <v>2170</v>
      </c>
      <c r="KI874">
        <v>4900</v>
      </c>
      <c r="KJ874">
        <v>2169</v>
      </c>
      <c r="KK874">
        <v>2169</v>
      </c>
      <c r="KL874">
        <v>2168</v>
      </c>
      <c r="KM874">
        <v>2169</v>
      </c>
      <c r="KN874">
        <v>5300</v>
      </c>
      <c r="KO874">
        <v>2169</v>
      </c>
      <c r="KP874">
        <v>2173</v>
      </c>
      <c r="KQ874">
        <v>2169</v>
      </c>
      <c r="KR874">
        <v>2173</v>
      </c>
      <c r="KS874">
        <v>7200</v>
      </c>
      <c r="KT874">
        <v>2173</v>
      </c>
      <c r="KU874">
        <v>2174</v>
      </c>
      <c r="KV874">
        <v>2171</v>
      </c>
      <c r="KW874">
        <v>2173</v>
      </c>
      <c r="KX874">
        <v>7300</v>
      </c>
      <c r="KY874">
        <v>2173</v>
      </c>
      <c r="KZ874">
        <v>2173</v>
      </c>
      <c r="LA874">
        <v>2171</v>
      </c>
      <c r="LB874">
        <v>2172</v>
      </c>
      <c r="LC874">
        <v>4200</v>
      </c>
      <c r="LD874">
        <v>2171</v>
      </c>
      <c r="LE874">
        <v>2174</v>
      </c>
      <c r="LF874">
        <v>2170</v>
      </c>
      <c r="LG874">
        <v>2173</v>
      </c>
      <c r="LH874">
        <v>5500</v>
      </c>
      <c r="LI874">
        <v>2174</v>
      </c>
      <c r="LJ874">
        <v>2174</v>
      </c>
      <c r="LK874">
        <v>2173</v>
      </c>
      <c r="LL874">
        <v>2173</v>
      </c>
      <c r="LM874">
        <v>3200</v>
      </c>
      <c r="LN874">
        <v>2173</v>
      </c>
      <c r="LO874">
        <v>2177</v>
      </c>
      <c r="LP874">
        <v>2173</v>
      </c>
      <c r="LQ874">
        <v>2176</v>
      </c>
      <c r="LR874">
        <v>24400</v>
      </c>
      <c r="LS874">
        <v>2175</v>
      </c>
      <c r="LT874">
        <v>2176</v>
      </c>
      <c r="LU874">
        <v>2174</v>
      </c>
      <c r="LV874">
        <v>2176</v>
      </c>
      <c r="LW874">
        <v>4700</v>
      </c>
      <c r="LX874">
        <v>2175</v>
      </c>
      <c r="LY874">
        <v>2176</v>
      </c>
      <c r="LZ874">
        <v>2175</v>
      </c>
      <c r="MA874">
        <v>2175</v>
      </c>
      <c r="MB874">
        <v>2800</v>
      </c>
      <c r="MC874">
        <v>2174</v>
      </c>
      <c r="MD874">
        <v>2175</v>
      </c>
      <c r="ME874">
        <v>2174</v>
      </c>
      <c r="MF874">
        <v>2175</v>
      </c>
      <c r="MG874">
        <v>4200</v>
      </c>
      <c r="MH874">
        <v>2174</v>
      </c>
      <c r="MI874">
        <v>2176</v>
      </c>
      <c r="MJ874">
        <v>2174</v>
      </c>
      <c r="MK874">
        <v>2175</v>
      </c>
      <c r="ML874">
        <v>8000</v>
      </c>
      <c r="MM874">
        <v>2175</v>
      </c>
      <c r="MN874">
        <v>2176</v>
      </c>
      <c r="MO874">
        <v>2174</v>
      </c>
      <c r="MP874">
        <v>2174</v>
      </c>
      <c r="MQ874">
        <v>4700</v>
      </c>
      <c r="MR874">
        <v>2175</v>
      </c>
      <c r="MS874">
        <v>2175</v>
      </c>
      <c r="MT874">
        <v>2174</v>
      </c>
      <c r="MU874">
        <v>2175</v>
      </c>
      <c r="MV874">
        <v>3900</v>
      </c>
      <c r="MW874">
        <v>2174</v>
      </c>
      <c r="MX874">
        <v>2175</v>
      </c>
      <c r="MY874">
        <v>2173</v>
      </c>
      <c r="MZ874">
        <v>2174</v>
      </c>
      <c r="NA874">
        <v>7800</v>
      </c>
      <c r="NB874">
        <v>2174</v>
      </c>
      <c r="NC874">
        <v>2176</v>
      </c>
      <c r="ND874">
        <v>2173</v>
      </c>
      <c r="NE874">
        <v>2176</v>
      </c>
      <c r="NF874">
        <v>12700</v>
      </c>
      <c r="NG874">
        <v>2175</v>
      </c>
      <c r="NH874">
        <v>2176</v>
      </c>
      <c r="NI874">
        <v>2175</v>
      </c>
      <c r="NJ874">
        <v>2176</v>
      </c>
      <c r="NK874">
        <v>2600</v>
      </c>
      <c r="NL874">
        <v>2175</v>
      </c>
      <c r="NM874">
        <v>2178</v>
      </c>
      <c r="NN874">
        <v>2175</v>
      </c>
      <c r="NO874">
        <v>2178</v>
      </c>
      <c r="NP874">
        <v>26200</v>
      </c>
      <c r="NQ874">
        <v>2178</v>
      </c>
      <c r="NR874">
        <v>2178</v>
      </c>
      <c r="NS874">
        <v>2174</v>
      </c>
      <c r="NT874">
        <v>2176</v>
      </c>
      <c r="NU874">
        <v>24400</v>
      </c>
      <c r="NV874">
        <v>2177</v>
      </c>
      <c r="NW874">
        <v>2177</v>
      </c>
      <c r="NX874">
        <v>2177</v>
      </c>
      <c r="NY874">
        <v>2177</v>
      </c>
      <c r="NZ874">
        <v>42700</v>
      </c>
    </row>
    <row r="875" spans="1:390" ht="15">
      <c r="A875" s="15" t="s">
        <v>18</v>
      </c>
      <c r="B875" s="15">
        <v>33</v>
      </c>
      <c r="C875" s="15">
        <v>7744</v>
      </c>
      <c r="D875" s="10" t="s">
        <v>565</v>
      </c>
      <c r="E875" s="15" t="s">
        <v>20</v>
      </c>
      <c r="F875" s="15" t="s">
        <v>446</v>
      </c>
      <c r="G875" s="50">
        <v>1136</v>
      </c>
      <c r="H875" s="50">
        <v>42</v>
      </c>
      <c r="I875" s="58">
        <v>3.8399999999999997E-2</v>
      </c>
      <c r="J875" s="50">
        <v>727000</v>
      </c>
      <c r="K875" s="50">
        <v>1163</v>
      </c>
      <c r="L875" s="50">
        <v>1091</v>
      </c>
      <c r="M875" s="63">
        <f t="shared" si="66"/>
        <v>0.375</v>
      </c>
      <c r="N875" s="42" t="str">
        <f>IFERROR(VLOOKUP(C875, マスタ!$E$2:$G$33, 3, TRUE), "")</f>
        <v>精密機械</v>
      </c>
      <c r="O875" s="15" t="str">
        <f>IF(F875 = "", "", TEXT( WORKDAY(TEXT(LEFT(F875, FIND("(", F875) - 1), "yyyy/mm/dd"), 1, マスタ!$A$2:$A$106), "yyyymmdd"))</f>
        <v>20170810</v>
      </c>
      <c r="P875" s="16">
        <v>42957</v>
      </c>
      <c r="Q875" s="56">
        <v>1113</v>
      </c>
      <c r="R875" s="56">
        <v>1116</v>
      </c>
      <c r="S875" s="56">
        <v>1094</v>
      </c>
      <c r="T875" s="15" t="str">
        <f t="shared" si="68"/>
        <v>無</v>
      </c>
      <c r="U875" s="15" t="str">
        <f t="shared" si="69"/>
        <v>有</v>
      </c>
      <c r="V875" s="67">
        <f t="shared" si="70"/>
        <v>-2.0246478873239382E-2</v>
      </c>
      <c r="W875" s="17" t="s">
        <v>947</v>
      </c>
      <c r="X875" s="46">
        <v>-11</v>
      </c>
      <c r="Y875" s="71">
        <f t="shared" si="67"/>
        <v>-9.6830985915492942</v>
      </c>
      <c r="Z875">
        <v>1113</v>
      </c>
      <c r="AA875">
        <v>1116</v>
      </c>
      <c r="AB875">
        <v>1098</v>
      </c>
      <c r="AC875">
        <v>1100</v>
      </c>
      <c r="AD875">
        <v>58200</v>
      </c>
      <c r="AE875">
        <v>1102</v>
      </c>
      <c r="AF875">
        <v>1102</v>
      </c>
      <c r="AG875">
        <v>1095</v>
      </c>
      <c r="AH875">
        <v>1096</v>
      </c>
      <c r="AI875">
        <v>9200</v>
      </c>
      <c r="AJ875">
        <v>1096</v>
      </c>
      <c r="AK875">
        <v>1101</v>
      </c>
      <c r="AL875">
        <v>1096</v>
      </c>
      <c r="AM875">
        <v>1100</v>
      </c>
      <c r="AN875">
        <v>9200</v>
      </c>
      <c r="AO875">
        <v>1100</v>
      </c>
      <c r="AP875">
        <v>1100</v>
      </c>
      <c r="AQ875">
        <v>1097</v>
      </c>
      <c r="AR875">
        <v>1099</v>
      </c>
      <c r="AS875">
        <v>4300</v>
      </c>
      <c r="AT875">
        <v>1099</v>
      </c>
      <c r="AU875">
        <v>1099</v>
      </c>
      <c r="AV875">
        <v>1097</v>
      </c>
      <c r="AW875">
        <v>1097</v>
      </c>
      <c r="AX875">
        <v>3800</v>
      </c>
      <c r="AY875">
        <v>1098</v>
      </c>
      <c r="AZ875">
        <v>1101</v>
      </c>
      <c r="BA875">
        <v>1095</v>
      </c>
      <c r="BB875">
        <v>1101</v>
      </c>
      <c r="BC875">
        <v>9300</v>
      </c>
      <c r="BD875">
        <v>1100</v>
      </c>
      <c r="BE875">
        <v>1104</v>
      </c>
      <c r="BF875">
        <v>1098</v>
      </c>
      <c r="BG875">
        <v>1103</v>
      </c>
      <c r="BH875">
        <v>7400</v>
      </c>
      <c r="BI875">
        <v>1103</v>
      </c>
      <c r="BJ875">
        <v>1103</v>
      </c>
      <c r="BK875">
        <v>1101</v>
      </c>
      <c r="BL875">
        <v>1101</v>
      </c>
      <c r="BM875">
        <v>4900</v>
      </c>
      <c r="BN875">
        <v>1102</v>
      </c>
      <c r="BO875">
        <v>1106</v>
      </c>
      <c r="BP875">
        <v>1101</v>
      </c>
      <c r="BQ875">
        <v>1106</v>
      </c>
      <c r="BR875">
        <v>2900</v>
      </c>
      <c r="BS875">
        <v>1106</v>
      </c>
      <c r="BT875">
        <v>1108</v>
      </c>
      <c r="BU875">
        <v>1106</v>
      </c>
      <c r="BV875">
        <v>1108</v>
      </c>
      <c r="BW875">
        <v>2800</v>
      </c>
      <c r="BX875">
        <v>1109</v>
      </c>
      <c r="BY875">
        <v>1116</v>
      </c>
      <c r="BZ875">
        <v>1109</v>
      </c>
      <c r="CA875">
        <v>1110</v>
      </c>
      <c r="CB875">
        <v>13400</v>
      </c>
      <c r="CC875">
        <v>1109</v>
      </c>
      <c r="CD875">
        <v>1111</v>
      </c>
      <c r="CE875">
        <v>1107</v>
      </c>
      <c r="CF875">
        <v>1110</v>
      </c>
      <c r="CG875">
        <v>5600</v>
      </c>
      <c r="CH875">
        <v>1110</v>
      </c>
      <c r="CI875">
        <v>1110</v>
      </c>
      <c r="CJ875">
        <v>1102</v>
      </c>
      <c r="CK875">
        <v>1105</v>
      </c>
      <c r="CL875">
        <v>12100</v>
      </c>
      <c r="CM875">
        <v>1104</v>
      </c>
      <c r="CN875">
        <v>1107</v>
      </c>
      <c r="CO875">
        <v>1104</v>
      </c>
      <c r="CP875">
        <v>1104</v>
      </c>
      <c r="CQ875">
        <v>2500</v>
      </c>
      <c r="CR875">
        <v>1106</v>
      </c>
      <c r="CS875">
        <v>1107</v>
      </c>
      <c r="CT875">
        <v>1105</v>
      </c>
      <c r="CU875">
        <v>1106</v>
      </c>
      <c r="CV875">
        <v>2200</v>
      </c>
      <c r="CW875">
        <v>1106</v>
      </c>
      <c r="CX875">
        <v>1106</v>
      </c>
      <c r="CY875">
        <v>1102</v>
      </c>
      <c r="CZ875">
        <v>1102</v>
      </c>
      <c r="DA875">
        <v>3500</v>
      </c>
      <c r="DB875">
        <v>1102</v>
      </c>
      <c r="DC875">
        <v>1103</v>
      </c>
      <c r="DD875">
        <v>1101</v>
      </c>
      <c r="DE875">
        <v>1103</v>
      </c>
      <c r="DF875">
        <v>4000</v>
      </c>
      <c r="DG875">
        <v>1102</v>
      </c>
      <c r="DH875">
        <v>1102</v>
      </c>
      <c r="DI875">
        <v>1100</v>
      </c>
      <c r="DJ875">
        <v>1100</v>
      </c>
      <c r="DK875">
        <v>3100</v>
      </c>
      <c r="DL875">
        <v>1099</v>
      </c>
      <c r="DM875">
        <v>1099</v>
      </c>
      <c r="DN875">
        <v>1095</v>
      </c>
      <c r="DO875">
        <v>1097</v>
      </c>
      <c r="DP875">
        <v>5600</v>
      </c>
      <c r="DQ875">
        <v>1098</v>
      </c>
      <c r="DR875">
        <v>1099</v>
      </c>
      <c r="DS875">
        <v>1098</v>
      </c>
      <c r="DT875">
        <v>1099</v>
      </c>
      <c r="DU875">
        <v>2300</v>
      </c>
      <c r="DV875">
        <v>1097</v>
      </c>
      <c r="DW875">
        <v>1099</v>
      </c>
      <c r="DX875">
        <v>1097</v>
      </c>
      <c r="DY875">
        <v>1099</v>
      </c>
      <c r="DZ875">
        <v>1400</v>
      </c>
      <c r="EA875">
        <v>1099</v>
      </c>
      <c r="EB875">
        <v>1101</v>
      </c>
      <c r="EC875">
        <v>1099</v>
      </c>
      <c r="ED875">
        <v>1099</v>
      </c>
      <c r="EE875">
        <v>1400</v>
      </c>
      <c r="EF875">
        <v>1098</v>
      </c>
      <c r="EG875">
        <v>1099</v>
      </c>
      <c r="EH875">
        <v>1096</v>
      </c>
      <c r="EI875">
        <v>1096</v>
      </c>
      <c r="EJ875">
        <v>2100</v>
      </c>
      <c r="EO875">
        <v>0</v>
      </c>
      <c r="EP875">
        <v>1096</v>
      </c>
      <c r="EQ875">
        <v>1097</v>
      </c>
      <c r="ER875">
        <v>1095</v>
      </c>
      <c r="ES875">
        <v>1097</v>
      </c>
      <c r="ET875">
        <v>2600</v>
      </c>
      <c r="EU875">
        <v>1098</v>
      </c>
      <c r="EV875">
        <v>1101</v>
      </c>
      <c r="EW875">
        <v>1098</v>
      </c>
      <c r="EX875">
        <v>1100</v>
      </c>
      <c r="EY875">
        <v>3200</v>
      </c>
      <c r="EZ875">
        <v>1101</v>
      </c>
      <c r="FA875">
        <v>1102</v>
      </c>
      <c r="FB875">
        <v>1100</v>
      </c>
      <c r="FC875">
        <v>1102</v>
      </c>
      <c r="FD875">
        <v>2000</v>
      </c>
      <c r="FE875">
        <v>1101</v>
      </c>
      <c r="FF875">
        <v>1102</v>
      </c>
      <c r="FG875">
        <v>1100</v>
      </c>
      <c r="FH875">
        <v>1101</v>
      </c>
      <c r="FI875">
        <v>5400</v>
      </c>
      <c r="FJ875">
        <v>1100</v>
      </c>
      <c r="FK875">
        <v>1101</v>
      </c>
      <c r="FL875">
        <v>1100</v>
      </c>
      <c r="FM875">
        <v>1101</v>
      </c>
      <c r="FN875">
        <v>1900</v>
      </c>
      <c r="FO875">
        <v>1101</v>
      </c>
      <c r="FP875">
        <v>1101</v>
      </c>
      <c r="FQ875">
        <v>1098</v>
      </c>
      <c r="FR875">
        <v>1099</v>
      </c>
      <c r="FS875">
        <v>2700</v>
      </c>
      <c r="FT875">
        <v>1099</v>
      </c>
      <c r="FU875">
        <v>1099</v>
      </c>
      <c r="FV875">
        <v>1099</v>
      </c>
      <c r="FW875">
        <v>1099</v>
      </c>
      <c r="FX875">
        <v>500</v>
      </c>
      <c r="GC875">
        <v>0</v>
      </c>
      <c r="GH875">
        <v>0</v>
      </c>
      <c r="GM875">
        <v>0</v>
      </c>
      <c r="GR875">
        <v>0</v>
      </c>
      <c r="GW875">
        <v>0</v>
      </c>
      <c r="HB875">
        <v>0</v>
      </c>
      <c r="HG875">
        <v>0</v>
      </c>
      <c r="HL875">
        <v>0</v>
      </c>
      <c r="HQ875">
        <v>0</v>
      </c>
      <c r="HV875">
        <v>0</v>
      </c>
      <c r="IA875">
        <v>0</v>
      </c>
      <c r="IB875">
        <v>1105</v>
      </c>
      <c r="IC875">
        <v>1105</v>
      </c>
      <c r="ID875">
        <v>1101</v>
      </c>
      <c r="IE875">
        <v>1104</v>
      </c>
      <c r="IF875">
        <v>12400</v>
      </c>
      <c r="IG875">
        <v>1103</v>
      </c>
      <c r="IH875">
        <v>1104</v>
      </c>
      <c r="II875">
        <v>1099</v>
      </c>
      <c r="IJ875">
        <v>1099</v>
      </c>
      <c r="IK875">
        <v>5200</v>
      </c>
      <c r="IL875">
        <v>1098</v>
      </c>
      <c r="IM875">
        <v>1101</v>
      </c>
      <c r="IN875">
        <v>1097</v>
      </c>
      <c r="IO875">
        <v>1101</v>
      </c>
      <c r="IP875">
        <v>3700</v>
      </c>
      <c r="IQ875">
        <v>1100</v>
      </c>
      <c r="IR875">
        <v>1102</v>
      </c>
      <c r="IS875">
        <v>1099</v>
      </c>
      <c r="IT875">
        <v>1102</v>
      </c>
      <c r="IU875">
        <v>1200</v>
      </c>
      <c r="IV875">
        <v>1100</v>
      </c>
      <c r="IW875">
        <v>1100</v>
      </c>
      <c r="IX875">
        <v>1099</v>
      </c>
      <c r="IY875">
        <v>1099</v>
      </c>
      <c r="IZ875">
        <v>1300</v>
      </c>
      <c r="JA875">
        <v>1098</v>
      </c>
      <c r="JB875">
        <v>1100</v>
      </c>
      <c r="JC875">
        <v>1097</v>
      </c>
      <c r="JD875">
        <v>1097</v>
      </c>
      <c r="JE875">
        <v>4300</v>
      </c>
      <c r="JF875">
        <v>1097</v>
      </c>
      <c r="JG875">
        <v>1098</v>
      </c>
      <c r="JH875">
        <v>1096</v>
      </c>
      <c r="JI875">
        <v>1096</v>
      </c>
      <c r="JJ875">
        <v>1300</v>
      </c>
      <c r="JK875">
        <v>1096</v>
      </c>
      <c r="JL875">
        <v>1097</v>
      </c>
      <c r="JM875">
        <v>1094</v>
      </c>
      <c r="JN875">
        <v>1097</v>
      </c>
      <c r="JO875">
        <v>1900</v>
      </c>
      <c r="JP875">
        <v>1096</v>
      </c>
      <c r="JQ875">
        <v>1097</v>
      </c>
      <c r="JR875">
        <v>1096</v>
      </c>
      <c r="JS875">
        <v>1097</v>
      </c>
      <c r="JT875">
        <v>600</v>
      </c>
      <c r="JU875">
        <v>1097</v>
      </c>
      <c r="JV875">
        <v>1098</v>
      </c>
      <c r="JW875">
        <v>1095</v>
      </c>
      <c r="JX875">
        <v>1097</v>
      </c>
      <c r="JY875">
        <v>3100</v>
      </c>
      <c r="JZ875">
        <v>1097</v>
      </c>
      <c r="KA875">
        <v>1098</v>
      </c>
      <c r="KB875">
        <v>1097</v>
      </c>
      <c r="KC875">
        <v>1098</v>
      </c>
      <c r="KD875">
        <v>1200</v>
      </c>
      <c r="KE875">
        <v>1098</v>
      </c>
      <c r="KF875">
        <v>1100</v>
      </c>
      <c r="KG875">
        <v>1097</v>
      </c>
      <c r="KH875">
        <v>1099</v>
      </c>
      <c r="KI875">
        <v>4100</v>
      </c>
      <c r="KJ875">
        <v>1099</v>
      </c>
      <c r="KK875">
        <v>1100</v>
      </c>
      <c r="KL875">
        <v>1098</v>
      </c>
      <c r="KM875">
        <v>1100</v>
      </c>
      <c r="KN875">
        <v>1400</v>
      </c>
      <c r="KO875">
        <v>1099</v>
      </c>
      <c r="KP875">
        <v>1100</v>
      </c>
      <c r="KQ875">
        <v>1098</v>
      </c>
      <c r="KR875">
        <v>1098</v>
      </c>
      <c r="KS875">
        <v>500</v>
      </c>
      <c r="KT875">
        <v>1098</v>
      </c>
      <c r="KU875">
        <v>1099</v>
      </c>
      <c r="KV875">
        <v>1097</v>
      </c>
      <c r="KW875">
        <v>1098</v>
      </c>
      <c r="KX875">
        <v>6000</v>
      </c>
      <c r="KY875">
        <v>1098</v>
      </c>
      <c r="KZ875">
        <v>1099</v>
      </c>
      <c r="LA875">
        <v>1098</v>
      </c>
      <c r="LB875">
        <v>1099</v>
      </c>
      <c r="LC875">
        <v>1200</v>
      </c>
      <c r="LD875">
        <v>1099</v>
      </c>
      <c r="LE875">
        <v>1099</v>
      </c>
      <c r="LF875">
        <v>1096</v>
      </c>
      <c r="LG875">
        <v>1098</v>
      </c>
      <c r="LH875">
        <v>3000</v>
      </c>
      <c r="LI875">
        <v>1098</v>
      </c>
      <c r="LJ875">
        <v>1100</v>
      </c>
      <c r="LK875">
        <v>1098</v>
      </c>
      <c r="LL875">
        <v>1099</v>
      </c>
      <c r="LM875">
        <v>1100</v>
      </c>
      <c r="LN875">
        <v>1099</v>
      </c>
      <c r="LO875">
        <v>1099</v>
      </c>
      <c r="LP875">
        <v>1098</v>
      </c>
      <c r="LQ875">
        <v>1098</v>
      </c>
      <c r="LR875">
        <v>1200</v>
      </c>
      <c r="LS875">
        <v>1097</v>
      </c>
      <c r="LT875">
        <v>1099</v>
      </c>
      <c r="LU875">
        <v>1097</v>
      </c>
      <c r="LV875">
        <v>1099</v>
      </c>
      <c r="LW875">
        <v>5000</v>
      </c>
      <c r="LX875">
        <v>1099</v>
      </c>
      <c r="LY875">
        <v>1099</v>
      </c>
      <c r="LZ875">
        <v>1098</v>
      </c>
      <c r="MA875">
        <v>1098</v>
      </c>
      <c r="MB875">
        <v>700</v>
      </c>
      <c r="MC875">
        <v>1097</v>
      </c>
      <c r="MD875">
        <v>1097</v>
      </c>
      <c r="ME875">
        <v>1097</v>
      </c>
      <c r="MF875">
        <v>1097</v>
      </c>
      <c r="MG875">
        <v>1400</v>
      </c>
      <c r="MH875">
        <v>1098</v>
      </c>
      <c r="MI875">
        <v>1101</v>
      </c>
      <c r="MJ875">
        <v>1098</v>
      </c>
      <c r="MK875">
        <v>1100</v>
      </c>
      <c r="ML875">
        <v>7500</v>
      </c>
      <c r="MM875">
        <v>1100</v>
      </c>
      <c r="MN875">
        <v>1102</v>
      </c>
      <c r="MO875">
        <v>1100</v>
      </c>
      <c r="MP875">
        <v>1101</v>
      </c>
      <c r="MQ875">
        <v>4900</v>
      </c>
      <c r="MR875">
        <v>1101</v>
      </c>
      <c r="MS875">
        <v>1102</v>
      </c>
      <c r="MT875">
        <v>1101</v>
      </c>
      <c r="MU875">
        <v>1102</v>
      </c>
      <c r="MV875">
        <v>1900</v>
      </c>
      <c r="MW875">
        <v>1102</v>
      </c>
      <c r="MX875">
        <v>1104</v>
      </c>
      <c r="MY875">
        <v>1100</v>
      </c>
      <c r="MZ875">
        <v>1100</v>
      </c>
      <c r="NA875">
        <v>9900</v>
      </c>
      <c r="NB875">
        <v>1100</v>
      </c>
      <c r="NC875">
        <v>1103</v>
      </c>
      <c r="ND875">
        <v>1100</v>
      </c>
      <c r="NE875">
        <v>1103</v>
      </c>
      <c r="NF875">
        <v>4400</v>
      </c>
      <c r="NG875">
        <v>1102</v>
      </c>
      <c r="NH875">
        <v>1105</v>
      </c>
      <c r="NI875">
        <v>1102</v>
      </c>
      <c r="NJ875">
        <v>1103</v>
      </c>
      <c r="NK875">
        <v>9200</v>
      </c>
      <c r="NL875">
        <v>1104</v>
      </c>
      <c r="NM875">
        <v>1106</v>
      </c>
      <c r="NN875">
        <v>1103</v>
      </c>
      <c r="NO875">
        <v>1103</v>
      </c>
      <c r="NP875">
        <v>17300</v>
      </c>
      <c r="NQ875">
        <v>1105</v>
      </c>
      <c r="NR875">
        <v>1105</v>
      </c>
      <c r="NS875">
        <v>1102</v>
      </c>
      <c r="NT875">
        <v>1104</v>
      </c>
      <c r="NU875">
        <v>11300</v>
      </c>
      <c r="NV875">
        <v>1104</v>
      </c>
      <c r="NW875">
        <v>1104</v>
      </c>
      <c r="NX875">
        <v>1104</v>
      </c>
      <c r="NY875">
        <v>1104</v>
      </c>
      <c r="NZ875">
        <v>6200</v>
      </c>
    </row>
    <row r="876" spans="1:390" ht="15">
      <c r="A876" s="14" t="s">
        <v>18</v>
      </c>
      <c r="B876" s="14">
        <v>34</v>
      </c>
      <c r="C876" s="14">
        <v>4047</v>
      </c>
      <c r="D876" s="9" t="s">
        <v>96</v>
      </c>
      <c r="E876" s="14" t="s">
        <v>20</v>
      </c>
      <c r="F876" s="14" t="s">
        <v>446</v>
      </c>
      <c r="G876" s="51">
        <v>1009</v>
      </c>
      <c r="H876" s="51">
        <v>37</v>
      </c>
      <c r="I876" s="59">
        <v>3.8100000000000002E-2</v>
      </c>
      <c r="J876" s="51">
        <v>1906000</v>
      </c>
      <c r="K876" s="51">
        <v>1009</v>
      </c>
      <c r="L876" s="51">
        <v>980</v>
      </c>
      <c r="M876" s="64">
        <f t="shared" si="66"/>
        <v>0</v>
      </c>
      <c r="N876" s="43" t="str">
        <f>IFERROR(VLOOKUP(C876, マスタ!$E$2:$G$33, 3, TRUE), "")</f>
        <v>化学・医薬品</v>
      </c>
      <c r="O876" s="14" t="str">
        <f>IF(F876 = "", "", TEXT( WORKDAY(TEXT(LEFT(F876, FIND("(", F876) - 1), "yyyy/mm/dd"), 1, マスタ!$A$2:$A$106), "yyyymmdd"))</f>
        <v>20170810</v>
      </c>
      <c r="P876" s="18">
        <v>42957</v>
      </c>
      <c r="Q876" s="57">
        <v>1005</v>
      </c>
      <c r="R876" s="57">
        <v>1043</v>
      </c>
      <c r="S876" s="57">
        <v>996</v>
      </c>
      <c r="T876" s="14" t="str">
        <f t="shared" si="68"/>
        <v>有</v>
      </c>
      <c r="U876" s="14" t="str">
        <f t="shared" si="69"/>
        <v>無</v>
      </c>
      <c r="V876" s="68">
        <f t="shared" si="70"/>
        <v>-3.964321110009883E-3</v>
      </c>
      <c r="W876" s="19" t="s">
        <v>949</v>
      </c>
      <c r="X876" s="47">
        <v>20</v>
      </c>
      <c r="Y876" s="70">
        <f t="shared" si="67"/>
        <v>19.821605550049554</v>
      </c>
      <c r="Z876">
        <v>1005</v>
      </c>
      <c r="AA876">
        <v>1006</v>
      </c>
      <c r="AB876">
        <v>996</v>
      </c>
      <c r="AC876">
        <v>1000</v>
      </c>
      <c r="AD876">
        <v>82500</v>
      </c>
      <c r="AE876">
        <v>1001</v>
      </c>
      <c r="AF876">
        <v>1008</v>
      </c>
      <c r="AG876">
        <v>997</v>
      </c>
      <c r="AH876">
        <v>1005</v>
      </c>
      <c r="AI876">
        <v>41000</v>
      </c>
      <c r="AJ876">
        <v>1006</v>
      </c>
      <c r="AK876">
        <v>1015</v>
      </c>
      <c r="AL876">
        <v>1006</v>
      </c>
      <c r="AM876">
        <v>1015</v>
      </c>
      <c r="AN876">
        <v>43800</v>
      </c>
      <c r="AO876">
        <v>1015</v>
      </c>
      <c r="AP876">
        <v>1022</v>
      </c>
      <c r="AQ876">
        <v>1013</v>
      </c>
      <c r="AR876">
        <v>1021</v>
      </c>
      <c r="AS876">
        <v>96100</v>
      </c>
      <c r="AT876">
        <v>1021</v>
      </c>
      <c r="AU876">
        <v>1034</v>
      </c>
      <c r="AV876">
        <v>1020</v>
      </c>
      <c r="AW876">
        <v>1026</v>
      </c>
      <c r="AX876">
        <v>128500</v>
      </c>
      <c r="AY876">
        <v>1028</v>
      </c>
      <c r="AZ876">
        <v>1029</v>
      </c>
      <c r="BA876">
        <v>1024</v>
      </c>
      <c r="BB876">
        <v>1029</v>
      </c>
      <c r="BC876">
        <v>62500</v>
      </c>
      <c r="BD876">
        <v>1029</v>
      </c>
      <c r="BE876">
        <v>1029</v>
      </c>
      <c r="BF876">
        <v>1020</v>
      </c>
      <c r="BG876">
        <v>1020</v>
      </c>
      <c r="BH876">
        <v>51000</v>
      </c>
      <c r="BI876">
        <v>1020</v>
      </c>
      <c r="BJ876">
        <v>1028</v>
      </c>
      <c r="BK876">
        <v>1016</v>
      </c>
      <c r="BL876">
        <v>1026</v>
      </c>
      <c r="BM876">
        <v>57900</v>
      </c>
      <c r="BN876">
        <v>1026</v>
      </c>
      <c r="BO876">
        <v>1027</v>
      </c>
      <c r="BP876">
        <v>1022</v>
      </c>
      <c r="BQ876">
        <v>1026</v>
      </c>
      <c r="BR876">
        <v>57200</v>
      </c>
      <c r="BS876">
        <v>1026</v>
      </c>
      <c r="BT876">
        <v>1028</v>
      </c>
      <c r="BU876">
        <v>1025</v>
      </c>
      <c r="BV876">
        <v>1027</v>
      </c>
      <c r="BW876">
        <v>21600</v>
      </c>
      <c r="BX876">
        <v>1028</v>
      </c>
      <c r="BY876">
        <v>1037</v>
      </c>
      <c r="BZ876">
        <v>1028</v>
      </c>
      <c r="CA876">
        <v>1036</v>
      </c>
      <c r="CB876">
        <v>110000</v>
      </c>
      <c r="CC876">
        <v>1036</v>
      </c>
      <c r="CD876">
        <v>1043</v>
      </c>
      <c r="CE876">
        <v>1036</v>
      </c>
      <c r="CF876">
        <v>1038</v>
      </c>
      <c r="CG876">
        <v>121600</v>
      </c>
      <c r="CH876">
        <v>1037</v>
      </c>
      <c r="CI876">
        <v>1038</v>
      </c>
      <c r="CJ876">
        <v>1032</v>
      </c>
      <c r="CK876">
        <v>1033</v>
      </c>
      <c r="CL876">
        <v>40500</v>
      </c>
      <c r="CM876">
        <v>1031</v>
      </c>
      <c r="CN876">
        <v>1032</v>
      </c>
      <c r="CO876">
        <v>1029</v>
      </c>
      <c r="CP876">
        <v>1030</v>
      </c>
      <c r="CQ876">
        <v>26800</v>
      </c>
      <c r="CR876">
        <v>1029</v>
      </c>
      <c r="CS876">
        <v>1035</v>
      </c>
      <c r="CT876">
        <v>1029</v>
      </c>
      <c r="CU876">
        <v>1031</v>
      </c>
      <c r="CV876">
        <v>21000</v>
      </c>
      <c r="CW876">
        <v>1030</v>
      </c>
      <c r="CX876">
        <v>1031</v>
      </c>
      <c r="CY876">
        <v>1029</v>
      </c>
      <c r="CZ876">
        <v>1031</v>
      </c>
      <c r="DA876">
        <v>17200</v>
      </c>
      <c r="DB876">
        <v>1030</v>
      </c>
      <c r="DC876">
        <v>1032</v>
      </c>
      <c r="DD876">
        <v>1029</v>
      </c>
      <c r="DE876">
        <v>1031</v>
      </c>
      <c r="DF876">
        <v>17500</v>
      </c>
      <c r="DG876">
        <v>1031</v>
      </c>
      <c r="DH876">
        <v>1032</v>
      </c>
      <c r="DI876">
        <v>1030</v>
      </c>
      <c r="DJ876">
        <v>1032</v>
      </c>
      <c r="DK876">
        <v>17000</v>
      </c>
      <c r="DL876">
        <v>1031</v>
      </c>
      <c r="DM876">
        <v>1031</v>
      </c>
      <c r="DN876">
        <v>1029</v>
      </c>
      <c r="DO876">
        <v>1029</v>
      </c>
      <c r="DP876">
        <v>14500</v>
      </c>
      <c r="DQ876">
        <v>1028</v>
      </c>
      <c r="DR876">
        <v>1028</v>
      </c>
      <c r="DS876">
        <v>1023</v>
      </c>
      <c r="DT876">
        <v>1023</v>
      </c>
      <c r="DU876">
        <v>25600</v>
      </c>
      <c r="DV876">
        <v>1022</v>
      </c>
      <c r="DW876">
        <v>1022</v>
      </c>
      <c r="DX876">
        <v>1017</v>
      </c>
      <c r="DY876">
        <v>1020</v>
      </c>
      <c r="DZ876">
        <v>23400</v>
      </c>
      <c r="EA876">
        <v>1021</v>
      </c>
      <c r="EB876">
        <v>1022</v>
      </c>
      <c r="EC876">
        <v>1016</v>
      </c>
      <c r="ED876">
        <v>1020</v>
      </c>
      <c r="EE876">
        <v>25000</v>
      </c>
      <c r="EF876">
        <v>1019</v>
      </c>
      <c r="EG876">
        <v>1020</v>
      </c>
      <c r="EH876">
        <v>1018</v>
      </c>
      <c r="EI876">
        <v>1019</v>
      </c>
      <c r="EJ876">
        <v>15200</v>
      </c>
      <c r="EK876">
        <v>1020</v>
      </c>
      <c r="EL876">
        <v>1022</v>
      </c>
      <c r="EM876">
        <v>1020</v>
      </c>
      <c r="EN876">
        <v>1022</v>
      </c>
      <c r="EO876">
        <v>7800</v>
      </c>
      <c r="EP876">
        <v>1022</v>
      </c>
      <c r="EQ876">
        <v>1022</v>
      </c>
      <c r="ER876">
        <v>1019</v>
      </c>
      <c r="ES876">
        <v>1019</v>
      </c>
      <c r="ET876">
        <v>11400</v>
      </c>
      <c r="EU876">
        <v>1018</v>
      </c>
      <c r="EV876">
        <v>1019</v>
      </c>
      <c r="EW876">
        <v>1018</v>
      </c>
      <c r="EX876">
        <v>1018</v>
      </c>
      <c r="EY876">
        <v>9200</v>
      </c>
      <c r="EZ876">
        <v>1018</v>
      </c>
      <c r="FA876">
        <v>1018</v>
      </c>
      <c r="FB876">
        <v>1016</v>
      </c>
      <c r="FC876">
        <v>1016</v>
      </c>
      <c r="FD876">
        <v>5000</v>
      </c>
      <c r="FE876">
        <v>1016</v>
      </c>
      <c r="FF876">
        <v>1020</v>
      </c>
      <c r="FG876">
        <v>1016</v>
      </c>
      <c r="FH876">
        <v>1019</v>
      </c>
      <c r="FI876">
        <v>14400</v>
      </c>
      <c r="FJ876">
        <v>1019</v>
      </c>
      <c r="FK876">
        <v>1021</v>
      </c>
      <c r="FL876">
        <v>1017</v>
      </c>
      <c r="FM876">
        <v>1018</v>
      </c>
      <c r="FN876">
        <v>26400</v>
      </c>
      <c r="FO876">
        <v>1018</v>
      </c>
      <c r="FP876">
        <v>1018</v>
      </c>
      <c r="FQ876">
        <v>1013</v>
      </c>
      <c r="FR876">
        <v>1013</v>
      </c>
      <c r="FS876">
        <v>21700</v>
      </c>
      <c r="FT876">
        <v>1014</v>
      </c>
      <c r="FU876">
        <v>1014</v>
      </c>
      <c r="FV876">
        <v>1014</v>
      </c>
      <c r="FW876">
        <v>1014</v>
      </c>
      <c r="FX876">
        <v>400</v>
      </c>
      <c r="GC876">
        <v>0</v>
      </c>
      <c r="GH876">
        <v>0</v>
      </c>
      <c r="GM876">
        <v>0</v>
      </c>
      <c r="GR876">
        <v>0</v>
      </c>
      <c r="GW876">
        <v>0</v>
      </c>
      <c r="HB876">
        <v>0</v>
      </c>
      <c r="HG876">
        <v>0</v>
      </c>
      <c r="HL876">
        <v>0</v>
      </c>
      <c r="HQ876">
        <v>0</v>
      </c>
      <c r="HV876">
        <v>0</v>
      </c>
      <c r="IA876">
        <v>0</v>
      </c>
      <c r="IB876">
        <v>1014</v>
      </c>
      <c r="IC876">
        <v>1014</v>
      </c>
      <c r="ID876">
        <v>1008</v>
      </c>
      <c r="IE876">
        <v>1012</v>
      </c>
      <c r="IF876">
        <v>35400</v>
      </c>
      <c r="IG876">
        <v>1011</v>
      </c>
      <c r="IH876">
        <v>1011</v>
      </c>
      <c r="II876">
        <v>1009</v>
      </c>
      <c r="IJ876">
        <v>1011</v>
      </c>
      <c r="IK876">
        <v>8900</v>
      </c>
      <c r="IL876">
        <v>1010</v>
      </c>
      <c r="IM876">
        <v>1013</v>
      </c>
      <c r="IN876">
        <v>1009</v>
      </c>
      <c r="IO876">
        <v>1013</v>
      </c>
      <c r="IP876">
        <v>17400</v>
      </c>
      <c r="IQ876">
        <v>1014</v>
      </c>
      <c r="IR876">
        <v>1014</v>
      </c>
      <c r="IS876">
        <v>1010</v>
      </c>
      <c r="IT876">
        <v>1011</v>
      </c>
      <c r="IU876">
        <v>11700</v>
      </c>
      <c r="IV876">
        <v>1010</v>
      </c>
      <c r="IW876">
        <v>1010</v>
      </c>
      <c r="IX876">
        <v>1002</v>
      </c>
      <c r="IY876">
        <v>1003</v>
      </c>
      <c r="IZ876">
        <v>46300</v>
      </c>
      <c r="JA876">
        <v>1003</v>
      </c>
      <c r="JB876">
        <v>1008</v>
      </c>
      <c r="JC876">
        <v>1002</v>
      </c>
      <c r="JD876">
        <v>1007</v>
      </c>
      <c r="JE876">
        <v>14100</v>
      </c>
      <c r="JF876">
        <v>1007</v>
      </c>
      <c r="JG876">
        <v>1007</v>
      </c>
      <c r="JH876">
        <v>1006</v>
      </c>
      <c r="JI876">
        <v>1007</v>
      </c>
      <c r="JJ876">
        <v>13600</v>
      </c>
      <c r="JK876">
        <v>1007</v>
      </c>
      <c r="JL876">
        <v>1009</v>
      </c>
      <c r="JM876">
        <v>1005</v>
      </c>
      <c r="JN876">
        <v>1009</v>
      </c>
      <c r="JO876">
        <v>13200</v>
      </c>
      <c r="JP876">
        <v>1008</v>
      </c>
      <c r="JQ876">
        <v>1008</v>
      </c>
      <c r="JR876">
        <v>1006</v>
      </c>
      <c r="JS876">
        <v>1008</v>
      </c>
      <c r="JT876">
        <v>17900</v>
      </c>
      <c r="JU876">
        <v>1008</v>
      </c>
      <c r="JV876">
        <v>1011</v>
      </c>
      <c r="JW876">
        <v>1006</v>
      </c>
      <c r="JX876">
        <v>1011</v>
      </c>
      <c r="JY876">
        <v>21200</v>
      </c>
      <c r="JZ876">
        <v>1011</v>
      </c>
      <c r="KA876">
        <v>1012</v>
      </c>
      <c r="KB876">
        <v>1010</v>
      </c>
      <c r="KC876">
        <v>1011</v>
      </c>
      <c r="KD876">
        <v>11200</v>
      </c>
      <c r="KE876">
        <v>1012</v>
      </c>
      <c r="KF876">
        <v>1012</v>
      </c>
      <c r="KG876">
        <v>1011</v>
      </c>
      <c r="KH876">
        <v>1011</v>
      </c>
      <c r="KI876">
        <v>1400</v>
      </c>
      <c r="KJ876">
        <v>1011</v>
      </c>
      <c r="KK876">
        <v>1012</v>
      </c>
      <c r="KL876">
        <v>1010</v>
      </c>
      <c r="KM876">
        <v>1011</v>
      </c>
      <c r="KN876">
        <v>9000</v>
      </c>
      <c r="KO876">
        <v>1011</v>
      </c>
      <c r="KP876">
        <v>1012</v>
      </c>
      <c r="KQ876">
        <v>1011</v>
      </c>
      <c r="KR876">
        <v>1011</v>
      </c>
      <c r="KS876">
        <v>8300</v>
      </c>
      <c r="KT876">
        <v>1010</v>
      </c>
      <c r="KU876">
        <v>1012</v>
      </c>
      <c r="KV876">
        <v>1010</v>
      </c>
      <c r="KW876">
        <v>1010</v>
      </c>
      <c r="KX876">
        <v>9600</v>
      </c>
      <c r="KY876">
        <v>1011</v>
      </c>
      <c r="KZ876">
        <v>1013</v>
      </c>
      <c r="LA876">
        <v>1010</v>
      </c>
      <c r="LB876">
        <v>1010</v>
      </c>
      <c r="LC876">
        <v>26000</v>
      </c>
      <c r="LD876">
        <v>1010</v>
      </c>
      <c r="LE876">
        <v>1012</v>
      </c>
      <c r="LF876">
        <v>1010</v>
      </c>
      <c r="LG876">
        <v>1010</v>
      </c>
      <c r="LH876">
        <v>14800</v>
      </c>
      <c r="LI876">
        <v>1010</v>
      </c>
      <c r="LJ876">
        <v>1013</v>
      </c>
      <c r="LK876">
        <v>1010</v>
      </c>
      <c r="LL876">
        <v>1013</v>
      </c>
      <c r="LM876">
        <v>8300</v>
      </c>
      <c r="LN876">
        <v>1013</v>
      </c>
      <c r="LO876">
        <v>1015</v>
      </c>
      <c r="LP876">
        <v>1013</v>
      </c>
      <c r="LQ876">
        <v>1014</v>
      </c>
      <c r="LR876">
        <v>14300</v>
      </c>
      <c r="LS876">
        <v>1014</v>
      </c>
      <c r="LT876">
        <v>1018</v>
      </c>
      <c r="LU876">
        <v>1013</v>
      </c>
      <c r="LV876">
        <v>1018</v>
      </c>
      <c r="LW876">
        <v>33800</v>
      </c>
      <c r="LX876">
        <v>1017</v>
      </c>
      <c r="LY876">
        <v>1021</v>
      </c>
      <c r="LZ876">
        <v>1017</v>
      </c>
      <c r="MA876">
        <v>1020</v>
      </c>
      <c r="MB876">
        <v>18500</v>
      </c>
      <c r="MC876">
        <v>1021</v>
      </c>
      <c r="MD876">
        <v>1021</v>
      </c>
      <c r="ME876">
        <v>1016</v>
      </c>
      <c r="MF876">
        <v>1016</v>
      </c>
      <c r="MG876">
        <v>23200</v>
      </c>
      <c r="MH876">
        <v>1017</v>
      </c>
      <c r="MI876">
        <v>1019</v>
      </c>
      <c r="MJ876">
        <v>1015</v>
      </c>
      <c r="MK876">
        <v>1016</v>
      </c>
      <c r="ML876">
        <v>21100</v>
      </c>
      <c r="MM876">
        <v>1016</v>
      </c>
      <c r="MN876">
        <v>1017</v>
      </c>
      <c r="MO876">
        <v>1014</v>
      </c>
      <c r="MP876">
        <v>1014</v>
      </c>
      <c r="MQ876">
        <v>17800</v>
      </c>
      <c r="MR876">
        <v>1014</v>
      </c>
      <c r="MS876">
        <v>1017</v>
      </c>
      <c r="MT876">
        <v>1013</v>
      </c>
      <c r="MU876">
        <v>1017</v>
      </c>
      <c r="MV876">
        <v>42800</v>
      </c>
      <c r="MW876">
        <v>1017</v>
      </c>
      <c r="MX876">
        <v>1020</v>
      </c>
      <c r="MY876">
        <v>1017</v>
      </c>
      <c r="MZ876">
        <v>1017</v>
      </c>
      <c r="NA876">
        <v>53600</v>
      </c>
      <c r="NB876">
        <v>1017</v>
      </c>
      <c r="NC876">
        <v>1019</v>
      </c>
      <c r="ND876">
        <v>1017</v>
      </c>
      <c r="NE876">
        <v>1018</v>
      </c>
      <c r="NF876">
        <v>24600</v>
      </c>
      <c r="NG876">
        <v>1017</v>
      </c>
      <c r="NH876">
        <v>1019</v>
      </c>
      <c r="NI876">
        <v>1017</v>
      </c>
      <c r="NJ876">
        <v>1017</v>
      </c>
      <c r="NK876">
        <v>12200</v>
      </c>
      <c r="NL876">
        <v>1017</v>
      </c>
      <c r="NM876">
        <v>1021</v>
      </c>
      <c r="NN876">
        <v>1017</v>
      </c>
      <c r="NO876">
        <v>1019</v>
      </c>
      <c r="NP876">
        <v>50500</v>
      </c>
      <c r="NQ876">
        <v>1020</v>
      </c>
      <c r="NR876">
        <v>1022</v>
      </c>
      <c r="NS876">
        <v>1019</v>
      </c>
      <c r="NT876">
        <v>1020</v>
      </c>
      <c r="NU876">
        <v>69100</v>
      </c>
      <c r="NV876">
        <v>1020</v>
      </c>
      <c r="NW876">
        <v>1020</v>
      </c>
      <c r="NX876">
        <v>1020</v>
      </c>
      <c r="NY876">
        <v>1020</v>
      </c>
      <c r="NZ876">
        <v>32200</v>
      </c>
    </row>
    <row r="877" spans="1:390" ht="27">
      <c r="A877" s="15" t="s">
        <v>18</v>
      </c>
      <c r="B877" s="15">
        <v>35</v>
      </c>
      <c r="C877" s="15">
        <v>7606</v>
      </c>
      <c r="D877" s="10" t="s">
        <v>558</v>
      </c>
      <c r="E877" s="15" t="s">
        <v>20</v>
      </c>
      <c r="F877" s="15" t="s">
        <v>446</v>
      </c>
      <c r="G877" s="50">
        <v>3560</v>
      </c>
      <c r="H877" s="50">
        <v>130</v>
      </c>
      <c r="I877" s="58">
        <v>3.7900000000000003E-2</v>
      </c>
      <c r="J877" s="50">
        <v>441100</v>
      </c>
      <c r="K877" s="50">
        <v>3620</v>
      </c>
      <c r="L877" s="50">
        <v>3525</v>
      </c>
      <c r="M877" s="63">
        <f t="shared" si="66"/>
        <v>0.63157894736842102</v>
      </c>
      <c r="N877" s="42" t="str">
        <f>IFERROR(VLOOKUP(C877, マスタ!$E$2:$G$33, 3, TRUE), "")</f>
        <v>75</v>
      </c>
      <c r="O877" s="15" t="str">
        <f>IF(F877 = "", "", TEXT( WORKDAY(TEXT(LEFT(F877, FIND("(", F877) - 1), "yyyy/mm/dd"), 1, マスタ!$A$2:$A$106), "yyyymmdd"))</f>
        <v>20170810</v>
      </c>
      <c r="P877" s="16">
        <v>42957</v>
      </c>
      <c r="Q877" s="56">
        <v>3550</v>
      </c>
      <c r="R877" s="56">
        <v>3615</v>
      </c>
      <c r="S877" s="56">
        <v>3520</v>
      </c>
      <c r="T877" s="15" t="str">
        <f t="shared" si="68"/>
        <v>有</v>
      </c>
      <c r="U877" s="15" t="str">
        <f t="shared" si="69"/>
        <v>無</v>
      </c>
      <c r="V877" s="67">
        <f t="shared" si="70"/>
        <v>-2.8089887640448952E-3</v>
      </c>
      <c r="W877" s="17" t="s">
        <v>950</v>
      </c>
      <c r="X877" s="46">
        <v>5</v>
      </c>
      <c r="Y877" s="71">
        <f t="shared" si="67"/>
        <v>1.4044943820224718</v>
      </c>
      <c r="Z877">
        <v>3550</v>
      </c>
      <c r="AA877">
        <v>3550</v>
      </c>
      <c r="AB877">
        <v>3520</v>
      </c>
      <c r="AC877">
        <v>3520</v>
      </c>
      <c r="AD877">
        <v>6200</v>
      </c>
      <c r="AE877">
        <v>3520</v>
      </c>
      <c r="AF877">
        <v>3540</v>
      </c>
      <c r="AG877">
        <v>3520</v>
      </c>
      <c r="AH877">
        <v>3530</v>
      </c>
      <c r="AI877">
        <v>3500</v>
      </c>
      <c r="AJ877">
        <v>3530</v>
      </c>
      <c r="AK877">
        <v>3535</v>
      </c>
      <c r="AL877">
        <v>3530</v>
      </c>
      <c r="AM877">
        <v>3530</v>
      </c>
      <c r="AN877">
        <v>600</v>
      </c>
      <c r="AO877">
        <v>3535</v>
      </c>
      <c r="AP877">
        <v>3555</v>
      </c>
      <c r="AQ877">
        <v>3535</v>
      </c>
      <c r="AR877">
        <v>3550</v>
      </c>
      <c r="AS877">
        <v>4100</v>
      </c>
      <c r="AT877">
        <v>3555</v>
      </c>
      <c r="AU877">
        <v>3555</v>
      </c>
      <c r="AV877">
        <v>3555</v>
      </c>
      <c r="AW877">
        <v>3555</v>
      </c>
      <c r="AX877">
        <v>1100</v>
      </c>
      <c r="AY877">
        <v>3555</v>
      </c>
      <c r="AZ877">
        <v>3565</v>
      </c>
      <c r="BA877">
        <v>3555</v>
      </c>
      <c r="BB877">
        <v>3560</v>
      </c>
      <c r="BC877">
        <v>6300</v>
      </c>
      <c r="BD877">
        <v>3560</v>
      </c>
      <c r="BE877">
        <v>3565</v>
      </c>
      <c r="BF877">
        <v>3560</v>
      </c>
      <c r="BG877">
        <v>3565</v>
      </c>
      <c r="BH877">
        <v>3500</v>
      </c>
      <c r="BI877">
        <v>3570</v>
      </c>
      <c r="BJ877">
        <v>3580</v>
      </c>
      <c r="BK877">
        <v>3565</v>
      </c>
      <c r="BL877">
        <v>3575</v>
      </c>
      <c r="BM877">
        <v>11900</v>
      </c>
      <c r="BN877">
        <v>3575</v>
      </c>
      <c r="BO877">
        <v>3585</v>
      </c>
      <c r="BP877">
        <v>3575</v>
      </c>
      <c r="BQ877">
        <v>3585</v>
      </c>
      <c r="BR877">
        <v>7700</v>
      </c>
      <c r="BS877">
        <v>3585</v>
      </c>
      <c r="BT877">
        <v>3590</v>
      </c>
      <c r="BU877">
        <v>3585</v>
      </c>
      <c r="BV877">
        <v>3590</v>
      </c>
      <c r="BW877">
        <v>3300</v>
      </c>
      <c r="BX877">
        <v>3580</v>
      </c>
      <c r="BY877">
        <v>3590</v>
      </c>
      <c r="BZ877">
        <v>3580</v>
      </c>
      <c r="CA877">
        <v>3590</v>
      </c>
      <c r="CB877">
        <v>2500</v>
      </c>
      <c r="CC877">
        <v>3595</v>
      </c>
      <c r="CD877">
        <v>3605</v>
      </c>
      <c r="CE877">
        <v>3595</v>
      </c>
      <c r="CF877">
        <v>3600</v>
      </c>
      <c r="CG877">
        <v>5100</v>
      </c>
      <c r="CH877">
        <v>3595</v>
      </c>
      <c r="CI877">
        <v>3600</v>
      </c>
      <c r="CJ877">
        <v>3590</v>
      </c>
      <c r="CK877">
        <v>3595</v>
      </c>
      <c r="CL877">
        <v>2400</v>
      </c>
      <c r="CM877">
        <v>3595</v>
      </c>
      <c r="CN877">
        <v>3595</v>
      </c>
      <c r="CO877">
        <v>3595</v>
      </c>
      <c r="CP877">
        <v>3595</v>
      </c>
      <c r="CQ877">
        <v>2400</v>
      </c>
      <c r="CR877">
        <v>3595</v>
      </c>
      <c r="CS877">
        <v>3615</v>
      </c>
      <c r="CT877">
        <v>3595</v>
      </c>
      <c r="CU877">
        <v>3600</v>
      </c>
      <c r="CV877">
        <v>10100</v>
      </c>
      <c r="CW877">
        <v>3605</v>
      </c>
      <c r="CX877">
        <v>3605</v>
      </c>
      <c r="CY877">
        <v>3605</v>
      </c>
      <c r="CZ877">
        <v>3605</v>
      </c>
      <c r="DA877">
        <v>400</v>
      </c>
      <c r="DB877">
        <v>3605</v>
      </c>
      <c r="DC877">
        <v>3605</v>
      </c>
      <c r="DD877">
        <v>3605</v>
      </c>
      <c r="DE877">
        <v>3605</v>
      </c>
      <c r="DF877">
        <v>600</v>
      </c>
      <c r="DG877">
        <v>3600</v>
      </c>
      <c r="DH877">
        <v>3605</v>
      </c>
      <c r="DI877">
        <v>3600</v>
      </c>
      <c r="DJ877">
        <v>3605</v>
      </c>
      <c r="DK877">
        <v>4600</v>
      </c>
      <c r="DL877">
        <v>3600</v>
      </c>
      <c r="DM877">
        <v>3600</v>
      </c>
      <c r="DN877">
        <v>3595</v>
      </c>
      <c r="DO877">
        <v>3595</v>
      </c>
      <c r="DP877">
        <v>2000</v>
      </c>
      <c r="DQ877">
        <v>3595</v>
      </c>
      <c r="DR877">
        <v>3595</v>
      </c>
      <c r="DS877">
        <v>3595</v>
      </c>
      <c r="DT877">
        <v>3595</v>
      </c>
      <c r="DU877">
        <v>1000</v>
      </c>
      <c r="DZ877">
        <v>0</v>
      </c>
      <c r="EA877">
        <v>3595</v>
      </c>
      <c r="EB877">
        <v>3600</v>
      </c>
      <c r="EC877">
        <v>3595</v>
      </c>
      <c r="ED877">
        <v>3595</v>
      </c>
      <c r="EE877">
        <v>1800</v>
      </c>
      <c r="EF877">
        <v>3590</v>
      </c>
      <c r="EG877">
        <v>3600</v>
      </c>
      <c r="EH877">
        <v>3590</v>
      </c>
      <c r="EI877">
        <v>3600</v>
      </c>
      <c r="EJ877">
        <v>2400</v>
      </c>
      <c r="EK877">
        <v>3600</v>
      </c>
      <c r="EL877">
        <v>3600</v>
      </c>
      <c r="EM877">
        <v>3600</v>
      </c>
      <c r="EN877">
        <v>3600</v>
      </c>
      <c r="EO877">
        <v>200</v>
      </c>
      <c r="EP877">
        <v>3595</v>
      </c>
      <c r="EQ877">
        <v>3595</v>
      </c>
      <c r="ER877">
        <v>3590</v>
      </c>
      <c r="ES877">
        <v>3590</v>
      </c>
      <c r="ET877">
        <v>900</v>
      </c>
      <c r="EU877">
        <v>3585</v>
      </c>
      <c r="EV877">
        <v>3585</v>
      </c>
      <c r="EW877">
        <v>3585</v>
      </c>
      <c r="EX877">
        <v>3585</v>
      </c>
      <c r="EY877">
        <v>600</v>
      </c>
      <c r="EZ877">
        <v>3580</v>
      </c>
      <c r="FA877">
        <v>3580</v>
      </c>
      <c r="FB877">
        <v>3580</v>
      </c>
      <c r="FC877">
        <v>3580</v>
      </c>
      <c r="FD877">
        <v>300</v>
      </c>
      <c r="FE877">
        <v>3580</v>
      </c>
      <c r="FF877">
        <v>3580</v>
      </c>
      <c r="FG877">
        <v>3575</v>
      </c>
      <c r="FH877">
        <v>3575</v>
      </c>
      <c r="FI877">
        <v>1700</v>
      </c>
      <c r="FJ877">
        <v>3575</v>
      </c>
      <c r="FK877">
        <v>3575</v>
      </c>
      <c r="FL877">
        <v>3575</v>
      </c>
      <c r="FM877">
        <v>3575</v>
      </c>
      <c r="FN877">
        <v>1000</v>
      </c>
      <c r="FO877">
        <v>3570</v>
      </c>
      <c r="FP877">
        <v>3580</v>
      </c>
      <c r="FQ877">
        <v>3570</v>
      </c>
      <c r="FR877">
        <v>3580</v>
      </c>
      <c r="FS877">
        <v>2400</v>
      </c>
      <c r="FT877">
        <v>3570</v>
      </c>
      <c r="FU877">
        <v>3570</v>
      </c>
      <c r="FV877">
        <v>3570</v>
      </c>
      <c r="FW877">
        <v>3570</v>
      </c>
      <c r="FX877">
        <v>300</v>
      </c>
      <c r="GC877">
        <v>0</v>
      </c>
      <c r="GH877">
        <v>0</v>
      </c>
      <c r="GM877">
        <v>0</v>
      </c>
      <c r="GR877">
        <v>0</v>
      </c>
      <c r="GW877">
        <v>0</v>
      </c>
      <c r="HB877">
        <v>0</v>
      </c>
      <c r="HG877">
        <v>0</v>
      </c>
      <c r="HL877">
        <v>0</v>
      </c>
      <c r="HQ877">
        <v>0</v>
      </c>
      <c r="HV877">
        <v>0</v>
      </c>
      <c r="IA877">
        <v>0</v>
      </c>
      <c r="IB877">
        <v>3565</v>
      </c>
      <c r="IC877">
        <v>3575</v>
      </c>
      <c r="ID877">
        <v>3565</v>
      </c>
      <c r="IE877">
        <v>3575</v>
      </c>
      <c r="IF877">
        <v>3300</v>
      </c>
      <c r="IG877">
        <v>3575</v>
      </c>
      <c r="IH877">
        <v>3595</v>
      </c>
      <c r="II877">
        <v>3570</v>
      </c>
      <c r="IJ877">
        <v>3595</v>
      </c>
      <c r="IK877">
        <v>6900</v>
      </c>
      <c r="IP877">
        <v>0</v>
      </c>
      <c r="IQ877">
        <v>3590</v>
      </c>
      <c r="IR877">
        <v>3595</v>
      </c>
      <c r="IS877">
        <v>3590</v>
      </c>
      <c r="IT877">
        <v>3595</v>
      </c>
      <c r="IU877">
        <v>200</v>
      </c>
      <c r="IV877">
        <v>3595</v>
      </c>
      <c r="IW877">
        <v>3595</v>
      </c>
      <c r="IX877">
        <v>3595</v>
      </c>
      <c r="IY877">
        <v>3595</v>
      </c>
      <c r="IZ877">
        <v>2600</v>
      </c>
      <c r="JA877">
        <v>3595</v>
      </c>
      <c r="JB877">
        <v>3595</v>
      </c>
      <c r="JC877">
        <v>3595</v>
      </c>
      <c r="JD877">
        <v>3595</v>
      </c>
      <c r="JE877">
        <v>600</v>
      </c>
      <c r="JF877">
        <v>3595</v>
      </c>
      <c r="JG877">
        <v>3595</v>
      </c>
      <c r="JH877">
        <v>3590</v>
      </c>
      <c r="JI877">
        <v>3590</v>
      </c>
      <c r="JJ877">
        <v>2300</v>
      </c>
      <c r="JK877">
        <v>3590</v>
      </c>
      <c r="JL877">
        <v>3595</v>
      </c>
      <c r="JM877">
        <v>3590</v>
      </c>
      <c r="JN877">
        <v>3595</v>
      </c>
      <c r="JO877">
        <v>2700</v>
      </c>
      <c r="JP877">
        <v>3595</v>
      </c>
      <c r="JQ877">
        <v>3595</v>
      </c>
      <c r="JR877">
        <v>3595</v>
      </c>
      <c r="JS877">
        <v>3595</v>
      </c>
      <c r="JT877">
        <v>1100</v>
      </c>
      <c r="JU877">
        <v>3595</v>
      </c>
      <c r="JV877">
        <v>3595</v>
      </c>
      <c r="JW877">
        <v>3595</v>
      </c>
      <c r="JX877">
        <v>3595</v>
      </c>
      <c r="JY877">
        <v>2100</v>
      </c>
      <c r="JZ877">
        <v>3600</v>
      </c>
      <c r="KA877">
        <v>3600</v>
      </c>
      <c r="KB877">
        <v>3600</v>
      </c>
      <c r="KC877">
        <v>3600</v>
      </c>
      <c r="KD877">
        <v>3100</v>
      </c>
      <c r="KE877">
        <v>3600</v>
      </c>
      <c r="KF877">
        <v>3605</v>
      </c>
      <c r="KG877">
        <v>3600</v>
      </c>
      <c r="KH877">
        <v>3600</v>
      </c>
      <c r="KI877">
        <v>2700</v>
      </c>
      <c r="KJ877">
        <v>3600</v>
      </c>
      <c r="KK877">
        <v>3600</v>
      </c>
      <c r="KL877">
        <v>3600</v>
      </c>
      <c r="KM877">
        <v>3600</v>
      </c>
      <c r="KN877">
        <v>100</v>
      </c>
      <c r="KO877">
        <v>3600</v>
      </c>
      <c r="KP877">
        <v>3605</v>
      </c>
      <c r="KQ877">
        <v>3600</v>
      </c>
      <c r="KR877">
        <v>3605</v>
      </c>
      <c r="KS877">
        <v>1800</v>
      </c>
      <c r="KT877">
        <v>3605</v>
      </c>
      <c r="KU877">
        <v>3610</v>
      </c>
      <c r="KV877">
        <v>3605</v>
      </c>
      <c r="KW877">
        <v>3605</v>
      </c>
      <c r="KX877">
        <v>5100</v>
      </c>
      <c r="KY877">
        <v>3605</v>
      </c>
      <c r="KZ877">
        <v>3605</v>
      </c>
      <c r="LA877">
        <v>3605</v>
      </c>
      <c r="LB877">
        <v>3605</v>
      </c>
      <c r="LC877">
        <v>800</v>
      </c>
      <c r="LD877">
        <v>3600</v>
      </c>
      <c r="LE877">
        <v>3605</v>
      </c>
      <c r="LF877">
        <v>3600</v>
      </c>
      <c r="LG877">
        <v>3600</v>
      </c>
      <c r="LH877">
        <v>1800</v>
      </c>
      <c r="LI877">
        <v>3600</v>
      </c>
      <c r="LJ877">
        <v>3605</v>
      </c>
      <c r="LK877">
        <v>3600</v>
      </c>
      <c r="LL877">
        <v>3605</v>
      </c>
      <c r="LM877">
        <v>900</v>
      </c>
      <c r="LN877">
        <v>3605</v>
      </c>
      <c r="LO877">
        <v>3605</v>
      </c>
      <c r="LP877">
        <v>3600</v>
      </c>
      <c r="LQ877">
        <v>3600</v>
      </c>
      <c r="LR877">
        <v>500</v>
      </c>
      <c r="LS877">
        <v>3600</v>
      </c>
      <c r="LT877">
        <v>3605</v>
      </c>
      <c r="LU877">
        <v>3600</v>
      </c>
      <c r="LV877">
        <v>3605</v>
      </c>
      <c r="LW877">
        <v>300</v>
      </c>
      <c r="LX877">
        <v>3605</v>
      </c>
      <c r="LY877">
        <v>3605</v>
      </c>
      <c r="LZ877">
        <v>3600</v>
      </c>
      <c r="MA877">
        <v>3600</v>
      </c>
      <c r="MB877">
        <v>1600</v>
      </c>
      <c r="MC877">
        <v>3595</v>
      </c>
      <c r="MD877">
        <v>3600</v>
      </c>
      <c r="ME877">
        <v>3595</v>
      </c>
      <c r="MF877">
        <v>3600</v>
      </c>
      <c r="MG877">
        <v>1700</v>
      </c>
      <c r="MH877">
        <v>3590</v>
      </c>
      <c r="MI877">
        <v>3590</v>
      </c>
      <c r="MJ877">
        <v>3590</v>
      </c>
      <c r="MK877">
        <v>3590</v>
      </c>
      <c r="ML877">
        <v>300</v>
      </c>
      <c r="MM877">
        <v>3590</v>
      </c>
      <c r="MN877">
        <v>3590</v>
      </c>
      <c r="MO877">
        <v>3590</v>
      </c>
      <c r="MP877">
        <v>3590</v>
      </c>
      <c r="MQ877">
        <v>5100</v>
      </c>
      <c r="MR877">
        <v>3595</v>
      </c>
      <c r="MS877">
        <v>3595</v>
      </c>
      <c r="MT877">
        <v>3585</v>
      </c>
      <c r="MU877">
        <v>3585</v>
      </c>
      <c r="MV877">
        <v>4600</v>
      </c>
      <c r="MW877">
        <v>3585</v>
      </c>
      <c r="MX877">
        <v>3590</v>
      </c>
      <c r="MY877">
        <v>3585</v>
      </c>
      <c r="MZ877">
        <v>3590</v>
      </c>
      <c r="NA877">
        <v>700</v>
      </c>
      <c r="NB877">
        <v>3585</v>
      </c>
      <c r="NC877">
        <v>3590</v>
      </c>
      <c r="ND877">
        <v>3585</v>
      </c>
      <c r="NE877">
        <v>3590</v>
      </c>
      <c r="NF877">
        <v>1400</v>
      </c>
      <c r="NG877">
        <v>3590</v>
      </c>
      <c r="NH877">
        <v>3595</v>
      </c>
      <c r="NI877">
        <v>3590</v>
      </c>
      <c r="NJ877">
        <v>3590</v>
      </c>
      <c r="NK877">
        <v>5500</v>
      </c>
      <c r="NL877">
        <v>3590</v>
      </c>
      <c r="NM877">
        <v>3595</v>
      </c>
      <c r="NN877">
        <v>3590</v>
      </c>
      <c r="NO877">
        <v>3590</v>
      </c>
      <c r="NP877">
        <v>1500</v>
      </c>
      <c r="NQ877">
        <v>3595</v>
      </c>
      <c r="NR877">
        <v>3595</v>
      </c>
      <c r="NS877">
        <v>3585</v>
      </c>
      <c r="NT877">
        <v>3590</v>
      </c>
      <c r="NU877">
        <v>11300</v>
      </c>
      <c r="NV877">
        <v>3595</v>
      </c>
      <c r="NW877">
        <v>3595</v>
      </c>
      <c r="NX877">
        <v>3595</v>
      </c>
      <c r="NY877">
        <v>3595</v>
      </c>
      <c r="NZ877">
        <v>11600</v>
      </c>
    </row>
    <row r="878" spans="1:390" ht="15">
      <c r="A878" s="14" t="s">
        <v>18</v>
      </c>
      <c r="B878" s="14">
        <v>37</v>
      </c>
      <c r="C878" s="14">
        <v>3656</v>
      </c>
      <c r="D878" s="9" t="s">
        <v>124</v>
      </c>
      <c r="E878" s="14" t="s">
        <v>20</v>
      </c>
      <c r="F878" s="14" t="s">
        <v>446</v>
      </c>
      <c r="G878" s="51">
        <v>2094</v>
      </c>
      <c r="H878" s="51">
        <v>72</v>
      </c>
      <c r="I878" s="59">
        <v>3.56E-2</v>
      </c>
      <c r="J878" s="51">
        <v>18513400</v>
      </c>
      <c r="K878" s="51">
        <v>2182</v>
      </c>
      <c r="L878" s="51">
        <v>1999</v>
      </c>
      <c r="M878" s="64">
        <f t="shared" si="66"/>
        <v>0.48087431693989069</v>
      </c>
      <c r="N878" s="43" t="str">
        <f>IFERROR(VLOOKUP(C878, マスタ!$E$2:$G$33, 3, TRUE), "")</f>
        <v>36</v>
      </c>
      <c r="O878" s="14" t="str">
        <f>IF(F878 = "", "", TEXT( WORKDAY(TEXT(LEFT(F878, FIND("(", F878) - 1), "yyyy/mm/dd"), 1, マスタ!$A$2:$A$106), "yyyymmdd"))</f>
        <v>20170810</v>
      </c>
      <c r="P878" s="18">
        <v>42957</v>
      </c>
      <c r="Q878" s="57">
        <v>2060</v>
      </c>
      <c r="R878" s="57">
        <v>2188</v>
      </c>
      <c r="S878" s="57">
        <v>2048</v>
      </c>
      <c r="T878" s="14" t="str">
        <f t="shared" si="68"/>
        <v>有</v>
      </c>
      <c r="U878" s="14" t="str">
        <f t="shared" si="69"/>
        <v>無</v>
      </c>
      <c r="V878" s="68">
        <f t="shared" si="70"/>
        <v>-1.6236867239732611E-2</v>
      </c>
      <c r="W878" s="19" t="s">
        <v>949</v>
      </c>
      <c r="X878" s="47">
        <v>41</v>
      </c>
      <c r="Y878" s="70">
        <f t="shared" si="67"/>
        <v>19.579751671442217</v>
      </c>
      <c r="Z878">
        <v>2060</v>
      </c>
      <c r="AA878">
        <v>2079</v>
      </c>
      <c r="AB878">
        <v>2048</v>
      </c>
      <c r="AC878">
        <v>2065</v>
      </c>
      <c r="AD878">
        <v>487900</v>
      </c>
      <c r="AE878">
        <v>2064</v>
      </c>
      <c r="AF878">
        <v>2109</v>
      </c>
      <c r="AG878">
        <v>2064</v>
      </c>
      <c r="AH878">
        <v>2089</v>
      </c>
      <c r="AI878">
        <v>393500</v>
      </c>
      <c r="AJ878">
        <v>2089</v>
      </c>
      <c r="AK878">
        <v>2113</v>
      </c>
      <c r="AL878">
        <v>2088</v>
      </c>
      <c r="AM878">
        <v>2100</v>
      </c>
      <c r="AN878">
        <v>273500</v>
      </c>
      <c r="AO878">
        <v>2100</v>
      </c>
      <c r="AP878">
        <v>2104</v>
      </c>
      <c r="AQ878">
        <v>2090</v>
      </c>
      <c r="AR878">
        <v>2099</v>
      </c>
      <c r="AS878">
        <v>138100</v>
      </c>
      <c r="AT878">
        <v>2099</v>
      </c>
      <c r="AU878">
        <v>2100</v>
      </c>
      <c r="AV878">
        <v>2085</v>
      </c>
      <c r="AW878">
        <v>2090</v>
      </c>
      <c r="AX878">
        <v>102200</v>
      </c>
      <c r="AY878">
        <v>2092</v>
      </c>
      <c r="AZ878">
        <v>2111</v>
      </c>
      <c r="BA878">
        <v>2091</v>
      </c>
      <c r="BB878">
        <v>2109</v>
      </c>
      <c r="BC878">
        <v>211600</v>
      </c>
      <c r="BD878">
        <v>2107</v>
      </c>
      <c r="BE878">
        <v>2131</v>
      </c>
      <c r="BF878">
        <v>2106</v>
      </c>
      <c r="BG878">
        <v>2122</v>
      </c>
      <c r="BH878">
        <v>381100</v>
      </c>
      <c r="BI878">
        <v>2123</v>
      </c>
      <c r="BJ878">
        <v>2143</v>
      </c>
      <c r="BK878">
        <v>2120</v>
      </c>
      <c r="BL878">
        <v>2123</v>
      </c>
      <c r="BM878">
        <v>272400</v>
      </c>
      <c r="BN878">
        <v>2124</v>
      </c>
      <c r="BO878">
        <v>2127</v>
      </c>
      <c r="BP878">
        <v>2107</v>
      </c>
      <c r="BQ878">
        <v>2110</v>
      </c>
      <c r="BR878">
        <v>140400</v>
      </c>
      <c r="BS878">
        <v>2110</v>
      </c>
      <c r="BT878">
        <v>2122</v>
      </c>
      <c r="BU878">
        <v>2104</v>
      </c>
      <c r="BV878">
        <v>2112</v>
      </c>
      <c r="BW878">
        <v>130700</v>
      </c>
      <c r="BX878">
        <v>2112</v>
      </c>
      <c r="BY878">
        <v>2121</v>
      </c>
      <c r="BZ878">
        <v>2100</v>
      </c>
      <c r="CA878">
        <v>2114</v>
      </c>
      <c r="CB878">
        <v>204600</v>
      </c>
      <c r="CC878">
        <v>2114</v>
      </c>
      <c r="CD878">
        <v>2124</v>
      </c>
      <c r="CE878">
        <v>2110</v>
      </c>
      <c r="CF878">
        <v>2110</v>
      </c>
      <c r="CG878">
        <v>218700</v>
      </c>
      <c r="CH878">
        <v>2110</v>
      </c>
      <c r="CI878">
        <v>2113</v>
      </c>
      <c r="CJ878">
        <v>2098</v>
      </c>
      <c r="CK878">
        <v>2112</v>
      </c>
      <c r="CL878">
        <v>189300</v>
      </c>
      <c r="CM878">
        <v>2111</v>
      </c>
      <c r="CN878">
        <v>2112</v>
      </c>
      <c r="CO878">
        <v>2102</v>
      </c>
      <c r="CP878">
        <v>2110</v>
      </c>
      <c r="CQ878">
        <v>86200</v>
      </c>
      <c r="CR878">
        <v>2111</v>
      </c>
      <c r="CS878">
        <v>2118</v>
      </c>
      <c r="CT878">
        <v>2106</v>
      </c>
      <c r="CU878">
        <v>2106</v>
      </c>
      <c r="CV878">
        <v>77300</v>
      </c>
      <c r="CW878">
        <v>2106</v>
      </c>
      <c r="CX878">
        <v>2110</v>
      </c>
      <c r="CY878">
        <v>2102</v>
      </c>
      <c r="CZ878">
        <v>2108</v>
      </c>
      <c r="DA878">
        <v>52500</v>
      </c>
      <c r="DB878">
        <v>2107</v>
      </c>
      <c r="DC878">
        <v>2123</v>
      </c>
      <c r="DD878">
        <v>2107</v>
      </c>
      <c r="DE878">
        <v>2122</v>
      </c>
      <c r="DF878">
        <v>162600</v>
      </c>
      <c r="DG878">
        <v>2122</v>
      </c>
      <c r="DH878">
        <v>2131</v>
      </c>
      <c r="DI878">
        <v>2118</v>
      </c>
      <c r="DJ878">
        <v>2129</v>
      </c>
      <c r="DK878">
        <v>177400</v>
      </c>
      <c r="DL878">
        <v>2129</v>
      </c>
      <c r="DM878">
        <v>2129</v>
      </c>
      <c r="DN878">
        <v>2113</v>
      </c>
      <c r="DO878">
        <v>2120</v>
      </c>
      <c r="DP878">
        <v>105100</v>
      </c>
      <c r="DQ878">
        <v>2118</v>
      </c>
      <c r="DR878">
        <v>2129</v>
      </c>
      <c r="DS878">
        <v>2113</v>
      </c>
      <c r="DT878">
        <v>2118</v>
      </c>
      <c r="DU878">
        <v>111300</v>
      </c>
      <c r="DV878">
        <v>2119</v>
      </c>
      <c r="DW878">
        <v>2126</v>
      </c>
      <c r="DX878">
        <v>2117</v>
      </c>
      <c r="DY878">
        <v>2121</v>
      </c>
      <c r="DZ878">
        <v>51600</v>
      </c>
      <c r="EA878">
        <v>2123</v>
      </c>
      <c r="EB878">
        <v>2126</v>
      </c>
      <c r="EC878">
        <v>2116</v>
      </c>
      <c r="ED878">
        <v>2126</v>
      </c>
      <c r="EE878">
        <v>62300</v>
      </c>
      <c r="EF878">
        <v>2126</v>
      </c>
      <c r="EG878">
        <v>2149</v>
      </c>
      <c r="EH878">
        <v>2125</v>
      </c>
      <c r="EI878">
        <v>2147</v>
      </c>
      <c r="EJ878">
        <v>251900</v>
      </c>
      <c r="EK878">
        <v>2146</v>
      </c>
      <c r="EL878">
        <v>2172</v>
      </c>
      <c r="EM878">
        <v>2138</v>
      </c>
      <c r="EN878">
        <v>2166</v>
      </c>
      <c r="EO878">
        <v>543200</v>
      </c>
      <c r="EP878">
        <v>2166</v>
      </c>
      <c r="EQ878">
        <v>2169</v>
      </c>
      <c r="ER878">
        <v>2153</v>
      </c>
      <c r="ES878">
        <v>2157</v>
      </c>
      <c r="ET878">
        <v>228700</v>
      </c>
      <c r="EU878">
        <v>2159</v>
      </c>
      <c r="EV878">
        <v>2188</v>
      </c>
      <c r="EW878">
        <v>2151</v>
      </c>
      <c r="EX878">
        <v>2171</v>
      </c>
      <c r="EY878">
        <v>561600</v>
      </c>
      <c r="EZ878">
        <v>2170</v>
      </c>
      <c r="FA878">
        <v>2172</v>
      </c>
      <c r="FB878">
        <v>2152</v>
      </c>
      <c r="FC878">
        <v>2160</v>
      </c>
      <c r="FD878">
        <v>195400</v>
      </c>
      <c r="FE878">
        <v>2161</v>
      </c>
      <c r="FF878">
        <v>2165</v>
      </c>
      <c r="FG878">
        <v>2142</v>
      </c>
      <c r="FH878">
        <v>2148</v>
      </c>
      <c r="FI878">
        <v>186600</v>
      </c>
      <c r="FJ878">
        <v>2148</v>
      </c>
      <c r="FK878">
        <v>2150</v>
      </c>
      <c r="FL878">
        <v>2132</v>
      </c>
      <c r="FM878">
        <v>2135</v>
      </c>
      <c r="FN878">
        <v>197100</v>
      </c>
      <c r="FO878">
        <v>2138</v>
      </c>
      <c r="FP878">
        <v>2138</v>
      </c>
      <c r="FQ878">
        <v>2122</v>
      </c>
      <c r="FR878">
        <v>2130</v>
      </c>
      <c r="FS878">
        <v>221300</v>
      </c>
      <c r="FT878">
        <v>2129</v>
      </c>
      <c r="FU878">
        <v>2129</v>
      </c>
      <c r="FV878">
        <v>2129</v>
      </c>
      <c r="FW878">
        <v>2129</v>
      </c>
      <c r="FX878">
        <v>5000</v>
      </c>
      <c r="GC878">
        <v>0</v>
      </c>
      <c r="GH878">
        <v>0</v>
      </c>
      <c r="GM878">
        <v>0</v>
      </c>
      <c r="GR878">
        <v>0</v>
      </c>
      <c r="GW878">
        <v>0</v>
      </c>
      <c r="HB878">
        <v>0</v>
      </c>
      <c r="HG878">
        <v>0</v>
      </c>
      <c r="HL878">
        <v>0</v>
      </c>
      <c r="HQ878">
        <v>0</v>
      </c>
      <c r="HV878">
        <v>0</v>
      </c>
      <c r="IA878">
        <v>0</v>
      </c>
      <c r="IB878">
        <v>2121</v>
      </c>
      <c r="IC878">
        <v>2123</v>
      </c>
      <c r="ID878">
        <v>2105</v>
      </c>
      <c r="IE878">
        <v>2110</v>
      </c>
      <c r="IF878">
        <v>368500</v>
      </c>
      <c r="IG878">
        <v>2110</v>
      </c>
      <c r="IH878">
        <v>2110</v>
      </c>
      <c r="II878">
        <v>2081</v>
      </c>
      <c r="IJ878">
        <v>2082</v>
      </c>
      <c r="IK878">
        <v>473400</v>
      </c>
      <c r="IL878">
        <v>2082</v>
      </c>
      <c r="IM878">
        <v>2110</v>
      </c>
      <c r="IN878">
        <v>2082</v>
      </c>
      <c r="IO878">
        <v>2103</v>
      </c>
      <c r="IP878">
        <v>219500</v>
      </c>
      <c r="IQ878">
        <v>2102</v>
      </c>
      <c r="IR878">
        <v>2120</v>
      </c>
      <c r="IS878">
        <v>2100</v>
      </c>
      <c r="IT878">
        <v>2109</v>
      </c>
      <c r="IU878">
        <v>154300</v>
      </c>
      <c r="IV878">
        <v>2108</v>
      </c>
      <c r="IW878">
        <v>2110</v>
      </c>
      <c r="IX878">
        <v>2098</v>
      </c>
      <c r="IY878">
        <v>2105</v>
      </c>
      <c r="IZ878">
        <v>126500</v>
      </c>
      <c r="JA878">
        <v>2105</v>
      </c>
      <c r="JB878">
        <v>2111</v>
      </c>
      <c r="JC878">
        <v>2102</v>
      </c>
      <c r="JD878">
        <v>2102</v>
      </c>
      <c r="JE878">
        <v>38600</v>
      </c>
      <c r="JF878">
        <v>2102</v>
      </c>
      <c r="JG878">
        <v>2106</v>
      </c>
      <c r="JH878">
        <v>2088</v>
      </c>
      <c r="JI878">
        <v>2090</v>
      </c>
      <c r="JJ878">
        <v>105400</v>
      </c>
      <c r="JK878">
        <v>2090</v>
      </c>
      <c r="JL878">
        <v>2100</v>
      </c>
      <c r="JM878">
        <v>2077</v>
      </c>
      <c r="JN878">
        <v>2094</v>
      </c>
      <c r="JO878">
        <v>219500</v>
      </c>
      <c r="JP878">
        <v>2094</v>
      </c>
      <c r="JQ878">
        <v>2094</v>
      </c>
      <c r="JR878">
        <v>2084</v>
      </c>
      <c r="JS878">
        <v>2086</v>
      </c>
      <c r="JT878">
        <v>96300</v>
      </c>
      <c r="JU878">
        <v>2088</v>
      </c>
      <c r="JV878">
        <v>2097</v>
      </c>
      <c r="JW878">
        <v>2076</v>
      </c>
      <c r="JX878">
        <v>2079</v>
      </c>
      <c r="JY878">
        <v>143600</v>
      </c>
      <c r="JZ878">
        <v>2080</v>
      </c>
      <c r="KA878">
        <v>2087</v>
      </c>
      <c r="KB878">
        <v>2079</v>
      </c>
      <c r="KC878">
        <v>2081</v>
      </c>
      <c r="KD878">
        <v>60200</v>
      </c>
      <c r="KE878">
        <v>2082</v>
      </c>
      <c r="KF878">
        <v>2096</v>
      </c>
      <c r="KG878">
        <v>2081</v>
      </c>
      <c r="KH878">
        <v>2095</v>
      </c>
      <c r="KI878">
        <v>121400</v>
      </c>
      <c r="KJ878">
        <v>2095</v>
      </c>
      <c r="KK878">
        <v>2105</v>
      </c>
      <c r="KL878">
        <v>2092</v>
      </c>
      <c r="KM878">
        <v>2101</v>
      </c>
      <c r="KN878">
        <v>91000</v>
      </c>
      <c r="KO878">
        <v>2101</v>
      </c>
      <c r="KP878">
        <v>2111</v>
      </c>
      <c r="KQ878">
        <v>2100</v>
      </c>
      <c r="KR878">
        <v>2101</v>
      </c>
      <c r="KS878">
        <v>126200</v>
      </c>
      <c r="KT878">
        <v>2102</v>
      </c>
      <c r="KU878">
        <v>2105</v>
      </c>
      <c r="KV878">
        <v>2093</v>
      </c>
      <c r="KW878">
        <v>2100</v>
      </c>
      <c r="KX878">
        <v>77200</v>
      </c>
      <c r="KY878">
        <v>2100</v>
      </c>
      <c r="KZ878">
        <v>2100</v>
      </c>
      <c r="LA878">
        <v>2093</v>
      </c>
      <c r="LB878">
        <v>2094</v>
      </c>
      <c r="LC878">
        <v>38300</v>
      </c>
      <c r="LD878">
        <v>2095</v>
      </c>
      <c r="LE878">
        <v>2097</v>
      </c>
      <c r="LF878">
        <v>2086</v>
      </c>
      <c r="LG878">
        <v>2089</v>
      </c>
      <c r="LH878">
        <v>67500</v>
      </c>
      <c r="LI878">
        <v>2090</v>
      </c>
      <c r="LJ878">
        <v>2104</v>
      </c>
      <c r="LK878">
        <v>2090</v>
      </c>
      <c r="LL878">
        <v>2103</v>
      </c>
      <c r="LM878">
        <v>88500</v>
      </c>
      <c r="LN878">
        <v>2104</v>
      </c>
      <c r="LO878">
        <v>2112</v>
      </c>
      <c r="LP878">
        <v>2103</v>
      </c>
      <c r="LQ878">
        <v>2107</v>
      </c>
      <c r="LR878">
        <v>89600</v>
      </c>
      <c r="LS878">
        <v>2107</v>
      </c>
      <c r="LT878">
        <v>2109</v>
      </c>
      <c r="LU878">
        <v>2096</v>
      </c>
      <c r="LV878">
        <v>2098</v>
      </c>
      <c r="LW878">
        <v>70100</v>
      </c>
      <c r="LX878">
        <v>2099</v>
      </c>
      <c r="LY878">
        <v>2114</v>
      </c>
      <c r="LZ878">
        <v>2098</v>
      </c>
      <c r="MA878">
        <v>2110</v>
      </c>
      <c r="MB878">
        <v>68000</v>
      </c>
      <c r="MC878">
        <v>2111</v>
      </c>
      <c r="MD878">
        <v>2123</v>
      </c>
      <c r="ME878">
        <v>2105</v>
      </c>
      <c r="MF878">
        <v>2121</v>
      </c>
      <c r="MG878">
        <v>151200</v>
      </c>
      <c r="MH878">
        <v>2120</v>
      </c>
      <c r="MI878">
        <v>2126</v>
      </c>
      <c r="MJ878">
        <v>2113</v>
      </c>
      <c r="MK878">
        <v>2118</v>
      </c>
      <c r="ML878">
        <v>133500</v>
      </c>
      <c r="MM878">
        <v>2119</v>
      </c>
      <c r="MN878">
        <v>2126</v>
      </c>
      <c r="MO878">
        <v>2117</v>
      </c>
      <c r="MP878">
        <v>2122</v>
      </c>
      <c r="MQ878">
        <v>143800</v>
      </c>
      <c r="MR878">
        <v>2122</v>
      </c>
      <c r="MS878">
        <v>2123</v>
      </c>
      <c r="MT878">
        <v>2107</v>
      </c>
      <c r="MU878">
        <v>2112</v>
      </c>
      <c r="MV878">
        <v>108700</v>
      </c>
      <c r="MW878">
        <v>2111</v>
      </c>
      <c r="MX878">
        <v>2113</v>
      </c>
      <c r="MY878">
        <v>2105</v>
      </c>
      <c r="MZ878">
        <v>2111</v>
      </c>
      <c r="NA878">
        <v>89400</v>
      </c>
      <c r="NB878">
        <v>2111</v>
      </c>
      <c r="NC878">
        <v>2123</v>
      </c>
      <c r="ND878">
        <v>2107</v>
      </c>
      <c r="NE878">
        <v>2118</v>
      </c>
      <c r="NF878">
        <v>145400</v>
      </c>
      <c r="NG878">
        <v>2118</v>
      </c>
      <c r="NH878">
        <v>2123</v>
      </c>
      <c r="NI878">
        <v>2115</v>
      </c>
      <c r="NJ878">
        <v>2121</v>
      </c>
      <c r="NK878">
        <v>89100</v>
      </c>
      <c r="NL878">
        <v>2121</v>
      </c>
      <c r="NM878">
        <v>2126</v>
      </c>
      <c r="NN878">
        <v>2119</v>
      </c>
      <c r="NO878">
        <v>2121</v>
      </c>
      <c r="NP878">
        <v>160800</v>
      </c>
      <c r="NQ878">
        <v>2121</v>
      </c>
      <c r="NR878">
        <v>2127</v>
      </c>
      <c r="NS878">
        <v>2120</v>
      </c>
      <c r="NT878">
        <v>2123</v>
      </c>
      <c r="NU878">
        <v>276900</v>
      </c>
      <c r="NV878">
        <v>2122</v>
      </c>
      <c r="NW878">
        <v>2122</v>
      </c>
      <c r="NX878">
        <v>2122</v>
      </c>
      <c r="NY878">
        <v>2122</v>
      </c>
      <c r="NZ878">
        <v>153900</v>
      </c>
    </row>
    <row r="879" spans="1:390" ht="15">
      <c r="A879" s="15" t="s">
        <v>18</v>
      </c>
      <c r="B879" s="15">
        <v>38</v>
      </c>
      <c r="C879" s="15">
        <v>9830</v>
      </c>
      <c r="D879" s="10" t="s">
        <v>588</v>
      </c>
      <c r="E879" s="15" t="s">
        <v>20</v>
      </c>
      <c r="F879" s="15" t="s">
        <v>446</v>
      </c>
      <c r="G879" s="50">
        <v>2765</v>
      </c>
      <c r="H879" s="50">
        <v>95</v>
      </c>
      <c r="I879" s="58">
        <v>3.56E-2</v>
      </c>
      <c r="J879" s="50">
        <v>828600</v>
      </c>
      <c r="K879" s="50">
        <v>2780</v>
      </c>
      <c r="L879" s="50">
        <v>2626</v>
      </c>
      <c r="M879" s="63">
        <f t="shared" si="66"/>
        <v>9.7402597402597407E-2</v>
      </c>
      <c r="N879" s="42" t="str">
        <f>IFERROR(VLOOKUP(C879, マスタ!$E$2:$G$33, 3, TRUE), "")</f>
        <v>サービス</v>
      </c>
      <c r="O879" s="15" t="str">
        <f>IF(F879 = "", "", TEXT( WORKDAY(TEXT(LEFT(F879, FIND("(", F879) - 1), "yyyy/mm/dd"), 1, マスタ!$A$2:$A$106), "yyyymmdd"))</f>
        <v>20170810</v>
      </c>
      <c r="P879" s="16">
        <v>42957</v>
      </c>
      <c r="Q879" s="56">
        <v>2759</v>
      </c>
      <c r="R879" s="56">
        <v>2767</v>
      </c>
      <c r="S879" s="56">
        <v>2713</v>
      </c>
      <c r="T879" s="15" t="str">
        <f t="shared" si="68"/>
        <v>無</v>
      </c>
      <c r="U879" s="15" t="str">
        <f t="shared" si="69"/>
        <v>有</v>
      </c>
      <c r="V879" s="67">
        <f t="shared" si="70"/>
        <v>-2.1699819168173873E-3</v>
      </c>
      <c r="W879" s="17" t="s">
        <v>947</v>
      </c>
      <c r="X879" s="46">
        <v>-27</v>
      </c>
      <c r="Y879" s="71">
        <f t="shared" si="67"/>
        <v>-9.7649186256781189</v>
      </c>
      <c r="Z879">
        <v>2759</v>
      </c>
      <c r="AA879">
        <v>2767</v>
      </c>
      <c r="AB879">
        <v>2746</v>
      </c>
      <c r="AC879">
        <v>2761</v>
      </c>
      <c r="AD879">
        <v>14900</v>
      </c>
      <c r="AE879">
        <v>2756</v>
      </c>
      <c r="AF879">
        <v>2761</v>
      </c>
      <c r="AG879">
        <v>2728</v>
      </c>
      <c r="AH879">
        <v>2744</v>
      </c>
      <c r="AI879">
        <v>11900</v>
      </c>
      <c r="AJ879">
        <v>2744</v>
      </c>
      <c r="AK879">
        <v>2750</v>
      </c>
      <c r="AL879">
        <v>2732</v>
      </c>
      <c r="AM879">
        <v>2747</v>
      </c>
      <c r="AN879">
        <v>7900</v>
      </c>
      <c r="AO879">
        <v>2745</v>
      </c>
      <c r="AP879">
        <v>2755</v>
      </c>
      <c r="AQ879">
        <v>2741</v>
      </c>
      <c r="AR879">
        <v>2754</v>
      </c>
      <c r="AS879">
        <v>6800</v>
      </c>
      <c r="AT879">
        <v>2753</v>
      </c>
      <c r="AU879">
        <v>2753</v>
      </c>
      <c r="AV879">
        <v>2737</v>
      </c>
      <c r="AW879">
        <v>2738</v>
      </c>
      <c r="AX879">
        <v>8400</v>
      </c>
      <c r="AY879">
        <v>2738</v>
      </c>
      <c r="AZ879">
        <v>2756</v>
      </c>
      <c r="BA879">
        <v>2738</v>
      </c>
      <c r="BB879">
        <v>2749</v>
      </c>
      <c r="BC879">
        <v>7800</v>
      </c>
      <c r="BD879">
        <v>2746</v>
      </c>
      <c r="BE879">
        <v>2746</v>
      </c>
      <c r="BF879">
        <v>2739</v>
      </c>
      <c r="BG879">
        <v>2742</v>
      </c>
      <c r="BH879">
        <v>6500</v>
      </c>
      <c r="BI879">
        <v>2739</v>
      </c>
      <c r="BJ879">
        <v>2749</v>
      </c>
      <c r="BK879">
        <v>2730</v>
      </c>
      <c r="BL879">
        <v>2739</v>
      </c>
      <c r="BM879">
        <v>11100</v>
      </c>
      <c r="BN879">
        <v>2737</v>
      </c>
      <c r="BO879">
        <v>2738</v>
      </c>
      <c r="BP879">
        <v>2728</v>
      </c>
      <c r="BQ879">
        <v>2735</v>
      </c>
      <c r="BR879">
        <v>4800</v>
      </c>
      <c r="BS879">
        <v>2735</v>
      </c>
      <c r="BT879">
        <v>2749</v>
      </c>
      <c r="BU879">
        <v>2734</v>
      </c>
      <c r="BV879">
        <v>2743</v>
      </c>
      <c r="BW879">
        <v>15200</v>
      </c>
      <c r="BX879">
        <v>2740</v>
      </c>
      <c r="BY879">
        <v>2751</v>
      </c>
      <c r="BZ879">
        <v>2737</v>
      </c>
      <c r="CA879">
        <v>2742</v>
      </c>
      <c r="CB879">
        <v>7100</v>
      </c>
      <c r="CC879">
        <v>2741</v>
      </c>
      <c r="CD879">
        <v>2750</v>
      </c>
      <c r="CE879">
        <v>2737</v>
      </c>
      <c r="CF879">
        <v>2741</v>
      </c>
      <c r="CG879">
        <v>5100</v>
      </c>
      <c r="CH879">
        <v>2740</v>
      </c>
      <c r="CI879">
        <v>2740</v>
      </c>
      <c r="CJ879">
        <v>2731</v>
      </c>
      <c r="CK879">
        <v>2739</v>
      </c>
      <c r="CL879">
        <v>6900</v>
      </c>
      <c r="CM879">
        <v>2740</v>
      </c>
      <c r="CN879">
        <v>2741</v>
      </c>
      <c r="CO879">
        <v>2730</v>
      </c>
      <c r="CP879">
        <v>2730</v>
      </c>
      <c r="CQ879">
        <v>3500</v>
      </c>
      <c r="CR879">
        <v>2731</v>
      </c>
      <c r="CS879">
        <v>2741</v>
      </c>
      <c r="CT879">
        <v>2728</v>
      </c>
      <c r="CU879">
        <v>2735</v>
      </c>
      <c r="CV879">
        <v>8300</v>
      </c>
      <c r="CW879">
        <v>2735</v>
      </c>
      <c r="CX879">
        <v>2741</v>
      </c>
      <c r="CY879">
        <v>2734</v>
      </c>
      <c r="CZ879">
        <v>2734</v>
      </c>
      <c r="DA879">
        <v>5800</v>
      </c>
      <c r="DB879">
        <v>2733</v>
      </c>
      <c r="DC879">
        <v>2736</v>
      </c>
      <c r="DD879">
        <v>2728</v>
      </c>
      <c r="DE879">
        <v>2733</v>
      </c>
      <c r="DF879">
        <v>5200</v>
      </c>
      <c r="DG879">
        <v>2733</v>
      </c>
      <c r="DH879">
        <v>2738</v>
      </c>
      <c r="DI879">
        <v>2730</v>
      </c>
      <c r="DJ879">
        <v>2732</v>
      </c>
      <c r="DK879">
        <v>3500</v>
      </c>
      <c r="DL879">
        <v>2731</v>
      </c>
      <c r="DM879">
        <v>2734</v>
      </c>
      <c r="DN879">
        <v>2724</v>
      </c>
      <c r="DO879">
        <v>2732</v>
      </c>
      <c r="DP879">
        <v>5700</v>
      </c>
      <c r="DQ879">
        <v>2732</v>
      </c>
      <c r="DR879">
        <v>2737</v>
      </c>
      <c r="DS879">
        <v>2728</v>
      </c>
      <c r="DT879">
        <v>2732</v>
      </c>
      <c r="DU879">
        <v>5400</v>
      </c>
      <c r="DV879">
        <v>2731</v>
      </c>
      <c r="DW879">
        <v>2734</v>
      </c>
      <c r="DX879">
        <v>2725</v>
      </c>
      <c r="DY879">
        <v>2734</v>
      </c>
      <c r="DZ879">
        <v>4400</v>
      </c>
      <c r="EA879">
        <v>2733</v>
      </c>
      <c r="EB879">
        <v>2736</v>
      </c>
      <c r="EC879">
        <v>2730</v>
      </c>
      <c r="ED879">
        <v>2730</v>
      </c>
      <c r="EE879">
        <v>4600</v>
      </c>
      <c r="EF879">
        <v>2730</v>
      </c>
      <c r="EG879">
        <v>2735</v>
      </c>
      <c r="EH879">
        <v>2723</v>
      </c>
      <c r="EI879">
        <v>2727</v>
      </c>
      <c r="EJ879">
        <v>8700</v>
      </c>
      <c r="EK879">
        <v>2726</v>
      </c>
      <c r="EL879">
        <v>2732</v>
      </c>
      <c r="EM879">
        <v>2721</v>
      </c>
      <c r="EN879">
        <v>2724</v>
      </c>
      <c r="EO879">
        <v>4100</v>
      </c>
      <c r="EP879">
        <v>2722</v>
      </c>
      <c r="EQ879">
        <v>2729</v>
      </c>
      <c r="ER879">
        <v>2722</v>
      </c>
      <c r="ES879">
        <v>2728</v>
      </c>
      <c r="ET879">
        <v>4400</v>
      </c>
      <c r="EU879">
        <v>2728</v>
      </c>
      <c r="EV879">
        <v>2732</v>
      </c>
      <c r="EW879">
        <v>2725</v>
      </c>
      <c r="EX879">
        <v>2729</v>
      </c>
      <c r="EY879">
        <v>3300</v>
      </c>
      <c r="EZ879">
        <v>2731</v>
      </c>
      <c r="FA879">
        <v>2733</v>
      </c>
      <c r="FB879">
        <v>2728</v>
      </c>
      <c r="FC879">
        <v>2732</v>
      </c>
      <c r="FD879">
        <v>5500</v>
      </c>
      <c r="FE879">
        <v>2732</v>
      </c>
      <c r="FF879">
        <v>2740</v>
      </c>
      <c r="FG879">
        <v>2731</v>
      </c>
      <c r="FH879">
        <v>2737</v>
      </c>
      <c r="FI879">
        <v>5400</v>
      </c>
      <c r="FJ879">
        <v>2736</v>
      </c>
      <c r="FK879">
        <v>2737</v>
      </c>
      <c r="FL879">
        <v>2732</v>
      </c>
      <c r="FM879">
        <v>2733</v>
      </c>
      <c r="FN879">
        <v>4600</v>
      </c>
      <c r="FO879">
        <v>2734</v>
      </c>
      <c r="FP879">
        <v>2742</v>
      </c>
      <c r="FQ879">
        <v>2733</v>
      </c>
      <c r="FR879">
        <v>2740</v>
      </c>
      <c r="FS879">
        <v>4100</v>
      </c>
      <c r="FT879">
        <v>2742</v>
      </c>
      <c r="FU879">
        <v>2742</v>
      </c>
      <c r="FV879">
        <v>2742</v>
      </c>
      <c r="FW879">
        <v>2742</v>
      </c>
      <c r="FX879">
        <v>100</v>
      </c>
      <c r="GC879">
        <v>0</v>
      </c>
      <c r="GH879">
        <v>0</v>
      </c>
      <c r="GM879">
        <v>0</v>
      </c>
      <c r="GR879">
        <v>0</v>
      </c>
      <c r="GW879">
        <v>0</v>
      </c>
      <c r="HB879">
        <v>0</v>
      </c>
      <c r="HG879">
        <v>0</v>
      </c>
      <c r="HL879">
        <v>0</v>
      </c>
      <c r="HQ879">
        <v>0</v>
      </c>
      <c r="HV879">
        <v>0</v>
      </c>
      <c r="IA879">
        <v>0</v>
      </c>
      <c r="IB879">
        <v>2731</v>
      </c>
      <c r="IC879">
        <v>2734</v>
      </c>
      <c r="ID879">
        <v>2713</v>
      </c>
      <c r="IE879">
        <v>2724</v>
      </c>
      <c r="IF879">
        <v>22600</v>
      </c>
      <c r="IG879">
        <v>2722</v>
      </c>
      <c r="IH879">
        <v>2732</v>
      </c>
      <c r="II879">
        <v>2719</v>
      </c>
      <c r="IJ879">
        <v>2724</v>
      </c>
      <c r="IK879">
        <v>8200</v>
      </c>
      <c r="IL879">
        <v>2723</v>
      </c>
      <c r="IM879">
        <v>2735</v>
      </c>
      <c r="IN879">
        <v>2723</v>
      </c>
      <c r="IO879">
        <v>2732</v>
      </c>
      <c r="IP879">
        <v>5000</v>
      </c>
      <c r="IQ879">
        <v>2731</v>
      </c>
      <c r="IR879">
        <v>2731</v>
      </c>
      <c r="IS879">
        <v>2721</v>
      </c>
      <c r="IT879">
        <v>2728</v>
      </c>
      <c r="IU879">
        <v>5900</v>
      </c>
      <c r="IV879">
        <v>2727</v>
      </c>
      <c r="IW879">
        <v>2727</v>
      </c>
      <c r="IX879">
        <v>2721</v>
      </c>
      <c r="IY879">
        <v>2722</v>
      </c>
      <c r="IZ879">
        <v>5000</v>
      </c>
      <c r="JA879">
        <v>2723</v>
      </c>
      <c r="JB879">
        <v>2725</v>
      </c>
      <c r="JC879">
        <v>2718</v>
      </c>
      <c r="JD879">
        <v>2719</v>
      </c>
      <c r="JE879">
        <v>5800</v>
      </c>
      <c r="JF879">
        <v>2719</v>
      </c>
      <c r="JG879">
        <v>2723</v>
      </c>
      <c r="JH879">
        <v>2714</v>
      </c>
      <c r="JI879">
        <v>2722</v>
      </c>
      <c r="JJ879">
        <v>6300</v>
      </c>
      <c r="JK879">
        <v>2721</v>
      </c>
      <c r="JL879">
        <v>2731</v>
      </c>
      <c r="JM879">
        <v>2721</v>
      </c>
      <c r="JN879">
        <v>2730</v>
      </c>
      <c r="JO879">
        <v>4700</v>
      </c>
      <c r="JP879">
        <v>2728</v>
      </c>
      <c r="JQ879">
        <v>2728</v>
      </c>
      <c r="JR879">
        <v>2725</v>
      </c>
      <c r="JS879">
        <v>2726</v>
      </c>
      <c r="JT879">
        <v>3600</v>
      </c>
      <c r="JU879">
        <v>2724</v>
      </c>
      <c r="JV879">
        <v>2724</v>
      </c>
      <c r="JW879">
        <v>2720</v>
      </c>
      <c r="JX879">
        <v>2724</v>
      </c>
      <c r="JY879">
        <v>2100</v>
      </c>
      <c r="JZ879">
        <v>2723</v>
      </c>
      <c r="KA879">
        <v>2727</v>
      </c>
      <c r="KB879">
        <v>2722</v>
      </c>
      <c r="KC879">
        <v>2726</v>
      </c>
      <c r="KD879">
        <v>3600</v>
      </c>
      <c r="KE879">
        <v>2727</v>
      </c>
      <c r="KF879">
        <v>2733</v>
      </c>
      <c r="KG879">
        <v>2727</v>
      </c>
      <c r="KH879">
        <v>2731</v>
      </c>
      <c r="KI879">
        <v>2700</v>
      </c>
      <c r="KJ879">
        <v>2731</v>
      </c>
      <c r="KK879">
        <v>2732</v>
      </c>
      <c r="KL879">
        <v>2730</v>
      </c>
      <c r="KM879">
        <v>2730</v>
      </c>
      <c r="KN879">
        <v>2200</v>
      </c>
      <c r="KO879">
        <v>2729</v>
      </c>
      <c r="KP879">
        <v>2729</v>
      </c>
      <c r="KQ879">
        <v>2726</v>
      </c>
      <c r="KR879">
        <v>2726</v>
      </c>
      <c r="KS879">
        <v>2300</v>
      </c>
      <c r="KT879">
        <v>2726</v>
      </c>
      <c r="KU879">
        <v>2728</v>
      </c>
      <c r="KV879">
        <v>2722</v>
      </c>
      <c r="KW879">
        <v>2728</v>
      </c>
      <c r="KX879">
        <v>3900</v>
      </c>
      <c r="KY879">
        <v>2728</v>
      </c>
      <c r="KZ879">
        <v>2731</v>
      </c>
      <c r="LA879">
        <v>2727</v>
      </c>
      <c r="LB879">
        <v>2729</v>
      </c>
      <c r="LC879">
        <v>3000</v>
      </c>
      <c r="LD879">
        <v>2729</v>
      </c>
      <c r="LE879">
        <v>2731</v>
      </c>
      <c r="LF879">
        <v>2727</v>
      </c>
      <c r="LG879">
        <v>2731</v>
      </c>
      <c r="LH879">
        <v>2900</v>
      </c>
      <c r="LI879">
        <v>2730</v>
      </c>
      <c r="LJ879">
        <v>2731</v>
      </c>
      <c r="LK879">
        <v>2728</v>
      </c>
      <c r="LL879">
        <v>2731</v>
      </c>
      <c r="LM879">
        <v>3100</v>
      </c>
      <c r="LN879">
        <v>2731</v>
      </c>
      <c r="LO879">
        <v>2737</v>
      </c>
      <c r="LP879">
        <v>2731</v>
      </c>
      <c r="LQ879">
        <v>2736</v>
      </c>
      <c r="LR879">
        <v>6200</v>
      </c>
      <c r="LS879">
        <v>2735</v>
      </c>
      <c r="LT879">
        <v>2738</v>
      </c>
      <c r="LU879">
        <v>2734</v>
      </c>
      <c r="LV879">
        <v>2737</v>
      </c>
      <c r="LW879">
        <v>4300</v>
      </c>
      <c r="LX879">
        <v>2738</v>
      </c>
      <c r="LY879">
        <v>2738</v>
      </c>
      <c r="LZ879">
        <v>2735</v>
      </c>
      <c r="MA879">
        <v>2736</v>
      </c>
      <c r="MB879">
        <v>2300</v>
      </c>
      <c r="MC879">
        <v>2736</v>
      </c>
      <c r="MD879">
        <v>2740</v>
      </c>
      <c r="ME879">
        <v>2735</v>
      </c>
      <c r="MF879">
        <v>2735</v>
      </c>
      <c r="MG879">
        <v>3400</v>
      </c>
      <c r="MH879">
        <v>2736</v>
      </c>
      <c r="MI879">
        <v>2742</v>
      </c>
      <c r="MJ879">
        <v>2736</v>
      </c>
      <c r="MK879">
        <v>2741</v>
      </c>
      <c r="ML879">
        <v>6800</v>
      </c>
      <c r="MM879">
        <v>2739</v>
      </c>
      <c r="MN879">
        <v>2742</v>
      </c>
      <c r="MO879">
        <v>2736</v>
      </c>
      <c r="MP879">
        <v>2737</v>
      </c>
      <c r="MQ879">
        <v>3800</v>
      </c>
      <c r="MR879">
        <v>2738</v>
      </c>
      <c r="MS879">
        <v>2741</v>
      </c>
      <c r="MT879">
        <v>2738</v>
      </c>
      <c r="MU879">
        <v>2741</v>
      </c>
      <c r="MV879">
        <v>5700</v>
      </c>
      <c r="MW879">
        <v>2741</v>
      </c>
      <c r="MX879">
        <v>2741</v>
      </c>
      <c r="MY879">
        <v>2737</v>
      </c>
      <c r="MZ879">
        <v>2739</v>
      </c>
      <c r="NA879">
        <v>5400</v>
      </c>
      <c r="NB879">
        <v>2738</v>
      </c>
      <c r="NC879">
        <v>2741</v>
      </c>
      <c r="ND879">
        <v>2736</v>
      </c>
      <c r="NE879">
        <v>2741</v>
      </c>
      <c r="NF879">
        <v>7300</v>
      </c>
      <c r="NG879">
        <v>2742</v>
      </c>
      <c r="NH879">
        <v>2746</v>
      </c>
      <c r="NI879">
        <v>2742</v>
      </c>
      <c r="NJ879">
        <v>2744</v>
      </c>
      <c r="NK879">
        <v>6800</v>
      </c>
      <c r="NL879">
        <v>2744</v>
      </c>
      <c r="NM879">
        <v>2746</v>
      </c>
      <c r="NN879">
        <v>2742</v>
      </c>
      <c r="NO879">
        <v>2745</v>
      </c>
      <c r="NP879">
        <v>11900</v>
      </c>
      <c r="NQ879">
        <v>2745</v>
      </c>
      <c r="NR879">
        <v>2748</v>
      </c>
      <c r="NS879">
        <v>2745</v>
      </c>
      <c r="NT879">
        <v>2748</v>
      </c>
      <c r="NU879">
        <v>10300</v>
      </c>
      <c r="NV879">
        <v>2745</v>
      </c>
      <c r="NW879">
        <v>2745</v>
      </c>
      <c r="NX879">
        <v>2745</v>
      </c>
      <c r="NY879">
        <v>2745</v>
      </c>
      <c r="NZ879">
        <v>9400</v>
      </c>
    </row>
    <row r="880" spans="1:390" ht="15">
      <c r="A880" s="14" t="s">
        <v>18</v>
      </c>
      <c r="B880" s="14">
        <v>39</v>
      </c>
      <c r="C880" s="14">
        <v>5310</v>
      </c>
      <c r="D880" s="9" t="s">
        <v>455</v>
      </c>
      <c r="E880" s="14" t="s">
        <v>20</v>
      </c>
      <c r="F880" s="14" t="s">
        <v>446</v>
      </c>
      <c r="G880" s="51">
        <v>1957</v>
      </c>
      <c r="H880" s="51">
        <v>65</v>
      </c>
      <c r="I880" s="59">
        <v>3.44E-2</v>
      </c>
      <c r="J880" s="51">
        <v>95300</v>
      </c>
      <c r="K880" s="51">
        <v>1957</v>
      </c>
      <c r="L880" s="51">
        <v>1880</v>
      </c>
      <c r="M880" s="64">
        <f t="shared" si="66"/>
        <v>0</v>
      </c>
      <c r="N880" s="43" t="str">
        <f>IFERROR(VLOOKUP(C880, マスタ!$E$2:$G$33, 3, TRUE), "")</f>
        <v>窯業</v>
      </c>
      <c r="O880" s="14" t="str">
        <f>IF(F880 = "", "", TEXT( WORKDAY(TEXT(LEFT(F880, FIND("(", F880) - 1), "yyyy/mm/dd"), 1, マスタ!$A$2:$A$106), "yyyymmdd"))</f>
        <v>20170810</v>
      </c>
      <c r="P880" s="18">
        <v>42957</v>
      </c>
      <c r="Q880" s="57">
        <v>2054</v>
      </c>
      <c r="R880" s="57">
        <v>2176</v>
      </c>
      <c r="S880" s="57">
        <v>2051</v>
      </c>
      <c r="T880" s="14" t="str">
        <f t="shared" si="68"/>
        <v>有</v>
      </c>
      <c r="U880" s="14" t="str">
        <f t="shared" si="69"/>
        <v>無</v>
      </c>
      <c r="V880" s="68">
        <f t="shared" si="70"/>
        <v>4.9565661727133392E-2</v>
      </c>
      <c r="W880" s="19" t="s">
        <v>950</v>
      </c>
      <c r="X880" s="47">
        <v>25</v>
      </c>
      <c r="Y880" s="70">
        <f t="shared" si="67"/>
        <v>12.774655084312723</v>
      </c>
      <c r="AD880">
        <v>0</v>
      </c>
      <c r="AE880">
        <v>2054</v>
      </c>
      <c r="AF880">
        <v>2075</v>
      </c>
      <c r="AG880">
        <v>2051</v>
      </c>
      <c r="AH880">
        <v>2064</v>
      </c>
      <c r="AI880">
        <v>57100</v>
      </c>
      <c r="AJ880">
        <v>2060</v>
      </c>
      <c r="AK880">
        <v>2066</v>
      </c>
      <c r="AL880">
        <v>2059</v>
      </c>
      <c r="AM880">
        <v>2061</v>
      </c>
      <c r="AN880">
        <v>3900</v>
      </c>
      <c r="AO880">
        <v>2061</v>
      </c>
      <c r="AP880">
        <v>2074</v>
      </c>
      <c r="AQ880">
        <v>2061</v>
      </c>
      <c r="AR880">
        <v>2072</v>
      </c>
      <c r="AS880">
        <v>7500</v>
      </c>
      <c r="AT880">
        <v>2075</v>
      </c>
      <c r="AU880">
        <v>2087</v>
      </c>
      <c r="AV880">
        <v>2068</v>
      </c>
      <c r="AW880">
        <v>2079</v>
      </c>
      <c r="AX880">
        <v>9900</v>
      </c>
      <c r="AY880">
        <v>2081</v>
      </c>
      <c r="AZ880">
        <v>2085</v>
      </c>
      <c r="BA880">
        <v>2078</v>
      </c>
      <c r="BB880">
        <v>2085</v>
      </c>
      <c r="BC880">
        <v>4000</v>
      </c>
      <c r="BD880">
        <v>2087</v>
      </c>
      <c r="BE880">
        <v>2105</v>
      </c>
      <c r="BF880">
        <v>2087</v>
      </c>
      <c r="BG880">
        <v>2103</v>
      </c>
      <c r="BH880">
        <v>14300</v>
      </c>
      <c r="BI880">
        <v>2103</v>
      </c>
      <c r="BJ880">
        <v>2106</v>
      </c>
      <c r="BK880">
        <v>2100</v>
      </c>
      <c r="BL880">
        <v>2100</v>
      </c>
      <c r="BM880">
        <v>4300</v>
      </c>
      <c r="BN880">
        <v>2100</v>
      </c>
      <c r="BO880">
        <v>2102</v>
      </c>
      <c r="BP880">
        <v>2095</v>
      </c>
      <c r="BQ880">
        <v>2099</v>
      </c>
      <c r="BR880">
        <v>8500</v>
      </c>
      <c r="BS880">
        <v>2103</v>
      </c>
      <c r="BT880">
        <v>2107</v>
      </c>
      <c r="BU880">
        <v>2101</v>
      </c>
      <c r="BV880">
        <v>2105</v>
      </c>
      <c r="BW880">
        <v>4100</v>
      </c>
      <c r="BX880">
        <v>2103</v>
      </c>
      <c r="BY880">
        <v>2105</v>
      </c>
      <c r="BZ880">
        <v>2100</v>
      </c>
      <c r="CA880">
        <v>2102</v>
      </c>
      <c r="CB880">
        <v>1700</v>
      </c>
      <c r="CC880">
        <v>2106</v>
      </c>
      <c r="CD880">
        <v>2116</v>
      </c>
      <c r="CE880">
        <v>2106</v>
      </c>
      <c r="CF880">
        <v>2109</v>
      </c>
      <c r="CG880">
        <v>4400</v>
      </c>
      <c r="CH880">
        <v>2108</v>
      </c>
      <c r="CI880">
        <v>2113</v>
      </c>
      <c r="CJ880">
        <v>2100</v>
      </c>
      <c r="CK880">
        <v>2113</v>
      </c>
      <c r="CL880">
        <v>2600</v>
      </c>
      <c r="CM880">
        <v>2108</v>
      </c>
      <c r="CN880">
        <v>2108</v>
      </c>
      <c r="CO880">
        <v>2096</v>
      </c>
      <c r="CP880">
        <v>2100</v>
      </c>
      <c r="CQ880">
        <v>2700</v>
      </c>
      <c r="CR880">
        <v>2100</v>
      </c>
      <c r="CS880">
        <v>2103</v>
      </c>
      <c r="CT880">
        <v>2100</v>
      </c>
      <c r="CU880">
        <v>2102</v>
      </c>
      <c r="CV880">
        <v>700</v>
      </c>
      <c r="CW880">
        <v>2104</v>
      </c>
      <c r="CX880">
        <v>2104</v>
      </c>
      <c r="CY880">
        <v>2100</v>
      </c>
      <c r="CZ880">
        <v>2100</v>
      </c>
      <c r="DA880">
        <v>1500</v>
      </c>
      <c r="DB880">
        <v>2102</v>
      </c>
      <c r="DC880">
        <v>2113</v>
      </c>
      <c r="DD880">
        <v>2102</v>
      </c>
      <c r="DE880">
        <v>2107</v>
      </c>
      <c r="DF880">
        <v>5300</v>
      </c>
      <c r="DG880">
        <v>2106</v>
      </c>
      <c r="DH880">
        <v>2106</v>
      </c>
      <c r="DI880">
        <v>2103</v>
      </c>
      <c r="DJ880">
        <v>2106</v>
      </c>
      <c r="DK880">
        <v>500</v>
      </c>
      <c r="DL880">
        <v>2103</v>
      </c>
      <c r="DM880">
        <v>2105</v>
      </c>
      <c r="DN880">
        <v>2100</v>
      </c>
      <c r="DO880">
        <v>2101</v>
      </c>
      <c r="DP880">
        <v>1600</v>
      </c>
      <c r="DQ880">
        <v>2101</v>
      </c>
      <c r="DR880">
        <v>2105</v>
      </c>
      <c r="DS880">
        <v>2101</v>
      </c>
      <c r="DT880">
        <v>2105</v>
      </c>
      <c r="DU880">
        <v>700</v>
      </c>
      <c r="DV880">
        <v>2103</v>
      </c>
      <c r="DW880">
        <v>2105</v>
      </c>
      <c r="DX880">
        <v>2102</v>
      </c>
      <c r="DY880">
        <v>2102</v>
      </c>
      <c r="DZ880">
        <v>2500</v>
      </c>
      <c r="EA880">
        <v>2103</v>
      </c>
      <c r="EB880">
        <v>2106</v>
      </c>
      <c r="EC880">
        <v>2083</v>
      </c>
      <c r="ED880">
        <v>2106</v>
      </c>
      <c r="EE880">
        <v>7200</v>
      </c>
      <c r="EF880">
        <v>2106</v>
      </c>
      <c r="EG880">
        <v>2106</v>
      </c>
      <c r="EH880">
        <v>2103</v>
      </c>
      <c r="EI880">
        <v>2106</v>
      </c>
      <c r="EJ880">
        <v>2200</v>
      </c>
      <c r="EK880">
        <v>2103</v>
      </c>
      <c r="EL880">
        <v>2103</v>
      </c>
      <c r="EM880">
        <v>2103</v>
      </c>
      <c r="EN880">
        <v>2103</v>
      </c>
      <c r="EO880">
        <v>300</v>
      </c>
      <c r="EP880">
        <v>2105</v>
      </c>
      <c r="EQ880">
        <v>2106</v>
      </c>
      <c r="ER880">
        <v>2104</v>
      </c>
      <c r="ES880">
        <v>2105</v>
      </c>
      <c r="ET880">
        <v>2200</v>
      </c>
      <c r="EU880">
        <v>2106</v>
      </c>
      <c r="EV880">
        <v>2106</v>
      </c>
      <c r="EW880">
        <v>2105</v>
      </c>
      <c r="EX880">
        <v>2105</v>
      </c>
      <c r="EY880">
        <v>4500</v>
      </c>
      <c r="EZ880">
        <v>2106</v>
      </c>
      <c r="FA880">
        <v>2110</v>
      </c>
      <c r="FB880">
        <v>2105</v>
      </c>
      <c r="FC880">
        <v>2110</v>
      </c>
      <c r="FD880">
        <v>4400</v>
      </c>
      <c r="FE880">
        <v>2110</v>
      </c>
      <c r="FF880">
        <v>2114</v>
      </c>
      <c r="FG880">
        <v>2109</v>
      </c>
      <c r="FH880">
        <v>2113</v>
      </c>
      <c r="FI880">
        <v>7500</v>
      </c>
      <c r="FJ880">
        <v>2113</v>
      </c>
      <c r="FK880">
        <v>2113</v>
      </c>
      <c r="FL880">
        <v>2109</v>
      </c>
      <c r="FM880">
        <v>2112</v>
      </c>
      <c r="FN880">
        <v>1800</v>
      </c>
      <c r="FO880">
        <v>2113</v>
      </c>
      <c r="FP880">
        <v>2115</v>
      </c>
      <c r="FQ880">
        <v>2113</v>
      </c>
      <c r="FR880">
        <v>2113</v>
      </c>
      <c r="FS880">
        <v>1300</v>
      </c>
      <c r="FT880">
        <v>2112</v>
      </c>
      <c r="FU880">
        <v>2112</v>
      </c>
      <c r="FV880">
        <v>2112</v>
      </c>
      <c r="FW880">
        <v>2112</v>
      </c>
      <c r="FX880">
        <v>600</v>
      </c>
      <c r="GC880">
        <v>0</v>
      </c>
      <c r="GH880">
        <v>0</v>
      </c>
      <c r="GM880">
        <v>0</v>
      </c>
      <c r="GR880">
        <v>0</v>
      </c>
      <c r="GW880">
        <v>0</v>
      </c>
      <c r="HB880">
        <v>0</v>
      </c>
      <c r="HG880">
        <v>0</v>
      </c>
      <c r="HL880">
        <v>0</v>
      </c>
      <c r="HQ880">
        <v>0</v>
      </c>
      <c r="HV880">
        <v>0</v>
      </c>
      <c r="IA880">
        <v>0</v>
      </c>
      <c r="IB880">
        <v>2111</v>
      </c>
      <c r="IC880">
        <v>2119</v>
      </c>
      <c r="ID880">
        <v>2109</v>
      </c>
      <c r="IE880">
        <v>2119</v>
      </c>
      <c r="IF880">
        <v>26200</v>
      </c>
      <c r="IG880">
        <v>2118</v>
      </c>
      <c r="IH880">
        <v>2119</v>
      </c>
      <c r="II880">
        <v>2114</v>
      </c>
      <c r="IJ880">
        <v>2116</v>
      </c>
      <c r="IK880">
        <v>3200</v>
      </c>
      <c r="IL880">
        <v>2116</v>
      </c>
      <c r="IM880">
        <v>2128</v>
      </c>
      <c r="IN880">
        <v>2115</v>
      </c>
      <c r="IO880">
        <v>2124</v>
      </c>
      <c r="IP880">
        <v>5600</v>
      </c>
      <c r="IQ880">
        <v>2124</v>
      </c>
      <c r="IR880">
        <v>2124</v>
      </c>
      <c r="IS880">
        <v>2116</v>
      </c>
      <c r="IT880">
        <v>2116</v>
      </c>
      <c r="IU880">
        <v>1900</v>
      </c>
      <c r="IV880">
        <v>2115</v>
      </c>
      <c r="IW880">
        <v>2123</v>
      </c>
      <c r="IX880">
        <v>2108</v>
      </c>
      <c r="IY880">
        <v>2123</v>
      </c>
      <c r="IZ880">
        <v>2400</v>
      </c>
      <c r="JA880">
        <v>2120</v>
      </c>
      <c r="JB880">
        <v>2120</v>
      </c>
      <c r="JC880">
        <v>2115</v>
      </c>
      <c r="JD880">
        <v>2120</v>
      </c>
      <c r="JE880">
        <v>1500</v>
      </c>
      <c r="JF880">
        <v>2122</v>
      </c>
      <c r="JG880">
        <v>2124</v>
      </c>
      <c r="JH880">
        <v>2122</v>
      </c>
      <c r="JI880">
        <v>2122</v>
      </c>
      <c r="JJ880">
        <v>1900</v>
      </c>
      <c r="JK880">
        <v>2121</v>
      </c>
      <c r="JL880">
        <v>2124</v>
      </c>
      <c r="JM880">
        <v>2121</v>
      </c>
      <c r="JN880">
        <v>2124</v>
      </c>
      <c r="JO880">
        <v>1400</v>
      </c>
      <c r="JP880">
        <v>2125</v>
      </c>
      <c r="JQ880">
        <v>2128</v>
      </c>
      <c r="JR880">
        <v>2125</v>
      </c>
      <c r="JS880">
        <v>2126</v>
      </c>
      <c r="JT880">
        <v>5000</v>
      </c>
      <c r="JU880">
        <v>2127</v>
      </c>
      <c r="JV880">
        <v>2127</v>
      </c>
      <c r="JW880">
        <v>2125</v>
      </c>
      <c r="JX880">
        <v>2125</v>
      </c>
      <c r="JY880">
        <v>1600</v>
      </c>
      <c r="JZ880">
        <v>2125</v>
      </c>
      <c r="KA880">
        <v>2125</v>
      </c>
      <c r="KB880">
        <v>2121</v>
      </c>
      <c r="KC880">
        <v>2123</v>
      </c>
      <c r="KD880">
        <v>3100</v>
      </c>
      <c r="KE880">
        <v>2127</v>
      </c>
      <c r="KF880">
        <v>2129</v>
      </c>
      <c r="KG880">
        <v>2126</v>
      </c>
      <c r="KH880">
        <v>2127</v>
      </c>
      <c r="KI880">
        <v>2400</v>
      </c>
      <c r="KJ880">
        <v>2126</v>
      </c>
      <c r="KK880">
        <v>2129</v>
      </c>
      <c r="KL880">
        <v>2126</v>
      </c>
      <c r="KM880">
        <v>2128</v>
      </c>
      <c r="KN880">
        <v>1100</v>
      </c>
      <c r="KO880">
        <v>2130</v>
      </c>
      <c r="KP880">
        <v>2130</v>
      </c>
      <c r="KQ880">
        <v>2128</v>
      </c>
      <c r="KR880">
        <v>2130</v>
      </c>
      <c r="KS880">
        <v>1000</v>
      </c>
      <c r="KT880">
        <v>2129</v>
      </c>
      <c r="KU880">
        <v>2130</v>
      </c>
      <c r="KV880">
        <v>2128</v>
      </c>
      <c r="KW880">
        <v>2130</v>
      </c>
      <c r="KX880">
        <v>700</v>
      </c>
      <c r="KY880">
        <v>2130</v>
      </c>
      <c r="KZ880">
        <v>2130</v>
      </c>
      <c r="LA880">
        <v>2129</v>
      </c>
      <c r="LB880">
        <v>2130</v>
      </c>
      <c r="LC880">
        <v>3900</v>
      </c>
      <c r="LD880">
        <v>2130</v>
      </c>
      <c r="LE880">
        <v>2138</v>
      </c>
      <c r="LF880">
        <v>2130</v>
      </c>
      <c r="LG880">
        <v>2138</v>
      </c>
      <c r="LH880">
        <v>3700</v>
      </c>
      <c r="LI880">
        <v>2139</v>
      </c>
      <c r="LJ880">
        <v>2149</v>
      </c>
      <c r="LK880">
        <v>2139</v>
      </c>
      <c r="LL880">
        <v>2147</v>
      </c>
      <c r="LM880">
        <v>4500</v>
      </c>
      <c r="LN880">
        <v>2149</v>
      </c>
      <c r="LO880">
        <v>2168</v>
      </c>
      <c r="LP880">
        <v>2149</v>
      </c>
      <c r="LQ880">
        <v>2168</v>
      </c>
      <c r="LR880">
        <v>9300</v>
      </c>
      <c r="LS880">
        <v>2169</v>
      </c>
      <c r="LT880">
        <v>2174</v>
      </c>
      <c r="LU880">
        <v>2167</v>
      </c>
      <c r="LV880">
        <v>2169</v>
      </c>
      <c r="LW880">
        <v>4100</v>
      </c>
      <c r="LX880">
        <v>2168</v>
      </c>
      <c r="LY880">
        <v>2169</v>
      </c>
      <c r="LZ880">
        <v>2159</v>
      </c>
      <c r="MA880">
        <v>2160</v>
      </c>
      <c r="MB880">
        <v>4400</v>
      </c>
      <c r="MC880">
        <v>2164</v>
      </c>
      <c r="MD880">
        <v>2168</v>
      </c>
      <c r="ME880">
        <v>2162</v>
      </c>
      <c r="MF880">
        <v>2164</v>
      </c>
      <c r="MG880">
        <v>2900</v>
      </c>
      <c r="MH880">
        <v>2164</v>
      </c>
      <c r="MI880">
        <v>2172</v>
      </c>
      <c r="MJ880">
        <v>2163</v>
      </c>
      <c r="MK880">
        <v>2172</v>
      </c>
      <c r="ML880">
        <v>4300</v>
      </c>
      <c r="MM880">
        <v>2171</v>
      </c>
      <c r="MN880">
        <v>2176</v>
      </c>
      <c r="MO880">
        <v>2171</v>
      </c>
      <c r="MP880">
        <v>2173</v>
      </c>
      <c r="MQ880">
        <v>5500</v>
      </c>
      <c r="MR880">
        <v>2171</v>
      </c>
      <c r="MS880">
        <v>2174</v>
      </c>
      <c r="MT880">
        <v>2170</v>
      </c>
      <c r="MU880">
        <v>2172</v>
      </c>
      <c r="MV880">
        <v>1000</v>
      </c>
      <c r="MW880">
        <v>2174</v>
      </c>
      <c r="MX880">
        <v>2176</v>
      </c>
      <c r="MY880">
        <v>2171</v>
      </c>
      <c r="MZ880">
        <v>2172</v>
      </c>
      <c r="NA880">
        <v>3300</v>
      </c>
      <c r="NB880">
        <v>2172</v>
      </c>
      <c r="NC880">
        <v>2172</v>
      </c>
      <c r="ND880">
        <v>2165</v>
      </c>
      <c r="NE880">
        <v>2171</v>
      </c>
      <c r="NF880">
        <v>3200</v>
      </c>
      <c r="NG880">
        <v>2169</v>
      </c>
      <c r="NH880">
        <v>2171</v>
      </c>
      <c r="NI880">
        <v>2166</v>
      </c>
      <c r="NJ880">
        <v>2169</v>
      </c>
      <c r="NK880">
        <v>1800</v>
      </c>
      <c r="NL880">
        <v>2169</v>
      </c>
      <c r="NM880">
        <v>2172</v>
      </c>
      <c r="NN880">
        <v>2162</v>
      </c>
      <c r="NO880">
        <v>2169</v>
      </c>
      <c r="NP880">
        <v>4400</v>
      </c>
      <c r="NQ880">
        <v>2171</v>
      </c>
      <c r="NR880">
        <v>2174</v>
      </c>
      <c r="NS880">
        <v>2165</v>
      </c>
      <c r="NT880">
        <v>2169</v>
      </c>
      <c r="NU880">
        <v>5300</v>
      </c>
      <c r="NV880">
        <v>2168</v>
      </c>
      <c r="NW880">
        <v>2168</v>
      </c>
      <c r="NX880">
        <v>2168</v>
      </c>
      <c r="NY880">
        <v>2168</v>
      </c>
      <c r="NZ880">
        <v>4800</v>
      </c>
    </row>
    <row r="881" spans="1:390" ht="15">
      <c r="A881" s="15" t="s">
        <v>18</v>
      </c>
      <c r="B881" s="15">
        <v>41</v>
      </c>
      <c r="C881" s="15">
        <v>6440</v>
      </c>
      <c r="D881" s="10" t="s">
        <v>589</v>
      </c>
      <c r="E881" s="15" t="s">
        <v>20</v>
      </c>
      <c r="F881" s="15" t="s">
        <v>446</v>
      </c>
      <c r="G881" s="50">
        <v>1564</v>
      </c>
      <c r="H881" s="50">
        <v>51</v>
      </c>
      <c r="I881" s="58">
        <v>3.3700000000000001E-2</v>
      </c>
      <c r="J881" s="50">
        <v>809000</v>
      </c>
      <c r="K881" s="50">
        <v>1591</v>
      </c>
      <c r="L881" s="50">
        <v>1532</v>
      </c>
      <c r="M881" s="63">
        <f t="shared" si="66"/>
        <v>0.4576271186440678</v>
      </c>
      <c r="N881" s="42" t="str">
        <f>IFERROR(VLOOKUP(C881, マスタ!$E$2:$G$33, 3, TRUE), "")</f>
        <v>機械</v>
      </c>
      <c r="O881" s="15" t="str">
        <f>IF(F881 = "", "", TEXT( WORKDAY(TEXT(LEFT(F881, FIND("(", F881) - 1), "yyyy/mm/dd"), 1, マスタ!$A$2:$A$106), "yyyymmdd"))</f>
        <v>20170810</v>
      </c>
      <c r="P881" s="16">
        <v>42957</v>
      </c>
      <c r="Q881" s="56">
        <v>1560</v>
      </c>
      <c r="R881" s="56">
        <v>1574</v>
      </c>
      <c r="S881" s="56">
        <v>1515</v>
      </c>
      <c r="T881" s="15" t="str">
        <f t="shared" si="68"/>
        <v>無</v>
      </c>
      <c r="U881" s="15" t="str">
        <f t="shared" si="69"/>
        <v>有</v>
      </c>
      <c r="V881" s="67">
        <f t="shared" si="70"/>
        <v>-2.5575447570332921E-3</v>
      </c>
      <c r="W881" s="17" t="s">
        <v>947</v>
      </c>
      <c r="X881" s="46">
        <v>-15</v>
      </c>
      <c r="Y881" s="71">
        <f t="shared" si="67"/>
        <v>-9.5907928388746804</v>
      </c>
      <c r="Z881">
        <v>1560</v>
      </c>
      <c r="AA881">
        <v>1574</v>
      </c>
      <c r="AB881">
        <v>1540</v>
      </c>
      <c r="AC881">
        <v>1540</v>
      </c>
      <c r="AD881">
        <v>48100</v>
      </c>
      <c r="AE881">
        <v>1541</v>
      </c>
      <c r="AF881">
        <v>1557</v>
      </c>
      <c r="AG881">
        <v>1541</v>
      </c>
      <c r="AH881">
        <v>1549</v>
      </c>
      <c r="AI881">
        <v>7300</v>
      </c>
      <c r="AJ881">
        <v>1550</v>
      </c>
      <c r="AK881">
        <v>1559</v>
      </c>
      <c r="AL881">
        <v>1550</v>
      </c>
      <c r="AM881">
        <v>1559</v>
      </c>
      <c r="AN881">
        <v>5000</v>
      </c>
      <c r="AO881">
        <v>1560</v>
      </c>
      <c r="AP881">
        <v>1563</v>
      </c>
      <c r="AQ881">
        <v>1557</v>
      </c>
      <c r="AR881">
        <v>1562</v>
      </c>
      <c r="AS881">
        <v>6000</v>
      </c>
      <c r="AT881">
        <v>1562</v>
      </c>
      <c r="AU881">
        <v>1562</v>
      </c>
      <c r="AV881">
        <v>1553</v>
      </c>
      <c r="AW881">
        <v>1560</v>
      </c>
      <c r="AX881">
        <v>7500</v>
      </c>
      <c r="AY881">
        <v>1561</v>
      </c>
      <c r="AZ881">
        <v>1567</v>
      </c>
      <c r="BA881">
        <v>1560</v>
      </c>
      <c r="BB881">
        <v>1564</v>
      </c>
      <c r="BC881">
        <v>15400</v>
      </c>
      <c r="BD881">
        <v>1564</v>
      </c>
      <c r="BE881">
        <v>1567</v>
      </c>
      <c r="BF881">
        <v>1561</v>
      </c>
      <c r="BG881">
        <v>1562</v>
      </c>
      <c r="BH881">
        <v>13400</v>
      </c>
      <c r="BI881">
        <v>1563</v>
      </c>
      <c r="BJ881">
        <v>1564</v>
      </c>
      <c r="BK881">
        <v>1561</v>
      </c>
      <c r="BL881">
        <v>1562</v>
      </c>
      <c r="BM881">
        <v>5100</v>
      </c>
      <c r="BN881">
        <v>1563</v>
      </c>
      <c r="BO881">
        <v>1566</v>
      </c>
      <c r="BP881">
        <v>1563</v>
      </c>
      <c r="BQ881">
        <v>1566</v>
      </c>
      <c r="BR881">
        <v>2200</v>
      </c>
      <c r="BS881">
        <v>1567</v>
      </c>
      <c r="BT881">
        <v>1571</v>
      </c>
      <c r="BU881">
        <v>1561</v>
      </c>
      <c r="BV881">
        <v>1561</v>
      </c>
      <c r="BW881">
        <v>5800</v>
      </c>
      <c r="BX881">
        <v>1560</v>
      </c>
      <c r="BY881">
        <v>1560</v>
      </c>
      <c r="BZ881">
        <v>1557</v>
      </c>
      <c r="CA881">
        <v>1557</v>
      </c>
      <c r="CB881">
        <v>4300</v>
      </c>
      <c r="CC881">
        <v>1560</v>
      </c>
      <c r="CD881">
        <v>1561</v>
      </c>
      <c r="CE881">
        <v>1555</v>
      </c>
      <c r="CF881">
        <v>1555</v>
      </c>
      <c r="CG881">
        <v>5500</v>
      </c>
      <c r="CH881">
        <v>1554</v>
      </c>
      <c r="CI881">
        <v>1554</v>
      </c>
      <c r="CJ881">
        <v>1551</v>
      </c>
      <c r="CK881">
        <v>1552</v>
      </c>
      <c r="CL881">
        <v>3400</v>
      </c>
      <c r="CM881">
        <v>1553</v>
      </c>
      <c r="CN881">
        <v>1559</v>
      </c>
      <c r="CO881">
        <v>1552</v>
      </c>
      <c r="CP881">
        <v>1559</v>
      </c>
      <c r="CQ881">
        <v>6500</v>
      </c>
      <c r="CR881">
        <v>1560</v>
      </c>
      <c r="CS881">
        <v>1564</v>
      </c>
      <c r="CT881">
        <v>1559</v>
      </c>
      <c r="CU881">
        <v>1560</v>
      </c>
      <c r="CV881">
        <v>4100</v>
      </c>
      <c r="CW881">
        <v>1559</v>
      </c>
      <c r="CX881">
        <v>1559</v>
      </c>
      <c r="CY881">
        <v>1556</v>
      </c>
      <c r="CZ881">
        <v>1556</v>
      </c>
      <c r="DA881">
        <v>3700</v>
      </c>
      <c r="DB881">
        <v>1557</v>
      </c>
      <c r="DC881">
        <v>1557</v>
      </c>
      <c r="DD881">
        <v>1552</v>
      </c>
      <c r="DE881">
        <v>1552</v>
      </c>
      <c r="DF881">
        <v>7200</v>
      </c>
      <c r="DG881">
        <v>1551</v>
      </c>
      <c r="DH881">
        <v>1551</v>
      </c>
      <c r="DI881">
        <v>1548</v>
      </c>
      <c r="DJ881">
        <v>1551</v>
      </c>
      <c r="DK881">
        <v>7400</v>
      </c>
      <c r="DL881">
        <v>1550</v>
      </c>
      <c r="DM881">
        <v>1550</v>
      </c>
      <c r="DN881">
        <v>1548</v>
      </c>
      <c r="DO881">
        <v>1548</v>
      </c>
      <c r="DP881">
        <v>3400</v>
      </c>
      <c r="DQ881">
        <v>1547</v>
      </c>
      <c r="DR881">
        <v>1547</v>
      </c>
      <c r="DS881">
        <v>1546</v>
      </c>
      <c r="DT881">
        <v>1546</v>
      </c>
      <c r="DU881">
        <v>3200</v>
      </c>
      <c r="DV881">
        <v>1547</v>
      </c>
      <c r="DW881">
        <v>1548</v>
      </c>
      <c r="DX881">
        <v>1547</v>
      </c>
      <c r="DY881">
        <v>1547</v>
      </c>
      <c r="DZ881">
        <v>1600</v>
      </c>
      <c r="EA881">
        <v>1546</v>
      </c>
      <c r="EB881">
        <v>1546</v>
      </c>
      <c r="EC881">
        <v>1546</v>
      </c>
      <c r="ED881">
        <v>1546</v>
      </c>
      <c r="EE881">
        <v>500</v>
      </c>
      <c r="EF881">
        <v>1545</v>
      </c>
      <c r="EG881">
        <v>1549</v>
      </c>
      <c r="EH881">
        <v>1544</v>
      </c>
      <c r="EI881">
        <v>1546</v>
      </c>
      <c r="EJ881">
        <v>4300</v>
      </c>
      <c r="EK881">
        <v>1545</v>
      </c>
      <c r="EL881">
        <v>1545</v>
      </c>
      <c r="EM881">
        <v>1544</v>
      </c>
      <c r="EN881">
        <v>1544</v>
      </c>
      <c r="EO881">
        <v>1800</v>
      </c>
      <c r="EP881">
        <v>1544</v>
      </c>
      <c r="EQ881">
        <v>1545</v>
      </c>
      <c r="ER881">
        <v>1542</v>
      </c>
      <c r="ES881">
        <v>1545</v>
      </c>
      <c r="ET881">
        <v>6600</v>
      </c>
      <c r="EU881">
        <v>1543</v>
      </c>
      <c r="EV881">
        <v>1543</v>
      </c>
      <c r="EW881">
        <v>1541</v>
      </c>
      <c r="EX881">
        <v>1543</v>
      </c>
      <c r="EY881">
        <v>5800</v>
      </c>
      <c r="EZ881">
        <v>1543</v>
      </c>
      <c r="FA881">
        <v>1545</v>
      </c>
      <c r="FB881">
        <v>1543</v>
      </c>
      <c r="FC881">
        <v>1543</v>
      </c>
      <c r="FD881">
        <v>2100</v>
      </c>
      <c r="FE881">
        <v>1543</v>
      </c>
      <c r="FF881">
        <v>1545</v>
      </c>
      <c r="FG881">
        <v>1541</v>
      </c>
      <c r="FH881">
        <v>1541</v>
      </c>
      <c r="FI881">
        <v>6700</v>
      </c>
      <c r="FJ881">
        <v>1540</v>
      </c>
      <c r="FK881">
        <v>1541</v>
      </c>
      <c r="FL881">
        <v>1536</v>
      </c>
      <c r="FM881">
        <v>1538</v>
      </c>
      <c r="FN881">
        <v>13000</v>
      </c>
      <c r="FO881">
        <v>1539</v>
      </c>
      <c r="FP881">
        <v>1540</v>
      </c>
      <c r="FQ881">
        <v>1537</v>
      </c>
      <c r="FR881">
        <v>1540</v>
      </c>
      <c r="FS881">
        <v>3100</v>
      </c>
      <c r="FT881">
        <v>1540</v>
      </c>
      <c r="FU881">
        <v>1540</v>
      </c>
      <c r="FV881">
        <v>1540</v>
      </c>
      <c r="FW881">
        <v>1540</v>
      </c>
      <c r="FX881">
        <v>400</v>
      </c>
      <c r="GC881">
        <v>0</v>
      </c>
      <c r="GH881">
        <v>0</v>
      </c>
      <c r="GM881">
        <v>0</v>
      </c>
      <c r="GR881">
        <v>0</v>
      </c>
      <c r="GW881">
        <v>0</v>
      </c>
      <c r="HB881">
        <v>0</v>
      </c>
      <c r="HG881">
        <v>0</v>
      </c>
      <c r="HL881">
        <v>0</v>
      </c>
      <c r="HQ881">
        <v>0</v>
      </c>
      <c r="HV881">
        <v>0</v>
      </c>
      <c r="IA881">
        <v>0</v>
      </c>
      <c r="IB881">
        <v>1542</v>
      </c>
      <c r="IC881">
        <v>1543</v>
      </c>
      <c r="ID881">
        <v>1536</v>
      </c>
      <c r="IE881">
        <v>1538</v>
      </c>
      <c r="IF881">
        <v>14100</v>
      </c>
      <c r="IG881">
        <v>1537</v>
      </c>
      <c r="IH881">
        <v>1537</v>
      </c>
      <c r="II881">
        <v>1529</v>
      </c>
      <c r="IJ881">
        <v>1533</v>
      </c>
      <c r="IK881">
        <v>12400</v>
      </c>
      <c r="IL881">
        <v>1535</v>
      </c>
      <c r="IM881">
        <v>1535</v>
      </c>
      <c r="IN881">
        <v>1532</v>
      </c>
      <c r="IO881">
        <v>1535</v>
      </c>
      <c r="IP881">
        <v>2200</v>
      </c>
      <c r="IQ881">
        <v>1534</v>
      </c>
      <c r="IR881">
        <v>1538</v>
      </c>
      <c r="IS881">
        <v>1534</v>
      </c>
      <c r="IT881">
        <v>1538</v>
      </c>
      <c r="IU881">
        <v>2800</v>
      </c>
      <c r="IV881">
        <v>1537</v>
      </c>
      <c r="IW881">
        <v>1537</v>
      </c>
      <c r="IX881">
        <v>1535</v>
      </c>
      <c r="IY881">
        <v>1536</v>
      </c>
      <c r="IZ881">
        <v>3400</v>
      </c>
      <c r="JA881">
        <v>1537</v>
      </c>
      <c r="JB881">
        <v>1540</v>
      </c>
      <c r="JC881">
        <v>1536</v>
      </c>
      <c r="JD881">
        <v>1540</v>
      </c>
      <c r="JE881">
        <v>1600</v>
      </c>
      <c r="JF881">
        <v>1540</v>
      </c>
      <c r="JG881">
        <v>1540</v>
      </c>
      <c r="JH881">
        <v>1529</v>
      </c>
      <c r="JI881">
        <v>1529</v>
      </c>
      <c r="JJ881">
        <v>9700</v>
      </c>
      <c r="JK881">
        <v>1530</v>
      </c>
      <c r="JL881">
        <v>1530</v>
      </c>
      <c r="JM881">
        <v>1527</v>
      </c>
      <c r="JN881">
        <v>1528</v>
      </c>
      <c r="JO881">
        <v>4000</v>
      </c>
      <c r="JP881">
        <v>1530</v>
      </c>
      <c r="JQ881">
        <v>1531</v>
      </c>
      <c r="JR881">
        <v>1528</v>
      </c>
      <c r="JS881">
        <v>1531</v>
      </c>
      <c r="JT881">
        <v>3600</v>
      </c>
      <c r="JU881">
        <v>1532</v>
      </c>
      <c r="JV881">
        <v>1532</v>
      </c>
      <c r="JW881">
        <v>1530</v>
      </c>
      <c r="JX881">
        <v>1531</v>
      </c>
      <c r="JY881">
        <v>1900</v>
      </c>
      <c r="JZ881">
        <v>1532</v>
      </c>
      <c r="KA881">
        <v>1532</v>
      </c>
      <c r="KB881">
        <v>1526</v>
      </c>
      <c r="KC881">
        <v>1531</v>
      </c>
      <c r="KD881">
        <v>8200</v>
      </c>
      <c r="KE881">
        <v>1532</v>
      </c>
      <c r="KF881">
        <v>1533</v>
      </c>
      <c r="KG881">
        <v>1531</v>
      </c>
      <c r="KH881">
        <v>1531</v>
      </c>
      <c r="KI881">
        <v>3200</v>
      </c>
      <c r="KJ881">
        <v>1533</v>
      </c>
      <c r="KK881">
        <v>1534</v>
      </c>
      <c r="KL881">
        <v>1531</v>
      </c>
      <c r="KM881">
        <v>1534</v>
      </c>
      <c r="KN881">
        <v>2000</v>
      </c>
      <c r="KO881">
        <v>1534</v>
      </c>
      <c r="KP881">
        <v>1534</v>
      </c>
      <c r="KQ881">
        <v>1530</v>
      </c>
      <c r="KR881">
        <v>1530</v>
      </c>
      <c r="KS881">
        <v>4500</v>
      </c>
      <c r="KT881">
        <v>1530</v>
      </c>
      <c r="KU881">
        <v>1532</v>
      </c>
      <c r="KV881">
        <v>1530</v>
      </c>
      <c r="KW881">
        <v>1532</v>
      </c>
      <c r="KX881">
        <v>700</v>
      </c>
      <c r="KY881">
        <v>1531</v>
      </c>
      <c r="KZ881">
        <v>1533</v>
      </c>
      <c r="LA881">
        <v>1531</v>
      </c>
      <c r="LB881">
        <v>1533</v>
      </c>
      <c r="LC881">
        <v>2800</v>
      </c>
      <c r="LD881">
        <v>1531</v>
      </c>
      <c r="LE881">
        <v>1531</v>
      </c>
      <c r="LF881">
        <v>1528</v>
      </c>
      <c r="LG881">
        <v>1528</v>
      </c>
      <c r="LH881">
        <v>2800</v>
      </c>
      <c r="LI881">
        <v>1528</v>
      </c>
      <c r="LJ881">
        <v>1529</v>
      </c>
      <c r="LK881">
        <v>1527</v>
      </c>
      <c r="LL881">
        <v>1527</v>
      </c>
      <c r="LM881">
        <v>2600</v>
      </c>
      <c r="LN881">
        <v>1527</v>
      </c>
      <c r="LO881">
        <v>1528</v>
      </c>
      <c r="LP881">
        <v>1525</v>
      </c>
      <c r="LQ881">
        <v>1527</v>
      </c>
      <c r="LR881">
        <v>5400</v>
      </c>
      <c r="LS881">
        <v>1528</v>
      </c>
      <c r="LT881">
        <v>1528</v>
      </c>
      <c r="LU881">
        <v>1526</v>
      </c>
      <c r="LV881">
        <v>1526</v>
      </c>
      <c r="LW881">
        <v>3600</v>
      </c>
      <c r="LX881">
        <v>1525</v>
      </c>
      <c r="LY881">
        <v>1526</v>
      </c>
      <c r="LZ881">
        <v>1522</v>
      </c>
      <c r="MA881">
        <v>1523</v>
      </c>
      <c r="MB881">
        <v>6600</v>
      </c>
      <c r="MC881">
        <v>1523</v>
      </c>
      <c r="MD881">
        <v>1523</v>
      </c>
      <c r="ME881">
        <v>1520</v>
      </c>
      <c r="MF881">
        <v>1521</v>
      </c>
      <c r="MG881">
        <v>5300</v>
      </c>
      <c r="MH881">
        <v>1521</v>
      </c>
      <c r="MI881">
        <v>1522</v>
      </c>
      <c r="MJ881">
        <v>1521</v>
      </c>
      <c r="MK881">
        <v>1522</v>
      </c>
      <c r="ML881">
        <v>1400</v>
      </c>
      <c r="MM881">
        <v>1522</v>
      </c>
      <c r="MN881">
        <v>1522</v>
      </c>
      <c r="MO881">
        <v>1518</v>
      </c>
      <c r="MP881">
        <v>1519</v>
      </c>
      <c r="MQ881">
        <v>6700</v>
      </c>
      <c r="MR881">
        <v>1518</v>
      </c>
      <c r="MS881">
        <v>1520</v>
      </c>
      <c r="MT881">
        <v>1517</v>
      </c>
      <c r="MU881">
        <v>1517</v>
      </c>
      <c r="MV881">
        <v>8200</v>
      </c>
      <c r="MW881">
        <v>1518</v>
      </c>
      <c r="MX881">
        <v>1518</v>
      </c>
      <c r="MY881">
        <v>1516</v>
      </c>
      <c r="MZ881">
        <v>1517</v>
      </c>
      <c r="NA881">
        <v>6400</v>
      </c>
      <c r="NB881">
        <v>1517</v>
      </c>
      <c r="NC881">
        <v>1517</v>
      </c>
      <c r="ND881">
        <v>1515</v>
      </c>
      <c r="NE881">
        <v>1515</v>
      </c>
      <c r="NF881">
        <v>6600</v>
      </c>
      <c r="NG881">
        <v>1516</v>
      </c>
      <c r="NH881">
        <v>1517</v>
      </c>
      <c r="NI881">
        <v>1515</v>
      </c>
      <c r="NJ881">
        <v>1517</v>
      </c>
      <c r="NK881">
        <v>7800</v>
      </c>
      <c r="NL881">
        <v>1517</v>
      </c>
      <c r="NM881">
        <v>1518</v>
      </c>
      <c r="NN881">
        <v>1516</v>
      </c>
      <c r="NO881">
        <v>1516</v>
      </c>
      <c r="NP881">
        <v>17200</v>
      </c>
      <c r="NQ881">
        <v>1516</v>
      </c>
      <c r="NR881">
        <v>1519</v>
      </c>
      <c r="NS881">
        <v>1515</v>
      </c>
      <c r="NT881">
        <v>1519</v>
      </c>
      <c r="NU881">
        <v>21200</v>
      </c>
      <c r="NV881">
        <v>1519</v>
      </c>
      <c r="NW881">
        <v>1519</v>
      </c>
      <c r="NX881">
        <v>1519</v>
      </c>
      <c r="NY881">
        <v>1519</v>
      </c>
      <c r="NZ881">
        <v>22900</v>
      </c>
    </row>
    <row r="882" spans="1:390" ht="27">
      <c r="A882" s="14" t="s">
        <v>18</v>
      </c>
      <c r="B882" s="14">
        <v>42</v>
      </c>
      <c r="C882" s="14">
        <v>6789</v>
      </c>
      <c r="D882" s="9" t="s">
        <v>147</v>
      </c>
      <c r="E882" s="14" t="s">
        <v>20</v>
      </c>
      <c r="F882" s="14" t="s">
        <v>446</v>
      </c>
      <c r="G882" s="51">
        <v>2797</v>
      </c>
      <c r="H882" s="51">
        <v>90</v>
      </c>
      <c r="I882" s="59">
        <v>3.32E-2</v>
      </c>
      <c r="J882" s="51">
        <v>177500</v>
      </c>
      <c r="K882" s="51">
        <v>2843</v>
      </c>
      <c r="L882" s="51">
        <v>2717</v>
      </c>
      <c r="M882" s="64">
        <f t="shared" si="66"/>
        <v>0.36507936507936506</v>
      </c>
      <c r="N882" s="43" t="str">
        <f>IFERROR(VLOOKUP(C882, マスタ!$E$2:$G$33, 3, TRUE), "")</f>
        <v>電気</v>
      </c>
      <c r="O882" s="14" t="str">
        <f>IF(F882 = "", "", TEXT( WORKDAY(TEXT(LEFT(F882, FIND("(", F882) - 1), "yyyy/mm/dd"), 1, マスタ!$A$2:$A$106), "yyyymmdd"))</f>
        <v>20170810</v>
      </c>
      <c r="P882" s="18">
        <v>42957</v>
      </c>
      <c r="Q882" s="57">
        <v>2780</v>
      </c>
      <c r="R882" s="57">
        <v>2785</v>
      </c>
      <c r="S882" s="57">
        <v>2704</v>
      </c>
      <c r="T882" s="14" t="str">
        <f t="shared" si="68"/>
        <v>無</v>
      </c>
      <c r="U882" s="14" t="str">
        <f t="shared" si="69"/>
        <v>有</v>
      </c>
      <c r="V882" s="68">
        <f t="shared" si="70"/>
        <v>-6.0779406506972222E-3</v>
      </c>
      <c r="W882" s="19" t="s">
        <v>948</v>
      </c>
      <c r="X882" s="47">
        <v>-13</v>
      </c>
      <c r="Y882" s="70">
        <f t="shared" si="67"/>
        <v>-4.6478369681801928</v>
      </c>
      <c r="Z882">
        <v>2780</v>
      </c>
      <c r="AA882">
        <v>2780</v>
      </c>
      <c r="AB882">
        <v>2764</v>
      </c>
      <c r="AC882">
        <v>2765</v>
      </c>
      <c r="AD882">
        <v>3100</v>
      </c>
      <c r="AE882">
        <v>2765</v>
      </c>
      <c r="AF882">
        <v>2779</v>
      </c>
      <c r="AG882">
        <v>2764</v>
      </c>
      <c r="AH882">
        <v>2779</v>
      </c>
      <c r="AI882">
        <v>1500</v>
      </c>
      <c r="AJ882">
        <v>2774</v>
      </c>
      <c r="AK882">
        <v>2780</v>
      </c>
      <c r="AL882">
        <v>2768</v>
      </c>
      <c r="AM882">
        <v>2780</v>
      </c>
      <c r="AN882">
        <v>2000</v>
      </c>
      <c r="AO882">
        <v>2783</v>
      </c>
      <c r="AP882">
        <v>2785</v>
      </c>
      <c r="AQ882">
        <v>2761</v>
      </c>
      <c r="AR882">
        <v>2769</v>
      </c>
      <c r="AS882">
        <v>3800</v>
      </c>
      <c r="AT882">
        <v>2767</v>
      </c>
      <c r="AU882">
        <v>2770</v>
      </c>
      <c r="AV882">
        <v>2765</v>
      </c>
      <c r="AW882">
        <v>2767</v>
      </c>
      <c r="AX882">
        <v>900</v>
      </c>
      <c r="AY882">
        <v>2765</v>
      </c>
      <c r="AZ882">
        <v>2765</v>
      </c>
      <c r="BA882">
        <v>2761</v>
      </c>
      <c r="BB882">
        <v>2762</v>
      </c>
      <c r="BC882">
        <v>800</v>
      </c>
      <c r="BD882">
        <v>2770</v>
      </c>
      <c r="BE882">
        <v>2776</v>
      </c>
      <c r="BF882">
        <v>2759</v>
      </c>
      <c r="BG882">
        <v>2760</v>
      </c>
      <c r="BH882">
        <v>3100</v>
      </c>
      <c r="BI882">
        <v>2762</v>
      </c>
      <c r="BJ882">
        <v>2762</v>
      </c>
      <c r="BK882">
        <v>2747</v>
      </c>
      <c r="BL882">
        <v>2752</v>
      </c>
      <c r="BM882">
        <v>4600</v>
      </c>
      <c r="BN882">
        <v>2743</v>
      </c>
      <c r="BO882">
        <v>2745</v>
      </c>
      <c r="BP882">
        <v>2741</v>
      </c>
      <c r="BQ882">
        <v>2745</v>
      </c>
      <c r="BR882">
        <v>900</v>
      </c>
      <c r="BS882">
        <v>2743</v>
      </c>
      <c r="BT882">
        <v>2749</v>
      </c>
      <c r="BU882">
        <v>2740</v>
      </c>
      <c r="BV882">
        <v>2745</v>
      </c>
      <c r="BW882">
        <v>1700</v>
      </c>
      <c r="BX882">
        <v>2743</v>
      </c>
      <c r="BY882">
        <v>2743</v>
      </c>
      <c r="BZ882">
        <v>2737</v>
      </c>
      <c r="CA882">
        <v>2737</v>
      </c>
      <c r="CB882">
        <v>1300</v>
      </c>
      <c r="CC882">
        <v>2734</v>
      </c>
      <c r="CD882">
        <v>2741</v>
      </c>
      <c r="CE882">
        <v>2734</v>
      </c>
      <c r="CF882">
        <v>2736</v>
      </c>
      <c r="CG882">
        <v>1600</v>
      </c>
      <c r="CH882">
        <v>2735</v>
      </c>
      <c r="CI882">
        <v>2742</v>
      </c>
      <c r="CJ882">
        <v>2735</v>
      </c>
      <c r="CK882">
        <v>2737</v>
      </c>
      <c r="CL882">
        <v>1800</v>
      </c>
      <c r="CM882">
        <v>2732</v>
      </c>
      <c r="CN882">
        <v>2738</v>
      </c>
      <c r="CO882">
        <v>2732</v>
      </c>
      <c r="CP882">
        <v>2738</v>
      </c>
      <c r="CQ882">
        <v>800</v>
      </c>
      <c r="CR882">
        <v>2738</v>
      </c>
      <c r="CS882">
        <v>2740</v>
      </c>
      <c r="CT882">
        <v>2738</v>
      </c>
      <c r="CU882">
        <v>2740</v>
      </c>
      <c r="CV882">
        <v>500</v>
      </c>
      <c r="CW882">
        <v>2738</v>
      </c>
      <c r="CX882">
        <v>2738</v>
      </c>
      <c r="CY882">
        <v>2735</v>
      </c>
      <c r="CZ882">
        <v>2735</v>
      </c>
      <c r="DA882">
        <v>800</v>
      </c>
      <c r="DB882">
        <v>2734</v>
      </c>
      <c r="DC882">
        <v>2737</v>
      </c>
      <c r="DD882">
        <v>2731</v>
      </c>
      <c r="DE882">
        <v>2731</v>
      </c>
      <c r="DF882">
        <v>2600</v>
      </c>
      <c r="DG882">
        <v>2731</v>
      </c>
      <c r="DH882">
        <v>2731</v>
      </c>
      <c r="DI882">
        <v>2725</v>
      </c>
      <c r="DJ882">
        <v>2728</v>
      </c>
      <c r="DK882">
        <v>2300</v>
      </c>
      <c r="DL882">
        <v>2725</v>
      </c>
      <c r="DM882">
        <v>2725</v>
      </c>
      <c r="DN882">
        <v>2720</v>
      </c>
      <c r="DO882">
        <v>2721</v>
      </c>
      <c r="DP882">
        <v>1800</v>
      </c>
      <c r="DQ882">
        <v>2720</v>
      </c>
      <c r="DR882">
        <v>2722</v>
      </c>
      <c r="DS882">
        <v>2716</v>
      </c>
      <c r="DT882">
        <v>2720</v>
      </c>
      <c r="DU882">
        <v>2200</v>
      </c>
      <c r="DV882">
        <v>2721</v>
      </c>
      <c r="DW882">
        <v>2721</v>
      </c>
      <c r="DX882">
        <v>2721</v>
      </c>
      <c r="DY882">
        <v>2721</v>
      </c>
      <c r="DZ882">
        <v>100</v>
      </c>
      <c r="EA882">
        <v>2720</v>
      </c>
      <c r="EB882">
        <v>2720</v>
      </c>
      <c r="EC882">
        <v>2714</v>
      </c>
      <c r="ED882">
        <v>2714</v>
      </c>
      <c r="EE882">
        <v>1800</v>
      </c>
      <c r="EF882">
        <v>2714</v>
      </c>
      <c r="EG882">
        <v>2716</v>
      </c>
      <c r="EH882">
        <v>2706</v>
      </c>
      <c r="EI882">
        <v>2711</v>
      </c>
      <c r="EJ882">
        <v>1900</v>
      </c>
      <c r="EK882">
        <v>2709</v>
      </c>
      <c r="EL882">
        <v>2715</v>
      </c>
      <c r="EM882">
        <v>2709</v>
      </c>
      <c r="EN882">
        <v>2712</v>
      </c>
      <c r="EO882">
        <v>1100</v>
      </c>
      <c r="EP882">
        <v>2710</v>
      </c>
      <c r="EQ882">
        <v>2714</v>
      </c>
      <c r="ER882">
        <v>2705</v>
      </c>
      <c r="ES882">
        <v>2714</v>
      </c>
      <c r="ET882">
        <v>1600</v>
      </c>
      <c r="EU882">
        <v>2715</v>
      </c>
      <c r="EV882">
        <v>2718</v>
      </c>
      <c r="EW882">
        <v>2708</v>
      </c>
      <c r="EX882">
        <v>2718</v>
      </c>
      <c r="EY882">
        <v>2200</v>
      </c>
      <c r="EZ882">
        <v>2717</v>
      </c>
      <c r="FA882">
        <v>2721</v>
      </c>
      <c r="FB882">
        <v>2710</v>
      </c>
      <c r="FC882">
        <v>2720</v>
      </c>
      <c r="FD882">
        <v>3400</v>
      </c>
      <c r="FE882">
        <v>2720</v>
      </c>
      <c r="FF882">
        <v>2720</v>
      </c>
      <c r="FG882">
        <v>2716</v>
      </c>
      <c r="FH882">
        <v>2717</v>
      </c>
      <c r="FI882">
        <v>1000</v>
      </c>
      <c r="FJ882">
        <v>2717</v>
      </c>
      <c r="FK882">
        <v>2717</v>
      </c>
      <c r="FL882">
        <v>2709</v>
      </c>
      <c r="FM882">
        <v>2711</v>
      </c>
      <c r="FN882">
        <v>2900</v>
      </c>
      <c r="FO882">
        <v>2710</v>
      </c>
      <c r="FP882">
        <v>2717</v>
      </c>
      <c r="FQ882">
        <v>2710</v>
      </c>
      <c r="FR882">
        <v>2717</v>
      </c>
      <c r="FS882">
        <v>1300</v>
      </c>
      <c r="FT882">
        <v>2724</v>
      </c>
      <c r="FU882">
        <v>2724</v>
      </c>
      <c r="FV882">
        <v>2724</v>
      </c>
      <c r="FW882">
        <v>2724</v>
      </c>
      <c r="FX882">
        <v>3500</v>
      </c>
      <c r="GC882">
        <v>0</v>
      </c>
      <c r="GH882">
        <v>0</v>
      </c>
      <c r="GM882">
        <v>0</v>
      </c>
      <c r="GR882">
        <v>0</v>
      </c>
      <c r="GW882">
        <v>0</v>
      </c>
      <c r="HB882">
        <v>0</v>
      </c>
      <c r="HG882">
        <v>0</v>
      </c>
      <c r="HL882">
        <v>0</v>
      </c>
      <c r="HQ882">
        <v>0</v>
      </c>
      <c r="HV882">
        <v>0</v>
      </c>
      <c r="IA882">
        <v>0</v>
      </c>
      <c r="IB882">
        <v>2723</v>
      </c>
      <c r="IC882">
        <v>2730</v>
      </c>
      <c r="ID882">
        <v>2712</v>
      </c>
      <c r="IE882">
        <v>2729</v>
      </c>
      <c r="IF882">
        <v>4500</v>
      </c>
      <c r="IG882">
        <v>2729</v>
      </c>
      <c r="IH882">
        <v>2729</v>
      </c>
      <c r="II882">
        <v>2723</v>
      </c>
      <c r="IJ882">
        <v>2724</v>
      </c>
      <c r="IK882">
        <v>1200</v>
      </c>
      <c r="IL882">
        <v>2722</v>
      </c>
      <c r="IM882">
        <v>2725</v>
      </c>
      <c r="IN882">
        <v>2721</v>
      </c>
      <c r="IO882">
        <v>2725</v>
      </c>
      <c r="IP882">
        <v>1000</v>
      </c>
      <c r="IQ882">
        <v>2724</v>
      </c>
      <c r="IR882">
        <v>2726</v>
      </c>
      <c r="IS882">
        <v>2724</v>
      </c>
      <c r="IT882">
        <v>2724</v>
      </c>
      <c r="IU882">
        <v>600</v>
      </c>
      <c r="IV882">
        <v>2726</v>
      </c>
      <c r="IW882">
        <v>2728</v>
      </c>
      <c r="IX882">
        <v>2721</v>
      </c>
      <c r="IY882">
        <v>2722</v>
      </c>
      <c r="IZ882">
        <v>1100</v>
      </c>
      <c r="JA882">
        <v>2722</v>
      </c>
      <c r="JB882">
        <v>2731</v>
      </c>
      <c r="JC882">
        <v>2722</v>
      </c>
      <c r="JD882">
        <v>2730</v>
      </c>
      <c r="JE882">
        <v>1400</v>
      </c>
      <c r="JF882">
        <v>2729</v>
      </c>
      <c r="JG882">
        <v>2729</v>
      </c>
      <c r="JH882">
        <v>2720</v>
      </c>
      <c r="JI882">
        <v>2720</v>
      </c>
      <c r="JJ882">
        <v>700</v>
      </c>
      <c r="JK882">
        <v>2722</v>
      </c>
      <c r="JL882">
        <v>2724</v>
      </c>
      <c r="JM882">
        <v>2717</v>
      </c>
      <c r="JN882">
        <v>2723</v>
      </c>
      <c r="JO882">
        <v>2500</v>
      </c>
      <c r="JP882">
        <v>2723</v>
      </c>
      <c r="JQ882">
        <v>2726</v>
      </c>
      <c r="JR882">
        <v>2721</v>
      </c>
      <c r="JS882">
        <v>2726</v>
      </c>
      <c r="JT882">
        <v>1100</v>
      </c>
      <c r="JU882">
        <v>2720</v>
      </c>
      <c r="JV882">
        <v>2720</v>
      </c>
      <c r="JW882">
        <v>2720</v>
      </c>
      <c r="JX882">
        <v>2720</v>
      </c>
      <c r="JY882">
        <v>100</v>
      </c>
      <c r="JZ882">
        <v>2717</v>
      </c>
      <c r="KA882">
        <v>2722</v>
      </c>
      <c r="KB882">
        <v>2716</v>
      </c>
      <c r="KC882">
        <v>2722</v>
      </c>
      <c r="KD882">
        <v>800</v>
      </c>
      <c r="KE882">
        <v>2721</v>
      </c>
      <c r="KF882">
        <v>2722</v>
      </c>
      <c r="KG882">
        <v>2721</v>
      </c>
      <c r="KH882">
        <v>2722</v>
      </c>
      <c r="KI882">
        <v>400</v>
      </c>
      <c r="KJ882">
        <v>2723</v>
      </c>
      <c r="KK882">
        <v>2726</v>
      </c>
      <c r="KL882">
        <v>2723</v>
      </c>
      <c r="KM882">
        <v>2726</v>
      </c>
      <c r="KN882">
        <v>300</v>
      </c>
      <c r="KO882">
        <v>2727</v>
      </c>
      <c r="KP882">
        <v>2727</v>
      </c>
      <c r="KQ882">
        <v>2724</v>
      </c>
      <c r="KR882">
        <v>2724</v>
      </c>
      <c r="KS882">
        <v>1100</v>
      </c>
      <c r="KT882">
        <v>2721</v>
      </c>
      <c r="KU882">
        <v>2721</v>
      </c>
      <c r="KV882">
        <v>2720</v>
      </c>
      <c r="KW882">
        <v>2720</v>
      </c>
      <c r="KX882">
        <v>300</v>
      </c>
      <c r="KY882">
        <v>2719</v>
      </c>
      <c r="KZ882">
        <v>2721</v>
      </c>
      <c r="LA882">
        <v>2719</v>
      </c>
      <c r="LB882">
        <v>2721</v>
      </c>
      <c r="LC882">
        <v>400</v>
      </c>
      <c r="LD882">
        <v>2719</v>
      </c>
      <c r="LE882">
        <v>2719</v>
      </c>
      <c r="LF882">
        <v>2714</v>
      </c>
      <c r="LG882">
        <v>2714</v>
      </c>
      <c r="LH882">
        <v>300</v>
      </c>
      <c r="LI882">
        <v>2716</v>
      </c>
      <c r="LJ882">
        <v>2721</v>
      </c>
      <c r="LK882">
        <v>2716</v>
      </c>
      <c r="LL882">
        <v>2721</v>
      </c>
      <c r="LM882">
        <v>1100</v>
      </c>
      <c r="LN882">
        <v>2718</v>
      </c>
      <c r="LO882">
        <v>2718</v>
      </c>
      <c r="LP882">
        <v>2718</v>
      </c>
      <c r="LQ882">
        <v>2718</v>
      </c>
      <c r="LR882">
        <v>100</v>
      </c>
      <c r="LS882">
        <v>2719</v>
      </c>
      <c r="LT882">
        <v>2719</v>
      </c>
      <c r="LU882">
        <v>2714</v>
      </c>
      <c r="LV882">
        <v>2715</v>
      </c>
      <c r="LW882">
        <v>2100</v>
      </c>
      <c r="LX882">
        <v>2714</v>
      </c>
      <c r="LY882">
        <v>2714</v>
      </c>
      <c r="LZ882">
        <v>2711</v>
      </c>
      <c r="MA882">
        <v>2713</v>
      </c>
      <c r="MB882">
        <v>1000</v>
      </c>
      <c r="MC882">
        <v>2713</v>
      </c>
      <c r="MD882">
        <v>2713</v>
      </c>
      <c r="ME882">
        <v>2711</v>
      </c>
      <c r="MF882">
        <v>2711</v>
      </c>
      <c r="MG882">
        <v>500</v>
      </c>
      <c r="MH882">
        <v>2714</v>
      </c>
      <c r="MI882">
        <v>2715</v>
      </c>
      <c r="MJ882">
        <v>2713</v>
      </c>
      <c r="MK882">
        <v>2715</v>
      </c>
      <c r="ML882">
        <v>1100</v>
      </c>
      <c r="MM882">
        <v>2715</v>
      </c>
      <c r="MN882">
        <v>2715</v>
      </c>
      <c r="MO882">
        <v>2708</v>
      </c>
      <c r="MP882">
        <v>2709</v>
      </c>
      <c r="MQ882">
        <v>4900</v>
      </c>
      <c r="MR882">
        <v>2710</v>
      </c>
      <c r="MS882">
        <v>2712</v>
      </c>
      <c r="MT882">
        <v>2709</v>
      </c>
      <c r="MU882">
        <v>2710</v>
      </c>
      <c r="MV882">
        <v>2000</v>
      </c>
      <c r="MW882">
        <v>2709</v>
      </c>
      <c r="MX882">
        <v>2709</v>
      </c>
      <c r="MY882">
        <v>2704</v>
      </c>
      <c r="MZ882">
        <v>2707</v>
      </c>
      <c r="NA882">
        <v>2000</v>
      </c>
      <c r="NB882">
        <v>2707</v>
      </c>
      <c r="NC882">
        <v>2709</v>
      </c>
      <c r="ND882">
        <v>2706</v>
      </c>
      <c r="NE882">
        <v>2709</v>
      </c>
      <c r="NF882">
        <v>700</v>
      </c>
      <c r="NG882">
        <v>2711</v>
      </c>
      <c r="NH882">
        <v>2713</v>
      </c>
      <c r="NI882">
        <v>2711</v>
      </c>
      <c r="NJ882">
        <v>2713</v>
      </c>
      <c r="NK882">
        <v>300</v>
      </c>
      <c r="NL882">
        <v>2711</v>
      </c>
      <c r="NM882">
        <v>2712</v>
      </c>
      <c r="NN882">
        <v>2710</v>
      </c>
      <c r="NO882">
        <v>2711</v>
      </c>
      <c r="NP882">
        <v>2000</v>
      </c>
      <c r="NQ882">
        <v>2713</v>
      </c>
      <c r="NR882">
        <v>2713</v>
      </c>
      <c r="NS882">
        <v>2709</v>
      </c>
      <c r="NT882">
        <v>2712</v>
      </c>
      <c r="NU882">
        <v>2500</v>
      </c>
      <c r="NV882">
        <v>2709</v>
      </c>
      <c r="NW882">
        <v>2709</v>
      </c>
      <c r="NX882">
        <v>2709</v>
      </c>
      <c r="NY882">
        <v>2709</v>
      </c>
      <c r="NZ882">
        <v>2700</v>
      </c>
    </row>
    <row r="883" spans="1:390" ht="27">
      <c r="A883" s="15" t="s">
        <v>563</v>
      </c>
      <c r="B883" s="15">
        <v>44</v>
      </c>
      <c r="C883" s="15">
        <v>2429</v>
      </c>
      <c r="D883" s="10" t="s">
        <v>443</v>
      </c>
      <c r="E883" s="15" t="s">
        <v>20</v>
      </c>
      <c r="F883" s="15" t="s">
        <v>446</v>
      </c>
      <c r="G883" s="50">
        <v>3170</v>
      </c>
      <c r="H883" s="50">
        <v>100</v>
      </c>
      <c r="I883" s="58">
        <v>3.2599999999999997E-2</v>
      </c>
      <c r="J883" s="50">
        <v>294800</v>
      </c>
      <c r="K883" s="50">
        <v>3215</v>
      </c>
      <c r="L883" s="50">
        <v>3060</v>
      </c>
      <c r="M883" s="63">
        <f t="shared" si="66"/>
        <v>0.29032258064516131</v>
      </c>
      <c r="N883" s="42" t="str">
        <f>IFERROR(VLOOKUP(C883, マスタ!$E$2:$G$33, 3, TRUE), "")</f>
        <v>食品</v>
      </c>
      <c r="O883" s="15" t="str">
        <f>IF(F883 = "", "", TEXT( WORKDAY(TEXT(LEFT(F883, FIND("(", F883) - 1), "yyyy/mm/dd"), 1, マスタ!$A$2:$A$106), "yyyymmdd"))</f>
        <v>20170810</v>
      </c>
      <c r="P883" s="16">
        <v>42957</v>
      </c>
      <c r="Q883" s="56">
        <v>3180</v>
      </c>
      <c r="R883" s="56">
        <v>3325</v>
      </c>
      <c r="S883" s="56">
        <v>3160</v>
      </c>
      <c r="T883" s="15" t="str">
        <f t="shared" si="68"/>
        <v>有</v>
      </c>
      <c r="U883" s="15" t="str">
        <f t="shared" si="69"/>
        <v>無</v>
      </c>
      <c r="V883" s="67">
        <f t="shared" si="70"/>
        <v>3.154574132492094E-3</v>
      </c>
      <c r="W883" s="17" t="s">
        <v>949</v>
      </c>
      <c r="X883" s="46">
        <v>63</v>
      </c>
      <c r="Y883" s="71">
        <f t="shared" si="67"/>
        <v>19.873817034700313</v>
      </c>
      <c r="Z883">
        <v>3180</v>
      </c>
      <c r="AA883">
        <v>3270</v>
      </c>
      <c r="AB883">
        <v>3180</v>
      </c>
      <c r="AC883">
        <v>3265</v>
      </c>
      <c r="AD883">
        <v>16400</v>
      </c>
      <c r="AE883">
        <v>3270</v>
      </c>
      <c r="AF883">
        <v>3325</v>
      </c>
      <c r="AG883">
        <v>3270</v>
      </c>
      <c r="AH883">
        <v>3285</v>
      </c>
      <c r="AI883">
        <v>21300</v>
      </c>
      <c r="AJ883">
        <v>3285</v>
      </c>
      <c r="AK883">
        <v>3305</v>
      </c>
      <c r="AL883">
        <v>3270</v>
      </c>
      <c r="AM883">
        <v>3295</v>
      </c>
      <c r="AN883">
        <v>9400</v>
      </c>
      <c r="AO883">
        <v>3295</v>
      </c>
      <c r="AP883">
        <v>3305</v>
      </c>
      <c r="AQ883">
        <v>3275</v>
      </c>
      <c r="AR883">
        <v>3285</v>
      </c>
      <c r="AS883">
        <v>10200</v>
      </c>
      <c r="AT883">
        <v>3290</v>
      </c>
      <c r="AU883">
        <v>3325</v>
      </c>
      <c r="AV883">
        <v>3285</v>
      </c>
      <c r="AW883">
        <v>3290</v>
      </c>
      <c r="AX883">
        <v>15800</v>
      </c>
      <c r="AY883">
        <v>3290</v>
      </c>
      <c r="AZ883">
        <v>3290</v>
      </c>
      <c r="BA883">
        <v>3255</v>
      </c>
      <c r="BB883">
        <v>3265</v>
      </c>
      <c r="BC883">
        <v>5800</v>
      </c>
      <c r="BD883">
        <v>3265</v>
      </c>
      <c r="BE883">
        <v>3300</v>
      </c>
      <c r="BF883">
        <v>3265</v>
      </c>
      <c r="BG883">
        <v>3295</v>
      </c>
      <c r="BH883">
        <v>3700</v>
      </c>
      <c r="BI883">
        <v>3295</v>
      </c>
      <c r="BJ883">
        <v>3295</v>
      </c>
      <c r="BK883">
        <v>3280</v>
      </c>
      <c r="BL883">
        <v>3290</v>
      </c>
      <c r="BM883">
        <v>3700</v>
      </c>
      <c r="BN883">
        <v>3295</v>
      </c>
      <c r="BO883">
        <v>3295</v>
      </c>
      <c r="BP883">
        <v>3290</v>
      </c>
      <c r="BQ883">
        <v>3295</v>
      </c>
      <c r="BR883">
        <v>500</v>
      </c>
      <c r="BS883">
        <v>3295</v>
      </c>
      <c r="BT883">
        <v>3315</v>
      </c>
      <c r="BU883">
        <v>3290</v>
      </c>
      <c r="BV883">
        <v>3300</v>
      </c>
      <c r="BW883">
        <v>11600</v>
      </c>
      <c r="BX883">
        <v>3295</v>
      </c>
      <c r="BY883">
        <v>3315</v>
      </c>
      <c r="BZ883">
        <v>3295</v>
      </c>
      <c r="CA883">
        <v>3315</v>
      </c>
      <c r="CB883">
        <v>2100</v>
      </c>
      <c r="CC883">
        <v>3320</v>
      </c>
      <c r="CD883">
        <v>3325</v>
      </c>
      <c r="CE883">
        <v>3315</v>
      </c>
      <c r="CF883">
        <v>3315</v>
      </c>
      <c r="CG883">
        <v>1800</v>
      </c>
      <c r="CH883">
        <v>3310</v>
      </c>
      <c r="CI883">
        <v>3310</v>
      </c>
      <c r="CJ883">
        <v>3295</v>
      </c>
      <c r="CK883">
        <v>3295</v>
      </c>
      <c r="CL883">
        <v>2500</v>
      </c>
      <c r="CM883">
        <v>3300</v>
      </c>
      <c r="CN883">
        <v>3300</v>
      </c>
      <c r="CO883">
        <v>3285</v>
      </c>
      <c r="CP883">
        <v>3295</v>
      </c>
      <c r="CQ883">
        <v>2700</v>
      </c>
      <c r="CR883">
        <v>3295</v>
      </c>
      <c r="CS883">
        <v>3295</v>
      </c>
      <c r="CT883">
        <v>3255</v>
      </c>
      <c r="CU883">
        <v>3265</v>
      </c>
      <c r="CV883">
        <v>8900</v>
      </c>
      <c r="CW883">
        <v>3260</v>
      </c>
      <c r="CX883">
        <v>3265</v>
      </c>
      <c r="CY883">
        <v>3210</v>
      </c>
      <c r="CZ883">
        <v>3235</v>
      </c>
      <c r="DA883">
        <v>9600</v>
      </c>
      <c r="DB883">
        <v>3240</v>
      </c>
      <c r="DC883">
        <v>3255</v>
      </c>
      <c r="DD883">
        <v>3240</v>
      </c>
      <c r="DE883">
        <v>3245</v>
      </c>
      <c r="DF883">
        <v>3300</v>
      </c>
      <c r="DG883">
        <v>3245</v>
      </c>
      <c r="DH883">
        <v>3265</v>
      </c>
      <c r="DI883">
        <v>3245</v>
      </c>
      <c r="DJ883">
        <v>3265</v>
      </c>
      <c r="DK883">
        <v>2500</v>
      </c>
      <c r="DL883">
        <v>3260</v>
      </c>
      <c r="DM883">
        <v>3265</v>
      </c>
      <c r="DN883">
        <v>3255</v>
      </c>
      <c r="DO883">
        <v>3255</v>
      </c>
      <c r="DP883">
        <v>1000</v>
      </c>
      <c r="DQ883">
        <v>3255</v>
      </c>
      <c r="DR883">
        <v>3280</v>
      </c>
      <c r="DS883">
        <v>3255</v>
      </c>
      <c r="DT883">
        <v>3280</v>
      </c>
      <c r="DU883">
        <v>4500</v>
      </c>
      <c r="DV883">
        <v>3285</v>
      </c>
      <c r="DW883">
        <v>3300</v>
      </c>
      <c r="DX883">
        <v>3285</v>
      </c>
      <c r="DY883">
        <v>3300</v>
      </c>
      <c r="DZ883">
        <v>7900</v>
      </c>
      <c r="EA883">
        <v>3290</v>
      </c>
      <c r="EB883">
        <v>3290</v>
      </c>
      <c r="EC883">
        <v>3275</v>
      </c>
      <c r="ED883">
        <v>3280</v>
      </c>
      <c r="EE883">
        <v>1300</v>
      </c>
      <c r="EF883">
        <v>3280</v>
      </c>
      <c r="EG883">
        <v>3285</v>
      </c>
      <c r="EH883">
        <v>3280</v>
      </c>
      <c r="EI883">
        <v>3280</v>
      </c>
      <c r="EJ883">
        <v>600</v>
      </c>
      <c r="EK883">
        <v>3275</v>
      </c>
      <c r="EL883">
        <v>3285</v>
      </c>
      <c r="EM883">
        <v>3275</v>
      </c>
      <c r="EN883">
        <v>3280</v>
      </c>
      <c r="EO883">
        <v>3700</v>
      </c>
      <c r="EP883">
        <v>3275</v>
      </c>
      <c r="EQ883">
        <v>3275</v>
      </c>
      <c r="ER883">
        <v>3265</v>
      </c>
      <c r="ES883">
        <v>3265</v>
      </c>
      <c r="ET883">
        <v>700</v>
      </c>
      <c r="EU883">
        <v>3270</v>
      </c>
      <c r="EV883">
        <v>3270</v>
      </c>
      <c r="EW883">
        <v>3270</v>
      </c>
      <c r="EX883">
        <v>3270</v>
      </c>
      <c r="EY883">
        <v>400</v>
      </c>
      <c r="EZ883">
        <v>3270</v>
      </c>
      <c r="FA883">
        <v>3275</v>
      </c>
      <c r="FB883">
        <v>3270</v>
      </c>
      <c r="FC883">
        <v>3270</v>
      </c>
      <c r="FD883">
        <v>900</v>
      </c>
      <c r="FE883">
        <v>3265</v>
      </c>
      <c r="FF883">
        <v>3275</v>
      </c>
      <c r="FG883">
        <v>3265</v>
      </c>
      <c r="FH883">
        <v>3270</v>
      </c>
      <c r="FI883">
        <v>1100</v>
      </c>
      <c r="FJ883">
        <v>3265</v>
      </c>
      <c r="FK883">
        <v>3265</v>
      </c>
      <c r="FL883">
        <v>3265</v>
      </c>
      <c r="FM883">
        <v>3265</v>
      </c>
      <c r="FN883">
        <v>400</v>
      </c>
      <c r="FO883">
        <v>3260</v>
      </c>
      <c r="FP883">
        <v>3275</v>
      </c>
      <c r="FQ883">
        <v>3255</v>
      </c>
      <c r="FR883">
        <v>3275</v>
      </c>
      <c r="FS883">
        <v>2300</v>
      </c>
      <c r="FT883">
        <v>3265</v>
      </c>
      <c r="FU883">
        <v>3265</v>
      </c>
      <c r="FV883">
        <v>3265</v>
      </c>
      <c r="FW883">
        <v>3265</v>
      </c>
      <c r="FX883">
        <v>400</v>
      </c>
      <c r="GC883">
        <v>0</v>
      </c>
      <c r="GH883">
        <v>0</v>
      </c>
      <c r="GM883">
        <v>0</v>
      </c>
      <c r="GR883">
        <v>0</v>
      </c>
      <c r="GW883">
        <v>0</v>
      </c>
      <c r="HB883">
        <v>0</v>
      </c>
      <c r="HG883">
        <v>0</v>
      </c>
      <c r="HL883">
        <v>0</v>
      </c>
      <c r="HQ883">
        <v>0</v>
      </c>
      <c r="HV883">
        <v>0</v>
      </c>
      <c r="IA883">
        <v>0</v>
      </c>
      <c r="IB883">
        <v>3260</v>
      </c>
      <c r="IC883">
        <v>3265</v>
      </c>
      <c r="ID883">
        <v>3250</v>
      </c>
      <c r="IE883">
        <v>3260</v>
      </c>
      <c r="IF883">
        <v>5700</v>
      </c>
      <c r="IG883">
        <v>3265</v>
      </c>
      <c r="IH883">
        <v>3265</v>
      </c>
      <c r="II883">
        <v>3235</v>
      </c>
      <c r="IJ883">
        <v>3235</v>
      </c>
      <c r="IK883">
        <v>3500</v>
      </c>
      <c r="IL883">
        <v>3240</v>
      </c>
      <c r="IM883">
        <v>3255</v>
      </c>
      <c r="IN883">
        <v>3240</v>
      </c>
      <c r="IO883">
        <v>3255</v>
      </c>
      <c r="IP883">
        <v>1300</v>
      </c>
      <c r="IQ883">
        <v>3250</v>
      </c>
      <c r="IR883">
        <v>3255</v>
      </c>
      <c r="IS883">
        <v>3225</v>
      </c>
      <c r="IT883">
        <v>3225</v>
      </c>
      <c r="IU883">
        <v>4100</v>
      </c>
      <c r="IV883">
        <v>3225</v>
      </c>
      <c r="IW883">
        <v>3230</v>
      </c>
      <c r="IX883">
        <v>3220</v>
      </c>
      <c r="IY883">
        <v>3220</v>
      </c>
      <c r="IZ883">
        <v>800</v>
      </c>
      <c r="JA883">
        <v>3225</v>
      </c>
      <c r="JB883">
        <v>3230</v>
      </c>
      <c r="JC883">
        <v>3215</v>
      </c>
      <c r="JD883">
        <v>3225</v>
      </c>
      <c r="JE883">
        <v>2500</v>
      </c>
      <c r="JF883">
        <v>3225</v>
      </c>
      <c r="JG883">
        <v>3230</v>
      </c>
      <c r="JH883">
        <v>3215</v>
      </c>
      <c r="JI883">
        <v>3215</v>
      </c>
      <c r="JJ883">
        <v>1600</v>
      </c>
      <c r="JK883">
        <v>3220</v>
      </c>
      <c r="JL883">
        <v>3230</v>
      </c>
      <c r="JM883">
        <v>3215</v>
      </c>
      <c r="JN883">
        <v>3215</v>
      </c>
      <c r="JO883">
        <v>2100</v>
      </c>
      <c r="JP883">
        <v>3220</v>
      </c>
      <c r="JQ883">
        <v>3225</v>
      </c>
      <c r="JR883">
        <v>3220</v>
      </c>
      <c r="JS883">
        <v>3220</v>
      </c>
      <c r="JT883">
        <v>1000</v>
      </c>
      <c r="JU883">
        <v>3220</v>
      </c>
      <c r="JV883">
        <v>3225</v>
      </c>
      <c r="JW883">
        <v>3215</v>
      </c>
      <c r="JX883">
        <v>3215</v>
      </c>
      <c r="JY883">
        <v>2900</v>
      </c>
      <c r="JZ883">
        <v>3215</v>
      </c>
      <c r="KA883">
        <v>3215</v>
      </c>
      <c r="KB883">
        <v>3195</v>
      </c>
      <c r="KC883">
        <v>3210</v>
      </c>
      <c r="KD883">
        <v>2700</v>
      </c>
      <c r="KE883">
        <v>3205</v>
      </c>
      <c r="KF883">
        <v>3205</v>
      </c>
      <c r="KG883">
        <v>3200</v>
      </c>
      <c r="KH883">
        <v>3200</v>
      </c>
      <c r="KI883">
        <v>1800</v>
      </c>
      <c r="KJ883">
        <v>3200</v>
      </c>
      <c r="KK883">
        <v>3205</v>
      </c>
      <c r="KL883">
        <v>3200</v>
      </c>
      <c r="KM883">
        <v>3205</v>
      </c>
      <c r="KN883">
        <v>900</v>
      </c>
      <c r="KO883">
        <v>3205</v>
      </c>
      <c r="KP883">
        <v>3205</v>
      </c>
      <c r="KQ883">
        <v>3200</v>
      </c>
      <c r="KR883">
        <v>3200</v>
      </c>
      <c r="KS883">
        <v>2400</v>
      </c>
      <c r="KT883">
        <v>3200</v>
      </c>
      <c r="KU883">
        <v>3205</v>
      </c>
      <c r="KV883">
        <v>3185</v>
      </c>
      <c r="KW883">
        <v>3185</v>
      </c>
      <c r="KX883">
        <v>1900</v>
      </c>
      <c r="KY883">
        <v>3190</v>
      </c>
      <c r="KZ883">
        <v>3190</v>
      </c>
      <c r="LA883">
        <v>3160</v>
      </c>
      <c r="LB883">
        <v>3180</v>
      </c>
      <c r="LC883">
        <v>6100</v>
      </c>
      <c r="LD883">
        <v>3180</v>
      </c>
      <c r="LE883">
        <v>3180</v>
      </c>
      <c r="LF883">
        <v>3165</v>
      </c>
      <c r="LG883">
        <v>3175</v>
      </c>
      <c r="LH883">
        <v>3100</v>
      </c>
      <c r="LI883">
        <v>3175</v>
      </c>
      <c r="LJ883">
        <v>3205</v>
      </c>
      <c r="LK883">
        <v>3175</v>
      </c>
      <c r="LL883">
        <v>3200</v>
      </c>
      <c r="LM883">
        <v>5100</v>
      </c>
      <c r="LN883">
        <v>3200</v>
      </c>
      <c r="LO883">
        <v>3200</v>
      </c>
      <c r="LP883">
        <v>3200</v>
      </c>
      <c r="LQ883">
        <v>3200</v>
      </c>
      <c r="LR883">
        <v>100</v>
      </c>
      <c r="LS883">
        <v>3200</v>
      </c>
      <c r="LT883">
        <v>3210</v>
      </c>
      <c r="LU883">
        <v>3200</v>
      </c>
      <c r="LV883">
        <v>3205</v>
      </c>
      <c r="LW883">
        <v>1800</v>
      </c>
      <c r="LX883">
        <v>3205</v>
      </c>
      <c r="LY883">
        <v>3205</v>
      </c>
      <c r="LZ883">
        <v>3205</v>
      </c>
      <c r="MA883">
        <v>3205</v>
      </c>
      <c r="MB883">
        <v>400</v>
      </c>
      <c r="MC883">
        <v>3205</v>
      </c>
      <c r="MD883">
        <v>3205</v>
      </c>
      <c r="ME883">
        <v>3205</v>
      </c>
      <c r="MF883">
        <v>3205</v>
      </c>
      <c r="MG883">
        <v>400</v>
      </c>
      <c r="MH883">
        <v>3210</v>
      </c>
      <c r="MI883">
        <v>3215</v>
      </c>
      <c r="MJ883">
        <v>3210</v>
      </c>
      <c r="MK883">
        <v>3210</v>
      </c>
      <c r="ML883">
        <v>3700</v>
      </c>
      <c r="MM883">
        <v>3205</v>
      </c>
      <c r="MN883">
        <v>3205</v>
      </c>
      <c r="MO883">
        <v>3195</v>
      </c>
      <c r="MP883">
        <v>3195</v>
      </c>
      <c r="MQ883">
        <v>2000</v>
      </c>
      <c r="MR883">
        <v>3195</v>
      </c>
      <c r="MS883">
        <v>3200</v>
      </c>
      <c r="MT883">
        <v>3195</v>
      </c>
      <c r="MU883">
        <v>3200</v>
      </c>
      <c r="MV883">
        <v>900</v>
      </c>
      <c r="MW883">
        <v>3200</v>
      </c>
      <c r="MX883">
        <v>3205</v>
      </c>
      <c r="MY883">
        <v>3200</v>
      </c>
      <c r="MZ883">
        <v>3205</v>
      </c>
      <c r="NA883">
        <v>2300</v>
      </c>
      <c r="NB883">
        <v>3200</v>
      </c>
      <c r="NC883">
        <v>3200</v>
      </c>
      <c r="ND883">
        <v>3195</v>
      </c>
      <c r="NE883">
        <v>3200</v>
      </c>
      <c r="NF883">
        <v>2500</v>
      </c>
      <c r="NG883">
        <v>3200</v>
      </c>
      <c r="NH883">
        <v>3210</v>
      </c>
      <c r="NI883">
        <v>3200</v>
      </c>
      <c r="NJ883">
        <v>3210</v>
      </c>
      <c r="NK883">
        <v>2500</v>
      </c>
      <c r="NL883">
        <v>3210</v>
      </c>
      <c r="NM883">
        <v>3215</v>
      </c>
      <c r="NN883">
        <v>3210</v>
      </c>
      <c r="NO883">
        <v>3210</v>
      </c>
      <c r="NP883">
        <v>3200</v>
      </c>
      <c r="NQ883">
        <v>3210</v>
      </c>
      <c r="NR883">
        <v>3215</v>
      </c>
      <c r="NS883">
        <v>3200</v>
      </c>
      <c r="NT883">
        <v>3200</v>
      </c>
      <c r="NU883">
        <v>6600</v>
      </c>
      <c r="NV883">
        <v>3205</v>
      </c>
      <c r="NW883">
        <v>3205</v>
      </c>
      <c r="NX883">
        <v>3205</v>
      </c>
      <c r="NY883">
        <v>3205</v>
      </c>
      <c r="NZ883">
        <v>2900</v>
      </c>
    </row>
    <row r="884" spans="1:390" ht="27">
      <c r="A884" s="14" t="s">
        <v>18</v>
      </c>
      <c r="B884" s="14">
        <v>45</v>
      </c>
      <c r="C884" s="14">
        <v>6118</v>
      </c>
      <c r="D884" s="9" t="s">
        <v>590</v>
      </c>
      <c r="E884" s="14" t="s">
        <v>20</v>
      </c>
      <c r="F884" s="14" t="s">
        <v>446</v>
      </c>
      <c r="G884" s="51">
        <v>1175</v>
      </c>
      <c r="H884" s="51">
        <v>37</v>
      </c>
      <c r="I884" s="59">
        <v>3.2500000000000001E-2</v>
      </c>
      <c r="J884" s="51">
        <v>956500</v>
      </c>
      <c r="K884" s="51">
        <v>1177</v>
      </c>
      <c r="L884" s="51">
        <v>1092</v>
      </c>
      <c r="M884" s="64">
        <f t="shared" si="66"/>
        <v>2.3529411764705882E-2</v>
      </c>
      <c r="N884" s="43" t="str">
        <f>IFERROR(VLOOKUP(C884, マスタ!$E$2:$G$33, 3, TRUE), "")</f>
        <v>機械</v>
      </c>
      <c r="O884" s="14" t="str">
        <f>IF(F884 = "", "", TEXT( WORKDAY(TEXT(LEFT(F884, FIND("(", F884) - 1), "yyyy/mm/dd"), 1, マスタ!$A$2:$A$106), "yyyymmdd"))</f>
        <v>20170810</v>
      </c>
      <c r="P884" s="18">
        <v>42957</v>
      </c>
      <c r="Q884" s="57">
        <v>1179</v>
      </c>
      <c r="R884" s="57">
        <v>1204</v>
      </c>
      <c r="S884" s="57">
        <v>1177</v>
      </c>
      <c r="T884" s="14" t="str">
        <f t="shared" si="68"/>
        <v>有</v>
      </c>
      <c r="U884" s="14" t="str">
        <f t="shared" si="69"/>
        <v>無</v>
      </c>
      <c r="V884" s="68">
        <f t="shared" si="70"/>
        <v>3.4042553191488967E-3</v>
      </c>
      <c r="W884" s="19" t="s">
        <v>949</v>
      </c>
      <c r="X884" s="47">
        <v>23</v>
      </c>
      <c r="Y884" s="70">
        <f t="shared" si="67"/>
        <v>19.574468085106382</v>
      </c>
      <c r="Z884">
        <v>1179</v>
      </c>
      <c r="AA884">
        <v>1200</v>
      </c>
      <c r="AB884">
        <v>1177</v>
      </c>
      <c r="AC884">
        <v>1199</v>
      </c>
      <c r="AD884">
        <v>99600</v>
      </c>
      <c r="AE884">
        <v>1198</v>
      </c>
      <c r="AF884">
        <v>1204</v>
      </c>
      <c r="AG884">
        <v>1196</v>
      </c>
      <c r="AH884">
        <v>1200</v>
      </c>
      <c r="AI884">
        <v>53600</v>
      </c>
      <c r="AJ884">
        <v>1200</v>
      </c>
      <c r="AK884">
        <v>1200</v>
      </c>
      <c r="AL884">
        <v>1193</v>
      </c>
      <c r="AM884">
        <v>1197</v>
      </c>
      <c r="AN884">
        <v>29900</v>
      </c>
      <c r="AO884">
        <v>1195</v>
      </c>
      <c r="AP884">
        <v>1196</v>
      </c>
      <c r="AQ884">
        <v>1189</v>
      </c>
      <c r="AR884">
        <v>1191</v>
      </c>
      <c r="AS884">
        <v>21500</v>
      </c>
      <c r="AT884">
        <v>1190</v>
      </c>
      <c r="AU884">
        <v>1194</v>
      </c>
      <c r="AV884">
        <v>1190</v>
      </c>
      <c r="AW884">
        <v>1193</v>
      </c>
      <c r="AX884">
        <v>25100</v>
      </c>
      <c r="AY884">
        <v>1192</v>
      </c>
      <c r="AZ884">
        <v>1198</v>
      </c>
      <c r="BA884">
        <v>1192</v>
      </c>
      <c r="BB884">
        <v>1198</v>
      </c>
      <c r="BC884">
        <v>15700</v>
      </c>
      <c r="BD884">
        <v>1197</v>
      </c>
      <c r="BE884">
        <v>1199</v>
      </c>
      <c r="BF884">
        <v>1197</v>
      </c>
      <c r="BG884">
        <v>1198</v>
      </c>
      <c r="BH884">
        <v>16400</v>
      </c>
      <c r="BI884">
        <v>1198</v>
      </c>
      <c r="BJ884">
        <v>1200</v>
      </c>
      <c r="BK884">
        <v>1193</v>
      </c>
      <c r="BL884">
        <v>1194</v>
      </c>
      <c r="BM884">
        <v>28200</v>
      </c>
      <c r="BN884">
        <v>1195</v>
      </c>
      <c r="BO884">
        <v>1195</v>
      </c>
      <c r="BP884">
        <v>1192</v>
      </c>
      <c r="BQ884">
        <v>1194</v>
      </c>
      <c r="BR884">
        <v>20700</v>
      </c>
      <c r="BS884">
        <v>1194</v>
      </c>
      <c r="BT884">
        <v>1197</v>
      </c>
      <c r="BU884">
        <v>1194</v>
      </c>
      <c r="BV884">
        <v>1197</v>
      </c>
      <c r="BW884">
        <v>10800</v>
      </c>
      <c r="BX884">
        <v>1197</v>
      </c>
      <c r="BY884">
        <v>1200</v>
      </c>
      <c r="BZ884">
        <v>1197</v>
      </c>
      <c r="CA884">
        <v>1198</v>
      </c>
      <c r="CB884">
        <v>27000</v>
      </c>
      <c r="CC884">
        <v>1197</v>
      </c>
      <c r="CD884">
        <v>1200</v>
      </c>
      <c r="CE884">
        <v>1197</v>
      </c>
      <c r="CF884">
        <v>1200</v>
      </c>
      <c r="CG884">
        <v>5600</v>
      </c>
      <c r="CH884">
        <v>1199</v>
      </c>
      <c r="CI884">
        <v>1199</v>
      </c>
      <c r="CJ884">
        <v>1194</v>
      </c>
      <c r="CK884">
        <v>1196</v>
      </c>
      <c r="CL884">
        <v>12500</v>
      </c>
      <c r="CM884">
        <v>1196</v>
      </c>
      <c r="CN884">
        <v>1199</v>
      </c>
      <c r="CO884">
        <v>1195</v>
      </c>
      <c r="CP884">
        <v>1199</v>
      </c>
      <c r="CQ884">
        <v>7900</v>
      </c>
      <c r="CR884">
        <v>1199</v>
      </c>
      <c r="CS884">
        <v>1201</v>
      </c>
      <c r="CT884">
        <v>1199</v>
      </c>
      <c r="CU884">
        <v>1201</v>
      </c>
      <c r="CV884">
        <v>5700</v>
      </c>
      <c r="CW884">
        <v>1201</v>
      </c>
      <c r="CX884">
        <v>1201</v>
      </c>
      <c r="CY884">
        <v>1200</v>
      </c>
      <c r="CZ884">
        <v>1200</v>
      </c>
      <c r="DA884">
        <v>5100</v>
      </c>
      <c r="DB884">
        <v>1199</v>
      </c>
      <c r="DC884">
        <v>1202</v>
      </c>
      <c r="DD884">
        <v>1199</v>
      </c>
      <c r="DE884">
        <v>1200</v>
      </c>
      <c r="DF884">
        <v>6200</v>
      </c>
      <c r="DG884">
        <v>1200</v>
      </c>
      <c r="DH884">
        <v>1200</v>
      </c>
      <c r="DI884">
        <v>1199</v>
      </c>
      <c r="DJ884">
        <v>1199</v>
      </c>
      <c r="DK884">
        <v>8600</v>
      </c>
      <c r="DL884">
        <v>1199</v>
      </c>
      <c r="DM884">
        <v>1200</v>
      </c>
      <c r="DN884">
        <v>1198</v>
      </c>
      <c r="DO884">
        <v>1199</v>
      </c>
      <c r="DP884">
        <v>7800</v>
      </c>
      <c r="DQ884">
        <v>1199</v>
      </c>
      <c r="DR884">
        <v>1201</v>
      </c>
      <c r="DS884">
        <v>1199</v>
      </c>
      <c r="DT884">
        <v>1200</v>
      </c>
      <c r="DU884">
        <v>6500</v>
      </c>
      <c r="DV884">
        <v>1200</v>
      </c>
      <c r="DW884">
        <v>1200</v>
      </c>
      <c r="DX884">
        <v>1197</v>
      </c>
      <c r="DY884">
        <v>1197</v>
      </c>
      <c r="DZ884">
        <v>4400</v>
      </c>
      <c r="EA884">
        <v>1198</v>
      </c>
      <c r="EB884">
        <v>1200</v>
      </c>
      <c r="EC884">
        <v>1198</v>
      </c>
      <c r="ED884">
        <v>1199</v>
      </c>
      <c r="EE884">
        <v>5100</v>
      </c>
      <c r="EF884">
        <v>1199</v>
      </c>
      <c r="EG884">
        <v>1201</v>
      </c>
      <c r="EH884">
        <v>1199</v>
      </c>
      <c r="EI884">
        <v>1200</v>
      </c>
      <c r="EJ884">
        <v>11400</v>
      </c>
      <c r="EK884">
        <v>1200</v>
      </c>
      <c r="EL884">
        <v>1200</v>
      </c>
      <c r="EM884">
        <v>1200</v>
      </c>
      <c r="EN884">
        <v>1200</v>
      </c>
      <c r="EO884">
        <v>3200</v>
      </c>
      <c r="EP884">
        <v>1200</v>
      </c>
      <c r="EQ884">
        <v>1200</v>
      </c>
      <c r="ER884">
        <v>1198</v>
      </c>
      <c r="ES884">
        <v>1199</v>
      </c>
      <c r="ET884">
        <v>6100</v>
      </c>
      <c r="EU884">
        <v>1198</v>
      </c>
      <c r="EV884">
        <v>1199</v>
      </c>
      <c r="EW884">
        <v>1198</v>
      </c>
      <c r="EX884">
        <v>1199</v>
      </c>
      <c r="EY884">
        <v>3900</v>
      </c>
      <c r="EZ884">
        <v>1199</v>
      </c>
      <c r="FA884">
        <v>1199</v>
      </c>
      <c r="FB884">
        <v>1196</v>
      </c>
      <c r="FC884">
        <v>1199</v>
      </c>
      <c r="FD884">
        <v>13200</v>
      </c>
      <c r="FE884">
        <v>1200</v>
      </c>
      <c r="FF884">
        <v>1201</v>
      </c>
      <c r="FG884">
        <v>1200</v>
      </c>
      <c r="FH884">
        <v>1200</v>
      </c>
      <c r="FI884">
        <v>4200</v>
      </c>
      <c r="FJ884">
        <v>1201</v>
      </c>
      <c r="FK884">
        <v>1202</v>
      </c>
      <c r="FL884">
        <v>1200</v>
      </c>
      <c r="FM884">
        <v>1201</v>
      </c>
      <c r="FN884">
        <v>7200</v>
      </c>
      <c r="FO884">
        <v>1202</v>
      </c>
      <c r="FP884">
        <v>1202</v>
      </c>
      <c r="FQ884">
        <v>1200</v>
      </c>
      <c r="FR884">
        <v>1202</v>
      </c>
      <c r="FS884">
        <v>18700</v>
      </c>
      <c r="FT884">
        <v>1201</v>
      </c>
      <c r="FU884">
        <v>1201</v>
      </c>
      <c r="FV884">
        <v>1201</v>
      </c>
      <c r="FW884">
        <v>1201</v>
      </c>
      <c r="FX884">
        <v>100</v>
      </c>
      <c r="GC884">
        <v>0</v>
      </c>
      <c r="GH884">
        <v>0</v>
      </c>
      <c r="GM884">
        <v>0</v>
      </c>
      <c r="GR884">
        <v>0</v>
      </c>
      <c r="GW884">
        <v>0</v>
      </c>
      <c r="HB884">
        <v>0</v>
      </c>
      <c r="HG884">
        <v>0</v>
      </c>
      <c r="HL884">
        <v>0</v>
      </c>
      <c r="HQ884">
        <v>0</v>
      </c>
      <c r="HV884">
        <v>0</v>
      </c>
      <c r="IA884">
        <v>0</v>
      </c>
      <c r="IB884">
        <v>1196</v>
      </c>
      <c r="IC884">
        <v>1196</v>
      </c>
      <c r="ID884">
        <v>1190</v>
      </c>
      <c r="IE884">
        <v>1190</v>
      </c>
      <c r="IF884">
        <v>23200</v>
      </c>
      <c r="IG884">
        <v>1190</v>
      </c>
      <c r="IH884">
        <v>1190</v>
      </c>
      <c r="II884">
        <v>1186</v>
      </c>
      <c r="IJ884">
        <v>1190</v>
      </c>
      <c r="IK884">
        <v>9300</v>
      </c>
      <c r="IL884">
        <v>1190</v>
      </c>
      <c r="IM884">
        <v>1192</v>
      </c>
      <c r="IN884">
        <v>1190</v>
      </c>
      <c r="IO884">
        <v>1192</v>
      </c>
      <c r="IP884">
        <v>6700</v>
      </c>
      <c r="IQ884">
        <v>1192</v>
      </c>
      <c r="IR884">
        <v>1193</v>
      </c>
      <c r="IS884">
        <v>1192</v>
      </c>
      <c r="IT884">
        <v>1192</v>
      </c>
      <c r="IU884">
        <v>1200</v>
      </c>
      <c r="IV884">
        <v>1192</v>
      </c>
      <c r="IW884">
        <v>1192</v>
      </c>
      <c r="IX884">
        <v>1190</v>
      </c>
      <c r="IY884">
        <v>1190</v>
      </c>
      <c r="IZ884">
        <v>14600</v>
      </c>
      <c r="JA884">
        <v>1190</v>
      </c>
      <c r="JB884">
        <v>1191</v>
      </c>
      <c r="JC884">
        <v>1189</v>
      </c>
      <c r="JD884">
        <v>1191</v>
      </c>
      <c r="JE884">
        <v>5400</v>
      </c>
      <c r="JF884">
        <v>1192</v>
      </c>
      <c r="JG884">
        <v>1193</v>
      </c>
      <c r="JH884">
        <v>1190</v>
      </c>
      <c r="JI884">
        <v>1193</v>
      </c>
      <c r="JJ884">
        <v>16800</v>
      </c>
      <c r="JK884">
        <v>1193</v>
      </c>
      <c r="JL884">
        <v>1195</v>
      </c>
      <c r="JM884">
        <v>1192</v>
      </c>
      <c r="JN884">
        <v>1195</v>
      </c>
      <c r="JO884">
        <v>6900</v>
      </c>
      <c r="JP884">
        <v>1195</v>
      </c>
      <c r="JQ884">
        <v>1195</v>
      </c>
      <c r="JR884">
        <v>1194</v>
      </c>
      <c r="JS884">
        <v>1195</v>
      </c>
      <c r="JT884">
        <v>3900</v>
      </c>
      <c r="JU884">
        <v>1195</v>
      </c>
      <c r="JV884">
        <v>1195</v>
      </c>
      <c r="JW884">
        <v>1193</v>
      </c>
      <c r="JX884">
        <v>1195</v>
      </c>
      <c r="JY884">
        <v>8900</v>
      </c>
      <c r="JZ884">
        <v>1195</v>
      </c>
      <c r="KA884">
        <v>1196</v>
      </c>
      <c r="KB884">
        <v>1194</v>
      </c>
      <c r="KC884">
        <v>1194</v>
      </c>
      <c r="KD884">
        <v>7400</v>
      </c>
      <c r="KE884">
        <v>1195</v>
      </c>
      <c r="KF884">
        <v>1198</v>
      </c>
      <c r="KG884">
        <v>1195</v>
      </c>
      <c r="KH884">
        <v>1198</v>
      </c>
      <c r="KI884">
        <v>9800</v>
      </c>
      <c r="KJ884">
        <v>1198</v>
      </c>
      <c r="KK884">
        <v>1199</v>
      </c>
      <c r="KL884">
        <v>1197</v>
      </c>
      <c r="KM884">
        <v>1198</v>
      </c>
      <c r="KN884">
        <v>5700</v>
      </c>
      <c r="KO884">
        <v>1198</v>
      </c>
      <c r="KP884">
        <v>1199</v>
      </c>
      <c r="KQ884">
        <v>1198</v>
      </c>
      <c r="KR884">
        <v>1198</v>
      </c>
      <c r="KS884">
        <v>3100</v>
      </c>
      <c r="KT884">
        <v>1198</v>
      </c>
      <c r="KU884">
        <v>1198</v>
      </c>
      <c r="KV884">
        <v>1197</v>
      </c>
      <c r="KW884">
        <v>1198</v>
      </c>
      <c r="KX884">
        <v>5500</v>
      </c>
      <c r="KY884">
        <v>1198</v>
      </c>
      <c r="KZ884">
        <v>1198</v>
      </c>
      <c r="LA884">
        <v>1197</v>
      </c>
      <c r="LB884">
        <v>1197</v>
      </c>
      <c r="LC884">
        <v>4500</v>
      </c>
      <c r="LD884">
        <v>1198</v>
      </c>
      <c r="LE884">
        <v>1199</v>
      </c>
      <c r="LF884">
        <v>1197</v>
      </c>
      <c r="LG884">
        <v>1199</v>
      </c>
      <c r="LH884">
        <v>16600</v>
      </c>
      <c r="LI884">
        <v>1198</v>
      </c>
      <c r="LJ884">
        <v>1198</v>
      </c>
      <c r="LK884">
        <v>1197</v>
      </c>
      <c r="LL884">
        <v>1197</v>
      </c>
      <c r="LM884">
        <v>2600</v>
      </c>
      <c r="LN884">
        <v>1198</v>
      </c>
      <c r="LO884">
        <v>1198</v>
      </c>
      <c r="LP884">
        <v>1196</v>
      </c>
      <c r="LQ884">
        <v>1196</v>
      </c>
      <c r="LR884">
        <v>8400</v>
      </c>
      <c r="LS884">
        <v>1197</v>
      </c>
      <c r="LT884">
        <v>1198</v>
      </c>
      <c r="LU884">
        <v>1195</v>
      </c>
      <c r="LV884">
        <v>1198</v>
      </c>
      <c r="LW884">
        <v>17600</v>
      </c>
      <c r="LX884">
        <v>1198</v>
      </c>
      <c r="LY884">
        <v>1199</v>
      </c>
      <c r="LZ884">
        <v>1198</v>
      </c>
      <c r="MA884">
        <v>1199</v>
      </c>
      <c r="MB884">
        <v>3500</v>
      </c>
      <c r="MC884">
        <v>1198</v>
      </c>
      <c r="MD884">
        <v>1199</v>
      </c>
      <c r="ME884">
        <v>1196</v>
      </c>
      <c r="MF884">
        <v>1196</v>
      </c>
      <c r="MG884">
        <v>15200</v>
      </c>
      <c r="MH884">
        <v>1196</v>
      </c>
      <c r="MI884">
        <v>1197</v>
      </c>
      <c r="MJ884">
        <v>1195</v>
      </c>
      <c r="MK884">
        <v>1195</v>
      </c>
      <c r="ML884">
        <v>9900</v>
      </c>
      <c r="MM884">
        <v>1195</v>
      </c>
      <c r="MN884">
        <v>1197</v>
      </c>
      <c r="MO884">
        <v>1195</v>
      </c>
      <c r="MP884">
        <v>1197</v>
      </c>
      <c r="MQ884">
        <v>13200</v>
      </c>
      <c r="MR884">
        <v>1196</v>
      </c>
      <c r="MS884">
        <v>1198</v>
      </c>
      <c r="MT884">
        <v>1196</v>
      </c>
      <c r="MU884">
        <v>1198</v>
      </c>
      <c r="MV884">
        <v>22600</v>
      </c>
      <c r="MW884">
        <v>1199</v>
      </c>
      <c r="MX884">
        <v>1199</v>
      </c>
      <c r="MY884">
        <v>1197</v>
      </c>
      <c r="MZ884">
        <v>1197</v>
      </c>
      <c r="NA884">
        <v>8300</v>
      </c>
      <c r="NB884">
        <v>1197</v>
      </c>
      <c r="NC884">
        <v>1199</v>
      </c>
      <c r="ND884">
        <v>1197</v>
      </c>
      <c r="NE884">
        <v>1197</v>
      </c>
      <c r="NF884">
        <v>13000</v>
      </c>
      <c r="NG884">
        <v>1198</v>
      </c>
      <c r="NH884">
        <v>1200</v>
      </c>
      <c r="NI884">
        <v>1197</v>
      </c>
      <c r="NJ884">
        <v>1199</v>
      </c>
      <c r="NK884">
        <v>25700</v>
      </c>
      <c r="NL884">
        <v>1200</v>
      </c>
      <c r="NM884">
        <v>1201</v>
      </c>
      <c r="NN884">
        <v>1198</v>
      </c>
      <c r="NO884">
        <v>1199</v>
      </c>
      <c r="NP884">
        <v>28200</v>
      </c>
      <c r="NQ884">
        <v>1199</v>
      </c>
      <c r="NR884">
        <v>1199</v>
      </c>
      <c r="NS884">
        <v>1196</v>
      </c>
      <c r="NT884">
        <v>1198</v>
      </c>
      <c r="NU884">
        <v>30900</v>
      </c>
      <c r="NV884">
        <v>1199</v>
      </c>
      <c r="NW884">
        <v>1199</v>
      </c>
      <c r="NX884">
        <v>1199</v>
      </c>
      <c r="NY884">
        <v>1199</v>
      </c>
      <c r="NZ884">
        <v>25600</v>
      </c>
    </row>
    <row r="885" spans="1:390" ht="15">
      <c r="A885" s="15" t="s">
        <v>18</v>
      </c>
      <c r="B885" s="15">
        <v>46</v>
      </c>
      <c r="C885" s="15">
        <v>3193</v>
      </c>
      <c r="D885" s="10" t="s">
        <v>591</v>
      </c>
      <c r="E885" s="15" t="s">
        <v>20</v>
      </c>
      <c r="F885" s="15" t="s">
        <v>446</v>
      </c>
      <c r="G885" s="50">
        <v>2609</v>
      </c>
      <c r="H885" s="50">
        <v>81</v>
      </c>
      <c r="I885" s="58">
        <v>3.2000000000000001E-2</v>
      </c>
      <c r="J885" s="50">
        <v>338400</v>
      </c>
      <c r="K885" s="50">
        <v>2617</v>
      </c>
      <c r="L885" s="50">
        <v>2558</v>
      </c>
      <c r="M885" s="63">
        <f t="shared" si="66"/>
        <v>0.13559322033898305</v>
      </c>
      <c r="N885" s="42" t="str">
        <f>IFERROR(VLOOKUP(C885, マスタ!$E$2:$G$33, 3, TRUE), "")</f>
        <v>繊維製品</v>
      </c>
      <c r="O885" s="15" t="str">
        <f>IF(F885 = "", "", TEXT( WORKDAY(TEXT(LEFT(F885, FIND("(", F885) - 1), "yyyy/mm/dd"), 1, マスタ!$A$2:$A$106), "yyyymmdd"))</f>
        <v>20170810</v>
      </c>
      <c r="P885" s="16">
        <v>42957</v>
      </c>
      <c r="Q885" s="56">
        <v>2618</v>
      </c>
      <c r="R885" s="56">
        <v>2626</v>
      </c>
      <c r="S885" s="56">
        <v>2568</v>
      </c>
      <c r="T885" s="15" t="str">
        <f t="shared" si="68"/>
        <v>無</v>
      </c>
      <c r="U885" s="15" t="str">
        <f t="shared" si="69"/>
        <v>有</v>
      </c>
      <c r="V885" s="67">
        <f t="shared" si="70"/>
        <v>3.4495975469528428E-3</v>
      </c>
      <c r="W885" s="17" t="s">
        <v>950</v>
      </c>
      <c r="X885" s="46">
        <v>1</v>
      </c>
      <c r="Y885" s="71">
        <f t="shared" si="67"/>
        <v>0.38328861632809508</v>
      </c>
      <c r="Z885">
        <v>2618</v>
      </c>
      <c r="AA885">
        <v>2623</v>
      </c>
      <c r="AB885">
        <v>2612</v>
      </c>
      <c r="AC885">
        <v>2621</v>
      </c>
      <c r="AD885">
        <v>16000</v>
      </c>
      <c r="AE885">
        <v>2623</v>
      </c>
      <c r="AF885">
        <v>2626</v>
      </c>
      <c r="AG885">
        <v>2616</v>
      </c>
      <c r="AH885">
        <v>2620</v>
      </c>
      <c r="AI885">
        <v>7400</v>
      </c>
      <c r="AJ885">
        <v>2621</v>
      </c>
      <c r="AK885">
        <v>2625</v>
      </c>
      <c r="AL885">
        <v>2620</v>
      </c>
      <c r="AM885">
        <v>2623</v>
      </c>
      <c r="AN885">
        <v>1500</v>
      </c>
      <c r="AO885">
        <v>2621</v>
      </c>
      <c r="AP885">
        <v>2624</v>
      </c>
      <c r="AQ885">
        <v>2618</v>
      </c>
      <c r="AR885">
        <v>2623</v>
      </c>
      <c r="AS885">
        <v>3100</v>
      </c>
      <c r="AT885">
        <v>2620</v>
      </c>
      <c r="AU885">
        <v>2620</v>
      </c>
      <c r="AV885">
        <v>2617</v>
      </c>
      <c r="AW885">
        <v>2619</v>
      </c>
      <c r="AX885">
        <v>800</v>
      </c>
      <c r="AY885">
        <v>2618</v>
      </c>
      <c r="AZ885">
        <v>2618</v>
      </c>
      <c r="BA885">
        <v>2604</v>
      </c>
      <c r="BB885">
        <v>2617</v>
      </c>
      <c r="BC885">
        <v>6500</v>
      </c>
      <c r="BD885">
        <v>2615</v>
      </c>
      <c r="BE885">
        <v>2617</v>
      </c>
      <c r="BF885">
        <v>2611</v>
      </c>
      <c r="BG885">
        <v>2616</v>
      </c>
      <c r="BH885">
        <v>1600</v>
      </c>
      <c r="BI885">
        <v>2615</v>
      </c>
      <c r="BJ885">
        <v>2615</v>
      </c>
      <c r="BK885">
        <v>2611</v>
      </c>
      <c r="BL885">
        <v>2611</v>
      </c>
      <c r="BM885">
        <v>600</v>
      </c>
      <c r="BN885">
        <v>2611</v>
      </c>
      <c r="BO885">
        <v>2611</v>
      </c>
      <c r="BP885">
        <v>2602</v>
      </c>
      <c r="BQ885">
        <v>2605</v>
      </c>
      <c r="BR885">
        <v>1700</v>
      </c>
      <c r="BS885">
        <v>2604</v>
      </c>
      <c r="BT885">
        <v>2605</v>
      </c>
      <c r="BU885">
        <v>2603</v>
      </c>
      <c r="BV885">
        <v>2604</v>
      </c>
      <c r="BW885">
        <v>1100</v>
      </c>
      <c r="BX885">
        <v>2603</v>
      </c>
      <c r="BY885">
        <v>2606</v>
      </c>
      <c r="BZ885">
        <v>2601</v>
      </c>
      <c r="CA885">
        <v>2606</v>
      </c>
      <c r="CB885">
        <v>500</v>
      </c>
      <c r="CC885">
        <v>2605</v>
      </c>
      <c r="CD885">
        <v>2605</v>
      </c>
      <c r="CE885">
        <v>2600</v>
      </c>
      <c r="CF885">
        <v>2600</v>
      </c>
      <c r="CG885">
        <v>600</v>
      </c>
      <c r="CH885">
        <v>2598</v>
      </c>
      <c r="CI885">
        <v>2598</v>
      </c>
      <c r="CJ885">
        <v>2594</v>
      </c>
      <c r="CK885">
        <v>2594</v>
      </c>
      <c r="CL885">
        <v>1900</v>
      </c>
      <c r="CM885">
        <v>2599</v>
      </c>
      <c r="CN885">
        <v>2599</v>
      </c>
      <c r="CO885">
        <v>2596</v>
      </c>
      <c r="CP885">
        <v>2596</v>
      </c>
      <c r="CQ885">
        <v>400</v>
      </c>
      <c r="CV885">
        <v>0</v>
      </c>
      <c r="CW885">
        <v>2597</v>
      </c>
      <c r="CX885">
        <v>2597</v>
      </c>
      <c r="CY885">
        <v>2594</v>
      </c>
      <c r="CZ885">
        <v>2597</v>
      </c>
      <c r="DA885">
        <v>1500</v>
      </c>
      <c r="DB885">
        <v>2599</v>
      </c>
      <c r="DC885">
        <v>2602</v>
      </c>
      <c r="DD885">
        <v>2599</v>
      </c>
      <c r="DE885">
        <v>2600</v>
      </c>
      <c r="DF885">
        <v>1200</v>
      </c>
      <c r="DG885">
        <v>2597</v>
      </c>
      <c r="DH885">
        <v>2597</v>
      </c>
      <c r="DI885">
        <v>2594</v>
      </c>
      <c r="DJ885">
        <v>2594</v>
      </c>
      <c r="DK885">
        <v>400</v>
      </c>
      <c r="DL885">
        <v>2594</v>
      </c>
      <c r="DM885">
        <v>2594</v>
      </c>
      <c r="DN885">
        <v>2587</v>
      </c>
      <c r="DO885">
        <v>2593</v>
      </c>
      <c r="DP885">
        <v>1800</v>
      </c>
      <c r="DQ885">
        <v>2593</v>
      </c>
      <c r="DR885">
        <v>2593</v>
      </c>
      <c r="DS885">
        <v>2593</v>
      </c>
      <c r="DT885">
        <v>2593</v>
      </c>
      <c r="DU885">
        <v>300</v>
      </c>
      <c r="DV885">
        <v>2594</v>
      </c>
      <c r="DW885">
        <v>2594</v>
      </c>
      <c r="DX885">
        <v>2594</v>
      </c>
      <c r="DY885">
        <v>2594</v>
      </c>
      <c r="DZ885">
        <v>100</v>
      </c>
      <c r="EA885">
        <v>2592</v>
      </c>
      <c r="EB885">
        <v>2592</v>
      </c>
      <c r="EC885">
        <v>2592</v>
      </c>
      <c r="ED885">
        <v>2592</v>
      </c>
      <c r="EE885">
        <v>200</v>
      </c>
      <c r="EF885">
        <v>2593</v>
      </c>
      <c r="EG885">
        <v>2595</v>
      </c>
      <c r="EH885">
        <v>2590</v>
      </c>
      <c r="EI885">
        <v>2594</v>
      </c>
      <c r="EJ885">
        <v>1200</v>
      </c>
      <c r="EK885">
        <v>2593</v>
      </c>
      <c r="EL885">
        <v>2593</v>
      </c>
      <c r="EM885">
        <v>2593</v>
      </c>
      <c r="EN885">
        <v>2593</v>
      </c>
      <c r="EO885">
        <v>100</v>
      </c>
      <c r="EP885">
        <v>2594</v>
      </c>
      <c r="EQ885">
        <v>2594</v>
      </c>
      <c r="ER885">
        <v>2585</v>
      </c>
      <c r="ES885">
        <v>2586</v>
      </c>
      <c r="ET885">
        <v>3900</v>
      </c>
      <c r="EU885">
        <v>2587</v>
      </c>
      <c r="EV885">
        <v>2587</v>
      </c>
      <c r="EW885">
        <v>2587</v>
      </c>
      <c r="EX885">
        <v>2587</v>
      </c>
      <c r="EY885">
        <v>400</v>
      </c>
      <c r="EZ885">
        <v>2589</v>
      </c>
      <c r="FA885">
        <v>2589</v>
      </c>
      <c r="FB885">
        <v>2589</v>
      </c>
      <c r="FC885">
        <v>2589</v>
      </c>
      <c r="FD885">
        <v>200</v>
      </c>
      <c r="FE885">
        <v>2588</v>
      </c>
      <c r="FF885">
        <v>2588</v>
      </c>
      <c r="FG885">
        <v>2587</v>
      </c>
      <c r="FH885">
        <v>2587</v>
      </c>
      <c r="FI885">
        <v>500</v>
      </c>
      <c r="FJ885">
        <v>2584</v>
      </c>
      <c r="FK885">
        <v>2584</v>
      </c>
      <c r="FL885">
        <v>2579</v>
      </c>
      <c r="FM885">
        <v>2579</v>
      </c>
      <c r="FN885">
        <v>2000</v>
      </c>
      <c r="FO885">
        <v>2578</v>
      </c>
      <c r="FP885">
        <v>2580</v>
      </c>
      <c r="FQ885">
        <v>2576</v>
      </c>
      <c r="FR885">
        <v>2578</v>
      </c>
      <c r="FS885">
        <v>800</v>
      </c>
      <c r="FT885">
        <v>2578</v>
      </c>
      <c r="FU885">
        <v>2578</v>
      </c>
      <c r="FV885">
        <v>2578</v>
      </c>
      <c r="FW885">
        <v>2578</v>
      </c>
      <c r="FX885">
        <v>200</v>
      </c>
      <c r="GC885">
        <v>0</v>
      </c>
      <c r="GH885">
        <v>0</v>
      </c>
      <c r="GM885">
        <v>0</v>
      </c>
      <c r="GR885">
        <v>0</v>
      </c>
      <c r="GW885">
        <v>0</v>
      </c>
      <c r="HB885">
        <v>0</v>
      </c>
      <c r="HG885">
        <v>0</v>
      </c>
      <c r="HL885">
        <v>0</v>
      </c>
      <c r="HQ885">
        <v>0</v>
      </c>
      <c r="HV885">
        <v>0</v>
      </c>
      <c r="IA885">
        <v>0</v>
      </c>
      <c r="IB885">
        <v>2576</v>
      </c>
      <c r="IC885">
        <v>2578</v>
      </c>
      <c r="ID885">
        <v>2576</v>
      </c>
      <c r="IE885">
        <v>2578</v>
      </c>
      <c r="IF885">
        <v>3000</v>
      </c>
      <c r="IG885">
        <v>2578</v>
      </c>
      <c r="IH885">
        <v>2579</v>
      </c>
      <c r="II885">
        <v>2572</v>
      </c>
      <c r="IJ885">
        <v>2572</v>
      </c>
      <c r="IK885">
        <v>3200</v>
      </c>
      <c r="IL885">
        <v>2576</v>
      </c>
      <c r="IM885">
        <v>2580</v>
      </c>
      <c r="IN885">
        <v>2576</v>
      </c>
      <c r="IO885">
        <v>2580</v>
      </c>
      <c r="IP885">
        <v>700</v>
      </c>
      <c r="IQ885">
        <v>2581</v>
      </c>
      <c r="IR885">
        <v>2582</v>
      </c>
      <c r="IS885">
        <v>2579</v>
      </c>
      <c r="IT885">
        <v>2579</v>
      </c>
      <c r="IU885">
        <v>900</v>
      </c>
      <c r="IV885">
        <v>2575</v>
      </c>
      <c r="IW885">
        <v>2575</v>
      </c>
      <c r="IX885">
        <v>2572</v>
      </c>
      <c r="IY885">
        <v>2573</v>
      </c>
      <c r="IZ885">
        <v>600</v>
      </c>
      <c r="JA885">
        <v>2574</v>
      </c>
      <c r="JB885">
        <v>2575</v>
      </c>
      <c r="JC885">
        <v>2573</v>
      </c>
      <c r="JD885">
        <v>2575</v>
      </c>
      <c r="JE885">
        <v>1200</v>
      </c>
      <c r="JF885">
        <v>2577</v>
      </c>
      <c r="JG885">
        <v>2579</v>
      </c>
      <c r="JH885">
        <v>2572</v>
      </c>
      <c r="JI885">
        <v>2573</v>
      </c>
      <c r="JJ885">
        <v>3000</v>
      </c>
      <c r="JK885">
        <v>2572</v>
      </c>
      <c r="JL885">
        <v>2576</v>
      </c>
      <c r="JM885">
        <v>2569</v>
      </c>
      <c r="JN885">
        <v>2576</v>
      </c>
      <c r="JO885">
        <v>3500</v>
      </c>
      <c r="JP885">
        <v>2575</v>
      </c>
      <c r="JQ885">
        <v>2575</v>
      </c>
      <c r="JR885">
        <v>2573</v>
      </c>
      <c r="JS885">
        <v>2575</v>
      </c>
      <c r="JT885">
        <v>400</v>
      </c>
      <c r="JU885">
        <v>2575</v>
      </c>
      <c r="JV885">
        <v>2575</v>
      </c>
      <c r="JW885">
        <v>2574</v>
      </c>
      <c r="JX885">
        <v>2574</v>
      </c>
      <c r="JY885">
        <v>300</v>
      </c>
      <c r="JZ885">
        <v>2572</v>
      </c>
      <c r="KA885">
        <v>2572</v>
      </c>
      <c r="KB885">
        <v>2571</v>
      </c>
      <c r="KC885">
        <v>2571</v>
      </c>
      <c r="KD885">
        <v>400</v>
      </c>
      <c r="KE885">
        <v>2570</v>
      </c>
      <c r="KF885">
        <v>2575</v>
      </c>
      <c r="KG885">
        <v>2569</v>
      </c>
      <c r="KH885">
        <v>2570</v>
      </c>
      <c r="KI885">
        <v>1400</v>
      </c>
      <c r="KN885">
        <v>0</v>
      </c>
      <c r="KO885">
        <v>2572</v>
      </c>
      <c r="KP885">
        <v>2572</v>
      </c>
      <c r="KQ885">
        <v>2572</v>
      </c>
      <c r="KR885">
        <v>2572</v>
      </c>
      <c r="KS885">
        <v>100</v>
      </c>
      <c r="KT885">
        <v>2572</v>
      </c>
      <c r="KU885">
        <v>2574</v>
      </c>
      <c r="KV885">
        <v>2570</v>
      </c>
      <c r="KW885">
        <v>2574</v>
      </c>
      <c r="KX885">
        <v>1100</v>
      </c>
      <c r="KY885">
        <v>2574</v>
      </c>
      <c r="KZ885">
        <v>2574</v>
      </c>
      <c r="LA885">
        <v>2569</v>
      </c>
      <c r="LB885">
        <v>2569</v>
      </c>
      <c r="LC885">
        <v>700</v>
      </c>
      <c r="LD885">
        <v>2569</v>
      </c>
      <c r="LE885">
        <v>2570</v>
      </c>
      <c r="LF885">
        <v>2568</v>
      </c>
      <c r="LG885">
        <v>2569</v>
      </c>
      <c r="LH885">
        <v>1200</v>
      </c>
      <c r="LI885">
        <v>2571</v>
      </c>
      <c r="LJ885">
        <v>2572</v>
      </c>
      <c r="LK885">
        <v>2571</v>
      </c>
      <c r="LL885">
        <v>2572</v>
      </c>
      <c r="LM885">
        <v>300</v>
      </c>
      <c r="LN885">
        <v>2574</v>
      </c>
      <c r="LO885">
        <v>2577</v>
      </c>
      <c r="LP885">
        <v>2574</v>
      </c>
      <c r="LQ885">
        <v>2577</v>
      </c>
      <c r="LR885">
        <v>1200</v>
      </c>
      <c r="LS885">
        <v>2575</v>
      </c>
      <c r="LT885">
        <v>2575</v>
      </c>
      <c r="LU885">
        <v>2570</v>
      </c>
      <c r="LV885">
        <v>2572</v>
      </c>
      <c r="LW885">
        <v>1400</v>
      </c>
      <c r="LX885">
        <v>2571</v>
      </c>
      <c r="LY885">
        <v>2571</v>
      </c>
      <c r="LZ885">
        <v>2571</v>
      </c>
      <c r="MA885">
        <v>2571</v>
      </c>
      <c r="MB885">
        <v>100</v>
      </c>
      <c r="MC885">
        <v>2571</v>
      </c>
      <c r="MD885">
        <v>2572</v>
      </c>
      <c r="ME885">
        <v>2571</v>
      </c>
      <c r="MF885">
        <v>2572</v>
      </c>
      <c r="MG885">
        <v>400</v>
      </c>
      <c r="MH885">
        <v>2572</v>
      </c>
      <c r="MI885">
        <v>2575</v>
      </c>
      <c r="MJ885">
        <v>2572</v>
      </c>
      <c r="MK885">
        <v>2575</v>
      </c>
      <c r="ML885">
        <v>500</v>
      </c>
      <c r="MM885">
        <v>2575</v>
      </c>
      <c r="MN885">
        <v>2575</v>
      </c>
      <c r="MO885">
        <v>2571</v>
      </c>
      <c r="MP885">
        <v>2571</v>
      </c>
      <c r="MQ885">
        <v>1500</v>
      </c>
      <c r="MR885">
        <v>2571</v>
      </c>
      <c r="MS885">
        <v>2571</v>
      </c>
      <c r="MT885">
        <v>2571</v>
      </c>
      <c r="MU885">
        <v>2571</v>
      </c>
      <c r="MV885">
        <v>100</v>
      </c>
      <c r="MW885">
        <v>2571</v>
      </c>
      <c r="MX885">
        <v>2571</v>
      </c>
      <c r="MY885">
        <v>2568</v>
      </c>
      <c r="MZ885">
        <v>2569</v>
      </c>
      <c r="NA885">
        <v>2700</v>
      </c>
      <c r="NB885">
        <v>2569</v>
      </c>
      <c r="NC885">
        <v>2570</v>
      </c>
      <c r="ND885">
        <v>2569</v>
      </c>
      <c r="NE885">
        <v>2570</v>
      </c>
      <c r="NF885">
        <v>300</v>
      </c>
      <c r="NG885">
        <v>2570</v>
      </c>
      <c r="NH885">
        <v>2570</v>
      </c>
      <c r="NI885">
        <v>2568</v>
      </c>
      <c r="NJ885">
        <v>2570</v>
      </c>
      <c r="NK885">
        <v>1300</v>
      </c>
      <c r="NL885">
        <v>2569</v>
      </c>
      <c r="NM885">
        <v>2571</v>
      </c>
      <c r="NN885">
        <v>2569</v>
      </c>
      <c r="NO885">
        <v>2570</v>
      </c>
      <c r="NP885">
        <v>800</v>
      </c>
      <c r="NQ885">
        <v>2570</v>
      </c>
      <c r="NR885">
        <v>2573</v>
      </c>
      <c r="NS885">
        <v>2570</v>
      </c>
      <c r="NT885">
        <v>2572</v>
      </c>
      <c r="NU885">
        <v>1700</v>
      </c>
      <c r="NV885">
        <v>2573</v>
      </c>
      <c r="NW885">
        <v>2573</v>
      </c>
      <c r="NX885">
        <v>2573</v>
      </c>
      <c r="NY885">
        <v>2573</v>
      </c>
      <c r="NZ885">
        <v>2100</v>
      </c>
    </row>
    <row r="886" spans="1:390" ht="15">
      <c r="A886" s="14" t="s">
        <v>18</v>
      </c>
      <c r="B886" s="14">
        <v>48</v>
      </c>
      <c r="C886" s="14">
        <v>6461</v>
      </c>
      <c r="D886" s="9" t="s">
        <v>50</v>
      </c>
      <c r="E886" s="14" t="s">
        <v>20</v>
      </c>
      <c r="F886" s="14" t="s">
        <v>446</v>
      </c>
      <c r="G886" s="51">
        <v>2320</v>
      </c>
      <c r="H886" s="51">
        <v>72</v>
      </c>
      <c r="I886" s="59">
        <v>3.2000000000000001E-2</v>
      </c>
      <c r="J886" s="51">
        <v>122500</v>
      </c>
      <c r="K886" s="51">
        <v>2340</v>
      </c>
      <c r="L886" s="51">
        <v>2203</v>
      </c>
      <c r="M886" s="64">
        <f t="shared" si="66"/>
        <v>0.145985401459854</v>
      </c>
      <c r="N886" s="43" t="str">
        <f>IFERROR(VLOOKUP(C886, マスタ!$E$2:$G$33, 3, TRUE), "")</f>
        <v>機械</v>
      </c>
      <c r="O886" s="14" t="str">
        <f>IF(F886 = "", "", TEXT( WORKDAY(TEXT(LEFT(F886, FIND("(", F886) - 1), "yyyy/mm/dd"), 1, マスタ!$A$2:$A$106), "yyyymmdd"))</f>
        <v>20170810</v>
      </c>
      <c r="P886" s="18">
        <v>42957</v>
      </c>
      <c r="Q886" s="57">
        <v>2288</v>
      </c>
      <c r="R886" s="57">
        <v>2295</v>
      </c>
      <c r="S886" s="57">
        <v>2213</v>
      </c>
      <c r="T886" s="14" t="str">
        <f t="shared" si="68"/>
        <v>無</v>
      </c>
      <c r="U886" s="14" t="str">
        <f t="shared" si="69"/>
        <v>有</v>
      </c>
      <c r="V886" s="68">
        <f t="shared" si="70"/>
        <v>-1.379310344827589E-2</v>
      </c>
      <c r="W886" s="19" t="s">
        <v>947</v>
      </c>
      <c r="X886" s="47">
        <v>-23</v>
      </c>
      <c r="Y886" s="70">
        <f t="shared" si="67"/>
        <v>-9.9137931034482758</v>
      </c>
      <c r="Z886">
        <v>2288</v>
      </c>
      <c r="AA886">
        <v>2295</v>
      </c>
      <c r="AB886">
        <v>2282</v>
      </c>
      <c r="AC886">
        <v>2285</v>
      </c>
      <c r="AD886">
        <v>5200</v>
      </c>
      <c r="AE886">
        <v>2281</v>
      </c>
      <c r="AF886">
        <v>2291</v>
      </c>
      <c r="AG886">
        <v>2277</v>
      </c>
      <c r="AH886">
        <v>2291</v>
      </c>
      <c r="AI886">
        <v>1200</v>
      </c>
      <c r="AJ886">
        <v>2285</v>
      </c>
      <c r="AK886">
        <v>2290</v>
      </c>
      <c r="AL886">
        <v>2279</v>
      </c>
      <c r="AM886">
        <v>2284</v>
      </c>
      <c r="AN886">
        <v>1300</v>
      </c>
      <c r="AO886">
        <v>2280</v>
      </c>
      <c r="AP886">
        <v>2280</v>
      </c>
      <c r="AQ886">
        <v>2262</v>
      </c>
      <c r="AR886">
        <v>2266</v>
      </c>
      <c r="AS886">
        <v>4900</v>
      </c>
      <c r="AT886">
        <v>2263</v>
      </c>
      <c r="AU886">
        <v>2265</v>
      </c>
      <c r="AV886">
        <v>2263</v>
      </c>
      <c r="AW886">
        <v>2265</v>
      </c>
      <c r="AX886">
        <v>500</v>
      </c>
      <c r="AY886">
        <v>2268</v>
      </c>
      <c r="AZ886">
        <v>2271</v>
      </c>
      <c r="BA886">
        <v>2265</v>
      </c>
      <c r="BB886">
        <v>2265</v>
      </c>
      <c r="BC886">
        <v>700</v>
      </c>
      <c r="BD886">
        <v>2265</v>
      </c>
      <c r="BE886">
        <v>2271</v>
      </c>
      <c r="BF886">
        <v>2263</v>
      </c>
      <c r="BG886">
        <v>2266</v>
      </c>
      <c r="BH886">
        <v>800</v>
      </c>
      <c r="BI886">
        <v>2267</v>
      </c>
      <c r="BJ886">
        <v>2267</v>
      </c>
      <c r="BK886">
        <v>2257</v>
      </c>
      <c r="BL886">
        <v>2260</v>
      </c>
      <c r="BM886">
        <v>800</v>
      </c>
      <c r="BN886">
        <v>2264</v>
      </c>
      <c r="BO886">
        <v>2264</v>
      </c>
      <c r="BP886">
        <v>2260</v>
      </c>
      <c r="BQ886">
        <v>2261</v>
      </c>
      <c r="BR886">
        <v>500</v>
      </c>
      <c r="BS886">
        <v>2265</v>
      </c>
      <c r="BT886">
        <v>2271</v>
      </c>
      <c r="BU886">
        <v>2261</v>
      </c>
      <c r="BV886">
        <v>2268</v>
      </c>
      <c r="BW886">
        <v>2100</v>
      </c>
      <c r="BX886">
        <v>2261</v>
      </c>
      <c r="BY886">
        <v>2261</v>
      </c>
      <c r="BZ886">
        <v>2251</v>
      </c>
      <c r="CA886">
        <v>2254</v>
      </c>
      <c r="CB886">
        <v>2200</v>
      </c>
      <c r="CC886">
        <v>2255</v>
      </c>
      <c r="CD886">
        <v>2255</v>
      </c>
      <c r="CE886">
        <v>2240</v>
      </c>
      <c r="CF886">
        <v>2246</v>
      </c>
      <c r="CG886">
        <v>4700</v>
      </c>
      <c r="CH886">
        <v>2250</v>
      </c>
      <c r="CI886">
        <v>2250</v>
      </c>
      <c r="CJ886">
        <v>2239</v>
      </c>
      <c r="CK886">
        <v>2247</v>
      </c>
      <c r="CL886">
        <v>2000</v>
      </c>
      <c r="CM886">
        <v>2245</v>
      </c>
      <c r="CN886">
        <v>2248</v>
      </c>
      <c r="CO886">
        <v>2245</v>
      </c>
      <c r="CP886">
        <v>2248</v>
      </c>
      <c r="CQ886">
        <v>700</v>
      </c>
      <c r="CR886">
        <v>2248</v>
      </c>
      <c r="CS886">
        <v>2249</v>
      </c>
      <c r="CT886">
        <v>2245</v>
      </c>
      <c r="CU886">
        <v>2248</v>
      </c>
      <c r="CV886">
        <v>900</v>
      </c>
      <c r="CW886">
        <v>2248</v>
      </c>
      <c r="CX886">
        <v>2248</v>
      </c>
      <c r="CY886">
        <v>2230</v>
      </c>
      <c r="CZ886">
        <v>2237</v>
      </c>
      <c r="DA886">
        <v>5000</v>
      </c>
      <c r="DB886">
        <v>2232</v>
      </c>
      <c r="DC886">
        <v>2237</v>
      </c>
      <c r="DD886">
        <v>2230</v>
      </c>
      <c r="DE886">
        <v>2231</v>
      </c>
      <c r="DF886">
        <v>1700</v>
      </c>
      <c r="DG886">
        <v>2233</v>
      </c>
      <c r="DH886">
        <v>2236</v>
      </c>
      <c r="DI886">
        <v>2233</v>
      </c>
      <c r="DJ886">
        <v>2236</v>
      </c>
      <c r="DK886">
        <v>200</v>
      </c>
      <c r="DL886">
        <v>2231</v>
      </c>
      <c r="DM886">
        <v>2231</v>
      </c>
      <c r="DN886">
        <v>2223</v>
      </c>
      <c r="DO886">
        <v>2229</v>
      </c>
      <c r="DP886">
        <v>2800</v>
      </c>
      <c r="DQ886">
        <v>2230</v>
      </c>
      <c r="DR886">
        <v>2237</v>
      </c>
      <c r="DS886">
        <v>2230</v>
      </c>
      <c r="DT886">
        <v>2234</v>
      </c>
      <c r="DU886">
        <v>1100</v>
      </c>
      <c r="DV886">
        <v>2232</v>
      </c>
      <c r="DW886">
        <v>2232</v>
      </c>
      <c r="DX886">
        <v>2232</v>
      </c>
      <c r="DY886">
        <v>2232</v>
      </c>
      <c r="DZ886">
        <v>100</v>
      </c>
      <c r="EA886">
        <v>2228</v>
      </c>
      <c r="EB886">
        <v>2228</v>
      </c>
      <c r="EC886">
        <v>2223</v>
      </c>
      <c r="ED886">
        <v>2223</v>
      </c>
      <c r="EE886">
        <v>500</v>
      </c>
      <c r="EF886">
        <v>2223</v>
      </c>
      <c r="EG886">
        <v>2225</v>
      </c>
      <c r="EH886">
        <v>2223</v>
      </c>
      <c r="EI886">
        <v>2225</v>
      </c>
      <c r="EJ886">
        <v>600</v>
      </c>
      <c r="EK886">
        <v>2225</v>
      </c>
      <c r="EL886">
        <v>2230</v>
      </c>
      <c r="EM886">
        <v>2225</v>
      </c>
      <c r="EN886">
        <v>2230</v>
      </c>
      <c r="EO886">
        <v>700</v>
      </c>
      <c r="EP886">
        <v>2230</v>
      </c>
      <c r="EQ886">
        <v>2230</v>
      </c>
      <c r="ER886">
        <v>2225</v>
      </c>
      <c r="ES886">
        <v>2225</v>
      </c>
      <c r="ET886">
        <v>500</v>
      </c>
      <c r="EU886">
        <v>2223</v>
      </c>
      <c r="EV886">
        <v>2223</v>
      </c>
      <c r="EW886">
        <v>2220</v>
      </c>
      <c r="EX886">
        <v>2220</v>
      </c>
      <c r="EY886">
        <v>1200</v>
      </c>
      <c r="EZ886">
        <v>2222</v>
      </c>
      <c r="FA886">
        <v>2228</v>
      </c>
      <c r="FB886">
        <v>2222</v>
      </c>
      <c r="FC886">
        <v>2228</v>
      </c>
      <c r="FD886">
        <v>1200</v>
      </c>
      <c r="FE886">
        <v>2229</v>
      </c>
      <c r="FF886">
        <v>2229</v>
      </c>
      <c r="FG886">
        <v>2229</v>
      </c>
      <c r="FH886">
        <v>2229</v>
      </c>
      <c r="FI886">
        <v>100</v>
      </c>
      <c r="FJ886">
        <v>2227</v>
      </c>
      <c r="FK886">
        <v>2236</v>
      </c>
      <c r="FL886">
        <v>2224</v>
      </c>
      <c r="FM886">
        <v>2236</v>
      </c>
      <c r="FN886">
        <v>1700</v>
      </c>
      <c r="FO886">
        <v>2239</v>
      </c>
      <c r="FP886">
        <v>2244</v>
      </c>
      <c r="FQ886">
        <v>2237</v>
      </c>
      <c r="FR886">
        <v>2237</v>
      </c>
      <c r="FS886">
        <v>900</v>
      </c>
      <c r="FX886">
        <v>0</v>
      </c>
      <c r="GC886">
        <v>0</v>
      </c>
      <c r="GH886">
        <v>0</v>
      </c>
      <c r="GM886">
        <v>0</v>
      </c>
      <c r="GR886">
        <v>0</v>
      </c>
      <c r="GW886">
        <v>0</v>
      </c>
      <c r="HB886">
        <v>0</v>
      </c>
      <c r="HG886">
        <v>0</v>
      </c>
      <c r="HL886">
        <v>0</v>
      </c>
      <c r="HQ886">
        <v>0</v>
      </c>
      <c r="HV886">
        <v>0</v>
      </c>
      <c r="IA886">
        <v>0</v>
      </c>
      <c r="IB886">
        <v>2222</v>
      </c>
      <c r="IC886">
        <v>2228</v>
      </c>
      <c r="ID886">
        <v>2222</v>
      </c>
      <c r="IE886">
        <v>2224</v>
      </c>
      <c r="IF886">
        <v>2200</v>
      </c>
      <c r="IG886">
        <v>2220</v>
      </c>
      <c r="IH886">
        <v>2221</v>
      </c>
      <c r="II886">
        <v>2213</v>
      </c>
      <c r="IJ886">
        <v>2221</v>
      </c>
      <c r="IK886">
        <v>1900</v>
      </c>
      <c r="IL886">
        <v>2222</v>
      </c>
      <c r="IM886">
        <v>2222</v>
      </c>
      <c r="IN886">
        <v>2222</v>
      </c>
      <c r="IO886">
        <v>2222</v>
      </c>
      <c r="IP886">
        <v>700</v>
      </c>
      <c r="IQ886">
        <v>2224</v>
      </c>
      <c r="IR886">
        <v>2225</v>
      </c>
      <c r="IS886">
        <v>2222</v>
      </c>
      <c r="IT886">
        <v>2225</v>
      </c>
      <c r="IU886">
        <v>500</v>
      </c>
      <c r="IV886">
        <v>2225</v>
      </c>
      <c r="IW886">
        <v>2225</v>
      </c>
      <c r="IX886">
        <v>2224</v>
      </c>
      <c r="IY886">
        <v>2225</v>
      </c>
      <c r="IZ886">
        <v>700</v>
      </c>
      <c r="JA886">
        <v>2223</v>
      </c>
      <c r="JB886">
        <v>2223</v>
      </c>
      <c r="JC886">
        <v>2223</v>
      </c>
      <c r="JD886">
        <v>2223</v>
      </c>
      <c r="JE886">
        <v>100</v>
      </c>
      <c r="JF886">
        <v>2228</v>
      </c>
      <c r="JG886">
        <v>2228</v>
      </c>
      <c r="JH886">
        <v>2218</v>
      </c>
      <c r="JI886">
        <v>2218</v>
      </c>
      <c r="JJ886">
        <v>2300</v>
      </c>
      <c r="JK886">
        <v>2219</v>
      </c>
      <c r="JL886">
        <v>2222</v>
      </c>
      <c r="JM886">
        <v>2219</v>
      </c>
      <c r="JN886">
        <v>2220</v>
      </c>
      <c r="JO886">
        <v>600</v>
      </c>
      <c r="JP886">
        <v>2222</v>
      </c>
      <c r="JQ886">
        <v>2222</v>
      </c>
      <c r="JR886">
        <v>2222</v>
      </c>
      <c r="JS886">
        <v>2222</v>
      </c>
      <c r="JT886">
        <v>200</v>
      </c>
      <c r="JU886">
        <v>2223</v>
      </c>
      <c r="JV886">
        <v>2223</v>
      </c>
      <c r="JW886">
        <v>2222</v>
      </c>
      <c r="JX886">
        <v>2222</v>
      </c>
      <c r="JY886">
        <v>300</v>
      </c>
      <c r="JZ886">
        <v>2219</v>
      </c>
      <c r="KA886">
        <v>2221</v>
      </c>
      <c r="KB886">
        <v>2217</v>
      </c>
      <c r="KC886">
        <v>2217</v>
      </c>
      <c r="KD886">
        <v>700</v>
      </c>
      <c r="KE886">
        <v>2221</v>
      </c>
      <c r="KF886">
        <v>2223</v>
      </c>
      <c r="KG886">
        <v>2215</v>
      </c>
      <c r="KH886">
        <v>2218</v>
      </c>
      <c r="KI886">
        <v>1500</v>
      </c>
      <c r="KJ886">
        <v>2217</v>
      </c>
      <c r="KK886">
        <v>2217</v>
      </c>
      <c r="KL886">
        <v>2217</v>
      </c>
      <c r="KM886">
        <v>2217</v>
      </c>
      <c r="KN886">
        <v>300</v>
      </c>
      <c r="KO886">
        <v>2218</v>
      </c>
      <c r="KP886">
        <v>2218</v>
      </c>
      <c r="KQ886">
        <v>2215</v>
      </c>
      <c r="KR886">
        <v>2215</v>
      </c>
      <c r="KS886">
        <v>400</v>
      </c>
      <c r="KT886">
        <v>2217</v>
      </c>
      <c r="KU886">
        <v>2218</v>
      </c>
      <c r="KV886">
        <v>2217</v>
      </c>
      <c r="KW886">
        <v>2218</v>
      </c>
      <c r="KX886">
        <v>500</v>
      </c>
      <c r="KY886">
        <v>2219</v>
      </c>
      <c r="KZ886">
        <v>2220</v>
      </c>
      <c r="LA886">
        <v>2219</v>
      </c>
      <c r="LB886">
        <v>2220</v>
      </c>
      <c r="LC886">
        <v>300</v>
      </c>
      <c r="LD886">
        <v>2220</v>
      </c>
      <c r="LE886">
        <v>2220</v>
      </c>
      <c r="LF886">
        <v>2217</v>
      </c>
      <c r="LG886">
        <v>2217</v>
      </c>
      <c r="LH886">
        <v>300</v>
      </c>
      <c r="LI886">
        <v>2219</v>
      </c>
      <c r="LJ886">
        <v>2221</v>
      </c>
      <c r="LK886">
        <v>2217</v>
      </c>
      <c r="LL886">
        <v>2217</v>
      </c>
      <c r="LM886">
        <v>1400</v>
      </c>
      <c r="LR886">
        <v>0</v>
      </c>
      <c r="LS886">
        <v>2220</v>
      </c>
      <c r="LT886">
        <v>2222</v>
      </c>
      <c r="LU886">
        <v>2220</v>
      </c>
      <c r="LV886">
        <v>2222</v>
      </c>
      <c r="LW886">
        <v>400</v>
      </c>
      <c r="LX886">
        <v>2221</v>
      </c>
      <c r="LY886">
        <v>2225</v>
      </c>
      <c r="LZ886">
        <v>2220</v>
      </c>
      <c r="MA886">
        <v>2225</v>
      </c>
      <c r="MB886">
        <v>1600</v>
      </c>
      <c r="MC886">
        <v>2222</v>
      </c>
      <c r="MD886">
        <v>2222</v>
      </c>
      <c r="ME886">
        <v>2220</v>
      </c>
      <c r="MF886">
        <v>2220</v>
      </c>
      <c r="MG886">
        <v>500</v>
      </c>
      <c r="MH886">
        <v>2220</v>
      </c>
      <c r="MI886">
        <v>2220</v>
      </c>
      <c r="MJ886">
        <v>2220</v>
      </c>
      <c r="MK886">
        <v>2220</v>
      </c>
      <c r="ML886">
        <v>200</v>
      </c>
      <c r="MM886">
        <v>2222</v>
      </c>
      <c r="MN886">
        <v>2222</v>
      </c>
      <c r="MO886">
        <v>2219</v>
      </c>
      <c r="MP886">
        <v>2222</v>
      </c>
      <c r="MQ886">
        <v>2000</v>
      </c>
      <c r="MR886">
        <v>2222</v>
      </c>
      <c r="MS886">
        <v>2222</v>
      </c>
      <c r="MT886">
        <v>2221</v>
      </c>
      <c r="MU886">
        <v>2221</v>
      </c>
      <c r="MV886">
        <v>200</v>
      </c>
      <c r="MW886">
        <v>2221</v>
      </c>
      <c r="MX886">
        <v>2221</v>
      </c>
      <c r="MY886">
        <v>2219</v>
      </c>
      <c r="MZ886">
        <v>2220</v>
      </c>
      <c r="NA886">
        <v>700</v>
      </c>
      <c r="NB886">
        <v>2219</v>
      </c>
      <c r="NC886">
        <v>2220</v>
      </c>
      <c r="ND886">
        <v>2219</v>
      </c>
      <c r="NE886">
        <v>2219</v>
      </c>
      <c r="NF886">
        <v>400</v>
      </c>
      <c r="NG886">
        <v>2217</v>
      </c>
      <c r="NH886">
        <v>2217</v>
      </c>
      <c r="NI886">
        <v>2215</v>
      </c>
      <c r="NJ886">
        <v>2217</v>
      </c>
      <c r="NK886">
        <v>1300</v>
      </c>
      <c r="NL886">
        <v>2215</v>
      </c>
      <c r="NM886">
        <v>2217</v>
      </c>
      <c r="NN886">
        <v>2214</v>
      </c>
      <c r="NO886">
        <v>2215</v>
      </c>
      <c r="NP886">
        <v>3400</v>
      </c>
      <c r="NQ886">
        <v>2215</v>
      </c>
      <c r="NR886">
        <v>2220</v>
      </c>
      <c r="NS886">
        <v>2215</v>
      </c>
      <c r="NT886">
        <v>2220</v>
      </c>
      <c r="NU886">
        <v>4300</v>
      </c>
      <c r="NV886">
        <v>2220</v>
      </c>
      <c r="NW886">
        <v>2220</v>
      </c>
      <c r="NX886">
        <v>2220</v>
      </c>
      <c r="NY886">
        <v>2220</v>
      </c>
      <c r="NZ886">
        <v>1100</v>
      </c>
    </row>
    <row r="887" spans="1:390" ht="15">
      <c r="A887" s="15" t="s">
        <v>18</v>
      </c>
      <c r="B887" s="15">
        <v>49</v>
      </c>
      <c r="C887" s="15">
        <v>6361</v>
      </c>
      <c r="D887" s="10" t="s">
        <v>592</v>
      </c>
      <c r="E887" s="15" t="s">
        <v>20</v>
      </c>
      <c r="F887" s="15" t="s">
        <v>446</v>
      </c>
      <c r="G887" s="50">
        <v>3490</v>
      </c>
      <c r="H887" s="50">
        <v>100</v>
      </c>
      <c r="I887" s="58">
        <v>2.9499999999999998E-2</v>
      </c>
      <c r="J887" s="50">
        <v>2301700</v>
      </c>
      <c r="K887" s="50">
        <v>3650</v>
      </c>
      <c r="L887" s="50">
        <v>3480</v>
      </c>
      <c r="M887" s="63">
        <f t="shared" si="66"/>
        <v>0.94117647058823528</v>
      </c>
      <c r="N887" s="42" t="str">
        <f>IFERROR(VLOOKUP(C887, マスタ!$E$2:$G$33, 3, TRUE), "")</f>
        <v>機械</v>
      </c>
      <c r="O887" s="15" t="str">
        <f>IF(F887 = "", "", TEXT( WORKDAY(TEXT(LEFT(F887, FIND("(", F887) - 1), "yyyy/mm/dd"), 1, マスタ!$A$2:$A$106), "yyyymmdd"))</f>
        <v>20170810</v>
      </c>
      <c r="P887" s="16">
        <v>42957</v>
      </c>
      <c r="Q887" s="56">
        <v>3465</v>
      </c>
      <c r="R887" s="56">
        <v>3465</v>
      </c>
      <c r="S887" s="56">
        <v>3385</v>
      </c>
      <c r="T887" s="15" t="str">
        <f t="shared" si="68"/>
        <v>無</v>
      </c>
      <c r="U887" s="15" t="str">
        <f t="shared" si="69"/>
        <v>有</v>
      </c>
      <c r="V887" s="67">
        <f t="shared" si="70"/>
        <v>-7.1633237822349427E-3</v>
      </c>
      <c r="W887" s="17" t="s">
        <v>947</v>
      </c>
      <c r="X887" s="46">
        <v>-34</v>
      </c>
      <c r="Y887" s="71">
        <f t="shared" si="67"/>
        <v>-9.7421203438395416</v>
      </c>
      <c r="Z887">
        <v>3465</v>
      </c>
      <c r="AA887">
        <v>3465</v>
      </c>
      <c r="AB887">
        <v>3410</v>
      </c>
      <c r="AC887">
        <v>3435</v>
      </c>
      <c r="AD887">
        <v>92900</v>
      </c>
      <c r="AE887">
        <v>3430</v>
      </c>
      <c r="AF887">
        <v>3450</v>
      </c>
      <c r="AG887">
        <v>3430</v>
      </c>
      <c r="AH887">
        <v>3440</v>
      </c>
      <c r="AI887">
        <v>18700</v>
      </c>
      <c r="AJ887">
        <v>3440</v>
      </c>
      <c r="AK887">
        <v>3450</v>
      </c>
      <c r="AL887">
        <v>3440</v>
      </c>
      <c r="AM887">
        <v>3450</v>
      </c>
      <c r="AN887">
        <v>14500</v>
      </c>
      <c r="AO887">
        <v>3450</v>
      </c>
      <c r="AP887">
        <v>3450</v>
      </c>
      <c r="AQ887">
        <v>3440</v>
      </c>
      <c r="AR887">
        <v>3445</v>
      </c>
      <c r="AS887">
        <v>13000</v>
      </c>
      <c r="AT887">
        <v>3445</v>
      </c>
      <c r="AU887">
        <v>3450</v>
      </c>
      <c r="AV887">
        <v>3445</v>
      </c>
      <c r="AW887">
        <v>3445</v>
      </c>
      <c r="AX887">
        <v>7300</v>
      </c>
      <c r="AY887">
        <v>3445</v>
      </c>
      <c r="AZ887">
        <v>3450</v>
      </c>
      <c r="BA887">
        <v>3440</v>
      </c>
      <c r="BB887">
        <v>3450</v>
      </c>
      <c r="BC887">
        <v>14300</v>
      </c>
      <c r="BD887">
        <v>3445</v>
      </c>
      <c r="BE887">
        <v>3445</v>
      </c>
      <c r="BF887">
        <v>3440</v>
      </c>
      <c r="BG887">
        <v>3440</v>
      </c>
      <c r="BH887">
        <v>13700</v>
      </c>
      <c r="BI887">
        <v>3435</v>
      </c>
      <c r="BJ887">
        <v>3445</v>
      </c>
      <c r="BK887">
        <v>3435</v>
      </c>
      <c r="BL887">
        <v>3445</v>
      </c>
      <c r="BM887">
        <v>12000</v>
      </c>
      <c r="BN887">
        <v>3450</v>
      </c>
      <c r="BO887">
        <v>3450</v>
      </c>
      <c r="BP887">
        <v>3450</v>
      </c>
      <c r="BQ887">
        <v>3450</v>
      </c>
      <c r="BR887">
        <v>1200</v>
      </c>
      <c r="BS887">
        <v>3455</v>
      </c>
      <c r="BT887">
        <v>3455</v>
      </c>
      <c r="BU887">
        <v>3440</v>
      </c>
      <c r="BV887">
        <v>3445</v>
      </c>
      <c r="BW887">
        <v>11400</v>
      </c>
      <c r="BX887">
        <v>3440</v>
      </c>
      <c r="BY887">
        <v>3440</v>
      </c>
      <c r="BZ887">
        <v>3425</v>
      </c>
      <c r="CA887">
        <v>3425</v>
      </c>
      <c r="CB887">
        <v>11800</v>
      </c>
      <c r="CC887">
        <v>3425</v>
      </c>
      <c r="CD887">
        <v>3425</v>
      </c>
      <c r="CE887">
        <v>3420</v>
      </c>
      <c r="CF887">
        <v>3425</v>
      </c>
      <c r="CG887">
        <v>8000</v>
      </c>
      <c r="CH887">
        <v>3420</v>
      </c>
      <c r="CI887">
        <v>3420</v>
      </c>
      <c r="CJ887">
        <v>3410</v>
      </c>
      <c r="CK887">
        <v>3420</v>
      </c>
      <c r="CL887">
        <v>22400</v>
      </c>
      <c r="CM887">
        <v>3420</v>
      </c>
      <c r="CN887">
        <v>3430</v>
      </c>
      <c r="CO887">
        <v>3420</v>
      </c>
      <c r="CP887">
        <v>3430</v>
      </c>
      <c r="CQ887">
        <v>6700</v>
      </c>
      <c r="CR887">
        <v>3430</v>
      </c>
      <c r="CS887">
        <v>3435</v>
      </c>
      <c r="CT887">
        <v>3430</v>
      </c>
      <c r="CU887">
        <v>3435</v>
      </c>
      <c r="CV887">
        <v>6300</v>
      </c>
      <c r="CW887">
        <v>3435</v>
      </c>
      <c r="CX887">
        <v>3435</v>
      </c>
      <c r="CY887">
        <v>3430</v>
      </c>
      <c r="CZ887">
        <v>3435</v>
      </c>
      <c r="DA887">
        <v>10200</v>
      </c>
      <c r="DB887">
        <v>3435</v>
      </c>
      <c r="DC887">
        <v>3440</v>
      </c>
      <c r="DD887">
        <v>3430</v>
      </c>
      <c r="DE887">
        <v>3430</v>
      </c>
      <c r="DF887">
        <v>14900</v>
      </c>
      <c r="DG887">
        <v>3425</v>
      </c>
      <c r="DH887">
        <v>3425</v>
      </c>
      <c r="DI887">
        <v>3415</v>
      </c>
      <c r="DJ887">
        <v>3415</v>
      </c>
      <c r="DK887">
        <v>5700</v>
      </c>
      <c r="DL887">
        <v>3415</v>
      </c>
      <c r="DM887">
        <v>3420</v>
      </c>
      <c r="DN887">
        <v>3415</v>
      </c>
      <c r="DO887">
        <v>3420</v>
      </c>
      <c r="DP887">
        <v>13100</v>
      </c>
      <c r="DQ887">
        <v>3415</v>
      </c>
      <c r="DR887">
        <v>3415</v>
      </c>
      <c r="DS887">
        <v>3410</v>
      </c>
      <c r="DT887">
        <v>3415</v>
      </c>
      <c r="DU887">
        <v>6100</v>
      </c>
      <c r="DV887">
        <v>3410</v>
      </c>
      <c r="DW887">
        <v>3415</v>
      </c>
      <c r="DX887">
        <v>3405</v>
      </c>
      <c r="DY887">
        <v>3410</v>
      </c>
      <c r="DZ887">
        <v>10200</v>
      </c>
      <c r="EA887">
        <v>3405</v>
      </c>
      <c r="EB887">
        <v>3410</v>
      </c>
      <c r="EC887">
        <v>3405</v>
      </c>
      <c r="ED887">
        <v>3405</v>
      </c>
      <c r="EE887">
        <v>15300</v>
      </c>
      <c r="EF887">
        <v>3405</v>
      </c>
      <c r="EG887">
        <v>3410</v>
      </c>
      <c r="EH887">
        <v>3405</v>
      </c>
      <c r="EI887">
        <v>3405</v>
      </c>
      <c r="EJ887">
        <v>9700</v>
      </c>
      <c r="EK887">
        <v>3405</v>
      </c>
      <c r="EL887">
        <v>3405</v>
      </c>
      <c r="EM887">
        <v>3405</v>
      </c>
      <c r="EN887">
        <v>3405</v>
      </c>
      <c r="EO887">
        <v>1600</v>
      </c>
      <c r="EP887">
        <v>3405</v>
      </c>
      <c r="EQ887">
        <v>3410</v>
      </c>
      <c r="ER887">
        <v>3405</v>
      </c>
      <c r="ES887">
        <v>3405</v>
      </c>
      <c r="ET887">
        <v>8700</v>
      </c>
      <c r="EU887">
        <v>3405</v>
      </c>
      <c r="EV887">
        <v>3405</v>
      </c>
      <c r="EW887">
        <v>3400</v>
      </c>
      <c r="EX887">
        <v>3400</v>
      </c>
      <c r="EY887">
        <v>5800</v>
      </c>
      <c r="EZ887">
        <v>3400</v>
      </c>
      <c r="FA887">
        <v>3400</v>
      </c>
      <c r="FB887">
        <v>3390</v>
      </c>
      <c r="FC887">
        <v>3395</v>
      </c>
      <c r="FD887">
        <v>19900</v>
      </c>
      <c r="FE887">
        <v>3400</v>
      </c>
      <c r="FF887">
        <v>3400</v>
      </c>
      <c r="FG887">
        <v>3400</v>
      </c>
      <c r="FH887">
        <v>3400</v>
      </c>
      <c r="FI887">
        <v>100</v>
      </c>
      <c r="FJ887">
        <v>3400</v>
      </c>
      <c r="FK887">
        <v>3400</v>
      </c>
      <c r="FL887">
        <v>3395</v>
      </c>
      <c r="FM887">
        <v>3395</v>
      </c>
      <c r="FN887">
        <v>13000</v>
      </c>
      <c r="FO887">
        <v>3395</v>
      </c>
      <c r="FP887">
        <v>3405</v>
      </c>
      <c r="FQ887">
        <v>3395</v>
      </c>
      <c r="FR887">
        <v>3405</v>
      </c>
      <c r="FS887">
        <v>11300</v>
      </c>
      <c r="FT887">
        <v>3405</v>
      </c>
      <c r="FU887">
        <v>3405</v>
      </c>
      <c r="FV887">
        <v>3405</v>
      </c>
      <c r="FW887">
        <v>3405</v>
      </c>
      <c r="FX887">
        <v>200</v>
      </c>
      <c r="GC887">
        <v>0</v>
      </c>
      <c r="GH887">
        <v>0</v>
      </c>
      <c r="GM887">
        <v>0</v>
      </c>
      <c r="GR887">
        <v>0</v>
      </c>
      <c r="GW887">
        <v>0</v>
      </c>
      <c r="HB887">
        <v>0</v>
      </c>
      <c r="HG887">
        <v>0</v>
      </c>
      <c r="HL887">
        <v>0</v>
      </c>
      <c r="HQ887">
        <v>0</v>
      </c>
      <c r="HV887">
        <v>0</v>
      </c>
      <c r="IA887">
        <v>0</v>
      </c>
      <c r="IB887">
        <v>3390</v>
      </c>
      <c r="IC887">
        <v>3400</v>
      </c>
      <c r="ID887">
        <v>3385</v>
      </c>
      <c r="IE887">
        <v>3385</v>
      </c>
      <c r="IF887">
        <v>30400</v>
      </c>
      <c r="IG887">
        <v>3385</v>
      </c>
      <c r="IH887">
        <v>3390</v>
      </c>
      <c r="II887">
        <v>3385</v>
      </c>
      <c r="IJ887">
        <v>3390</v>
      </c>
      <c r="IK887">
        <v>3300</v>
      </c>
      <c r="IL887">
        <v>3385</v>
      </c>
      <c r="IM887">
        <v>3400</v>
      </c>
      <c r="IN887">
        <v>3385</v>
      </c>
      <c r="IO887">
        <v>3395</v>
      </c>
      <c r="IP887">
        <v>19400</v>
      </c>
      <c r="IQ887">
        <v>3395</v>
      </c>
      <c r="IR887">
        <v>3400</v>
      </c>
      <c r="IS887">
        <v>3390</v>
      </c>
      <c r="IT887">
        <v>3400</v>
      </c>
      <c r="IU887">
        <v>8200</v>
      </c>
      <c r="IV887">
        <v>3400</v>
      </c>
      <c r="IW887">
        <v>3400</v>
      </c>
      <c r="IX887">
        <v>3400</v>
      </c>
      <c r="IY887">
        <v>3400</v>
      </c>
      <c r="IZ887">
        <v>3700</v>
      </c>
      <c r="JA887">
        <v>3400</v>
      </c>
      <c r="JB887">
        <v>3405</v>
      </c>
      <c r="JC887">
        <v>3395</v>
      </c>
      <c r="JD887">
        <v>3405</v>
      </c>
      <c r="JE887">
        <v>12500</v>
      </c>
      <c r="JF887">
        <v>3405</v>
      </c>
      <c r="JG887">
        <v>3405</v>
      </c>
      <c r="JH887">
        <v>3400</v>
      </c>
      <c r="JI887">
        <v>3400</v>
      </c>
      <c r="JJ887">
        <v>23500</v>
      </c>
      <c r="JK887">
        <v>3400</v>
      </c>
      <c r="JL887">
        <v>3415</v>
      </c>
      <c r="JM887">
        <v>3400</v>
      </c>
      <c r="JN887">
        <v>3415</v>
      </c>
      <c r="JO887">
        <v>29700</v>
      </c>
      <c r="JP887">
        <v>3410</v>
      </c>
      <c r="JQ887">
        <v>3420</v>
      </c>
      <c r="JR887">
        <v>3410</v>
      </c>
      <c r="JS887">
        <v>3420</v>
      </c>
      <c r="JT887">
        <v>27200</v>
      </c>
      <c r="JU887">
        <v>3415</v>
      </c>
      <c r="JV887">
        <v>3415</v>
      </c>
      <c r="JW887">
        <v>3410</v>
      </c>
      <c r="JX887">
        <v>3410</v>
      </c>
      <c r="JY887">
        <v>7000</v>
      </c>
      <c r="JZ887">
        <v>3410</v>
      </c>
      <c r="KA887">
        <v>3410</v>
      </c>
      <c r="KB887">
        <v>3400</v>
      </c>
      <c r="KC887">
        <v>3400</v>
      </c>
      <c r="KD887">
        <v>14300</v>
      </c>
      <c r="KE887">
        <v>3400</v>
      </c>
      <c r="KF887">
        <v>3400</v>
      </c>
      <c r="KG887">
        <v>3395</v>
      </c>
      <c r="KH887">
        <v>3400</v>
      </c>
      <c r="KI887">
        <v>19400</v>
      </c>
      <c r="KJ887">
        <v>3400</v>
      </c>
      <c r="KK887">
        <v>3400</v>
      </c>
      <c r="KL887">
        <v>3395</v>
      </c>
      <c r="KM887">
        <v>3395</v>
      </c>
      <c r="KN887">
        <v>600</v>
      </c>
      <c r="KO887">
        <v>3395</v>
      </c>
      <c r="KP887">
        <v>3395</v>
      </c>
      <c r="KQ887">
        <v>3390</v>
      </c>
      <c r="KR887">
        <v>3395</v>
      </c>
      <c r="KS887">
        <v>11400</v>
      </c>
      <c r="KT887">
        <v>3390</v>
      </c>
      <c r="KU887">
        <v>3395</v>
      </c>
      <c r="KV887">
        <v>3390</v>
      </c>
      <c r="KW887">
        <v>3390</v>
      </c>
      <c r="KX887">
        <v>15300</v>
      </c>
      <c r="KY887">
        <v>3390</v>
      </c>
      <c r="KZ887">
        <v>3390</v>
      </c>
      <c r="LA887">
        <v>3390</v>
      </c>
      <c r="LB887">
        <v>3390</v>
      </c>
      <c r="LC887">
        <v>2400</v>
      </c>
      <c r="LD887">
        <v>3390</v>
      </c>
      <c r="LE887">
        <v>3395</v>
      </c>
      <c r="LF887">
        <v>3390</v>
      </c>
      <c r="LG887">
        <v>3395</v>
      </c>
      <c r="LH887">
        <v>15500</v>
      </c>
      <c r="LI887">
        <v>3400</v>
      </c>
      <c r="LJ887">
        <v>3400</v>
      </c>
      <c r="LK887">
        <v>3400</v>
      </c>
      <c r="LL887">
        <v>3400</v>
      </c>
      <c r="LM887">
        <v>1000</v>
      </c>
      <c r="LN887">
        <v>3400</v>
      </c>
      <c r="LO887">
        <v>3400</v>
      </c>
      <c r="LP887">
        <v>3395</v>
      </c>
      <c r="LQ887">
        <v>3400</v>
      </c>
      <c r="LR887">
        <v>1100</v>
      </c>
      <c r="LS887">
        <v>3400</v>
      </c>
      <c r="LT887">
        <v>3405</v>
      </c>
      <c r="LU887">
        <v>3400</v>
      </c>
      <c r="LV887">
        <v>3405</v>
      </c>
      <c r="LW887">
        <v>17100</v>
      </c>
      <c r="LX887">
        <v>3405</v>
      </c>
      <c r="LY887">
        <v>3405</v>
      </c>
      <c r="LZ887">
        <v>3400</v>
      </c>
      <c r="MA887">
        <v>3405</v>
      </c>
      <c r="MB887">
        <v>1200</v>
      </c>
      <c r="MC887">
        <v>3400</v>
      </c>
      <c r="MD887">
        <v>3405</v>
      </c>
      <c r="ME887">
        <v>3400</v>
      </c>
      <c r="MF887">
        <v>3405</v>
      </c>
      <c r="MG887">
        <v>1300</v>
      </c>
      <c r="MH887">
        <v>3405</v>
      </c>
      <c r="MI887">
        <v>3405</v>
      </c>
      <c r="MJ887">
        <v>3400</v>
      </c>
      <c r="MK887">
        <v>3400</v>
      </c>
      <c r="ML887">
        <v>1900</v>
      </c>
      <c r="MM887">
        <v>3400</v>
      </c>
      <c r="MN887">
        <v>3405</v>
      </c>
      <c r="MO887">
        <v>3400</v>
      </c>
      <c r="MP887">
        <v>3400</v>
      </c>
      <c r="MQ887">
        <v>2900</v>
      </c>
      <c r="MR887">
        <v>3405</v>
      </c>
      <c r="MS887">
        <v>3405</v>
      </c>
      <c r="MT887">
        <v>3400</v>
      </c>
      <c r="MU887">
        <v>3405</v>
      </c>
      <c r="MV887">
        <v>3200</v>
      </c>
      <c r="MW887">
        <v>3405</v>
      </c>
      <c r="MX887">
        <v>3410</v>
      </c>
      <c r="MY887">
        <v>3400</v>
      </c>
      <c r="MZ887">
        <v>3405</v>
      </c>
      <c r="NA887">
        <v>77300</v>
      </c>
      <c r="NB887">
        <v>3405</v>
      </c>
      <c r="NC887">
        <v>3405</v>
      </c>
      <c r="ND887">
        <v>3405</v>
      </c>
      <c r="NE887">
        <v>3405</v>
      </c>
      <c r="NF887">
        <v>5000</v>
      </c>
      <c r="NG887">
        <v>3405</v>
      </c>
      <c r="NH887">
        <v>3405</v>
      </c>
      <c r="NI887">
        <v>3400</v>
      </c>
      <c r="NJ887">
        <v>3400</v>
      </c>
      <c r="NK887">
        <v>6000</v>
      </c>
      <c r="NL887">
        <v>3405</v>
      </c>
      <c r="NM887">
        <v>3405</v>
      </c>
      <c r="NN887">
        <v>3400</v>
      </c>
      <c r="NO887">
        <v>3400</v>
      </c>
      <c r="NP887">
        <v>14900</v>
      </c>
      <c r="NQ887">
        <v>3405</v>
      </c>
      <c r="NR887">
        <v>3405</v>
      </c>
      <c r="NS887">
        <v>3395</v>
      </c>
      <c r="NT887">
        <v>3395</v>
      </c>
      <c r="NU887">
        <v>45600</v>
      </c>
      <c r="NV887">
        <v>3400</v>
      </c>
      <c r="NW887">
        <v>3400</v>
      </c>
      <c r="NX887">
        <v>3400</v>
      </c>
      <c r="NY887">
        <v>3400</v>
      </c>
      <c r="NZ887">
        <v>63300</v>
      </c>
    </row>
    <row r="888" spans="1:390" ht="15">
      <c r="A888" s="14" t="s">
        <v>18</v>
      </c>
      <c r="B888" s="14">
        <v>50</v>
      </c>
      <c r="C888" s="14">
        <v>1824</v>
      </c>
      <c r="D888" s="9" t="s">
        <v>90</v>
      </c>
      <c r="E888" s="14" t="s">
        <v>20</v>
      </c>
      <c r="F888" s="14" t="s">
        <v>446</v>
      </c>
      <c r="G888" s="51">
        <v>1390</v>
      </c>
      <c r="H888" s="51">
        <v>39</v>
      </c>
      <c r="I888" s="59">
        <v>2.8899999999999999E-2</v>
      </c>
      <c r="J888" s="51">
        <v>1869000</v>
      </c>
      <c r="K888" s="51">
        <v>1402</v>
      </c>
      <c r="L888" s="51">
        <v>1374</v>
      </c>
      <c r="M888" s="64">
        <f t="shared" si="66"/>
        <v>0.42857142857142855</v>
      </c>
      <c r="N888" s="43" t="str">
        <f>IFERROR(VLOOKUP(C888, マスタ!$E$2:$G$33, 3, TRUE), "")</f>
        <v>建設</v>
      </c>
      <c r="O888" s="14" t="str">
        <f>IF(F888 = "", "", TEXT( WORKDAY(TEXT(LEFT(F888, FIND("(", F888) - 1), "yyyy/mm/dd"), 1, マスタ!$A$2:$A$106), "yyyymmdd"))</f>
        <v>20170810</v>
      </c>
      <c r="P888" s="18">
        <v>42957</v>
      </c>
      <c r="Q888" s="57">
        <v>1405</v>
      </c>
      <c r="R888" s="57">
        <v>1417</v>
      </c>
      <c r="S888" s="57">
        <v>1389</v>
      </c>
      <c r="T888" s="14" t="str">
        <f t="shared" si="68"/>
        <v>無</v>
      </c>
      <c r="U888" s="14" t="str">
        <f t="shared" si="69"/>
        <v>有</v>
      </c>
      <c r="V888" s="68">
        <f t="shared" si="70"/>
        <v>1.0791366906474753E-2</v>
      </c>
      <c r="W888" s="19" t="s">
        <v>948</v>
      </c>
      <c r="X888" s="47">
        <v>-1</v>
      </c>
      <c r="Y888" s="70">
        <f t="shared" si="67"/>
        <v>-0.71942446043165464</v>
      </c>
      <c r="Z888">
        <v>1405</v>
      </c>
      <c r="AA888">
        <v>1408</v>
      </c>
      <c r="AB888">
        <v>1403</v>
      </c>
      <c r="AC888">
        <v>1404</v>
      </c>
      <c r="AD888">
        <v>83000</v>
      </c>
      <c r="AE888">
        <v>1404</v>
      </c>
      <c r="AF888">
        <v>1407</v>
      </c>
      <c r="AG888">
        <v>1404</v>
      </c>
      <c r="AH888">
        <v>1405</v>
      </c>
      <c r="AI888">
        <v>25000</v>
      </c>
      <c r="AJ888">
        <v>1404</v>
      </c>
      <c r="AK888">
        <v>1404</v>
      </c>
      <c r="AL888">
        <v>1397</v>
      </c>
      <c r="AM888">
        <v>1400</v>
      </c>
      <c r="AN888">
        <v>48000</v>
      </c>
      <c r="AO888">
        <v>1400</v>
      </c>
      <c r="AP888">
        <v>1403</v>
      </c>
      <c r="AQ888">
        <v>1400</v>
      </c>
      <c r="AR888">
        <v>1403</v>
      </c>
      <c r="AS888">
        <v>10000</v>
      </c>
      <c r="AT888">
        <v>1402</v>
      </c>
      <c r="AU888">
        <v>1404</v>
      </c>
      <c r="AV888">
        <v>1401</v>
      </c>
      <c r="AW888">
        <v>1404</v>
      </c>
      <c r="AX888">
        <v>35000</v>
      </c>
      <c r="AY888">
        <v>1405</v>
      </c>
      <c r="AZ888">
        <v>1407</v>
      </c>
      <c r="BA888">
        <v>1405</v>
      </c>
      <c r="BB888">
        <v>1406</v>
      </c>
      <c r="BC888">
        <v>16000</v>
      </c>
      <c r="BD888">
        <v>1405</v>
      </c>
      <c r="BE888">
        <v>1406</v>
      </c>
      <c r="BF888">
        <v>1402</v>
      </c>
      <c r="BG888">
        <v>1402</v>
      </c>
      <c r="BH888">
        <v>12000</v>
      </c>
      <c r="BI888">
        <v>1401</v>
      </c>
      <c r="BJ888">
        <v>1401</v>
      </c>
      <c r="BK888">
        <v>1398</v>
      </c>
      <c r="BL888">
        <v>1399</v>
      </c>
      <c r="BM888">
        <v>29000</v>
      </c>
      <c r="BN888">
        <v>1399</v>
      </c>
      <c r="BO888">
        <v>1399</v>
      </c>
      <c r="BP888">
        <v>1398</v>
      </c>
      <c r="BQ888">
        <v>1399</v>
      </c>
      <c r="BR888">
        <v>17000</v>
      </c>
      <c r="BS888">
        <v>1398</v>
      </c>
      <c r="BT888">
        <v>1400</v>
      </c>
      <c r="BU888">
        <v>1398</v>
      </c>
      <c r="BV888">
        <v>1400</v>
      </c>
      <c r="BW888">
        <v>14000</v>
      </c>
      <c r="BX888">
        <v>1399</v>
      </c>
      <c r="BY888">
        <v>1399</v>
      </c>
      <c r="BZ888">
        <v>1397</v>
      </c>
      <c r="CA888">
        <v>1398</v>
      </c>
      <c r="CB888">
        <v>16000</v>
      </c>
      <c r="CC888">
        <v>1399</v>
      </c>
      <c r="CD888">
        <v>1399</v>
      </c>
      <c r="CE888">
        <v>1397</v>
      </c>
      <c r="CF888">
        <v>1397</v>
      </c>
      <c r="CG888">
        <v>6000</v>
      </c>
      <c r="CH888">
        <v>1398</v>
      </c>
      <c r="CI888">
        <v>1402</v>
      </c>
      <c r="CJ888">
        <v>1397</v>
      </c>
      <c r="CK888">
        <v>1402</v>
      </c>
      <c r="CL888">
        <v>39000</v>
      </c>
      <c r="CM888">
        <v>1400</v>
      </c>
      <c r="CN888">
        <v>1400</v>
      </c>
      <c r="CO888">
        <v>1399</v>
      </c>
      <c r="CP888">
        <v>1399</v>
      </c>
      <c r="CQ888">
        <v>8000</v>
      </c>
      <c r="CR888">
        <v>1399</v>
      </c>
      <c r="CS888">
        <v>1400</v>
      </c>
      <c r="CT888">
        <v>1398</v>
      </c>
      <c r="CU888">
        <v>1398</v>
      </c>
      <c r="CV888">
        <v>17000</v>
      </c>
      <c r="CW888">
        <v>1397</v>
      </c>
      <c r="CX888">
        <v>1397</v>
      </c>
      <c r="CY888">
        <v>1395</v>
      </c>
      <c r="CZ888">
        <v>1395</v>
      </c>
      <c r="DA888">
        <v>9000</v>
      </c>
      <c r="DB888">
        <v>1394</v>
      </c>
      <c r="DC888">
        <v>1394</v>
      </c>
      <c r="DD888">
        <v>1391</v>
      </c>
      <c r="DE888">
        <v>1391</v>
      </c>
      <c r="DF888">
        <v>8000</v>
      </c>
      <c r="DG888">
        <v>1392</v>
      </c>
      <c r="DH888">
        <v>1392</v>
      </c>
      <c r="DI888">
        <v>1392</v>
      </c>
      <c r="DJ888">
        <v>1392</v>
      </c>
      <c r="DK888">
        <v>4000</v>
      </c>
      <c r="DL888">
        <v>1391</v>
      </c>
      <c r="DM888">
        <v>1391</v>
      </c>
      <c r="DN888">
        <v>1389</v>
      </c>
      <c r="DO888">
        <v>1390</v>
      </c>
      <c r="DP888">
        <v>20000</v>
      </c>
      <c r="DQ888">
        <v>1390</v>
      </c>
      <c r="DR888">
        <v>1391</v>
      </c>
      <c r="DS888">
        <v>1389</v>
      </c>
      <c r="DT888">
        <v>1391</v>
      </c>
      <c r="DU888">
        <v>24000</v>
      </c>
      <c r="DV888">
        <v>1392</v>
      </c>
      <c r="DW888">
        <v>1392</v>
      </c>
      <c r="DX888">
        <v>1391</v>
      </c>
      <c r="DY888">
        <v>1392</v>
      </c>
      <c r="DZ888">
        <v>9000</v>
      </c>
      <c r="EA888">
        <v>1393</v>
      </c>
      <c r="EB888">
        <v>1396</v>
      </c>
      <c r="EC888">
        <v>1393</v>
      </c>
      <c r="ED888">
        <v>1395</v>
      </c>
      <c r="EE888">
        <v>47000</v>
      </c>
      <c r="EF888">
        <v>1394</v>
      </c>
      <c r="EG888">
        <v>1394</v>
      </c>
      <c r="EH888">
        <v>1394</v>
      </c>
      <c r="EI888">
        <v>1394</v>
      </c>
      <c r="EJ888">
        <v>3000</v>
      </c>
      <c r="EK888">
        <v>1395</v>
      </c>
      <c r="EL888">
        <v>1395</v>
      </c>
      <c r="EM888">
        <v>1395</v>
      </c>
      <c r="EN888">
        <v>1395</v>
      </c>
      <c r="EO888">
        <v>9000</v>
      </c>
      <c r="EP888">
        <v>1395</v>
      </c>
      <c r="EQ888">
        <v>1395</v>
      </c>
      <c r="ER888">
        <v>1394</v>
      </c>
      <c r="ES888">
        <v>1394</v>
      </c>
      <c r="ET888">
        <v>27000</v>
      </c>
      <c r="EU888">
        <v>1395</v>
      </c>
      <c r="EV888">
        <v>1395</v>
      </c>
      <c r="EW888">
        <v>1394</v>
      </c>
      <c r="EX888">
        <v>1395</v>
      </c>
      <c r="EY888">
        <v>15000</v>
      </c>
      <c r="EZ888">
        <v>1395</v>
      </c>
      <c r="FA888">
        <v>1396</v>
      </c>
      <c r="FB888">
        <v>1395</v>
      </c>
      <c r="FC888">
        <v>1396</v>
      </c>
      <c r="FD888">
        <v>16000</v>
      </c>
      <c r="FE888">
        <v>1396</v>
      </c>
      <c r="FF888">
        <v>1396</v>
      </c>
      <c r="FG888">
        <v>1396</v>
      </c>
      <c r="FH888">
        <v>1396</v>
      </c>
      <c r="FI888">
        <v>11000</v>
      </c>
      <c r="FJ888">
        <v>1395</v>
      </c>
      <c r="FK888">
        <v>1396</v>
      </c>
      <c r="FL888">
        <v>1395</v>
      </c>
      <c r="FM888">
        <v>1395</v>
      </c>
      <c r="FN888">
        <v>21000</v>
      </c>
      <c r="FO888">
        <v>1396</v>
      </c>
      <c r="FP888">
        <v>1398</v>
      </c>
      <c r="FQ888">
        <v>1395</v>
      </c>
      <c r="FR888">
        <v>1396</v>
      </c>
      <c r="FS888">
        <v>29000</v>
      </c>
      <c r="FT888">
        <v>1398</v>
      </c>
      <c r="FU888">
        <v>1398</v>
      </c>
      <c r="FV888">
        <v>1398</v>
      </c>
      <c r="FW888">
        <v>1398</v>
      </c>
      <c r="FX888">
        <v>3000</v>
      </c>
      <c r="GC888">
        <v>0</v>
      </c>
      <c r="GH888">
        <v>0</v>
      </c>
      <c r="GM888">
        <v>0</v>
      </c>
      <c r="GR888">
        <v>0</v>
      </c>
      <c r="GW888">
        <v>0</v>
      </c>
      <c r="HB888">
        <v>0</v>
      </c>
      <c r="HG888">
        <v>0</v>
      </c>
      <c r="HL888">
        <v>0</v>
      </c>
      <c r="HQ888">
        <v>0</v>
      </c>
      <c r="HV888">
        <v>0</v>
      </c>
      <c r="IA888">
        <v>0</v>
      </c>
      <c r="IB888">
        <v>1398</v>
      </c>
      <c r="IC888">
        <v>1398</v>
      </c>
      <c r="ID888">
        <v>1395</v>
      </c>
      <c r="IE888">
        <v>1397</v>
      </c>
      <c r="IF888">
        <v>60000</v>
      </c>
      <c r="IG888">
        <v>1396</v>
      </c>
      <c r="IH888">
        <v>1397</v>
      </c>
      <c r="II888">
        <v>1395</v>
      </c>
      <c r="IJ888">
        <v>1397</v>
      </c>
      <c r="IK888">
        <v>22000</v>
      </c>
      <c r="IL888">
        <v>1398</v>
      </c>
      <c r="IM888">
        <v>1407</v>
      </c>
      <c r="IN888">
        <v>1398</v>
      </c>
      <c r="IO888">
        <v>1404</v>
      </c>
      <c r="IP888">
        <v>47000</v>
      </c>
      <c r="IQ888">
        <v>1404</v>
      </c>
      <c r="IR888">
        <v>1407</v>
      </c>
      <c r="IS888">
        <v>1403</v>
      </c>
      <c r="IT888">
        <v>1406</v>
      </c>
      <c r="IU888">
        <v>31000</v>
      </c>
      <c r="IV888">
        <v>1405</v>
      </c>
      <c r="IW888">
        <v>1408</v>
      </c>
      <c r="IX888">
        <v>1405</v>
      </c>
      <c r="IY888">
        <v>1408</v>
      </c>
      <c r="IZ888">
        <v>29000</v>
      </c>
      <c r="JA888">
        <v>1407</v>
      </c>
      <c r="JB888">
        <v>1407</v>
      </c>
      <c r="JC888">
        <v>1407</v>
      </c>
      <c r="JD888">
        <v>1407</v>
      </c>
      <c r="JE888">
        <v>7000</v>
      </c>
      <c r="JF888">
        <v>1406</v>
      </c>
      <c r="JG888">
        <v>1406</v>
      </c>
      <c r="JH888">
        <v>1402</v>
      </c>
      <c r="JI888">
        <v>1404</v>
      </c>
      <c r="JJ888">
        <v>23000</v>
      </c>
      <c r="JK888">
        <v>1405</v>
      </c>
      <c r="JL888">
        <v>1406</v>
      </c>
      <c r="JM888">
        <v>1405</v>
      </c>
      <c r="JN888">
        <v>1406</v>
      </c>
      <c r="JO888">
        <v>29000</v>
      </c>
      <c r="JP888">
        <v>1406</v>
      </c>
      <c r="JQ888">
        <v>1407</v>
      </c>
      <c r="JR888">
        <v>1406</v>
      </c>
      <c r="JS888">
        <v>1406</v>
      </c>
      <c r="JT888">
        <v>30000</v>
      </c>
      <c r="JU888">
        <v>1406</v>
      </c>
      <c r="JV888">
        <v>1407</v>
      </c>
      <c r="JW888">
        <v>1406</v>
      </c>
      <c r="JX888">
        <v>1407</v>
      </c>
      <c r="JY888">
        <v>17000</v>
      </c>
      <c r="JZ888">
        <v>1407</v>
      </c>
      <c r="KA888">
        <v>1407</v>
      </c>
      <c r="KB888">
        <v>1407</v>
      </c>
      <c r="KC888">
        <v>1407</v>
      </c>
      <c r="KD888">
        <v>19000</v>
      </c>
      <c r="KE888">
        <v>1408</v>
      </c>
      <c r="KF888">
        <v>1408</v>
      </c>
      <c r="KG888">
        <v>1407</v>
      </c>
      <c r="KH888">
        <v>1407</v>
      </c>
      <c r="KI888">
        <v>14000</v>
      </c>
      <c r="KJ888">
        <v>1407</v>
      </c>
      <c r="KK888">
        <v>1408</v>
      </c>
      <c r="KL888">
        <v>1406</v>
      </c>
      <c r="KM888">
        <v>1407</v>
      </c>
      <c r="KN888">
        <v>14000</v>
      </c>
      <c r="KO888">
        <v>1407</v>
      </c>
      <c r="KP888">
        <v>1407</v>
      </c>
      <c r="KQ888">
        <v>1406</v>
      </c>
      <c r="KR888">
        <v>1406</v>
      </c>
      <c r="KS888">
        <v>6000</v>
      </c>
      <c r="KT888">
        <v>1407</v>
      </c>
      <c r="KU888">
        <v>1407</v>
      </c>
      <c r="KV888">
        <v>1407</v>
      </c>
      <c r="KW888">
        <v>1407</v>
      </c>
      <c r="KX888">
        <v>13000</v>
      </c>
      <c r="KY888">
        <v>1408</v>
      </c>
      <c r="KZ888">
        <v>1409</v>
      </c>
      <c r="LA888">
        <v>1408</v>
      </c>
      <c r="LB888">
        <v>1409</v>
      </c>
      <c r="LC888">
        <v>5000</v>
      </c>
      <c r="LD888">
        <v>1408</v>
      </c>
      <c r="LE888">
        <v>1409</v>
      </c>
      <c r="LF888">
        <v>1407</v>
      </c>
      <c r="LG888">
        <v>1409</v>
      </c>
      <c r="LH888">
        <v>25000</v>
      </c>
      <c r="LI888">
        <v>1409</v>
      </c>
      <c r="LJ888">
        <v>1411</v>
      </c>
      <c r="LK888">
        <v>1409</v>
      </c>
      <c r="LL888">
        <v>1410</v>
      </c>
      <c r="LM888">
        <v>48000</v>
      </c>
      <c r="LN888">
        <v>1410</v>
      </c>
      <c r="LO888">
        <v>1411</v>
      </c>
      <c r="LP888">
        <v>1409</v>
      </c>
      <c r="LQ888">
        <v>1411</v>
      </c>
      <c r="LR888">
        <v>20000</v>
      </c>
      <c r="LS888">
        <v>1412</v>
      </c>
      <c r="LT888">
        <v>1412</v>
      </c>
      <c r="LU888">
        <v>1411</v>
      </c>
      <c r="LV888">
        <v>1412</v>
      </c>
      <c r="LW888">
        <v>31000</v>
      </c>
      <c r="LX888">
        <v>1412</v>
      </c>
      <c r="LY888">
        <v>1414</v>
      </c>
      <c r="LZ888">
        <v>1412</v>
      </c>
      <c r="MA888">
        <v>1414</v>
      </c>
      <c r="MB888">
        <v>25000</v>
      </c>
      <c r="MC888">
        <v>1414</v>
      </c>
      <c r="MD888">
        <v>1414</v>
      </c>
      <c r="ME888">
        <v>1414</v>
      </c>
      <c r="MF888">
        <v>1414</v>
      </c>
      <c r="MG888">
        <v>25000</v>
      </c>
      <c r="MH888">
        <v>1415</v>
      </c>
      <c r="MI888">
        <v>1415</v>
      </c>
      <c r="MJ888">
        <v>1415</v>
      </c>
      <c r="MK888">
        <v>1415</v>
      </c>
      <c r="ML888">
        <v>75000</v>
      </c>
      <c r="MM888">
        <v>1416</v>
      </c>
      <c r="MN888">
        <v>1417</v>
      </c>
      <c r="MO888">
        <v>1415</v>
      </c>
      <c r="MP888">
        <v>1415</v>
      </c>
      <c r="MQ888">
        <v>30000</v>
      </c>
      <c r="MR888">
        <v>1415</v>
      </c>
      <c r="MS888">
        <v>1415</v>
      </c>
      <c r="MT888">
        <v>1414</v>
      </c>
      <c r="MU888">
        <v>1415</v>
      </c>
      <c r="MV888">
        <v>28000</v>
      </c>
      <c r="MW888">
        <v>1414</v>
      </c>
      <c r="MX888">
        <v>1414</v>
      </c>
      <c r="MY888">
        <v>1412</v>
      </c>
      <c r="MZ888">
        <v>1413</v>
      </c>
      <c r="NA888">
        <v>33000</v>
      </c>
      <c r="NB888">
        <v>1413</v>
      </c>
      <c r="NC888">
        <v>1414</v>
      </c>
      <c r="ND888">
        <v>1412</v>
      </c>
      <c r="NE888">
        <v>1413</v>
      </c>
      <c r="NF888">
        <v>28000</v>
      </c>
      <c r="NG888">
        <v>1412</v>
      </c>
      <c r="NH888">
        <v>1415</v>
      </c>
      <c r="NI888">
        <v>1412</v>
      </c>
      <c r="NJ888">
        <v>1414</v>
      </c>
      <c r="NK888">
        <v>42000</v>
      </c>
      <c r="NL888">
        <v>1414</v>
      </c>
      <c r="NM888">
        <v>1416</v>
      </c>
      <c r="NN888">
        <v>1414</v>
      </c>
      <c r="NO888">
        <v>1415</v>
      </c>
      <c r="NP888">
        <v>34000</v>
      </c>
      <c r="NQ888">
        <v>1415</v>
      </c>
      <c r="NR888">
        <v>1416</v>
      </c>
      <c r="NS888">
        <v>1413</v>
      </c>
      <c r="NT888">
        <v>1413</v>
      </c>
      <c r="NU888">
        <v>39000</v>
      </c>
      <c r="NV888">
        <v>1414</v>
      </c>
      <c r="NW888">
        <v>1414</v>
      </c>
      <c r="NX888">
        <v>1414</v>
      </c>
      <c r="NY888">
        <v>1414</v>
      </c>
      <c r="NZ888">
        <v>76000</v>
      </c>
    </row>
    <row r="889" spans="1:390" ht="15">
      <c r="A889" s="15" t="s">
        <v>18</v>
      </c>
      <c r="B889" s="15">
        <v>2</v>
      </c>
      <c r="C889" s="15">
        <v>4911</v>
      </c>
      <c r="D889" s="10" t="s">
        <v>452</v>
      </c>
      <c r="E889" s="15" t="s">
        <v>20</v>
      </c>
      <c r="F889" s="15" t="s">
        <v>453</v>
      </c>
      <c r="G889" s="50">
        <v>4420</v>
      </c>
      <c r="H889" s="50">
        <v>535</v>
      </c>
      <c r="I889" s="58">
        <v>0.13769999999999999</v>
      </c>
      <c r="J889" s="50">
        <v>7097400</v>
      </c>
      <c r="K889" s="50">
        <v>4477</v>
      </c>
      <c r="L889" s="50">
        <v>4267</v>
      </c>
      <c r="M889" s="63">
        <f t="shared" si="66"/>
        <v>0.27142857142857141</v>
      </c>
      <c r="N889" s="42" t="str">
        <f>IFERROR(VLOOKUP(C889, マスタ!$E$2:$G$33, 3, TRUE), "")</f>
        <v>化学・医薬品</v>
      </c>
      <c r="O889" s="15" t="str">
        <f>IF(F889 = "", "", TEXT( WORKDAY(TEXT(LEFT(F889, FIND("(", F889) - 1), "yyyy/mm/dd"), 1, マスタ!$A$2:$A$106), "yyyymmdd"))</f>
        <v>20170814</v>
      </c>
      <c r="P889" s="16">
        <v>42961</v>
      </c>
      <c r="Q889" s="56">
        <v>4490</v>
      </c>
      <c r="R889" s="56">
        <v>4515</v>
      </c>
      <c r="S889" s="56">
        <v>4414</v>
      </c>
      <c r="T889" s="15" t="str">
        <f t="shared" si="68"/>
        <v>無</v>
      </c>
      <c r="U889" s="15" t="str">
        <f t="shared" si="69"/>
        <v>有</v>
      </c>
      <c r="V889" s="67">
        <f t="shared" si="70"/>
        <v>1.5837104072398134E-2</v>
      </c>
      <c r="W889" s="17" t="s">
        <v>947</v>
      </c>
      <c r="X889" s="46">
        <v>-44</v>
      </c>
      <c r="Y889" s="71">
        <f t="shared" si="67"/>
        <v>-9.9547511312217196</v>
      </c>
      <c r="Z889">
        <v>4490</v>
      </c>
      <c r="AA889">
        <v>4515</v>
      </c>
      <c r="AB889">
        <v>4452</v>
      </c>
      <c r="AC889">
        <v>4458</v>
      </c>
      <c r="AD889">
        <v>337400</v>
      </c>
      <c r="AE889">
        <v>4462</v>
      </c>
      <c r="AF889">
        <v>4464</v>
      </c>
      <c r="AG889">
        <v>4430</v>
      </c>
      <c r="AH889">
        <v>4449</v>
      </c>
      <c r="AI889">
        <v>66500</v>
      </c>
      <c r="AJ889">
        <v>4449</v>
      </c>
      <c r="AK889">
        <v>4480</v>
      </c>
      <c r="AL889">
        <v>4448</v>
      </c>
      <c r="AM889">
        <v>4468</v>
      </c>
      <c r="AN889">
        <v>43500</v>
      </c>
      <c r="AO889">
        <v>4465</v>
      </c>
      <c r="AP889">
        <v>4489</v>
      </c>
      <c r="AQ889">
        <v>4458</v>
      </c>
      <c r="AR889">
        <v>4488</v>
      </c>
      <c r="AS889">
        <v>56500</v>
      </c>
      <c r="AT889">
        <v>4484</v>
      </c>
      <c r="AU889">
        <v>4485</v>
      </c>
      <c r="AV889">
        <v>4462</v>
      </c>
      <c r="AW889">
        <v>4473</v>
      </c>
      <c r="AX889">
        <v>48700</v>
      </c>
      <c r="AY889">
        <v>4474</v>
      </c>
      <c r="AZ889">
        <v>4474</v>
      </c>
      <c r="BA889">
        <v>4451</v>
      </c>
      <c r="BB889">
        <v>4455</v>
      </c>
      <c r="BC889">
        <v>30700</v>
      </c>
      <c r="BD889">
        <v>4456</v>
      </c>
      <c r="BE889">
        <v>4460</v>
      </c>
      <c r="BF889">
        <v>4441</v>
      </c>
      <c r="BG889">
        <v>4456</v>
      </c>
      <c r="BH889">
        <v>46500</v>
      </c>
      <c r="BI889">
        <v>4453</v>
      </c>
      <c r="BJ889">
        <v>4455</v>
      </c>
      <c r="BK889">
        <v>4442</v>
      </c>
      <c r="BL889">
        <v>4445</v>
      </c>
      <c r="BM889">
        <v>38900</v>
      </c>
      <c r="BN889">
        <v>4444</v>
      </c>
      <c r="BO889">
        <v>4447</v>
      </c>
      <c r="BP889">
        <v>4433</v>
      </c>
      <c r="BQ889">
        <v>4437</v>
      </c>
      <c r="BR889">
        <v>34100</v>
      </c>
      <c r="BS889">
        <v>4437</v>
      </c>
      <c r="BT889">
        <v>4437</v>
      </c>
      <c r="BU889">
        <v>4414</v>
      </c>
      <c r="BV889">
        <v>4414</v>
      </c>
      <c r="BW889">
        <v>41900</v>
      </c>
      <c r="BX889">
        <v>4414</v>
      </c>
      <c r="BY889">
        <v>4436</v>
      </c>
      <c r="BZ889">
        <v>4414</v>
      </c>
      <c r="CA889">
        <v>4435</v>
      </c>
      <c r="CB889">
        <v>45500</v>
      </c>
      <c r="CC889">
        <v>4434</v>
      </c>
      <c r="CD889">
        <v>4434</v>
      </c>
      <c r="CE889">
        <v>4428</v>
      </c>
      <c r="CF889">
        <v>4431</v>
      </c>
      <c r="CG889">
        <v>24200</v>
      </c>
      <c r="CH889">
        <v>4429</v>
      </c>
      <c r="CI889">
        <v>4446</v>
      </c>
      <c r="CJ889">
        <v>4427</v>
      </c>
      <c r="CK889">
        <v>4446</v>
      </c>
      <c r="CL889">
        <v>49800</v>
      </c>
      <c r="CM889">
        <v>4446</v>
      </c>
      <c r="CN889">
        <v>4454</v>
      </c>
      <c r="CO889">
        <v>4435</v>
      </c>
      <c r="CP889">
        <v>4436</v>
      </c>
      <c r="CQ889">
        <v>40500</v>
      </c>
      <c r="CR889">
        <v>4435</v>
      </c>
      <c r="CS889">
        <v>4437</v>
      </c>
      <c r="CT889">
        <v>4432</v>
      </c>
      <c r="CU889">
        <v>4435</v>
      </c>
      <c r="CV889">
        <v>24800</v>
      </c>
      <c r="CW889">
        <v>4436</v>
      </c>
      <c r="CX889">
        <v>4439</v>
      </c>
      <c r="CY889">
        <v>4427</v>
      </c>
      <c r="CZ889">
        <v>4435</v>
      </c>
      <c r="DA889">
        <v>25700</v>
      </c>
      <c r="DB889">
        <v>4434</v>
      </c>
      <c r="DC889">
        <v>4437</v>
      </c>
      <c r="DD889">
        <v>4431</v>
      </c>
      <c r="DE889">
        <v>4435</v>
      </c>
      <c r="DF889">
        <v>27200</v>
      </c>
      <c r="DG889">
        <v>4438</v>
      </c>
      <c r="DH889">
        <v>4441</v>
      </c>
      <c r="DI889">
        <v>4437</v>
      </c>
      <c r="DJ889">
        <v>4437</v>
      </c>
      <c r="DK889">
        <v>23300</v>
      </c>
      <c r="DL889">
        <v>4437</v>
      </c>
      <c r="DM889">
        <v>4438</v>
      </c>
      <c r="DN889">
        <v>4434</v>
      </c>
      <c r="DO889">
        <v>4437</v>
      </c>
      <c r="DP889">
        <v>17500</v>
      </c>
      <c r="DQ889">
        <v>4436</v>
      </c>
      <c r="DR889">
        <v>4441</v>
      </c>
      <c r="DS889">
        <v>4436</v>
      </c>
      <c r="DT889">
        <v>4440</v>
      </c>
      <c r="DU889">
        <v>24400</v>
      </c>
      <c r="DV889">
        <v>4441</v>
      </c>
      <c r="DW889">
        <v>4453</v>
      </c>
      <c r="DX889">
        <v>4438</v>
      </c>
      <c r="DY889">
        <v>4450</v>
      </c>
      <c r="DZ889">
        <v>41100</v>
      </c>
      <c r="EA889">
        <v>4449</v>
      </c>
      <c r="EB889">
        <v>4451</v>
      </c>
      <c r="EC889">
        <v>4446</v>
      </c>
      <c r="ED889">
        <v>4450</v>
      </c>
      <c r="EE889">
        <v>18300</v>
      </c>
      <c r="EF889">
        <v>4450</v>
      </c>
      <c r="EG889">
        <v>4462</v>
      </c>
      <c r="EH889">
        <v>4450</v>
      </c>
      <c r="EI889">
        <v>4462</v>
      </c>
      <c r="EJ889">
        <v>30800</v>
      </c>
      <c r="EK889">
        <v>4460</v>
      </c>
      <c r="EL889">
        <v>4462</v>
      </c>
      <c r="EM889">
        <v>4456</v>
      </c>
      <c r="EN889">
        <v>4457</v>
      </c>
      <c r="EO889">
        <v>16600</v>
      </c>
      <c r="EP889">
        <v>4457</v>
      </c>
      <c r="EQ889">
        <v>4457</v>
      </c>
      <c r="ER889">
        <v>4453</v>
      </c>
      <c r="ES889">
        <v>4453</v>
      </c>
      <c r="ET889">
        <v>9700</v>
      </c>
      <c r="EU889">
        <v>4454</v>
      </c>
      <c r="EV889">
        <v>4465</v>
      </c>
      <c r="EW889">
        <v>4454</v>
      </c>
      <c r="EX889">
        <v>4465</v>
      </c>
      <c r="EY889">
        <v>19300</v>
      </c>
      <c r="EZ889">
        <v>4465</v>
      </c>
      <c r="FA889">
        <v>4465</v>
      </c>
      <c r="FB889">
        <v>4457</v>
      </c>
      <c r="FC889">
        <v>4461</v>
      </c>
      <c r="FD889">
        <v>24800</v>
      </c>
      <c r="FE889">
        <v>4462</v>
      </c>
      <c r="FF889">
        <v>4465</v>
      </c>
      <c r="FG889">
        <v>4461</v>
      </c>
      <c r="FH889">
        <v>4465</v>
      </c>
      <c r="FI889">
        <v>13800</v>
      </c>
      <c r="FJ889">
        <v>4464</v>
      </c>
      <c r="FK889">
        <v>4467</v>
      </c>
      <c r="FL889">
        <v>4462</v>
      </c>
      <c r="FM889">
        <v>4466</v>
      </c>
      <c r="FN889">
        <v>14700</v>
      </c>
      <c r="FO889">
        <v>4466</v>
      </c>
      <c r="FP889">
        <v>4470</v>
      </c>
      <c r="FQ889">
        <v>4464</v>
      </c>
      <c r="FR889">
        <v>4466</v>
      </c>
      <c r="FS889">
        <v>17000</v>
      </c>
      <c r="FT889">
        <v>4468</v>
      </c>
      <c r="FU889">
        <v>4468</v>
      </c>
      <c r="FV889">
        <v>4468</v>
      </c>
      <c r="FW889">
        <v>4468</v>
      </c>
      <c r="FX889">
        <v>4100</v>
      </c>
      <c r="GC889">
        <v>0</v>
      </c>
      <c r="GH889">
        <v>0</v>
      </c>
      <c r="GM889">
        <v>0</v>
      </c>
      <c r="GR889">
        <v>0</v>
      </c>
      <c r="GW889">
        <v>0</v>
      </c>
      <c r="HB889">
        <v>0</v>
      </c>
      <c r="HG889">
        <v>0</v>
      </c>
      <c r="HL889">
        <v>0</v>
      </c>
      <c r="HQ889">
        <v>0</v>
      </c>
      <c r="HV889">
        <v>0</v>
      </c>
      <c r="IA889">
        <v>0</v>
      </c>
      <c r="IB889">
        <v>4460</v>
      </c>
      <c r="IC889">
        <v>4476</v>
      </c>
      <c r="ID889">
        <v>4459</v>
      </c>
      <c r="IE889">
        <v>4476</v>
      </c>
      <c r="IF889">
        <v>67000</v>
      </c>
      <c r="IG889">
        <v>4477</v>
      </c>
      <c r="IH889">
        <v>4478</v>
      </c>
      <c r="II889">
        <v>4470</v>
      </c>
      <c r="IJ889">
        <v>4474</v>
      </c>
      <c r="IK889">
        <v>28500</v>
      </c>
      <c r="IL889">
        <v>4473</v>
      </c>
      <c r="IM889">
        <v>4482</v>
      </c>
      <c r="IN889">
        <v>4473</v>
      </c>
      <c r="IO889">
        <v>4474</v>
      </c>
      <c r="IP889">
        <v>27200</v>
      </c>
      <c r="IQ889">
        <v>4474</v>
      </c>
      <c r="IR889">
        <v>4478</v>
      </c>
      <c r="IS889">
        <v>4469</v>
      </c>
      <c r="IT889">
        <v>4469</v>
      </c>
      <c r="IU889">
        <v>18700</v>
      </c>
      <c r="IV889">
        <v>4468</v>
      </c>
      <c r="IW889">
        <v>4468</v>
      </c>
      <c r="IX889">
        <v>4463</v>
      </c>
      <c r="IY889">
        <v>4464</v>
      </c>
      <c r="IZ889">
        <v>18700</v>
      </c>
      <c r="JA889">
        <v>4463</v>
      </c>
      <c r="JB889">
        <v>4474</v>
      </c>
      <c r="JC889">
        <v>4463</v>
      </c>
      <c r="JD889">
        <v>4465</v>
      </c>
      <c r="JE889">
        <v>38500</v>
      </c>
      <c r="JF889">
        <v>4466</v>
      </c>
      <c r="JG889">
        <v>4469</v>
      </c>
      <c r="JH889">
        <v>4465</v>
      </c>
      <c r="JI889">
        <v>4467</v>
      </c>
      <c r="JJ889">
        <v>17000</v>
      </c>
      <c r="JK889">
        <v>4468</v>
      </c>
      <c r="JL889">
        <v>4470</v>
      </c>
      <c r="JM889">
        <v>4462</v>
      </c>
      <c r="JN889">
        <v>4466</v>
      </c>
      <c r="JO889">
        <v>24100</v>
      </c>
      <c r="JP889">
        <v>4467</v>
      </c>
      <c r="JQ889">
        <v>4469</v>
      </c>
      <c r="JR889">
        <v>4466</v>
      </c>
      <c r="JS889">
        <v>4467</v>
      </c>
      <c r="JT889">
        <v>18000</v>
      </c>
      <c r="JU889">
        <v>4466</v>
      </c>
      <c r="JV889">
        <v>4468</v>
      </c>
      <c r="JW889">
        <v>4459</v>
      </c>
      <c r="JX889">
        <v>4459</v>
      </c>
      <c r="JY889">
        <v>28100</v>
      </c>
      <c r="JZ889">
        <v>4459</v>
      </c>
      <c r="KA889">
        <v>4461</v>
      </c>
      <c r="KB889">
        <v>4451</v>
      </c>
      <c r="KC889">
        <v>4452</v>
      </c>
      <c r="KD889">
        <v>19200</v>
      </c>
      <c r="KE889">
        <v>4451</v>
      </c>
      <c r="KF889">
        <v>4452</v>
      </c>
      <c r="KG889">
        <v>4449</v>
      </c>
      <c r="KH889">
        <v>4449</v>
      </c>
      <c r="KI889">
        <v>11000</v>
      </c>
      <c r="KJ889">
        <v>4450</v>
      </c>
      <c r="KK889">
        <v>4456</v>
      </c>
      <c r="KL889">
        <v>4449</v>
      </c>
      <c r="KM889">
        <v>4455</v>
      </c>
      <c r="KN889">
        <v>14700</v>
      </c>
      <c r="KO889">
        <v>4455</v>
      </c>
      <c r="KP889">
        <v>4455</v>
      </c>
      <c r="KQ889">
        <v>4453</v>
      </c>
      <c r="KR889">
        <v>4455</v>
      </c>
      <c r="KS889">
        <v>16600</v>
      </c>
      <c r="KT889">
        <v>4455</v>
      </c>
      <c r="KU889">
        <v>4455</v>
      </c>
      <c r="KV889">
        <v>4452</v>
      </c>
      <c r="KW889">
        <v>4454</v>
      </c>
      <c r="KX889">
        <v>13900</v>
      </c>
      <c r="KY889">
        <v>4454</v>
      </c>
      <c r="KZ889">
        <v>4460</v>
      </c>
      <c r="LA889">
        <v>4454</v>
      </c>
      <c r="LB889">
        <v>4460</v>
      </c>
      <c r="LC889">
        <v>14400</v>
      </c>
      <c r="LD889">
        <v>4460</v>
      </c>
      <c r="LE889">
        <v>4469</v>
      </c>
      <c r="LF889">
        <v>4460</v>
      </c>
      <c r="LG889">
        <v>4467</v>
      </c>
      <c r="LH889">
        <v>32800</v>
      </c>
      <c r="LI889">
        <v>4467</v>
      </c>
      <c r="LJ889">
        <v>4467</v>
      </c>
      <c r="LK889">
        <v>4463</v>
      </c>
      <c r="LL889">
        <v>4466</v>
      </c>
      <c r="LM889">
        <v>18600</v>
      </c>
      <c r="LN889">
        <v>4467</v>
      </c>
      <c r="LO889">
        <v>4478</v>
      </c>
      <c r="LP889">
        <v>4467</v>
      </c>
      <c r="LQ889">
        <v>4477</v>
      </c>
      <c r="LR889">
        <v>58600</v>
      </c>
      <c r="LS889">
        <v>4476</v>
      </c>
      <c r="LT889">
        <v>4482</v>
      </c>
      <c r="LU889">
        <v>4474</v>
      </c>
      <c r="LV889">
        <v>4482</v>
      </c>
      <c r="LW889">
        <v>22600</v>
      </c>
      <c r="LX889">
        <v>4480</v>
      </c>
      <c r="LY889">
        <v>4483</v>
      </c>
      <c r="LZ889">
        <v>4477</v>
      </c>
      <c r="MA889">
        <v>4477</v>
      </c>
      <c r="MB889">
        <v>36900</v>
      </c>
      <c r="MC889">
        <v>4478</v>
      </c>
      <c r="MD889">
        <v>4486</v>
      </c>
      <c r="ME889">
        <v>4478</v>
      </c>
      <c r="MF889">
        <v>4485</v>
      </c>
      <c r="MG889">
        <v>27100</v>
      </c>
      <c r="MH889">
        <v>4485</v>
      </c>
      <c r="MI889">
        <v>4488</v>
      </c>
      <c r="MJ889">
        <v>4482</v>
      </c>
      <c r="MK889">
        <v>4488</v>
      </c>
      <c r="ML889">
        <v>40100</v>
      </c>
      <c r="MM889">
        <v>4488</v>
      </c>
      <c r="MN889">
        <v>4489</v>
      </c>
      <c r="MO889">
        <v>4480</v>
      </c>
      <c r="MP889">
        <v>4482</v>
      </c>
      <c r="MQ889">
        <v>34500</v>
      </c>
      <c r="MR889">
        <v>4482</v>
      </c>
      <c r="MS889">
        <v>4483</v>
      </c>
      <c r="MT889">
        <v>4476</v>
      </c>
      <c r="MU889">
        <v>4476</v>
      </c>
      <c r="MV889">
        <v>41200</v>
      </c>
      <c r="MW889">
        <v>4475</v>
      </c>
      <c r="MX889">
        <v>4480</v>
      </c>
      <c r="MY889">
        <v>4471</v>
      </c>
      <c r="MZ889">
        <v>4480</v>
      </c>
      <c r="NA889">
        <v>37700</v>
      </c>
      <c r="NB889">
        <v>4481</v>
      </c>
      <c r="NC889">
        <v>4489</v>
      </c>
      <c r="ND889">
        <v>4480</v>
      </c>
      <c r="NE889">
        <v>4487</v>
      </c>
      <c r="NF889">
        <v>50700</v>
      </c>
      <c r="NG889">
        <v>4487</v>
      </c>
      <c r="NH889">
        <v>4493</v>
      </c>
      <c r="NI889">
        <v>4485</v>
      </c>
      <c r="NJ889">
        <v>4490</v>
      </c>
      <c r="NK889">
        <v>53700</v>
      </c>
      <c r="NL889">
        <v>4490</v>
      </c>
      <c r="NM889">
        <v>4494</v>
      </c>
      <c r="NN889">
        <v>4489</v>
      </c>
      <c r="NO889">
        <v>4492</v>
      </c>
      <c r="NP889">
        <v>75100</v>
      </c>
      <c r="NQ889">
        <v>4491</v>
      </c>
      <c r="NR889">
        <v>4496</v>
      </c>
      <c r="NS889">
        <v>4485</v>
      </c>
      <c r="NT889">
        <v>4496</v>
      </c>
      <c r="NU889">
        <v>122300</v>
      </c>
      <c r="NV889">
        <v>4494</v>
      </c>
      <c r="NW889">
        <v>4494</v>
      </c>
      <c r="NX889">
        <v>4494</v>
      </c>
      <c r="NY889">
        <v>4494</v>
      </c>
      <c r="NZ889">
        <v>276900</v>
      </c>
    </row>
    <row r="890" spans="1:390" ht="15">
      <c r="A890" s="14" t="s">
        <v>18</v>
      </c>
      <c r="B890" s="14">
        <v>3</v>
      </c>
      <c r="C890" s="14">
        <v>6208</v>
      </c>
      <c r="D890" s="9" t="s">
        <v>55</v>
      </c>
      <c r="E890" s="14" t="s">
        <v>20</v>
      </c>
      <c r="F890" s="14" t="s">
        <v>453</v>
      </c>
      <c r="G890" s="51">
        <v>1425</v>
      </c>
      <c r="H890" s="51">
        <v>164</v>
      </c>
      <c r="I890" s="59">
        <v>0.13009999999999999</v>
      </c>
      <c r="J890" s="51">
        <v>4369000</v>
      </c>
      <c r="K890" s="51">
        <v>1533</v>
      </c>
      <c r="L890" s="51">
        <v>1341</v>
      </c>
      <c r="M890" s="64">
        <f t="shared" si="66"/>
        <v>0.5625</v>
      </c>
      <c r="N890" s="43" t="str">
        <f>IFERROR(VLOOKUP(C890, マスタ!$E$2:$G$33, 3, TRUE), "")</f>
        <v>機械</v>
      </c>
      <c r="O890" s="14" t="str">
        <f>IF(F890 = "", "", TEXT( WORKDAY(TEXT(LEFT(F890, FIND("(", F890) - 1), "yyyy/mm/dd"), 1, マスタ!$A$2:$A$106), "yyyymmdd"))</f>
        <v>20170814</v>
      </c>
      <c r="P890" s="18">
        <v>42961</v>
      </c>
      <c r="Q890" s="57">
        <v>1650</v>
      </c>
      <c r="R890" s="57">
        <v>1725</v>
      </c>
      <c r="S890" s="57">
        <v>1583</v>
      </c>
      <c r="T890" s="14" t="str">
        <f t="shared" si="68"/>
        <v>有</v>
      </c>
      <c r="U890" s="14" t="str">
        <f t="shared" si="69"/>
        <v>有</v>
      </c>
      <c r="V890" s="68">
        <f t="shared" si="70"/>
        <v>0.15789473684210531</v>
      </c>
      <c r="W890" s="19" t="s">
        <v>947</v>
      </c>
      <c r="X890" s="47">
        <v>-14</v>
      </c>
      <c r="Y890" s="70">
        <f t="shared" si="67"/>
        <v>-9.8245614035087723</v>
      </c>
      <c r="AD890">
        <v>0</v>
      </c>
      <c r="AI890">
        <v>0</v>
      </c>
      <c r="AN890">
        <v>0</v>
      </c>
      <c r="AO890">
        <v>1650</v>
      </c>
      <c r="AP890">
        <v>1674</v>
      </c>
      <c r="AQ890">
        <v>1583</v>
      </c>
      <c r="AR890">
        <v>1613</v>
      </c>
      <c r="AS890">
        <v>373300</v>
      </c>
      <c r="AT890">
        <v>1605</v>
      </c>
      <c r="AU890">
        <v>1685</v>
      </c>
      <c r="AV890">
        <v>1600</v>
      </c>
      <c r="AW890">
        <v>1675</v>
      </c>
      <c r="AX890">
        <v>275500</v>
      </c>
      <c r="AY890">
        <v>1669</v>
      </c>
      <c r="AZ890">
        <v>1680</v>
      </c>
      <c r="BA890">
        <v>1663</v>
      </c>
      <c r="BB890">
        <v>1675</v>
      </c>
      <c r="BC890">
        <v>95800</v>
      </c>
      <c r="BD890">
        <v>1680</v>
      </c>
      <c r="BE890">
        <v>1712</v>
      </c>
      <c r="BF890">
        <v>1675</v>
      </c>
      <c r="BG890">
        <v>1709</v>
      </c>
      <c r="BH890">
        <v>313400</v>
      </c>
      <c r="BI890">
        <v>1708</v>
      </c>
      <c r="BJ890">
        <v>1712</v>
      </c>
      <c r="BK890">
        <v>1698</v>
      </c>
      <c r="BL890">
        <v>1709</v>
      </c>
      <c r="BM890">
        <v>171600</v>
      </c>
      <c r="BN890">
        <v>1709</v>
      </c>
      <c r="BO890">
        <v>1725</v>
      </c>
      <c r="BP890">
        <v>1709</v>
      </c>
      <c r="BQ890">
        <v>1723</v>
      </c>
      <c r="BR890">
        <v>166400</v>
      </c>
      <c r="BS890">
        <v>1725</v>
      </c>
      <c r="BT890">
        <v>1725</v>
      </c>
      <c r="BU890">
        <v>1688</v>
      </c>
      <c r="BV890">
        <v>1696</v>
      </c>
      <c r="BW890">
        <v>191100</v>
      </c>
      <c r="BX890">
        <v>1696</v>
      </c>
      <c r="BY890">
        <v>1706</v>
      </c>
      <c r="BZ890">
        <v>1678</v>
      </c>
      <c r="CA890">
        <v>1699</v>
      </c>
      <c r="CB890">
        <v>105400</v>
      </c>
      <c r="CC890">
        <v>1699</v>
      </c>
      <c r="CD890">
        <v>1708</v>
      </c>
      <c r="CE890">
        <v>1692</v>
      </c>
      <c r="CF890">
        <v>1696</v>
      </c>
      <c r="CG890">
        <v>42300</v>
      </c>
      <c r="CH890">
        <v>1695</v>
      </c>
      <c r="CI890">
        <v>1701</v>
      </c>
      <c r="CJ890">
        <v>1672</v>
      </c>
      <c r="CK890">
        <v>1675</v>
      </c>
      <c r="CL890">
        <v>83200</v>
      </c>
      <c r="CM890">
        <v>1675</v>
      </c>
      <c r="CN890">
        <v>1676</v>
      </c>
      <c r="CO890">
        <v>1654</v>
      </c>
      <c r="CP890">
        <v>1659</v>
      </c>
      <c r="CQ890">
        <v>89500</v>
      </c>
      <c r="CR890">
        <v>1659</v>
      </c>
      <c r="CS890">
        <v>1679</v>
      </c>
      <c r="CT890">
        <v>1632</v>
      </c>
      <c r="CU890">
        <v>1674</v>
      </c>
      <c r="CV890">
        <v>136400</v>
      </c>
      <c r="CW890">
        <v>1672</v>
      </c>
      <c r="CX890">
        <v>1673</v>
      </c>
      <c r="CY890">
        <v>1655</v>
      </c>
      <c r="CZ890">
        <v>1672</v>
      </c>
      <c r="DA890">
        <v>48700</v>
      </c>
      <c r="DB890">
        <v>1673</v>
      </c>
      <c r="DC890">
        <v>1675</v>
      </c>
      <c r="DD890">
        <v>1657</v>
      </c>
      <c r="DE890">
        <v>1669</v>
      </c>
      <c r="DF890">
        <v>45400</v>
      </c>
      <c r="DG890">
        <v>1668</v>
      </c>
      <c r="DH890">
        <v>1671</v>
      </c>
      <c r="DI890">
        <v>1663</v>
      </c>
      <c r="DJ890">
        <v>1668</v>
      </c>
      <c r="DK890">
        <v>13200</v>
      </c>
      <c r="DL890">
        <v>1666</v>
      </c>
      <c r="DM890">
        <v>1687</v>
      </c>
      <c r="DN890">
        <v>1665</v>
      </c>
      <c r="DO890">
        <v>1681</v>
      </c>
      <c r="DP890">
        <v>42500</v>
      </c>
      <c r="DQ890">
        <v>1681</v>
      </c>
      <c r="DR890">
        <v>1687</v>
      </c>
      <c r="DS890">
        <v>1671</v>
      </c>
      <c r="DT890">
        <v>1675</v>
      </c>
      <c r="DU890">
        <v>22400</v>
      </c>
      <c r="DV890">
        <v>1676</v>
      </c>
      <c r="DW890">
        <v>1682</v>
      </c>
      <c r="DX890">
        <v>1676</v>
      </c>
      <c r="DY890">
        <v>1680</v>
      </c>
      <c r="DZ890">
        <v>9800</v>
      </c>
      <c r="EA890">
        <v>1681</v>
      </c>
      <c r="EB890">
        <v>1718</v>
      </c>
      <c r="EC890">
        <v>1678</v>
      </c>
      <c r="ED890">
        <v>1696</v>
      </c>
      <c r="EE890">
        <v>102000</v>
      </c>
      <c r="EF890">
        <v>1695</v>
      </c>
      <c r="EG890">
        <v>1702</v>
      </c>
      <c r="EH890">
        <v>1685</v>
      </c>
      <c r="EI890">
        <v>1692</v>
      </c>
      <c r="EJ890">
        <v>31600</v>
      </c>
      <c r="EK890">
        <v>1695</v>
      </c>
      <c r="EL890">
        <v>1715</v>
      </c>
      <c r="EM890">
        <v>1690</v>
      </c>
      <c r="EN890">
        <v>1706</v>
      </c>
      <c r="EO890">
        <v>60400</v>
      </c>
      <c r="EP890">
        <v>1708</v>
      </c>
      <c r="EQ890">
        <v>1710</v>
      </c>
      <c r="ER890">
        <v>1694</v>
      </c>
      <c r="ES890">
        <v>1696</v>
      </c>
      <c r="ET890">
        <v>34700</v>
      </c>
      <c r="EU890">
        <v>1696</v>
      </c>
      <c r="EV890">
        <v>1702</v>
      </c>
      <c r="EW890">
        <v>1688</v>
      </c>
      <c r="EX890">
        <v>1698</v>
      </c>
      <c r="EY890">
        <v>15900</v>
      </c>
      <c r="EZ890">
        <v>1698</v>
      </c>
      <c r="FA890">
        <v>1698</v>
      </c>
      <c r="FB890">
        <v>1674</v>
      </c>
      <c r="FC890">
        <v>1683</v>
      </c>
      <c r="FD890">
        <v>39900</v>
      </c>
      <c r="FE890">
        <v>1682</v>
      </c>
      <c r="FF890">
        <v>1684</v>
      </c>
      <c r="FG890">
        <v>1678</v>
      </c>
      <c r="FH890">
        <v>1680</v>
      </c>
      <c r="FI890">
        <v>8300</v>
      </c>
      <c r="FJ890">
        <v>1680</v>
      </c>
      <c r="FK890">
        <v>1686</v>
      </c>
      <c r="FL890">
        <v>1675</v>
      </c>
      <c r="FM890">
        <v>1686</v>
      </c>
      <c r="FN890">
        <v>18600</v>
      </c>
      <c r="FO890">
        <v>1684</v>
      </c>
      <c r="FP890">
        <v>1696</v>
      </c>
      <c r="FQ890">
        <v>1676</v>
      </c>
      <c r="FR890">
        <v>1690</v>
      </c>
      <c r="FS890">
        <v>39700</v>
      </c>
      <c r="FT890">
        <v>1679</v>
      </c>
      <c r="FU890">
        <v>1679</v>
      </c>
      <c r="FV890">
        <v>1679</v>
      </c>
      <c r="FW890">
        <v>1679</v>
      </c>
      <c r="FX890">
        <v>900</v>
      </c>
      <c r="GC890">
        <v>0</v>
      </c>
      <c r="GH890">
        <v>0</v>
      </c>
      <c r="GM890">
        <v>0</v>
      </c>
      <c r="GR890">
        <v>0</v>
      </c>
      <c r="GW890">
        <v>0</v>
      </c>
      <c r="HB890">
        <v>0</v>
      </c>
      <c r="HG890">
        <v>0</v>
      </c>
      <c r="HL890">
        <v>0</v>
      </c>
      <c r="HQ890">
        <v>0</v>
      </c>
      <c r="HV890">
        <v>0</v>
      </c>
      <c r="IA890">
        <v>0</v>
      </c>
      <c r="IB890">
        <v>1699</v>
      </c>
      <c r="IC890">
        <v>1707</v>
      </c>
      <c r="ID890">
        <v>1685</v>
      </c>
      <c r="IE890">
        <v>1707</v>
      </c>
      <c r="IF890">
        <v>65300</v>
      </c>
      <c r="IG890">
        <v>1705</v>
      </c>
      <c r="IH890">
        <v>1707</v>
      </c>
      <c r="II890">
        <v>1693</v>
      </c>
      <c r="IJ890">
        <v>1696</v>
      </c>
      <c r="IK890">
        <v>22600</v>
      </c>
      <c r="IL890">
        <v>1695</v>
      </c>
      <c r="IM890">
        <v>1698</v>
      </c>
      <c r="IN890">
        <v>1680</v>
      </c>
      <c r="IO890">
        <v>1689</v>
      </c>
      <c r="IP890">
        <v>31200</v>
      </c>
      <c r="IQ890">
        <v>1695</v>
      </c>
      <c r="IR890">
        <v>1705</v>
      </c>
      <c r="IS890">
        <v>1692</v>
      </c>
      <c r="IT890">
        <v>1705</v>
      </c>
      <c r="IU890">
        <v>35500</v>
      </c>
      <c r="IV890">
        <v>1703</v>
      </c>
      <c r="IW890">
        <v>1710</v>
      </c>
      <c r="IX890">
        <v>1696</v>
      </c>
      <c r="IY890">
        <v>1704</v>
      </c>
      <c r="IZ890">
        <v>27200</v>
      </c>
      <c r="JA890">
        <v>1705</v>
      </c>
      <c r="JB890">
        <v>1709</v>
      </c>
      <c r="JC890">
        <v>1701</v>
      </c>
      <c r="JD890">
        <v>1704</v>
      </c>
      <c r="JE890">
        <v>12000</v>
      </c>
      <c r="JF890">
        <v>1704</v>
      </c>
      <c r="JG890">
        <v>1705</v>
      </c>
      <c r="JH890">
        <v>1688</v>
      </c>
      <c r="JI890">
        <v>1698</v>
      </c>
      <c r="JJ890">
        <v>28000</v>
      </c>
      <c r="JK890">
        <v>1696</v>
      </c>
      <c r="JL890">
        <v>1705</v>
      </c>
      <c r="JM890">
        <v>1695</v>
      </c>
      <c r="JN890">
        <v>1701</v>
      </c>
      <c r="JO890">
        <v>14200</v>
      </c>
      <c r="JP890">
        <v>1702</v>
      </c>
      <c r="JQ890">
        <v>1713</v>
      </c>
      <c r="JR890">
        <v>1692</v>
      </c>
      <c r="JS890">
        <v>1698</v>
      </c>
      <c r="JT890">
        <v>44200</v>
      </c>
      <c r="JU890">
        <v>1699</v>
      </c>
      <c r="JV890">
        <v>1708</v>
      </c>
      <c r="JW890">
        <v>1696</v>
      </c>
      <c r="JX890">
        <v>1707</v>
      </c>
      <c r="JY890">
        <v>13100</v>
      </c>
      <c r="JZ890">
        <v>1707</v>
      </c>
      <c r="KA890">
        <v>1710</v>
      </c>
      <c r="KB890">
        <v>1705</v>
      </c>
      <c r="KC890">
        <v>1705</v>
      </c>
      <c r="KD890">
        <v>6900</v>
      </c>
      <c r="KE890">
        <v>1707</v>
      </c>
      <c r="KF890">
        <v>1720</v>
      </c>
      <c r="KG890">
        <v>1702</v>
      </c>
      <c r="KH890">
        <v>1716</v>
      </c>
      <c r="KI890">
        <v>73600</v>
      </c>
      <c r="KJ890">
        <v>1716</v>
      </c>
      <c r="KK890">
        <v>1724</v>
      </c>
      <c r="KL890">
        <v>1713</v>
      </c>
      <c r="KM890">
        <v>1724</v>
      </c>
      <c r="KN890">
        <v>64900</v>
      </c>
      <c r="KO890">
        <v>1723</v>
      </c>
      <c r="KP890">
        <v>1725</v>
      </c>
      <c r="KQ890">
        <v>1719</v>
      </c>
      <c r="KR890">
        <v>1724</v>
      </c>
      <c r="KS890">
        <v>76400</v>
      </c>
      <c r="KT890">
        <v>1725</v>
      </c>
      <c r="KU890">
        <v>1725</v>
      </c>
      <c r="KV890">
        <v>1723</v>
      </c>
      <c r="KW890">
        <v>1725</v>
      </c>
      <c r="KX890">
        <v>58800</v>
      </c>
      <c r="LC890">
        <v>0</v>
      </c>
      <c r="LH890">
        <v>0</v>
      </c>
      <c r="LM890">
        <v>0</v>
      </c>
      <c r="LR890">
        <v>0</v>
      </c>
      <c r="LW890">
        <v>0</v>
      </c>
      <c r="MB890">
        <v>0</v>
      </c>
      <c r="MG890">
        <v>0</v>
      </c>
      <c r="ML890">
        <v>0</v>
      </c>
      <c r="MQ890">
        <v>0</v>
      </c>
      <c r="MV890">
        <v>0</v>
      </c>
      <c r="NA890">
        <v>0</v>
      </c>
      <c r="NF890">
        <v>0</v>
      </c>
      <c r="NK890">
        <v>0</v>
      </c>
      <c r="NP890">
        <v>0</v>
      </c>
      <c r="NU890">
        <v>0</v>
      </c>
      <c r="NV890">
        <v>1725</v>
      </c>
      <c r="NW890">
        <v>1725</v>
      </c>
      <c r="NX890">
        <v>1725</v>
      </c>
      <c r="NY890">
        <v>1725</v>
      </c>
      <c r="NZ890">
        <v>30100</v>
      </c>
    </row>
    <row r="891" spans="1:390" ht="15">
      <c r="A891" s="15" t="s">
        <v>18</v>
      </c>
      <c r="B891" s="15">
        <v>5</v>
      </c>
      <c r="C891" s="15">
        <v>4681</v>
      </c>
      <c r="D891" s="10" t="s">
        <v>454</v>
      </c>
      <c r="E891" s="15" t="s">
        <v>20</v>
      </c>
      <c r="F891" s="15" t="s">
        <v>453</v>
      </c>
      <c r="G891" s="50">
        <v>2240</v>
      </c>
      <c r="H891" s="50">
        <v>241</v>
      </c>
      <c r="I891" s="58">
        <v>0.1206</v>
      </c>
      <c r="J891" s="50">
        <v>2771300</v>
      </c>
      <c r="K891" s="50">
        <v>2248</v>
      </c>
      <c r="L891" s="50">
        <v>2147</v>
      </c>
      <c r="M891" s="63">
        <f t="shared" si="66"/>
        <v>7.9207920792079209E-2</v>
      </c>
      <c r="N891" s="42" t="str">
        <f>IFERROR(VLOOKUP(C891, マスタ!$E$2:$G$33, 3, TRUE), "")</f>
        <v>化学・医薬品</v>
      </c>
      <c r="O891" s="15" t="str">
        <f>IF(F891 = "", "", TEXT( WORKDAY(TEXT(LEFT(F891, FIND("(", F891) - 1), "yyyy/mm/dd"), 1, マスタ!$A$2:$A$106), "yyyymmdd"))</f>
        <v>20170814</v>
      </c>
      <c r="P891" s="16">
        <v>42961</v>
      </c>
      <c r="Q891" s="56">
        <v>2191</v>
      </c>
      <c r="R891" s="56">
        <v>2202</v>
      </c>
      <c r="S891" s="56">
        <v>2111</v>
      </c>
      <c r="T891" s="15" t="str">
        <f t="shared" si="68"/>
        <v>無</v>
      </c>
      <c r="U891" s="15" t="str">
        <f t="shared" si="69"/>
        <v>有</v>
      </c>
      <c r="V891" s="67">
        <f t="shared" si="70"/>
        <v>-2.1874999999999978E-2</v>
      </c>
      <c r="W891" s="17" t="s">
        <v>948</v>
      </c>
      <c r="X891" s="46">
        <v>-18</v>
      </c>
      <c r="Y891" s="71">
        <f t="shared" si="67"/>
        <v>-8.0357142857142847</v>
      </c>
      <c r="Z891">
        <v>2191</v>
      </c>
      <c r="AA891">
        <v>2202</v>
      </c>
      <c r="AB891">
        <v>2177</v>
      </c>
      <c r="AC891">
        <v>2191</v>
      </c>
      <c r="AD891">
        <v>102700</v>
      </c>
      <c r="AE891">
        <v>2191</v>
      </c>
      <c r="AF891">
        <v>2199</v>
      </c>
      <c r="AG891">
        <v>2184</v>
      </c>
      <c r="AH891">
        <v>2184</v>
      </c>
      <c r="AI891">
        <v>20900</v>
      </c>
      <c r="AJ891">
        <v>2185</v>
      </c>
      <c r="AK891">
        <v>2191</v>
      </c>
      <c r="AL891">
        <v>2182</v>
      </c>
      <c r="AM891">
        <v>2182</v>
      </c>
      <c r="AN891">
        <v>15300</v>
      </c>
      <c r="AO891">
        <v>2182</v>
      </c>
      <c r="AP891">
        <v>2186</v>
      </c>
      <c r="AQ891">
        <v>2179</v>
      </c>
      <c r="AR891">
        <v>2182</v>
      </c>
      <c r="AS891">
        <v>23000</v>
      </c>
      <c r="AT891">
        <v>2182</v>
      </c>
      <c r="AU891">
        <v>2183</v>
      </c>
      <c r="AV891">
        <v>2171</v>
      </c>
      <c r="AW891">
        <v>2173</v>
      </c>
      <c r="AX891">
        <v>18200</v>
      </c>
      <c r="AY891">
        <v>2173</v>
      </c>
      <c r="AZ891">
        <v>2173</v>
      </c>
      <c r="BA891">
        <v>2168</v>
      </c>
      <c r="BB891">
        <v>2170</v>
      </c>
      <c r="BC891">
        <v>18600</v>
      </c>
      <c r="BD891">
        <v>2172</v>
      </c>
      <c r="BE891">
        <v>2172</v>
      </c>
      <c r="BF891">
        <v>2162</v>
      </c>
      <c r="BG891">
        <v>2164</v>
      </c>
      <c r="BH891">
        <v>14000</v>
      </c>
      <c r="BI891">
        <v>2163</v>
      </c>
      <c r="BJ891">
        <v>2163</v>
      </c>
      <c r="BK891">
        <v>2156</v>
      </c>
      <c r="BL891">
        <v>2157</v>
      </c>
      <c r="BM891">
        <v>20200</v>
      </c>
      <c r="BN891">
        <v>2159</v>
      </c>
      <c r="BO891">
        <v>2159</v>
      </c>
      <c r="BP891">
        <v>2154</v>
      </c>
      <c r="BQ891">
        <v>2154</v>
      </c>
      <c r="BR891">
        <v>9500</v>
      </c>
      <c r="BS891">
        <v>2154</v>
      </c>
      <c r="BT891">
        <v>2154</v>
      </c>
      <c r="BU891">
        <v>2147</v>
      </c>
      <c r="BV891">
        <v>2148</v>
      </c>
      <c r="BW891">
        <v>15100</v>
      </c>
      <c r="BX891">
        <v>2147</v>
      </c>
      <c r="BY891">
        <v>2149</v>
      </c>
      <c r="BZ891">
        <v>2144</v>
      </c>
      <c r="CA891">
        <v>2145</v>
      </c>
      <c r="CB891">
        <v>17700</v>
      </c>
      <c r="CC891">
        <v>2145</v>
      </c>
      <c r="CD891">
        <v>2147</v>
      </c>
      <c r="CE891">
        <v>2144</v>
      </c>
      <c r="CF891">
        <v>2146</v>
      </c>
      <c r="CG891">
        <v>9900</v>
      </c>
      <c r="CH891">
        <v>2145</v>
      </c>
      <c r="CI891">
        <v>2156</v>
      </c>
      <c r="CJ891">
        <v>2145</v>
      </c>
      <c r="CK891">
        <v>2154</v>
      </c>
      <c r="CL891">
        <v>19100</v>
      </c>
      <c r="CM891">
        <v>2155</v>
      </c>
      <c r="CN891">
        <v>2156</v>
      </c>
      <c r="CO891">
        <v>2151</v>
      </c>
      <c r="CP891">
        <v>2151</v>
      </c>
      <c r="CQ891">
        <v>20500</v>
      </c>
      <c r="CR891">
        <v>2151</v>
      </c>
      <c r="CS891">
        <v>2165</v>
      </c>
      <c r="CT891">
        <v>2151</v>
      </c>
      <c r="CU891">
        <v>2165</v>
      </c>
      <c r="CV891">
        <v>21900</v>
      </c>
      <c r="CW891">
        <v>2164</v>
      </c>
      <c r="CX891">
        <v>2164</v>
      </c>
      <c r="CY891">
        <v>2154</v>
      </c>
      <c r="CZ891">
        <v>2158</v>
      </c>
      <c r="DA891">
        <v>21900</v>
      </c>
      <c r="DB891">
        <v>2158</v>
      </c>
      <c r="DC891">
        <v>2164</v>
      </c>
      <c r="DD891">
        <v>2158</v>
      </c>
      <c r="DE891">
        <v>2164</v>
      </c>
      <c r="DF891">
        <v>10100</v>
      </c>
      <c r="DG891">
        <v>2164</v>
      </c>
      <c r="DH891">
        <v>2169</v>
      </c>
      <c r="DI891">
        <v>2163</v>
      </c>
      <c r="DJ891">
        <v>2167</v>
      </c>
      <c r="DK891">
        <v>18600</v>
      </c>
      <c r="DL891">
        <v>2166</v>
      </c>
      <c r="DM891">
        <v>2173</v>
      </c>
      <c r="DN891">
        <v>2165</v>
      </c>
      <c r="DO891">
        <v>2173</v>
      </c>
      <c r="DP891">
        <v>22900</v>
      </c>
      <c r="DQ891">
        <v>2173</v>
      </c>
      <c r="DR891">
        <v>2174</v>
      </c>
      <c r="DS891">
        <v>2170</v>
      </c>
      <c r="DT891">
        <v>2172</v>
      </c>
      <c r="DU891">
        <v>14700</v>
      </c>
      <c r="DV891">
        <v>2172</v>
      </c>
      <c r="DW891">
        <v>2172</v>
      </c>
      <c r="DX891">
        <v>2169</v>
      </c>
      <c r="DY891">
        <v>2169</v>
      </c>
      <c r="DZ891">
        <v>4400</v>
      </c>
      <c r="EA891">
        <v>2169</v>
      </c>
      <c r="EB891">
        <v>2169</v>
      </c>
      <c r="EC891">
        <v>2157</v>
      </c>
      <c r="ED891">
        <v>2158</v>
      </c>
      <c r="EE891">
        <v>21300</v>
      </c>
      <c r="EF891">
        <v>2158</v>
      </c>
      <c r="EG891">
        <v>2158</v>
      </c>
      <c r="EH891">
        <v>2154</v>
      </c>
      <c r="EI891">
        <v>2155</v>
      </c>
      <c r="EJ891">
        <v>15100</v>
      </c>
      <c r="EK891">
        <v>2155</v>
      </c>
      <c r="EL891">
        <v>2156</v>
      </c>
      <c r="EM891">
        <v>2151</v>
      </c>
      <c r="EN891">
        <v>2153</v>
      </c>
      <c r="EO891">
        <v>7200</v>
      </c>
      <c r="EP891">
        <v>2152</v>
      </c>
      <c r="EQ891">
        <v>2153</v>
      </c>
      <c r="ER891">
        <v>2149</v>
      </c>
      <c r="ES891">
        <v>2152</v>
      </c>
      <c r="ET891">
        <v>12900</v>
      </c>
      <c r="EU891">
        <v>2151</v>
      </c>
      <c r="EV891">
        <v>2160</v>
      </c>
      <c r="EW891">
        <v>2151</v>
      </c>
      <c r="EX891">
        <v>2159</v>
      </c>
      <c r="EY891">
        <v>11000</v>
      </c>
      <c r="EZ891">
        <v>2159</v>
      </c>
      <c r="FA891">
        <v>2163</v>
      </c>
      <c r="FB891">
        <v>2159</v>
      </c>
      <c r="FC891">
        <v>2160</v>
      </c>
      <c r="FD891">
        <v>7800</v>
      </c>
      <c r="FE891">
        <v>2159</v>
      </c>
      <c r="FF891">
        <v>2160</v>
      </c>
      <c r="FG891">
        <v>2157</v>
      </c>
      <c r="FH891">
        <v>2160</v>
      </c>
      <c r="FI891">
        <v>8400</v>
      </c>
      <c r="FJ891">
        <v>2159</v>
      </c>
      <c r="FK891">
        <v>2159</v>
      </c>
      <c r="FL891">
        <v>2157</v>
      </c>
      <c r="FM891">
        <v>2158</v>
      </c>
      <c r="FN891">
        <v>3800</v>
      </c>
      <c r="FO891">
        <v>2159</v>
      </c>
      <c r="FP891">
        <v>2165</v>
      </c>
      <c r="FQ891">
        <v>2159</v>
      </c>
      <c r="FR891">
        <v>2160</v>
      </c>
      <c r="FS891">
        <v>9400</v>
      </c>
      <c r="FT891">
        <v>2161</v>
      </c>
      <c r="FU891">
        <v>2161</v>
      </c>
      <c r="FV891">
        <v>2161</v>
      </c>
      <c r="FW891">
        <v>2161</v>
      </c>
      <c r="FX891">
        <v>700</v>
      </c>
      <c r="GC891">
        <v>0</v>
      </c>
      <c r="GH891">
        <v>0</v>
      </c>
      <c r="GM891">
        <v>0</v>
      </c>
      <c r="GR891">
        <v>0</v>
      </c>
      <c r="GW891">
        <v>0</v>
      </c>
      <c r="HB891">
        <v>0</v>
      </c>
      <c r="HG891">
        <v>0</v>
      </c>
      <c r="HL891">
        <v>0</v>
      </c>
      <c r="HQ891">
        <v>0</v>
      </c>
      <c r="HV891">
        <v>0</v>
      </c>
      <c r="IA891">
        <v>0</v>
      </c>
      <c r="IB891">
        <v>2157</v>
      </c>
      <c r="IC891">
        <v>2162</v>
      </c>
      <c r="ID891">
        <v>2150</v>
      </c>
      <c r="IE891">
        <v>2153</v>
      </c>
      <c r="IF891">
        <v>40300</v>
      </c>
      <c r="IG891">
        <v>2152</v>
      </c>
      <c r="IH891">
        <v>2152</v>
      </c>
      <c r="II891">
        <v>2150</v>
      </c>
      <c r="IJ891">
        <v>2150</v>
      </c>
      <c r="IK891">
        <v>4200</v>
      </c>
      <c r="IL891">
        <v>2150</v>
      </c>
      <c r="IM891">
        <v>2153</v>
      </c>
      <c r="IN891">
        <v>2149</v>
      </c>
      <c r="IO891">
        <v>2149</v>
      </c>
      <c r="IP891">
        <v>15400</v>
      </c>
      <c r="IQ891">
        <v>2149</v>
      </c>
      <c r="IR891">
        <v>2150</v>
      </c>
      <c r="IS891">
        <v>2147</v>
      </c>
      <c r="IT891">
        <v>2147</v>
      </c>
      <c r="IU891">
        <v>12500</v>
      </c>
      <c r="IV891">
        <v>2147</v>
      </c>
      <c r="IW891">
        <v>2147</v>
      </c>
      <c r="IX891">
        <v>2144</v>
      </c>
      <c r="IY891">
        <v>2145</v>
      </c>
      <c r="IZ891">
        <v>16500</v>
      </c>
      <c r="JA891">
        <v>2144</v>
      </c>
      <c r="JB891">
        <v>2144</v>
      </c>
      <c r="JC891">
        <v>2143</v>
      </c>
      <c r="JD891">
        <v>2143</v>
      </c>
      <c r="JE891">
        <v>10300</v>
      </c>
      <c r="JF891">
        <v>2142</v>
      </c>
      <c r="JG891">
        <v>2142</v>
      </c>
      <c r="JH891">
        <v>2125</v>
      </c>
      <c r="JI891">
        <v>2128</v>
      </c>
      <c r="JJ891">
        <v>39000</v>
      </c>
      <c r="JK891">
        <v>2128</v>
      </c>
      <c r="JL891">
        <v>2133</v>
      </c>
      <c r="JM891">
        <v>2126</v>
      </c>
      <c r="JN891">
        <v>2133</v>
      </c>
      <c r="JO891">
        <v>8900</v>
      </c>
      <c r="JP891">
        <v>2132</v>
      </c>
      <c r="JQ891">
        <v>2134</v>
      </c>
      <c r="JR891">
        <v>2130</v>
      </c>
      <c r="JS891">
        <v>2134</v>
      </c>
      <c r="JT891">
        <v>6200</v>
      </c>
      <c r="JU891">
        <v>2133</v>
      </c>
      <c r="JV891">
        <v>2133</v>
      </c>
      <c r="JW891">
        <v>2130</v>
      </c>
      <c r="JX891">
        <v>2130</v>
      </c>
      <c r="JY891">
        <v>6100</v>
      </c>
      <c r="JZ891">
        <v>2130</v>
      </c>
      <c r="KA891">
        <v>2132</v>
      </c>
      <c r="KB891">
        <v>2117</v>
      </c>
      <c r="KC891">
        <v>2118</v>
      </c>
      <c r="KD891">
        <v>18800</v>
      </c>
      <c r="KE891">
        <v>2119</v>
      </c>
      <c r="KF891">
        <v>2120</v>
      </c>
      <c r="KG891">
        <v>2111</v>
      </c>
      <c r="KH891">
        <v>2112</v>
      </c>
      <c r="KI891">
        <v>21800</v>
      </c>
      <c r="KJ891">
        <v>2112</v>
      </c>
      <c r="KK891">
        <v>2119</v>
      </c>
      <c r="KL891">
        <v>2111</v>
      </c>
      <c r="KM891">
        <v>2119</v>
      </c>
      <c r="KN891">
        <v>9500</v>
      </c>
      <c r="KO891">
        <v>2119</v>
      </c>
      <c r="KP891">
        <v>2126</v>
      </c>
      <c r="KQ891">
        <v>2119</v>
      </c>
      <c r="KR891">
        <v>2126</v>
      </c>
      <c r="KS891">
        <v>8000</v>
      </c>
      <c r="KT891">
        <v>2126</v>
      </c>
      <c r="KU891">
        <v>2126</v>
      </c>
      <c r="KV891">
        <v>2120</v>
      </c>
      <c r="KW891">
        <v>2120</v>
      </c>
      <c r="KX891">
        <v>6000</v>
      </c>
      <c r="KY891">
        <v>2120</v>
      </c>
      <c r="KZ891">
        <v>2120</v>
      </c>
      <c r="LA891">
        <v>2116</v>
      </c>
      <c r="LB891">
        <v>2118</v>
      </c>
      <c r="LC891">
        <v>13000</v>
      </c>
      <c r="LD891">
        <v>2118</v>
      </c>
      <c r="LE891">
        <v>2128</v>
      </c>
      <c r="LF891">
        <v>2118</v>
      </c>
      <c r="LG891">
        <v>2127</v>
      </c>
      <c r="LH891">
        <v>18400</v>
      </c>
      <c r="LI891">
        <v>2128</v>
      </c>
      <c r="LJ891">
        <v>2134</v>
      </c>
      <c r="LK891">
        <v>2128</v>
      </c>
      <c r="LL891">
        <v>2133</v>
      </c>
      <c r="LM891">
        <v>12200</v>
      </c>
      <c r="LN891">
        <v>2132</v>
      </c>
      <c r="LO891">
        <v>2135</v>
      </c>
      <c r="LP891">
        <v>2131</v>
      </c>
      <c r="LQ891">
        <v>2131</v>
      </c>
      <c r="LR891">
        <v>11900</v>
      </c>
      <c r="LS891">
        <v>2131</v>
      </c>
      <c r="LT891">
        <v>2132</v>
      </c>
      <c r="LU891">
        <v>2128</v>
      </c>
      <c r="LV891">
        <v>2130</v>
      </c>
      <c r="LW891">
        <v>17700</v>
      </c>
      <c r="LX891">
        <v>2129</v>
      </c>
      <c r="LY891">
        <v>2134</v>
      </c>
      <c r="LZ891">
        <v>2128</v>
      </c>
      <c r="MA891">
        <v>2134</v>
      </c>
      <c r="MB891">
        <v>13300</v>
      </c>
      <c r="MC891">
        <v>2135</v>
      </c>
      <c r="MD891">
        <v>2135</v>
      </c>
      <c r="ME891">
        <v>2127</v>
      </c>
      <c r="MF891">
        <v>2129</v>
      </c>
      <c r="MG891">
        <v>17000</v>
      </c>
      <c r="MH891">
        <v>2130</v>
      </c>
      <c r="MI891">
        <v>2130</v>
      </c>
      <c r="MJ891">
        <v>2126</v>
      </c>
      <c r="MK891">
        <v>2128</v>
      </c>
      <c r="ML891">
        <v>10500</v>
      </c>
      <c r="MM891">
        <v>2128</v>
      </c>
      <c r="MN891">
        <v>2128</v>
      </c>
      <c r="MO891">
        <v>2119</v>
      </c>
      <c r="MP891">
        <v>2119</v>
      </c>
      <c r="MQ891">
        <v>14900</v>
      </c>
      <c r="MR891">
        <v>2119</v>
      </c>
      <c r="MS891">
        <v>2127</v>
      </c>
      <c r="MT891">
        <v>2118</v>
      </c>
      <c r="MU891">
        <v>2126</v>
      </c>
      <c r="MV891">
        <v>25300</v>
      </c>
      <c r="MW891">
        <v>2125</v>
      </c>
      <c r="MX891">
        <v>2126</v>
      </c>
      <c r="MY891">
        <v>2121</v>
      </c>
      <c r="MZ891">
        <v>2123</v>
      </c>
      <c r="NA891">
        <v>23700</v>
      </c>
      <c r="NB891">
        <v>2124</v>
      </c>
      <c r="NC891">
        <v>2124</v>
      </c>
      <c r="ND891">
        <v>2118</v>
      </c>
      <c r="NE891">
        <v>2120</v>
      </c>
      <c r="NF891">
        <v>39500</v>
      </c>
      <c r="NG891">
        <v>2120</v>
      </c>
      <c r="NH891">
        <v>2120</v>
      </c>
      <c r="NI891">
        <v>2116</v>
      </c>
      <c r="NJ891">
        <v>2117</v>
      </c>
      <c r="NK891">
        <v>23700</v>
      </c>
      <c r="NL891">
        <v>2117</v>
      </c>
      <c r="NM891">
        <v>2120</v>
      </c>
      <c r="NN891">
        <v>2115</v>
      </c>
      <c r="NO891">
        <v>2116</v>
      </c>
      <c r="NP891">
        <v>45700</v>
      </c>
      <c r="NQ891">
        <v>2116</v>
      </c>
      <c r="NR891">
        <v>2119</v>
      </c>
      <c r="NS891">
        <v>2114</v>
      </c>
      <c r="NT891">
        <v>2114</v>
      </c>
      <c r="NU891">
        <v>34700</v>
      </c>
      <c r="NV891">
        <v>2113</v>
      </c>
      <c r="NW891">
        <v>2113</v>
      </c>
      <c r="NX891">
        <v>2113</v>
      </c>
      <c r="NY891">
        <v>2113</v>
      </c>
      <c r="NZ891">
        <v>71000</v>
      </c>
    </row>
    <row r="892" spans="1:390" ht="15">
      <c r="A892" s="14" t="s">
        <v>18</v>
      </c>
      <c r="B892" s="14">
        <v>6</v>
      </c>
      <c r="C892" s="14">
        <v>6619</v>
      </c>
      <c r="D892" s="9" t="s">
        <v>123</v>
      </c>
      <c r="E892" s="14" t="s">
        <v>20</v>
      </c>
      <c r="F892" s="14" t="s">
        <v>453</v>
      </c>
      <c r="G892" s="51">
        <v>1956</v>
      </c>
      <c r="H892" s="51">
        <v>206</v>
      </c>
      <c r="I892" s="59">
        <v>0.1177</v>
      </c>
      <c r="J892" s="51">
        <v>5622700</v>
      </c>
      <c r="K892" s="51">
        <v>1994</v>
      </c>
      <c r="L892" s="51">
        <v>1755</v>
      </c>
      <c r="M892" s="64">
        <f t="shared" si="66"/>
        <v>0.15899581589958159</v>
      </c>
      <c r="N892" s="43" t="str">
        <f>IFERROR(VLOOKUP(C892, マスタ!$E$2:$G$33, 3, TRUE), "")</f>
        <v>電気</v>
      </c>
      <c r="O892" s="14" t="str">
        <f>IF(F892 = "", "", TEXT( WORKDAY(TEXT(LEFT(F892, FIND("(", F892) - 1), "yyyy/mm/dd"), 1, マスタ!$A$2:$A$106), "yyyymmdd"))</f>
        <v>20170814</v>
      </c>
      <c r="P892" s="18">
        <v>42961</v>
      </c>
      <c r="Q892" s="57">
        <v>1968</v>
      </c>
      <c r="R892" s="57">
        <v>2144</v>
      </c>
      <c r="S892" s="57">
        <v>1936</v>
      </c>
      <c r="T892" s="14" t="str">
        <f t="shared" si="68"/>
        <v>有</v>
      </c>
      <c r="U892" s="14" t="str">
        <f t="shared" si="69"/>
        <v>有</v>
      </c>
      <c r="V892" s="68">
        <f t="shared" si="70"/>
        <v>6.1349693251533388E-3</v>
      </c>
      <c r="W892" s="19" t="s">
        <v>947</v>
      </c>
      <c r="X892" s="47">
        <v>-19</v>
      </c>
      <c r="Y892" s="70">
        <f t="shared" si="67"/>
        <v>-9.7137014314928436</v>
      </c>
      <c r="Z892">
        <v>1968</v>
      </c>
      <c r="AA892">
        <v>1975</v>
      </c>
      <c r="AB892">
        <v>1936</v>
      </c>
      <c r="AC892">
        <v>1967</v>
      </c>
      <c r="AD892">
        <v>194300</v>
      </c>
      <c r="AE892">
        <v>1967</v>
      </c>
      <c r="AF892">
        <v>1983</v>
      </c>
      <c r="AG892">
        <v>1958</v>
      </c>
      <c r="AH892">
        <v>1968</v>
      </c>
      <c r="AI892">
        <v>89800</v>
      </c>
      <c r="AJ892">
        <v>1969</v>
      </c>
      <c r="AK892">
        <v>2012</v>
      </c>
      <c r="AL892">
        <v>1966</v>
      </c>
      <c r="AM892">
        <v>2003</v>
      </c>
      <c r="AN892">
        <v>137900</v>
      </c>
      <c r="AO892">
        <v>2008</v>
      </c>
      <c r="AP892">
        <v>2067</v>
      </c>
      <c r="AQ892">
        <v>2002</v>
      </c>
      <c r="AR892">
        <v>2036</v>
      </c>
      <c r="AS892">
        <v>254200</v>
      </c>
      <c r="AT892">
        <v>2032</v>
      </c>
      <c r="AU892">
        <v>2044</v>
      </c>
      <c r="AV892">
        <v>2018</v>
      </c>
      <c r="AW892">
        <v>2035</v>
      </c>
      <c r="AX892">
        <v>96000</v>
      </c>
      <c r="AY892">
        <v>2030</v>
      </c>
      <c r="AZ892">
        <v>2076</v>
      </c>
      <c r="BA892">
        <v>2029</v>
      </c>
      <c r="BB892">
        <v>2069</v>
      </c>
      <c r="BC892">
        <v>132700</v>
      </c>
      <c r="BD892">
        <v>2070</v>
      </c>
      <c r="BE892">
        <v>2088</v>
      </c>
      <c r="BF892">
        <v>2055</v>
      </c>
      <c r="BG892">
        <v>2084</v>
      </c>
      <c r="BH892">
        <v>147500</v>
      </c>
      <c r="BI892">
        <v>2080</v>
      </c>
      <c r="BJ892">
        <v>2119</v>
      </c>
      <c r="BK892">
        <v>2073</v>
      </c>
      <c r="BL892">
        <v>2109</v>
      </c>
      <c r="BM892">
        <v>235700</v>
      </c>
      <c r="BN892">
        <v>2109</v>
      </c>
      <c r="BO892">
        <v>2110</v>
      </c>
      <c r="BP892">
        <v>2073</v>
      </c>
      <c r="BQ892">
        <v>2080</v>
      </c>
      <c r="BR892">
        <v>138200</v>
      </c>
      <c r="BS892">
        <v>2078</v>
      </c>
      <c r="BT892">
        <v>2089</v>
      </c>
      <c r="BU892">
        <v>2072</v>
      </c>
      <c r="BV892">
        <v>2085</v>
      </c>
      <c r="BW892">
        <v>72200</v>
      </c>
      <c r="BX892">
        <v>2085</v>
      </c>
      <c r="BY892">
        <v>2087</v>
      </c>
      <c r="BZ892">
        <v>2070</v>
      </c>
      <c r="CA892">
        <v>2078</v>
      </c>
      <c r="CB892">
        <v>44100</v>
      </c>
      <c r="CC892">
        <v>2077</v>
      </c>
      <c r="CD892">
        <v>2078</v>
      </c>
      <c r="CE892">
        <v>2058</v>
      </c>
      <c r="CF892">
        <v>2061</v>
      </c>
      <c r="CG892">
        <v>75700</v>
      </c>
      <c r="CH892">
        <v>2061</v>
      </c>
      <c r="CI892">
        <v>2095</v>
      </c>
      <c r="CJ892">
        <v>2054</v>
      </c>
      <c r="CK892">
        <v>2087</v>
      </c>
      <c r="CL892">
        <v>84400</v>
      </c>
      <c r="CM892">
        <v>2089</v>
      </c>
      <c r="CN892">
        <v>2100</v>
      </c>
      <c r="CO892">
        <v>2081</v>
      </c>
      <c r="CP892">
        <v>2089</v>
      </c>
      <c r="CQ892">
        <v>63900</v>
      </c>
      <c r="CR892">
        <v>2090</v>
      </c>
      <c r="CS892">
        <v>2095</v>
      </c>
      <c r="CT892">
        <v>2086</v>
      </c>
      <c r="CU892">
        <v>2095</v>
      </c>
      <c r="CV892">
        <v>17500</v>
      </c>
      <c r="CW892">
        <v>2095</v>
      </c>
      <c r="CX892">
        <v>2095</v>
      </c>
      <c r="CY892">
        <v>2085</v>
      </c>
      <c r="CZ892">
        <v>2090</v>
      </c>
      <c r="DA892">
        <v>17900</v>
      </c>
      <c r="DB892">
        <v>2092</v>
      </c>
      <c r="DC892">
        <v>2114</v>
      </c>
      <c r="DD892">
        <v>2091</v>
      </c>
      <c r="DE892">
        <v>2106</v>
      </c>
      <c r="DF892">
        <v>86000</v>
      </c>
      <c r="DG892">
        <v>2105</v>
      </c>
      <c r="DH892">
        <v>2143</v>
      </c>
      <c r="DI892">
        <v>2101</v>
      </c>
      <c r="DJ892">
        <v>2141</v>
      </c>
      <c r="DK892">
        <v>119900</v>
      </c>
      <c r="DL892">
        <v>2141</v>
      </c>
      <c r="DM892">
        <v>2144</v>
      </c>
      <c r="DN892">
        <v>2118</v>
      </c>
      <c r="DO892">
        <v>2122</v>
      </c>
      <c r="DP892">
        <v>87100</v>
      </c>
      <c r="DQ892">
        <v>2122</v>
      </c>
      <c r="DR892">
        <v>2138</v>
      </c>
      <c r="DS892">
        <v>2116</v>
      </c>
      <c r="DT892">
        <v>2130</v>
      </c>
      <c r="DU892">
        <v>56800</v>
      </c>
      <c r="DV892">
        <v>2128</v>
      </c>
      <c r="DW892">
        <v>2130</v>
      </c>
      <c r="DX892">
        <v>2117</v>
      </c>
      <c r="DY892">
        <v>2122</v>
      </c>
      <c r="DZ892">
        <v>26500</v>
      </c>
      <c r="EA892">
        <v>2121</v>
      </c>
      <c r="EB892">
        <v>2132</v>
      </c>
      <c r="EC892">
        <v>2112</v>
      </c>
      <c r="ED892">
        <v>2112</v>
      </c>
      <c r="EE892">
        <v>38200</v>
      </c>
      <c r="EF892">
        <v>2112</v>
      </c>
      <c r="EG892">
        <v>2119</v>
      </c>
      <c r="EH892">
        <v>2100</v>
      </c>
      <c r="EI892">
        <v>2110</v>
      </c>
      <c r="EJ892">
        <v>38400</v>
      </c>
      <c r="EK892">
        <v>2107</v>
      </c>
      <c r="EL892">
        <v>2107</v>
      </c>
      <c r="EM892">
        <v>2087</v>
      </c>
      <c r="EN892">
        <v>2091</v>
      </c>
      <c r="EO892">
        <v>52300</v>
      </c>
      <c r="EP892">
        <v>2093</v>
      </c>
      <c r="EQ892">
        <v>2108</v>
      </c>
      <c r="ER892">
        <v>2085</v>
      </c>
      <c r="ES892">
        <v>2104</v>
      </c>
      <c r="ET892">
        <v>36800</v>
      </c>
      <c r="EU892">
        <v>2107</v>
      </c>
      <c r="EV892">
        <v>2111</v>
      </c>
      <c r="EW892">
        <v>2097</v>
      </c>
      <c r="EX892">
        <v>2106</v>
      </c>
      <c r="EY892">
        <v>22800</v>
      </c>
      <c r="EZ892">
        <v>2106</v>
      </c>
      <c r="FA892">
        <v>2120</v>
      </c>
      <c r="FB892">
        <v>2104</v>
      </c>
      <c r="FC892">
        <v>2115</v>
      </c>
      <c r="FD892">
        <v>32100</v>
      </c>
      <c r="FE892">
        <v>2117</v>
      </c>
      <c r="FF892">
        <v>2122</v>
      </c>
      <c r="FG892">
        <v>2113</v>
      </c>
      <c r="FH892">
        <v>2117</v>
      </c>
      <c r="FI892">
        <v>21400</v>
      </c>
      <c r="FJ892">
        <v>2117</v>
      </c>
      <c r="FK892">
        <v>2120</v>
      </c>
      <c r="FL892">
        <v>2108</v>
      </c>
      <c r="FM892">
        <v>2113</v>
      </c>
      <c r="FN892">
        <v>12900</v>
      </c>
      <c r="FO892">
        <v>2114</v>
      </c>
      <c r="FP892">
        <v>2115</v>
      </c>
      <c r="FQ892">
        <v>2105</v>
      </c>
      <c r="FR892">
        <v>2108</v>
      </c>
      <c r="FS892">
        <v>13400</v>
      </c>
      <c r="FT892">
        <v>2107</v>
      </c>
      <c r="FU892">
        <v>2107</v>
      </c>
      <c r="FV892">
        <v>2107</v>
      </c>
      <c r="FW892">
        <v>2107</v>
      </c>
      <c r="FX892">
        <v>6800</v>
      </c>
      <c r="GC892">
        <v>0</v>
      </c>
      <c r="GH892">
        <v>0</v>
      </c>
      <c r="GM892">
        <v>0</v>
      </c>
      <c r="GR892">
        <v>0</v>
      </c>
      <c r="GW892">
        <v>0</v>
      </c>
      <c r="HB892">
        <v>0</v>
      </c>
      <c r="HG892">
        <v>0</v>
      </c>
      <c r="HL892">
        <v>0</v>
      </c>
      <c r="HQ892">
        <v>0</v>
      </c>
      <c r="HV892">
        <v>0</v>
      </c>
      <c r="IA892">
        <v>0</v>
      </c>
      <c r="IB892">
        <v>2110</v>
      </c>
      <c r="IC892">
        <v>2110</v>
      </c>
      <c r="ID892">
        <v>2094</v>
      </c>
      <c r="IE892">
        <v>2100</v>
      </c>
      <c r="IF892">
        <v>69700</v>
      </c>
      <c r="IG892">
        <v>2100</v>
      </c>
      <c r="IH892">
        <v>2118</v>
      </c>
      <c r="II892">
        <v>2092</v>
      </c>
      <c r="IJ892">
        <v>2118</v>
      </c>
      <c r="IK892">
        <v>37000</v>
      </c>
      <c r="IL892">
        <v>2116</v>
      </c>
      <c r="IM892">
        <v>2116</v>
      </c>
      <c r="IN892">
        <v>2105</v>
      </c>
      <c r="IO892">
        <v>2114</v>
      </c>
      <c r="IP892">
        <v>25500</v>
      </c>
      <c r="IQ892">
        <v>2113</v>
      </c>
      <c r="IR892">
        <v>2120</v>
      </c>
      <c r="IS892">
        <v>2106</v>
      </c>
      <c r="IT892">
        <v>2110</v>
      </c>
      <c r="IU892">
        <v>21600</v>
      </c>
      <c r="IV892">
        <v>2109</v>
      </c>
      <c r="IW892">
        <v>2114</v>
      </c>
      <c r="IX892">
        <v>2105</v>
      </c>
      <c r="IY892">
        <v>2106</v>
      </c>
      <c r="IZ892">
        <v>14900</v>
      </c>
      <c r="JA892">
        <v>2108</v>
      </c>
      <c r="JB892">
        <v>2112</v>
      </c>
      <c r="JC892">
        <v>2105</v>
      </c>
      <c r="JD892">
        <v>2106</v>
      </c>
      <c r="JE892">
        <v>9100</v>
      </c>
      <c r="JF892">
        <v>2106</v>
      </c>
      <c r="JG892">
        <v>2106</v>
      </c>
      <c r="JH892">
        <v>2090</v>
      </c>
      <c r="JI892">
        <v>2097</v>
      </c>
      <c r="JJ892">
        <v>43300</v>
      </c>
      <c r="JK892">
        <v>2097</v>
      </c>
      <c r="JL892">
        <v>2112</v>
      </c>
      <c r="JM892">
        <v>2096</v>
      </c>
      <c r="JN892">
        <v>2111</v>
      </c>
      <c r="JO892">
        <v>40400</v>
      </c>
      <c r="JP892">
        <v>2111</v>
      </c>
      <c r="JQ892">
        <v>2112</v>
      </c>
      <c r="JR892">
        <v>2104</v>
      </c>
      <c r="JS892">
        <v>2106</v>
      </c>
      <c r="JT892">
        <v>7400</v>
      </c>
      <c r="JU892">
        <v>2107</v>
      </c>
      <c r="JV892">
        <v>2107</v>
      </c>
      <c r="JW892">
        <v>2097</v>
      </c>
      <c r="JX892">
        <v>2104</v>
      </c>
      <c r="JY892">
        <v>10000</v>
      </c>
      <c r="JZ892">
        <v>2105</v>
      </c>
      <c r="KA892">
        <v>2107</v>
      </c>
      <c r="KB892">
        <v>2099</v>
      </c>
      <c r="KC892">
        <v>2100</v>
      </c>
      <c r="KD892">
        <v>13000</v>
      </c>
      <c r="KE892">
        <v>2099</v>
      </c>
      <c r="KF892">
        <v>2104</v>
      </c>
      <c r="KG892">
        <v>2097</v>
      </c>
      <c r="KH892">
        <v>2099</v>
      </c>
      <c r="KI892">
        <v>9200</v>
      </c>
      <c r="KJ892">
        <v>2098</v>
      </c>
      <c r="KK892">
        <v>2101</v>
      </c>
      <c r="KL892">
        <v>2096</v>
      </c>
      <c r="KM892">
        <v>2097</v>
      </c>
      <c r="KN892">
        <v>18000</v>
      </c>
      <c r="KO892">
        <v>2096</v>
      </c>
      <c r="KP892">
        <v>2096</v>
      </c>
      <c r="KQ892">
        <v>2090</v>
      </c>
      <c r="KR892">
        <v>2092</v>
      </c>
      <c r="KS892">
        <v>14000</v>
      </c>
      <c r="KT892">
        <v>2094</v>
      </c>
      <c r="KU892">
        <v>2100</v>
      </c>
      <c r="KV892">
        <v>2090</v>
      </c>
      <c r="KW892">
        <v>2096</v>
      </c>
      <c r="KX892">
        <v>13300</v>
      </c>
      <c r="KY892">
        <v>2098</v>
      </c>
      <c r="KZ892">
        <v>2115</v>
      </c>
      <c r="LA892">
        <v>2097</v>
      </c>
      <c r="LB892">
        <v>2107</v>
      </c>
      <c r="LC892">
        <v>37200</v>
      </c>
      <c r="LD892">
        <v>2108</v>
      </c>
      <c r="LE892">
        <v>2111</v>
      </c>
      <c r="LF892">
        <v>2098</v>
      </c>
      <c r="LG892">
        <v>2104</v>
      </c>
      <c r="LH892">
        <v>15700</v>
      </c>
      <c r="LI892">
        <v>2103</v>
      </c>
      <c r="LJ892">
        <v>2104</v>
      </c>
      <c r="LK892">
        <v>2098</v>
      </c>
      <c r="LL892">
        <v>2100</v>
      </c>
      <c r="LM892">
        <v>7200</v>
      </c>
      <c r="LN892">
        <v>2099</v>
      </c>
      <c r="LO892">
        <v>2111</v>
      </c>
      <c r="LP892">
        <v>2099</v>
      </c>
      <c r="LQ892">
        <v>2105</v>
      </c>
      <c r="LR892">
        <v>21600</v>
      </c>
      <c r="LS892">
        <v>2104</v>
      </c>
      <c r="LT892">
        <v>2110</v>
      </c>
      <c r="LU892">
        <v>2097</v>
      </c>
      <c r="LV892">
        <v>2107</v>
      </c>
      <c r="LW892">
        <v>18600</v>
      </c>
      <c r="LX892">
        <v>2106</v>
      </c>
      <c r="LY892">
        <v>2114</v>
      </c>
      <c r="LZ892">
        <v>2106</v>
      </c>
      <c r="MA892">
        <v>2109</v>
      </c>
      <c r="MB892">
        <v>21900</v>
      </c>
      <c r="MC892">
        <v>2110</v>
      </c>
      <c r="MD892">
        <v>2110</v>
      </c>
      <c r="ME892">
        <v>2098</v>
      </c>
      <c r="MF892">
        <v>2101</v>
      </c>
      <c r="MG892">
        <v>27900</v>
      </c>
      <c r="MH892">
        <v>2104</v>
      </c>
      <c r="MI892">
        <v>2105</v>
      </c>
      <c r="MJ892">
        <v>2101</v>
      </c>
      <c r="MK892">
        <v>2105</v>
      </c>
      <c r="ML892">
        <v>8200</v>
      </c>
      <c r="MM892">
        <v>2105</v>
      </c>
      <c r="MN892">
        <v>2106</v>
      </c>
      <c r="MO892">
        <v>2095</v>
      </c>
      <c r="MP892">
        <v>2100</v>
      </c>
      <c r="MQ892">
        <v>22800</v>
      </c>
      <c r="MR892">
        <v>2100</v>
      </c>
      <c r="MS892">
        <v>2100</v>
      </c>
      <c r="MT892">
        <v>2092</v>
      </c>
      <c r="MU892">
        <v>2096</v>
      </c>
      <c r="MV892">
        <v>15100</v>
      </c>
      <c r="MW892">
        <v>2096</v>
      </c>
      <c r="MX892">
        <v>2100</v>
      </c>
      <c r="MY892">
        <v>2096</v>
      </c>
      <c r="MZ892">
        <v>2100</v>
      </c>
      <c r="NA892">
        <v>11400</v>
      </c>
      <c r="NB892">
        <v>2101</v>
      </c>
      <c r="NC892">
        <v>2110</v>
      </c>
      <c r="ND892">
        <v>2101</v>
      </c>
      <c r="NE892">
        <v>2108</v>
      </c>
      <c r="NF892">
        <v>21900</v>
      </c>
      <c r="NG892">
        <v>2108</v>
      </c>
      <c r="NH892">
        <v>2109</v>
      </c>
      <c r="NI892">
        <v>2100</v>
      </c>
      <c r="NJ892">
        <v>2103</v>
      </c>
      <c r="NK892">
        <v>28300</v>
      </c>
      <c r="NL892">
        <v>2104</v>
      </c>
      <c r="NM892">
        <v>2108</v>
      </c>
      <c r="NN892">
        <v>2102</v>
      </c>
      <c r="NO892">
        <v>2105</v>
      </c>
      <c r="NP892">
        <v>24000</v>
      </c>
      <c r="NQ892">
        <v>2104</v>
      </c>
      <c r="NR892">
        <v>2118</v>
      </c>
      <c r="NS892">
        <v>2104</v>
      </c>
      <c r="NT892">
        <v>2118</v>
      </c>
      <c r="NU892">
        <v>56900</v>
      </c>
      <c r="NV892">
        <v>2110</v>
      </c>
      <c r="NW892">
        <v>2110</v>
      </c>
      <c r="NX892">
        <v>2110</v>
      </c>
      <c r="NY892">
        <v>2110</v>
      </c>
      <c r="NZ892">
        <v>56900</v>
      </c>
    </row>
    <row r="893" spans="1:390" ht="15">
      <c r="A893" s="15" t="s">
        <v>18</v>
      </c>
      <c r="B893" s="15">
        <v>8</v>
      </c>
      <c r="C893" s="15">
        <v>2154</v>
      </c>
      <c r="D893" s="10" t="s">
        <v>185</v>
      </c>
      <c r="E893" s="15" t="s">
        <v>20</v>
      </c>
      <c r="F893" s="15" t="s">
        <v>453</v>
      </c>
      <c r="G893" s="50">
        <v>2573</v>
      </c>
      <c r="H893" s="50">
        <v>251</v>
      </c>
      <c r="I893" s="58">
        <v>0.1081</v>
      </c>
      <c r="J893" s="50">
        <v>475700</v>
      </c>
      <c r="K893" s="50">
        <v>2661</v>
      </c>
      <c r="L893" s="50">
        <v>2325</v>
      </c>
      <c r="M893" s="63">
        <f t="shared" si="66"/>
        <v>0.26190476190476192</v>
      </c>
      <c r="N893" s="42" t="str">
        <f>IFERROR(VLOOKUP(C893, マスタ!$E$2:$G$33, 3, TRUE), "")</f>
        <v>食品</v>
      </c>
      <c r="O893" s="15" t="str">
        <f>IF(F893 = "", "", TEXT( WORKDAY(TEXT(LEFT(F893, FIND("(", F893) - 1), "yyyy/mm/dd"), 1, マスタ!$A$2:$A$106), "yyyymmdd"))</f>
        <v>20170814</v>
      </c>
      <c r="P893" s="16">
        <v>42961</v>
      </c>
      <c r="Q893" s="56">
        <v>2523</v>
      </c>
      <c r="R893" s="56">
        <v>2609</v>
      </c>
      <c r="S893" s="56">
        <v>2456</v>
      </c>
      <c r="T893" s="15" t="str">
        <f t="shared" si="68"/>
        <v>有</v>
      </c>
      <c r="U893" s="15" t="str">
        <f t="shared" si="69"/>
        <v>有</v>
      </c>
      <c r="V893" s="67">
        <f t="shared" si="70"/>
        <v>-1.9432568985619847E-2</v>
      </c>
      <c r="W893" s="17" t="s">
        <v>947</v>
      </c>
      <c r="X893" s="46">
        <v>-25</v>
      </c>
      <c r="Y893" s="71">
        <f t="shared" si="67"/>
        <v>-9.7162844928099492</v>
      </c>
      <c r="Z893">
        <v>2523</v>
      </c>
      <c r="AA893">
        <v>2523</v>
      </c>
      <c r="AB893">
        <v>2460</v>
      </c>
      <c r="AC893">
        <v>2478</v>
      </c>
      <c r="AD893">
        <v>21900</v>
      </c>
      <c r="AE893">
        <v>2475</v>
      </c>
      <c r="AF893">
        <v>2486</v>
      </c>
      <c r="AG893">
        <v>2456</v>
      </c>
      <c r="AH893">
        <v>2480</v>
      </c>
      <c r="AI893">
        <v>8300</v>
      </c>
      <c r="AJ893">
        <v>2483</v>
      </c>
      <c r="AK893">
        <v>2490</v>
      </c>
      <c r="AL893">
        <v>2464</v>
      </c>
      <c r="AM893">
        <v>2485</v>
      </c>
      <c r="AN893">
        <v>7200</v>
      </c>
      <c r="AO893">
        <v>2485</v>
      </c>
      <c r="AP893">
        <v>2488</v>
      </c>
      <c r="AQ893">
        <v>2473</v>
      </c>
      <c r="AR893">
        <v>2488</v>
      </c>
      <c r="AS893">
        <v>5400</v>
      </c>
      <c r="AT893">
        <v>2488</v>
      </c>
      <c r="AU893">
        <v>2497</v>
      </c>
      <c r="AV893">
        <v>2482</v>
      </c>
      <c r="AW893">
        <v>2497</v>
      </c>
      <c r="AX893">
        <v>7000</v>
      </c>
      <c r="AY893">
        <v>2499</v>
      </c>
      <c r="AZ893">
        <v>2508</v>
      </c>
      <c r="BA893">
        <v>2486</v>
      </c>
      <c r="BB893">
        <v>2496</v>
      </c>
      <c r="BC893">
        <v>9000</v>
      </c>
      <c r="BD893">
        <v>2493</v>
      </c>
      <c r="BE893">
        <v>2505</v>
      </c>
      <c r="BF893">
        <v>2492</v>
      </c>
      <c r="BG893">
        <v>2496</v>
      </c>
      <c r="BH893">
        <v>6300</v>
      </c>
      <c r="BI893">
        <v>2502</v>
      </c>
      <c r="BJ893">
        <v>2522</v>
      </c>
      <c r="BK893">
        <v>2502</v>
      </c>
      <c r="BL893">
        <v>2511</v>
      </c>
      <c r="BM893">
        <v>5500</v>
      </c>
      <c r="BN893">
        <v>2518</v>
      </c>
      <c r="BO893">
        <v>2530</v>
      </c>
      <c r="BP893">
        <v>2516</v>
      </c>
      <c r="BQ893">
        <v>2529</v>
      </c>
      <c r="BR893">
        <v>5100</v>
      </c>
      <c r="BS893">
        <v>2536</v>
      </c>
      <c r="BT893">
        <v>2545</v>
      </c>
      <c r="BU893">
        <v>2526</v>
      </c>
      <c r="BV893">
        <v>2533</v>
      </c>
      <c r="BW893">
        <v>4300</v>
      </c>
      <c r="BX893">
        <v>2537</v>
      </c>
      <c r="BY893">
        <v>2558</v>
      </c>
      <c r="BZ893">
        <v>2537</v>
      </c>
      <c r="CA893">
        <v>2550</v>
      </c>
      <c r="CB893">
        <v>6500</v>
      </c>
      <c r="CC893">
        <v>2545</v>
      </c>
      <c r="CD893">
        <v>2545</v>
      </c>
      <c r="CE893">
        <v>2530</v>
      </c>
      <c r="CF893">
        <v>2535</v>
      </c>
      <c r="CG893">
        <v>6700</v>
      </c>
      <c r="CH893">
        <v>2534</v>
      </c>
      <c r="CI893">
        <v>2550</v>
      </c>
      <c r="CJ893">
        <v>2531</v>
      </c>
      <c r="CK893">
        <v>2542</v>
      </c>
      <c r="CL893">
        <v>2700</v>
      </c>
      <c r="CM893">
        <v>2548</v>
      </c>
      <c r="CN893">
        <v>2559</v>
      </c>
      <c r="CO893">
        <v>2543</v>
      </c>
      <c r="CP893">
        <v>2549</v>
      </c>
      <c r="CQ893">
        <v>5400</v>
      </c>
      <c r="CR893">
        <v>2546</v>
      </c>
      <c r="CS893">
        <v>2562</v>
      </c>
      <c r="CT893">
        <v>2546</v>
      </c>
      <c r="CU893">
        <v>2562</v>
      </c>
      <c r="CV893">
        <v>7600</v>
      </c>
      <c r="CW893">
        <v>2559</v>
      </c>
      <c r="CX893">
        <v>2559</v>
      </c>
      <c r="CY893">
        <v>2555</v>
      </c>
      <c r="CZ893">
        <v>2557</v>
      </c>
      <c r="DA893">
        <v>1100</v>
      </c>
      <c r="DB893">
        <v>2558</v>
      </c>
      <c r="DC893">
        <v>2566</v>
      </c>
      <c r="DD893">
        <v>2553</v>
      </c>
      <c r="DE893">
        <v>2561</v>
      </c>
      <c r="DF893">
        <v>4200</v>
      </c>
      <c r="DG893">
        <v>2565</v>
      </c>
      <c r="DH893">
        <v>2580</v>
      </c>
      <c r="DI893">
        <v>2554</v>
      </c>
      <c r="DJ893">
        <v>2558</v>
      </c>
      <c r="DK893">
        <v>13800</v>
      </c>
      <c r="DL893">
        <v>2559</v>
      </c>
      <c r="DM893">
        <v>2560</v>
      </c>
      <c r="DN893">
        <v>2540</v>
      </c>
      <c r="DO893">
        <v>2549</v>
      </c>
      <c r="DP893">
        <v>7100</v>
      </c>
      <c r="DQ893">
        <v>2550</v>
      </c>
      <c r="DR893">
        <v>2563</v>
      </c>
      <c r="DS893">
        <v>2550</v>
      </c>
      <c r="DT893">
        <v>2558</v>
      </c>
      <c r="DU893">
        <v>4200</v>
      </c>
      <c r="DV893">
        <v>2555</v>
      </c>
      <c r="DW893">
        <v>2557</v>
      </c>
      <c r="DX893">
        <v>2546</v>
      </c>
      <c r="DY893">
        <v>2546</v>
      </c>
      <c r="DZ893">
        <v>1600</v>
      </c>
      <c r="EA893">
        <v>2547</v>
      </c>
      <c r="EB893">
        <v>2558</v>
      </c>
      <c r="EC893">
        <v>2547</v>
      </c>
      <c r="ED893">
        <v>2556</v>
      </c>
      <c r="EE893">
        <v>2200</v>
      </c>
      <c r="EF893">
        <v>2557</v>
      </c>
      <c r="EG893">
        <v>2557</v>
      </c>
      <c r="EH893">
        <v>2551</v>
      </c>
      <c r="EI893">
        <v>2557</v>
      </c>
      <c r="EJ893">
        <v>3500</v>
      </c>
      <c r="EK893">
        <v>2558</v>
      </c>
      <c r="EL893">
        <v>2565</v>
      </c>
      <c r="EM893">
        <v>2551</v>
      </c>
      <c r="EN893">
        <v>2559</v>
      </c>
      <c r="EO893">
        <v>3900</v>
      </c>
      <c r="EP893">
        <v>2559</v>
      </c>
      <c r="EQ893">
        <v>2571</v>
      </c>
      <c r="ER893">
        <v>2559</v>
      </c>
      <c r="ES893">
        <v>2568</v>
      </c>
      <c r="ET893">
        <v>3400</v>
      </c>
      <c r="EU893">
        <v>2569</v>
      </c>
      <c r="EV893">
        <v>2572</v>
      </c>
      <c r="EW893">
        <v>2564</v>
      </c>
      <c r="EX893">
        <v>2571</v>
      </c>
      <c r="EY893">
        <v>4300</v>
      </c>
      <c r="EZ893">
        <v>2572</v>
      </c>
      <c r="FA893">
        <v>2586</v>
      </c>
      <c r="FB893">
        <v>2571</v>
      </c>
      <c r="FC893">
        <v>2571</v>
      </c>
      <c r="FD893">
        <v>3500</v>
      </c>
      <c r="FE893">
        <v>2577</v>
      </c>
      <c r="FF893">
        <v>2585</v>
      </c>
      <c r="FG893">
        <v>2577</v>
      </c>
      <c r="FH893">
        <v>2581</v>
      </c>
      <c r="FI893">
        <v>1400</v>
      </c>
      <c r="FJ893">
        <v>2581</v>
      </c>
      <c r="FK893">
        <v>2584</v>
      </c>
      <c r="FL893">
        <v>2568</v>
      </c>
      <c r="FM893">
        <v>2577</v>
      </c>
      <c r="FN893">
        <v>4100</v>
      </c>
      <c r="FO893">
        <v>2576</v>
      </c>
      <c r="FP893">
        <v>2576</v>
      </c>
      <c r="FQ893">
        <v>2560</v>
      </c>
      <c r="FR893">
        <v>2567</v>
      </c>
      <c r="FS893">
        <v>5300</v>
      </c>
      <c r="FT893">
        <v>2564</v>
      </c>
      <c r="FU893">
        <v>2564</v>
      </c>
      <c r="FV893">
        <v>2564</v>
      </c>
      <c r="FW893">
        <v>2564</v>
      </c>
      <c r="FX893">
        <v>300</v>
      </c>
      <c r="GC893">
        <v>0</v>
      </c>
      <c r="GH893">
        <v>0</v>
      </c>
      <c r="GM893">
        <v>0</v>
      </c>
      <c r="GR893">
        <v>0</v>
      </c>
      <c r="GW893">
        <v>0</v>
      </c>
      <c r="HB893">
        <v>0</v>
      </c>
      <c r="HG893">
        <v>0</v>
      </c>
      <c r="HL893">
        <v>0</v>
      </c>
      <c r="HQ893">
        <v>0</v>
      </c>
      <c r="HV893">
        <v>0</v>
      </c>
      <c r="IA893">
        <v>0</v>
      </c>
      <c r="IB893">
        <v>2584</v>
      </c>
      <c r="IC893">
        <v>2590</v>
      </c>
      <c r="ID893">
        <v>2572</v>
      </c>
      <c r="IE893">
        <v>2590</v>
      </c>
      <c r="IF893">
        <v>8500</v>
      </c>
      <c r="IG893">
        <v>2593</v>
      </c>
      <c r="IH893">
        <v>2597</v>
      </c>
      <c r="II893">
        <v>2588</v>
      </c>
      <c r="IJ893">
        <v>2592</v>
      </c>
      <c r="IK893">
        <v>4900</v>
      </c>
      <c r="IL893">
        <v>2595</v>
      </c>
      <c r="IM893">
        <v>2595</v>
      </c>
      <c r="IN893">
        <v>2586</v>
      </c>
      <c r="IO893">
        <v>2590</v>
      </c>
      <c r="IP893">
        <v>1700</v>
      </c>
      <c r="IQ893">
        <v>2591</v>
      </c>
      <c r="IR893">
        <v>2604</v>
      </c>
      <c r="IS893">
        <v>2591</v>
      </c>
      <c r="IT893">
        <v>2596</v>
      </c>
      <c r="IU893">
        <v>7500</v>
      </c>
      <c r="IV893">
        <v>2596</v>
      </c>
      <c r="IW893">
        <v>2596</v>
      </c>
      <c r="IX893">
        <v>2581</v>
      </c>
      <c r="IY893">
        <v>2581</v>
      </c>
      <c r="IZ893">
        <v>2000</v>
      </c>
      <c r="JA893">
        <v>2583</v>
      </c>
      <c r="JB893">
        <v>2596</v>
      </c>
      <c r="JC893">
        <v>2580</v>
      </c>
      <c r="JD893">
        <v>2592</v>
      </c>
      <c r="JE893">
        <v>2800</v>
      </c>
      <c r="JF893">
        <v>2594</v>
      </c>
      <c r="JG893">
        <v>2605</v>
      </c>
      <c r="JH893">
        <v>2590</v>
      </c>
      <c r="JI893">
        <v>2603</v>
      </c>
      <c r="JJ893">
        <v>3000</v>
      </c>
      <c r="JK893">
        <v>2605</v>
      </c>
      <c r="JL893">
        <v>2609</v>
      </c>
      <c r="JM893">
        <v>2591</v>
      </c>
      <c r="JN893">
        <v>2592</v>
      </c>
      <c r="JO893">
        <v>4200</v>
      </c>
      <c r="JP893">
        <v>2596</v>
      </c>
      <c r="JQ893">
        <v>2601</v>
      </c>
      <c r="JR893">
        <v>2592</v>
      </c>
      <c r="JS893">
        <v>2601</v>
      </c>
      <c r="JT893">
        <v>3400</v>
      </c>
      <c r="JU893">
        <v>2598</v>
      </c>
      <c r="JV893">
        <v>2601</v>
      </c>
      <c r="JW893">
        <v>2597</v>
      </c>
      <c r="JX893">
        <v>2598</v>
      </c>
      <c r="JY893">
        <v>2200</v>
      </c>
      <c r="JZ893">
        <v>2598</v>
      </c>
      <c r="KA893">
        <v>2598</v>
      </c>
      <c r="KB893">
        <v>2590</v>
      </c>
      <c r="KC893">
        <v>2591</v>
      </c>
      <c r="KD893">
        <v>1300</v>
      </c>
      <c r="KE893">
        <v>2592</v>
      </c>
      <c r="KF893">
        <v>2597</v>
      </c>
      <c r="KG893">
        <v>2591</v>
      </c>
      <c r="KH893">
        <v>2594</v>
      </c>
      <c r="KI893">
        <v>1700</v>
      </c>
      <c r="KJ893">
        <v>2594</v>
      </c>
      <c r="KK893">
        <v>2605</v>
      </c>
      <c r="KL893">
        <v>2593</v>
      </c>
      <c r="KM893">
        <v>2595</v>
      </c>
      <c r="KN893">
        <v>4100</v>
      </c>
      <c r="KO893">
        <v>2593</v>
      </c>
      <c r="KP893">
        <v>2600</v>
      </c>
      <c r="KQ893">
        <v>2593</v>
      </c>
      <c r="KR893">
        <v>2594</v>
      </c>
      <c r="KS893">
        <v>3700</v>
      </c>
      <c r="KT893">
        <v>2594</v>
      </c>
      <c r="KU893">
        <v>2597</v>
      </c>
      <c r="KV893">
        <v>2592</v>
      </c>
      <c r="KW893">
        <v>2594</v>
      </c>
      <c r="KX893">
        <v>2000</v>
      </c>
      <c r="KY893">
        <v>2593</v>
      </c>
      <c r="KZ893">
        <v>2593</v>
      </c>
      <c r="LA893">
        <v>2588</v>
      </c>
      <c r="LB893">
        <v>2589</v>
      </c>
      <c r="LC893">
        <v>1900</v>
      </c>
      <c r="LD893">
        <v>2590</v>
      </c>
      <c r="LE893">
        <v>2595</v>
      </c>
      <c r="LF893">
        <v>2588</v>
      </c>
      <c r="LG893">
        <v>2594</v>
      </c>
      <c r="LH893">
        <v>2000</v>
      </c>
      <c r="LI893">
        <v>2594</v>
      </c>
      <c r="LJ893">
        <v>2597</v>
      </c>
      <c r="LK893">
        <v>2593</v>
      </c>
      <c r="LL893">
        <v>2593</v>
      </c>
      <c r="LM893">
        <v>3900</v>
      </c>
      <c r="LN893">
        <v>2593</v>
      </c>
      <c r="LO893">
        <v>2594</v>
      </c>
      <c r="LP893">
        <v>2590</v>
      </c>
      <c r="LQ893">
        <v>2592</v>
      </c>
      <c r="LR893">
        <v>2300</v>
      </c>
      <c r="LS893">
        <v>2590</v>
      </c>
      <c r="LT893">
        <v>2593</v>
      </c>
      <c r="LU893">
        <v>2587</v>
      </c>
      <c r="LV893">
        <v>2587</v>
      </c>
      <c r="LW893">
        <v>2100</v>
      </c>
      <c r="LX893">
        <v>2589</v>
      </c>
      <c r="LY893">
        <v>2589</v>
      </c>
      <c r="LZ893">
        <v>2583</v>
      </c>
      <c r="MA893">
        <v>2589</v>
      </c>
      <c r="MB893">
        <v>2500</v>
      </c>
      <c r="MC893">
        <v>2589</v>
      </c>
      <c r="MD893">
        <v>2590</v>
      </c>
      <c r="ME893">
        <v>2586</v>
      </c>
      <c r="MF893">
        <v>2590</v>
      </c>
      <c r="MG893">
        <v>2700</v>
      </c>
      <c r="MH893">
        <v>2589</v>
      </c>
      <c r="MI893">
        <v>2592</v>
      </c>
      <c r="MJ893">
        <v>2585</v>
      </c>
      <c r="MK893">
        <v>2590</v>
      </c>
      <c r="ML893">
        <v>5000</v>
      </c>
      <c r="MM893">
        <v>2589</v>
      </c>
      <c r="MN893">
        <v>2591</v>
      </c>
      <c r="MO893">
        <v>2560</v>
      </c>
      <c r="MP893">
        <v>2576</v>
      </c>
      <c r="MQ893">
        <v>6800</v>
      </c>
      <c r="MR893">
        <v>2575</v>
      </c>
      <c r="MS893">
        <v>2582</v>
      </c>
      <c r="MT893">
        <v>2573</v>
      </c>
      <c r="MU893">
        <v>2575</v>
      </c>
      <c r="MV893">
        <v>3600</v>
      </c>
      <c r="MW893">
        <v>2572</v>
      </c>
      <c r="MX893">
        <v>2583</v>
      </c>
      <c r="MY893">
        <v>2567</v>
      </c>
      <c r="MZ893">
        <v>2581</v>
      </c>
      <c r="NA893">
        <v>4800</v>
      </c>
      <c r="NB893">
        <v>2583</v>
      </c>
      <c r="NC893">
        <v>2592</v>
      </c>
      <c r="ND893">
        <v>2582</v>
      </c>
      <c r="NE893">
        <v>2592</v>
      </c>
      <c r="NF893">
        <v>3800</v>
      </c>
      <c r="NG893">
        <v>2594</v>
      </c>
      <c r="NH893">
        <v>2594</v>
      </c>
      <c r="NI893">
        <v>2584</v>
      </c>
      <c r="NJ893">
        <v>2584</v>
      </c>
      <c r="NK893">
        <v>3700</v>
      </c>
      <c r="NL893">
        <v>2587</v>
      </c>
      <c r="NM893">
        <v>2587</v>
      </c>
      <c r="NN893">
        <v>2573</v>
      </c>
      <c r="NO893">
        <v>2573</v>
      </c>
      <c r="NP893">
        <v>4300</v>
      </c>
      <c r="NQ893">
        <v>2573</v>
      </c>
      <c r="NR893">
        <v>2585</v>
      </c>
      <c r="NS893">
        <v>2571</v>
      </c>
      <c r="NT893">
        <v>2576</v>
      </c>
      <c r="NU893">
        <v>4700</v>
      </c>
      <c r="NV893">
        <v>2578</v>
      </c>
      <c r="NW893">
        <v>2578</v>
      </c>
      <c r="NX893">
        <v>2578</v>
      </c>
      <c r="NY893">
        <v>2578</v>
      </c>
      <c r="NZ893">
        <v>3500</v>
      </c>
    </row>
    <row r="894" spans="1:390" ht="15">
      <c r="A894" s="14" t="s">
        <v>18</v>
      </c>
      <c r="B894" s="14">
        <v>9</v>
      </c>
      <c r="C894" s="14">
        <v>5310</v>
      </c>
      <c r="D894" s="9" t="s">
        <v>455</v>
      </c>
      <c r="E894" s="14" t="s">
        <v>20</v>
      </c>
      <c r="F894" s="14" t="s">
        <v>453</v>
      </c>
      <c r="G894" s="51">
        <v>2168</v>
      </c>
      <c r="H894" s="51">
        <v>211</v>
      </c>
      <c r="I894" s="59">
        <v>0.10780000000000001</v>
      </c>
      <c r="J894" s="51">
        <v>295200</v>
      </c>
      <c r="K894" s="51">
        <v>2176</v>
      </c>
      <c r="L894" s="51">
        <v>2051</v>
      </c>
      <c r="M894" s="64">
        <f t="shared" si="66"/>
        <v>6.4000000000000001E-2</v>
      </c>
      <c r="N894" s="43" t="str">
        <f>IFERROR(VLOOKUP(C894, マスタ!$E$2:$G$33, 3, TRUE), "")</f>
        <v>窯業</v>
      </c>
      <c r="O894" s="14" t="str">
        <f>IF(F894 = "", "", TEXT( WORKDAY(TEXT(LEFT(F894, FIND("(", F894) - 1), "yyyy/mm/dd"), 1, マスタ!$A$2:$A$106), "yyyymmdd"))</f>
        <v>20170814</v>
      </c>
      <c r="P894" s="18">
        <v>42961</v>
      </c>
      <c r="Q894" s="57">
        <v>2146</v>
      </c>
      <c r="R894" s="57">
        <v>2200</v>
      </c>
      <c r="S894" s="57">
        <v>2137</v>
      </c>
      <c r="T894" s="14" t="str">
        <f t="shared" si="68"/>
        <v>有</v>
      </c>
      <c r="U894" s="14" t="str">
        <f t="shared" si="69"/>
        <v>無</v>
      </c>
      <c r="V894" s="68">
        <f t="shared" si="70"/>
        <v>-1.0147601476014789E-2</v>
      </c>
      <c r="W894" s="19" t="s">
        <v>950</v>
      </c>
      <c r="X894" s="47">
        <v>37</v>
      </c>
      <c r="Y894" s="70">
        <f t="shared" si="67"/>
        <v>17.066420664206642</v>
      </c>
      <c r="Z894">
        <v>2146</v>
      </c>
      <c r="AA894">
        <v>2178</v>
      </c>
      <c r="AB894">
        <v>2137</v>
      </c>
      <c r="AC894">
        <v>2164</v>
      </c>
      <c r="AD894">
        <v>15200</v>
      </c>
      <c r="AE894">
        <v>2170</v>
      </c>
      <c r="AF894">
        <v>2171</v>
      </c>
      <c r="AG894">
        <v>2162</v>
      </c>
      <c r="AH894">
        <v>2164</v>
      </c>
      <c r="AI894">
        <v>2600</v>
      </c>
      <c r="AJ894">
        <v>2164</v>
      </c>
      <c r="AK894">
        <v>2173</v>
      </c>
      <c r="AL894">
        <v>2162</v>
      </c>
      <c r="AM894">
        <v>2173</v>
      </c>
      <c r="AN894">
        <v>2500</v>
      </c>
      <c r="AO894">
        <v>2170</v>
      </c>
      <c r="AP894">
        <v>2170</v>
      </c>
      <c r="AQ894">
        <v>2166</v>
      </c>
      <c r="AR894">
        <v>2170</v>
      </c>
      <c r="AS894">
        <v>1200</v>
      </c>
      <c r="AT894">
        <v>2173</v>
      </c>
      <c r="AU894">
        <v>2185</v>
      </c>
      <c r="AV894">
        <v>2173</v>
      </c>
      <c r="AW894">
        <v>2183</v>
      </c>
      <c r="AX894">
        <v>8000</v>
      </c>
      <c r="AY894">
        <v>2183</v>
      </c>
      <c r="AZ894">
        <v>2183</v>
      </c>
      <c r="BA894">
        <v>2176</v>
      </c>
      <c r="BB894">
        <v>2176</v>
      </c>
      <c r="BC894">
        <v>800</v>
      </c>
      <c r="BD894">
        <v>2175</v>
      </c>
      <c r="BE894">
        <v>2179</v>
      </c>
      <c r="BF894">
        <v>2175</v>
      </c>
      <c r="BG894">
        <v>2179</v>
      </c>
      <c r="BH894">
        <v>800</v>
      </c>
      <c r="BI894">
        <v>2180</v>
      </c>
      <c r="BJ894">
        <v>2180</v>
      </c>
      <c r="BK894">
        <v>2177</v>
      </c>
      <c r="BL894">
        <v>2177</v>
      </c>
      <c r="BM894">
        <v>700</v>
      </c>
      <c r="BN894">
        <v>2176</v>
      </c>
      <c r="BO894">
        <v>2178</v>
      </c>
      <c r="BP894">
        <v>2171</v>
      </c>
      <c r="BQ894">
        <v>2171</v>
      </c>
      <c r="BR894">
        <v>2400</v>
      </c>
      <c r="BS894">
        <v>2172</v>
      </c>
      <c r="BT894">
        <v>2177</v>
      </c>
      <c r="BU894">
        <v>2170</v>
      </c>
      <c r="BV894">
        <v>2177</v>
      </c>
      <c r="BW894">
        <v>1400</v>
      </c>
      <c r="BX894">
        <v>2175</v>
      </c>
      <c r="BY894">
        <v>2175</v>
      </c>
      <c r="BZ894">
        <v>2174</v>
      </c>
      <c r="CA894">
        <v>2174</v>
      </c>
      <c r="CB894">
        <v>200</v>
      </c>
      <c r="CC894">
        <v>2174</v>
      </c>
      <c r="CD894">
        <v>2175</v>
      </c>
      <c r="CE894">
        <v>2171</v>
      </c>
      <c r="CF894">
        <v>2175</v>
      </c>
      <c r="CG894">
        <v>700</v>
      </c>
      <c r="CH894">
        <v>2172</v>
      </c>
      <c r="CI894">
        <v>2179</v>
      </c>
      <c r="CJ894">
        <v>2172</v>
      </c>
      <c r="CK894">
        <v>2177</v>
      </c>
      <c r="CL894">
        <v>1500</v>
      </c>
      <c r="CM894">
        <v>2177</v>
      </c>
      <c r="CN894">
        <v>2183</v>
      </c>
      <c r="CO894">
        <v>2177</v>
      </c>
      <c r="CP894">
        <v>2180</v>
      </c>
      <c r="CQ894">
        <v>2900</v>
      </c>
      <c r="CR894">
        <v>2180</v>
      </c>
      <c r="CS894">
        <v>2185</v>
      </c>
      <c r="CT894">
        <v>2180</v>
      </c>
      <c r="CU894">
        <v>2185</v>
      </c>
      <c r="CV894">
        <v>3700</v>
      </c>
      <c r="CW894">
        <v>2184</v>
      </c>
      <c r="CX894">
        <v>2184</v>
      </c>
      <c r="CY894">
        <v>2182</v>
      </c>
      <c r="CZ894">
        <v>2182</v>
      </c>
      <c r="DA894">
        <v>1100</v>
      </c>
      <c r="DB894">
        <v>2183</v>
      </c>
      <c r="DC894">
        <v>2185</v>
      </c>
      <c r="DD894">
        <v>2183</v>
      </c>
      <c r="DE894">
        <v>2185</v>
      </c>
      <c r="DF894">
        <v>1700</v>
      </c>
      <c r="DG894">
        <v>2185</v>
      </c>
      <c r="DH894">
        <v>2189</v>
      </c>
      <c r="DI894">
        <v>2185</v>
      </c>
      <c r="DJ894">
        <v>2186</v>
      </c>
      <c r="DK894">
        <v>5200</v>
      </c>
      <c r="DL894">
        <v>2188</v>
      </c>
      <c r="DM894">
        <v>2190</v>
      </c>
      <c r="DN894">
        <v>2187</v>
      </c>
      <c r="DO894">
        <v>2188</v>
      </c>
      <c r="DP894">
        <v>2500</v>
      </c>
      <c r="DQ894">
        <v>2189</v>
      </c>
      <c r="DR894">
        <v>2189</v>
      </c>
      <c r="DS894">
        <v>2187</v>
      </c>
      <c r="DT894">
        <v>2187</v>
      </c>
      <c r="DU894">
        <v>700</v>
      </c>
      <c r="DV894">
        <v>2187</v>
      </c>
      <c r="DW894">
        <v>2189</v>
      </c>
      <c r="DX894">
        <v>2187</v>
      </c>
      <c r="DY894">
        <v>2189</v>
      </c>
      <c r="DZ894">
        <v>1000</v>
      </c>
      <c r="EA894">
        <v>2189</v>
      </c>
      <c r="EB894">
        <v>2190</v>
      </c>
      <c r="EC894">
        <v>2189</v>
      </c>
      <c r="ED894">
        <v>2190</v>
      </c>
      <c r="EE894">
        <v>300</v>
      </c>
      <c r="EF894">
        <v>2190</v>
      </c>
      <c r="EG894">
        <v>2190</v>
      </c>
      <c r="EH894">
        <v>2187</v>
      </c>
      <c r="EI894">
        <v>2188</v>
      </c>
      <c r="EJ894">
        <v>1800</v>
      </c>
      <c r="EK894">
        <v>2187</v>
      </c>
      <c r="EL894">
        <v>2187</v>
      </c>
      <c r="EM894">
        <v>2184</v>
      </c>
      <c r="EN894">
        <v>2184</v>
      </c>
      <c r="EO894">
        <v>1100</v>
      </c>
      <c r="EP894">
        <v>2184</v>
      </c>
      <c r="EQ894">
        <v>2184</v>
      </c>
      <c r="ER894">
        <v>2180</v>
      </c>
      <c r="ES894">
        <v>2180</v>
      </c>
      <c r="ET894">
        <v>800</v>
      </c>
      <c r="EU894">
        <v>2181</v>
      </c>
      <c r="EV894">
        <v>2182</v>
      </c>
      <c r="EW894">
        <v>2180</v>
      </c>
      <c r="EX894">
        <v>2182</v>
      </c>
      <c r="EY894">
        <v>1500</v>
      </c>
      <c r="EZ894">
        <v>2181</v>
      </c>
      <c r="FA894">
        <v>2182</v>
      </c>
      <c r="FB894">
        <v>2178</v>
      </c>
      <c r="FC894">
        <v>2182</v>
      </c>
      <c r="FD894">
        <v>1800</v>
      </c>
      <c r="FE894">
        <v>2180</v>
      </c>
      <c r="FF894">
        <v>2180</v>
      </c>
      <c r="FG894">
        <v>2180</v>
      </c>
      <c r="FH894">
        <v>2180</v>
      </c>
      <c r="FI894">
        <v>200</v>
      </c>
      <c r="FJ894">
        <v>2180</v>
      </c>
      <c r="FK894">
        <v>2180</v>
      </c>
      <c r="FL894">
        <v>2179</v>
      </c>
      <c r="FM894">
        <v>2180</v>
      </c>
      <c r="FN894">
        <v>500</v>
      </c>
      <c r="FO894">
        <v>2178</v>
      </c>
      <c r="FP894">
        <v>2183</v>
      </c>
      <c r="FQ894">
        <v>2178</v>
      </c>
      <c r="FR894">
        <v>2183</v>
      </c>
      <c r="FS894">
        <v>800</v>
      </c>
      <c r="FT894">
        <v>2183</v>
      </c>
      <c r="FU894">
        <v>2183</v>
      </c>
      <c r="FV894">
        <v>2183</v>
      </c>
      <c r="FW894">
        <v>2183</v>
      </c>
      <c r="FX894">
        <v>100</v>
      </c>
      <c r="GC894">
        <v>0</v>
      </c>
      <c r="GH894">
        <v>0</v>
      </c>
      <c r="GM894">
        <v>0</v>
      </c>
      <c r="GR894">
        <v>0</v>
      </c>
      <c r="GW894">
        <v>0</v>
      </c>
      <c r="HB894">
        <v>0</v>
      </c>
      <c r="HG894">
        <v>0</v>
      </c>
      <c r="HL894">
        <v>0</v>
      </c>
      <c r="HQ894">
        <v>0</v>
      </c>
      <c r="HV894">
        <v>0</v>
      </c>
      <c r="IA894">
        <v>0</v>
      </c>
      <c r="IB894">
        <v>2172</v>
      </c>
      <c r="IC894">
        <v>2187</v>
      </c>
      <c r="ID894">
        <v>2169</v>
      </c>
      <c r="IE894">
        <v>2187</v>
      </c>
      <c r="IF894">
        <v>8000</v>
      </c>
      <c r="IG894">
        <v>2188</v>
      </c>
      <c r="IH894">
        <v>2189</v>
      </c>
      <c r="II894">
        <v>2188</v>
      </c>
      <c r="IJ894">
        <v>2188</v>
      </c>
      <c r="IK894">
        <v>2100</v>
      </c>
      <c r="IP894">
        <v>0</v>
      </c>
      <c r="IQ894">
        <v>2188</v>
      </c>
      <c r="IR894">
        <v>2190</v>
      </c>
      <c r="IS894">
        <v>2187</v>
      </c>
      <c r="IT894">
        <v>2190</v>
      </c>
      <c r="IU894">
        <v>2100</v>
      </c>
      <c r="IV894">
        <v>2190</v>
      </c>
      <c r="IW894">
        <v>2193</v>
      </c>
      <c r="IX894">
        <v>2188</v>
      </c>
      <c r="IY894">
        <v>2193</v>
      </c>
      <c r="IZ894">
        <v>3300</v>
      </c>
      <c r="JA894">
        <v>2195</v>
      </c>
      <c r="JB894">
        <v>2195</v>
      </c>
      <c r="JC894">
        <v>2193</v>
      </c>
      <c r="JD894">
        <v>2193</v>
      </c>
      <c r="JE894">
        <v>300</v>
      </c>
      <c r="JF894">
        <v>2195</v>
      </c>
      <c r="JG894">
        <v>2200</v>
      </c>
      <c r="JH894">
        <v>2195</v>
      </c>
      <c r="JI894">
        <v>2199</v>
      </c>
      <c r="JJ894">
        <v>5900</v>
      </c>
      <c r="JK894">
        <v>2200</v>
      </c>
      <c r="JL894">
        <v>2200</v>
      </c>
      <c r="JM894">
        <v>2197</v>
      </c>
      <c r="JN894">
        <v>2198</v>
      </c>
      <c r="JO894">
        <v>1900</v>
      </c>
      <c r="JP894">
        <v>2198</v>
      </c>
      <c r="JQ894">
        <v>2198</v>
      </c>
      <c r="JR894">
        <v>2196</v>
      </c>
      <c r="JS894">
        <v>2196</v>
      </c>
      <c r="JT894">
        <v>800</v>
      </c>
      <c r="JU894">
        <v>2196</v>
      </c>
      <c r="JV894">
        <v>2196</v>
      </c>
      <c r="JW894">
        <v>2194</v>
      </c>
      <c r="JX894">
        <v>2194</v>
      </c>
      <c r="JY894">
        <v>900</v>
      </c>
      <c r="JZ894">
        <v>2193</v>
      </c>
      <c r="KA894">
        <v>2193</v>
      </c>
      <c r="KB894">
        <v>2191</v>
      </c>
      <c r="KC894">
        <v>2191</v>
      </c>
      <c r="KD894">
        <v>200</v>
      </c>
      <c r="KE894">
        <v>2192</v>
      </c>
      <c r="KF894">
        <v>2194</v>
      </c>
      <c r="KG894">
        <v>2192</v>
      </c>
      <c r="KH894">
        <v>2194</v>
      </c>
      <c r="KI894">
        <v>700</v>
      </c>
      <c r="KJ894">
        <v>2192</v>
      </c>
      <c r="KK894">
        <v>2194</v>
      </c>
      <c r="KL894">
        <v>2192</v>
      </c>
      <c r="KM894">
        <v>2194</v>
      </c>
      <c r="KN894">
        <v>400</v>
      </c>
      <c r="KO894">
        <v>2194</v>
      </c>
      <c r="KP894">
        <v>2194</v>
      </c>
      <c r="KQ894">
        <v>2191</v>
      </c>
      <c r="KR894">
        <v>2194</v>
      </c>
      <c r="KS894">
        <v>1100</v>
      </c>
      <c r="KT894">
        <v>2193</v>
      </c>
      <c r="KU894">
        <v>2194</v>
      </c>
      <c r="KV894">
        <v>2189</v>
      </c>
      <c r="KW894">
        <v>2192</v>
      </c>
      <c r="KX894">
        <v>1200</v>
      </c>
      <c r="LC894">
        <v>0</v>
      </c>
      <c r="LD894">
        <v>2190</v>
      </c>
      <c r="LE894">
        <v>2190</v>
      </c>
      <c r="LF894">
        <v>2186</v>
      </c>
      <c r="LG894">
        <v>2188</v>
      </c>
      <c r="LH894">
        <v>1700</v>
      </c>
      <c r="LI894">
        <v>2187</v>
      </c>
      <c r="LJ894">
        <v>2187</v>
      </c>
      <c r="LK894">
        <v>2184</v>
      </c>
      <c r="LL894">
        <v>2185</v>
      </c>
      <c r="LM894">
        <v>700</v>
      </c>
      <c r="LN894">
        <v>2185</v>
      </c>
      <c r="LO894">
        <v>2191</v>
      </c>
      <c r="LP894">
        <v>2185</v>
      </c>
      <c r="LQ894">
        <v>2191</v>
      </c>
      <c r="LR894">
        <v>2700</v>
      </c>
      <c r="LS894">
        <v>2191</v>
      </c>
      <c r="LT894">
        <v>2192</v>
      </c>
      <c r="LU894">
        <v>2189</v>
      </c>
      <c r="LV894">
        <v>2190</v>
      </c>
      <c r="LW894">
        <v>2600</v>
      </c>
      <c r="LX894">
        <v>2191</v>
      </c>
      <c r="LY894">
        <v>2195</v>
      </c>
      <c r="LZ894">
        <v>2189</v>
      </c>
      <c r="MA894">
        <v>2195</v>
      </c>
      <c r="MB894">
        <v>2300</v>
      </c>
      <c r="MC894">
        <v>2195</v>
      </c>
      <c r="MD894">
        <v>2196</v>
      </c>
      <c r="ME894">
        <v>2195</v>
      </c>
      <c r="MF894">
        <v>2196</v>
      </c>
      <c r="MG894">
        <v>1600</v>
      </c>
      <c r="MH894">
        <v>2195</v>
      </c>
      <c r="MI894">
        <v>2198</v>
      </c>
      <c r="MJ894">
        <v>2192</v>
      </c>
      <c r="MK894">
        <v>2193</v>
      </c>
      <c r="ML894">
        <v>3000</v>
      </c>
      <c r="MM894">
        <v>2192</v>
      </c>
      <c r="MN894">
        <v>2194</v>
      </c>
      <c r="MO894">
        <v>2192</v>
      </c>
      <c r="MP894">
        <v>2192</v>
      </c>
      <c r="MQ894">
        <v>1500</v>
      </c>
      <c r="MR894">
        <v>2192</v>
      </c>
      <c r="MS894">
        <v>2192</v>
      </c>
      <c r="MT894">
        <v>2187</v>
      </c>
      <c r="MU894">
        <v>2187</v>
      </c>
      <c r="MV894">
        <v>1100</v>
      </c>
      <c r="MW894">
        <v>2188</v>
      </c>
      <c r="MX894">
        <v>2191</v>
      </c>
      <c r="MY894">
        <v>2186</v>
      </c>
      <c r="MZ894">
        <v>2191</v>
      </c>
      <c r="NA894">
        <v>3600</v>
      </c>
      <c r="NB894">
        <v>2191</v>
      </c>
      <c r="NC894">
        <v>2195</v>
      </c>
      <c r="ND894">
        <v>2190</v>
      </c>
      <c r="NE894">
        <v>2191</v>
      </c>
      <c r="NF894">
        <v>1100</v>
      </c>
      <c r="NG894">
        <v>2192</v>
      </c>
      <c r="NH894">
        <v>2192</v>
      </c>
      <c r="NI894">
        <v>2190</v>
      </c>
      <c r="NJ894">
        <v>2190</v>
      </c>
      <c r="NK894">
        <v>1000</v>
      </c>
      <c r="NL894">
        <v>2189</v>
      </c>
      <c r="NM894">
        <v>2189</v>
      </c>
      <c r="NN894">
        <v>2186</v>
      </c>
      <c r="NO894">
        <v>2188</v>
      </c>
      <c r="NP894">
        <v>1700</v>
      </c>
      <c r="NQ894">
        <v>2187</v>
      </c>
      <c r="NR894">
        <v>2187</v>
      </c>
      <c r="NS894">
        <v>2177</v>
      </c>
      <c r="NT894">
        <v>2186</v>
      </c>
      <c r="NU894">
        <v>5600</v>
      </c>
      <c r="NV894">
        <v>2184</v>
      </c>
      <c r="NW894">
        <v>2184</v>
      </c>
      <c r="NX894">
        <v>2184</v>
      </c>
      <c r="NY894">
        <v>2184</v>
      </c>
      <c r="NZ894">
        <v>5800</v>
      </c>
    </row>
    <row r="895" spans="1:390" ht="27">
      <c r="A895" s="15" t="s">
        <v>18</v>
      </c>
      <c r="B895" s="15">
        <v>10</v>
      </c>
      <c r="C895" s="15">
        <v>3088</v>
      </c>
      <c r="D895" s="10" t="s">
        <v>593</v>
      </c>
      <c r="E895" s="15" t="s">
        <v>20</v>
      </c>
      <c r="F895" s="15" t="s">
        <v>453</v>
      </c>
      <c r="G895" s="50">
        <v>7500</v>
      </c>
      <c r="H895" s="50">
        <v>650</v>
      </c>
      <c r="I895" s="58">
        <v>9.4899999999999998E-2</v>
      </c>
      <c r="J895" s="50">
        <v>747600</v>
      </c>
      <c r="K895" s="50">
        <v>7520</v>
      </c>
      <c r="L895" s="50">
        <v>7230</v>
      </c>
      <c r="M895" s="63">
        <f t="shared" si="66"/>
        <v>6.8965517241379309E-2</v>
      </c>
      <c r="N895" s="42" t="str">
        <f>IFERROR(VLOOKUP(C895, マスタ!$E$2:$G$33, 3, TRUE), "")</f>
        <v>繊維製品</v>
      </c>
      <c r="O895" s="15" t="str">
        <f>IF(F895 = "", "", TEXT( WORKDAY(TEXT(LEFT(F895, FIND("(", F895) - 1), "yyyy/mm/dd"), 1, マスタ!$A$2:$A$106), "yyyymmdd"))</f>
        <v>20170814</v>
      </c>
      <c r="P895" s="16">
        <v>42961</v>
      </c>
      <c r="Q895" s="56">
        <v>7570</v>
      </c>
      <c r="R895" s="56">
        <v>7670</v>
      </c>
      <c r="S895" s="56">
        <v>7520</v>
      </c>
      <c r="T895" s="15" t="str">
        <f t="shared" si="68"/>
        <v>有</v>
      </c>
      <c r="U895" s="15" t="str">
        <f t="shared" si="69"/>
        <v>無</v>
      </c>
      <c r="V895" s="67">
        <f t="shared" si="70"/>
        <v>9.3333333333334156E-3</v>
      </c>
      <c r="W895" s="17" t="s">
        <v>950</v>
      </c>
      <c r="X895" s="46">
        <v>30</v>
      </c>
      <c r="Y895" s="71">
        <f t="shared" si="67"/>
        <v>4</v>
      </c>
      <c r="Z895">
        <v>7570</v>
      </c>
      <c r="AA895">
        <v>7660</v>
      </c>
      <c r="AB895">
        <v>7550</v>
      </c>
      <c r="AC895">
        <v>7660</v>
      </c>
      <c r="AD895">
        <v>42400</v>
      </c>
      <c r="AE895">
        <v>7650</v>
      </c>
      <c r="AF895">
        <v>7670</v>
      </c>
      <c r="AG895">
        <v>7580</v>
      </c>
      <c r="AH895">
        <v>7600</v>
      </c>
      <c r="AI895">
        <v>19900</v>
      </c>
      <c r="AJ895">
        <v>7600</v>
      </c>
      <c r="AK895">
        <v>7620</v>
      </c>
      <c r="AL895">
        <v>7580</v>
      </c>
      <c r="AM895">
        <v>7620</v>
      </c>
      <c r="AN895">
        <v>5000</v>
      </c>
      <c r="AO895">
        <v>7610</v>
      </c>
      <c r="AP895">
        <v>7620</v>
      </c>
      <c r="AQ895">
        <v>7580</v>
      </c>
      <c r="AR895">
        <v>7610</v>
      </c>
      <c r="AS895">
        <v>9000</v>
      </c>
      <c r="AT895">
        <v>7600</v>
      </c>
      <c r="AU895">
        <v>7610</v>
      </c>
      <c r="AV895">
        <v>7580</v>
      </c>
      <c r="AW895">
        <v>7600</v>
      </c>
      <c r="AX895">
        <v>8000</v>
      </c>
      <c r="AY895">
        <v>7590</v>
      </c>
      <c r="AZ895">
        <v>7600</v>
      </c>
      <c r="BA895">
        <v>7580</v>
      </c>
      <c r="BB895">
        <v>7590</v>
      </c>
      <c r="BC895">
        <v>5600</v>
      </c>
      <c r="BD895">
        <v>7590</v>
      </c>
      <c r="BE895">
        <v>7610</v>
      </c>
      <c r="BF895">
        <v>7590</v>
      </c>
      <c r="BG895">
        <v>7610</v>
      </c>
      <c r="BH895">
        <v>9700</v>
      </c>
      <c r="BI895">
        <v>7610</v>
      </c>
      <c r="BJ895">
        <v>7610</v>
      </c>
      <c r="BK895">
        <v>7610</v>
      </c>
      <c r="BL895">
        <v>7610</v>
      </c>
      <c r="BM895">
        <v>200</v>
      </c>
      <c r="BN895">
        <v>7610</v>
      </c>
      <c r="BO895">
        <v>7610</v>
      </c>
      <c r="BP895">
        <v>7590</v>
      </c>
      <c r="BQ895">
        <v>7590</v>
      </c>
      <c r="BR895">
        <v>4200</v>
      </c>
      <c r="BS895">
        <v>7590</v>
      </c>
      <c r="BT895">
        <v>7590</v>
      </c>
      <c r="BU895">
        <v>7540</v>
      </c>
      <c r="BV895">
        <v>7560</v>
      </c>
      <c r="BW895">
        <v>8700</v>
      </c>
      <c r="BX895">
        <v>7560</v>
      </c>
      <c r="BY895">
        <v>7570</v>
      </c>
      <c r="BZ895">
        <v>7550</v>
      </c>
      <c r="CA895">
        <v>7550</v>
      </c>
      <c r="CB895">
        <v>2100</v>
      </c>
      <c r="CC895">
        <v>7540</v>
      </c>
      <c r="CD895">
        <v>7550</v>
      </c>
      <c r="CE895">
        <v>7540</v>
      </c>
      <c r="CF895">
        <v>7540</v>
      </c>
      <c r="CG895">
        <v>4000</v>
      </c>
      <c r="CH895">
        <v>7540</v>
      </c>
      <c r="CI895">
        <v>7560</v>
      </c>
      <c r="CJ895">
        <v>7540</v>
      </c>
      <c r="CK895">
        <v>7550</v>
      </c>
      <c r="CL895">
        <v>2700</v>
      </c>
      <c r="CM895">
        <v>7550</v>
      </c>
      <c r="CN895">
        <v>7570</v>
      </c>
      <c r="CO895">
        <v>7530</v>
      </c>
      <c r="CP895">
        <v>7540</v>
      </c>
      <c r="CQ895">
        <v>9400</v>
      </c>
      <c r="CR895">
        <v>7530</v>
      </c>
      <c r="CS895">
        <v>7540</v>
      </c>
      <c r="CT895">
        <v>7520</v>
      </c>
      <c r="CU895">
        <v>7540</v>
      </c>
      <c r="CV895">
        <v>3000</v>
      </c>
      <c r="CW895">
        <v>7540</v>
      </c>
      <c r="CX895">
        <v>7550</v>
      </c>
      <c r="CY895">
        <v>7540</v>
      </c>
      <c r="CZ895">
        <v>7540</v>
      </c>
      <c r="DA895">
        <v>1300</v>
      </c>
      <c r="DB895">
        <v>7540</v>
      </c>
      <c r="DC895">
        <v>7570</v>
      </c>
      <c r="DD895">
        <v>7540</v>
      </c>
      <c r="DE895">
        <v>7560</v>
      </c>
      <c r="DF895">
        <v>2200</v>
      </c>
      <c r="DG895">
        <v>7570</v>
      </c>
      <c r="DH895">
        <v>7590</v>
      </c>
      <c r="DI895">
        <v>7570</v>
      </c>
      <c r="DJ895">
        <v>7590</v>
      </c>
      <c r="DK895">
        <v>5000</v>
      </c>
      <c r="DL895">
        <v>7590</v>
      </c>
      <c r="DM895">
        <v>7600</v>
      </c>
      <c r="DN895">
        <v>7580</v>
      </c>
      <c r="DO895">
        <v>7580</v>
      </c>
      <c r="DP895">
        <v>2900</v>
      </c>
      <c r="DQ895">
        <v>7580</v>
      </c>
      <c r="DR895">
        <v>7580</v>
      </c>
      <c r="DS895">
        <v>7570</v>
      </c>
      <c r="DT895">
        <v>7570</v>
      </c>
      <c r="DU895">
        <v>1000</v>
      </c>
      <c r="DV895">
        <v>7580</v>
      </c>
      <c r="DW895">
        <v>7580</v>
      </c>
      <c r="DX895">
        <v>7570</v>
      </c>
      <c r="DY895">
        <v>7570</v>
      </c>
      <c r="DZ895">
        <v>4700</v>
      </c>
      <c r="EA895">
        <v>7570</v>
      </c>
      <c r="EB895">
        <v>7590</v>
      </c>
      <c r="EC895">
        <v>7570</v>
      </c>
      <c r="ED895">
        <v>7570</v>
      </c>
      <c r="EE895">
        <v>3000</v>
      </c>
      <c r="EF895">
        <v>7570</v>
      </c>
      <c r="EG895">
        <v>7580</v>
      </c>
      <c r="EH895">
        <v>7570</v>
      </c>
      <c r="EI895">
        <v>7580</v>
      </c>
      <c r="EJ895">
        <v>2200</v>
      </c>
      <c r="EK895">
        <v>7590</v>
      </c>
      <c r="EL895">
        <v>7600</v>
      </c>
      <c r="EM895">
        <v>7580</v>
      </c>
      <c r="EN895">
        <v>7580</v>
      </c>
      <c r="EO895">
        <v>5800</v>
      </c>
      <c r="EP895">
        <v>7580</v>
      </c>
      <c r="EQ895">
        <v>7580</v>
      </c>
      <c r="ER895">
        <v>7580</v>
      </c>
      <c r="ES895">
        <v>7580</v>
      </c>
      <c r="ET895">
        <v>1100</v>
      </c>
      <c r="EU895">
        <v>7570</v>
      </c>
      <c r="EV895">
        <v>7600</v>
      </c>
      <c r="EW895">
        <v>7570</v>
      </c>
      <c r="EX895">
        <v>7590</v>
      </c>
      <c r="EY895">
        <v>4400</v>
      </c>
      <c r="EZ895">
        <v>7600</v>
      </c>
      <c r="FA895">
        <v>7600</v>
      </c>
      <c r="FB895">
        <v>7590</v>
      </c>
      <c r="FC895">
        <v>7600</v>
      </c>
      <c r="FD895">
        <v>3100</v>
      </c>
      <c r="FE895">
        <v>7590</v>
      </c>
      <c r="FF895">
        <v>7590</v>
      </c>
      <c r="FG895">
        <v>7570</v>
      </c>
      <c r="FH895">
        <v>7570</v>
      </c>
      <c r="FI895">
        <v>5700</v>
      </c>
      <c r="FJ895">
        <v>7570</v>
      </c>
      <c r="FK895">
        <v>7600</v>
      </c>
      <c r="FL895">
        <v>7570</v>
      </c>
      <c r="FM895">
        <v>7590</v>
      </c>
      <c r="FN895">
        <v>3900</v>
      </c>
      <c r="FO895">
        <v>7600</v>
      </c>
      <c r="FP895">
        <v>7610</v>
      </c>
      <c r="FQ895">
        <v>7600</v>
      </c>
      <c r="FR895">
        <v>7600</v>
      </c>
      <c r="FS895">
        <v>3400</v>
      </c>
      <c r="FT895">
        <v>7610</v>
      </c>
      <c r="FU895">
        <v>7610</v>
      </c>
      <c r="FV895">
        <v>7610</v>
      </c>
      <c r="FW895">
        <v>7610</v>
      </c>
      <c r="FX895">
        <v>1100</v>
      </c>
      <c r="GC895">
        <v>0</v>
      </c>
      <c r="GH895">
        <v>0</v>
      </c>
      <c r="GM895">
        <v>0</v>
      </c>
      <c r="GR895">
        <v>0</v>
      </c>
      <c r="GW895">
        <v>0</v>
      </c>
      <c r="HB895">
        <v>0</v>
      </c>
      <c r="HG895">
        <v>0</v>
      </c>
      <c r="HL895">
        <v>0</v>
      </c>
      <c r="HQ895">
        <v>0</v>
      </c>
      <c r="HV895">
        <v>0</v>
      </c>
      <c r="IA895">
        <v>0</v>
      </c>
      <c r="IB895">
        <v>7630</v>
      </c>
      <c r="IC895">
        <v>7630</v>
      </c>
      <c r="ID895">
        <v>7610</v>
      </c>
      <c r="IE895">
        <v>7630</v>
      </c>
      <c r="IF895">
        <v>17200</v>
      </c>
      <c r="IG895">
        <v>7630</v>
      </c>
      <c r="IH895">
        <v>7630</v>
      </c>
      <c r="II895">
        <v>7620</v>
      </c>
      <c r="IJ895">
        <v>7620</v>
      </c>
      <c r="IK895">
        <v>2800</v>
      </c>
      <c r="IL895">
        <v>7630</v>
      </c>
      <c r="IM895">
        <v>7640</v>
      </c>
      <c r="IN895">
        <v>7630</v>
      </c>
      <c r="IO895">
        <v>7640</v>
      </c>
      <c r="IP895">
        <v>3500</v>
      </c>
      <c r="IQ895">
        <v>7630</v>
      </c>
      <c r="IR895">
        <v>7640</v>
      </c>
      <c r="IS895">
        <v>7630</v>
      </c>
      <c r="IT895">
        <v>7640</v>
      </c>
      <c r="IU895">
        <v>3400</v>
      </c>
      <c r="IV895">
        <v>7630</v>
      </c>
      <c r="IW895">
        <v>7630</v>
      </c>
      <c r="IX895">
        <v>7620</v>
      </c>
      <c r="IY895">
        <v>7620</v>
      </c>
      <c r="IZ895">
        <v>6900</v>
      </c>
      <c r="JA895">
        <v>7610</v>
      </c>
      <c r="JB895">
        <v>7620</v>
      </c>
      <c r="JC895">
        <v>7610</v>
      </c>
      <c r="JD895">
        <v>7610</v>
      </c>
      <c r="JE895">
        <v>4000</v>
      </c>
      <c r="JF895">
        <v>7610</v>
      </c>
      <c r="JG895">
        <v>7610</v>
      </c>
      <c r="JH895">
        <v>7590</v>
      </c>
      <c r="JI895">
        <v>7600</v>
      </c>
      <c r="JJ895">
        <v>3400</v>
      </c>
      <c r="JK895">
        <v>7590</v>
      </c>
      <c r="JL895">
        <v>7590</v>
      </c>
      <c r="JM895">
        <v>7590</v>
      </c>
      <c r="JN895">
        <v>7590</v>
      </c>
      <c r="JO895">
        <v>1200</v>
      </c>
      <c r="JT895">
        <v>0</v>
      </c>
      <c r="JU895">
        <v>7590</v>
      </c>
      <c r="JV895">
        <v>7590</v>
      </c>
      <c r="JW895">
        <v>7580</v>
      </c>
      <c r="JX895">
        <v>7580</v>
      </c>
      <c r="JY895">
        <v>900</v>
      </c>
      <c r="JZ895">
        <v>7580</v>
      </c>
      <c r="KA895">
        <v>7580</v>
      </c>
      <c r="KB895">
        <v>7560</v>
      </c>
      <c r="KC895">
        <v>7560</v>
      </c>
      <c r="KD895">
        <v>4500</v>
      </c>
      <c r="KE895">
        <v>7560</v>
      </c>
      <c r="KF895">
        <v>7570</v>
      </c>
      <c r="KG895">
        <v>7560</v>
      </c>
      <c r="KH895">
        <v>7560</v>
      </c>
      <c r="KI895">
        <v>1000</v>
      </c>
      <c r="KJ895">
        <v>7560</v>
      </c>
      <c r="KK895">
        <v>7560</v>
      </c>
      <c r="KL895">
        <v>7550</v>
      </c>
      <c r="KM895">
        <v>7550</v>
      </c>
      <c r="KN895">
        <v>1100</v>
      </c>
      <c r="KO895">
        <v>7550</v>
      </c>
      <c r="KP895">
        <v>7550</v>
      </c>
      <c r="KQ895">
        <v>7550</v>
      </c>
      <c r="KR895">
        <v>7550</v>
      </c>
      <c r="KS895">
        <v>100</v>
      </c>
      <c r="KT895">
        <v>7560</v>
      </c>
      <c r="KU895">
        <v>7570</v>
      </c>
      <c r="KV895">
        <v>7550</v>
      </c>
      <c r="KW895">
        <v>7560</v>
      </c>
      <c r="KX895">
        <v>4300</v>
      </c>
      <c r="KY895">
        <v>7560</v>
      </c>
      <c r="KZ895">
        <v>7570</v>
      </c>
      <c r="LA895">
        <v>7560</v>
      </c>
      <c r="LB895">
        <v>7560</v>
      </c>
      <c r="LC895">
        <v>4400</v>
      </c>
      <c r="LD895">
        <v>7560</v>
      </c>
      <c r="LE895">
        <v>7560</v>
      </c>
      <c r="LF895">
        <v>7560</v>
      </c>
      <c r="LG895">
        <v>7560</v>
      </c>
      <c r="LH895">
        <v>1400</v>
      </c>
      <c r="LI895">
        <v>7550</v>
      </c>
      <c r="LJ895">
        <v>7560</v>
      </c>
      <c r="LK895">
        <v>7550</v>
      </c>
      <c r="LL895">
        <v>7550</v>
      </c>
      <c r="LM895">
        <v>2500</v>
      </c>
      <c r="LN895">
        <v>7560</v>
      </c>
      <c r="LO895">
        <v>7570</v>
      </c>
      <c r="LP895">
        <v>7560</v>
      </c>
      <c r="LQ895">
        <v>7570</v>
      </c>
      <c r="LR895">
        <v>1700</v>
      </c>
      <c r="LS895">
        <v>7570</v>
      </c>
      <c r="LT895">
        <v>7570</v>
      </c>
      <c r="LU895">
        <v>7570</v>
      </c>
      <c r="LV895">
        <v>7570</v>
      </c>
      <c r="LW895">
        <v>700</v>
      </c>
      <c r="LX895">
        <v>7560</v>
      </c>
      <c r="LY895">
        <v>7590</v>
      </c>
      <c r="LZ895">
        <v>7560</v>
      </c>
      <c r="MA895">
        <v>7590</v>
      </c>
      <c r="MB895">
        <v>13900</v>
      </c>
      <c r="MC895">
        <v>7590</v>
      </c>
      <c r="MD895">
        <v>7590</v>
      </c>
      <c r="ME895">
        <v>7590</v>
      </c>
      <c r="MF895">
        <v>7590</v>
      </c>
      <c r="MG895">
        <v>1900</v>
      </c>
      <c r="MH895">
        <v>7590</v>
      </c>
      <c r="MI895">
        <v>7590</v>
      </c>
      <c r="MJ895">
        <v>7580</v>
      </c>
      <c r="MK895">
        <v>7580</v>
      </c>
      <c r="ML895">
        <v>5100</v>
      </c>
      <c r="MM895">
        <v>7570</v>
      </c>
      <c r="MN895">
        <v>7570</v>
      </c>
      <c r="MO895">
        <v>7570</v>
      </c>
      <c r="MP895">
        <v>7570</v>
      </c>
      <c r="MQ895">
        <v>500</v>
      </c>
      <c r="MR895">
        <v>7570</v>
      </c>
      <c r="MS895">
        <v>7570</v>
      </c>
      <c r="MT895">
        <v>7550</v>
      </c>
      <c r="MU895">
        <v>7550</v>
      </c>
      <c r="MV895">
        <v>8600</v>
      </c>
      <c r="MW895">
        <v>7550</v>
      </c>
      <c r="MX895">
        <v>7550</v>
      </c>
      <c r="MY895">
        <v>7540</v>
      </c>
      <c r="MZ895">
        <v>7550</v>
      </c>
      <c r="NA895">
        <v>8400</v>
      </c>
      <c r="NB895">
        <v>7550</v>
      </c>
      <c r="NC895">
        <v>7560</v>
      </c>
      <c r="ND895">
        <v>7550</v>
      </c>
      <c r="NE895">
        <v>7560</v>
      </c>
      <c r="NF895">
        <v>3300</v>
      </c>
      <c r="NG895">
        <v>7560</v>
      </c>
      <c r="NH895">
        <v>7560</v>
      </c>
      <c r="NI895">
        <v>7560</v>
      </c>
      <c r="NJ895">
        <v>7560</v>
      </c>
      <c r="NK895">
        <v>200</v>
      </c>
      <c r="NL895">
        <v>7560</v>
      </c>
      <c r="NM895">
        <v>7560</v>
      </c>
      <c r="NN895">
        <v>7540</v>
      </c>
      <c r="NO895">
        <v>7550</v>
      </c>
      <c r="NP895">
        <v>19500</v>
      </c>
      <c r="NQ895">
        <v>7560</v>
      </c>
      <c r="NR895">
        <v>7570</v>
      </c>
      <c r="NS895">
        <v>7550</v>
      </c>
      <c r="NT895">
        <v>7550</v>
      </c>
      <c r="NU895">
        <v>12500</v>
      </c>
      <c r="NV895">
        <v>7560</v>
      </c>
      <c r="NW895">
        <v>7560</v>
      </c>
      <c r="NX895">
        <v>7560</v>
      </c>
      <c r="NY895">
        <v>7560</v>
      </c>
      <c r="NZ895">
        <v>19500</v>
      </c>
    </row>
    <row r="896" spans="1:390" ht="15">
      <c r="A896" s="14" t="s">
        <v>18</v>
      </c>
      <c r="B896" s="14">
        <v>11</v>
      </c>
      <c r="C896" s="14">
        <v>4116</v>
      </c>
      <c r="D896" s="9" t="s">
        <v>532</v>
      </c>
      <c r="E896" s="14" t="s">
        <v>20</v>
      </c>
      <c r="F896" s="14" t="s">
        <v>453</v>
      </c>
      <c r="G896" s="51">
        <v>1025</v>
      </c>
      <c r="H896" s="51">
        <v>88</v>
      </c>
      <c r="I896" s="59">
        <v>9.3899999999999997E-2</v>
      </c>
      <c r="J896" s="51">
        <v>519000</v>
      </c>
      <c r="K896" s="51">
        <v>1036</v>
      </c>
      <c r="L896" s="51">
        <v>972</v>
      </c>
      <c r="M896" s="64">
        <f t="shared" si="66"/>
        <v>0.171875</v>
      </c>
      <c r="N896" s="43" t="str">
        <f>IFERROR(VLOOKUP(C896, マスタ!$E$2:$G$33, 3, TRUE), "")</f>
        <v>化学・医薬品</v>
      </c>
      <c r="O896" s="14" t="str">
        <f>IF(F896 = "", "", TEXT( WORKDAY(TEXT(LEFT(F896, FIND("(", F896) - 1), "yyyy/mm/dd"), 1, マスタ!$A$2:$A$106), "yyyymmdd"))</f>
        <v>20170814</v>
      </c>
      <c r="P896" s="18">
        <v>42961</v>
      </c>
      <c r="Q896" s="57">
        <v>1020</v>
      </c>
      <c r="R896" s="57">
        <v>1072</v>
      </c>
      <c r="S896" s="57">
        <v>1020</v>
      </c>
      <c r="T896" s="14" t="str">
        <f t="shared" si="68"/>
        <v>有</v>
      </c>
      <c r="U896" s="14" t="str">
        <f t="shared" si="69"/>
        <v>無</v>
      </c>
      <c r="V896" s="68">
        <f t="shared" si="70"/>
        <v>-4.8780487804878092E-3</v>
      </c>
      <c r="W896" s="19" t="s">
        <v>949</v>
      </c>
      <c r="X896" s="47">
        <v>20</v>
      </c>
      <c r="Y896" s="70">
        <f t="shared" si="67"/>
        <v>19.512195121951219</v>
      </c>
      <c r="Z896">
        <v>1020</v>
      </c>
      <c r="AA896">
        <v>1032</v>
      </c>
      <c r="AB896">
        <v>1020</v>
      </c>
      <c r="AC896">
        <v>1028</v>
      </c>
      <c r="AD896">
        <v>40000</v>
      </c>
      <c r="AE896">
        <v>1029</v>
      </c>
      <c r="AF896">
        <v>1031</v>
      </c>
      <c r="AG896">
        <v>1027</v>
      </c>
      <c r="AH896">
        <v>1031</v>
      </c>
      <c r="AI896">
        <v>5000</v>
      </c>
      <c r="AJ896">
        <v>1029</v>
      </c>
      <c r="AK896">
        <v>1031</v>
      </c>
      <c r="AL896">
        <v>1026</v>
      </c>
      <c r="AM896">
        <v>1031</v>
      </c>
      <c r="AN896">
        <v>4000</v>
      </c>
      <c r="AO896">
        <v>1032</v>
      </c>
      <c r="AP896">
        <v>1040</v>
      </c>
      <c r="AQ896">
        <v>1032</v>
      </c>
      <c r="AR896">
        <v>1037</v>
      </c>
      <c r="AS896">
        <v>18000</v>
      </c>
      <c r="AT896">
        <v>1035</v>
      </c>
      <c r="AU896">
        <v>1043</v>
      </c>
      <c r="AV896">
        <v>1035</v>
      </c>
      <c r="AW896">
        <v>1042</v>
      </c>
      <c r="AX896">
        <v>10000</v>
      </c>
      <c r="AY896">
        <v>1043</v>
      </c>
      <c r="AZ896">
        <v>1043</v>
      </c>
      <c r="BA896">
        <v>1043</v>
      </c>
      <c r="BB896">
        <v>1043</v>
      </c>
      <c r="BC896">
        <v>5000</v>
      </c>
      <c r="BD896">
        <v>1040</v>
      </c>
      <c r="BE896">
        <v>1040</v>
      </c>
      <c r="BF896">
        <v>1040</v>
      </c>
      <c r="BG896">
        <v>1040</v>
      </c>
      <c r="BH896">
        <v>10000</v>
      </c>
      <c r="BI896">
        <v>1044</v>
      </c>
      <c r="BJ896">
        <v>1049</v>
      </c>
      <c r="BK896">
        <v>1044</v>
      </c>
      <c r="BL896">
        <v>1046</v>
      </c>
      <c r="BM896">
        <v>7000</v>
      </c>
      <c r="BN896">
        <v>1048</v>
      </c>
      <c r="BO896">
        <v>1058</v>
      </c>
      <c r="BP896">
        <v>1047</v>
      </c>
      <c r="BQ896">
        <v>1057</v>
      </c>
      <c r="BR896">
        <v>16000</v>
      </c>
      <c r="BS896">
        <v>1055</v>
      </c>
      <c r="BT896">
        <v>1059</v>
      </c>
      <c r="BU896">
        <v>1053</v>
      </c>
      <c r="BV896">
        <v>1053</v>
      </c>
      <c r="BW896">
        <v>5000</v>
      </c>
      <c r="BX896">
        <v>1057</v>
      </c>
      <c r="BY896">
        <v>1057</v>
      </c>
      <c r="BZ896">
        <v>1057</v>
      </c>
      <c r="CA896">
        <v>1057</v>
      </c>
      <c r="CB896">
        <v>2000</v>
      </c>
      <c r="CC896">
        <v>1056</v>
      </c>
      <c r="CD896">
        <v>1056</v>
      </c>
      <c r="CE896">
        <v>1056</v>
      </c>
      <c r="CF896">
        <v>1056</v>
      </c>
      <c r="CG896">
        <v>3000</v>
      </c>
      <c r="CH896">
        <v>1056</v>
      </c>
      <c r="CI896">
        <v>1062</v>
      </c>
      <c r="CJ896">
        <v>1056</v>
      </c>
      <c r="CK896">
        <v>1059</v>
      </c>
      <c r="CL896">
        <v>5000</v>
      </c>
      <c r="CM896">
        <v>1058</v>
      </c>
      <c r="CN896">
        <v>1058</v>
      </c>
      <c r="CO896">
        <v>1053</v>
      </c>
      <c r="CP896">
        <v>1056</v>
      </c>
      <c r="CQ896">
        <v>17000</v>
      </c>
      <c r="CV896">
        <v>0</v>
      </c>
      <c r="DA896">
        <v>0</v>
      </c>
      <c r="DB896">
        <v>1060</v>
      </c>
      <c r="DC896">
        <v>1060</v>
      </c>
      <c r="DD896">
        <v>1060</v>
      </c>
      <c r="DE896">
        <v>1060</v>
      </c>
      <c r="DF896">
        <v>7000</v>
      </c>
      <c r="DG896">
        <v>1065</v>
      </c>
      <c r="DH896">
        <v>1068</v>
      </c>
      <c r="DI896">
        <v>1062</v>
      </c>
      <c r="DJ896">
        <v>1064</v>
      </c>
      <c r="DK896">
        <v>8000</v>
      </c>
      <c r="DL896">
        <v>1063</v>
      </c>
      <c r="DM896">
        <v>1063</v>
      </c>
      <c r="DN896">
        <v>1063</v>
      </c>
      <c r="DO896">
        <v>1063</v>
      </c>
      <c r="DP896">
        <v>3000</v>
      </c>
      <c r="DQ896">
        <v>1059</v>
      </c>
      <c r="DR896">
        <v>1059</v>
      </c>
      <c r="DS896">
        <v>1059</v>
      </c>
      <c r="DT896">
        <v>1059</v>
      </c>
      <c r="DU896">
        <v>1000</v>
      </c>
      <c r="DZ896">
        <v>0</v>
      </c>
      <c r="EA896">
        <v>1055</v>
      </c>
      <c r="EB896">
        <v>1055</v>
      </c>
      <c r="EC896">
        <v>1055</v>
      </c>
      <c r="ED896">
        <v>1055</v>
      </c>
      <c r="EE896">
        <v>3000</v>
      </c>
      <c r="EF896">
        <v>1057</v>
      </c>
      <c r="EG896">
        <v>1057</v>
      </c>
      <c r="EH896">
        <v>1050</v>
      </c>
      <c r="EI896">
        <v>1050</v>
      </c>
      <c r="EJ896">
        <v>7000</v>
      </c>
      <c r="EK896">
        <v>1048</v>
      </c>
      <c r="EL896">
        <v>1048</v>
      </c>
      <c r="EM896">
        <v>1047</v>
      </c>
      <c r="EN896">
        <v>1047</v>
      </c>
      <c r="EO896">
        <v>2000</v>
      </c>
      <c r="EP896">
        <v>1045</v>
      </c>
      <c r="EQ896">
        <v>1047</v>
      </c>
      <c r="ER896">
        <v>1043</v>
      </c>
      <c r="ES896">
        <v>1043</v>
      </c>
      <c r="ET896">
        <v>11000</v>
      </c>
      <c r="EU896">
        <v>1044</v>
      </c>
      <c r="EV896">
        <v>1044</v>
      </c>
      <c r="EW896">
        <v>1044</v>
      </c>
      <c r="EX896">
        <v>1044</v>
      </c>
      <c r="EY896">
        <v>1000</v>
      </c>
      <c r="EZ896">
        <v>1049</v>
      </c>
      <c r="FA896">
        <v>1049</v>
      </c>
      <c r="FB896">
        <v>1045</v>
      </c>
      <c r="FC896">
        <v>1045</v>
      </c>
      <c r="FD896">
        <v>3000</v>
      </c>
      <c r="FI896">
        <v>0</v>
      </c>
      <c r="FN896">
        <v>0</v>
      </c>
      <c r="FO896">
        <v>1045</v>
      </c>
      <c r="FP896">
        <v>1045</v>
      </c>
      <c r="FQ896">
        <v>1040</v>
      </c>
      <c r="FR896">
        <v>1043</v>
      </c>
      <c r="FS896">
        <v>4000</v>
      </c>
      <c r="FT896">
        <v>1044</v>
      </c>
      <c r="FU896">
        <v>1044</v>
      </c>
      <c r="FV896">
        <v>1044</v>
      </c>
      <c r="FW896">
        <v>1044</v>
      </c>
      <c r="FX896">
        <v>4000</v>
      </c>
      <c r="GC896">
        <v>0</v>
      </c>
      <c r="GH896">
        <v>0</v>
      </c>
      <c r="GM896">
        <v>0</v>
      </c>
      <c r="GR896">
        <v>0</v>
      </c>
      <c r="GW896">
        <v>0</v>
      </c>
      <c r="HB896">
        <v>0</v>
      </c>
      <c r="HG896">
        <v>0</v>
      </c>
      <c r="HL896">
        <v>0</v>
      </c>
      <c r="HQ896">
        <v>0</v>
      </c>
      <c r="HV896">
        <v>0</v>
      </c>
      <c r="IA896">
        <v>0</v>
      </c>
      <c r="IB896">
        <v>1054</v>
      </c>
      <c r="IC896">
        <v>1054</v>
      </c>
      <c r="ID896">
        <v>1049</v>
      </c>
      <c r="IE896">
        <v>1051</v>
      </c>
      <c r="IF896">
        <v>18000</v>
      </c>
      <c r="IG896">
        <v>1054</v>
      </c>
      <c r="IH896">
        <v>1057</v>
      </c>
      <c r="II896">
        <v>1054</v>
      </c>
      <c r="IJ896">
        <v>1057</v>
      </c>
      <c r="IK896">
        <v>2000</v>
      </c>
      <c r="IL896">
        <v>1058</v>
      </c>
      <c r="IM896">
        <v>1060</v>
      </c>
      <c r="IN896">
        <v>1058</v>
      </c>
      <c r="IO896">
        <v>1060</v>
      </c>
      <c r="IP896">
        <v>2000</v>
      </c>
      <c r="IQ896">
        <v>1056</v>
      </c>
      <c r="IR896">
        <v>1056</v>
      </c>
      <c r="IS896">
        <v>1053</v>
      </c>
      <c r="IT896">
        <v>1053</v>
      </c>
      <c r="IU896">
        <v>9000</v>
      </c>
      <c r="IV896">
        <v>1060</v>
      </c>
      <c r="IW896">
        <v>1060</v>
      </c>
      <c r="IX896">
        <v>1057</v>
      </c>
      <c r="IY896">
        <v>1057</v>
      </c>
      <c r="IZ896">
        <v>3000</v>
      </c>
      <c r="JA896">
        <v>1056</v>
      </c>
      <c r="JB896">
        <v>1056</v>
      </c>
      <c r="JC896">
        <v>1054</v>
      </c>
      <c r="JD896">
        <v>1055</v>
      </c>
      <c r="JE896">
        <v>4000</v>
      </c>
      <c r="JF896">
        <v>1055</v>
      </c>
      <c r="JG896">
        <v>1055</v>
      </c>
      <c r="JH896">
        <v>1055</v>
      </c>
      <c r="JI896">
        <v>1055</v>
      </c>
      <c r="JJ896">
        <v>3000</v>
      </c>
      <c r="JO896">
        <v>0</v>
      </c>
      <c r="JP896">
        <v>1054</v>
      </c>
      <c r="JQ896">
        <v>1054</v>
      </c>
      <c r="JR896">
        <v>1052</v>
      </c>
      <c r="JS896">
        <v>1052</v>
      </c>
      <c r="JT896">
        <v>5000</v>
      </c>
      <c r="JU896">
        <v>1053</v>
      </c>
      <c r="JV896">
        <v>1053</v>
      </c>
      <c r="JW896">
        <v>1053</v>
      </c>
      <c r="JX896">
        <v>1053</v>
      </c>
      <c r="JY896">
        <v>6000</v>
      </c>
      <c r="JZ896">
        <v>1055</v>
      </c>
      <c r="KA896">
        <v>1057</v>
      </c>
      <c r="KB896">
        <v>1055</v>
      </c>
      <c r="KC896">
        <v>1057</v>
      </c>
      <c r="KD896">
        <v>3000</v>
      </c>
      <c r="KE896">
        <v>1058</v>
      </c>
      <c r="KF896">
        <v>1059</v>
      </c>
      <c r="KG896">
        <v>1058</v>
      </c>
      <c r="KH896">
        <v>1059</v>
      </c>
      <c r="KI896">
        <v>2000</v>
      </c>
      <c r="KJ896">
        <v>1060</v>
      </c>
      <c r="KK896">
        <v>1061</v>
      </c>
      <c r="KL896">
        <v>1059</v>
      </c>
      <c r="KM896">
        <v>1059</v>
      </c>
      <c r="KN896">
        <v>6000</v>
      </c>
      <c r="KO896">
        <v>1058</v>
      </c>
      <c r="KP896">
        <v>1058</v>
      </c>
      <c r="KQ896">
        <v>1058</v>
      </c>
      <c r="KR896">
        <v>1058</v>
      </c>
      <c r="KS896">
        <v>1000</v>
      </c>
      <c r="KT896">
        <v>1057</v>
      </c>
      <c r="KU896">
        <v>1057</v>
      </c>
      <c r="KV896">
        <v>1057</v>
      </c>
      <c r="KW896">
        <v>1057</v>
      </c>
      <c r="KX896">
        <v>1000</v>
      </c>
      <c r="LC896">
        <v>0</v>
      </c>
      <c r="LD896">
        <v>1055</v>
      </c>
      <c r="LE896">
        <v>1055</v>
      </c>
      <c r="LF896">
        <v>1051</v>
      </c>
      <c r="LG896">
        <v>1051</v>
      </c>
      <c r="LH896">
        <v>18000</v>
      </c>
      <c r="LM896">
        <v>0</v>
      </c>
      <c r="LN896">
        <v>1052</v>
      </c>
      <c r="LO896">
        <v>1052</v>
      </c>
      <c r="LP896">
        <v>1051</v>
      </c>
      <c r="LQ896">
        <v>1052</v>
      </c>
      <c r="LR896">
        <v>5000</v>
      </c>
      <c r="LS896">
        <v>1052</v>
      </c>
      <c r="LT896">
        <v>1052</v>
      </c>
      <c r="LU896">
        <v>1050</v>
      </c>
      <c r="LV896">
        <v>1050</v>
      </c>
      <c r="LW896">
        <v>6000</v>
      </c>
      <c r="LX896">
        <v>1050</v>
      </c>
      <c r="LY896">
        <v>1056</v>
      </c>
      <c r="LZ896">
        <v>1050</v>
      </c>
      <c r="MA896">
        <v>1056</v>
      </c>
      <c r="MB896">
        <v>7000</v>
      </c>
      <c r="MC896">
        <v>1060</v>
      </c>
      <c r="MD896">
        <v>1060</v>
      </c>
      <c r="ME896">
        <v>1059</v>
      </c>
      <c r="MF896">
        <v>1059</v>
      </c>
      <c r="MG896">
        <v>4000</v>
      </c>
      <c r="MH896">
        <v>1060</v>
      </c>
      <c r="MI896">
        <v>1067</v>
      </c>
      <c r="MJ896">
        <v>1060</v>
      </c>
      <c r="MK896">
        <v>1067</v>
      </c>
      <c r="ML896">
        <v>9000</v>
      </c>
      <c r="MM896">
        <v>1068</v>
      </c>
      <c r="MN896">
        <v>1072</v>
      </c>
      <c r="MO896">
        <v>1067</v>
      </c>
      <c r="MP896">
        <v>1071</v>
      </c>
      <c r="MQ896">
        <v>15000</v>
      </c>
      <c r="MR896">
        <v>1070</v>
      </c>
      <c r="MS896">
        <v>1072</v>
      </c>
      <c r="MT896">
        <v>1068</v>
      </c>
      <c r="MU896">
        <v>1068</v>
      </c>
      <c r="MV896">
        <v>17000</v>
      </c>
      <c r="MW896">
        <v>1067</v>
      </c>
      <c r="MX896">
        <v>1067</v>
      </c>
      <c r="MY896">
        <v>1067</v>
      </c>
      <c r="MZ896">
        <v>1067</v>
      </c>
      <c r="NA896">
        <v>5000</v>
      </c>
      <c r="NB896">
        <v>1068</v>
      </c>
      <c r="NC896">
        <v>1070</v>
      </c>
      <c r="ND896">
        <v>1068</v>
      </c>
      <c r="NE896">
        <v>1070</v>
      </c>
      <c r="NF896">
        <v>9000</v>
      </c>
      <c r="NG896">
        <v>1069</v>
      </c>
      <c r="NH896">
        <v>1069</v>
      </c>
      <c r="NI896">
        <v>1067</v>
      </c>
      <c r="NJ896">
        <v>1067</v>
      </c>
      <c r="NK896">
        <v>9000</v>
      </c>
      <c r="NL896">
        <v>1068</v>
      </c>
      <c r="NM896">
        <v>1068</v>
      </c>
      <c r="NN896">
        <v>1064</v>
      </c>
      <c r="NO896">
        <v>1064</v>
      </c>
      <c r="NP896">
        <v>13000</v>
      </c>
      <c r="NQ896">
        <v>1064</v>
      </c>
      <c r="NR896">
        <v>1066</v>
      </c>
      <c r="NS896">
        <v>1064</v>
      </c>
      <c r="NT896">
        <v>1066</v>
      </c>
      <c r="NU896">
        <v>13000</v>
      </c>
      <c r="NV896">
        <v>1065</v>
      </c>
      <c r="NW896">
        <v>1065</v>
      </c>
      <c r="NX896">
        <v>1065</v>
      </c>
      <c r="NY896">
        <v>1065</v>
      </c>
      <c r="NZ896">
        <v>21000</v>
      </c>
    </row>
    <row r="897" spans="1:390" ht="15">
      <c r="A897" s="15" t="s">
        <v>18</v>
      </c>
      <c r="B897" s="15">
        <v>12</v>
      </c>
      <c r="C897" s="15">
        <v>7917</v>
      </c>
      <c r="D897" s="10" t="s">
        <v>594</v>
      </c>
      <c r="E897" s="15" t="s">
        <v>20</v>
      </c>
      <c r="F897" s="15" t="s">
        <v>453</v>
      </c>
      <c r="G897" s="50">
        <v>3635</v>
      </c>
      <c r="H897" s="50">
        <v>310</v>
      </c>
      <c r="I897" s="58">
        <v>9.3200000000000005E-2</v>
      </c>
      <c r="J897" s="50">
        <v>191300</v>
      </c>
      <c r="K897" s="50">
        <v>3695</v>
      </c>
      <c r="L897" s="50">
        <v>3550</v>
      </c>
      <c r="M897" s="63">
        <f t="shared" si="66"/>
        <v>0.41379310344827586</v>
      </c>
      <c r="N897" s="42" t="str">
        <f>IFERROR(VLOOKUP(C897, マスタ!$E$2:$G$33, 3, TRUE), "")</f>
        <v>その他製品</v>
      </c>
      <c r="O897" s="15" t="str">
        <f>IF(F897 = "", "", TEXT( WORKDAY(TEXT(LEFT(F897, FIND("(", F897) - 1), "yyyy/mm/dd"), 1, マスタ!$A$2:$A$106), "yyyymmdd"))</f>
        <v>20170814</v>
      </c>
      <c r="P897" s="16">
        <v>42961</v>
      </c>
      <c r="Q897" s="56">
        <v>3625</v>
      </c>
      <c r="R897" s="56">
        <v>3720</v>
      </c>
      <c r="S897" s="56">
        <v>3570</v>
      </c>
      <c r="T897" s="15" t="str">
        <f t="shared" si="68"/>
        <v>有</v>
      </c>
      <c r="U897" s="15" t="str">
        <f t="shared" si="69"/>
        <v>有</v>
      </c>
      <c r="V897" s="67">
        <f t="shared" si="70"/>
        <v>-2.7510316368638543E-3</v>
      </c>
      <c r="W897" s="17" t="s">
        <v>947</v>
      </c>
      <c r="X897" s="46">
        <v>-36</v>
      </c>
      <c r="Y897" s="71">
        <f t="shared" si="67"/>
        <v>-9.9037138927097672</v>
      </c>
      <c r="Z897">
        <v>3625</v>
      </c>
      <c r="AA897">
        <v>3625</v>
      </c>
      <c r="AB897">
        <v>3590</v>
      </c>
      <c r="AC897">
        <v>3590</v>
      </c>
      <c r="AD897">
        <v>7200</v>
      </c>
      <c r="AE897">
        <v>3595</v>
      </c>
      <c r="AF897">
        <v>3595</v>
      </c>
      <c r="AG897">
        <v>3570</v>
      </c>
      <c r="AH897">
        <v>3580</v>
      </c>
      <c r="AI897">
        <v>3600</v>
      </c>
      <c r="AJ897">
        <v>3585</v>
      </c>
      <c r="AK897">
        <v>3590</v>
      </c>
      <c r="AL897">
        <v>3580</v>
      </c>
      <c r="AM897">
        <v>3590</v>
      </c>
      <c r="AN897">
        <v>1100</v>
      </c>
      <c r="AO897">
        <v>3585</v>
      </c>
      <c r="AP897">
        <v>3615</v>
      </c>
      <c r="AQ897">
        <v>3585</v>
      </c>
      <c r="AR897">
        <v>3610</v>
      </c>
      <c r="AS897">
        <v>5600</v>
      </c>
      <c r="AT897">
        <v>3615</v>
      </c>
      <c r="AU897">
        <v>3635</v>
      </c>
      <c r="AV897">
        <v>3615</v>
      </c>
      <c r="AW897">
        <v>3635</v>
      </c>
      <c r="AX897">
        <v>2400</v>
      </c>
      <c r="AY897">
        <v>3635</v>
      </c>
      <c r="AZ897">
        <v>3640</v>
      </c>
      <c r="BA897">
        <v>3630</v>
      </c>
      <c r="BB897">
        <v>3640</v>
      </c>
      <c r="BC897">
        <v>1800</v>
      </c>
      <c r="BD897">
        <v>3640</v>
      </c>
      <c r="BE897">
        <v>3645</v>
      </c>
      <c r="BF897">
        <v>3635</v>
      </c>
      <c r="BG897">
        <v>3645</v>
      </c>
      <c r="BH897">
        <v>1300</v>
      </c>
      <c r="BI897">
        <v>3650</v>
      </c>
      <c r="BJ897">
        <v>3665</v>
      </c>
      <c r="BK897">
        <v>3650</v>
      </c>
      <c r="BL897">
        <v>3665</v>
      </c>
      <c r="BM897">
        <v>9700</v>
      </c>
      <c r="BN897">
        <v>3670</v>
      </c>
      <c r="BO897">
        <v>3690</v>
      </c>
      <c r="BP897">
        <v>3670</v>
      </c>
      <c r="BQ897">
        <v>3690</v>
      </c>
      <c r="BR897">
        <v>3000</v>
      </c>
      <c r="BS897">
        <v>3695</v>
      </c>
      <c r="BT897">
        <v>3715</v>
      </c>
      <c r="BU897">
        <v>3695</v>
      </c>
      <c r="BV897">
        <v>3715</v>
      </c>
      <c r="BW897">
        <v>5800</v>
      </c>
      <c r="BX897">
        <v>3710</v>
      </c>
      <c r="BY897">
        <v>3710</v>
      </c>
      <c r="BZ897">
        <v>3705</v>
      </c>
      <c r="CA897">
        <v>3705</v>
      </c>
      <c r="CB897">
        <v>1800</v>
      </c>
      <c r="CC897">
        <v>3705</v>
      </c>
      <c r="CD897">
        <v>3705</v>
      </c>
      <c r="CE897">
        <v>3700</v>
      </c>
      <c r="CF897">
        <v>3705</v>
      </c>
      <c r="CG897">
        <v>1900</v>
      </c>
      <c r="CH897">
        <v>3710</v>
      </c>
      <c r="CI897">
        <v>3720</v>
      </c>
      <c r="CJ897">
        <v>3710</v>
      </c>
      <c r="CK897">
        <v>3715</v>
      </c>
      <c r="CL897">
        <v>2800</v>
      </c>
      <c r="CM897">
        <v>3715</v>
      </c>
      <c r="CN897">
        <v>3715</v>
      </c>
      <c r="CO897">
        <v>3705</v>
      </c>
      <c r="CP897">
        <v>3705</v>
      </c>
      <c r="CQ897">
        <v>1500</v>
      </c>
      <c r="CR897">
        <v>3705</v>
      </c>
      <c r="CS897">
        <v>3710</v>
      </c>
      <c r="CT897">
        <v>3705</v>
      </c>
      <c r="CU897">
        <v>3710</v>
      </c>
      <c r="CV897">
        <v>400</v>
      </c>
      <c r="CW897">
        <v>3710</v>
      </c>
      <c r="CX897">
        <v>3710</v>
      </c>
      <c r="CY897">
        <v>3685</v>
      </c>
      <c r="CZ897">
        <v>3685</v>
      </c>
      <c r="DA897">
        <v>2900</v>
      </c>
      <c r="DF897">
        <v>0</v>
      </c>
      <c r="DG897">
        <v>3690</v>
      </c>
      <c r="DH897">
        <v>3690</v>
      </c>
      <c r="DI897">
        <v>3685</v>
      </c>
      <c r="DJ897">
        <v>3685</v>
      </c>
      <c r="DK897">
        <v>2100</v>
      </c>
      <c r="DL897">
        <v>3685</v>
      </c>
      <c r="DM897">
        <v>3690</v>
      </c>
      <c r="DN897">
        <v>3685</v>
      </c>
      <c r="DO897">
        <v>3690</v>
      </c>
      <c r="DP897">
        <v>200</v>
      </c>
      <c r="DQ897">
        <v>3680</v>
      </c>
      <c r="DR897">
        <v>3685</v>
      </c>
      <c r="DS897">
        <v>3675</v>
      </c>
      <c r="DT897">
        <v>3675</v>
      </c>
      <c r="DU897">
        <v>1000</v>
      </c>
      <c r="DV897">
        <v>3685</v>
      </c>
      <c r="DW897">
        <v>3685</v>
      </c>
      <c r="DX897">
        <v>3680</v>
      </c>
      <c r="DY897">
        <v>3680</v>
      </c>
      <c r="DZ897">
        <v>400</v>
      </c>
      <c r="EA897">
        <v>3685</v>
      </c>
      <c r="EB897">
        <v>3685</v>
      </c>
      <c r="EC897">
        <v>3680</v>
      </c>
      <c r="ED897">
        <v>3680</v>
      </c>
      <c r="EE897">
        <v>1000</v>
      </c>
      <c r="EF897">
        <v>3680</v>
      </c>
      <c r="EG897">
        <v>3685</v>
      </c>
      <c r="EH897">
        <v>3680</v>
      </c>
      <c r="EI897">
        <v>3685</v>
      </c>
      <c r="EJ897">
        <v>1600</v>
      </c>
      <c r="EK897">
        <v>3680</v>
      </c>
      <c r="EL897">
        <v>3680</v>
      </c>
      <c r="EM897">
        <v>3680</v>
      </c>
      <c r="EN897">
        <v>3680</v>
      </c>
      <c r="EO897">
        <v>100</v>
      </c>
      <c r="EP897">
        <v>3680</v>
      </c>
      <c r="EQ897">
        <v>3680</v>
      </c>
      <c r="ER897">
        <v>3675</v>
      </c>
      <c r="ES897">
        <v>3675</v>
      </c>
      <c r="ET897">
        <v>700</v>
      </c>
      <c r="EU897">
        <v>3670</v>
      </c>
      <c r="EV897">
        <v>3670</v>
      </c>
      <c r="EW897">
        <v>3670</v>
      </c>
      <c r="EX897">
        <v>3670</v>
      </c>
      <c r="EY897">
        <v>1600</v>
      </c>
      <c r="EZ897">
        <v>3675</v>
      </c>
      <c r="FA897">
        <v>3675</v>
      </c>
      <c r="FB897">
        <v>3670</v>
      </c>
      <c r="FC897">
        <v>3675</v>
      </c>
      <c r="FD897">
        <v>1200</v>
      </c>
      <c r="FE897">
        <v>3670</v>
      </c>
      <c r="FF897">
        <v>3670</v>
      </c>
      <c r="FG897">
        <v>3670</v>
      </c>
      <c r="FH897">
        <v>3670</v>
      </c>
      <c r="FI897">
        <v>800</v>
      </c>
      <c r="FJ897">
        <v>3670</v>
      </c>
      <c r="FK897">
        <v>3670</v>
      </c>
      <c r="FL897">
        <v>3670</v>
      </c>
      <c r="FM897">
        <v>3670</v>
      </c>
      <c r="FN897">
        <v>300</v>
      </c>
      <c r="FO897">
        <v>3670</v>
      </c>
      <c r="FP897">
        <v>3670</v>
      </c>
      <c r="FQ897">
        <v>3670</v>
      </c>
      <c r="FR897">
        <v>3670</v>
      </c>
      <c r="FS897">
        <v>600</v>
      </c>
      <c r="FT897">
        <v>3670</v>
      </c>
      <c r="FU897">
        <v>3670</v>
      </c>
      <c r="FV897">
        <v>3670</v>
      </c>
      <c r="FW897">
        <v>3670</v>
      </c>
      <c r="FX897">
        <v>100</v>
      </c>
      <c r="GC897">
        <v>0</v>
      </c>
      <c r="GH897">
        <v>0</v>
      </c>
      <c r="GM897">
        <v>0</v>
      </c>
      <c r="GR897">
        <v>0</v>
      </c>
      <c r="GW897">
        <v>0</v>
      </c>
      <c r="HB897">
        <v>0</v>
      </c>
      <c r="HG897">
        <v>0</v>
      </c>
      <c r="HL897">
        <v>0</v>
      </c>
      <c r="HQ897">
        <v>0</v>
      </c>
      <c r="HV897">
        <v>0</v>
      </c>
      <c r="IA897">
        <v>0</v>
      </c>
      <c r="IB897">
        <v>3665</v>
      </c>
      <c r="IC897">
        <v>3665</v>
      </c>
      <c r="ID897">
        <v>3665</v>
      </c>
      <c r="IE897">
        <v>3665</v>
      </c>
      <c r="IF897">
        <v>2700</v>
      </c>
      <c r="IG897">
        <v>3670</v>
      </c>
      <c r="IH897">
        <v>3670</v>
      </c>
      <c r="II897">
        <v>3670</v>
      </c>
      <c r="IJ897">
        <v>3670</v>
      </c>
      <c r="IK897">
        <v>1000</v>
      </c>
      <c r="IL897">
        <v>3670</v>
      </c>
      <c r="IM897">
        <v>3670</v>
      </c>
      <c r="IN897">
        <v>3670</v>
      </c>
      <c r="IO897">
        <v>3670</v>
      </c>
      <c r="IP897">
        <v>1200</v>
      </c>
      <c r="IQ897">
        <v>3665</v>
      </c>
      <c r="IR897">
        <v>3665</v>
      </c>
      <c r="IS897">
        <v>3665</v>
      </c>
      <c r="IT897">
        <v>3665</v>
      </c>
      <c r="IU897">
        <v>700</v>
      </c>
      <c r="IV897">
        <v>3665</v>
      </c>
      <c r="IW897">
        <v>3670</v>
      </c>
      <c r="IX897">
        <v>3665</v>
      </c>
      <c r="IY897">
        <v>3670</v>
      </c>
      <c r="IZ897">
        <v>200</v>
      </c>
      <c r="JA897">
        <v>3665</v>
      </c>
      <c r="JB897">
        <v>3665</v>
      </c>
      <c r="JC897">
        <v>3660</v>
      </c>
      <c r="JD897">
        <v>3665</v>
      </c>
      <c r="JE897">
        <v>2400</v>
      </c>
      <c r="JF897">
        <v>3665</v>
      </c>
      <c r="JG897">
        <v>3665</v>
      </c>
      <c r="JH897">
        <v>3655</v>
      </c>
      <c r="JI897">
        <v>3655</v>
      </c>
      <c r="JJ897">
        <v>700</v>
      </c>
      <c r="JK897">
        <v>3655</v>
      </c>
      <c r="JL897">
        <v>3655</v>
      </c>
      <c r="JM897">
        <v>3655</v>
      </c>
      <c r="JN897">
        <v>3655</v>
      </c>
      <c r="JO897">
        <v>900</v>
      </c>
      <c r="JP897">
        <v>3650</v>
      </c>
      <c r="JQ897">
        <v>3650</v>
      </c>
      <c r="JR897">
        <v>3645</v>
      </c>
      <c r="JS897">
        <v>3645</v>
      </c>
      <c r="JT897">
        <v>1000</v>
      </c>
      <c r="JY897">
        <v>0</v>
      </c>
      <c r="KD897">
        <v>0</v>
      </c>
      <c r="KE897">
        <v>3645</v>
      </c>
      <c r="KF897">
        <v>3655</v>
      </c>
      <c r="KG897">
        <v>3645</v>
      </c>
      <c r="KH897">
        <v>3655</v>
      </c>
      <c r="KI897">
        <v>3000</v>
      </c>
      <c r="KJ897">
        <v>3645</v>
      </c>
      <c r="KK897">
        <v>3645</v>
      </c>
      <c r="KL897">
        <v>3645</v>
      </c>
      <c r="KM897">
        <v>3645</v>
      </c>
      <c r="KN897">
        <v>300</v>
      </c>
      <c r="KS897">
        <v>0</v>
      </c>
      <c r="KT897">
        <v>3645</v>
      </c>
      <c r="KU897">
        <v>3645</v>
      </c>
      <c r="KV897">
        <v>3645</v>
      </c>
      <c r="KW897">
        <v>3645</v>
      </c>
      <c r="KX897">
        <v>500</v>
      </c>
      <c r="KY897">
        <v>3645</v>
      </c>
      <c r="KZ897">
        <v>3645</v>
      </c>
      <c r="LA897">
        <v>3635</v>
      </c>
      <c r="LB897">
        <v>3635</v>
      </c>
      <c r="LC897">
        <v>1500</v>
      </c>
      <c r="LD897">
        <v>3630</v>
      </c>
      <c r="LE897">
        <v>3630</v>
      </c>
      <c r="LF897">
        <v>3630</v>
      </c>
      <c r="LG897">
        <v>3630</v>
      </c>
      <c r="LH897">
        <v>700</v>
      </c>
      <c r="LI897">
        <v>3625</v>
      </c>
      <c r="LJ897">
        <v>3625</v>
      </c>
      <c r="LK897">
        <v>3615</v>
      </c>
      <c r="LL897">
        <v>3620</v>
      </c>
      <c r="LM897">
        <v>1900</v>
      </c>
      <c r="LN897">
        <v>3620</v>
      </c>
      <c r="LO897">
        <v>3620</v>
      </c>
      <c r="LP897">
        <v>3615</v>
      </c>
      <c r="LQ897">
        <v>3620</v>
      </c>
      <c r="LR897">
        <v>800</v>
      </c>
      <c r="LS897">
        <v>3620</v>
      </c>
      <c r="LT897">
        <v>3620</v>
      </c>
      <c r="LU897">
        <v>3615</v>
      </c>
      <c r="LV897">
        <v>3620</v>
      </c>
      <c r="LW897">
        <v>300</v>
      </c>
      <c r="LX897">
        <v>3615</v>
      </c>
      <c r="LY897">
        <v>3620</v>
      </c>
      <c r="LZ897">
        <v>3610</v>
      </c>
      <c r="MA897">
        <v>3620</v>
      </c>
      <c r="MB897">
        <v>2800</v>
      </c>
      <c r="MC897">
        <v>3625</v>
      </c>
      <c r="MD897">
        <v>3625</v>
      </c>
      <c r="ME897">
        <v>3615</v>
      </c>
      <c r="MF897">
        <v>3620</v>
      </c>
      <c r="MG897">
        <v>1000</v>
      </c>
      <c r="MH897">
        <v>3620</v>
      </c>
      <c r="MI897">
        <v>3625</v>
      </c>
      <c r="MJ897">
        <v>3620</v>
      </c>
      <c r="MK897">
        <v>3625</v>
      </c>
      <c r="ML897">
        <v>3100</v>
      </c>
      <c r="MM897">
        <v>3630</v>
      </c>
      <c r="MN897">
        <v>3630</v>
      </c>
      <c r="MO897">
        <v>3625</v>
      </c>
      <c r="MP897">
        <v>3625</v>
      </c>
      <c r="MQ897">
        <v>1400</v>
      </c>
      <c r="MR897">
        <v>3625</v>
      </c>
      <c r="MS897">
        <v>3625</v>
      </c>
      <c r="MT897">
        <v>3625</v>
      </c>
      <c r="MU897">
        <v>3625</v>
      </c>
      <c r="MV897">
        <v>200</v>
      </c>
      <c r="MW897">
        <v>3625</v>
      </c>
      <c r="MX897">
        <v>3625</v>
      </c>
      <c r="MY897">
        <v>3620</v>
      </c>
      <c r="MZ897">
        <v>3625</v>
      </c>
      <c r="NA897">
        <v>800</v>
      </c>
      <c r="NB897">
        <v>3625</v>
      </c>
      <c r="NC897">
        <v>3630</v>
      </c>
      <c r="ND897">
        <v>3625</v>
      </c>
      <c r="NE897">
        <v>3630</v>
      </c>
      <c r="NF897">
        <v>2200</v>
      </c>
      <c r="NG897">
        <v>3625</v>
      </c>
      <c r="NH897">
        <v>3625</v>
      </c>
      <c r="NI897">
        <v>3625</v>
      </c>
      <c r="NJ897">
        <v>3625</v>
      </c>
      <c r="NK897">
        <v>700</v>
      </c>
      <c r="NL897">
        <v>3625</v>
      </c>
      <c r="NM897">
        <v>3630</v>
      </c>
      <c r="NN897">
        <v>3620</v>
      </c>
      <c r="NO897">
        <v>3630</v>
      </c>
      <c r="NP897">
        <v>2600</v>
      </c>
      <c r="NQ897">
        <v>3625</v>
      </c>
      <c r="NR897">
        <v>3630</v>
      </c>
      <c r="NS897">
        <v>3620</v>
      </c>
      <c r="NT897">
        <v>3625</v>
      </c>
      <c r="NU897">
        <v>4000</v>
      </c>
      <c r="NV897">
        <v>3620</v>
      </c>
      <c r="NW897">
        <v>3620</v>
      </c>
      <c r="NX897">
        <v>3620</v>
      </c>
      <c r="NY897">
        <v>3620</v>
      </c>
      <c r="NZ897">
        <v>5200</v>
      </c>
    </row>
    <row r="898" spans="1:390" ht="15">
      <c r="A898" s="14" t="s">
        <v>18</v>
      </c>
      <c r="B898" s="14">
        <v>13</v>
      </c>
      <c r="C898" s="14">
        <v>4921</v>
      </c>
      <c r="D898" s="9" t="s">
        <v>375</v>
      </c>
      <c r="E898" s="14" t="s">
        <v>20</v>
      </c>
      <c r="F898" s="14" t="s">
        <v>453</v>
      </c>
      <c r="G898" s="51">
        <v>2490</v>
      </c>
      <c r="H898" s="51">
        <v>204</v>
      </c>
      <c r="I898" s="59">
        <v>8.9200000000000002E-2</v>
      </c>
      <c r="J898" s="51">
        <v>977800</v>
      </c>
      <c r="K898" s="51">
        <v>2490</v>
      </c>
      <c r="L898" s="51">
        <v>2343</v>
      </c>
      <c r="M898" s="64">
        <f t="shared" si="66"/>
        <v>0</v>
      </c>
      <c r="N898" s="43" t="str">
        <f>IFERROR(VLOOKUP(C898, マスタ!$E$2:$G$33, 3, TRUE), "")</f>
        <v>化学・医薬品</v>
      </c>
      <c r="O898" s="14" t="str">
        <f>IF(F898 = "", "", TEXT( WORKDAY(TEXT(LEFT(F898, FIND("(", F898) - 1), "yyyy/mm/dd"), 1, マスタ!$A$2:$A$106), "yyyymmdd"))</f>
        <v>20170814</v>
      </c>
      <c r="P898" s="18">
        <v>42961</v>
      </c>
      <c r="Q898" s="57">
        <v>2458</v>
      </c>
      <c r="R898" s="57">
        <v>2492</v>
      </c>
      <c r="S898" s="57">
        <v>2447</v>
      </c>
      <c r="T898" s="14" t="str">
        <f t="shared" si="68"/>
        <v>有</v>
      </c>
      <c r="U898" s="14" t="str">
        <f t="shared" si="69"/>
        <v>無</v>
      </c>
      <c r="V898" s="68">
        <f t="shared" si="70"/>
        <v>-1.2851405622489986E-2</v>
      </c>
      <c r="W898" s="19" t="s">
        <v>950</v>
      </c>
      <c r="X898" s="47">
        <v>11</v>
      </c>
      <c r="Y898" s="70">
        <f t="shared" si="67"/>
        <v>4.4176706827309236</v>
      </c>
      <c r="Z898">
        <v>2458</v>
      </c>
      <c r="AA898">
        <v>2470</v>
      </c>
      <c r="AB898">
        <v>2458</v>
      </c>
      <c r="AC898">
        <v>2468</v>
      </c>
      <c r="AD898">
        <v>29600</v>
      </c>
      <c r="AE898">
        <v>2468</v>
      </c>
      <c r="AF898">
        <v>2468</v>
      </c>
      <c r="AG898">
        <v>2457</v>
      </c>
      <c r="AH898">
        <v>2461</v>
      </c>
      <c r="AI898">
        <v>10400</v>
      </c>
      <c r="AJ898">
        <v>2464</v>
      </c>
      <c r="AK898">
        <v>2465</v>
      </c>
      <c r="AL898">
        <v>2458</v>
      </c>
      <c r="AM898">
        <v>2462</v>
      </c>
      <c r="AN898">
        <v>5100</v>
      </c>
      <c r="AO898">
        <v>2460</v>
      </c>
      <c r="AP898">
        <v>2472</v>
      </c>
      <c r="AQ898">
        <v>2458</v>
      </c>
      <c r="AR898">
        <v>2469</v>
      </c>
      <c r="AS898">
        <v>7900</v>
      </c>
      <c r="AT898">
        <v>2467</v>
      </c>
      <c r="AU898">
        <v>2472</v>
      </c>
      <c r="AV898">
        <v>2462</v>
      </c>
      <c r="AW898">
        <v>2469</v>
      </c>
      <c r="AX898">
        <v>4500</v>
      </c>
      <c r="AY898">
        <v>2471</v>
      </c>
      <c r="AZ898">
        <v>2471</v>
      </c>
      <c r="BA898">
        <v>2462</v>
      </c>
      <c r="BB898">
        <v>2467</v>
      </c>
      <c r="BC898">
        <v>3600</v>
      </c>
      <c r="BD898">
        <v>2465</v>
      </c>
      <c r="BE898">
        <v>2465</v>
      </c>
      <c r="BF898">
        <v>2455</v>
      </c>
      <c r="BG898">
        <v>2456</v>
      </c>
      <c r="BH898">
        <v>7000</v>
      </c>
      <c r="BI898">
        <v>2456</v>
      </c>
      <c r="BJ898">
        <v>2459</v>
      </c>
      <c r="BK898">
        <v>2455</v>
      </c>
      <c r="BL898">
        <v>2459</v>
      </c>
      <c r="BM898">
        <v>4300</v>
      </c>
      <c r="BN898">
        <v>2458</v>
      </c>
      <c r="BO898">
        <v>2458</v>
      </c>
      <c r="BP898">
        <v>2447</v>
      </c>
      <c r="BQ898">
        <v>2455</v>
      </c>
      <c r="BR898">
        <v>11500</v>
      </c>
      <c r="BS898">
        <v>2455</v>
      </c>
      <c r="BT898">
        <v>2455</v>
      </c>
      <c r="BU898">
        <v>2450</v>
      </c>
      <c r="BV898">
        <v>2451</v>
      </c>
      <c r="BW898">
        <v>2800</v>
      </c>
      <c r="BX898">
        <v>2451</v>
      </c>
      <c r="BY898">
        <v>2456</v>
      </c>
      <c r="BZ898">
        <v>2450</v>
      </c>
      <c r="CA898">
        <v>2456</v>
      </c>
      <c r="CB898">
        <v>4900</v>
      </c>
      <c r="CC898">
        <v>2456</v>
      </c>
      <c r="CD898">
        <v>2459</v>
      </c>
      <c r="CE898">
        <v>2456</v>
      </c>
      <c r="CF898">
        <v>2458</v>
      </c>
      <c r="CG898">
        <v>2700</v>
      </c>
      <c r="CH898">
        <v>2458</v>
      </c>
      <c r="CI898">
        <v>2463</v>
      </c>
      <c r="CJ898">
        <v>2455</v>
      </c>
      <c r="CK898">
        <v>2460</v>
      </c>
      <c r="CL898">
        <v>8300</v>
      </c>
      <c r="CM898">
        <v>2461</v>
      </c>
      <c r="CN898">
        <v>2461</v>
      </c>
      <c r="CO898">
        <v>2458</v>
      </c>
      <c r="CP898">
        <v>2459</v>
      </c>
      <c r="CQ898">
        <v>2300</v>
      </c>
      <c r="CR898">
        <v>2458</v>
      </c>
      <c r="CS898">
        <v>2458</v>
      </c>
      <c r="CT898">
        <v>2453</v>
      </c>
      <c r="CU898">
        <v>2456</v>
      </c>
      <c r="CV898">
        <v>3900</v>
      </c>
      <c r="CW898">
        <v>2456</v>
      </c>
      <c r="CX898">
        <v>2458</v>
      </c>
      <c r="CY898">
        <v>2455</v>
      </c>
      <c r="CZ898">
        <v>2456</v>
      </c>
      <c r="DA898">
        <v>2300</v>
      </c>
      <c r="DB898">
        <v>2454</v>
      </c>
      <c r="DC898">
        <v>2457</v>
      </c>
      <c r="DD898">
        <v>2454</v>
      </c>
      <c r="DE898">
        <v>2455</v>
      </c>
      <c r="DF898">
        <v>1200</v>
      </c>
      <c r="DG898">
        <v>2455</v>
      </c>
      <c r="DH898">
        <v>2455</v>
      </c>
      <c r="DI898">
        <v>2452</v>
      </c>
      <c r="DJ898">
        <v>2455</v>
      </c>
      <c r="DK898">
        <v>1500</v>
      </c>
      <c r="DL898">
        <v>2454</v>
      </c>
      <c r="DM898">
        <v>2455</v>
      </c>
      <c r="DN898">
        <v>2453</v>
      </c>
      <c r="DO898">
        <v>2455</v>
      </c>
      <c r="DP898">
        <v>1200</v>
      </c>
      <c r="DQ898">
        <v>2456</v>
      </c>
      <c r="DR898">
        <v>2459</v>
      </c>
      <c r="DS898">
        <v>2456</v>
      </c>
      <c r="DT898">
        <v>2458</v>
      </c>
      <c r="DU898">
        <v>2000</v>
      </c>
      <c r="DV898">
        <v>2459</v>
      </c>
      <c r="DW898">
        <v>2464</v>
      </c>
      <c r="DX898">
        <v>2459</v>
      </c>
      <c r="DY898">
        <v>2464</v>
      </c>
      <c r="DZ898">
        <v>4400</v>
      </c>
      <c r="EA898">
        <v>2464</v>
      </c>
      <c r="EB898">
        <v>2465</v>
      </c>
      <c r="EC898">
        <v>2462</v>
      </c>
      <c r="ED898">
        <v>2463</v>
      </c>
      <c r="EE898">
        <v>2400</v>
      </c>
      <c r="EF898">
        <v>2463</v>
      </c>
      <c r="EG898">
        <v>2470</v>
      </c>
      <c r="EH898">
        <v>2463</v>
      </c>
      <c r="EI898">
        <v>2470</v>
      </c>
      <c r="EJ898">
        <v>5900</v>
      </c>
      <c r="EK898">
        <v>2471</v>
      </c>
      <c r="EL898">
        <v>2471</v>
      </c>
      <c r="EM898">
        <v>2468</v>
      </c>
      <c r="EN898">
        <v>2468</v>
      </c>
      <c r="EO898">
        <v>2400</v>
      </c>
      <c r="EP898">
        <v>2468</v>
      </c>
      <c r="EQ898">
        <v>2470</v>
      </c>
      <c r="ER898">
        <v>2468</v>
      </c>
      <c r="ES898">
        <v>2470</v>
      </c>
      <c r="ET898">
        <v>4800</v>
      </c>
      <c r="EU898">
        <v>2471</v>
      </c>
      <c r="EV898">
        <v>2478</v>
      </c>
      <c r="EW898">
        <v>2471</v>
      </c>
      <c r="EX898">
        <v>2477</v>
      </c>
      <c r="EY898">
        <v>8200</v>
      </c>
      <c r="EZ898">
        <v>2477</v>
      </c>
      <c r="FA898">
        <v>2478</v>
      </c>
      <c r="FB898">
        <v>2475</v>
      </c>
      <c r="FC898">
        <v>2476</v>
      </c>
      <c r="FD898">
        <v>4400</v>
      </c>
      <c r="FE898">
        <v>2478</v>
      </c>
      <c r="FF898">
        <v>2483</v>
      </c>
      <c r="FG898">
        <v>2477</v>
      </c>
      <c r="FH898">
        <v>2483</v>
      </c>
      <c r="FI898">
        <v>9600</v>
      </c>
      <c r="FJ898">
        <v>2482</v>
      </c>
      <c r="FK898">
        <v>2485</v>
      </c>
      <c r="FL898">
        <v>2480</v>
      </c>
      <c r="FM898">
        <v>2484</v>
      </c>
      <c r="FN898">
        <v>6400</v>
      </c>
      <c r="FO898">
        <v>2484</v>
      </c>
      <c r="FP898">
        <v>2484</v>
      </c>
      <c r="FQ898">
        <v>2482</v>
      </c>
      <c r="FR898">
        <v>2484</v>
      </c>
      <c r="FS898">
        <v>2200</v>
      </c>
      <c r="FT898">
        <v>2481</v>
      </c>
      <c r="FU898">
        <v>2481</v>
      </c>
      <c r="FV898">
        <v>2481</v>
      </c>
      <c r="FW898">
        <v>2481</v>
      </c>
      <c r="FX898">
        <v>900</v>
      </c>
      <c r="GC898">
        <v>0</v>
      </c>
      <c r="GH898">
        <v>0</v>
      </c>
      <c r="GM898">
        <v>0</v>
      </c>
      <c r="GR898">
        <v>0</v>
      </c>
      <c r="GW898">
        <v>0</v>
      </c>
      <c r="HB898">
        <v>0</v>
      </c>
      <c r="HG898">
        <v>0</v>
      </c>
      <c r="HL898">
        <v>0</v>
      </c>
      <c r="HQ898">
        <v>0</v>
      </c>
      <c r="HV898">
        <v>0</v>
      </c>
      <c r="IA898">
        <v>0</v>
      </c>
      <c r="IB898">
        <v>2477</v>
      </c>
      <c r="IC898">
        <v>2489</v>
      </c>
      <c r="ID898">
        <v>2477</v>
      </c>
      <c r="IE898">
        <v>2488</v>
      </c>
      <c r="IF898">
        <v>15700</v>
      </c>
      <c r="IG898">
        <v>2488</v>
      </c>
      <c r="IH898">
        <v>2488</v>
      </c>
      <c r="II898">
        <v>2485</v>
      </c>
      <c r="IJ898">
        <v>2485</v>
      </c>
      <c r="IK898">
        <v>2900</v>
      </c>
      <c r="IL898">
        <v>2486</v>
      </c>
      <c r="IM898">
        <v>2489</v>
      </c>
      <c r="IN898">
        <v>2486</v>
      </c>
      <c r="IO898">
        <v>2488</v>
      </c>
      <c r="IP898">
        <v>7600</v>
      </c>
      <c r="IQ898">
        <v>2489</v>
      </c>
      <c r="IR898">
        <v>2491</v>
      </c>
      <c r="IS898">
        <v>2489</v>
      </c>
      <c r="IT898">
        <v>2491</v>
      </c>
      <c r="IU898">
        <v>11100</v>
      </c>
      <c r="IV898">
        <v>2491</v>
      </c>
      <c r="IW898">
        <v>2492</v>
      </c>
      <c r="IX898">
        <v>2486</v>
      </c>
      <c r="IY898">
        <v>2486</v>
      </c>
      <c r="IZ898">
        <v>4700</v>
      </c>
      <c r="JA898">
        <v>2487</v>
      </c>
      <c r="JB898">
        <v>2488</v>
      </c>
      <c r="JC898">
        <v>2485</v>
      </c>
      <c r="JD898">
        <v>2485</v>
      </c>
      <c r="JE898">
        <v>3800</v>
      </c>
      <c r="JF898">
        <v>2487</v>
      </c>
      <c r="JG898">
        <v>2487</v>
      </c>
      <c r="JH898">
        <v>2484</v>
      </c>
      <c r="JI898">
        <v>2485</v>
      </c>
      <c r="JJ898">
        <v>2100</v>
      </c>
      <c r="JK898">
        <v>2486</v>
      </c>
      <c r="JL898">
        <v>2486</v>
      </c>
      <c r="JM898">
        <v>2484</v>
      </c>
      <c r="JN898">
        <v>2484</v>
      </c>
      <c r="JO898">
        <v>3300</v>
      </c>
      <c r="JP898">
        <v>2485</v>
      </c>
      <c r="JQ898">
        <v>2485</v>
      </c>
      <c r="JR898">
        <v>2477</v>
      </c>
      <c r="JS898">
        <v>2480</v>
      </c>
      <c r="JT898">
        <v>5900</v>
      </c>
      <c r="JU898">
        <v>2480</v>
      </c>
      <c r="JV898">
        <v>2480</v>
      </c>
      <c r="JW898">
        <v>2479</v>
      </c>
      <c r="JX898">
        <v>2479</v>
      </c>
      <c r="JY898">
        <v>2000</v>
      </c>
      <c r="JZ898">
        <v>2479</v>
      </c>
      <c r="KA898">
        <v>2479</v>
      </c>
      <c r="KB898">
        <v>2477</v>
      </c>
      <c r="KC898">
        <v>2478</v>
      </c>
      <c r="KD898">
        <v>1700</v>
      </c>
      <c r="KE898">
        <v>2479</v>
      </c>
      <c r="KF898">
        <v>2481</v>
      </c>
      <c r="KG898">
        <v>2478</v>
      </c>
      <c r="KH898">
        <v>2478</v>
      </c>
      <c r="KI898">
        <v>4900</v>
      </c>
      <c r="KJ898">
        <v>2478</v>
      </c>
      <c r="KK898">
        <v>2481</v>
      </c>
      <c r="KL898">
        <v>2478</v>
      </c>
      <c r="KM898">
        <v>2480</v>
      </c>
      <c r="KN898">
        <v>2600</v>
      </c>
      <c r="KO898">
        <v>2480</v>
      </c>
      <c r="KP898">
        <v>2483</v>
      </c>
      <c r="KQ898">
        <v>2478</v>
      </c>
      <c r="KR898">
        <v>2483</v>
      </c>
      <c r="KS898">
        <v>6400</v>
      </c>
      <c r="KT898">
        <v>2484</v>
      </c>
      <c r="KU898">
        <v>2486</v>
      </c>
      <c r="KV898">
        <v>2483</v>
      </c>
      <c r="KW898">
        <v>2486</v>
      </c>
      <c r="KX898">
        <v>3700</v>
      </c>
      <c r="KY898">
        <v>2486</v>
      </c>
      <c r="KZ898">
        <v>2487</v>
      </c>
      <c r="LA898">
        <v>2480</v>
      </c>
      <c r="LB898">
        <v>2481</v>
      </c>
      <c r="LC898">
        <v>5100</v>
      </c>
      <c r="LD898">
        <v>2481</v>
      </c>
      <c r="LE898">
        <v>2481</v>
      </c>
      <c r="LF898">
        <v>2478</v>
      </c>
      <c r="LG898">
        <v>2478</v>
      </c>
      <c r="LH898">
        <v>3700</v>
      </c>
      <c r="LI898">
        <v>2477</v>
      </c>
      <c r="LJ898">
        <v>2480</v>
      </c>
      <c r="LK898">
        <v>2477</v>
      </c>
      <c r="LL898">
        <v>2478</v>
      </c>
      <c r="LM898">
        <v>2000</v>
      </c>
      <c r="LN898">
        <v>2478</v>
      </c>
      <c r="LO898">
        <v>2480</v>
      </c>
      <c r="LP898">
        <v>2478</v>
      </c>
      <c r="LQ898">
        <v>2479</v>
      </c>
      <c r="LR898">
        <v>2600</v>
      </c>
      <c r="LS898">
        <v>2479</v>
      </c>
      <c r="LT898">
        <v>2480</v>
      </c>
      <c r="LU898">
        <v>2477</v>
      </c>
      <c r="LV898">
        <v>2477</v>
      </c>
      <c r="LW898">
        <v>3100</v>
      </c>
      <c r="LX898">
        <v>2476</v>
      </c>
      <c r="LY898">
        <v>2476</v>
      </c>
      <c r="LZ898">
        <v>2474</v>
      </c>
      <c r="MA898">
        <v>2476</v>
      </c>
      <c r="MB898">
        <v>6700</v>
      </c>
      <c r="MC898">
        <v>2476</v>
      </c>
      <c r="MD898">
        <v>2476</v>
      </c>
      <c r="ME898">
        <v>2476</v>
      </c>
      <c r="MF898">
        <v>2476</v>
      </c>
      <c r="MG898">
        <v>500</v>
      </c>
      <c r="MH898">
        <v>2477</v>
      </c>
      <c r="MI898">
        <v>2477</v>
      </c>
      <c r="MJ898">
        <v>2477</v>
      </c>
      <c r="MK898">
        <v>2477</v>
      </c>
      <c r="ML898">
        <v>5400</v>
      </c>
      <c r="MM898">
        <v>2477</v>
      </c>
      <c r="MN898">
        <v>2479</v>
      </c>
      <c r="MO898">
        <v>2477</v>
      </c>
      <c r="MP898">
        <v>2478</v>
      </c>
      <c r="MQ898">
        <v>6200</v>
      </c>
      <c r="MR898">
        <v>2478</v>
      </c>
      <c r="MS898">
        <v>2478</v>
      </c>
      <c r="MT898">
        <v>2474</v>
      </c>
      <c r="MU898">
        <v>2474</v>
      </c>
      <c r="MV898">
        <v>4100</v>
      </c>
      <c r="MW898">
        <v>2473</v>
      </c>
      <c r="MX898">
        <v>2474</v>
      </c>
      <c r="MY898">
        <v>2472</v>
      </c>
      <c r="MZ898">
        <v>2474</v>
      </c>
      <c r="NA898">
        <v>5200</v>
      </c>
      <c r="NB898">
        <v>2474</v>
      </c>
      <c r="NC898">
        <v>2476</v>
      </c>
      <c r="ND898">
        <v>2474</v>
      </c>
      <c r="NE898">
        <v>2476</v>
      </c>
      <c r="NF898">
        <v>5300</v>
      </c>
      <c r="NG898">
        <v>2476</v>
      </c>
      <c r="NH898">
        <v>2477</v>
      </c>
      <c r="NI898">
        <v>2474</v>
      </c>
      <c r="NJ898">
        <v>2477</v>
      </c>
      <c r="NK898">
        <v>8800</v>
      </c>
      <c r="NL898">
        <v>2476</v>
      </c>
      <c r="NM898">
        <v>2476</v>
      </c>
      <c r="NN898">
        <v>2474</v>
      </c>
      <c r="NO898">
        <v>2476</v>
      </c>
      <c r="NP898">
        <v>9100</v>
      </c>
      <c r="NQ898">
        <v>2475</v>
      </c>
      <c r="NR898">
        <v>2475</v>
      </c>
      <c r="NS898">
        <v>2472</v>
      </c>
      <c r="NT898">
        <v>2473</v>
      </c>
      <c r="NU898">
        <v>8100</v>
      </c>
      <c r="NV898">
        <v>2475</v>
      </c>
      <c r="NW898">
        <v>2475</v>
      </c>
      <c r="NX898">
        <v>2475</v>
      </c>
      <c r="NY898">
        <v>2475</v>
      </c>
      <c r="NZ898">
        <v>18900</v>
      </c>
    </row>
    <row r="899" spans="1:390" ht="15">
      <c r="A899" s="15" t="s">
        <v>18</v>
      </c>
      <c r="B899" s="15">
        <v>14</v>
      </c>
      <c r="C899" s="15">
        <v>6728</v>
      </c>
      <c r="D899" s="10" t="s">
        <v>595</v>
      </c>
      <c r="E899" s="15" t="s">
        <v>20</v>
      </c>
      <c r="F899" s="15" t="s">
        <v>453</v>
      </c>
      <c r="G899" s="50">
        <v>6060</v>
      </c>
      <c r="H899" s="50">
        <v>490</v>
      </c>
      <c r="I899" s="58">
        <v>8.7999999999999995E-2</v>
      </c>
      <c r="J899" s="50">
        <v>2923100</v>
      </c>
      <c r="K899" s="50">
        <v>6350</v>
      </c>
      <c r="L899" s="50">
        <v>5860</v>
      </c>
      <c r="M899" s="63">
        <f t="shared" si="66"/>
        <v>0.59183673469387754</v>
      </c>
      <c r="N899" s="42" t="str">
        <f>IFERROR(VLOOKUP(C899, マスタ!$E$2:$G$33, 3, TRUE), "")</f>
        <v>電気</v>
      </c>
      <c r="O899" s="15" t="str">
        <f>IF(F899 = "", "", TEXT( WORKDAY(TEXT(LEFT(F899, FIND("(", F899) - 1), "yyyy/mm/dd"), 1, マスタ!$A$2:$A$106), "yyyymmdd"))</f>
        <v>20170814</v>
      </c>
      <c r="P899" s="16">
        <v>42961</v>
      </c>
      <c r="Q899" s="56">
        <v>5990</v>
      </c>
      <c r="R899" s="56">
        <v>6230</v>
      </c>
      <c r="S899" s="56">
        <v>5950</v>
      </c>
      <c r="T899" s="15" t="str">
        <f t="shared" si="68"/>
        <v>有</v>
      </c>
      <c r="U899" s="15" t="str">
        <f t="shared" si="69"/>
        <v>無</v>
      </c>
      <c r="V899" s="67">
        <f t="shared" si="70"/>
        <v>-1.1551155115511524E-2</v>
      </c>
      <c r="W899" s="17" t="s">
        <v>950</v>
      </c>
      <c r="X899" s="46">
        <v>120</v>
      </c>
      <c r="Y899" s="71">
        <f t="shared" si="67"/>
        <v>19.801980198019802</v>
      </c>
      <c r="Z899">
        <v>5990</v>
      </c>
      <c r="AA899">
        <v>6030</v>
      </c>
      <c r="AB899">
        <v>5950</v>
      </c>
      <c r="AC899">
        <v>5990</v>
      </c>
      <c r="AD899">
        <v>80200</v>
      </c>
      <c r="AE899">
        <v>6000</v>
      </c>
      <c r="AF899">
        <v>6060</v>
      </c>
      <c r="AG899">
        <v>5990</v>
      </c>
      <c r="AH899">
        <v>6050</v>
      </c>
      <c r="AI899">
        <v>28100</v>
      </c>
      <c r="AJ899">
        <v>6040</v>
      </c>
      <c r="AK899">
        <v>6080</v>
      </c>
      <c r="AL899">
        <v>6010</v>
      </c>
      <c r="AM899">
        <v>6010</v>
      </c>
      <c r="AN899">
        <v>25400</v>
      </c>
      <c r="AO899">
        <v>6030</v>
      </c>
      <c r="AP899">
        <v>6050</v>
      </c>
      <c r="AQ899">
        <v>6010</v>
      </c>
      <c r="AR899">
        <v>6030</v>
      </c>
      <c r="AS899">
        <v>30300</v>
      </c>
      <c r="AT899">
        <v>6030</v>
      </c>
      <c r="AU899">
        <v>6110</v>
      </c>
      <c r="AV899">
        <v>6030</v>
      </c>
      <c r="AW899">
        <v>6110</v>
      </c>
      <c r="AX899">
        <v>30800</v>
      </c>
      <c r="AY899">
        <v>6110</v>
      </c>
      <c r="AZ899">
        <v>6130</v>
      </c>
      <c r="BA899">
        <v>6080</v>
      </c>
      <c r="BB899">
        <v>6130</v>
      </c>
      <c r="BC899">
        <v>29000</v>
      </c>
      <c r="BD899">
        <v>6130</v>
      </c>
      <c r="BE899">
        <v>6130</v>
      </c>
      <c r="BF899">
        <v>6100</v>
      </c>
      <c r="BG899">
        <v>6120</v>
      </c>
      <c r="BH899">
        <v>24200</v>
      </c>
      <c r="BI899">
        <v>6120</v>
      </c>
      <c r="BJ899">
        <v>6120</v>
      </c>
      <c r="BK899">
        <v>6070</v>
      </c>
      <c r="BL899">
        <v>6090</v>
      </c>
      <c r="BM899">
        <v>21000</v>
      </c>
      <c r="BN899">
        <v>6090</v>
      </c>
      <c r="BO899">
        <v>6090</v>
      </c>
      <c r="BP899">
        <v>6060</v>
      </c>
      <c r="BQ899">
        <v>6080</v>
      </c>
      <c r="BR899">
        <v>13100</v>
      </c>
      <c r="BS899">
        <v>6080</v>
      </c>
      <c r="BT899">
        <v>6120</v>
      </c>
      <c r="BU899">
        <v>6080</v>
      </c>
      <c r="BV899">
        <v>6110</v>
      </c>
      <c r="BW899">
        <v>26900</v>
      </c>
      <c r="BX899">
        <v>6110</v>
      </c>
      <c r="BY899">
        <v>6110</v>
      </c>
      <c r="BZ899">
        <v>6090</v>
      </c>
      <c r="CA899">
        <v>6110</v>
      </c>
      <c r="CB899">
        <v>10600</v>
      </c>
      <c r="CC899">
        <v>6110</v>
      </c>
      <c r="CD899">
        <v>6110</v>
      </c>
      <c r="CE899">
        <v>6090</v>
      </c>
      <c r="CF899">
        <v>6090</v>
      </c>
      <c r="CG899">
        <v>7100</v>
      </c>
      <c r="CH899">
        <v>6090</v>
      </c>
      <c r="CI899">
        <v>6110</v>
      </c>
      <c r="CJ899">
        <v>6090</v>
      </c>
      <c r="CK899">
        <v>6110</v>
      </c>
      <c r="CL899">
        <v>10500</v>
      </c>
      <c r="CM899">
        <v>6110</v>
      </c>
      <c r="CN899">
        <v>6160</v>
      </c>
      <c r="CO899">
        <v>6110</v>
      </c>
      <c r="CP899">
        <v>6160</v>
      </c>
      <c r="CQ899">
        <v>44200</v>
      </c>
      <c r="CR899">
        <v>6170</v>
      </c>
      <c r="CS899">
        <v>6170</v>
      </c>
      <c r="CT899">
        <v>6140</v>
      </c>
      <c r="CU899">
        <v>6170</v>
      </c>
      <c r="CV899">
        <v>25300</v>
      </c>
      <c r="CW899">
        <v>6180</v>
      </c>
      <c r="CX899">
        <v>6200</v>
      </c>
      <c r="CY899">
        <v>6170</v>
      </c>
      <c r="CZ899">
        <v>6190</v>
      </c>
      <c r="DA899">
        <v>24700</v>
      </c>
      <c r="DB899">
        <v>6180</v>
      </c>
      <c r="DC899">
        <v>6230</v>
      </c>
      <c r="DD899">
        <v>6180</v>
      </c>
      <c r="DE899">
        <v>6190</v>
      </c>
      <c r="DF899">
        <v>53900</v>
      </c>
      <c r="DG899">
        <v>6190</v>
      </c>
      <c r="DH899">
        <v>6220</v>
      </c>
      <c r="DI899">
        <v>6190</v>
      </c>
      <c r="DJ899">
        <v>6220</v>
      </c>
      <c r="DK899">
        <v>24800</v>
      </c>
      <c r="DL899">
        <v>6210</v>
      </c>
      <c r="DM899">
        <v>6210</v>
      </c>
      <c r="DN899">
        <v>6190</v>
      </c>
      <c r="DO899">
        <v>6190</v>
      </c>
      <c r="DP899">
        <v>7700</v>
      </c>
      <c r="DQ899">
        <v>6190</v>
      </c>
      <c r="DR899">
        <v>6190</v>
      </c>
      <c r="DS899">
        <v>6160</v>
      </c>
      <c r="DT899">
        <v>6160</v>
      </c>
      <c r="DU899">
        <v>9000</v>
      </c>
      <c r="DV899">
        <v>6170</v>
      </c>
      <c r="DW899">
        <v>6170</v>
      </c>
      <c r="DX899">
        <v>6140</v>
      </c>
      <c r="DY899">
        <v>6150</v>
      </c>
      <c r="DZ899">
        <v>19100</v>
      </c>
      <c r="EA899">
        <v>6140</v>
      </c>
      <c r="EB899">
        <v>6150</v>
      </c>
      <c r="EC899">
        <v>6120</v>
      </c>
      <c r="ED899">
        <v>6130</v>
      </c>
      <c r="EE899">
        <v>12400</v>
      </c>
      <c r="EF899">
        <v>6130</v>
      </c>
      <c r="EG899">
        <v>6130</v>
      </c>
      <c r="EH899">
        <v>6120</v>
      </c>
      <c r="EI899">
        <v>6130</v>
      </c>
      <c r="EJ899">
        <v>8500</v>
      </c>
      <c r="EK899">
        <v>6130</v>
      </c>
      <c r="EL899">
        <v>6140</v>
      </c>
      <c r="EM899">
        <v>6130</v>
      </c>
      <c r="EN899">
        <v>6130</v>
      </c>
      <c r="EO899">
        <v>2100</v>
      </c>
      <c r="EP899">
        <v>6140</v>
      </c>
      <c r="EQ899">
        <v>6140</v>
      </c>
      <c r="ER899">
        <v>6120</v>
      </c>
      <c r="ES899">
        <v>6120</v>
      </c>
      <c r="ET899">
        <v>7400</v>
      </c>
      <c r="EU899">
        <v>6120</v>
      </c>
      <c r="EV899">
        <v>6130</v>
      </c>
      <c r="EW899">
        <v>6120</v>
      </c>
      <c r="EX899">
        <v>6120</v>
      </c>
      <c r="EY899">
        <v>4900</v>
      </c>
      <c r="EZ899">
        <v>6120</v>
      </c>
      <c r="FA899">
        <v>6120</v>
      </c>
      <c r="FB899">
        <v>6120</v>
      </c>
      <c r="FC899">
        <v>6120</v>
      </c>
      <c r="FD899">
        <v>2900</v>
      </c>
      <c r="FE899">
        <v>6110</v>
      </c>
      <c r="FF899">
        <v>6120</v>
      </c>
      <c r="FG899">
        <v>6110</v>
      </c>
      <c r="FH899">
        <v>6120</v>
      </c>
      <c r="FI899">
        <v>3700</v>
      </c>
      <c r="FJ899">
        <v>6120</v>
      </c>
      <c r="FK899">
        <v>6130</v>
      </c>
      <c r="FL899">
        <v>6120</v>
      </c>
      <c r="FM899">
        <v>6130</v>
      </c>
      <c r="FN899">
        <v>4900</v>
      </c>
      <c r="FO899">
        <v>6140</v>
      </c>
      <c r="FP899">
        <v>6140</v>
      </c>
      <c r="FQ899">
        <v>6140</v>
      </c>
      <c r="FR899">
        <v>6140</v>
      </c>
      <c r="FS899">
        <v>1800</v>
      </c>
      <c r="FT899">
        <v>6130</v>
      </c>
      <c r="FU899">
        <v>6130</v>
      </c>
      <c r="FV899">
        <v>6130</v>
      </c>
      <c r="FW899">
        <v>6130</v>
      </c>
      <c r="FX899">
        <v>400</v>
      </c>
      <c r="GC899">
        <v>0</v>
      </c>
      <c r="GH899">
        <v>0</v>
      </c>
      <c r="GM899">
        <v>0</v>
      </c>
      <c r="GR899">
        <v>0</v>
      </c>
      <c r="GW899">
        <v>0</v>
      </c>
      <c r="HB899">
        <v>0</v>
      </c>
      <c r="HG899">
        <v>0</v>
      </c>
      <c r="HL899">
        <v>0</v>
      </c>
      <c r="HQ899">
        <v>0</v>
      </c>
      <c r="HV899">
        <v>0</v>
      </c>
      <c r="IA899">
        <v>0</v>
      </c>
      <c r="IB899">
        <v>6120</v>
      </c>
      <c r="IC899">
        <v>6130</v>
      </c>
      <c r="ID899">
        <v>6110</v>
      </c>
      <c r="IE899">
        <v>6110</v>
      </c>
      <c r="IF899">
        <v>16500</v>
      </c>
      <c r="IG899">
        <v>6110</v>
      </c>
      <c r="IH899">
        <v>6120</v>
      </c>
      <c r="II899">
        <v>6100</v>
      </c>
      <c r="IJ899">
        <v>6100</v>
      </c>
      <c r="IK899">
        <v>5700</v>
      </c>
      <c r="IL899">
        <v>6110</v>
      </c>
      <c r="IM899">
        <v>6110</v>
      </c>
      <c r="IN899">
        <v>6090</v>
      </c>
      <c r="IO899">
        <v>6110</v>
      </c>
      <c r="IP899">
        <v>20200</v>
      </c>
      <c r="IQ899">
        <v>6110</v>
      </c>
      <c r="IR899">
        <v>6120</v>
      </c>
      <c r="IS899">
        <v>6110</v>
      </c>
      <c r="IT899">
        <v>6120</v>
      </c>
      <c r="IU899">
        <v>7600</v>
      </c>
      <c r="IV899">
        <v>6110</v>
      </c>
      <c r="IW899">
        <v>6120</v>
      </c>
      <c r="IX899">
        <v>6100</v>
      </c>
      <c r="IY899">
        <v>6100</v>
      </c>
      <c r="IZ899">
        <v>19400</v>
      </c>
      <c r="JA899">
        <v>6100</v>
      </c>
      <c r="JB899">
        <v>6120</v>
      </c>
      <c r="JC899">
        <v>6100</v>
      </c>
      <c r="JD899">
        <v>6120</v>
      </c>
      <c r="JE899">
        <v>9000</v>
      </c>
      <c r="JF899">
        <v>6120</v>
      </c>
      <c r="JG899">
        <v>6140</v>
      </c>
      <c r="JH899">
        <v>6120</v>
      </c>
      <c r="JI899">
        <v>6120</v>
      </c>
      <c r="JJ899">
        <v>15600</v>
      </c>
      <c r="JK899">
        <v>6110</v>
      </c>
      <c r="JL899">
        <v>6110</v>
      </c>
      <c r="JM899">
        <v>6110</v>
      </c>
      <c r="JN899">
        <v>6110</v>
      </c>
      <c r="JO899">
        <v>5300</v>
      </c>
      <c r="JP899">
        <v>6110</v>
      </c>
      <c r="JQ899">
        <v>6110</v>
      </c>
      <c r="JR899">
        <v>6110</v>
      </c>
      <c r="JS899">
        <v>6110</v>
      </c>
      <c r="JT899">
        <v>5500</v>
      </c>
      <c r="JU899">
        <v>6120</v>
      </c>
      <c r="JV899">
        <v>6130</v>
      </c>
      <c r="JW899">
        <v>6110</v>
      </c>
      <c r="JX899">
        <v>6120</v>
      </c>
      <c r="JY899">
        <v>8300</v>
      </c>
      <c r="JZ899">
        <v>6120</v>
      </c>
      <c r="KA899">
        <v>6130</v>
      </c>
      <c r="KB899">
        <v>6120</v>
      </c>
      <c r="KC899">
        <v>6120</v>
      </c>
      <c r="KD899">
        <v>3600</v>
      </c>
      <c r="KE899">
        <v>6120</v>
      </c>
      <c r="KF899">
        <v>6140</v>
      </c>
      <c r="KG899">
        <v>6120</v>
      </c>
      <c r="KH899">
        <v>6130</v>
      </c>
      <c r="KI899">
        <v>16300</v>
      </c>
      <c r="KJ899">
        <v>6130</v>
      </c>
      <c r="KK899">
        <v>6140</v>
      </c>
      <c r="KL899">
        <v>6130</v>
      </c>
      <c r="KM899">
        <v>6130</v>
      </c>
      <c r="KN899">
        <v>4100</v>
      </c>
      <c r="KO899">
        <v>6130</v>
      </c>
      <c r="KP899">
        <v>6140</v>
      </c>
      <c r="KQ899">
        <v>6130</v>
      </c>
      <c r="KR899">
        <v>6140</v>
      </c>
      <c r="KS899">
        <v>11800</v>
      </c>
      <c r="KT899">
        <v>6130</v>
      </c>
      <c r="KU899">
        <v>6130</v>
      </c>
      <c r="KV899">
        <v>6130</v>
      </c>
      <c r="KW899">
        <v>6130</v>
      </c>
      <c r="KX899">
        <v>400</v>
      </c>
      <c r="KY899">
        <v>6130</v>
      </c>
      <c r="KZ899">
        <v>6140</v>
      </c>
      <c r="LA899">
        <v>6130</v>
      </c>
      <c r="LB899">
        <v>6130</v>
      </c>
      <c r="LC899">
        <v>6700</v>
      </c>
      <c r="LD899">
        <v>6130</v>
      </c>
      <c r="LE899">
        <v>6140</v>
      </c>
      <c r="LF899">
        <v>6130</v>
      </c>
      <c r="LG899">
        <v>6140</v>
      </c>
      <c r="LH899">
        <v>7900</v>
      </c>
      <c r="LI899">
        <v>6140</v>
      </c>
      <c r="LJ899">
        <v>6150</v>
      </c>
      <c r="LK899">
        <v>6130</v>
      </c>
      <c r="LL899">
        <v>6130</v>
      </c>
      <c r="LM899">
        <v>9700</v>
      </c>
      <c r="LN899">
        <v>6120</v>
      </c>
      <c r="LO899">
        <v>6120</v>
      </c>
      <c r="LP899">
        <v>6070</v>
      </c>
      <c r="LQ899">
        <v>6090</v>
      </c>
      <c r="LR899">
        <v>56100</v>
      </c>
      <c r="LS899">
        <v>6080</v>
      </c>
      <c r="LT899">
        <v>6090</v>
      </c>
      <c r="LU899">
        <v>6080</v>
      </c>
      <c r="LV899">
        <v>6090</v>
      </c>
      <c r="LW899">
        <v>5300</v>
      </c>
      <c r="LX899">
        <v>6090</v>
      </c>
      <c r="LY899">
        <v>6110</v>
      </c>
      <c r="LZ899">
        <v>6090</v>
      </c>
      <c r="MA899">
        <v>6110</v>
      </c>
      <c r="MB899">
        <v>9200</v>
      </c>
      <c r="MC899">
        <v>6110</v>
      </c>
      <c r="MD899">
        <v>6110</v>
      </c>
      <c r="ME899">
        <v>6100</v>
      </c>
      <c r="MF899">
        <v>6110</v>
      </c>
      <c r="MG899">
        <v>1300</v>
      </c>
      <c r="MH899">
        <v>6110</v>
      </c>
      <c r="MI899">
        <v>6120</v>
      </c>
      <c r="MJ899">
        <v>6100</v>
      </c>
      <c r="MK899">
        <v>6120</v>
      </c>
      <c r="ML899">
        <v>13400</v>
      </c>
      <c r="MM899">
        <v>6120</v>
      </c>
      <c r="MN899">
        <v>6120</v>
      </c>
      <c r="MO899">
        <v>6110</v>
      </c>
      <c r="MP899">
        <v>6110</v>
      </c>
      <c r="MQ899">
        <v>7500</v>
      </c>
      <c r="MR899">
        <v>6110</v>
      </c>
      <c r="MS899">
        <v>6110</v>
      </c>
      <c r="MT899">
        <v>6100</v>
      </c>
      <c r="MU899">
        <v>6100</v>
      </c>
      <c r="MV899">
        <v>7400</v>
      </c>
      <c r="MW899">
        <v>6100</v>
      </c>
      <c r="MX899">
        <v>6100</v>
      </c>
      <c r="MY899">
        <v>6100</v>
      </c>
      <c r="MZ899">
        <v>6100</v>
      </c>
      <c r="NA899">
        <v>6900</v>
      </c>
      <c r="NB899">
        <v>6100</v>
      </c>
      <c r="NC899">
        <v>6120</v>
      </c>
      <c r="ND899">
        <v>6100</v>
      </c>
      <c r="NE899">
        <v>6120</v>
      </c>
      <c r="NF899">
        <v>11900</v>
      </c>
      <c r="NG899">
        <v>6120</v>
      </c>
      <c r="NH899">
        <v>6120</v>
      </c>
      <c r="NI899">
        <v>6100</v>
      </c>
      <c r="NJ899">
        <v>6100</v>
      </c>
      <c r="NK899">
        <v>14800</v>
      </c>
      <c r="NL899">
        <v>6100</v>
      </c>
      <c r="NM899">
        <v>6100</v>
      </c>
      <c r="NN899">
        <v>6090</v>
      </c>
      <c r="NO899">
        <v>6090</v>
      </c>
      <c r="NP899">
        <v>4600</v>
      </c>
      <c r="NQ899">
        <v>6090</v>
      </c>
      <c r="NR899">
        <v>6110</v>
      </c>
      <c r="NS899">
        <v>6090</v>
      </c>
      <c r="NT899">
        <v>6110</v>
      </c>
      <c r="NU899">
        <v>17400</v>
      </c>
      <c r="NV899">
        <v>6100</v>
      </c>
      <c r="NW899">
        <v>6100</v>
      </c>
      <c r="NX899">
        <v>6100</v>
      </c>
      <c r="NY899">
        <v>6100</v>
      </c>
      <c r="NZ899">
        <v>29200</v>
      </c>
    </row>
    <row r="900" spans="1:390" ht="15">
      <c r="A900" s="14" t="s">
        <v>18</v>
      </c>
      <c r="B900" s="14">
        <v>15</v>
      </c>
      <c r="C900" s="14">
        <v>6340</v>
      </c>
      <c r="D900" s="9" t="s">
        <v>596</v>
      </c>
      <c r="E900" s="14" t="s">
        <v>20</v>
      </c>
      <c r="F900" s="14" t="s">
        <v>453</v>
      </c>
      <c r="G900" s="51">
        <v>3920</v>
      </c>
      <c r="H900" s="51">
        <v>305</v>
      </c>
      <c r="I900" s="59">
        <v>8.4400000000000003E-2</v>
      </c>
      <c r="J900" s="51">
        <v>357800</v>
      </c>
      <c r="K900" s="51">
        <v>3925</v>
      </c>
      <c r="L900" s="51">
        <v>3575</v>
      </c>
      <c r="M900" s="64">
        <f t="shared" si="66"/>
        <v>1.4285714285714285E-2</v>
      </c>
      <c r="N900" s="43" t="str">
        <f>IFERROR(VLOOKUP(C900, マスタ!$E$2:$G$33, 3, TRUE), "")</f>
        <v>機械</v>
      </c>
      <c r="O900" s="14" t="str">
        <f>IF(F900 = "", "", TEXT( WORKDAY(TEXT(LEFT(F900, FIND("(", F900) - 1), "yyyy/mm/dd"), 1, マスタ!$A$2:$A$106), "yyyymmdd"))</f>
        <v>20170814</v>
      </c>
      <c r="P900" s="18">
        <v>42961</v>
      </c>
      <c r="Q900" s="57">
        <v>3880</v>
      </c>
      <c r="R900" s="57">
        <v>4025</v>
      </c>
      <c r="S900" s="57">
        <v>3860</v>
      </c>
      <c r="T900" s="14" t="str">
        <f t="shared" si="68"/>
        <v>有</v>
      </c>
      <c r="U900" s="14" t="str">
        <f t="shared" si="69"/>
        <v>無</v>
      </c>
      <c r="V900" s="68">
        <f t="shared" si="70"/>
        <v>-1.0204081632653073E-2</v>
      </c>
      <c r="W900" s="19" t="s">
        <v>950</v>
      </c>
      <c r="X900" s="47">
        <v>50</v>
      </c>
      <c r="Y900" s="70">
        <f t="shared" si="67"/>
        <v>12.755102040816327</v>
      </c>
      <c r="Z900">
        <v>3880</v>
      </c>
      <c r="AA900">
        <v>3890</v>
      </c>
      <c r="AB900">
        <v>3860</v>
      </c>
      <c r="AC900">
        <v>3885</v>
      </c>
      <c r="AD900">
        <v>6800</v>
      </c>
      <c r="AE900">
        <v>3875</v>
      </c>
      <c r="AF900">
        <v>3890</v>
      </c>
      <c r="AG900">
        <v>3865</v>
      </c>
      <c r="AH900">
        <v>3885</v>
      </c>
      <c r="AI900">
        <v>5000</v>
      </c>
      <c r="AJ900">
        <v>3885</v>
      </c>
      <c r="AK900">
        <v>3900</v>
      </c>
      <c r="AL900">
        <v>3885</v>
      </c>
      <c r="AM900">
        <v>3895</v>
      </c>
      <c r="AN900">
        <v>2100</v>
      </c>
      <c r="AO900">
        <v>3905</v>
      </c>
      <c r="AP900">
        <v>3940</v>
      </c>
      <c r="AQ900">
        <v>3905</v>
      </c>
      <c r="AR900">
        <v>3935</v>
      </c>
      <c r="AS900">
        <v>3400</v>
      </c>
      <c r="AT900">
        <v>3935</v>
      </c>
      <c r="AU900">
        <v>3945</v>
      </c>
      <c r="AV900">
        <v>3930</v>
      </c>
      <c r="AW900">
        <v>3930</v>
      </c>
      <c r="AX900">
        <v>3300</v>
      </c>
      <c r="AY900">
        <v>3930</v>
      </c>
      <c r="AZ900">
        <v>3930</v>
      </c>
      <c r="BA900">
        <v>3910</v>
      </c>
      <c r="BB900">
        <v>3910</v>
      </c>
      <c r="BC900">
        <v>1600</v>
      </c>
      <c r="BD900">
        <v>3915</v>
      </c>
      <c r="BE900">
        <v>3920</v>
      </c>
      <c r="BF900">
        <v>3915</v>
      </c>
      <c r="BG900">
        <v>3920</v>
      </c>
      <c r="BH900">
        <v>1700</v>
      </c>
      <c r="BI900">
        <v>3925</v>
      </c>
      <c r="BJ900">
        <v>3925</v>
      </c>
      <c r="BK900">
        <v>3915</v>
      </c>
      <c r="BL900">
        <v>3915</v>
      </c>
      <c r="BM900">
        <v>800</v>
      </c>
      <c r="BN900">
        <v>3910</v>
      </c>
      <c r="BO900">
        <v>3930</v>
      </c>
      <c r="BP900">
        <v>3900</v>
      </c>
      <c r="BQ900">
        <v>3930</v>
      </c>
      <c r="BR900">
        <v>6300</v>
      </c>
      <c r="BS900">
        <v>3930</v>
      </c>
      <c r="BT900">
        <v>3930</v>
      </c>
      <c r="BU900">
        <v>3920</v>
      </c>
      <c r="BV900">
        <v>3920</v>
      </c>
      <c r="BW900">
        <v>1400</v>
      </c>
      <c r="BX900">
        <v>3930</v>
      </c>
      <c r="BY900">
        <v>3940</v>
      </c>
      <c r="BZ900">
        <v>3925</v>
      </c>
      <c r="CA900">
        <v>3940</v>
      </c>
      <c r="CB900">
        <v>1500</v>
      </c>
      <c r="CC900">
        <v>3935</v>
      </c>
      <c r="CD900">
        <v>3945</v>
      </c>
      <c r="CE900">
        <v>3935</v>
      </c>
      <c r="CF900">
        <v>3945</v>
      </c>
      <c r="CG900">
        <v>1400</v>
      </c>
      <c r="CH900">
        <v>3950</v>
      </c>
      <c r="CI900">
        <v>3970</v>
      </c>
      <c r="CJ900">
        <v>3950</v>
      </c>
      <c r="CK900">
        <v>3970</v>
      </c>
      <c r="CL900">
        <v>8400</v>
      </c>
      <c r="CM900">
        <v>3970</v>
      </c>
      <c r="CN900">
        <v>3975</v>
      </c>
      <c r="CO900">
        <v>3950</v>
      </c>
      <c r="CP900">
        <v>3960</v>
      </c>
      <c r="CQ900">
        <v>3500</v>
      </c>
      <c r="CR900">
        <v>3970</v>
      </c>
      <c r="CS900">
        <v>3975</v>
      </c>
      <c r="CT900">
        <v>3970</v>
      </c>
      <c r="CU900">
        <v>3975</v>
      </c>
      <c r="CV900">
        <v>300</v>
      </c>
      <c r="CW900">
        <v>3980</v>
      </c>
      <c r="CX900">
        <v>3985</v>
      </c>
      <c r="CY900">
        <v>3975</v>
      </c>
      <c r="CZ900">
        <v>3975</v>
      </c>
      <c r="DA900">
        <v>2200</v>
      </c>
      <c r="DB900">
        <v>3980</v>
      </c>
      <c r="DC900">
        <v>3985</v>
      </c>
      <c r="DD900">
        <v>3980</v>
      </c>
      <c r="DE900">
        <v>3980</v>
      </c>
      <c r="DF900">
        <v>1100</v>
      </c>
      <c r="DG900">
        <v>3980</v>
      </c>
      <c r="DH900">
        <v>3990</v>
      </c>
      <c r="DI900">
        <v>3980</v>
      </c>
      <c r="DJ900">
        <v>3990</v>
      </c>
      <c r="DK900">
        <v>2300</v>
      </c>
      <c r="DL900">
        <v>3990</v>
      </c>
      <c r="DM900">
        <v>4015</v>
      </c>
      <c r="DN900">
        <v>3980</v>
      </c>
      <c r="DO900">
        <v>4005</v>
      </c>
      <c r="DP900">
        <v>16000</v>
      </c>
      <c r="DQ900">
        <v>4005</v>
      </c>
      <c r="DR900">
        <v>4025</v>
      </c>
      <c r="DS900">
        <v>4005</v>
      </c>
      <c r="DT900">
        <v>4015</v>
      </c>
      <c r="DU900">
        <v>3700</v>
      </c>
      <c r="DV900">
        <v>4010</v>
      </c>
      <c r="DW900">
        <v>4015</v>
      </c>
      <c r="DX900">
        <v>4000</v>
      </c>
      <c r="DY900">
        <v>4015</v>
      </c>
      <c r="DZ900">
        <v>3300</v>
      </c>
      <c r="EA900">
        <v>4010</v>
      </c>
      <c r="EB900">
        <v>4015</v>
      </c>
      <c r="EC900">
        <v>4000</v>
      </c>
      <c r="ED900">
        <v>4000</v>
      </c>
      <c r="EE900">
        <v>8300</v>
      </c>
      <c r="EF900">
        <v>4005</v>
      </c>
      <c r="EG900">
        <v>4005</v>
      </c>
      <c r="EH900">
        <v>3970</v>
      </c>
      <c r="EI900">
        <v>3985</v>
      </c>
      <c r="EJ900">
        <v>6100</v>
      </c>
      <c r="EK900">
        <v>3990</v>
      </c>
      <c r="EL900">
        <v>3990</v>
      </c>
      <c r="EM900">
        <v>3970</v>
      </c>
      <c r="EN900">
        <v>3970</v>
      </c>
      <c r="EO900">
        <v>1500</v>
      </c>
      <c r="EP900">
        <v>3970</v>
      </c>
      <c r="EQ900">
        <v>3970</v>
      </c>
      <c r="ER900">
        <v>3970</v>
      </c>
      <c r="ES900">
        <v>3970</v>
      </c>
      <c r="ET900">
        <v>400</v>
      </c>
      <c r="EU900">
        <v>3970</v>
      </c>
      <c r="EV900">
        <v>3970</v>
      </c>
      <c r="EW900">
        <v>3965</v>
      </c>
      <c r="EX900">
        <v>3965</v>
      </c>
      <c r="EY900">
        <v>400</v>
      </c>
      <c r="EZ900">
        <v>3960</v>
      </c>
      <c r="FA900">
        <v>3960</v>
      </c>
      <c r="FB900">
        <v>3935</v>
      </c>
      <c r="FC900">
        <v>3935</v>
      </c>
      <c r="FD900">
        <v>6700</v>
      </c>
      <c r="FI900">
        <v>0</v>
      </c>
      <c r="FJ900">
        <v>3930</v>
      </c>
      <c r="FK900">
        <v>3930</v>
      </c>
      <c r="FL900">
        <v>3930</v>
      </c>
      <c r="FM900">
        <v>3930</v>
      </c>
      <c r="FN900">
        <v>500</v>
      </c>
      <c r="FO900">
        <v>3930</v>
      </c>
      <c r="FP900">
        <v>3940</v>
      </c>
      <c r="FQ900">
        <v>3930</v>
      </c>
      <c r="FR900">
        <v>3940</v>
      </c>
      <c r="FS900">
        <v>700</v>
      </c>
      <c r="FT900">
        <v>3940</v>
      </c>
      <c r="FU900">
        <v>3940</v>
      </c>
      <c r="FV900">
        <v>3940</v>
      </c>
      <c r="FW900">
        <v>3940</v>
      </c>
      <c r="FX900">
        <v>100</v>
      </c>
      <c r="GC900">
        <v>0</v>
      </c>
      <c r="GH900">
        <v>0</v>
      </c>
      <c r="GM900">
        <v>0</v>
      </c>
      <c r="GR900">
        <v>0</v>
      </c>
      <c r="GW900">
        <v>0</v>
      </c>
      <c r="HB900">
        <v>0</v>
      </c>
      <c r="HG900">
        <v>0</v>
      </c>
      <c r="HL900">
        <v>0</v>
      </c>
      <c r="HQ900">
        <v>0</v>
      </c>
      <c r="HV900">
        <v>0</v>
      </c>
      <c r="IA900">
        <v>0</v>
      </c>
      <c r="IB900">
        <v>3930</v>
      </c>
      <c r="IC900">
        <v>3940</v>
      </c>
      <c r="ID900">
        <v>3915</v>
      </c>
      <c r="IE900">
        <v>3915</v>
      </c>
      <c r="IF900">
        <v>4500</v>
      </c>
      <c r="IG900">
        <v>3915</v>
      </c>
      <c r="IH900">
        <v>3930</v>
      </c>
      <c r="II900">
        <v>3915</v>
      </c>
      <c r="IJ900">
        <v>3930</v>
      </c>
      <c r="IK900">
        <v>600</v>
      </c>
      <c r="IL900">
        <v>3930</v>
      </c>
      <c r="IM900">
        <v>3935</v>
      </c>
      <c r="IN900">
        <v>3930</v>
      </c>
      <c r="IO900">
        <v>3935</v>
      </c>
      <c r="IP900">
        <v>1000</v>
      </c>
      <c r="IQ900">
        <v>3935</v>
      </c>
      <c r="IR900">
        <v>3945</v>
      </c>
      <c r="IS900">
        <v>3935</v>
      </c>
      <c r="IT900">
        <v>3940</v>
      </c>
      <c r="IU900">
        <v>1600</v>
      </c>
      <c r="IV900">
        <v>3940</v>
      </c>
      <c r="IW900">
        <v>3950</v>
      </c>
      <c r="IX900">
        <v>3940</v>
      </c>
      <c r="IY900">
        <v>3950</v>
      </c>
      <c r="IZ900">
        <v>1300</v>
      </c>
      <c r="JA900">
        <v>3945</v>
      </c>
      <c r="JB900">
        <v>3950</v>
      </c>
      <c r="JC900">
        <v>3945</v>
      </c>
      <c r="JD900">
        <v>3950</v>
      </c>
      <c r="JE900">
        <v>800</v>
      </c>
      <c r="JF900">
        <v>3940</v>
      </c>
      <c r="JG900">
        <v>3940</v>
      </c>
      <c r="JH900">
        <v>3940</v>
      </c>
      <c r="JI900">
        <v>3940</v>
      </c>
      <c r="JJ900">
        <v>300</v>
      </c>
      <c r="JK900">
        <v>3940</v>
      </c>
      <c r="JL900">
        <v>3940</v>
      </c>
      <c r="JM900">
        <v>3930</v>
      </c>
      <c r="JN900">
        <v>3930</v>
      </c>
      <c r="JO900">
        <v>700</v>
      </c>
      <c r="JP900">
        <v>3930</v>
      </c>
      <c r="JQ900">
        <v>3935</v>
      </c>
      <c r="JR900">
        <v>3925</v>
      </c>
      <c r="JS900">
        <v>3930</v>
      </c>
      <c r="JT900">
        <v>1300</v>
      </c>
      <c r="JU900">
        <v>3930</v>
      </c>
      <c r="JV900">
        <v>3930</v>
      </c>
      <c r="JW900">
        <v>3930</v>
      </c>
      <c r="JX900">
        <v>3930</v>
      </c>
      <c r="JY900">
        <v>100</v>
      </c>
      <c r="KD900">
        <v>0</v>
      </c>
      <c r="KE900">
        <v>3930</v>
      </c>
      <c r="KF900">
        <v>3930</v>
      </c>
      <c r="KG900">
        <v>3930</v>
      </c>
      <c r="KH900">
        <v>3930</v>
      </c>
      <c r="KI900">
        <v>500</v>
      </c>
      <c r="KJ900">
        <v>3935</v>
      </c>
      <c r="KK900">
        <v>3935</v>
      </c>
      <c r="KL900">
        <v>3930</v>
      </c>
      <c r="KM900">
        <v>3930</v>
      </c>
      <c r="KN900">
        <v>1000</v>
      </c>
      <c r="KO900">
        <v>3930</v>
      </c>
      <c r="KP900">
        <v>3930</v>
      </c>
      <c r="KQ900">
        <v>3915</v>
      </c>
      <c r="KR900">
        <v>3915</v>
      </c>
      <c r="KS900">
        <v>2000</v>
      </c>
      <c r="KT900">
        <v>3920</v>
      </c>
      <c r="KU900">
        <v>3920</v>
      </c>
      <c r="KV900">
        <v>3915</v>
      </c>
      <c r="KW900">
        <v>3915</v>
      </c>
      <c r="KX900">
        <v>1000</v>
      </c>
      <c r="KY900">
        <v>3915</v>
      </c>
      <c r="KZ900">
        <v>3915</v>
      </c>
      <c r="LA900">
        <v>3900</v>
      </c>
      <c r="LB900">
        <v>3905</v>
      </c>
      <c r="LC900">
        <v>2000</v>
      </c>
      <c r="LD900">
        <v>3910</v>
      </c>
      <c r="LE900">
        <v>3910</v>
      </c>
      <c r="LF900">
        <v>3905</v>
      </c>
      <c r="LG900">
        <v>3910</v>
      </c>
      <c r="LH900">
        <v>900</v>
      </c>
      <c r="LI900">
        <v>3915</v>
      </c>
      <c r="LJ900">
        <v>3915</v>
      </c>
      <c r="LK900">
        <v>3910</v>
      </c>
      <c r="LL900">
        <v>3915</v>
      </c>
      <c r="LM900">
        <v>2700</v>
      </c>
      <c r="LN900">
        <v>3915</v>
      </c>
      <c r="LO900">
        <v>3920</v>
      </c>
      <c r="LP900">
        <v>3915</v>
      </c>
      <c r="LQ900">
        <v>3920</v>
      </c>
      <c r="LR900">
        <v>1900</v>
      </c>
      <c r="LS900">
        <v>3925</v>
      </c>
      <c r="LT900">
        <v>3925</v>
      </c>
      <c r="LU900">
        <v>3905</v>
      </c>
      <c r="LV900">
        <v>3905</v>
      </c>
      <c r="LW900">
        <v>2200</v>
      </c>
      <c r="LX900">
        <v>3905</v>
      </c>
      <c r="LY900">
        <v>3905</v>
      </c>
      <c r="LZ900">
        <v>3895</v>
      </c>
      <c r="MA900">
        <v>3895</v>
      </c>
      <c r="MB900">
        <v>1500</v>
      </c>
      <c r="MC900">
        <v>3895</v>
      </c>
      <c r="MD900">
        <v>3895</v>
      </c>
      <c r="ME900">
        <v>3895</v>
      </c>
      <c r="MF900">
        <v>3895</v>
      </c>
      <c r="MG900">
        <v>1700</v>
      </c>
      <c r="MH900">
        <v>3895</v>
      </c>
      <c r="MI900">
        <v>3905</v>
      </c>
      <c r="MJ900">
        <v>3895</v>
      </c>
      <c r="MK900">
        <v>3905</v>
      </c>
      <c r="ML900">
        <v>2700</v>
      </c>
      <c r="MM900">
        <v>3900</v>
      </c>
      <c r="MN900">
        <v>3900</v>
      </c>
      <c r="MO900">
        <v>3895</v>
      </c>
      <c r="MP900">
        <v>3895</v>
      </c>
      <c r="MQ900">
        <v>2200</v>
      </c>
      <c r="MV900">
        <v>0</v>
      </c>
      <c r="MW900">
        <v>3900</v>
      </c>
      <c r="MX900">
        <v>3905</v>
      </c>
      <c r="MY900">
        <v>3900</v>
      </c>
      <c r="MZ900">
        <v>3905</v>
      </c>
      <c r="NA900">
        <v>1000</v>
      </c>
      <c r="NB900">
        <v>3910</v>
      </c>
      <c r="NC900">
        <v>3915</v>
      </c>
      <c r="ND900">
        <v>3910</v>
      </c>
      <c r="NE900">
        <v>3915</v>
      </c>
      <c r="NF900">
        <v>1500</v>
      </c>
      <c r="NG900">
        <v>3920</v>
      </c>
      <c r="NH900">
        <v>3920</v>
      </c>
      <c r="NI900">
        <v>3910</v>
      </c>
      <c r="NJ900">
        <v>3915</v>
      </c>
      <c r="NK900">
        <v>1800</v>
      </c>
      <c r="NL900">
        <v>3915</v>
      </c>
      <c r="NM900">
        <v>3915</v>
      </c>
      <c r="NN900">
        <v>3905</v>
      </c>
      <c r="NO900">
        <v>3910</v>
      </c>
      <c r="NP900">
        <v>2200</v>
      </c>
      <c r="NQ900">
        <v>3905</v>
      </c>
      <c r="NR900">
        <v>3910</v>
      </c>
      <c r="NS900">
        <v>3900</v>
      </c>
      <c r="NT900">
        <v>3905</v>
      </c>
      <c r="NU900">
        <v>5400</v>
      </c>
      <c r="NV900">
        <v>3905</v>
      </c>
      <c r="NW900">
        <v>3905</v>
      </c>
      <c r="NX900">
        <v>3905</v>
      </c>
      <c r="NY900">
        <v>3905</v>
      </c>
      <c r="NZ900">
        <v>5700</v>
      </c>
    </row>
    <row r="901" spans="1:390" ht="27">
      <c r="A901" s="15" t="s">
        <v>18</v>
      </c>
      <c r="B901" s="15">
        <v>16</v>
      </c>
      <c r="C901" s="15">
        <v>7846</v>
      </c>
      <c r="D901" s="10" t="s">
        <v>597</v>
      </c>
      <c r="E901" s="15" t="s">
        <v>20</v>
      </c>
      <c r="F901" s="15" t="s">
        <v>453</v>
      </c>
      <c r="G901" s="50">
        <v>5130</v>
      </c>
      <c r="H901" s="50">
        <v>395</v>
      </c>
      <c r="I901" s="58">
        <v>8.3400000000000002E-2</v>
      </c>
      <c r="J901" s="50">
        <v>293600</v>
      </c>
      <c r="K901" s="50">
        <v>5170</v>
      </c>
      <c r="L901" s="50">
        <v>4890</v>
      </c>
      <c r="M901" s="63">
        <f t="shared" si="66"/>
        <v>0.14285714285714285</v>
      </c>
      <c r="N901" s="42" t="str">
        <f>IFERROR(VLOOKUP(C901, マスタ!$E$2:$G$33, 3, TRUE), "")</f>
        <v>その他製品</v>
      </c>
      <c r="O901" s="15" t="str">
        <f>IF(F901 = "", "", TEXT( WORKDAY(TEXT(LEFT(F901, FIND("(", F901) - 1), "yyyy/mm/dd"), 1, マスタ!$A$2:$A$106), "yyyymmdd"))</f>
        <v>20170814</v>
      </c>
      <c r="P901" s="16">
        <v>42961</v>
      </c>
      <c r="Q901" s="56">
        <v>5080</v>
      </c>
      <c r="R901" s="56">
        <v>5170</v>
      </c>
      <c r="S901" s="56">
        <v>5030</v>
      </c>
      <c r="T901" s="15" t="str">
        <f t="shared" si="68"/>
        <v>有</v>
      </c>
      <c r="U901" s="15" t="str">
        <f t="shared" si="69"/>
        <v>無</v>
      </c>
      <c r="V901" s="67">
        <f t="shared" si="70"/>
        <v>-9.74658869395717E-3</v>
      </c>
      <c r="W901" s="17" t="s">
        <v>950</v>
      </c>
      <c r="X901" s="46">
        <v>20</v>
      </c>
      <c r="Y901" s="71">
        <f t="shared" si="67"/>
        <v>3.8986354775828458</v>
      </c>
      <c r="Z901">
        <v>5080</v>
      </c>
      <c r="AA901">
        <v>5090</v>
      </c>
      <c r="AB901">
        <v>5050</v>
      </c>
      <c r="AC901">
        <v>5060</v>
      </c>
      <c r="AD901">
        <v>8900</v>
      </c>
      <c r="AE901">
        <v>5060</v>
      </c>
      <c r="AF901">
        <v>5060</v>
      </c>
      <c r="AG901">
        <v>5030</v>
      </c>
      <c r="AH901">
        <v>5040</v>
      </c>
      <c r="AI901">
        <v>2000</v>
      </c>
      <c r="AJ901">
        <v>5050</v>
      </c>
      <c r="AK901">
        <v>5090</v>
      </c>
      <c r="AL901">
        <v>5050</v>
      </c>
      <c r="AM901">
        <v>5090</v>
      </c>
      <c r="AN901">
        <v>2800</v>
      </c>
      <c r="AO901">
        <v>5090</v>
      </c>
      <c r="AP901">
        <v>5110</v>
      </c>
      <c r="AQ901">
        <v>5090</v>
      </c>
      <c r="AR901">
        <v>5100</v>
      </c>
      <c r="AS901">
        <v>5600</v>
      </c>
      <c r="AT901">
        <v>5110</v>
      </c>
      <c r="AU901">
        <v>5110</v>
      </c>
      <c r="AV901">
        <v>5100</v>
      </c>
      <c r="AW901">
        <v>5100</v>
      </c>
      <c r="AX901">
        <v>1000</v>
      </c>
      <c r="AY901">
        <v>5110</v>
      </c>
      <c r="AZ901">
        <v>5110</v>
      </c>
      <c r="BA901">
        <v>5110</v>
      </c>
      <c r="BB901">
        <v>5110</v>
      </c>
      <c r="BC901">
        <v>400</v>
      </c>
      <c r="BD901">
        <v>5100</v>
      </c>
      <c r="BE901">
        <v>5110</v>
      </c>
      <c r="BF901">
        <v>5100</v>
      </c>
      <c r="BG901">
        <v>5110</v>
      </c>
      <c r="BH901">
        <v>3800</v>
      </c>
      <c r="BI901">
        <v>5110</v>
      </c>
      <c r="BJ901">
        <v>5120</v>
      </c>
      <c r="BK901">
        <v>5110</v>
      </c>
      <c r="BL901">
        <v>5120</v>
      </c>
      <c r="BM901">
        <v>2000</v>
      </c>
      <c r="BN901">
        <v>5120</v>
      </c>
      <c r="BO901">
        <v>5130</v>
      </c>
      <c r="BP901">
        <v>5120</v>
      </c>
      <c r="BQ901">
        <v>5130</v>
      </c>
      <c r="BR901">
        <v>1300</v>
      </c>
      <c r="BS901">
        <v>5130</v>
      </c>
      <c r="BT901">
        <v>5140</v>
      </c>
      <c r="BU901">
        <v>5130</v>
      </c>
      <c r="BV901">
        <v>5140</v>
      </c>
      <c r="BW901">
        <v>7200</v>
      </c>
      <c r="BX901">
        <v>5130</v>
      </c>
      <c r="BY901">
        <v>5140</v>
      </c>
      <c r="BZ901">
        <v>5130</v>
      </c>
      <c r="CA901">
        <v>5140</v>
      </c>
      <c r="CB901">
        <v>200</v>
      </c>
      <c r="CG901">
        <v>0</v>
      </c>
      <c r="CH901">
        <v>5140</v>
      </c>
      <c r="CI901">
        <v>5140</v>
      </c>
      <c r="CJ901">
        <v>5140</v>
      </c>
      <c r="CK901">
        <v>5140</v>
      </c>
      <c r="CL901">
        <v>9900</v>
      </c>
      <c r="CM901">
        <v>5140</v>
      </c>
      <c r="CN901">
        <v>5140</v>
      </c>
      <c r="CO901">
        <v>5130</v>
      </c>
      <c r="CP901">
        <v>5130</v>
      </c>
      <c r="CQ901">
        <v>5200</v>
      </c>
      <c r="CR901">
        <v>5120</v>
      </c>
      <c r="CS901">
        <v>5120</v>
      </c>
      <c r="CT901">
        <v>5120</v>
      </c>
      <c r="CU901">
        <v>5120</v>
      </c>
      <c r="CV901">
        <v>1300</v>
      </c>
      <c r="CW901">
        <v>5110</v>
      </c>
      <c r="CX901">
        <v>5110</v>
      </c>
      <c r="CY901">
        <v>5100</v>
      </c>
      <c r="CZ901">
        <v>5100</v>
      </c>
      <c r="DA901">
        <v>3400</v>
      </c>
      <c r="DF901">
        <v>0</v>
      </c>
      <c r="DG901">
        <v>5090</v>
      </c>
      <c r="DH901">
        <v>5100</v>
      </c>
      <c r="DI901">
        <v>5090</v>
      </c>
      <c r="DJ901">
        <v>5100</v>
      </c>
      <c r="DK901">
        <v>1800</v>
      </c>
      <c r="DL901">
        <v>5090</v>
      </c>
      <c r="DM901">
        <v>5090</v>
      </c>
      <c r="DN901">
        <v>5090</v>
      </c>
      <c r="DO901">
        <v>5090</v>
      </c>
      <c r="DP901">
        <v>100</v>
      </c>
      <c r="DU901">
        <v>0</v>
      </c>
      <c r="DV901">
        <v>5090</v>
      </c>
      <c r="DW901">
        <v>5090</v>
      </c>
      <c r="DX901">
        <v>5090</v>
      </c>
      <c r="DY901">
        <v>5090</v>
      </c>
      <c r="DZ901">
        <v>800</v>
      </c>
      <c r="EA901">
        <v>5090</v>
      </c>
      <c r="EB901">
        <v>5090</v>
      </c>
      <c r="EC901">
        <v>5090</v>
      </c>
      <c r="ED901">
        <v>5090</v>
      </c>
      <c r="EE901">
        <v>900</v>
      </c>
      <c r="EF901">
        <v>5080</v>
      </c>
      <c r="EG901">
        <v>5090</v>
      </c>
      <c r="EH901">
        <v>5080</v>
      </c>
      <c r="EI901">
        <v>5090</v>
      </c>
      <c r="EJ901">
        <v>200</v>
      </c>
      <c r="EK901">
        <v>5080</v>
      </c>
      <c r="EL901">
        <v>5080</v>
      </c>
      <c r="EM901">
        <v>5080</v>
      </c>
      <c r="EN901">
        <v>5080</v>
      </c>
      <c r="EO901">
        <v>1400</v>
      </c>
      <c r="EP901">
        <v>5070</v>
      </c>
      <c r="EQ901">
        <v>5080</v>
      </c>
      <c r="ER901">
        <v>5070</v>
      </c>
      <c r="ES901">
        <v>5080</v>
      </c>
      <c r="ET901">
        <v>200</v>
      </c>
      <c r="EU901">
        <v>5070</v>
      </c>
      <c r="EV901">
        <v>5090</v>
      </c>
      <c r="EW901">
        <v>5070</v>
      </c>
      <c r="EX901">
        <v>5090</v>
      </c>
      <c r="EY901">
        <v>2900</v>
      </c>
      <c r="EZ901">
        <v>5100</v>
      </c>
      <c r="FA901">
        <v>5110</v>
      </c>
      <c r="FB901">
        <v>5100</v>
      </c>
      <c r="FC901">
        <v>5110</v>
      </c>
      <c r="FD901">
        <v>4800</v>
      </c>
      <c r="FI901">
        <v>0</v>
      </c>
      <c r="FJ901">
        <v>5100</v>
      </c>
      <c r="FK901">
        <v>5100</v>
      </c>
      <c r="FL901">
        <v>5100</v>
      </c>
      <c r="FM901">
        <v>5100</v>
      </c>
      <c r="FN901">
        <v>3400</v>
      </c>
      <c r="FO901">
        <v>5100</v>
      </c>
      <c r="FP901">
        <v>5100</v>
      </c>
      <c r="FQ901">
        <v>5100</v>
      </c>
      <c r="FR901">
        <v>5100</v>
      </c>
      <c r="FS901">
        <v>100</v>
      </c>
      <c r="FT901">
        <v>5100</v>
      </c>
      <c r="FU901">
        <v>5100</v>
      </c>
      <c r="FV901">
        <v>5100</v>
      </c>
      <c r="FW901">
        <v>5100</v>
      </c>
      <c r="FX901">
        <v>200</v>
      </c>
      <c r="GC901">
        <v>0</v>
      </c>
      <c r="GH901">
        <v>0</v>
      </c>
      <c r="GM901">
        <v>0</v>
      </c>
      <c r="GR901">
        <v>0</v>
      </c>
      <c r="GW901">
        <v>0</v>
      </c>
      <c r="HB901">
        <v>0</v>
      </c>
      <c r="HG901">
        <v>0</v>
      </c>
      <c r="HL901">
        <v>0</v>
      </c>
      <c r="HQ901">
        <v>0</v>
      </c>
      <c r="HV901">
        <v>0</v>
      </c>
      <c r="IA901">
        <v>0</v>
      </c>
      <c r="IB901">
        <v>5090</v>
      </c>
      <c r="IC901">
        <v>5110</v>
      </c>
      <c r="ID901">
        <v>5090</v>
      </c>
      <c r="IE901">
        <v>5110</v>
      </c>
      <c r="IF901">
        <v>7600</v>
      </c>
      <c r="IG901">
        <v>5120</v>
      </c>
      <c r="IH901">
        <v>5130</v>
      </c>
      <c r="II901">
        <v>5120</v>
      </c>
      <c r="IJ901">
        <v>5130</v>
      </c>
      <c r="IK901">
        <v>3100</v>
      </c>
      <c r="IL901">
        <v>5140</v>
      </c>
      <c r="IM901">
        <v>5150</v>
      </c>
      <c r="IN901">
        <v>5140</v>
      </c>
      <c r="IO901">
        <v>5150</v>
      </c>
      <c r="IP901">
        <v>11000</v>
      </c>
      <c r="IQ901">
        <v>5160</v>
      </c>
      <c r="IR901">
        <v>5160</v>
      </c>
      <c r="IS901">
        <v>5160</v>
      </c>
      <c r="IT901">
        <v>5160</v>
      </c>
      <c r="IU901">
        <v>1500</v>
      </c>
      <c r="IV901">
        <v>5170</v>
      </c>
      <c r="IW901">
        <v>5170</v>
      </c>
      <c r="IX901">
        <v>5160</v>
      </c>
      <c r="IY901">
        <v>5160</v>
      </c>
      <c r="IZ901">
        <v>5200</v>
      </c>
      <c r="JE901">
        <v>0</v>
      </c>
      <c r="JF901">
        <v>5150</v>
      </c>
      <c r="JG901">
        <v>5150</v>
      </c>
      <c r="JH901">
        <v>5140</v>
      </c>
      <c r="JI901">
        <v>5140</v>
      </c>
      <c r="JJ901">
        <v>2400</v>
      </c>
      <c r="JK901">
        <v>5150</v>
      </c>
      <c r="JL901">
        <v>5150</v>
      </c>
      <c r="JM901">
        <v>5150</v>
      </c>
      <c r="JN901">
        <v>5150</v>
      </c>
      <c r="JO901">
        <v>100</v>
      </c>
      <c r="JT901">
        <v>0</v>
      </c>
      <c r="JU901">
        <v>5140</v>
      </c>
      <c r="JV901">
        <v>5140</v>
      </c>
      <c r="JW901">
        <v>5130</v>
      </c>
      <c r="JX901">
        <v>5130</v>
      </c>
      <c r="JY901">
        <v>3600</v>
      </c>
      <c r="JZ901">
        <v>5120</v>
      </c>
      <c r="KA901">
        <v>5120</v>
      </c>
      <c r="KB901">
        <v>5110</v>
      </c>
      <c r="KC901">
        <v>5110</v>
      </c>
      <c r="KD901">
        <v>1500</v>
      </c>
      <c r="KE901">
        <v>5110</v>
      </c>
      <c r="KF901">
        <v>5110</v>
      </c>
      <c r="KG901">
        <v>5110</v>
      </c>
      <c r="KH901">
        <v>5110</v>
      </c>
      <c r="KI901">
        <v>100</v>
      </c>
      <c r="KJ901">
        <v>5110</v>
      </c>
      <c r="KK901">
        <v>5110</v>
      </c>
      <c r="KL901">
        <v>5100</v>
      </c>
      <c r="KM901">
        <v>5100</v>
      </c>
      <c r="KN901">
        <v>3300</v>
      </c>
      <c r="KO901">
        <v>5100</v>
      </c>
      <c r="KP901">
        <v>5100</v>
      </c>
      <c r="KQ901">
        <v>5100</v>
      </c>
      <c r="KR901">
        <v>5100</v>
      </c>
      <c r="KS901">
        <v>3700</v>
      </c>
      <c r="KT901">
        <v>5090</v>
      </c>
      <c r="KU901">
        <v>5090</v>
      </c>
      <c r="KV901">
        <v>5090</v>
      </c>
      <c r="KW901">
        <v>5090</v>
      </c>
      <c r="KX901">
        <v>1600</v>
      </c>
      <c r="KY901">
        <v>5080</v>
      </c>
      <c r="KZ901">
        <v>5080</v>
      </c>
      <c r="LA901">
        <v>5080</v>
      </c>
      <c r="LB901">
        <v>5080</v>
      </c>
      <c r="LC901">
        <v>1000</v>
      </c>
      <c r="LD901">
        <v>5070</v>
      </c>
      <c r="LE901">
        <v>5070</v>
      </c>
      <c r="LF901">
        <v>5070</v>
      </c>
      <c r="LG901">
        <v>5070</v>
      </c>
      <c r="LH901">
        <v>900</v>
      </c>
      <c r="LI901">
        <v>5070</v>
      </c>
      <c r="LJ901">
        <v>5070</v>
      </c>
      <c r="LK901">
        <v>5060</v>
      </c>
      <c r="LL901">
        <v>5060</v>
      </c>
      <c r="LM901">
        <v>1500</v>
      </c>
      <c r="LN901">
        <v>5060</v>
      </c>
      <c r="LO901">
        <v>5070</v>
      </c>
      <c r="LP901">
        <v>5060</v>
      </c>
      <c r="LQ901">
        <v>5060</v>
      </c>
      <c r="LR901">
        <v>300</v>
      </c>
      <c r="LS901">
        <v>5060</v>
      </c>
      <c r="LT901">
        <v>5060</v>
      </c>
      <c r="LU901">
        <v>5060</v>
      </c>
      <c r="LV901">
        <v>5060</v>
      </c>
      <c r="LW901">
        <v>1400</v>
      </c>
      <c r="LX901">
        <v>5060</v>
      </c>
      <c r="LY901">
        <v>5070</v>
      </c>
      <c r="LZ901">
        <v>5040</v>
      </c>
      <c r="MA901">
        <v>5050</v>
      </c>
      <c r="MB901">
        <v>12200</v>
      </c>
      <c r="MC901">
        <v>5050</v>
      </c>
      <c r="MD901">
        <v>5050</v>
      </c>
      <c r="ME901">
        <v>5030</v>
      </c>
      <c r="MF901">
        <v>5030</v>
      </c>
      <c r="MG901">
        <v>12800</v>
      </c>
      <c r="MH901">
        <v>5030</v>
      </c>
      <c r="MI901">
        <v>5030</v>
      </c>
      <c r="MJ901">
        <v>5030</v>
      </c>
      <c r="MK901">
        <v>5030</v>
      </c>
      <c r="ML901">
        <v>100</v>
      </c>
      <c r="MM901">
        <v>5030</v>
      </c>
      <c r="MN901">
        <v>5040</v>
      </c>
      <c r="MO901">
        <v>5030</v>
      </c>
      <c r="MP901">
        <v>5030</v>
      </c>
      <c r="MQ901">
        <v>700</v>
      </c>
      <c r="MR901">
        <v>5030</v>
      </c>
      <c r="MS901">
        <v>5030</v>
      </c>
      <c r="MT901">
        <v>5030</v>
      </c>
      <c r="MU901">
        <v>5030</v>
      </c>
      <c r="MV901">
        <v>500</v>
      </c>
      <c r="MW901">
        <v>5040</v>
      </c>
      <c r="MX901">
        <v>5040</v>
      </c>
      <c r="MY901">
        <v>5030</v>
      </c>
      <c r="MZ901">
        <v>5030</v>
      </c>
      <c r="NA901">
        <v>500</v>
      </c>
      <c r="NB901">
        <v>5040</v>
      </c>
      <c r="NC901">
        <v>5060</v>
      </c>
      <c r="ND901">
        <v>5040</v>
      </c>
      <c r="NE901">
        <v>5060</v>
      </c>
      <c r="NF901">
        <v>3500</v>
      </c>
      <c r="NG901">
        <v>5060</v>
      </c>
      <c r="NH901">
        <v>5060</v>
      </c>
      <c r="NI901">
        <v>5050</v>
      </c>
      <c r="NJ901">
        <v>5050</v>
      </c>
      <c r="NK901">
        <v>3300</v>
      </c>
      <c r="NL901">
        <v>5050</v>
      </c>
      <c r="NM901">
        <v>5050</v>
      </c>
      <c r="NN901">
        <v>5040</v>
      </c>
      <c r="NO901">
        <v>5040</v>
      </c>
      <c r="NP901">
        <v>2800</v>
      </c>
      <c r="NQ901">
        <v>5030</v>
      </c>
      <c r="NR901">
        <v>5040</v>
      </c>
      <c r="NS901">
        <v>5030</v>
      </c>
      <c r="NT901">
        <v>5030</v>
      </c>
      <c r="NU901">
        <v>4600</v>
      </c>
      <c r="NV901">
        <v>5040</v>
      </c>
      <c r="NW901">
        <v>5040</v>
      </c>
      <c r="NX901">
        <v>5040</v>
      </c>
      <c r="NY901">
        <v>5040</v>
      </c>
      <c r="NZ901">
        <v>10700</v>
      </c>
    </row>
    <row r="902" spans="1:390" ht="15">
      <c r="A902" s="14" t="s">
        <v>18</v>
      </c>
      <c r="B902" s="14">
        <v>17</v>
      </c>
      <c r="C902" s="14">
        <v>2201</v>
      </c>
      <c r="D902" s="9" t="s">
        <v>598</v>
      </c>
      <c r="E902" s="14" t="s">
        <v>20</v>
      </c>
      <c r="F902" s="14" t="s">
        <v>453</v>
      </c>
      <c r="G902" s="51">
        <v>6800</v>
      </c>
      <c r="H902" s="51">
        <v>510</v>
      </c>
      <c r="I902" s="59">
        <v>8.1100000000000005E-2</v>
      </c>
      <c r="J902" s="51">
        <v>877100</v>
      </c>
      <c r="K902" s="51">
        <v>6800</v>
      </c>
      <c r="L902" s="51">
        <v>6420</v>
      </c>
      <c r="M902" s="64">
        <f t="shared" si="66"/>
        <v>0</v>
      </c>
      <c r="N902" s="43" t="str">
        <f>IFERROR(VLOOKUP(C902, マスタ!$E$2:$G$33, 3, TRUE), "")</f>
        <v>食品</v>
      </c>
      <c r="O902" s="14" t="str">
        <f>IF(F902 = "", "", TEXT( WORKDAY(TEXT(LEFT(F902, FIND("(", F902) - 1), "yyyy/mm/dd"), 1, マスタ!$A$2:$A$106), "yyyymmdd"))</f>
        <v>20170814</v>
      </c>
      <c r="P902" s="18">
        <v>42961</v>
      </c>
      <c r="Q902" s="57">
        <v>6860</v>
      </c>
      <c r="R902" s="57">
        <v>6950</v>
      </c>
      <c r="S902" s="57">
        <v>6660</v>
      </c>
      <c r="T902" s="14" t="str">
        <f t="shared" si="68"/>
        <v>有</v>
      </c>
      <c r="U902" s="14" t="str">
        <f t="shared" si="69"/>
        <v>有</v>
      </c>
      <c r="V902" s="68">
        <f t="shared" si="70"/>
        <v>8.8235294117646745E-3</v>
      </c>
      <c r="W902" s="19" t="s">
        <v>947</v>
      </c>
      <c r="X902" s="47">
        <v>-68</v>
      </c>
      <c r="Y902" s="70">
        <f t="shared" si="67"/>
        <v>-10</v>
      </c>
      <c r="Z902">
        <v>6860</v>
      </c>
      <c r="AA902">
        <v>6950</v>
      </c>
      <c r="AB902">
        <v>6840</v>
      </c>
      <c r="AC902">
        <v>6840</v>
      </c>
      <c r="AD902">
        <v>63100</v>
      </c>
      <c r="AE902">
        <v>6850</v>
      </c>
      <c r="AF902">
        <v>6850</v>
      </c>
      <c r="AG902">
        <v>6810</v>
      </c>
      <c r="AH902">
        <v>6850</v>
      </c>
      <c r="AI902">
        <v>17500</v>
      </c>
      <c r="AJ902">
        <v>6860</v>
      </c>
      <c r="AK902">
        <v>6890</v>
      </c>
      <c r="AL902">
        <v>6850</v>
      </c>
      <c r="AM902">
        <v>6870</v>
      </c>
      <c r="AN902">
        <v>17600</v>
      </c>
      <c r="AO902">
        <v>6870</v>
      </c>
      <c r="AP902">
        <v>6870</v>
      </c>
      <c r="AQ902">
        <v>6820</v>
      </c>
      <c r="AR902">
        <v>6820</v>
      </c>
      <c r="AS902">
        <v>10600</v>
      </c>
      <c r="AT902">
        <v>6820</v>
      </c>
      <c r="AU902">
        <v>6830</v>
      </c>
      <c r="AV902">
        <v>6770</v>
      </c>
      <c r="AW902">
        <v>6790</v>
      </c>
      <c r="AX902">
        <v>20300</v>
      </c>
      <c r="AY902">
        <v>6780</v>
      </c>
      <c r="AZ902">
        <v>6780</v>
      </c>
      <c r="BA902">
        <v>6730</v>
      </c>
      <c r="BB902">
        <v>6760</v>
      </c>
      <c r="BC902">
        <v>11700</v>
      </c>
      <c r="BD902">
        <v>6750</v>
      </c>
      <c r="BE902">
        <v>6750</v>
      </c>
      <c r="BF902">
        <v>6710</v>
      </c>
      <c r="BG902">
        <v>6740</v>
      </c>
      <c r="BH902">
        <v>8400</v>
      </c>
      <c r="BI902">
        <v>6740</v>
      </c>
      <c r="BJ902">
        <v>6750</v>
      </c>
      <c r="BK902">
        <v>6720</v>
      </c>
      <c r="BL902">
        <v>6730</v>
      </c>
      <c r="BM902">
        <v>3900</v>
      </c>
      <c r="BN902">
        <v>6730</v>
      </c>
      <c r="BO902">
        <v>6730</v>
      </c>
      <c r="BP902">
        <v>6690</v>
      </c>
      <c r="BQ902">
        <v>6720</v>
      </c>
      <c r="BR902">
        <v>11000</v>
      </c>
      <c r="BS902">
        <v>6720</v>
      </c>
      <c r="BT902">
        <v>6720</v>
      </c>
      <c r="BU902">
        <v>6710</v>
      </c>
      <c r="BV902">
        <v>6710</v>
      </c>
      <c r="BW902">
        <v>3200</v>
      </c>
      <c r="BX902">
        <v>6700</v>
      </c>
      <c r="BY902">
        <v>6700</v>
      </c>
      <c r="BZ902">
        <v>6660</v>
      </c>
      <c r="CA902">
        <v>6670</v>
      </c>
      <c r="CB902">
        <v>7900</v>
      </c>
      <c r="CC902">
        <v>6660</v>
      </c>
      <c r="CD902">
        <v>6680</v>
      </c>
      <c r="CE902">
        <v>6660</v>
      </c>
      <c r="CF902">
        <v>6670</v>
      </c>
      <c r="CG902">
        <v>4300</v>
      </c>
      <c r="CH902">
        <v>6670</v>
      </c>
      <c r="CI902">
        <v>6700</v>
      </c>
      <c r="CJ902">
        <v>6670</v>
      </c>
      <c r="CK902">
        <v>6700</v>
      </c>
      <c r="CL902">
        <v>5700</v>
      </c>
      <c r="CM902">
        <v>6690</v>
      </c>
      <c r="CN902">
        <v>6720</v>
      </c>
      <c r="CO902">
        <v>6690</v>
      </c>
      <c r="CP902">
        <v>6690</v>
      </c>
      <c r="CQ902">
        <v>15900</v>
      </c>
      <c r="CR902">
        <v>6700</v>
      </c>
      <c r="CS902">
        <v>6710</v>
      </c>
      <c r="CT902">
        <v>6700</v>
      </c>
      <c r="CU902">
        <v>6710</v>
      </c>
      <c r="CV902">
        <v>3200</v>
      </c>
      <c r="CW902">
        <v>6710</v>
      </c>
      <c r="CX902">
        <v>6740</v>
      </c>
      <c r="CY902">
        <v>6710</v>
      </c>
      <c r="CZ902">
        <v>6740</v>
      </c>
      <c r="DA902">
        <v>6700</v>
      </c>
      <c r="DB902">
        <v>6740</v>
      </c>
      <c r="DC902">
        <v>6740</v>
      </c>
      <c r="DD902">
        <v>6730</v>
      </c>
      <c r="DE902">
        <v>6730</v>
      </c>
      <c r="DF902">
        <v>400</v>
      </c>
      <c r="DG902">
        <v>6730</v>
      </c>
      <c r="DH902">
        <v>6750</v>
      </c>
      <c r="DI902">
        <v>6730</v>
      </c>
      <c r="DJ902">
        <v>6750</v>
      </c>
      <c r="DK902">
        <v>6900</v>
      </c>
      <c r="DL902">
        <v>6750</v>
      </c>
      <c r="DM902">
        <v>6760</v>
      </c>
      <c r="DN902">
        <v>6740</v>
      </c>
      <c r="DO902">
        <v>6740</v>
      </c>
      <c r="DP902">
        <v>7600</v>
      </c>
      <c r="DQ902">
        <v>6750</v>
      </c>
      <c r="DR902">
        <v>6760</v>
      </c>
      <c r="DS902">
        <v>6750</v>
      </c>
      <c r="DT902">
        <v>6760</v>
      </c>
      <c r="DU902">
        <v>2600</v>
      </c>
      <c r="DV902">
        <v>6760</v>
      </c>
      <c r="DW902">
        <v>6760</v>
      </c>
      <c r="DX902">
        <v>6760</v>
      </c>
      <c r="DY902">
        <v>6760</v>
      </c>
      <c r="DZ902">
        <v>2300</v>
      </c>
      <c r="EA902">
        <v>6750</v>
      </c>
      <c r="EB902">
        <v>6750</v>
      </c>
      <c r="EC902">
        <v>6740</v>
      </c>
      <c r="ED902">
        <v>6740</v>
      </c>
      <c r="EE902">
        <v>3900</v>
      </c>
      <c r="EF902">
        <v>6750</v>
      </c>
      <c r="EG902">
        <v>6750</v>
      </c>
      <c r="EH902">
        <v>6740</v>
      </c>
      <c r="EI902">
        <v>6750</v>
      </c>
      <c r="EJ902">
        <v>5100</v>
      </c>
      <c r="EK902">
        <v>6750</v>
      </c>
      <c r="EL902">
        <v>6750</v>
      </c>
      <c r="EM902">
        <v>6750</v>
      </c>
      <c r="EN902">
        <v>6750</v>
      </c>
      <c r="EO902">
        <v>100</v>
      </c>
      <c r="EP902">
        <v>6750</v>
      </c>
      <c r="EQ902">
        <v>6760</v>
      </c>
      <c r="ER902">
        <v>6750</v>
      </c>
      <c r="ES902">
        <v>6760</v>
      </c>
      <c r="ET902">
        <v>400</v>
      </c>
      <c r="EU902">
        <v>6760</v>
      </c>
      <c r="EV902">
        <v>6770</v>
      </c>
      <c r="EW902">
        <v>6760</v>
      </c>
      <c r="EX902">
        <v>6770</v>
      </c>
      <c r="EY902">
        <v>4600</v>
      </c>
      <c r="EZ902">
        <v>6770</v>
      </c>
      <c r="FA902">
        <v>6770</v>
      </c>
      <c r="FB902">
        <v>6770</v>
      </c>
      <c r="FC902">
        <v>6770</v>
      </c>
      <c r="FD902">
        <v>2300</v>
      </c>
      <c r="FE902">
        <v>6770</v>
      </c>
      <c r="FF902">
        <v>6780</v>
      </c>
      <c r="FG902">
        <v>6770</v>
      </c>
      <c r="FH902">
        <v>6780</v>
      </c>
      <c r="FI902">
        <v>700</v>
      </c>
      <c r="FJ902">
        <v>6780</v>
      </c>
      <c r="FK902">
        <v>6780</v>
      </c>
      <c r="FL902">
        <v>6780</v>
      </c>
      <c r="FM902">
        <v>6780</v>
      </c>
      <c r="FN902">
        <v>3200</v>
      </c>
      <c r="FO902">
        <v>6780</v>
      </c>
      <c r="FP902">
        <v>6780</v>
      </c>
      <c r="FQ902">
        <v>6770</v>
      </c>
      <c r="FR902">
        <v>6770</v>
      </c>
      <c r="FS902">
        <v>5400</v>
      </c>
      <c r="FT902">
        <v>6770</v>
      </c>
      <c r="FU902">
        <v>6770</v>
      </c>
      <c r="FV902">
        <v>6770</v>
      </c>
      <c r="FW902">
        <v>6770</v>
      </c>
      <c r="FX902">
        <v>1100</v>
      </c>
      <c r="GC902">
        <v>0</v>
      </c>
      <c r="GH902">
        <v>0</v>
      </c>
      <c r="GM902">
        <v>0</v>
      </c>
      <c r="GR902">
        <v>0</v>
      </c>
      <c r="GW902">
        <v>0</v>
      </c>
      <c r="HB902">
        <v>0</v>
      </c>
      <c r="HG902">
        <v>0</v>
      </c>
      <c r="HL902">
        <v>0</v>
      </c>
      <c r="HQ902">
        <v>0</v>
      </c>
      <c r="HV902">
        <v>0</v>
      </c>
      <c r="IA902">
        <v>0</v>
      </c>
      <c r="IB902">
        <v>6780</v>
      </c>
      <c r="IC902">
        <v>6780</v>
      </c>
      <c r="ID902">
        <v>6780</v>
      </c>
      <c r="IE902">
        <v>6780</v>
      </c>
      <c r="IF902">
        <v>8700</v>
      </c>
      <c r="IG902">
        <v>6780</v>
      </c>
      <c r="IH902">
        <v>6780</v>
      </c>
      <c r="II902">
        <v>6760</v>
      </c>
      <c r="IJ902">
        <v>6770</v>
      </c>
      <c r="IK902">
        <v>10500</v>
      </c>
      <c r="IL902">
        <v>6760</v>
      </c>
      <c r="IM902">
        <v>6770</v>
      </c>
      <c r="IN902">
        <v>6760</v>
      </c>
      <c r="IO902">
        <v>6770</v>
      </c>
      <c r="IP902">
        <v>3300</v>
      </c>
      <c r="IQ902">
        <v>6770</v>
      </c>
      <c r="IR902">
        <v>6780</v>
      </c>
      <c r="IS902">
        <v>6770</v>
      </c>
      <c r="IT902">
        <v>6770</v>
      </c>
      <c r="IU902">
        <v>6000</v>
      </c>
      <c r="IV902">
        <v>6760</v>
      </c>
      <c r="IW902">
        <v>6760</v>
      </c>
      <c r="IX902">
        <v>6740</v>
      </c>
      <c r="IY902">
        <v>6750</v>
      </c>
      <c r="IZ902">
        <v>6900</v>
      </c>
      <c r="JA902">
        <v>6760</v>
      </c>
      <c r="JB902">
        <v>6760</v>
      </c>
      <c r="JC902">
        <v>6760</v>
      </c>
      <c r="JD902">
        <v>6760</v>
      </c>
      <c r="JE902">
        <v>2000</v>
      </c>
      <c r="JF902">
        <v>6770</v>
      </c>
      <c r="JG902">
        <v>6780</v>
      </c>
      <c r="JH902">
        <v>6770</v>
      </c>
      <c r="JI902">
        <v>6780</v>
      </c>
      <c r="JJ902">
        <v>2500</v>
      </c>
      <c r="JO902">
        <v>0</v>
      </c>
      <c r="JP902">
        <v>6780</v>
      </c>
      <c r="JQ902">
        <v>6790</v>
      </c>
      <c r="JR902">
        <v>6780</v>
      </c>
      <c r="JS902">
        <v>6780</v>
      </c>
      <c r="JT902">
        <v>6200</v>
      </c>
      <c r="JU902">
        <v>6770</v>
      </c>
      <c r="JV902">
        <v>6770</v>
      </c>
      <c r="JW902">
        <v>6770</v>
      </c>
      <c r="JX902">
        <v>6770</v>
      </c>
      <c r="JY902">
        <v>4300</v>
      </c>
      <c r="JZ902">
        <v>6770</v>
      </c>
      <c r="KA902">
        <v>6770</v>
      </c>
      <c r="KB902">
        <v>6760</v>
      </c>
      <c r="KC902">
        <v>6760</v>
      </c>
      <c r="KD902">
        <v>7700</v>
      </c>
      <c r="KE902">
        <v>6760</v>
      </c>
      <c r="KF902">
        <v>6760</v>
      </c>
      <c r="KG902">
        <v>6760</v>
      </c>
      <c r="KH902">
        <v>6760</v>
      </c>
      <c r="KI902">
        <v>4500</v>
      </c>
      <c r="KJ902">
        <v>6770</v>
      </c>
      <c r="KK902">
        <v>6770</v>
      </c>
      <c r="KL902">
        <v>6760</v>
      </c>
      <c r="KM902">
        <v>6760</v>
      </c>
      <c r="KN902">
        <v>1500</v>
      </c>
      <c r="KO902">
        <v>6750</v>
      </c>
      <c r="KP902">
        <v>6750</v>
      </c>
      <c r="KQ902">
        <v>6740</v>
      </c>
      <c r="KR902">
        <v>6740</v>
      </c>
      <c r="KS902">
        <v>8000</v>
      </c>
      <c r="KT902">
        <v>6740</v>
      </c>
      <c r="KU902">
        <v>6740</v>
      </c>
      <c r="KV902">
        <v>6740</v>
      </c>
      <c r="KW902">
        <v>6740</v>
      </c>
      <c r="KX902">
        <v>5200</v>
      </c>
      <c r="KY902">
        <v>6740</v>
      </c>
      <c r="KZ902">
        <v>6740</v>
      </c>
      <c r="LA902">
        <v>6740</v>
      </c>
      <c r="LB902">
        <v>6740</v>
      </c>
      <c r="LC902">
        <v>3300</v>
      </c>
      <c r="LH902">
        <v>0</v>
      </c>
      <c r="LI902">
        <v>6740</v>
      </c>
      <c r="LJ902">
        <v>6750</v>
      </c>
      <c r="LK902">
        <v>6740</v>
      </c>
      <c r="LL902">
        <v>6740</v>
      </c>
      <c r="LM902">
        <v>6000</v>
      </c>
      <c r="LN902">
        <v>6740</v>
      </c>
      <c r="LO902">
        <v>6740</v>
      </c>
      <c r="LP902">
        <v>6730</v>
      </c>
      <c r="LQ902">
        <v>6740</v>
      </c>
      <c r="LR902">
        <v>1100</v>
      </c>
      <c r="LS902">
        <v>6730</v>
      </c>
      <c r="LT902">
        <v>6730</v>
      </c>
      <c r="LU902">
        <v>6730</v>
      </c>
      <c r="LV902">
        <v>6730</v>
      </c>
      <c r="LW902">
        <v>100</v>
      </c>
      <c r="LX902">
        <v>6730</v>
      </c>
      <c r="LY902">
        <v>6730</v>
      </c>
      <c r="LZ902">
        <v>6730</v>
      </c>
      <c r="MA902">
        <v>6730</v>
      </c>
      <c r="MB902">
        <v>8200</v>
      </c>
      <c r="MC902">
        <v>6730</v>
      </c>
      <c r="MD902">
        <v>6730</v>
      </c>
      <c r="ME902">
        <v>6730</v>
      </c>
      <c r="MF902">
        <v>6730</v>
      </c>
      <c r="MG902">
        <v>500</v>
      </c>
      <c r="MH902">
        <v>6740</v>
      </c>
      <c r="MI902">
        <v>6740</v>
      </c>
      <c r="MJ902">
        <v>6740</v>
      </c>
      <c r="MK902">
        <v>6740</v>
      </c>
      <c r="ML902">
        <v>200</v>
      </c>
      <c r="MM902">
        <v>6740</v>
      </c>
      <c r="MN902">
        <v>6740</v>
      </c>
      <c r="MO902">
        <v>6730</v>
      </c>
      <c r="MP902">
        <v>6730</v>
      </c>
      <c r="MQ902">
        <v>6300</v>
      </c>
      <c r="MR902">
        <v>6720</v>
      </c>
      <c r="MS902">
        <v>6720</v>
      </c>
      <c r="MT902">
        <v>6720</v>
      </c>
      <c r="MU902">
        <v>6720</v>
      </c>
      <c r="MV902">
        <v>13300</v>
      </c>
      <c r="MW902">
        <v>6720</v>
      </c>
      <c r="MX902">
        <v>6730</v>
      </c>
      <c r="MY902">
        <v>6720</v>
      </c>
      <c r="MZ902">
        <v>6730</v>
      </c>
      <c r="NA902">
        <v>12100</v>
      </c>
      <c r="NB902">
        <v>6730</v>
      </c>
      <c r="NC902">
        <v>6760</v>
      </c>
      <c r="ND902">
        <v>6730</v>
      </c>
      <c r="NE902">
        <v>6760</v>
      </c>
      <c r="NF902">
        <v>12900</v>
      </c>
      <c r="NG902">
        <v>6760</v>
      </c>
      <c r="NH902">
        <v>6760</v>
      </c>
      <c r="NI902">
        <v>6740</v>
      </c>
      <c r="NJ902">
        <v>6740</v>
      </c>
      <c r="NK902">
        <v>12400</v>
      </c>
      <c r="NL902">
        <v>6740</v>
      </c>
      <c r="NM902">
        <v>6750</v>
      </c>
      <c r="NN902">
        <v>6740</v>
      </c>
      <c r="NO902">
        <v>6750</v>
      </c>
      <c r="NP902">
        <v>400</v>
      </c>
      <c r="NQ902">
        <v>6740</v>
      </c>
      <c r="NR902">
        <v>6750</v>
      </c>
      <c r="NS902">
        <v>6740</v>
      </c>
      <c r="NT902">
        <v>6750</v>
      </c>
      <c r="NU902">
        <v>7000</v>
      </c>
      <c r="NV902">
        <v>6750</v>
      </c>
      <c r="NW902">
        <v>6750</v>
      </c>
      <c r="NX902">
        <v>6750</v>
      </c>
      <c r="NY902">
        <v>6750</v>
      </c>
      <c r="NZ902">
        <v>23000</v>
      </c>
    </row>
    <row r="903" spans="1:390" ht="15">
      <c r="A903" s="15" t="s">
        <v>18</v>
      </c>
      <c r="B903" s="15">
        <v>18</v>
      </c>
      <c r="C903" s="15">
        <v>3028</v>
      </c>
      <c r="D903" s="10" t="s">
        <v>529</v>
      </c>
      <c r="E903" s="15" t="s">
        <v>20</v>
      </c>
      <c r="F903" s="15" t="s">
        <v>453</v>
      </c>
      <c r="G903" s="50">
        <v>2161</v>
      </c>
      <c r="H903" s="50">
        <v>150</v>
      </c>
      <c r="I903" s="58">
        <v>7.46E-2</v>
      </c>
      <c r="J903" s="50">
        <v>453000</v>
      </c>
      <c r="K903" s="50">
        <v>2223</v>
      </c>
      <c r="L903" s="50">
        <v>2027</v>
      </c>
      <c r="M903" s="63">
        <f t="shared" si="66"/>
        <v>0.31632653061224492</v>
      </c>
      <c r="N903" s="42" t="str">
        <f>IFERROR(VLOOKUP(C903, マスタ!$E$2:$G$33, 3, TRUE), "")</f>
        <v>繊維製品</v>
      </c>
      <c r="O903" s="15" t="str">
        <f>IF(F903 = "", "", TEXT( WORKDAY(TEXT(LEFT(F903, FIND("(", F903) - 1), "yyyy/mm/dd"), 1, マスタ!$A$2:$A$106), "yyyymmdd"))</f>
        <v>20170814</v>
      </c>
      <c r="P903" s="16">
        <v>42961</v>
      </c>
      <c r="Q903" s="56">
        <v>2161</v>
      </c>
      <c r="R903" s="56">
        <v>2258</v>
      </c>
      <c r="S903" s="56">
        <v>2161</v>
      </c>
      <c r="T903" s="15" t="str">
        <f t="shared" si="68"/>
        <v>有</v>
      </c>
      <c r="U903" s="15" t="str">
        <f t="shared" si="69"/>
        <v>無</v>
      </c>
      <c r="V903" s="67">
        <f t="shared" si="70"/>
        <v>0</v>
      </c>
      <c r="W903" s="17" t="s">
        <v>949</v>
      </c>
      <c r="X903" s="46">
        <v>43</v>
      </c>
      <c r="Y903" s="71">
        <f t="shared" si="67"/>
        <v>19.89819527996298</v>
      </c>
      <c r="Z903">
        <v>2161</v>
      </c>
      <c r="AA903">
        <v>2192</v>
      </c>
      <c r="AB903">
        <v>2161</v>
      </c>
      <c r="AC903">
        <v>2189</v>
      </c>
      <c r="AD903">
        <v>26200</v>
      </c>
      <c r="AE903">
        <v>2190</v>
      </c>
      <c r="AF903">
        <v>2198</v>
      </c>
      <c r="AG903">
        <v>2190</v>
      </c>
      <c r="AH903">
        <v>2194</v>
      </c>
      <c r="AI903">
        <v>7600</v>
      </c>
      <c r="AJ903">
        <v>2194</v>
      </c>
      <c r="AK903">
        <v>2200</v>
      </c>
      <c r="AL903">
        <v>2193</v>
      </c>
      <c r="AM903">
        <v>2198</v>
      </c>
      <c r="AN903">
        <v>7600</v>
      </c>
      <c r="AO903">
        <v>2199</v>
      </c>
      <c r="AP903">
        <v>2212</v>
      </c>
      <c r="AQ903">
        <v>2199</v>
      </c>
      <c r="AR903">
        <v>2209</v>
      </c>
      <c r="AS903">
        <v>10200</v>
      </c>
      <c r="AT903">
        <v>2210</v>
      </c>
      <c r="AU903">
        <v>2213</v>
      </c>
      <c r="AV903">
        <v>2206</v>
      </c>
      <c r="AW903">
        <v>2209</v>
      </c>
      <c r="AX903">
        <v>5400</v>
      </c>
      <c r="AY903">
        <v>2207</v>
      </c>
      <c r="AZ903">
        <v>2207</v>
      </c>
      <c r="BA903">
        <v>2203</v>
      </c>
      <c r="BB903">
        <v>2206</v>
      </c>
      <c r="BC903">
        <v>2700</v>
      </c>
      <c r="BD903">
        <v>2206</v>
      </c>
      <c r="BE903">
        <v>2210</v>
      </c>
      <c r="BF903">
        <v>2205</v>
      </c>
      <c r="BG903">
        <v>2210</v>
      </c>
      <c r="BH903">
        <v>3200</v>
      </c>
      <c r="BI903">
        <v>2207</v>
      </c>
      <c r="BJ903">
        <v>2209</v>
      </c>
      <c r="BK903">
        <v>2207</v>
      </c>
      <c r="BL903">
        <v>2208</v>
      </c>
      <c r="BM903">
        <v>2300</v>
      </c>
      <c r="BN903">
        <v>2206</v>
      </c>
      <c r="BO903">
        <v>2210</v>
      </c>
      <c r="BP903">
        <v>2205</v>
      </c>
      <c r="BQ903">
        <v>2210</v>
      </c>
      <c r="BR903">
        <v>5100</v>
      </c>
      <c r="BS903">
        <v>2208</v>
      </c>
      <c r="BT903">
        <v>2210</v>
      </c>
      <c r="BU903">
        <v>2207</v>
      </c>
      <c r="BV903">
        <v>2209</v>
      </c>
      <c r="BW903">
        <v>4000</v>
      </c>
      <c r="BX903">
        <v>2207</v>
      </c>
      <c r="BY903">
        <v>2209</v>
      </c>
      <c r="BZ903">
        <v>2204</v>
      </c>
      <c r="CA903">
        <v>2204</v>
      </c>
      <c r="CB903">
        <v>2900</v>
      </c>
      <c r="CC903">
        <v>2206</v>
      </c>
      <c r="CD903">
        <v>2209</v>
      </c>
      <c r="CE903">
        <v>2205</v>
      </c>
      <c r="CF903">
        <v>2209</v>
      </c>
      <c r="CG903">
        <v>3000</v>
      </c>
      <c r="CH903">
        <v>2208</v>
      </c>
      <c r="CI903">
        <v>2212</v>
      </c>
      <c r="CJ903">
        <v>2207</v>
      </c>
      <c r="CK903">
        <v>2212</v>
      </c>
      <c r="CL903">
        <v>5600</v>
      </c>
      <c r="CM903">
        <v>2212</v>
      </c>
      <c r="CN903">
        <v>2216</v>
      </c>
      <c r="CO903">
        <v>2211</v>
      </c>
      <c r="CP903">
        <v>2216</v>
      </c>
      <c r="CQ903">
        <v>4900</v>
      </c>
      <c r="CR903">
        <v>2217</v>
      </c>
      <c r="CS903">
        <v>2227</v>
      </c>
      <c r="CT903">
        <v>2217</v>
      </c>
      <c r="CU903">
        <v>2225</v>
      </c>
      <c r="CV903">
        <v>17700</v>
      </c>
      <c r="CW903">
        <v>2228</v>
      </c>
      <c r="CX903">
        <v>2240</v>
      </c>
      <c r="CY903">
        <v>2228</v>
      </c>
      <c r="CZ903">
        <v>2238</v>
      </c>
      <c r="DA903">
        <v>6800</v>
      </c>
      <c r="DB903">
        <v>2239</v>
      </c>
      <c r="DC903">
        <v>2243</v>
      </c>
      <c r="DD903">
        <v>2238</v>
      </c>
      <c r="DE903">
        <v>2242</v>
      </c>
      <c r="DF903">
        <v>3100</v>
      </c>
      <c r="DG903">
        <v>2241</v>
      </c>
      <c r="DH903">
        <v>2244</v>
      </c>
      <c r="DI903">
        <v>2240</v>
      </c>
      <c r="DJ903">
        <v>2241</v>
      </c>
      <c r="DK903">
        <v>3900</v>
      </c>
      <c r="DL903">
        <v>2242</v>
      </c>
      <c r="DM903">
        <v>2245</v>
      </c>
      <c r="DN903">
        <v>2241</v>
      </c>
      <c r="DO903">
        <v>2242</v>
      </c>
      <c r="DP903">
        <v>2600</v>
      </c>
      <c r="DQ903">
        <v>2242</v>
      </c>
      <c r="DR903">
        <v>2242</v>
      </c>
      <c r="DS903">
        <v>2241</v>
      </c>
      <c r="DT903">
        <v>2242</v>
      </c>
      <c r="DU903">
        <v>1900</v>
      </c>
      <c r="DV903">
        <v>2242</v>
      </c>
      <c r="DW903">
        <v>2242</v>
      </c>
      <c r="DX903">
        <v>2238</v>
      </c>
      <c r="DY903">
        <v>2239</v>
      </c>
      <c r="DZ903">
        <v>1600</v>
      </c>
      <c r="EA903">
        <v>2239</v>
      </c>
      <c r="EB903">
        <v>2239</v>
      </c>
      <c r="EC903">
        <v>2235</v>
      </c>
      <c r="ED903">
        <v>2236</v>
      </c>
      <c r="EE903">
        <v>1900</v>
      </c>
      <c r="EF903">
        <v>2236</v>
      </c>
      <c r="EG903">
        <v>2238</v>
      </c>
      <c r="EH903">
        <v>2232</v>
      </c>
      <c r="EI903">
        <v>2232</v>
      </c>
      <c r="EJ903">
        <v>3500</v>
      </c>
      <c r="EK903">
        <v>2234</v>
      </c>
      <c r="EL903">
        <v>2235</v>
      </c>
      <c r="EM903">
        <v>2228</v>
      </c>
      <c r="EN903">
        <v>2229</v>
      </c>
      <c r="EO903">
        <v>2000</v>
      </c>
      <c r="EP903">
        <v>2228</v>
      </c>
      <c r="EQ903">
        <v>2228</v>
      </c>
      <c r="ER903">
        <v>2225</v>
      </c>
      <c r="ES903">
        <v>2227</v>
      </c>
      <c r="ET903">
        <v>1600</v>
      </c>
      <c r="EU903">
        <v>2226</v>
      </c>
      <c r="EV903">
        <v>2238</v>
      </c>
      <c r="EW903">
        <v>2226</v>
      </c>
      <c r="EX903">
        <v>2238</v>
      </c>
      <c r="EY903">
        <v>1900</v>
      </c>
      <c r="EZ903">
        <v>2237</v>
      </c>
      <c r="FA903">
        <v>2239</v>
      </c>
      <c r="FB903">
        <v>2237</v>
      </c>
      <c r="FC903">
        <v>2238</v>
      </c>
      <c r="FD903">
        <v>1800</v>
      </c>
      <c r="FE903">
        <v>2238</v>
      </c>
      <c r="FF903">
        <v>2238</v>
      </c>
      <c r="FG903">
        <v>2236</v>
      </c>
      <c r="FH903">
        <v>2238</v>
      </c>
      <c r="FI903">
        <v>1600</v>
      </c>
      <c r="FJ903">
        <v>2237</v>
      </c>
      <c r="FK903">
        <v>2237</v>
      </c>
      <c r="FL903">
        <v>2237</v>
      </c>
      <c r="FM903">
        <v>2237</v>
      </c>
      <c r="FN903">
        <v>200</v>
      </c>
      <c r="FO903">
        <v>2236</v>
      </c>
      <c r="FP903">
        <v>2242</v>
      </c>
      <c r="FQ903">
        <v>2231</v>
      </c>
      <c r="FR903">
        <v>2235</v>
      </c>
      <c r="FS903">
        <v>7200</v>
      </c>
      <c r="FT903">
        <v>2235</v>
      </c>
      <c r="FU903">
        <v>2235</v>
      </c>
      <c r="FV903">
        <v>2235</v>
      </c>
      <c r="FW903">
        <v>2235</v>
      </c>
      <c r="FX903">
        <v>200</v>
      </c>
      <c r="GC903">
        <v>0</v>
      </c>
      <c r="GH903">
        <v>0</v>
      </c>
      <c r="GM903">
        <v>0</v>
      </c>
      <c r="GR903">
        <v>0</v>
      </c>
      <c r="GW903">
        <v>0</v>
      </c>
      <c r="HB903">
        <v>0</v>
      </c>
      <c r="HG903">
        <v>0</v>
      </c>
      <c r="HL903">
        <v>0</v>
      </c>
      <c r="HQ903">
        <v>0</v>
      </c>
      <c r="HV903">
        <v>0</v>
      </c>
      <c r="IA903">
        <v>0</v>
      </c>
      <c r="IB903">
        <v>2239</v>
      </c>
      <c r="IC903">
        <v>2243</v>
      </c>
      <c r="ID903">
        <v>2239</v>
      </c>
      <c r="IE903">
        <v>2243</v>
      </c>
      <c r="IF903">
        <v>6800</v>
      </c>
      <c r="IG903">
        <v>2244</v>
      </c>
      <c r="IH903">
        <v>2244</v>
      </c>
      <c r="II903">
        <v>2242</v>
      </c>
      <c r="IJ903">
        <v>2243</v>
      </c>
      <c r="IK903">
        <v>2100</v>
      </c>
      <c r="IL903">
        <v>2244</v>
      </c>
      <c r="IM903">
        <v>2247</v>
      </c>
      <c r="IN903">
        <v>2244</v>
      </c>
      <c r="IO903">
        <v>2247</v>
      </c>
      <c r="IP903">
        <v>8000</v>
      </c>
      <c r="IQ903">
        <v>2246</v>
      </c>
      <c r="IR903">
        <v>2254</v>
      </c>
      <c r="IS903">
        <v>2246</v>
      </c>
      <c r="IT903">
        <v>2254</v>
      </c>
      <c r="IU903">
        <v>9800</v>
      </c>
      <c r="IV903">
        <v>2255</v>
      </c>
      <c r="IW903">
        <v>2258</v>
      </c>
      <c r="IX903">
        <v>2255</v>
      </c>
      <c r="IY903">
        <v>2258</v>
      </c>
      <c r="IZ903">
        <v>3400</v>
      </c>
      <c r="JA903">
        <v>2257</v>
      </c>
      <c r="JB903">
        <v>2257</v>
      </c>
      <c r="JC903">
        <v>2254</v>
      </c>
      <c r="JD903">
        <v>2254</v>
      </c>
      <c r="JE903">
        <v>4000</v>
      </c>
      <c r="JF903">
        <v>2255</v>
      </c>
      <c r="JG903">
        <v>2257</v>
      </c>
      <c r="JH903">
        <v>2252</v>
      </c>
      <c r="JI903">
        <v>2252</v>
      </c>
      <c r="JJ903">
        <v>1600</v>
      </c>
      <c r="JK903">
        <v>2251</v>
      </c>
      <c r="JL903">
        <v>2251</v>
      </c>
      <c r="JM903">
        <v>2246</v>
      </c>
      <c r="JN903">
        <v>2246</v>
      </c>
      <c r="JO903">
        <v>1700</v>
      </c>
      <c r="JP903">
        <v>2248</v>
      </c>
      <c r="JQ903">
        <v>2248</v>
      </c>
      <c r="JR903">
        <v>2239</v>
      </c>
      <c r="JS903">
        <v>2239</v>
      </c>
      <c r="JT903">
        <v>3100</v>
      </c>
      <c r="JU903">
        <v>2238</v>
      </c>
      <c r="JV903">
        <v>2238</v>
      </c>
      <c r="JW903">
        <v>2235</v>
      </c>
      <c r="JX903">
        <v>2236</v>
      </c>
      <c r="JY903">
        <v>1400</v>
      </c>
      <c r="JZ903">
        <v>2235</v>
      </c>
      <c r="KA903">
        <v>2235</v>
      </c>
      <c r="KB903">
        <v>2229</v>
      </c>
      <c r="KC903">
        <v>2233</v>
      </c>
      <c r="KD903">
        <v>3400</v>
      </c>
      <c r="KE903">
        <v>2234</v>
      </c>
      <c r="KF903">
        <v>2234</v>
      </c>
      <c r="KG903">
        <v>2230</v>
      </c>
      <c r="KH903">
        <v>2230</v>
      </c>
      <c r="KI903">
        <v>600</v>
      </c>
      <c r="KJ903">
        <v>2230</v>
      </c>
      <c r="KK903">
        <v>2230</v>
      </c>
      <c r="KL903">
        <v>2226</v>
      </c>
      <c r="KM903">
        <v>2227</v>
      </c>
      <c r="KN903">
        <v>1900</v>
      </c>
      <c r="KO903">
        <v>2228</v>
      </c>
      <c r="KP903">
        <v>2228</v>
      </c>
      <c r="KQ903">
        <v>2226</v>
      </c>
      <c r="KR903">
        <v>2227</v>
      </c>
      <c r="KS903">
        <v>600</v>
      </c>
      <c r="KT903">
        <v>2226</v>
      </c>
      <c r="KU903">
        <v>2234</v>
      </c>
      <c r="KV903">
        <v>2226</v>
      </c>
      <c r="KW903">
        <v>2234</v>
      </c>
      <c r="KX903">
        <v>3300</v>
      </c>
      <c r="KY903">
        <v>2235</v>
      </c>
      <c r="KZ903">
        <v>2241</v>
      </c>
      <c r="LA903">
        <v>2235</v>
      </c>
      <c r="LB903">
        <v>2241</v>
      </c>
      <c r="LC903">
        <v>2000</v>
      </c>
      <c r="LD903">
        <v>2241</v>
      </c>
      <c r="LE903">
        <v>2248</v>
      </c>
      <c r="LF903">
        <v>2241</v>
      </c>
      <c r="LG903">
        <v>2247</v>
      </c>
      <c r="LH903">
        <v>4300</v>
      </c>
      <c r="LI903">
        <v>2247</v>
      </c>
      <c r="LJ903">
        <v>2248</v>
      </c>
      <c r="LK903">
        <v>2247</v>
      </c>
      <c r="LL903">
        <v>2248</v>
      </c>
      <c r="LM903">
        <v>400</v>
      </c>
      <c r="LN903">
        <v>2248</v>
      </c>
      <c r="LO903">
        <v>2249</v>
      </c>
      <c r="LP903">
        <v>2248</v>
      </c>
      <c r="LQ903">
        <v>2249</v>
      </c>
      <c r="LR903">
        <v>600</v>
      </c>
      <c r="LS903">
        <v>2249</v>
      </c>
      <c r="LT903">
        <v>2257</v>
      </c>
      <c r="LU903">
        <v>2249</v>
      </c>
      <c r="LV903">
        <v>2255</v>
      </c>
      <c r="LW903">
        <v>10800</v>
      </c>
      <c r="LX903">
        <v>2255</v>
      </c>
      <c r="LY903">
        <v>2255</v>
      </c>
      <c r="LZ903">
        <v>2253</v>
      </c>
      <c r="MA903">
        <v>2253</v>
      </c>
      <c r="MB903">
        <v>1100</v>
      </c>
      <c r="MC903">
        <v>2253</v>
      </c>
      <c r="MD903">
        <v>2256</v>
      </c>
      <c r="ME903">
        <v>2253</v>
      </c>
      <c r="MF903">
        <v>2253</v>
      </c>
      <c r="MG903">
        <v>2500</v>
      </c>
      <c r="MH903">
        <v>2252</v>
      </c>
      <c r="MI903">
        <v>2255</v>
      </c>
      <c r="MJ903">
        <v>2252</v>
      </c>
      <c r="MK903">
        <v>2254</v>
      </c>
      <c r="ML903">
        <v>2100</v>
      </c>
      <c r="MM903">
        <v>2255</v>
      </c>
      <c r="MN903">
        <v>2256</v>
      </c>
      <c r="MO903">
        <v>2253</v>
      </c>
      <c r="MP903">
        <v>2253</v>
      </c>
      <c r="MQ903">
        <v>2100</v>
      </c>
      <c r="MR903">
        <v>2250</v>
      </c>
      <c r="MS903">
        <v>2252</v>
      </c>
      <c r="MT903">
        <v>2248</v>
      </c>
      <c r="MU903">
        <v>2251</v>
      </c>
      <c r="MV903">
        <v>1300</v>
      </c>
      <c r="MW903">
        <v>2251</v>
      </c>
      <c r="MX903">
        <v>2252</v>
      </c>
      <c r="MY903">
        <v>2249</v>
      </c>
      <c r="MZ903">
        <v>2252</v>
      </c>
      <c r="NA903">
        <v>2800</v>
      </c>
      <c r="NB903">
        <v>2251</v>
      </c>
      <c r="NC903">
        <v>2256</v>
      </c>
      <c r="ND903">
        <v>2251</v>
      </c>
      <c r="NE903">
        <v>2255</v>
      </c>
      <c r="NF903">
        <v>7100</v>
      </c>
      <c r="NG903">
        <v>2255</v>
      </c>
      <c r="NH903">
        <v>2255</v>
      </c>
      <c r="NI903">
        <v>2252</v>
      </c>
      <c r="NJ903">
        <v>2254</v>
      </c>
      <c r="NK903">
        <v>3200</v>
      </c>
      <c r="NL903">
        <v>2253</v>
      </c>
      <c r="NM903">
        <v>2253</v>
      </c>
      <c r="NN903">
        <v>2249</v>
      </c>
      <c r="NO903">
        <v>2250</v>
      </c>
      <c r="NP903">
        <v>3800</v>
      </c>
      <c r="NQ903">
        <v>2249</v>
      </c>
      <c r="NR903">
        <v>2255</v>
      </c>
      <c r="NS903">
        <v>2247</v>
      </c>
      <c r="NT903">
        <v>2254</v>
      </c>
      <c r="NU903">
        <v>11000</v>
      </c>
      <c r="NV903">
        <v>2256</v>
      </c>
      <c r="NW903">
        <v>2256</v>
      </c>
      <c r="NX903">
        <v>2256</v>
      </c>
      <c r="NY903">
        <v>2256</v>
      </c>
      <c r="NZ903">
        <v>8300</v>
      </c>
    </row>
    <row r="904" spans="1:390" ht="15">
      <c r="A904" s="14" t="s">
        <v>18</v>
      </c>
      <c r="B904" s="14">
        <v>20</v>
      </c>
      <c r="C904" s="14">
        <v>9792</v>
      </c>
      <c r="D904" s="9" t="s">
        <v>599</v>
      </c>
      <c r="E904" s="14" t="s">
        <v>20</v>
      </c>
      <c r="F904" s="14" t="s">
        <v>453</v>
      </c>
      <c r="G904" s="51">
        <v>1237</v>
      </c>
      <c r="H904" s="51">
        <v>78</v>
      </c>
      <c r="I904" s="59">
        <v>6.7299999999999999E-2</v>
      </c>
      <c r="J904" s="51">
        <v>524700</v>
      </c>
      <c r="K904" s="51">
        <v>1257</v>
      </c>
      <c r="L904" s="51">
        <v>1175</v>
      </c>
      <c r="M904" s="64">
        <f t="shared" si="66"/>
        <v>0.24390243902439024</v>
      </c>
      <c r="N904" s="43" t="str">
        <f>IFERROR(VLOOKUP(C904, マスタ!$E$2:$G$33, 3, TRUE), "")</f>
        <v>サービス</v>
      </c>
      <c r="O904" s="14" t="str">
        <f>IF(F904 = "", "", TEXT( WORKDAY(TEXT(LEFT(F904, FIND("(", F904) - 1), "yyyy/mm/dd"), 1, マスタ!$A$2:$A$106), "yyyymmdd"))</f>
        <v>20170814</v>
      </c>
      <c r="P904" s="18">
        <v>42961</v>
      </c>
      <c r="Q904" s="57">
        <v>1241</v>
      </c>
      <c r="R904" s="57">
        <v>1248</v>
      </c>
      <c r="S904" s="57">
        <v>1225</v>
      </c>
      <c r="T904" s="14" t="str">
        <f t="shared" si="68"/>
        <v>無</v>
      </c>
      <c r="U904" s="14" t="str">
        <f t="shared" si="69"/>
        <v>有</v>
      </c>
      <c r="V904" s="68">
        <f t="shared" si="70"/>
        <v>3.2336297493937849E-3</v>
      </c>
      <c r="W904" s="19" t="s">
        <v>947</v>
      </c>
      <c r="X904" s="47">
        <v>-12</v>
      </c>
      <c r="Y904" s="70">
        <f t="shared" si="67"/>
        <v>-9.7008892481810847</v>
      </c>
      <c r="Z904">
        <v>1241</v>
      </c>
      <c r="AA904">
        <v>1248</v>
      </c>
      <c r="AB904">
        <v>1230</v>
      </c>
      <c r="AC904">
        <v>1236</v>
      </c>
      <c r="AD904">
        <v>24000</v>
      </c>
      <c r="AE904">
        <v>1235</v>
      </c>
      <c r="AF904">
        <v>1238</v>
      </c>
      <c r="AG904">
        <v>1229</v>
      </c>
      <c r="AH904">
        <v>1231</v>
      </c>
      <c r="AI904">
        <v>4700</v>
      </c>
      <c r="AJ904">
        <v>1230</v>
      </c>
      <c r="AK904">
        <v>1232</v>
      </c>
      <c r="AL904">
        <v>1225</v>
      </c>
      <c r="AM904">
        <v>1227</v>
      </c>
      <c r="AN904">
        <v>3300</v>
      </c>
      <c r="AO904">
        <v>1228</v>
      </c>
      <c r="AP904">
        <v>1232</v>
      </c>
      <c r="AQ904">
        <v>1226</v>
      </c>
      <c r="AR904">
        <v>1232</v>
      </c>
      <c r="AS904">
        <v>2000</v>
      </c>
      <c r="AT904">
        <v>1234</v>
      </c>
      <c r="AU904">
        <v>1239</v>
      </c>
      <c r="AV904">
        <v>1234</v>
      </c>
      <c r="AW904">
        <v>1234</v>
      </c>
      <c r="AX904">
        <v>3800</v>
      </c>
      <c r="AY904">
        <v>1235</v>
      </c>
      <c r="AZ904">
        <v>1237</v>
      </c>
      <c r="BA904">
        <v>1232</v>
      </c>
      <c r="BB904">
        <v>1232</v>
      </c>
      <c r="BC904">
        <v>4100</v>
      </c>
      <c r="BD904">
        <v>1230</v>
      </c>
      <c r="BE904">
        <v>1230</v>
      </c>
      <c r="BF904">
        <v>1226</v>
      </c>
      <c r="BG904">
        <v>1229</v>
      </c>
      <c r="BH904">
        <v>2500</v>
      </c>
      <c r="BI904">
        <v>1229</v>
      </c>
      <c r="BJ904">
        <v>1230</v>
      </c>
      <c r="BK904">
        <v>1226</v>
      </c>
      <c r="BL904">
        <v>1226</v>
      </c>
      <c r="BM904">
        <v>3700</v>
      </c>
      <c r="BN904">
        <v>1227</v>
      </c>
      <c r="BO904">
        <v>1228</v>
      </c>
      <c r="BP904">
        <v>1227</v>
      </c>
      <c r="BQ904">
        <v>1228</v>
      </c>
      <c r="BR904">
        <v>700</v>
      </c>
      <c r="BS904">
        <v>1229</v>
      </c>
      <c r="BT904">
        <v>1230</v>
      </c>
      <c r="BU904">
        <v>1228</v>
      </c>
      <c r="BV904">
        <v>1228</v>
      </c>
      <c r="BW904">
        <v>1900</v>
      </c>
      <c r="BX904">
        <v>1229</v>
      </c>
      <c r="BY904">
        <v>1230</v>
      </c>
      <c r="BZ904">
        <v>1229</v>
      </c>
      <c r="CA904">
        <v>1230</v>
      </c>
      <c r="CB904">
        <v>1200</v>
      </c>
      <c r="CC904">
        <v>1228</v>
      </c>
      <c r="CD904">
        <v>1234</v>
      </c>
      <c r="CE904">
        <v>1228</v>
      </c>
      <c r="CF904">
        <v>1234</v>
      </c>
      <c r="CG904">
        <v>5800</v>
      </c>
      <c r="CH904">
        <v>1235</v>
      </c>
      <c r="CI904">
        <v>1236</v>
      </c>
      <c r="CJ904">
        <v>1235</v>
      </c>
      <c r="CK904">
        <v>1236</v>
      </c>
      <c r="CL904">
        <v>1400</v>
      </c>
      <c r="CM904">
        <v>1237</v>
      </c>
      <c r="CN904">
        <v>1238</v>
      </c>
      <c r="CO904">
        <v>1237</v>
      </c>
      <c r="CP904">
        <v>1237</v>
      </c>
      <c r="CQ904">
        <v>1900</v>
      </c>
      <c r="CR904">
        <v>1236</v>
      </c>
      <c r="CS904">
        <v>1238</v>
      </c>
      <c r="CT904">
        <v>1236</v>
      </c>
      <c r="CU904">
        <v>1238</v>
      </c>
      <c r="CV904">
        <v>3000</v>
      </c>
      <c r="CW904">
        <v>1237</v>
      </c>
      <c r="CX904">
        <v>1237</v>
      </c>
      <c r="CY904">
        <v>1235</v>
      </c>
      <c r="CZ904">
        <v>1237</v>
      </c>
      <c r="DA904">
        <v>3600</v>
      </c>
      <c r="DB904">
        <v>1236</v>
      </c>
      <c r="DC904">
        <v>1236</v>
      </c>
      <c r="DD904">
        <v>1236</v>
      </c>
      <c r="DE904">
        <v>1236</v>
      </c>
      <c r="DF904">
        <v>200</v>
      </c>
      <c r="DG904">
        <v>1236</v>
      </c>
      <c r="DH904">
        <v>1237</v>
      </c>
      <c r="DI904">
        <v>1236</v>
      </c>
      <c r="DJ904">
        <v>1237</v>
      </c>
      <c r="DK904">
        <v>2000</v>
      </c>
      <c r="DL904">
        <v>1236</v>
      </c>
      <c r="DM904">
        <v>1236</v>
      </c>
      <c r="DN904">
        <v>1235</v>
      </c>
      <c r="DO904">
        <v>1235</v>
      </c>
      <c r="DP904">
        <v>2000</v>
      </c>
      <c r="DQ904">
        <v>1235</v>
      </c>
      <c r="DR904">
        <v>1237</v>
      </c>
      <c r="DS904">
        <v>1235</v>
      </c>
      <c r="DT904">
        <v>1235</v>
      </c>
      <c r="DU904">
        <v>2800</v>
      </c>
      <c r="DV904">
        <v>1235</v>
      </c>
      <c r="DW904">
        <v>1237</v>
      </c>
      <c r="DX904">
        <v>1235</v>
      </c>
      <c r="DY904">
        <v>1236</v>
      </c>
      <c r="DZ904">
        <v>2400</v>
      </c>
      <c r="EA904">
        <v>1235</v>
      </c>
      <c r="EB904">
        <v>1235</v>
      </c>
      <c r="EC904">
        <v>1232</v>
      </c>
      <c r="ED904">
        <v>1235</v>
      </c>
      <c r="EE904">
        <v>3700</v>
      </c>
      <c r="EF904">
        <v>1235</v>
      </c>
      <c r="EG904">
        <v>1236</v>
      </c>
      <c r="EH904">
        <v>1235</v>
      </c>
      <c r="EI904">
        <v>1236</v>
      </c>
      <c r="EJ904">
        <v>900</v>
      </c>
      <c r="EK904">
        <v>1235</v>
      </c>
      <c r="EL904">
        <v>1235</v>
      </c>
      <c r="EM904">
        <v>1234</v>
      </c>
      <c r="EN904">
        <v>1234</v>
      </c>
      <c r="EO904">
        <v>2000</v>
      </c>
      <c r="EP904">
        <v>1234</v>
      </c>
      <c r="EQ904">
        <v>1237</v>
      </c>
      <c r="ER904">
        <v>1232</v>
      </c>
      <c r="ES904">
        <v>1237</v>
      </c>
      <c r="ET904">
        <v>3900</v>
      </c>
      <c r="EU904">
        <v>1236</v>
      </c>
      <c r="EV904">
        <v>1236</v>
      </c>
      <c r="EW904">
        <v>1236</v>
      </c>
      <c r="EX904">
        <v>1236</v>
      </c>
      <c r="EY904">
        <v>700</v>
      </c>
      <c r="EZ904">
        <v>1236</v>
      </c>
      <c r="FA904">
        <v>1236</v>
      </c>
      <c r="FB904">
        <v>1236</v>
      </c>
      <c r="FC904">
        <v>1236</v>
      </c>
      <c r="FD904">
        <v>500</v>
      </c>
      <c r="FE904">
        <v>1236</v>
      </c>
      <c r="FF904">
        <v>1242</v>
      </c>
      <c r="FG904">
        <v>1236</v>
      </c>
      <c r="FH904">
        <v>1241</v>
      </c>
      <c r="FI904">
        <v>8000</v>
      </c>
      <c r="FJ904">
        <v>1240</v>
      </c>
      <c r="FK904">
        <v>1244</v>
      </c>
      <c r="FL904">
        <v>1240</v>
      </c>
      <c r="FM904">
        <v>1243</v>
      </c>
      <c r="FN904">
        <v>1900</v>
      </c>
      <c r="FO904">
        <v>1242</v>
      </c>
      <c r="FP904">
        <v>1242</v>
      </c>
      <c r="FQ904">
        <v>1240</v>
      </c>
      <c r="FR904">
        <v>1240</v>
      </c>
      <c r="FS904">
        <v>700</v>
      </c>
      <c r="FT904">
        <v>1242</v>
      </c>
      <c r="FU904">
        <v>1242</v>
      </c>
      <c r="FV904">
        <v>1242</v>
      </c>
      <c r="FW904">
        <v>1242</v>
      </c>
      <c r="FX904">
        <v>200</v>
      </c>
      <c r="GC904">
        <v>0</v>
      </c>
      <c r="GH904">
        <v>0</v>
      </c>
      <c r="GM904">
        <v>0</v>
      </c>
      <c r="GR904">
        <v>0</v>
      </c>
      <c r="GW904">
        <v>0</v>
      </c>
      <c r="HB904">
        <v>0</v>
      </c>
      <c r="HG904">
        <v>0</v>
      </c>
      <c r="HL904">
        <v>0</v>
      </c>
      <c r="HQ904">
        <v>0</v>
      </c>
      <c r="HV904">
        <v>0</v>
      </c>
      <c r="IA904">
        <v>0</v>
      </c>
      <c r="IB904">
        <v>1243</v>
      </c>
      <c r="IC904">
        <v>1243</v>
      </c>
      <c r="ID904">
        <v>1241</v>
      </c>
      <c r="IE904">
        <v>1242</v>
      </c>
      <c r="IF904">
        <v>4300</v>
      </c>
      <c r="IG904">
        <v>1242</v>
      </c>
      <c r="IH904">
        <v>1243</v>
      </c>
      <c r="II904">
        <v>1242</v>
      </c>
      <c r="IJ904">
        <v>1243</v>
      </c>
      <c r="IK904">
        <v>3700</v>
      </c>
      <c r="IL904">
        <v>1243</v>
      </c>
      <c r="IM904">
        <v>1244</v>
      </c>
      <c r="IN904">
        <v>1243</v>
      </c>
      <c r="IO904">
        <v>1244</v>
      </c>
      <c r="IP904">
        <v>2000</v>
      </c>
      <c r="IQ904">
        <v>1244</v>
      </c>
      <c r="IR904">
        <v>1245</v>
      </c>
      <c r="IS904">
        <v>1243</v>
      </c>
      <c r="IT904">
        <v>1244</v>
      </c>
      <c r="IU904">
        <v>3400</v>
      </c>
      <c r="IV904">
        <v>1244</v>
      </c>
      <c r="IW904">
        <v>1244</v>
      </c>
      <c r="IX904">
        <v>1243</v>
      </c>
      <c r="IY904">
        <v>1243</v>
      </c>
      <c r="IZ904">
        <v>1100</v>
      </c>
      <c r="JA904">
        <v>1243</v>
      </c>
      <c r="JB904">
        <v>1244</v>
      </c>
      <c r="JC904">
        <v>1243</v>
      </c>
      <c r="JD904">
        <v>1243</v>
      </c>
      <c r="JE904">
        <v>1700</v>
      </c>
      <c r="JF904">
        <v>1244</v>
      </c>
      <c r="JG904">
        <v>1244</v>
      </c>
      <c r="JH904">
        <v>1239</v>
      </c>
      <c r="JI904">
        <v>1239</v>
      </c>
      <c r="JJ904">
        <v>3500</v>
      </c>
      <c r="JK904">
        <v>1239</v>
      </c>
      <c r="JL904">
        <v>1243</v>
      </c>
      <c r="JM904">
        <v>1239</v>
      </c>
      <c r="JN904">
        <v>1243</v>
      </c>
      <c r="JO904">
        <v>1600</v>
      </c>
      <c r="JP904">
        <v>1242</v>
      </c>
      <c r="JQ904">
        <v>1244</v>
      </c>
      <c r="JR904">
        <v>1242</v>
      </c>
      <c r="JS904">
        <v>1244</v>
      </c>
      <c r="JT904">
        <v>2500</v>
      </c>
      <c r="JU904">
        <v>1243</v>
      </c>
      <c r="JV904">
        <v>1245</v>
      </c>
      <c r="JW904">
        <v>1243</v>
      </c>
      <c r="JX904">
        <v>1244</v>
      </c>
      <c r="JY904">
        <v>4600</v>
      </c>
      <c r="JZ904">
        <v>1243</v>
      </c>
      <c r="KA904">
        <v>1244</v>
      </c>
      <c r="KB904">
        <v>1242</v>
      </c>
      <c r="KC904">
        <v>1244</v>
      </c>
      <c r="KD904">
        <v>4100</v>
      </c>
      <c r="KE904">
        <v>1244</v>
      </c>
      <c r="KF904">
        <v>1245</v>
      </c>
      <c r="KG904">
        <v>1243</v>
      </c>
      <c r="KH904">
        <v>1243</v>
      </c>
      <c r="KI904">
        <v>1500</v>
      </c>
      <c r="KJ904">
        <v>1242</v>
      </c>
      <c r="KK904">
        <v>1245</v>
      </c>
      <c r="KL904">
        <v>1242</v>
      </c>
      <c r="KM904">
        <v>1245</v>
      </c>
      <c r="KN904">
        <v>7500</v>
      </c>
      <c r="KO904">
        <v>1245</v>
      </c>
      <c r="KP904">
        <v>1245</v>
      </c>
      <c r="KQ904">
        <v>1244</v>
      </c>
      <c r="KR904">
        <v>1244</v>
      </c>
      <c r="KS904">
        <v>2400</v>
      </c>
      <c r="KT904">
        <v>1243</v>
      </c>
      <c r="KU904">
        <v>1244</v>
      </c>
      <c r="KV904">
        <v>1243</v>
      </c>
      <c r="KW904">
        <v>1244</v>
      </c>
      <c r="KX904">
        <v>2800</v>
      </c>
      <c r="KY904">
        <v>1244</v>
      </c>
      <c r="KZ904">
        <v>1244</v>
      </c>
      <c r="LA904">
        <v>1244</v>
      </c>
      <c r="LB904">
        <v>1244</v>
      </c>
      <c r="LC904">
        <v>800</v>
      </c>
      <c r="LD904">
        <v>1243</v>
      </c>
      <c r="LE904">
        <v>1244</v>
      </c>
      <c r="LF904">
        <v>1243</v>
      </c>
      <c r="LG904">
        <v>1243</v>
      </c>
      <c r="LH904">
        <v>5100</v>
      </c>
      <c r="LI904">
        <v>1243</v>
      </c>
      <c r="LJ904">
        <v>1245</v>
      </c>
      <c r="LK904">
        <v>1242</v>
      </c>
      <c r="LL904">
        <v>1244</v>
      </c>
      <c r="LM904">
        <v>5600</v>
      </c>
      <c r="LN904">
        <v>1243</v>
      </c>
      <c r="LO904">
        <v>1243</v>
      </c>
      <c r="LP904">
        <v>1242</v>
      </c>
      <c r="LQ904">
        <v>1242</v>
      </c>
      <c r="LR904">
        <v>900</v>
      </c>
      <c r="LS904">
        <v>1241</v>
      </c>
      <c r="LT904">
        <v>1241</v>
      </c>
      <c r="LU904">
        <v>1237</v>
      </c>
      <c r="LV904">
        <v>1240</v>
      </c>
      <c r="LW904">
        <v>16100</v>
      </c>
      <c r="MB904">
        <v>0</v>
      </c>
      <c r="MC904">
        <v>1241</v>
      </c>
      <c r="MD904">
        <v>1244</v>
      </c>
      <c r="ME904">
        <v>1241</v>
      </c>
      <c r="MF904">
        <v>1243</v>
      </c>
      <c r="MG904">
        <v>8400</v>
      </c>
      <c r="MH904">
        <v>1243</v>
      </c>
      <c r="MI904">
        <v>1244</v>
      </c>
      <c r="MJ904">
        <v>1243</v>
      </c>
      <c r="MK904">
        <v>1243</v>
      </c>
      <c r="ML904">
        <v>700</v>
      </c>
      <c r="MM904">
        <v>1243</v>
      </c>
      <c r="MN904">
        <v>1243</v>
      </c>
      <c r="MO904">
        <v>1240</v>
      </c>
      <c r="MP904">
        <v>1241</v>
      </c>
      <c r="MQ904">
        <v>5800</v>
      </c>
      <c r="MR904">
        <v>1241</v>
      </c>
      <c r="MS904">
        <v>1242</v>
      </c>
      <c r="MT904">
        <v>1239</v>
      </c>
      <c r="MU904">
        <v>1241</v>
      </c>
      <c r="MV904">
        <v>6300</v>
      </c>
      <c r="MW904">
        <v>1240</v>
      </c>
      <c r="MX904">
        <v>1243</v>
      </c>
      <c r="MY904">
        <v>1240</v>
      </c>
      <c r="MZ904">
        <v>1241</v>
      </c>
      <c r="NA904">
        <v>10300</v>
      </c>
      <c r="NB904">
        <v>1242</v>
      </c>
      <c r="NC904">
        <v>1243</v>
      </c>
      <c r="ND904">
        <v>1240</v>
      </c>
      <c r="NE904">
        <v>1243</v>
      </c>
      <c r="NF904">
        <v>6500</v>
      </c>
      <c r="NG904">
        <v>1242</v>
      </c>
      <c r="NH904">
        <v>1243</v>
      </c>
      <c r="NI904">
        <v>1240</v>
      </c>
      <c r="NJ904">
        <v>1243</v>
      </c>
      <c r="NK904">
        <v>4900</v>
      </c>
      <c r="NL904">
        <v>1243</v>
      </c>
      <c r="NM904">
        <v>1243</v>
      </c>
      <c r="NN904">
        <v>1241</v>
      </c>
      <c r="NO904">
        <v>1243</v>
      </c>
      <c r="NP904">
        <v>9000</v>
      </c>
      <c r="NQ904">
        <v>1243</v>
      </c>
      <c r="NR904">
        <v>1248</v>
      </c>
      <c r="NS904">
        <v>1241</v>
      </c>
      <c r="NT904">
        <v>1247</v>
      </c>
      <c r="NU904">
        <v>29500</v>
      </c>
      <c r="NV904">
        <v>1245</v>
      </c>
      <c r="NW904">
        <v>1245</v>
      </c>
      <c r="NX904">
        <v>1245</v>
      </c>
      <c r="NY904">
        <v>1245</v>
      </c>
      <c r="NZ904">
        <v>15700</v>
      </c>
    </row>
    <row r="905" spans="1:390" ht="15">
      <c r="A905" s="15" t="s">
        <v>18</v>
      </c>
      <c r="B905" s="15">
        <v>23</v>
      </c>
      <c r="C905" s="15">
        <v>3724</v>
      </c>
      <c r="D905" s="10" t="s">
        <v>347</v>
      </c>
      <c r="E905" s="15" t="s">
        <v>20</v>
      </c>
      <c r="F905" s="15" t="s">
        <v>453</v>
      </c>
      <c r="G905" s="50">
        <v>3485</v>
      </c>
      <c r="H905" s="50">
        <v>205</v>
      </c>
      <c r="I905" s="58">
        <v>6.25E-2</v>
      </c>
      <c r="J905" s="50">
        <v>58300</v>
      </c>
      <c r="K905" s="50">
        <v>3500</v>
      </c>
      <c r="L905" s="50">
        <v>3280</v>
      </c>
      <c r="M905" s="63">
        <f t="shared" si="66"/>
        <v>6.8181818181818177E-2</v>
      </c>
      <c r="N905" s="42" t="str">
        <f>IFERROR(VLOOKUP(C905, マスタ!$E$2:$G$33, 3, TRUE), "")</f>
        <v>パルプ・紙</v>
      </c>
      <c r="O905" s="15" t="str">
        <f>IF(F905 = "", "", TEXT( WORKDAY(TEXT(LEFT(F905, FIND("(", F905) - 1), "yyyy/mm/dd"), 1, マスタ!$A$2:$A$106), "yyyymmdd"))</f>
        <v>20170814</v>
      </c>
      <c r="P905" s="16">
        <v>42961</v>
      </c>
      <c r="Q905" s="56">
        <v>3415</v>
      </c>
      <c r="R905" s="56">
        <v>3470</v>
      </c>
      <c r="S905" s="56">
        <v>3410</v>
      </c>
      <c r="T905" s="15" t="str">
        <f t="shared" si="68"/>
        <v>有</v>
      </c>
      <c r="U905" s="15" t="str">
        <f t="shared" si="69"/>
        <v>無</v>
      </c>
      <c r="V905" s="67">
        <f t="shared" si="70"/>
        <v>-2.0086083213773365E-2</v>
      </c>
      <c r="W905" s="17" t="s">
        <v>950</v>
      </c>
      <c r="X905" s="46">
        <v>55</v>
      </c>
      <c r="Y905" s="71">
        <f t="shared" si="67"/>
        <v>15.781922525107603</v>
      </c>
      <c r="Z905">
        <v>3415</v>
      </c>
      <c r="AA905">
        <v>3450</v>
      </c>
      <c r="AB905">
        <v>3410</v>
      </c>
      <c r="AC905">
        <v>3410</v>
      </c>
      <c r="AD905">
        <v>4000</v>
      </c>
      <c r="AE905">
        <v>3420</v>
      </c>
      <c r="AF905">
        <v>3420</v>
      </c>
      <c r="AG905">
        <v>3420</v>
      </c>
      <c r="AH905">
        <v>3420</v>
      </c>
      <c r="AI905">
        <v>200</v>
      </c>
      <c r="AJ905">
        <v>3430</v>
      </c>
      <c r="AK905">
        <v>3450</v>
      </c>
      <c r="AL905">
        <v>3420</v>
      </c>
      <c r="AM905">
        <v>3450</v>
      </c>
      <c r="AN905">
        <v>700</v>
      </c>
      <c r="AO905">
        <v>3450</v>
      </c>
      <c r="AP905">
        <v>3450</v>
      </c>
      <c r="AQ905">
        <v>3430</v>
      </c>
      <c r="AR905">
        <v>3430</v>
      </c>
      <c r="AS905">
        <v>700</v>
      </c>
      <c r="AT905">
        <v>3440</v>
      </c>
      <c r="AU905">
        <v>3470</v>
      </c>
      <c r="AV905">
        <v>3430</v>
      </c>
      <c r="AW905">
        <v>3470</v>
      </c>
      <c r="AX905">
        <v>2000</v>
      </c>
      <c r="AY905">
        <v>3470</v>
      </c>
      <c r="AZ905">
        <v>3470</v>
      </c>
      <c r="BA905">
        <v>3455</v>
      </c>
      <c r="BB905">
        <v>3465</v>
      </c>
      <c r="BC905">
        <v>500</v>
      </c>
      <c r="BD905">
        <v>3465</v>
      </c>
      <c r="BE905">
        <v>3465</v>
      </c>
      <c r="BF905">
        <v>3435</v>
      </c>
      <c r="BG905">
        <v>3435</v>
      </c>
      <c r="BH905">
        <v>1200</v>
      </c>
      <c r="BM905">
        <v>0</v>
      </c>
      <c r="BR905">
        <v>0</v>
      </c>
      <c r="BS905">
        <v>3440</v>
      </c>
      <c r="BT905">
        <v>3440</v>
      </c>
      <c r="BU905">
        <v>3440</v>
      </c>
      <c r="BV905">
        <v>3440</v>
      </c>
      <c r="BW905">
        <v>100</v>
      </c>
      <c r="BX905">
        <v>3435</v>
      </c>
      <c r="BY905">
        <v>3435</v>
      </c>
      <c r="BZ905">
        <v>3430</v>
      </c>
      <c r="CA905">
        <v>3430</v>
      </c>
      <c r="CB905">
        <v>400</v>
      </c>
      <c r="CC905">
        <v>3435</v>
      </c>
      <c r="CD905">
        <v>3435</v>
      </c>
      <c r="CE905">
        <v>3435</v>
      </c>
      <c r="CF905">
        <v>3435</v>
      </c>
      <c r="CG905">
        <v>200</v>
      </c>
      <c r="CH905">
        <v>3430</v>
      </c>
      <c r="CI905">
        <v>3430</v>
      </c>
      <c r="CJ905">
        <v>3430</v>
      </c>
      <c r="CK905">
        <v>3430</v>
      </c>
      <c r="CL905">
        <v>500</v>
      </c>
      <c r="CM905">
        <v>3425</v>
      </c>
      <c r="CN905">
        <v>3425</v>
      </c>
      <c r="CO905">
        <v>3425</v>
      </c>
      <c r="CP905">
        <v>3425</v>
      </c>
      <c r="CQ905">
        <v>100</v>
      </c>
      <c r="CR905">
        <v>3425</v>
      </c>
      <c r="CS905">
        <v>3425</v>
      </c>
      <c r="CT905">
        <v>3425</v>
      </c>
      <c r="CU905">
        <v>3425</v>
      </c>
      <c r="CV905">
        <v>300</v>
      </c>
      <c r="CW905">
        <v>3435</v>
      </c>
      <c r="CX905">
        <v>3435</v>
      </c>
      <c r="CY905">
        <v>3435</v>
      </c>
      <c r="CZ905">
        <v>3435</v>
      </c>
      <c r="DA905">
        <v>200</v>
      </c>
      <c r="DB905">
        <v>3430</v>
      </c>
      <c r="DC905">
        <v>3430</v>
      </c>
      <c r="DD905">
        <v>3420</v>
      </c>
      <c r="DE905">
        <v>3420</v>
      </c>
      <c r="DF905">
        <v>400</v>
      </c>
      <c r="DG905">
        <v>3420</v>
      </c>
      <c r="DH905">
        <v>3425</v>
      </c>
      <c r="DI905">
        <v>3420</v>
      </c>
      <c r="DJ905">
        <v>3425</v>
      </c>
      <c r="DK905">
        <v>300</v>
      </c>
      <c r="DP905">
        <v>0</v>
      </c>
      <c r="DQ905">
        <v>3435</v>
      </c>
      <c r="DR905">
        <v>3435</v>
      </c>
      <c r="DS905">
        <v>3435</v>
      </c>
      <c r="DT905">
        <v>3435</v>
      </c>
      <c r="DU905">
        <v>100</v>
      </c>
      <c r="DV905">
        <v>3435</v>
      </c>
      <c r="DW905">
        <v>3445</v>
      </c>
      <c r="DX905">
        <v>3435</v>
      </c>
      <c r="DY905">
        <v>3445</v>
      </c>
      <c r="DZ905">
        <v>400</v>
      </c>
      <c r="EA905">
        <v>3440</v>
      </c>
      <c r="EB905">
        <v>3440</v>
      </c>
      <c r="EC905">
        <v>3430</v>
      </c>
      <c r="ED905">
        <v>3430</v>
      </c>
      <c r="EE905">
        <v>600</v>
      </c>
      <c r="EJ905">
        <v>0</v>
      </c>
      <c r="EK905">
        <v>3435</v>
      </c>
      <c r="EL905">
        <v>3435</v>
      </c>
      <c r="EM905">
        <v>3435</v>
      </c>
      <c r="EN905">
        <v>3435</v>
      </c>
      <c r="EO905">
        <v>500</v>
      </c>
      <c r="ET905">
        <v>0</v>
      </c>
      <c r="EY905">
        <v>0</v>
      </c>
      <c r="EZ905">
        <v>3430</v>
      </c>
      <c r="FA905">
        <v>3430</v>
      </c>
      <c r="FB905">
        <v>3430</v>
      </c>
      <c r="FC905">
        <v>3430</v>
      </c>
      <c r="FD905">
        <v>100</v>
      </c>
      <c r="FE905">
        <v>3435</v>
      </c>
      <c r="FF905">
        <v>3445</v>
      </c>
      <c r="FG905">
        <v>3430</v>
      </c>
      <c r="FH905">
        <v>3430</v>
      </c>
      <c r="FI905">
        <v>800</v>
      </c>
      <c r="FJ905">
        <v>3430</v>
      </c>
      <c r="FK905">
        <v>3430</v>
      </c>
      <c r="FL905">
        <v>3430</v>
      </c>
      <c r="FM905">
        <v>3430</v>
      </c>
      <c r="FN905">
        <v>200</v>
      </c>
      <c r="FS905">
        <v>0</v>
      </c>
      <c r="FT905">
        <v>3420</v>
      </c>
      <c r="FU905">
        <v>3420</v>
      </c>
      <c r="FV905">
        <v>3420</v>
      </c>
      <c r="FW905">
        <v>3420</v>
      </c>
      <c r="FX905">
        <v>200</v>
      </c>
      <c r="GC905">
        <v>0</v>
      </c>
      <c r="GH905">
        <v>0</v>
      </c>
      <c r="GM905">
        <v>0</v>
      </c>
      <c r="GR905">
        <v>0</v>
      </c>
      <c r="GW905">
        <v>0</v>
      </c>
      <c r="HB905">
        <v>0</v>
      </c>
      <c r="HG905">
        <v>0</v>
      </c>
      <c r="HL905">
        <v>0</v>
      </c>
      <c r="HQ905">
        <v>0</v>
      </c>
      <c r="HV905">
        <v>0</v>
      </c>
      <c r="IA905">
        <v>0</v>
      </c>
      <c r="IB905">
        <v>3420</v>
      </c>
      <c r="IC905">
        <v>3435</v>
      </c>
      <c r="ID905">
        <v>3420</v>
      </c>
      <c r="IE905">
        <v>3435</v>
      </c>
      <c r="IF905">
        <v>600</v>
      </c>
      <c r="IG905">
        <v>3430</v>
      </c>
      <c r="IH905">
        <v>3430</v>
      </c>
      <c r="II905">
        <v>3430</v>
      </c>
      <c r="IJ905">
        <v>3430</v>
      </c>
      <c r="IK905">
        <v>300</v>
      </c>
      <c r="IP905">
        <v>0</v>
      </c>
      <c r="IQ905">
        <v>3435</v>
      </c>
      <c r="IR905">
        <v>3435</v>
      </c>
      <c r="IS905">
        <v>3435</v>
      </c>
      <c r="IT905">
        <v>3435</v>
      </c>
      <c r="IU905">
        <v>300</v>
      </c>
      <c r="IV905">
        <v>3435</v>
      </c>
      <c r="IW905">
        <v>3435</v>
      </c>
      <c r="IX905">
        <v>3430</v>
      </c>
      <c r="IY905">
        <v>3430</v>
      </c>
      <c r="IZ905">
        <v>700</v>
      </c>
      <c r="JA905">
        <v>3430</v>
      </c>
      <c r="JB905">
        <v>3445</v>
      </c>
      <c r="JC905">
        <v>3430</v>
      </c>
      <c r="JD905">
        <v>3445</v>
      </c>
      <c r="JE905">
        <v>400</v>
      </c>
      <c r="JF905">
        <v>3445</v>
      </c>
      <c r="JG905">
        <v>3450</v>
      </c>
      <c r="JH905">
        <v>3440</v>
      </c>
      <c r="JI905">
        <v>3440</v>
      </c>
      <c r="JJ905">
        <v>300</v>
      </c>
      <c r="JK905">
        <v>3440</v>
      </c>
      <c r="JL905">
        <v>3440</v>
      </c>
      <c r="JM905">
        <v>3440</v>
      </c>
      <c r="JN905">
        <v>3440</v>
      </c>
      <c r="JO905">
        <v>400</v>
      </c>
      <c r="JP905">
        <v>3445</v>
      </c>
      <c r="JQ905">
        <v>3445</v>
      </c>
      <c r="JR905">
        <v>3445</v>
      </c>
      <c r="JS905">
        <v>3445</v>
      </c>
      <c r="JT905">
        <v>200</v>
      </c>
      <c r="JY905">
        <v>0</v>
      </c>
      <c r="JZ905">
        <v>3450</v>
      </c>
      <c r="KA905">
        <v>3450</v>
      </c>
      <c r="KB905">
        <v>3450</v>
      </c>
      <c r="KC905">
        <v>3450</v>
      </c>
      <c r="KD905">
        <v>200</v>
      </c>
      <c r="KE905">
        <v>3450</v>
      </c>
      <c r="KF905">
        <v>3450</v>
      </c>
      <c r="KG905">
        <v>3445</v>
      </c>
      <c r="KH905">
        <v>3445</v>
      </c>
      <c r="KI905">
        <v>400</v>
      </c>
      <c r="KN905">
        <v>0</v>
      </c>
      <c r="KO905">
        <v>3445</v>
      </c>
      <c r="KP905">
        <v>3450</v>
      </c>
      <c r="KQ905">
        <v>3445</v>
      </c>
      <c r="KR905">
        <v>3450</v>
      </c>
      <c r="KS905">
        <v>1500</v>
      </c>
      <c r="KT905">
        <v>3455</v>
      </c>
      <c r="KU905">
        <v>3455</v>
      </c>
      <c r="KV905">
        <v>3455</v>
      </c>
      <c r="KW905">
        <v>3455</v>
      </c>
      <c r="KX905">
        <v>1400</v>
      </c>
      <c r="KY905">
        <v>3460</v>
      </c>
      <c r="KZ905">
        <v>3470</v>
      </c>
      <c r="LA905">
        <v>3460</v>
      </c>
      <c r="LB905">
        <v>3470</v>
      </c>
      <c r="LC905">
        <v>700</v>
      </c>
      <c r="LD905">
        <v>3465</v>
      </c>
      <c r="LE905">
        <v>3465</v>
      </c>
      <c r="LF905">
        <v>3455</v>
      </c>
      <c r="LG905">
        <v>3455</v>
      </c>
      <c r="LH905">
        <v>200</v>
      </c>
      <c r="LI905">
        <v>3455</v>
      </c>
      <c r="LJ905">
        <v>3455</v>
      </c>
      <c r="LK905">
        <v>3450</v>
      </c>
      <c r="LL905">
        <v>3450</v>
      </c>
      <c r="LM905">
        <v>400</v>
      </c>
      <c r="LN905">
        <v>3450</v>
      </c>
      <c r="LO905">
        <v>3450</v>
      </c>
      <c r="LP905">
        <v>3450</v>
      </c>
      <c r="LQ905">
        <v>3450</v>
      </c>
      <c r="LR905">
        <v>500</v>
      </c>
      <c r="LS905">
        <v>3450</v>
      </c>
      <c r="LT905">
        <v>3450</v>
      </c>
      <c r="LU905">
        <v>3450</v>
      </c>
      <c r="LV905">
        <v>3450</v>
      </c>
      <c r="LW905">
        <v>100</v>
      </c>
      <c r="LX905">
        <v>3460</v>
      </c>
      <c r="LY905">
        <v>3460</v>
      </c>
      <c r="LZ905">
        <v>3460</v>
      </c>
      <c r="MA905">
        <v>3460</v>
      </c>
      <c r="MB905">
        <v>200</v>
      </c>
      <c r="MC905">
        <v>3470</v>
      </c>
      <c r="MD905">
        <v>3470</v>
      </c>
      <c r="ME905">
        <v>3460</v>
      </c>
      <c r="MF905">
        <v>3460</v>
      </c>
      <c r="MG905">
        <v>200</v>
      </c>
      <c r="MH905">
        <v>3465</v>
      </c>
      <c r="MI905">
        <v>3465</v>
      </c>
      <c r="MJ905">
        <v>3455</v>
      </c>
      <c r="MK905">
        <v>3455</v>
      </c>
      <c r="ML905">
        <v>300</v>
      </c>
      <c r="MM905">
        <v>3460</v>
      </c>
      <c r="MN905">
        <v>3460</v>
      </c>
      <c r="MO905">
        <v>3460</v>
      </c>
      <c r="MP905">
        <v>3460</v>
      </c>
      <c r="MQ905">
        <v>200</v>
      </c>
      <c r="MR905">
        <v>3465</v>
      </c>
      <c r="MS905">
        <v>3465</v>
      </c>
      <c r="MT905">
        <v>3455</v>
      </c>
      <c r="MU905">
        <v>3460</v>
      </c>
      <c r="MV905">
        <v>400</v>
      </c>
      <c r="MW905">
        <v>3465</v>
      </c>
      <c r="MX905">
        <v>3465</v>
      </c>
      <c r="MY905">
        <v>3455</v>
      </c>
      <c r="MZ905">
        <v>3455</v>
      </c>
      <c r="NA905">
        <v>500</v>
      </c>
      <c r="NB905">
        <v>3460</v>
      </c>
      <c r="NC905">
        <v>3460</v>
      </c>
      <c r="ND905">
        <v>3455</v>
      </c>
      <c r="NE905">
        <v>3460</v>
      </c>
      <c r="NF905">
        <v>300</v>
      </c>
      <c r="NG905">
        <v>3460</v>
      </c>
      <c r="NH905">
        <v>3460</v>
      </c>
      <c r="NI905">
        <v>3455</v>
      </c>
      <c r="NJ905">
        <v>3455</v>
      </c>
      <c r="NK905">
        <v>400</v>
      </c>
      <c r="NL905">
        <v>3455</v>
      </c>
      <c r="NM905">
        <v>3460</v>
      </c>
      <c r="NN905">
        <v>3455</v>
      </c>
      <c r="NO905">
        <v>3455</v>
      </c>
      <c r="NP905">
        <v>800</v>
      </c>
      <c r="NQ905">
        <v>3460</v>
      </c>
      <c r="NR905">
        <v>3465</v>
      </c>
      <c r="NS905">
        <v>3450</v>
      </c>
      <c r="NT905">
        <v>3450</v>
      </c>
      <c r="NU905">
        <v>900</v>
      </c>
      <c r="NV905">
        <v>3450</v>
      </c>
      <c r="NW905">
        <v>3450</v>
      </c>
      <c r="NX905">
        <v>3450</v>
      </c>
      <c r="NY905">
        <v>3450</v>
      </c>
      <c r="NZ905">
        <v>1400</v>
      </c>
    </row>
    <row r="906" spans="1:390" ht="15">
      <c r="A906" s="14" t="s">
        <v>18</v>
      </c>
      <c r="B906" s="14">
        <v>25</v>
      </c>
      <c r="C906" s="14">
        <v>8173</v>
      </c>
      <c r="D906" s="9" t="s">
        <v>506</v>
      </c>
      <c r="E906" s="14" t="s">
        <v>20</v>
      </c>
      <c r="F906" s="14" t="s">
        <v>453</v>
      </c>
      <c r="G906" s="51">
        <v>1787</v>
      </c>
      <c r="H906" s="51">
        <v>102</v>
      </c>
      <c r="I906" s="59">
        <v>6.0499999999999998E-2</v>
      </c>
      <c r="J906" s="51">
        <v>57000</v>
      </c>
      <c r="K906" s="51">
        <v>1787</v>
      </c>
      <c r="L906" s="51">
        <v>1678</v>
      </c>
      <c r="M906" s="64">
        <f t="shared" si="66"/>
        <v>0</v>
      </c>
      <c r="N906" s="43" t="str">
        <f>IFERROR(VLOOKUP(C906, マスタ!$E$2:$G$33, 3, TRUE), "")</f>
        <v>商業</v>
      </c>
      <c r="O906" s="14" t="str">
        <f>IF(F906 = "", "", TEXT( WORKDAY(TEXT(LEFT(F906, FIND("(", F906) - 1), "yyyy/mm/dd"), 1, マスタ!$A$2:$A$106), "yyyymmdd"))</f>
        <v>20170814</v>
      </c>
      <c r="P906" s="18">
        <v>42961</v>
      </c>
      <c r="Q906" s="57">
        <v>1747</v>
      </c>
      <c r="R906" s="57">
        <v>1760</v>
      </c>
      <c r="S906" s="57">
        <v>1712</v>
      </c>
      <c r="T906" s="14" t="str">
        <f t="shared" si="68"/>
        <v>無</v>
      </c>
      <c r="U906" s="14" t="str">
        <f t="shared" si="69"/>
        <v>有</v>
      </c>
      <c r="V906" s="68">
        <f t="shared" si="70"/>
        <v>-2.2383883603805277E-2</v>
      </c>
      <c r="W906" s="19" t="s">
        <v>950</v>
      </c>
      <c r="X906" s="47">
        <v>0</v>
      </c>
      <c r="Y906" s="70">
        <f t="shared" si="67"/>
        <v>0</v>
      </c>
      <c r="Z906">
        <v>1747</v>
      </c>
      <c r="AA906">
        <v>1747</v>
      </c>
      <c r="AB906">
        <v>1747</v>
      </c>
      <c r="AC906">
        <v>1747</v>
      </c>
      <c r="AD906">
        <v>4000</v>
      </c>
      <c r="AI906">
        <v>0</v>
      </c>
      <c r="AN906">
        <v>0</v>
      </c>
      <c r="AS906">
        <v>0</v>
      </c>
      <c r="AX906">
        <v>0</v>
      </c>
      <c r="AY906">
        <v>1731</v>
      </c>
      <c r="AZ906">
        <v>1731</v>
      </c>
      <c r="BA906">
        <v>1731</v>
      </c>
      <c r="BB906">
        <v>1731</v>
      </c>
      <c r="BC906">
        <v>1000</v>
      </c>
      <c r="BD906">
        <v>1728</v>
      </c>
      <c r="BE906">
        <v>1728</v>
      </c>
      <c r="BF906">
        <v>1727</v>
      </c>
      <c r="BG906">
        <v>1727</v>
      </c>
      <c r="BH906">
        <v>3000</v>
      </c>
      <c r="BI906">
        <v>1727</v>
      </c>
      <c r="BJ906">
        <v>1730</v>
      </c>
      <c r="BK906">
        <v>1727</v>
      </c>
      <c r="BL906">
        <v>1730</v>
      </c>
      <c r="BM906">
        <v>2000</v>
      </c>
      <c r="BR906">
        <v>0</v>
      </c>
      <c r="BW906">
        <v>0</v>
      </c>
      <c r="BX906">
        <v>1729</v>
      </c>
      <c r="BY906">
        <v>1751</v>
      </c>
      <c r="BZ906">
        <v>1729</v>
      </c>
      <c r="CA906">
        <v>1732</v>
      </c>
      <c r="CB906">
        <v>5000</v>
      </c>
      <c r="CG906">
        <v>0</v>
      </c>
      <c r="CL906">
        <v>0</v>
      </c>
      <c r="CQ906">
        <v>0</v>
      </c>
      <c r="CV906">
        <v>0</v>
      </c>
      <c r="CW906">
        <v>1719</v>
      </c>
      <c r="CX906">
        <v>1720</v>
      </c>
      <c r="CY906">
        <v>1719</v>
      </c>
      <c r="CZ906">
        <v>1720</v>
      </c>
      <c r="DA906">
        <v>2000</v>
      </c>
      <c r="DF906">
        <v>0</v>
      </c>
      <c r="DG906">
        <v>1712</v>
      </c>
      <c r="DH906">
        <v>1716</v>
      </c>
      <c r="DI906">
        <v>1712</v>
      </c>
      <c r="DJ906">
        <v>1716</v>
      </c>
      <c r="DK906">
        <v>2000</v>
      </c>
      <c r="DP906">
        <v>0</v>
      </c>
      <c r="DQ906">
        <v>1716</v>
      </c>
      <c r="DR906">
        <v>1716</v>
      </c>
      <c r="DS906">
        <v>1716</v>
      </c>
      <c r="DT906">
        <v>1716</v>
      </c>
      <c r="DU906">
        <v>5000</v>
      </c>
      <c r="DV906">
        <v>1723</v>
      </c>
      <c r="DW906">
        <v>1747</v>
      </c>
      <c r="DX906">
        <v>1723</v>
      </c>
      <c r="DY906">
        <v>1729</v>
      </c>
      <c r="DZ906">
        <v>6000</v>
      </c>
      <c r="EA906">
        <v>1735</v>
      </c>
      <c r="EB906">
        <v>1743</v>
      </c>
      <c r="EC906">
        <v>1735</v>
      </c>
      <c r="ED906">
        <v>1743</v>
      </c>
      <c r="EE906">
        <v>3000</v>
      </c>
      <c r="EF906">
        <v>1743</v>
      </c>
      <c r="EG906">
        <v>1743</v>
      </c>
      <c r="EH906">
        <v>1743</v>
      </c>
      <c r="EI906">
        <v>1743</v>
      </c>
      <c r="EJ906">
        <v>1000</v>
      </c>
      <c r="EO906">
        <v>0</v>
      </c>
      <c r="ET906">
        <v>0</v>
      </c>
      <c r="EY906">
        <v>0</v>
      </c>
      <c r="FD906">
        <v>0</v>
      </c>
      <c r="FI906">
        <v>0</v>
      </c>
      <c r="FN906">
        <v>0</v>
      </c>
      <c r="FO906">
        <v>1734</v>
      </c>
      <c r="FP906">
        <v>1734</v>
      </c>
      <c r="FQ906">
        <v>1734</v>
      </c>
      <c r="FR906">
        <v>1734</v>
      </c>
      <c r="FS906">
        <v>1000</v>
      </c>
      <c r="FX906">
        <v>0</v>
      </c>
      <c r="GC906">
        <v>0</v>
      </c>
      <c r="GH906">
        <v>0</v>
      </c>
      <c r="GM906">
        <v>0</v>
      </c>
      <c r="GR906">
        <v>0</v>
      </c>
      <c r="GW906">
        <v>0</v>
      </c>
      <c r="HB906">
        <v>0</v>
      </c>
      <c r="HG906">
        <v>0</v>
      </c>
      <c r="HL906">
        <v>0</v>
      </c>
      <c r="HQ906">
        <v>0</v>
      </c>
      <c r="HV906">
        <v>0</v>
      </c>
      <c r="IA906">
        <v>0</v>
      </c>
      <c r="IB906">
        <v>1731</v>
      </c>
      <c r="IC906">
        <v>1731</v>
      </c>
      <c r="ID906">
        <v>1731</v>
      </c>
      <c r="IE906">
        <v>1731</v>
      </c>
      <c r="IF906">
        <v>4000</v>
      </c>
      <c r="IK906">
        <v>0</v>
      </c>
      <c r="IL906">
        <v>1730</v>
      </c>
      <c r="IM906">
        <v>1734</v>
      </c>
      <c r="IN906">
        <v>1730</v>
      </c>
      <c r="IO906">
        <v>1733</v>
      </c>
      <c r="IP906">
        <v>4000</v>
      </c>
      <c r="IU906">
        <v>0</v>
      </c>
      <c r="IZ906">
        <v>0</v>
      </c>
      <c r="JA906">
        <v>1733</v>
      </c>
      <c r="JB906">
        <v>1734</v>
      </c>
      <c r="JC906">
        <v>1733</v>
      </c>
      <c r="JD906">
        <v>1734</v>
      </c>
      <c r="JE906">
        <v>3000</v>
      </c>
      <c r="JF906">
        <v>1746</v>
      </c>
      <c r="JG906">
        <v>1746</v>
      </c>
      <c r="JH906">
        <v>1746</v>
      </c>
      <c r="JI906">
        <v>1746</v>
      </c>
      <c r="JJ906">
        <v>1000</v>
      </c>
      <c r="JK906">
        <v>1744</v>
      </c>
      <c r="JL906">
        <v>1760</v>
      </c>
      <c r="JM906">
        <v>1744</v>
      </c>
      <c r="JN906">
        <v>1760</v>
      </c>
      <c r="JO906">
        <v>5000</v>
      </c>
      <c r="JP906">
        <v>1756</v>
      </c>
      <c r="JQ906">
        <v>1756</v>
      </c>
      <c r="JR906">
        <v>1756</v>
      </c>
      <c r="JS906">
        <v>1756</v>
      </c>
      <c r="JT906">
        <v>1000</v>
      </c>
      <c r="JY906">
        <v>0</v>
      </c>
      <c r="KD906">
        <v>0</v>
      </c>
      <c r="KI906">
        <v>0</v>
      </c>
      <c r="KN906">
        <v>0</v>
      </c>
      <c r="KS906">
        <v>0</v>
      </c>
      <c r="KX906">
        <v>0</v>
      </c>
      <c r="LC906">
        <v>0</v>
      </c>
      <c r="LH906">
        <v>0</v>
      </c>
      <c r="LM906">
        <v>0</v>
      </c>
      <c r="LR906">
        <v>0</v>
      </c>
      <c r="LW906">
        <v>0</v>
      </c>
      <c r="MB906">
        <v>0</v>
      </c>
      <c r="MC906">
        <v>1755</v>
      </c>
      <c r="MD906">
        <v>1755</v>
      </c>
      <c r="ME906">
        <v>1755</v>
      </c>
      <c r="MF906">
        <v>1755</v>
      </c>
      <c r="MG906">
        <v>3000</v>
      </c>
      <c r="MH906">
        <v>1750</v>
      </c>
      <c r="MI906">
        <v>1750</v>
      </c>
      <c r="MJ906">
        <v>1750</v>
      </c>
      <c r="MK906">
        <v>1750</v>
      </c>
      <c r="ML906">
        <v>3000</v>
      </c>
      <c r="MQ906">
        <v>0</v>
      </c>
      <c r="MR906">
        <v>1747</v>
      </c>
      <c r="MS906">
        <v>1747</v>
      </c>
      <c r="MT906">
        <v>1747</v>
      </c>
      <c r="MU906">
        <v>1747</v>
      </c>
      <c r="MV906">
        <v>1000</v>
      </c>
      <c r="MW906">
        <v>1745</v>
      </c>
      <c r="MX906">
        <v>1745</v>
      </c>
      <c r="MY906">
        <v>1745</v>
      </c>
      <c r="MZ906">
        <v>1745</v>
      </c>
      <c r="NA906">
        <v>1000</v>
      </c>
      <c r="NB906">
        <v>1747</v>
      </c>
      <c r="NC906">
        <v>1747</v>
      </c>
      <c r="ND906">
        <v>1747</v>
      </c>
      <c r="NE906">
        <v>1747</v>
      </c>
      <c r="NF906">
        <v>3000</v>
      </c>
      <c r="NG906">
        <v>1749</v>
      </c>
      <c r="NH906">
        <v>1750</v>
      </c>
      <c r="NI906">
        <v>1749</v>
      </c>
      <c r="NJ906">
        <v>1750</v>
      </c>
      <c r="NK906">
        <v>2000</v>
      </c>
      <c r="NL906">
        <v>1746</v>
      </c>
      <c r="NM906">
        <v>1746</v>
      </c>
      <c r="NN906">
        <v>1746</v>
      </c>
      <c r="NO906">
        <v>1746</v>
      </c>
      <c r="NP906">
        <v>1000</v>
      </c>
      <c r="NQ906">
        <v>1744</v>
      </c>
      <c r="NR906">
        <v>1744</v>
      </c>
      <c r="NS906">
        <v>1729</v>
      </c>
      <c r="NT906">
        <v>1729</v>
      </c>
      <c r="NU906">
        <v>8000</v>
      </c>
      <c r="NV906">
        <v>1733</v>
      </c>
      <c r="NW906">
        <v>1733</v>
      </c>
      <c r="NX906">
        <v>1733</v>
      </c>
      <c r="NY906">
        <v>1733</v>
      </c>
      <c r="NZ906">
        <v>3000</v>
      </c>
    </row>
    <row r="907" spans="1:390" ht="15">
      <c r="A907" s="15" t="s">
        <v>18</v>
      </c>
      <c r="B907" s="15">
        <v>28</v>
      </c>
      <c r="C907" s="15">
        <v>6464</v>
      </c>
      <c r="D907" s="10" t="s">
        <v>164</v>
      </c>
      <c r="E907" s="15" t="s">
        <v>20</v>
      </c>
      <c r="F907" s="15" t="s">
        <v>453</v>
      </c>
      <c r="G907" s="50">
        <v>2326</v>
      </c>
      <c r="H907" s="50">
        <v>127</v>
      </c>
      <c r="I907" s="58">
        <v>5.7799999999999997E-2</v>
      </c>
      <c r="J907" s="50">
        <v>520800</v>
      </c>
      <c r="K907" s="50">
        <v>2326</v>
      </c>
      <c r="L907" s="50">
        <v>2238</v>
      </c>
      <c r="M907" s="63">
        <f t="shared" si="66"/>
        <v>0</v>
      </c>
      <c r="N907" s="42" t="str">
        <f>IFERROR(VLOOKUP(C907, マスタ!$E$2:$G$33, 3, TRUE), "")</f>
        <v>機械</v>
      </c>
      <c r="O907" s="15" t="str">
        <f>IF(F907 = "", "", TEXT( WORKDAY(TEXT(LEFT(F907, FIND("(", F907) - 1), "yyyy/mm/dd"), 1, マスタ!$A$2:$A$106), "yyyymmdd"))</f>
        <v>20170814</v>
      </c>
      <c r="P907" s="16">
        <v>42961</v>
      </c>
      <c r="Q907" s="56">
        <v>2276</v>
      </c>
      <c r="R907" s="56">
        <v>2306</v>
      </c>
      <c r="S907" s="56">
        <v>2183</v>
      </c>
      <c r="T907" s="15" t="str">
        <f t="shared" si="68"/>
        <v>有</v>
      </c>
      <c r="U907" s="15" t="str">
        <f t="shared" si="69"/>
        <v>有</v>
      </c>
      <c r="V907" s="67">
        <f t="shared" si="70"/>
        <v>-2.1496130696474602E-2</v>
      </c>
      <c r="W907" s="17" t="s">
        <v>950</v>
      </c>
      <c r="X907" s="46">
        <v>1</v>
      </c>
      <c r="Y907" s="71">
        <f t="shared" si="67"/>
        <v>0.42992261392949271</v>
      </c>
      <c r="Z907">
        <v>2276</v>
      </c>
      <c r="AA907">
        <v>2292</v>
      </c>
      <c r="AB907">
        <v>2262</v>
      </c>
      <c r="AC907">
        <v>2285</v>
      </c>
      <c r="AD907">
        <v>17400</v>
      </c>
      <c r="AE907">
        <v>2294</v>
      </c>
      <c r="AF907">
        <v>2306</v>
      </c>
      <c r="AG907">
        <v>2290</v>
      </c>
      <c r="AH907">
        <v>2306</v>
      </c>
      <c r="AI907">
        <v>5900</v>
      </c>
      <c r="AJ907">
        <v>2306</v>
      </c>
      <c r="AK907">
        <v>2306</v>
      </c>
      <c r="AL907">
        <v>2287</v>
      </c>
      <c r="AM907">
        <v>2287</v>
      </c>
      <c r="AN907">
        <v>4000</v>
      </c>
      <c r="AO907">
        <v>2285</v>
      </c>
      <c r="AP907">
        <v>2287</v>
      </c>
      <c r="AQ907">
        <v>2272</v>
      </c>
      <c r="AR907">
        <v>2277</v>
      </c>
      <c r="AS907">
        <v>11300</v>
      </c>
      <c r="AT907">
        <v>2280</v>
      </c>
      <c r="AU907">
        <v>2284</v>
      </c>
      <c r="AV907">
        <v>2271</v>
      </c>
      <c r="AW907">
        <v>2277</v>
      </c>
      <c r="AX907">
        <v>2400</v>
      </c>
      <c r="AY907">
        <v>2277</v>
      </c>
      <c r="AZ907">
        <v>2277</v>
      </c>
      <c r="BA907">
        <v>2266</v>
      </c>
      <c r="BB907">
        <v>2270</v>
      </c>
      <c r="BC907">
        <v>4000</v>
      </c>
      <c r="BD907">
        <v>2266</v>
      </c>
      <c r="BE907">
        <v>2267</v>
      </c>
      <c r="BF907">
        <v>2254</v>
      </c>
      <c r="BG907">
        <v>2259</v>
      </c>
      <c r="BH907">
        <v>4700</v>
      </c>
      <c r="BI907">
        <v>2255</v>
      </c>
      <c r="BJ907">
        <v>2255</v>
      </c>
      <c r="BK907">
        <v>2242</v>
      </c>
      <c r="BL907">
        <v>2243</v>
      </c>
      <c r="BM907">
        <v>2500</v>
      </c>
      <c r="BN907">
        <v>2245</v>
      </c>
      <c r="BO907">
        <v>2250</v>
      </c>
      <c r="BP907">
        <v>2244</v>
      </c>
      <c r="BQ907">
        <v>2250</v>
      </c>
      <c r="BR907">
        <v>2500</v>
      </c>
      <c r="BS907">
        <v>2247</v>
      </c>
      <c r="BT907">
        <v>2251</v>
      </c>
      <c r="BU907">
        <v>2244</v>
      </c>
      <c r="BV907">
        <v>2251</v>
      </c>
      <c r="BW907">
        <v>3300</v>
      </c>
      <c r="BX907">
        <v>2247</v>
      </c>
      <c r="BY907">
        <v>2247</v>
      </c>
      <c r="BZ907">
        <v>2241</v>
      </c>
      <c r="CA907">
        <v>2246</v>
      </c>
      <c r="CB907">
        <v>2300</v>
      </c>
      <c r="CC907">
        <v>2244</v>
      </c>
      <c r="CD907">
        <v>2260</v>
      </c>
      <c r="CE907">
        <v>2238</v>
      </c>
      <c r="CF907">
        <v>2254</v>
      </c>
      <c r="CG907">
        <v>6800</v>
      </c>
      <c r="CH907">
        <v>2260</v>
      </c>
      <c r="CI907">
        <v>2264</v>
      </c>
      <c r="CJ907">
        <v>2253</v>
      </c>
      <c r="CK907">
        <v>2261</v>
      </c>
      <c r="CL907">
        <v>2900</v>
      </c>
      <c r="CM907">
        <v>2262</v>
      </c>
      <c r="CN907">
        <v>2264</v>
      </c>
      <c r="CO907">
        <v>2255</v>
      </c>
      <c r="CP907">
        <v>2257</v>
      </c>
      <c r="CQ907">
        <v>3400</v>
      </c>
      <c r="CR907">
        <v>2255</v>
      </c>
      <c r="CS907">
        <v>2256</v>
      </c>
      <c r="CT907">
        <v>2251</v>
      </c>
      <c r="CU907">
        <v>2253</v>
      </c>
      <c r="CV907">
        <v>2000</v>
      </c>
      <c r="CW907">
        <v>2256</v>
      </c>
      <c r="CX907">
        <v>2256</v>
      </c>
      <c r="CY907">
        <v>2250</v>
      </c>
      <c r="CZ907">
        <v>2250</v>
      </c>
      <c r="DA907">
        <v>1500</v>
      </c>
      <c r="DB907">
        <v>2249</v>
      </c>
      <c r="DC907">
        <v>2251</v>
      </c>
      <c r="DD907">
        <v>2243</v>
      </c>
      <c r="DE907">
        <v>2243</v>
      </c>
      <c r="DF907">
        <v>2000</v>
      </c>
      <c r="DG907">
        <v>2245</v>
      </c>
      <c r="DH907">
        <v>2248</v>
      </c>
      <c r="DI907">
        <v>2242</v>
      </c>
      <c r="DJ907">
        <v>2248</v>
      </c>
      <c r="DK907">
        <v>1700</v>
      </c>
      <c r="DL907">
        <v>2244</v>
      </c>
      <c r="DM907">
        <v>2244</v>
      </c>
      <c r="DN907">
        <v>2235</v>
      </c>
      <c r="DO907">
        <v>2235</v>
      </c>
      <c r="DP907">
        <v>3700</v>
      </c>
      <c r="DQ907">
        <v>2237</v>
      </c>
      <c r="DR907">
        <v>2237</v>
      </c>
      <c r="DS907">
        <v>2226</v>
      </c>
      <c r="DT907">
        <v>2231</v>
      </c>
      <c r="DU907">
        <v>7100</v>
      </c>
      <c r="DV907">
        <v>2233</v>
      </c>
      <c r="DW907">
        <v>2240</v>
      </c>
      <c r="DX907">
        <v>2232</v>
      </c>
      <c r="DY907">
        <v>2237</v>
      </c>
      <c r="DZ907">
        <v>2700</v>
      </c>
      <c r="EA907">
        <v>2233</v>
      </c>
      <c r="EB907">
        <v>2236</v>
      </c>
      <c r="EC907">
        <v>2231</v>
      </c>
      <c r="ED907">
        <v>2236</v>
      </c>
      <c r="EE907">
        <v>1600</v>
      </c>
      <c r="EF907">
        <v>2235</v>
      </c>
      <c r="EG907">
        <v>2235</v>
      </c>
      <c r="EH907">
        <v>2228</v>
      </c>
      <c r="EI907">
        <v>2228</v>
      </c>
      <c r="EJ907">
        <v>2100</v>
      </c>
      <c r="EK907">
        <v>2230</v>
      </c>
      <c r="EL907">
        <v>2238</v>
      </c>
      <c r="EM907">
        <v>2228</v>
      </c>
      <c r="EN907">
        <v>2235</v>
      </c>
      <c r="EO907">
        <v>2600</v>
      </c>
      <c r="EP907">
        <v>2239</v>
      </c>
      <c r="EQ907">
        <v>2239</v>
      </c>
      <c r="ER907">
        <v>2233</v>
      </c>
      <c r="ES907">
        <v>2234</v>
      </c>
      <c r="ET907">
        <v>1300</v>
      </c>
      <c r="EU907">
        <v>2237</v>
      </c>
      <c r="EV907">
        <v>2238</v>
      </c>
      <c r="EW907">
        <v>2235</v>
      </c>
      <c r="EX907">
        <v>2237</v>
      </c>
      <c r="EY907">
        <v>2500</v>
      </c>
      <c r="EZ907">
        <v>2238</v>
      </c>
      <c r="FA907">
        <v>2238</v>
      </c>
      <c r="FB907">
        <v>2229</v>
      </c>
      <c r="FC907">
        <v>2229</v>
      </c>
      <c r="FD907">
        <v>1600</v>
      </c>
      <c r="FE907">
        <v>2230</v>
      </c>
      <c r="FF907">
        <v>2233</v>
      </c>
      <c r="FG907">
        <v>2230</v>
      </c>
      <c r="FH907">
        <v>2232</v>
      </c>
      <c r="FI907">
        <v>2300</v>
      </c>
      <c r="FJ907">
        <v>2232</v>
      </c>
      <c r="FK907">
        <v>2232</v>
      </c>
      <c r="FL907">
        <v>2228</v>
      </c>
      <c r="FM907">
        <v>2228</v>
      </c>
      <c r="FN907">
        <v>1300</v>
      </c>
      <c r="FO907">
        <v>2228</v>
      </c>
      <c r="FP907">
        <v>2232</v>
      </c>
      <c r="FQ907">
        <v>2228</v>
      </c>
      <c r="FR907">
        <v>2232</v>
      </c>
      <c r="FS907">
        <v>1000</v>
      </c>
      <c r="FT907">
        <v>2230</v>
      </c>
      <c r="FU907">
        <v>2230</v>
      </c>
      <c r="FV907">
        <v>2230</v>
      </c>
      <c r="FW907">
        <v>2230</v>
      </c>
      <c r="FX907">
        <v>100</v>
      </c>
      <c r="GC907">
        <v>0</v>
      </c>
      <c r="GH907">
        <v>0</v>
      </c>
      <c r="GM907">
        <v>0</v>
      </c>
      <c r="GR907">
        <v>0</v>
      </c>
      <c r="GW907">
        <v>0</v>
      </c>
      <c r="HB907">
        <v>0</v>
      </c>
      <c r="HG907">
        <v>0</v>
      </c>
      <c r="HL907">
        <v>0</v>
      </c>
      <c r="HQ907">
        <v>0</v>
      </c>
      <c r="HV907">
        <v>0</v>
      </c>
      <c r="IA907">
        <v>0</v>
      </c>
      <c r="IB907">
        <v>2230</v>
      </c>
      <c r="IC907">
        <v>2233</v>
      </c>
      <c r="ID907">
        <v>2225</v>
      </c>
      <c r="IE907">
        <v>2229</v>
      </c>
      <c r="IF907">
        <v>11200</v>
      </c>
      <c r="IG907">
        <v>2228</v>
      </c>
      <c r="IH907">
        <v>2230</v>
      </c>
      <c r="II907">
        <v>2221</v>
      </c>
      <c r="IJ907">
        <v>2221</v>
      </c>
      <c r="IK907">
        <v>3000</v>
      </c>
      <c r="IL907">
        <v>2223</v>
      </c>
      <c r="IM907">
        <v>2225</v>
      </c>
      <c r="IN907">
        <v>2216</v>
      </c>
      <c r="IO907">
        <v>2216</v>
      </c>
      <c r="IP907">
        <v>9100</v>
      </c>
      <c r="IQ907">
        <v>2215</v>
      </c>
      <c r="IR907">
        <v>2218</v>
      </c>
      <c r="IS907">
        <v>2215</v>
      </c>
      <c r="IT907">
        <v>2218</v>
      </c>
      <c r="IU907">
        <v>1400</v>
      </c>
      <c r="IV907">
        <v>2218</v>
      </c>
      <c r="IW907">
        <v>2219</v>
      </c>
      <c r="IX907">
        <v>2212</v>
      </c>
      <c r="IY907">
        <v>2212</v>
      </c>
      <c r="IZ907">
        <v>3300</v>
      </c>
      <c r="JA907">
        <v>2214</v>
      </c>
      <c r="JB907">
        <v>2219</v>
      </c>
      <c r="JC907">
        <v>2214</v>
      </c>
      <c r="JD907">
        <v>2214</v>
      </c>
      <c r="JE907">
        <v>1100</v>
      </c>
      <c r="JF907">
        <v>2214</v>
      </c>
      <c r="JG907">
        <v>2216</v>
      </c>
      <c r="JH907">
        <v>2208</v>
      </c>
      <c r="JI907">
        <v>2208</v>
      </c>
      <c r="JJ907">
        <v>6900</v>
      </c>
      <c r="JK907">
        <v>2207</v>
      </c>
      <c r="JL907">
        <v>2210</v>
      </c>
      <c r="JM907">
        <v>2206</v>
      </c>
      <c r="JN907">
        <v>2208</v>
      </c>
      <c r="JO907">
        <v>3700</v>
      </c>
      <c r="JP907">
        <v>2209</v>
      </c>
      <c r="JQ907">
        <v>2210</v>
      </c>
      <c r="JR907">
        <v>2207</v>
      </c>
      <c r="JS907">
        <v>2208</v>
      </c>
      <c r="JT907">
        <v>1400</v>
      </c>
      <c r="JU907">
        <v>2209</v>
      </c>
      <c r="JV907">
        <v>2212</v>
      </c>
      <c r="JW907">
        <v>2209</v>
      </c>
      <c r="JX907">
        <v>2211</v>
      </c>
      <c r="JY907">
        <v>1400</v>
      </c>
      <c r="JZ907">
        <v>2211</v>
      </c>
      <c r="KA907">
        <v>2212</v>
      </c>
      <c r="KB907">
        <v>2209</v>
      </c>
      <c r="KC907">
        <v>2209</v>
      </c>
      <c r="KD907">
        <v>1800</v>
      </c>
      <c r="KE907">
        <v>2209</v>
      </c>
      <c r="KF907">
        <v>2215</v>
      </c>
      <c r="KG907">
        <v>2209</v>
      </c>
      <c r="KH907">
        <v>2210</v>
      </c>
      <c r="KI907">
        <v>3400</v>
      </c>
      <c r="KJ907">
        <v>2208</v>
      </c>
      <c r="KK907">
        <v>2210</v>
      </c>
      <c r="KL907">
        <v>2208</v>
      </c>
      <c r="KM907">
        <v>2210</v>
      </c>
      <c r="KN907">
        <v>1600</v>
      </c>
      <c r="KO907">
        <v>2210</v>
      </c>
      <c r="KP907">
        <v>2211</v>
      </c>
      <c r="KQ907">
        <v>2208</v>
      </c>
      <c r="KR907">
        <v>2210</v>
      </c>
      <c r="KS907">
        <v>1500</v>
      </c>
      <c r="KT907">
        <v>2209</v>
      </c>
      <c r="KU907">
        <v>2210</v>
      </c>
      <c r="KV907">
        <v>2206</v>
      </c>
      <c r="KW907">
        <v>2210</v>
      </c>
      <c r="KX907">
        <v>2900</v>
      </c>
      <c r="KY907">
        <v>2208</v>
      </c>
      <c r="KZ907">
        <v>2208</v>
      </c>
      <c r="LA907">
        <v>2206</v>
      </c>
      <c r="LB907">
        <v>2206</v>
      </c>
      <c r="LC907">
        <v>2000</v>
      </c>
      <c r="LD907">
        <v>2205</v>
      </c>
      <c r="LE907">
        <v>2205</v>
      </c>
      <c r="LF907">
        <v>2198</v>
      </c>
      <c r="LG907">
        <v>2198</v>
      </c>
      <c r="LH907">
        <v>7800</v>
      </c>
      <c r="LI907">
        <v>2198</v>
      </c>
      <c r="LJ907">
        <v>2199</v>
      </c>
      <c r="LK907">
        <v>2195</v>
      </c>
      <c r="LL907">
        <v>2195</v>
      </c>
      <c r="LM907">
        <v>2200</v>
      </c>
      <c r="LN907">
        <v>2197</v>
      </c>
      <c r="LO907">
        <v>2200</v>
      </c>
      <c r="LP907">
        <v>2196</v>
      </c>
      <c r="LQ907">
        <v>2196</v>
      </c>
      <c r="LR907">
        <v>1300</v>
      </c>
      <c r="LS907">
        <v>2195</v>
      </c>
      <c r="LT907">
        <v>2195</v>
      </c>
      <c r="LU907">
        <v>2187</v>
      </c>
      <c r="LV907">
        <v>2188</v>
      </c>
      <c r="LW907">
        <v>6300</v>
      </c>
      <c r="LX907">
        <v>2188</v>
      </c>
      <c r="LY907">
        <v>2192</v>
      </c>
      <c r="LZ907">
        <v>2188</v>
      </c>
      <c r="MA907">
        <v>2192</v>
      </c>
      <c r="MB907">
        <v>1300</v>
      </c>
      <c r="MC907">
        <v>2192</v>
      </c>
      <c r="MD907">
        <v>2196</v>
      </c>
      <c r="ME907">
        <v>2187</v>
      </c>
      <c r="MF907">
        <v>2193</v>
      </c>
      <c r="MG907">
        <v>2800</v>
      </c>
      <c r="MH907">
        <v>2194</v>
      </c>
      <c r="MI907">
        <v>2195</v>
      </c>
      <c r="MJ907">
        <v>2190</v>
      </c>
      <c r="MK907">
        <v>2190</v>
      </c>
      <c r="ML907">
        <v>3100</v>
      </c>
      <c r="MM907">
        <v>2190</v>
      </c>
      <c r="MN907">
        <v>2192</v>
      </c>
      <c r="MO907">
        <v>2187</v>
      </c>
      <c r="MP907">
        <v>2189</v>
      </c>
      <c r="MQ907">
        <v>2500</v>
      </c>
      <c r="MR907">
        <v>2189</v>
      </c>
      <c r="MS907">
        <v>2191</v>
      </c>
      <c r="MT907">
        <v>2185</v>
      </c>
      <c r="MU907">
        <v>2185</v>
      </c>
      <c r="MV907">
        <v>2800</v>
      </c>
      <c r="MW907">
        <v>2186</v>
      </c>
      <c r="MX907">
        <v>2191</v>
      </c>
      <c r="MY907">
        <v>2184</v>
      </c>
      <c r="MZ907">
        <v>2191</v>
      </c>
      <c r="NA907">
        <v>5400</v>
      </c>
      <c r="NB907">
        <v>2192</v>
      </c>
      <c r="NC907">
        <v>2194</v>
      </c>
      <c r="ND907">
        <v>2189</v>
      </c>
      <c r="NE907">
        <v>2189</v>
      </c>
      <c r="NF907">
        <v>1200</v>
      </c>
      <c r="NG907">
        <v>2190</v>
      </c>
      <c r="NH907">
        <v>2194</v>
      </c>
      <c r="NI907">
        <v>2185</v>
      </c>
      <c r="NJ907">
        <v>2189</v>
      </c>
      <c r="NK907">
        <v>5800</v>
      </c>
      <c r="NL907">
        <v>2189</v>
      </c>
      <c r="NM907">
        <v>2194</v>
      </c>
      <c r="NN907">
        <v>2183</v>
      </c>
      <c r="NO907">
        <v>2192</v>
      </c>
      <c r="NP907">
        <v>9200</v>
      </c>
      <c r="NQ907">
        <v>2190</v>
      </c>
      <c r="NR907">
        <v>2200</v>
      </c>
      <c r="NS907">
        <v>2188</v>
      </c>
      <c r="NT907">
        <v>2197</v>
      </c>
      <c r="NU907">
        <v>12700</v>
      </c>
      <c r="NV907">
        <v>2199</v>
      </c>
      <c r="NW907">
        <v>2199</v>
      </c>
      <c r="NX907">
        <v>2199</v>
      </c>
      <c r="NY907">
        <v>2199</v>
      </c>
      <c r="NZ907">
        <v>6100</v>
      </c>
    </row>
    <row r="908" spans="1:390" ht="15">
      <c r="A908" s="14" t="s">
        <v>18</v>
      </c>
      <c r="B908" s="14">
        <v>29</v>
      </c>
      <c r="C908" s="14">
        <v>7912</v>
      </c>
      <c r="D908" s="9" t="s">
        <v>600</v>
      </c>
      <c r="E908" s="14" t="s">
        <v>20</v>
      </c>
      <c r="F908" s="14" t="s">
        <v>453</v>
      </c>
      <c r="G908" s="51">
        <v>1302</v>
      </c>
      <c r="H908" s="51">
        <v>70</v>
      </c>
      <c r="I908" s="59">
        <v>5.6800000000000003E-2</v>
      </c>
      <c r="J908" s="51">
        <v>7522000</v>
      </c>
      <c r="K908" s="51">
        <v>1329</v>
      </c>
      <c r="L908" s="51">
        <v>1279</v>
      </c>
      <c r="M908" s="64">
        <f t="shared" si="66"/>
        <v>0.54</v>
      </c>
      <c r="N908" s="43" t="str">
        <f>IFERROR(VLOOKUP(C908, マスタ!$E$2:$G$33, 3, TRUE), "")</f>
        <v>その他製品</v>
      </c>
      <c r="O908" s="14" t="str">
        <f>IF(F908 = "", "", TEXT( WORKDAY(TEXT(LEFT(F908, FIND("(", F908) - 1), "yyyy/mm/dd"), 1, マスタ!$A$2:$A$106), "yyyymmdd"))</f>
        <v>20170814</v>
      </c>
      <c r="P908" s="18">
        <v>42961</v>
      </c>
      <c r="Q908" s="57">
        <v>1303</v>
      </c>
      <c r="R908" s="57">
        <v>1323</v>
      </c>
      <c r="S908" s="57">
        <v>1292</v>
      </c>
      <c r="T908" s="14" t="str">
        <f t="shared" ref="T908:T948" si="71">IF(Q908="", "", IF(R908-Q908&gt;=ROUNDDOWN(G908/100, 0), "有", "無"))</f>
        <v>有</v>
      </c>
      <c r="U908" s="14" t="str">
        <f t="shared" ref="U908:U948" si="72">IF(Q908="", "", IF(Q908-S908&gt;=ROUNDDOWN(G908/100, 0), "有", "無"))</f>
        <v>無</v>
      </c>
      <c r="V908" s="68">
        <f t="shared" ref="V908:V948" si="73">IF(Q908="", "", Q908/G908-1)</f>
        <v>7.680491551458335E-4</v>
      </c>
      <c r="W908" s="19" t="s">
        <v>950</v>
      </c>
      <c r="X908" s="47">
        <v>3</v>
      </c>
      <c r="Y908" s="70">
        <f t="shared" si="67"/>
        <v>2.3041474654377878</v>
      </c>
      <c r="Z908">
        <v>1303</v>
      </c>
      <c r="AA908">
        <v>1306</v>
      </c>
      <c r="AB908">
        <v>1297</v>
      </c>
      <c r="AC908">
        <v>1297</v>
      </c>
      <c r="AD908">
        <v>229000</v>
      </c>
      <c r="AE908">
        <v>1297</v>
      </c>
      <c r="AF908">
        <v>1297</v>
      </c>
      <c r="AG908">
        <v>1293</v>
      </c>
      <c r="AH908">
        <v>1295</v>
      </c>
      <c r="AI908">
        <v>60000</v>
      </c>
      <c r="AJ908">
        <v>1294</v>
      </c>
      <c r="AK908">
        <v>1298</v>
      </c>
      <c r="AL908">
        <v>1292</v>
      </c>
      <c r="AM908">
        <v>1297</v>
      </c>
      <c r="AN908">
        <v>50000</v>
      </c>
      <c r="AO908">
        <v>1298</v>
      </c>
      <c r="AP908">
        <v>1302</v>
      </c>
      <c r="AQ908">
        <v>1298</v>
      </c>
      <c r="AR908">
        <v>1302</v>
      </c>
      <c r="AS908">
        <v>54000</v>
      </c>
      <c r="AT908">
        <v>1303</v>
      </c>
      <c r="AU908">
        <v>1306</v>
      </c>
      <c r="AV908">
        <v>1301</v>
      </c>
      <c r="AW908">
        <v>1306</v>
      </c>
      <c r="AX908">
        <v>67000</v>
      </c>
      <c r="AY908">
        <v>1305</v>
      </c>
      <c r="AZ908">
        <v>1306</v>
      </c>
      <c r="BA908">
        <v>1305</v>
      </c>
      <c r="BB908">
        <v>1306</v>
      </c>
      <c r="BC908">
        <v>35000</v>
      </c>
      <c r="BD908">
        <v>1306</v>
      </c>
      <c r="BE908">
        <v>1309</v>
      </c>
      <c r="BF908">
        <v>1305</v>
      </c>
      <c r="BG908">
        <v>1309</v>
      </c>
      <c r="BH908">
        <v>48000</v>
      </c>
      <c r="BI908">
        <v>1309</v>
      </c>
      <c r="BJ908">
        <v>1314</v>
      </c>
      <c r="BK908">
        <v>1309</v>
      </c>
      <c r="BL908">
        <v>1314</v>
      </c>
      <c r="BM908">
        <v>87000</v>
      </c>
      <c r="BN908">
        <v>1313</v>
      </c>
      <c r="BO908">
        <v>1314</v>
      </c>
      <c r="BP908">
        <v>1312</v>
      </c>
      <c r="BQ908">
        <v>1314</v>
      </c>
      <c r="BR908">
        <v>44000</v>
      </c>
      <c r="BS908">
        <v>1315</v>
      </c>
      <c r="BT908">
        <v>1318</v>
      </c>
      <c r="BU908">
        <v>1314</v>
      </c>
      <c r="BV908">
        <v>1318</v>
      </c>
      <c r="BW908">
        <v>90000</v>
      </c>
      <c r="BX908">
        <v>1318</v>
      </c>
      <c r="BY908">
        <v>1320</v>
      </c>
      <c r="BZ908">
        <v>1318</v>
      </c>
      <c r="CA908">
        <v>1319</v>
      </c>
      <c r="CB908">
        <v>138000</v>
      </c>
      <c r="CC908">
        <v>1319</v>
      </c>
      <c r="CD908">
        <v>1323</v>
      </c>
      <c r="CE908">
        <v>1318</v>
      </c>
      <c r="CF908">
        <v>1322</v>
      </c>
      <c r="CG908">
        <v>149000</v>
      </c>
      <c r="CH908">
        <v>1323</v>
      </c>
      <c r="CI908">
        <v>1323</v>
      </c>
      <c r="CJ908">
        <v>1319</v>
      </c>
      <c r="CK908">
        <v>1319</v>
      </c>
      <c r="CL908">
        <v>237000</v>
      </c>
      <c r="CM908">
        <v>1321</v>
      </c>
      <c r="CN908">
        <v>1321</v>
      </c>
      <c r="CO908">
        <v>1316</v>
      </c>
      <c r="CP908">
        <v>1317</v>
      </c>
      <c r="CQ908">
        <v>107000</v>
      </c>
      <c r="CR908">
        <v>1316</v>
      </c>
      <c r="CS908">
        <v>1320</v>
      </c>
      <c r="CT908">
        <v>1315</v>
      </c>
      <c r="CU908">
        <v>1319</v>
      </c>
      <c r="CV908">
        <v>101000</v>
      </c>
      <c r="CW908">
        <v>1318</v>
      </c>
      <c r="CX908">
        <v>1318</v>
      </c>
      <c r="CY908">
        <v>1313</v>
      </c>
      <c r="CZ908">
        <v>1313</v>
      </c>
      <c r="DA908">
        <v>72000</v>
      </c>
      <c r="DB908">
        <v>1312</v>
      </c>
      <c r="DC908">
        <v>1312</v>
      </c>
      <c r="DD908">
        <v>1309</v>
      </c>
      <c r="DE908">
        <v>1310</v>
      </c>
      <c r="DF908">
        <v>50000</v>
      </c>
      <c r="DG908">
        <v>1310</v>
      </c>
      <c r="DH908">
        <v>1315</v>
      </c>
      <c r="DI908">
        <v>1310</v>
      </c>
      <c r="DJ908">
        <v>1314</v>
      </c>
      <c r="DK908">
        <v>17000</v>
      </c>
      <c r="DL908">
        <v>1313</v>
      </c>
      <c r="DM908">
        <v>1313</v>
      </c>
      <c r="DN908">
        <v>1311</v>
      </c>
      <c r="DO908">
        <v>1311</v>
      </c>
      <c r="DP908">
        <v>12000</v>
      </c>
      <c r="DQ908">
        <v>1311</v>
      </c>
      <c r="DR908">
        <v>1311</v>
      </c>
      <c r="DS908">
        <v>1310</v>
      </c>
      <c r="DT908">
        <v>1310</v>
      </c>
      <c r="DU908">
        <v>8000</v>
      </c>
      <c r="DV908">
        <v>1310</v>
      </c>
      <c r="DW908">
        <v>1310</v>
      </c>
      <c r="DX908">
        <v>1307</v>
      </c>
      <c r="DY908">
        <v>1308</v>
      </c>
      <c r="DZ908">
        <v>25000</v>
      </c>
      <c r="EA908">
        <v>1308</v>
      </c>
      <c r="EB908">
        <v>1308</v>
      </c>
      <c r="EC908">
        <v>1306</v>
      </c>
      <c r="ED908">
        <v>1307</v>
      </c>
      <c r="EE908">
        <v>9000</v>
      </c>
      <c r="EF908">
        <v>1307</v>
      </c>
      <c r="EG908">
        <v>1307</v>
      </c>
      <c r="EH908">
        <v>1306</v>
      </c>
      <c r="EI908">
        <v>1306</v>
      </c>
      <c r="EJ908">
        <v>13000</v>
      </c>
      <c r="EK908">
        <v>1306</v>
      </c>
      <c r="EL908">
        <v>1306</v>
      </c>
      <c r="EM908">
        <v>1306</v>
      </c>
      <c r="EN908">
        <v>1306</v>
      </c>
      <c r="EO908">
        <v>16000</v>
      </c>
      <c r="EP908">
        <v>1305</v>
      </c>
      <c r="EQ908">
        <v>1305</v>
      </c>
      <c r="ER908">
        <v>1303</v>
      </c>
      <c r="ES908">
        <v>1304</v>
      </c>
      <c r="ET908">
        <v>13000</v>
      </c>
      <c r="EU908">
        <v>1303</v>
      </c>
      <c r="EV908">
        <v>1305</v>
      </c>
      <c r="EW908">
        <v>1302</v>
      </c>
      <c r="EX908">
        <v>1305</v>
      </c>
      <c r="EY908">
        <v>24000</v>
      </c>
      <c r="EZ908">
        <v>1305</v>
      </c>
      <c r="FA908">
        <v>1305</v>
      </c>
      <c r="FB908">
        <v>1305</v>
      </c>
      <c r="FC908">
        <v>1305</v>
      </c>
      <c r="FD908">
        <v>9000</v>
      </c>
      <c r="FE908">
        <v>1304</v>
      </c>
      <c r="FF908">
        <v>1304</v>
      </c>
      <c r="FG908">
        <v>1303</v>
      </c>
      <c r="FH908">
        <v>1303</v>
      </c>
      <c r="FI908">
        <v>8000</v>
      </c>
      <c r="FJ908">
        <v>1303</v>
      </c>
      <c r="FK908">
        <v>1303</v>
      </c>
      <c r="FL908">
        <v>1303</v>
      </c>
      <c r="FM908">
        <v>1303</v>
      </c>
      <c r="FN908">
        <v>2000</v>
      </c>
      <c r="FO908">
        <v>1302</v>
      </c>
      <c r="FP908">
        <v>1305</v>
      </c>
      <c r="FQ908">
        <v>1302</v>
      </c>
      <c r="FR908">
        <v>1303</v>
      </c>
      <c r="FS908">
        <v>18000</v>
      </c>
      <c r="FT908">
        <v>1304</v>
      </c>
      <c r="FU908">
        <v>1304</v>
      </c>
      <c r="FV908">
        <v>1304</v>
      </c>
      <c r="FW908">
        <v>1304</v>
      </c>
      <c r="FX908">
        <v>6000</v>
      </c>
      <c r="GC908">
        <v>0</v>
      </c>
      <c r="GH908">
        <v>0</v>
      </c>
      <c r="GM908">
        <v>0</v>
      </c>
      <c r="GR908">
        <v>0</v>
      </c>
      <c r="GW908">
        <v>0</v>
      </c>
      <c r="HB908">
        <v>0</v>
      </c>
      <c r="HG908">
        <v>0</v>
      </c>
      <c r="HL908">
        <v>0</v>
      </c>
      <c r="HQ908">
        <v>0</v>
      </c>
      <c r="HV908">
        <v>0</v>
      </c>
      <c r="IA908">
        <v>0</v>
      </c>
      <c r="IB908">
        <v>1302</v>
      </c>
      <c r="IC908">
        <v>1310</v>
      </c>
      <c r="ID908">
        <v>1302</v>
      </c>
      <c r="IE908">
        <v>1310</v>
      </c>
      <c r="IF908">
        <v>96000</v>
      </c>
      <c r="IG908">
        <v>1309</v>
      </c>
      <c r="IH908">
        <v>1309</v>
      </c>
      <c r="II908">
        <v>1307</v>
      </c>
      <c r="IJ908">
        <v>1308</v>
      </c>
      <c r="IK908">
        <v>20000</v>
      </c>
      <c r="IL908">
        <v>1309</v>
      </c>
      <c r="IM908">
        <v>1310</v>
      </c>
      <c r="IN908">
        <v>1309</v>
      </c>
      <c r="IO908">
        <v>1309</v>
      </c>
      <c r="IP908">
        <v>10000</v>
      </c>
      <c r="IQ908">
        <v>1310</v>
      </c>
      <c r="IR908">
        <v>1313</v>
      </c>
      <c r="IS908">
        <v>1310</v>
      </c>
      <c r="IT908">
        <v>1313</v>
      </c>
      <c r="IU908">
        <v>33000</v>
      </c>
      <c r="IV908">
        <v>1313</v>
      </c>
      <c r="IW908">
        <v>1315</v>
      </c>
      <c r="IX908">
        <v>1313</v>
      </c>
      <c r="IY908">
        <v>1315</v>
      </c>
      <c r="IZ908">
        <v>30000</v>
      </c>
      <c r="JA908">
        <v>1315</v>
      </c>
      <c r="JB908">
        <v>1318</v>
      </c>
      <c r="JC908">
        <v>1315</v>
      </c>
      <c r="JD908">
        <v>1317</v>
      </c>
      <c r="JE908">
        <v>37000</v>
      </c>
      <c r="JF908">
        <v>1317</v>
      </c>
      <c r="JG908">
        <v>1319</v>
      </c>
      <c r="JH908">
        <v>1317</v>
      </c>
      <c r="JI908">
        <v>1318</v>
      </c>
      <c r="JJ908">
        <v>42000</v>
      </c>
      <c r="JK908">
        <v>1317</v>
      </c>
      <c r="JL908">
        <v>1319</v>
      </c>
      <c r="JM908">
        <v>1317</v>
      </c>
      <c r="JN908">
        <v>1319</v>
      </c>
      <c r="JO908">
        <v>38000</v>
      </c>
      <c r="JP908">
        <v>1319</v>
      </c>
      <c r="JQ908">
        <v>1320</v>
      </c>
      <c r="JR908">
        <v>1318</v>
      </c>
      <c r="JS908">
        <v>1320</v>
      </c>
      <c r="JT908">
        <v>78000</v>
      </c>
      <c r="JU908">
        <v>1319</v>
      </c>
      <c r="JV908">
        <v>1322</v>
      </c>
      <c r="JW908">
        <v>1319</v>
      </c>
      <c r="JX908">
        <v>1321</v>
      </c>
      <c r="JY908">
        <v>65000</v>
      </c>
      <c r="JZ908">
        <v>1321</v>
      </c>
      <c r="KA908">
        <v>1322</v>
      </c>
      <c r="KB908">
        <v>1320</v>
      </c>
      <c r="KC908">
        <v>1322</v>
      </c>
      <c r="KD908">
        <v>52000</v>
      </c>
      <c r="KE908">
        <v>1322</v>
      </c>
      <c r="KF908">
        <v>1323</v>
      </c>
      <c r="KG908">
        <v>1317</v>
      </c>
      <c r="KH908">
        <v>1318</v>
      </c>
      <c r="KI908">
        <v>177000</v>
      </c>
      <c r="KJ908">
        <v>1318</v>
      </c>
      <c r="KK908">
        <v>1318</v>
      </c>
      <c r="KL908">
        <v>1312</v>
      </c>
      <c r="KM908">
        <v>1312</v>
      </c>
      <c r="KN908">
        <v>115000</v>
      </c>
      <c r="KO908">
        <v>1313</v>
      </c>
      <c r="KP908">
        <v>1316</v>
      </c>
      <c r="KQ908">
        <v>1313</v>
      </c>
      <c r="KR908">
        <v>1316</v>
      </c>
      <c r="KS908">
        <v>63000</v>
      </c>
      <c r="KT908">
        <v>1316</v>
      </c>
      <c r="KU908">
        <v>1316</v>
      </c>
      <c r="KV908">
        <v>1313</v>
      </c>
      <c r="KW908">
        <v>1313</v>
      </c>
      <c r="KX908">
        <v>109000</v>
      </c>
      <c r="KY908">
        <v>1312</v>
      </c>
      <c r="KZ908">
        <v>1312</v>
      </c>
      <c r="LA908">
        <v>1305</v>
      </c>
      <c r="LB908">
        <v>1305</v>
      </c>
      <c r="LC908">
        <v>84000</v>
      </c>
      <c r="LD908">
        <v>1305</v>
      </c>
      <c r="LE908">
        <v>1307</v>
      </c>
      <c r="LF908">
        <v>1305</v>
      </c>
      <c r="LG908">
        <v>1307</v>
      </c>
      <c r="LH908">
        <v>63000</v>
      </c>
      <c r="LI908">
        <v>1306</v>
      </c>
      <c r="LJ908">
        <v>1306</v>
      </c>
      <c r="LK908">
        <v>1304</v>
      </c>
      <c r="LL908">
        <v>1304</v>
      </c>
      <c r="LM908">
        <v>12000</v>
      </c>
      <c r="LN908">
        <v>1305</v>
      </c>
      <c r="LO908">
        <v>1307</v>
      </c>
      <c r="LP908">
        <v>1305</v>
      </c>
      <c r="LQ908">
        <v>1306</v>
      </c>
      <c r="LR908">
        <v>21000</v>
      </c>
      <c r="LS908">
        <v>1305</v>
      </c>
      <c r="LT908">
        <v>1305</v>
      </c>
      <c r="LU908">
        <v>1302</v>
      </c>
      <c r="LV908">
        <v>1303</v>
      </c>
      <c r="LW908">
        <v>32000</v>
      </c>
      <c r="LX908">
        <v>1302</v>
      </c>
      <c r="LY908">
        <v>1304</v>
      </c>
      <c r="LZ908">
        <v>1301</v>
      </c>
      <c r="MA908">
        <v>1304</v>
      </c>
      <c r="MB908">
        <v>53000</v>
      </c>
      <c r="MC908">
        <v>1305</v>
      </c>
      <c r="MD908">
        <v>1305</v>
      </c>
      <c r="ME908">
        <v>1304</v>
      </c>
      <c r="MF908">
        <v>1305</v>
      </c>
      <c r="MG908">
        <v>17000</v>
      </c>
      <c r="MH908">
        <v>1304</v>
      </c>
      <c r="MI908">
        <v>1305</v>
      </c>
      <c r="MJ908">
        <v>1302</v>
      </c>
      <c r="MK908">
        <v>1303</v>
      </c>
      <c r="ML908">
        <v>19000</v>
      </c>
      <c r="MM908">
        <v>1303</v>
      </c>
      <c r="MN908">
        <v>1305</v>
      </c>
      <c r="MO908">
        <v>1303</v>
      </c>
      <c r="MP908">
        <v>1303</v>
      </c>
      <c r="MQ908">
        <v>24000</v>
      </c>
      <c r="MR908">
        <v>1303</v>
      </c>
      <c r="MS908">
        <v>1303</v>
      </c>
      <c r="MT908">
        <v>1302</v>
      </c>
      <c r="MU908">
        <v>1302</v>
      </c>
      <c r="MV908">
        <v>11000</v>
      </c>
      <c r="MW908">
        <v>1302</v>
      </c>
      <c r="MX908">
        <v>1302</v>
      </c>
      <c r="MY908">
        <v>1299</v>
      </c>
      <c r="MZ908">
        <v>1301</v>
      </c>
      <c r="NA908">
        <v>132000</v>
      </c>
      <c r="NB908">
        <v>1301</v>
      </c>
      <c r="NC908">
        <v>1304</v>
      </c>
      <c r="ND908">
        <v>1301</v>
      </c>
      <c r="NE908">
        <v>1304</v>
      </c>
      <c r="NF908">
        <v>63000</v>
      </c>
      <c r="NG908">
        <v>1303</v>
      </c>
      <c r="NH908">
        <v>1304</v>
      </c>
      <c r="NI908">
        <v>1303</v>
      </c>
      <c r="NJ908">
        <v>1304</v>
      </c>
      <c r="NK908">
        <v>18000</v>
      </c>
      <c r="NL908">
        <v>1304</v>
      </c>
      <c r="NM908">
        <v>1304</v>
      </c>
      <c r="NN908">
        <v>1303</v>
      </c>
      <c r="NO908">
        <v>1303</v>
      </c>
      <c r="NP908">
        <v>49000</v>
      </c>
      <c r="NQ908">
        <v>1302</v>
      </c>
      <c r="NR908">
        <v>1304</v>
      </c>
      <c r="NS908">
        <v>1301</v>
      </c>
      <c r="NT908">
        <v>1302</v>
      </c>
      <c r="NU908">
        <v>67000</v>
      </c>
      <c r="NV908">
        <v>1301</v>
      </c>
      <c r="NW908">
        <v>1301</v>
      </c>
      <c r="NX908">
        <v>1301</v>
      </c>
      <c r="NY908">
        <v>1301</v>
      </c>
      <c r="NZ908">
        <v>289000</v>
      </c>
    </row>
    <row r="909" spans="1:390" ht="15">
      <c r="A909" s="15" t="s">
        <v>18</v>
      </c>
      <c r="B909" s="15">
        <v>30</v>
      </c>
      <c r="C909" s="15">
        <v>9514</v>
      </c>
      <c r="D909" s="10" t="s">
        <v>539</v>
      </c>
      <c r="E909" s="15" t="s">
        <v>20</v>
      </c>
      <c r="F909" s="15" t="s">
        <v>453</v>
      </c>
      <c r="G909" s="50">
        <v>1115</v>
      </c>
      <c r="H909" s="50">
        <v>59</v>
      </c>
      <c r="I909" s="58">
        <v>5.5899999999999998E-2</v>
      </c>
      <c r="J909" s="50">
        <v>182800</v>
      </c>
      <c r="K909" s="50">
        <v>1116</v>
      </c>
      <c r="L909" s="50">
        <v>1056</v>
      </c>
      <c r="M909" s="63">
        <f t="shared" ref="M909:M972" si="74">IFERROR((K909-G909) / (K909-L909), "")</f>
        <v>1.6666666666666666E-2</v>
      </c>
      <c r="N909" s="42" t="str">
        <f>IFERROR(VLOOKUP(C909, マスタ!$E$2:$G$33, 3, TRUE), "")</f>
        <v>電気ガス</v>
      </c>
      <c r="O909" s="15" t="str">
        <f>IF(F909 = "", "", TEXT( WORKDAY(TEXT(LEFT(F909, FIND("(", F909) - 1), "yyyy/mm/dd"), 1, マスタ!$A$2:$A$106), "yyyymmdd"))</f>
        <v>20170814</v>
      </c>
      <c r="P909" s="16">
        <v>42961</v>
      </c>
      <c r="Q909" s="56">
        <v>1097</v>
      </c>
      <c r="R909" s="56">
        <v>1150</v>
      </c>
      <c r="S909" s="56">
        <v>1094</v>
      </c>
      <c r="T909" s="15" t="str">
        <f t="shared" si="71"/>
        <v>有</v>
      </c>
      <c r="U909" s="15" t="str">
        <f t="shared" si="72"/>
        <v>無</v>
      </c>
      <c r="V909" s="67">
        <f t="shared" si="73"/>
        <v>-1.6143497757847514E-2</v>
      </c>
      <c r="W909" s="17" t="s">
        <v>950</v>
      </c>
      <c r="X909" s="46">
        <v>15</v>
      </c>
      <c r="Y909" s="71">
        <f t="shared" ref="Y909:Y972" si="75">IFERROR(X909/G909*1000,"")</f>
        <v>13.45291479820628</v>
      </c>
      <c r="Z909">
        <v>1097</v>
      </c>
      <c r="AA909">
        <v>1107</v>
      </c>
      <c r="AB909">
        <v>1097</v>
      </c>
      <c r="AC909">
        <v>1102</v>
      </c>
      <c r="AD909">
        <v>8400</v>
      </c>
      <c r="AE909">
        <v>1102</v>
      </c>
      <c r="AF909">
        <v>1106</v>
      </c>
      <c r="AG909">
        <v>1102</v>
      </c>
      <c r="AH909">
        <v>1106</v>
      </c>
      <c r="AI909">
        <v>1200</v>
      </c>
      <c r="AJ909">
        <v>1108</v>
      </c>
      <c r="AK909">
        <v>1108</v>
      </c>
      <c r="AL909">
        <v>1104</v>
      </c>
      <c r="AM909">
        <v>1104</v>
      </c>
      <c r="AN909">
        <v>2200</v>
      </c>
      <c r="AO909">
        <v>1107</v>
      </c>
      <c r="AP909">
        <v>1112</v>
      </c>
      <c r="AQ909">
        <v>1107</v>
      </c>
      <c r="AR909">
        <v>1112</v>
      </c>
      <c r="AS909">
        <v>1800</v>
      </c>
      <c r="AT909">
        <v>1112</v>
      </c>
      <c r="AU909">
        <v>1115</v>
      </c>
      <c r="AV909">
        <v>1112</v>
      </c>
      <c r="AW909">
        <v>1112</v>
      </c>
      <c r="AX909">
        <v>3200</v>
      </c>
      <c r="AY909">
        <v>1110</v>
      </c>
      <c r="AZ909">
        <v>1112</v>
      </c>
      <c r="BA909">
        <v>1107</v>
      </c>
      <c r="BB909">
        <v>1108</v>
      </c>
      <c r="BC909">
        <v>1800</v>
      </c>
      <c r="BD909">
        <v>1105</v>
      </c>
      <c r="BE909">
        <v>1105</v>
      </c>
      <c r="BF909">
        <v>1104</v>
      </c>
      <c r="BG909">
        <v>1104</v>
      </c>
      <c r="BH909">
        <v>600</v>
      </c>
      <c r="BI909">
        <v>1104</v>
      </c>
      <c r="BJ909">
        <v>1104</v>
      </c>
      <c r="BK909">
        <v>1099</v>
      </c>
      <c r="BL909">
        <v>1099</v>
      </c>
      <c r="BM909">
        <v>2000</v>
      </c>
      <c r="BN909">
        <v>1097</v>
      </c>
      <c r="BO909">
        <v>1097</v>
      </c>
      <c r="BP909">
        <v>1094</v>
      </c>
      <c r="BQ909">
        <v>1096</v>
      </c>
      <c r="BR909">
        <v>2000</v>
      </c>
      <c r="BS909">
        <v>1097</v>
      </c>
      <c r="BT909">
        <v>1098</v>
      </c>
      <c r="BU909">
        <v>1096</v>
      </c>
      <c r="BV909">
        <v>1096</v>
      </c>
      <c r="BW909">
        <v>700</v>
      </c>
      <c r="BX909">
        <v>1096</v>
      </c>
      <c r="BY909">
        <v>1101</v>
      </c>
      <c r="BZ909">
        <v>1096</v>
      </c>
      <c r="CA909">
        <v>1098</v>
      </c>
      <c r="CB909">
        <v>2900</v>
      </c>
      <c r="CC909">
        <v>1098</v>
      </c>
      <c r="CD909">
        <v>1104</v>
      </c>
      <c r="CE909">
        <v>1098</v>
      </c>
      <c r="CF909">
        <v>1104</v>
      </c>
      <c r="CG909">
        <v>1000</v>
      </c>
      <c r="CH909">
        <v>1103</v>
      </c>
      <c r="CI909">
        <v>1106</v>
      </c>
      <c r="CJ909">
        <v>1100</v>
      </c>
      <c r="CK909">
        <v>1105</v>
      </c>
      <c r="CL909">
        <v>3500</v>
      </c>
      <c r="CM909">
        <v>1104</v>
      </c>
      <c r="CN909">
        <v>1105</v>
      </c>
      <c r="CO909">
        <v>1103</v>
      </c>
      <c r="CP909">
        <v>1103</v>
      </c>
      <c r="CQ909">
        <v>1000</v>
      </c>
      <c r="CR909">
        <v>1103</v>
      </c>
      <c r="CS909">
        <v>1107</v>
      </c>
      <c r="CT909">
        <v>1102</v>
      </c>
      <c r="CU909">
        <v>1107</v>
      </c>
      <c r="CV909">
        <v>1900</v>
      </c>
      <c r="CW909">
        <v>1109</v>
      </c>
      <c r="CX909">
        <v>1109</v>
      </c>
      <c r="CY909">
        <v>1108</v>
      </c>
      <c r="CZ909">
        <v>1108</v>
      </c>
      <c r="DA909">
        <v>700</v>
      </c>
      <c r="DB909">
        <v>1110</v>
      </c>
      <c r="DC909">
        <v>1110</v>
      </c>
      <c r="DD909">
        <v>1110</v>
      </c>
      <c r="DE909">
        <v>1110</v>
      </c>
      <c r="DF909">
        <v>400</v>
      </c>
      <c r="DG909">
        <v>1111</v>
      </c>
      <c r="DH909">
        <v>1111</v>
      </c>
      <c r="DI909">
        <v>1110</v>
      </c>
      <c r="DJ909">
        <v>1111</v>
      </c>
      <c r="DK909">
        <v>1300</v>
      </c>
      <c r="DL909">
        <v>1112</v>
      </c>
      <c r="DM909">
        <v>1113</v>
      </c>
      <c r="DN909">
        <v>1110</v>
      </c>
      <c r="DO909">
        <v>1112</v>
      </c>
      <c r="DP909">
        <v>1300</v>
      </c>
      <c r="DQ909">
        <v>1112</v>
      </c>
      <c r="DR909">
        <v>1113</v>
      </c>
      <c r="DS909">
        <v>1110</v>
      </c>
      <c r="DT909">
        <v>1111</v>
      </c>
      <c r="DU909">
        <v>1400</v>
      </c>
      <c r="DV909">
        <v>1112</v>
      </c>
      <c r="DW909">
        <v>1114</v>
      </c>
      <c r="DX909">
        <v>1111</v>
      </c>
      <c r="DY909">
        <v>1111</v>
      </c>
      <c r="DZ909">
        <v>2500</v>
      </c>
      <c r="EA909">
        <v>1112</v>
      </c>
      <c r="EB909">
        <v>1112</v>
      </c>
      <c r="EC909">
        <v>1110</v>
      </c>
      <c r="ED909">
        <v>1110</v>
      </c>
      <c r="EE909">
        <v>1400</v>
      </c>
      <c r="EF909">
        <v>1110</v>
      </c>
      <c r="EG909">
        <v>1116</v>
      </c>
      <c r="EH909">
        <v>1110</v>
      </c>
      <c r="EI909">
        <v>1116</v>
      </c>
      <c r="EJ909">
        <v>3500</v>
      </c>
      <c r="EK909">
        <v>1116</v>
      </c>
      <c r="EL909">
        <v>1116</v>
      </c>
      <c r="EM909">
        <v>1114</v>
      </c>
      <c r="EN909">
        <v>1114</v>
      </c>
      <c r="EO909">
        <v>1100</v>
      </c>
      <c r="EP909">
        <v>1114</v>
      </c>
      <c r="EQ909">
        <v>1114</v>
      </c>
      <c r="ER909">
        <v>1112</v>
      </c>
      <c r="ES909">
        <v>1112</v>
      </c>
      <c r="ET909">
        <v>500</v>
      </c>
      <c r="EU909">
        <v>1111</v>
      </c>
      <c r="EV909">
        <v>1114</v>
      </c>
      <c r="EW909">
        <v>1111</v>
      </c>
      <c r="EX909">
        <v>1114</v>
      </c>
      <c r="EY909">
        <v>1200</v>
      </c>
      <c r="EZ909">
        <v>1113</v>
      </c>
      <c r="FA909">
        <v>1113</v>
      </c>
      <c r="FB909">
        <v>1112</v>
      </c>
      <c r="FC909">
        <v>1112</v>
      </c>
      <c r="FD909">
        <v>600</v>
      </c>
      <c r="FE909">
        <v>1112</v>
      </c>
      <c r="FF909">
        <v>1112</v>
      </c>
      <c r="FG909">
        <v>1112</v>
      </c>
      <c r="FH909">
        <v>1112</v>
      </c>
      <c r="FI909">
        <v>300</v>
      </c>
      <c r="FJ909">
        <v>1111</v>
      </c>
      <c r="FK909">
        <v>1112</v>
      </c>
      <c r="FL909">
        <v>1111</v>
      </c>
      <c r="FM909">
        <v>1111</v>
      </c>
      <c r="FN909">
        <v>700</v>
      </c>
      <c r="FO909">
        <v>1112</v>
      </c>
      <c r="FP909">
        <v>1113</v>
      </c>
      <c r="FQ909">
        <v>1111</v>
      </c>
      <c r="FR909">
        <v>1111</v>
      </c>
      <c r="FS909">
        <v>700</v>
      </c>
      <c r="FT909">
        <v>1112</v>
      </c>
      <c r="FU909">
        <v>1112</v>
      </c>
      <c r="FV909">
        <v>1112</v>
      </c>
      <c r="FW909">
        <v>1112</v>
      </c>
      <c r="FX909">
        <v>100</v>
      </c>
      <c r="GC909">
        <v>0</v>
      </c>
      <c r="GH909">
        <v>0</v>
      </c>
      <c r="GM909">
        <v>0</v>
      </c>
      <c r="GR909">
        <v>0</v>
      </c>
      <c r="GW909">
        <v>0</v>
      </c>
      <c r="HB909">
        <v>0</v>
      </c>
      <c r="HG909">
        <v>0</v>
      </c>
      <c r="HL909">
        <v>0</v>
      </c>
      <c r="HQ909">
        <v>0</v>
      </c>
      <c r="HV909">
        <v>0</v>
      </c>
      <c r="IA909">
        <v>0</v>
      </c>
      <c r="IB909">
        <v>1112</v>
      </c>
      <c r="IC909">
        <v>1116</v>
      </c>
      <c r="ID909">
        <v>1110</v>
      </c>
      <c r="IE909">
        <v>1116</v>
      </c>
      <c r="IF909">
        <v>7300</v>
      </c>
      <c r="IG909">
        <v>1117</v>
      </c>
      <c r="IH909">
        <v>1119</v>
      </c>
      <c r="II909">
        <v>1117</v>
      </c>
      <c r="IJ909">
        <v>1119</v>
      </c>
      <c r="IK909">
        <v>2100</v>
      </c>
      <c r="IL909">
        <v>1118</v>
      </c>
      <c r="IM909">
        <v>1120</v>
      </c>
      <c r="IN909">
        <v>1118</v>
      </c>
      <c r="IO909">
        <v>1118</v>
      </c>
      <c r="IP909">
        <v>3100</v>
      </c>
      <c r="IQ909">
        <v>1118</v>
      </c>
      <c r="IR909">
        <v>1118</v>
      </c>
      <c r="IS909">
        <v>1116</v>
      </c>
      <c r="IT909">
        <v>1118</v>
      </c>
      <c r="IU909">
        <v>1200</v>
      </c>
      <c r="IV909">
        <v>1117</v>
      </c>
      <c r="IW909">
        <v>1118</v>
      </c>
      <c r="IX909">
        <v>1117</v>
      </c>
      <c r="IY909">
        <v>1118</v>
      </c>
      <c r="IZ909">
        <v>800</v>
      </c>
      <c r="JA909">
        <v>1118</v>
      </c>
      <c r="JB909">
        <v>1123</v>
      </c>
      <c r="JC909">
        <v>1118</v>
      </c>
      <c r="JD909">
        <v>1123</v>
      </c>
      <c r="JE909">
        <v>6100</v>
      </c>
      <c r="JF909">
        <v>1122</v>
      </c>
      <c r="JG909">
        <v>1133</v>
      </c>
      <c r="JH909">
        <v>1121</v>
      </c>
      <c r="JI909">
        <v>1132</v>
      </c>
      <c r="JJ909">
        <v>10900</v>
      </c>
      <c r="JK909">
        <v>1131</v>
      </c>
      <c r="JL909">
        <v>1144</v>
      </c>
      <c r="JM909">
        <v>1130</v>
      </c>
      <c r="JN909">
        <v>1144</v>
      </c>
      <c r="JO909">
        <v>9000</v>
      </c>
      <c r="JP909">
        <v>1142</v>
      </c>
      <c r="JQ909">
        <v>1144</v>
      </c>
      <c r="JR909">
        <v>1141</v>
      </c>
      <c r="JS909">
        <v>1142</v>
      </c>
      <c r="JT909">
        <v>1800</v>
      </c>
      <c r="JU909">
        <v>1142</v>
      </c>
      <c r="JV909">
        <v>1144</v>
      </c>
      <c r="JW909">
        <v>1142</v>
      </c>
      <c r="JX909">
        <v>1142</v>
      </c>
      <c r="JY909">
        <v>1200</v>
      </c>
      <c r="JZ909">
        <v>1141</v>
      </c>
      <c r="KA909">
        <v>1141</v>
      </c>
      <c r="KB909">
        <v>1138</v>
      </c>
      <c r="KC909">
        <v>1140</v>
      </c>
      <c r="KD909">
        <v>2100</v>
      </c>
      <c r="KE909">
        <v>1140</v>
      </c>
      <c r="KF909">
        <v>1140</v>
      </c>
      <c r="KG909">
        <v>1135</v>
      </c>
      <c r="KH909">
        <v>1140</v>
      </c>
      <c r="KI909">
        <v>3600</v>
      </c>
      <c r="KJ909">
        <v>1139</v>
      </c>
      <c r="KK909">
        <v>1140</v>
      </c>
      <c r="KL909">
        <v>1138</v>
      </c>
      <c r="KM909">
        <v>1140</v>
      </c>
      <c r="KN909">
        <v>900</v>
      </c>
      <c r="KO909">
        <v>1140</v>
      </c>
      <c r="KP909">
        <v>1141</v>
      </c>
      <c r="KQ909">
        <v>1138</v>
      </c>
      <c r="KR909">
        <v>1138</v>
      </c>
      <c r="KS909">
        <v>2000</v>
      </c>
      <c r="KT909">
        <v>1139</v>
      </c>
      <c r="KU909">
        <v>1145</v>
      </c>
      <c r="KV909">
        <v>1139</v>
      </c>
      <c r="KW909">
        <v>1142</v>
      </c>
      <c r="KX909">
        <v>4600</v>
      </c>
      <c r="KY909">
        <v>1144</v>
      </c>
      <c r="KZ909">
        <v>1148</v>
      </c>
      <c r="LA909">
        <v>1144</v>
      </c>
      <c r="LB909">
        <v>1148</v>
      </c>
      <c r="LC909">
        <v>2800</v>
      </c>
      <c r="LD909">
        <v>1148</v>
      </c>
      <c r="LE909">
        <v>1148</v>
      </c>
      <c r="LF909">
        <v>1144</v>
      </c>
      <c r="LG909">
        <v>1145</v>
      </c>
      <c r="LH909">
        <v>1500</v>
      </c>
      <c r="LI909">
        <v>1145</v>
      </c>
      <c r="LJ909">
        <v>1146</v>
      </c>
      <c r="LK909">
        <v>1144</v>
      </c>
      <c r="LL909">
        <v>1144</v>
      </c>
      <c r="LM909">
        <v>1200</v>
      </c>
      <c r="LN909">
        <v>1144</v>
      </c>
      <c r="LO909">
        <v>1145</v>
      </c>
      <c r="LP909">
        <v>1144</v>
      </c>
      <c r="LQ909">
        <v>1145</v>
      </c>
      <c r="LR909">
        <v>1400</v>
      </c>
      <c r="LS909">
        <v>1144</v>
      </c>
      <c r="LT909">
        <v>1145</v>
      </c>
      <c r="LU909">
        <v>1143</v>
      </c>
      <c r="LV909">
        <v>1144</v>
      </c>
      <c r="LW909">
        <v>700</v>
      </c>
      <c r="LX909">
        <v>1143</v>
      </c>
      <c r="LY909">
        <v>1143</v>
      </c>
      <c r="LZ909">
        <v>1141</v>
      </c>
      <c r="MA909">
        <v>1143</v>
      </c>
      <c r="MB909">
        <v>2600</v>
      </c>
      <c r="MC909">
        <v>1144</v>
      </c>
      <c r="MD909">
        <v>1144</v>
      </c>
      <c r="ME909">
        <v>1142</v>
      </c>
      <c r="MF909">
        <v>1143</v>
      </c>
      <c r="MG909">
        <v>1900</v>
      </c>
      <c r="MH909">
        <v>1143</v>
      </c>
      <c r="MI909">
        <v>1143</v>
      </c>
      <c r="MJ909">
        <v>1143</v>
      </c>
      <c r="MK909">
        <v>1143</v>
      </c>
      <c r="ML909">
        <v>300</v>
      </c>
      <c r="MM909">
        <v>1144</v>
      </c>
      <c r="MN909">
        <v>1148</v>
      </c>
      <c r="MO909">
        <v>1144</v>
      </c>
      <c r="MP909">
        <v>1147</v>
      </c>
      <c r="MQ909">
        <v>6100</v>
      </c>
      <c r="MR909">
        <v>1147</v>
      </c>
      <c r="MS909">
        <v>1149</v>
      </c>
      <c r="MT909">
        <v>1146</v>
      </c>
      <c r="MU909">
        <v>1146</v>
      </c>
      <c r="MV909">
        <v>1000</v>
      </c>
      <c r="MW909">
        <v>1146</v>
      </c>
      <c r="MX909">
        <v>1146</v>
      </c>
      <c r="MY909">
        <v>1144</v>
      </c>
      <c r="MZ909">
        <v>1144</v>
      </c>
      <c r="NA909">
        <v>800</v>
      </c>
      <c r="NB909">
        <v>1144</v>
      </c>
      <c r="NC909">
        <v>1149</v>
      </c>
      <c r="ND909">
        <v>1144</v>
      </c>
      <c r="NE909">
        <v>1148</v>
      </c>
      <c r="NF909">
        <v>7900</v>
      </c>
      <c r="NG909">
        <v>1149</v>
      </c>
      <c r="NH909">
        <v>1149</v>
      </c>
      <c r="NI909">
        <v>1146</v>
      </c>
      <c r="NJ909">
        <v>1148</v>
      </c>
      <c r="NK909">
        <v>3300</v>
      </c>
      <c r="NL909">
        <v>1148</v>
      </c>
      <c r="NM909">
        <v>1148</v>
      </c>
      <c r="NN909">
        <v>1147</v>
      </c>
      <c r="NO909">
        <v>1148</v>
      </c>
      <c r="NP909">
        <v>1900</v>
      </c>
      <c r="NQ909">
        <v>1148</v>
      </c>
      <c r="NR909">
        <v>1150</v>
      </c>
      <c r="NS909">
        <v>1148</v>
      </c>
      <c r="NT909">
        <v>1149</v>
      </c>
      <c r="NU909">
        <v>3800</v>
      </c>
      <c r="NV909">
        <v>1150</v>
      </c>
      <c r="NW909">
        <v>1150</v>
      </c>
      <c r="NX909">
        <v>1150</v>
      </c>
      <c r="NY909">
        <v>1150</v>
      </c>
      <c r="NZ909">
        <v>2200</v>
      </c>
    </row>
    <row r="910" spans="1:390" ht="15">
      <c r="A910" s="14" t="s">
        <v>18</v>
      </c>
      <c r="B910" s="14">
        <v>32</v>
      </c>
      <c r="C910" s="14">
        <v>5413</v>
      </c>
      <c r="D910" s="9" t="s">
        <v>390</v>
      </c>
      <c r="E910" s="14" t="s">
        <v>20</v>
      </c>
      <c r="F910" s="14" t="s">
        <v>453</v>
      </c>
      <c r="G910" s="51">
        <v>1484</v>
      </c>
      <c r="H910" s="51">
        <v>76</v>
      </c>
      <c r="I910" s="59">
        <v>5.3999999999999999E-2</v>
      </c>
      <c r="J910" s="51">
        <v>1686400</v>
      </c>
      <c r="K910" s="51">
        <v>1496</v>
      </c>
      <c r="L910" s="51">
        <v>1417</v>
      </c>
      <c r="M910" s="64">
        <f t="shared" si="74"/>
        <v>0.15189873417721519</v>
      </c>
      <c r="N910" s="43" t="str">
        <f>IFERROR(VLOOKUP(C910, マスタ!$E$2:$G$33, 3, TRUE), "")</f>
        <v>鉄鋼</v>
      </c>
      <c r="O910" s="14" t="str">
        <f>IF(F910 = "", "", TEXT( WORKDAY(TEXT(LEFT(F910, FIND("(", F910) - 1), "yyyy/mm/dd"), 1, マスタ!$A$2:$A$106), "yyyymmdd"))</f>
        <v>20170814</v>
      </c>
      <c r="P910" s="18">
        <v>42961</v>
      </c>
      <c r="Q910" s="57">
        <v>1454</v>
      </c>
      <c r="R910" s="57">
        <v>1462</v>
      </c>
      <c r="S910" s="57">
        <v>1427</v>
      </c>
      <c r="T910" s="14" t="str">
        <f t="shared" si="71"/>
        <v>無</v>
      </c>
      <c r="U910" s="14" t="str">
        <f t="shared" si="72"/>
        <v>有</v>
      </c>
      <c r="V910" s="68">
        <f t="shared" si="73"/>
        <v>-2.0215633423180557E-2</v>
      </c>
      <c r="W910" s="19" t="s">
        <v>948</v>
      </c>
      <c r="X910" s="47">
        <v>-4</v>
      </c>
      <c r="Y910" s="70">
        <f t="shared" si="75"/>
        <v>-2.6954177897574128</v>
      </c>
      <c r="Z910">
        <v>1454</v>
      </c>
      <c r="AA910">
        <v>1459</v>
      </c>
      <c r="AB910">
        <v>1443</v>
      </c>
      <c r="AC910">
        <v>1454</v>
      </c>
      <c r="AD910">
        <v>73400</v>
      </c>
      <c r="AE910">
        <v>1452</v>
      </c>
      <c r="AF910">
        <v>1462</v>
      </c>
      <c r="AG910">
        <v>1450</v>
      </c>
      <c r="AH910">
        <v>1454</v>
      </c>
      <c r="AI910">
        <v>29400</v>
      </c>
      <c r="AJ910">
        <v>1453</v>
      </c>
      <c r="AK910">
        <v>1457</v>
      </c>
      <c r="AL910">
        <v>1452</v>
      </c>
      <c r="AM910">
        <v>1452</v>
      </c>
      <c r="AN910">
        <v>23300</v>
      </c>
      <c r="AO910">
        <v>1453</v>
      </c>
      <c r="AP910">
        <v>1456</v>
      </c>
      <c r="AQ910">
        <v>1449</v>
      </c>
      <c r="AR910">
        <v>1449</v>
      </c>
      <c r="AS910">
        <v>18600</v>
      </c>
      <c r="AT910">
        <v>1449</v>
      </c>
      <c r="AU910">
        <v>1455</v>
      </c>
      <c r="AV910">
        <v>1443</v>
      </c>
      <c r="AW910">
        <v>1450</v>
      </c>
      <c r="AX910">
        <v>30300</v>
      </c>
      <c r="AY910">
        <v>1449</v>
      </c>
      <c r="AZ910">
        <v>1452</v>
      </c>
      <c r="BA910">
        <v>1447</v>
      </c>
      <c r="BB910">
        <v>1452</v>
      </c>
      <c r="BC910">
        <v>13100</v>
      </c>
      <c r="BD910">
        <v>1452</v>
      </c>
      <c r="BE910">
        <v>1452</v>
      </c>
      <c r="BF910">
        <v>1445</v>
      </c>
      <c r="BG910">
        <v>1449</v>
      </c>
      <c r="BH910">
        <v>23300</v>
      </c>
      <c r="BI910">
        <v>1448</v>
      </c>
      <c r="BJ910">
        <v>1448</v>
      </c>
      <c r="BK910">
        <v>1442</v>
      </c>
      <c r="BL910">
        <v>1442</v>
      </c>
      <c r="BM910">
        <v>9800</v>
      </c>
      <c r="BN910">
        <v>1443</v>
      </c>
      <c r="BO910">
        <v>1447</v>
      </c>
      <c r="BP910">
        <v>1443</v>
      </c>
      <c r="BQ910">
        <v>1447</v>
      </c>
      <c r="BR910">
        <v>12600</v>
      </c>
      <c r="BS910">
        <v>1447</v>
      </c>
      <c r="BT910">
        <v>1449</v>
      </c>
      <c r="BU910">
        <v>1445</v>
      </c>
      <c r="BV910">
        <v>1446</v>
      </c>
      <c r="BW910">
        <v>13800</v>
      </c>
      <c r="BX910">
        <v>1446</v>
      </c>
      <c r="BY910">
        <v>1446</v>
      </c>
      <c r="BZ910">
        <v>1443</v>
      </c>
      <c r="CA910">
        <v>1445</v>
      </c>
      <c r="CB910">
        <v>17700</v>
      </c>
      <c r="CC910">
        <v>1446</v>
      </c>
      <c r="CD910">
        <v>1448</v>
      </c>
      <c r="CE910">
        <v>1445</v>
      </c>
      <c r="CF910">
        <v>1448</v>
      </c>
      <c r="CG910">
        <v>7200</v>
      </c>
      <c r="CH910">
        <v>1448</v>
      </c>
      <c r="CI910">
        <v>1451</v>
      </c>
      <c r="CJ910">
        <v>1446</v>
      </c>
      <c r="CK910">
        <v>1451</v>
      </c>
      <c r="CL910">
        <v>19700</v>
      </c>
      <c r="CM910">
        <v>1451</v>
      </c>
      <c r="CN910">
        <v>1453</v>
      </c>
      <c r="CO910">
        <v>1448</v>
      </c>
      <c r="CP910">
        <v>1453</v>
      </c>
      <c r="CQ910">
        <v>11300</v>
      </c>
      <c r="CR910">
        <v>1453</v>
      </c>
      <c r="CS910">
        <v>1455</v>
      </c>
      <c r="CT910">
        <v>1452</v>
      </c>
      <c r="CU910">
        <v>1455</v>
      </c>
      <c r="CV910">
        <v>9400</v>
      </c>
      <c r="CW910">
        <v>1455</v>
      </c>
      <c r="CX910">
        <v>1455</v>
      </c>
      <c r="CY910">
        <v>1451</v>
      </c>
      <c r="CZ910">
        <v>1452</v>
      </c>
      <c r="DA910">
        <v>9900</v>
      </c>
      <c r="DB910">
        <v>1452</v>
      </c>
      <c r="DC910">
        <v>1453</v>
      </c>
      <c r="DD910">
        <v>1452</v>
      </c>
      <c r="DE910">
        <v>1453</v>
      </c>
      <c r="DF910">
        <v>5000</v>
      </c>
      <c r="DG910">
        <v>1453</v>
      </c>
      <c r="DH910">
        <v>1453</v>
      </c>
      <c r="DI910">
        <v>1446</v>
      </c>
      <c r="DJ910">
        <v>1447</v>
      </c>
      <c r="DK910">
        <v>8900</v>
      </c>
      <c r="DL910">
        <v>1448</v>
      </c>
      <c r="DM910">
        <v>1454</v>
      </c>
      <c r="DN910">
        <v>1448</v>
      </c>
      <c r="DO910">
        <v>1451</v>
      </c>
      <c r="DP910">
        <v>13200</v>
      </c>
      <c r="DQ910">
        <v>1451</v>
      </c>
      <c r="DR910">
        <v>1452</v>
      </c>
      <c r="DS910">
        <v>1450</v>
      </c>
      <c r="DT910">
        <v>1450</v>
      </c>
      <c r="DU910">
        <v>4900</v>
      </c>
      <c r="DV910">
        <v>1449</v>
      </c>
      <c r="DW910">
        <v>1451</v>
      </c>
      <c r="DX910">
        <v>1449</v>
      </c>
      <c r="DY910">
        <v>1450</v>
      </c>
      <c r="DZ910">
        <v>8300</v>
      </c>
      <c r="EA910">
        <v>1451</v>
      </c>
      <c r="EB910">
        <v>1452</v>
      </c>
      <c r="EC910">
        <v>1450</v>
      </c>
      <c r="ED910">
        <v>1451</v>
      </c>
      <c r="EE910">
        <v>5900</v>
      </c>
      <c r="EF910">
        <v>1452</v>
      </c>
      <c r="EG910">
        <v>1452</v>
      </c>
      <c r="EH910">
        <v>1448</v>
      </c>
      <c r="EI910">
        <v>1449</v>
      </c>
      <c r="EJ910">
        <v>8700</v>
      </c>
      <c r="EK910">
        <v>1449</v>
      </c>
      <c r="EL910">
        <v>1449</v>
      </c>
      <c r="EM910">
        <v>1447</v>
      </c>
      <c r="EN910">
        <v>1449</v>
      </c>
      <c r="EO910">
        <v>7000</v>
      </c>
      <c r="EP910">
        <v>1449</v>
      </c>
      <c r="EQ910">
        <v>1450</v>
      </c>
      <c r="ER910">
        <v>1446</v>
      </c>
      <c r="ES910">
        <v>1446</v>
      </c>
      <c r="ET910">
        <v>16100</v>
      </c>
      <c r="EU910">
        <v>1445</v>
      </c>
      <c r="EV910">
        <v>1445</v>
      </c>
      <c r="EW910">
        <v>1442</v>
      </c>
      <c r="EX910">
        <v>1444</v>
      </c>
      <c r="EY910">
        <v>12500</v>
      </c>
      <c r="EZ910">
        <v>1445</v>
      </c>
      <c r="FA910">
        <v>1446</v>
      </c>
      <c r="FB910">
        <v>1438</v>
      </c>
      <c r="FC910">
        <v>1440</v>
      </c>
      <c r="FD910">
        <v>22500</v>
      </c>
      <c r="FE910">
        <v>1441</v>
      </c>
      <c r="FF910">
        <v>1446</v>
      </c>
      <c r="FG910">
        <v>1440</v>
      </c>
      <c r="FH910">
        <v>1446</v>
      </c>
      <c r="FI910">
        <v>12600</v>
      </c>
      <c r="FJ910">
        <v>1444</v>
      </c>
      <c r="FK910">
        <v>1444</v>
      </c>
      <c r="FL910">
        <v>1442</v>
      </c>
      <c r="FM910">
        <v>1442</v>
      </c>
      <c r="FN910">
        <v>9900</v>
      </c>
      <c r="FO910">
        <v>1442</v>
      </c>
      <c r="FP910">
        <v>1444</v>
      </c>
      <c r="FQ910">
        <v>1442</v>
      </c>
      <c r="FR910">
        <v>1443</v>
      </c>
      <c r="FS910">
        <v>6500</v>
      </c>
      <c r="FT910">
        <v>1444</v>
      </c>
      <c r="FU910">
        <v>1444</v>
      </c>
      <c r="FV910">
        <v>1444</v>
      </c>
      <c r="FW910">
        <v>1444</v>
      </c>
      <c r="FX910">
        <v>700</v>
      </c>
      <c r="GC910">
        <v>0</v>
      </c>
      <c r="GH910">
        <v>0</v>
      </c>
      <c r="GM910">
        <v>0</v>
      </c>
      <c r="GR910">
        <v>0</v>
      </c>
      <c r="GW910">
        <v>0</v>
      </c>
      <c r="HB910">
        <v>0</v>
      </c>
      <c r="HG910">
        <v>0</v>
      </c>
      <c r="HL910">
        <v>0</v>
      </c>
      <c r="HQ910">
        <v>0</v>
      </c>
      <c r="HV910">
        <v>0</v>
      </c>
      <c r="IA910">
        <v>0</v>
      </c>
      <c r="IB910">
        <v>1446</v>
      </c>
      <c r="IC910">
        <v>1446</v>
      </c>
      <c r="ID910">
        <v>1442</v>
      </c>
      <c r="IE910">
        <v>1445</v>
      </c>
      <c r="IF910">
        <v>26500</v>
      </c>
      <c r="IG910">
        <v>1444</v>
      </c>
      <c r="IH910">
        <v>1444</v>
      </c>
      <c r="II910">
        <v>1441</v>
      </c>
      <c r="IJ910">
        <v>1442</v>
      </c>
      <c r="IK910">
        <v>6900</v>
      </c>
      <c r="IL910">
        <v>1441</v>
      </c>
      <c r="IM910">
        <v>1449</v>
      </c>
      <c r="IN910">
        <v>1441</v>
      </c>
      <c r="IO910">
        <v>1446</v>
      </c>
      <c r="IP910">
        <v>29300</v>
      </c>
      <c r="IQ910">
        <v>1446</v>
      </c>
      <c r="IR910">
        <v>1449</v>
      </c>
      <c r="IS910">
        <v>1446</v>
      </c>
      <c r="IT910">
        <v>1449</v>
      </c>
      <c r="IU910">
        <v>9600</v>
      </c>
      <c r="IV910">
        <v>1450</v>
      </c>
      <c r="IW910">
        <v>1450</v>
      </c>
      <c r="IX910">
        <v>1444</v>
      </c>
      <c r="IY910">
        <v>1444</v>
      </c>
      <c r="IZ910">
        <v>13400</v>
      </c>
      <c r="JA910">
        <v>1445</v>
      </c>
      <c r="JB910">
        <v>1447</v>
      </c>
      <c r="JC910">
        <v>1445</v>
      </c>
      <c r="JD910">
        <v>1447</v>
      </c>
      <c r="JE910">
        <v>1900</v>
      </c>
      <c r="JF910">
        <v>1446</v>
      </c>
      <c r="JG910">
        <v>1448</v>
      </c>
      <c r="JH910">
        <v>1446</v>
      </c>
      <c r="JI910">
        <v>1448</v>
      </c>
      <c r="JJ910">
        <v>7100</v>
      </c>
      <c r="JK910">
        <v>1448</v>
      </c>
      <c r="JL910">
        <v>1449</v>
      </c>
      <c r="JM910">
        <v>1447</v>
      </c>
      <c r="JN910">
        <v>1448</v>
      </c>
      <c r="JO910">
        <v>9400</v>
      </c>
      <c r="JP910">
        <v>1448</v>
      </c>
      <c r="JQ910">
        <v>1450</v>
      </c>
      <c r="JR910">
        <v>1447</v>
      </c>
      <c r="JS910">
        <v>1450</v>
      </c>
      <c r="JT910">
        <v>11900</v>
      </c>
      <c r="JU910">
        <v>1450</v>
      </c>
      <c r="JV910">
        <v>1450</v>
      </c>
      <c r="JW910">
        <v>1448</v>
      </c>
      <c r="JX910">
        <v>1449</v>
      </c>
      <c r="JY910">
        <v>10500</v>
      </c>
      <c r="JZ910">
        <v>1448</v>
      </c>
      <c r="KA910">
        <v>1449</v>
      </c>
      <c r="KB910">
        <v>1447</v>
      </c>
      <c r="KC910">
        <v>1447</v>
      </c>
      <c r="KD910">
        <v>5400</v>
      </c>
      <c r="KE910">
        <v>1448</v>
      </c>
      <c r="KF910">
        <v>1450</v>
      </c>
      <c r="KG910">
        <v>1448</v>
      </c>
      <c r="KH910">
        <v>1448</v>
      </c>
      <c r="KI910">
        <v>11700</v>
      </c>
      <c r="KJ910">
        <v>1447</v>
      </c>
      <c r="KK910">
        <v>1452</v>
      </c>
      <c r="KL910">
        <v>1447</v>
      </c>
      <c r="KM910">
        <v>1449</v>
      </c>
      <c r="KN910">
        <v>31300</v>
      </c>
      <c r="KO910">
        <v>1450</v>
      </c>
      <c r="KP910">
        <v>1453</v>
      </c>
      <c r="KQ910">
        <v>1448</v>
      </c>
      <c r="KR910">
        <v>1449</v>
      </c>
      <c r="KS910">
        <v>43800</v>
      </c>
      <c r="KT910">
        <v>1448</v>
      </c>
      <c r="KU910">
        <v>1448</v>
      </c>
      <c r="KV910">
        <v>1445</v>
      </c>
      <c r="KW910">
        <v>1445</v>
      </c>
      <c r="KX910">
        <v>8800</v>
      </c>
      <c r="KY910">
        <v>1445</v>
      </c>
      <c r="KZ910">
        <v>1446</v>
      </c>
      <c r="LA910">
        <v>1443</v>
      </c>
      <c r="LB910">
        <v>1445</v>
      </c>
      <c r="LC910">
        <v>7400</v>
      </c>
      <c r="LD910">
        <v>1445</v>
      </c>
      <c r="LE910">
        <v>1445</v>
      </c>
      <c r="LF910">
        <v>1438</v>
      </c>
      <c r="LG910">
        <v>1438</v>
      </c>
      <c r="LH910">
        <v>23800</v>
      </c>
      <c r="LI910">
        <v>1438</v>
      </c>
      <c r="LJ910">
        <v>1438</v>
      </c>
      <c r="LK910">
        <v>1435</v>
      </c>
      <c r="LL910">
        <v>1437</v>
      </c>
      <c r="LM910">
        <v>48600</v>
      </c>
      <c r="LN910">
        <v>1437</v>
      </c>
      <c r="LO910">
        <v>1439</v>
      </c>
      <c r="LP910">
        <v>1435</v>
      </c>
      <c r="LQ910">
        <v>1435</v>
      </c>
      <c r="LR910">
        <v>31400</v>
      </c>
      <c r="LS910">
        <v>1434</v>
      </c>
      <c r="LT910">
        <v>1434</v>
      </c>
      <c r="LU910">
        <v>1431</v>
      </c>
      <c r="LV910">
        <v>1432</v>
      </c>
      <c r="LW910">
        <v>20800</v>
      </c>
      <c r="LX910">
        <v>1432</v>
      </c>
      <c r="LY910">
        <v>1435</v>
      </c>
      <c r="LZ910">
        <v>1432</v>
      </c>
      <c r="MA910">
        <v>1434</v>
      </c>
      <c r="MB910">
        <v>11700</v>
      </c>
      <c r="MC910">
        <v>1434</v>
      </c>
      <c r="MD910">
        <v>1435</v>
      </c>
      <c r="ME910">
        <v>1433</v>
      </c>
      <c r="MF910">
        <v>1434</v>
      </c>
      <c r="MG910">
        <v>13300</v>
      </c>
      <c r="MH910">
        <v>1434</v>
      </c>
      <c r="MI910">
        <v>1435</v>
      </c>
      <c r="MJ910">
        <v>1433</v>
      </c>
      <c r="MK910">
        <v>1433</v>
      </c>
      <c r="ML910">
        <v>10300</v>
      </c>
      <c r="MM910">
        <v>1432</v>
      </c>
      <c r="MN910">
        <v>1434</v>
      </c>
      <c r="MO910">
        <v>1432</v>
      </c>
      <c r="MP910">
        <v>1433</v>
      </c>
      <c r="MQ910">
        <v>16500</v>
      </c>
      <c r="MR910">
        <v>1433</v>
      </c>
      <c r="MS910">
        <v>1433</v>
      </c>
      <c r="MT910">
        <v>1431</v>
      </c>
      <c r="MU910">
        <v>1431</v>
      </c>
      <c r="MV910">
        <v>22200</v>
      </c>
      <c r="MW910">
        <v>1430</v>
      </c>
      <c r="MX910">
        <v>1433</v>
      </c>
      <c r="MY910">
        <v>1430</v>
      </c>
      <c r="MZ910">
        <v>1433</v>
      </c>
      <c r="NA910">
        <v>15000</v>
      </c>
      <c r="NB910">
        <v>1433</v>
      </c>
      <c r="NC910">
        <v>1435</v>
      </c>
      <c r="ND910">
        <v>1433</v>
      </c>
      <c r="NE910">
        <v>1434</v>
      </c>
      <c r="NF910">
        <v>23500</v>
      </c>
      <c r="NG910">
        <v>1433</v>
      </c>
      <c r="NH910">
        <v>1433</v>
      </c>
      <c r="NI910">
        <v>1431</v>
      </c>
      <c r="NJ910">
        <v>1433</v>
      </c>
      <c r="NK910">
        <v>34800</v>
      </c>
      <c r="NL910">
        <v>1432</v>
      </c>
      <c r="NM910">
        <v>1432</v>
      </c>
      <c r="NN910">
        <v>1428</v>
      </c>
      <c r="NO910">
        <v>1428</v>
      </c>
      <c r="NP910">
        <v>37400</v>
      </c>
      <c r="NQ910">
        <v>1428</v>
      </c>
      <c r="NR910">
        <v>1429</v>
      </c>
      <c r="NS910">
        <v>1427</v>
      </c>
      <c r="NT910">
        <v>1427</v>
      </c>
      <c r="NU910">
        <v>32200</v>
      </c>
      <c r="NV910">
        <v>1427</v>
      </c>
      <c r="NW910">
        <v>1427</v>
      </c>
      <c r="NX910">
        <v>1427</v>
      </c>
      <c r="NY910">
        <v>1427</v>
      </c>
      <c r="NZ910">
        <v>103900</v>
      </c>
    </row>
    <row r="911" spans="1:390" ht="15">
      <c r="A911" s="15" t="s">
        <v>18</v>
      </c>
      <c r="B911" s="15">
        <v>33</v>
      </c>
      <c r="C911" s="15">
        <v>7419</v>
      </c>
      <c r="D911" s="10" t="s">
        <v>447</v>
      </c>
      <c r="E911" s="15" t="s">
        <v>20</v>
      </c>
      <c r="F911" s="15" t="s">
        <v>453</v>
      </c>
      <c r="G911" s="50">
        <v>2149</v>
      </c>
      <c r="H911" s="50">
        <v>106</v>
      </c>
      <c r="I911" s="58">
        <v>5.1900000000000002E-2</v>
      </c>
      <c r="J911" s="50">
        <v>680300</v>
      </c>
      <c r="K911" s="50">
        <v>2168</v>
      </c>
      <c r="L911" s="50">
        <v>2031</v>
      </c>
      <c r="M911" s="63">
        <f t="shared" si="74"/>
        <v>0.13868613138686131</v>
      </c>
      <c r="N911" s="42" t="str">
        <f>IFERROR(VLOOKUP(C911, マスタ!$E$2:$G$33, 3, TRUE), "")</f>
        <v>輸送用機械</v>
      </c>
      <c r="O911" s="15" t="str">
        <f>IF(F911 = "", "", TEXT( WORKDAY(TEXT(LEFT(F911, FIND("(", F911) - 1), "yyyy/mm/dd"), 1, マスタ!$A$2:$A$106), "yyyymmdd"))</f>
        <v>20170814</v>
      </c>
      <c r="P911" s="16">
        <v>42961</v>
      </c>
      <c r="Q911" s="56">
        <v>2125</v>
      </c>
      <c r="R911" s="56">
        <v>2206</v>
      </c>
      <c r="S911" s="56">
        <v>2123</v>
      </c>
      <c r="T911" s="15" t="str">
        <f t="shared" si="71"/>
        <v>有</v>
      </c>
      <c r="U911" s="15" t="str">
        <f t="shared" si="72"/>
        <v>無</v>
      </c>
      <c r="V911" s="67">
        <f t="shared" si="73"/>
        <v>-1.116798510935324E-2</v>
      </c>
      <c r="W911" s="17" t="s">
        <v>949</v>
      </c>
      <c r="X911" s="46">
        <v>42</v>
      </c>
      <c r="Y911" s="71">
        <f t="shared" si="75"/>
        <v>19.543973941368076</v>
      </c>
      <c r="Z911">
        <v>2125</v>
      </c>
      <c r="AA911">
        <v>2165</v>
      </c>
      <c r="AB911">
        <v>2123</v>
      </c>
      <c r="AC911">
        <v>2165</v>
      </c>
      <c r="AD911">
        <v>32800</v>
      </c>
      <c r="AE911">
        <v>2165</v>
      </c>
      <c r="AF911">
        <v>2166</v>
      </c>
      <c r="AG911">
        <v>2151</v>
      </c>
      <c r="AH911">
        <v>2161</v>
      </c>
      <c r="AI911">
        <v>6600</v>
      </c>
      <c r="AJ911">
        <v>2164</v>
      </c>
      <c r="AK911">
        <v>2188</v>
      </c>
      <c r="AL911">
        <v>2160</v>
      </c>
      <c r="AM911">
        <v>2184</v>
      </c>
      <c r="AN911">
        <v>19700</v>
      </c>
      <c r="AO911">
        <v>2186</v>
      </c>
      <c r="AP911">
        <v>2206</v>
      </c>
      <c r="AQ911">
        <v>2180</v>
      </c>
      <c r="AR911">
        <v>2200</v>
      </c>
      <c r="AS911">
        <v>34100</v>
      </c>
      <c r="AT911">
        <v>2189</v>
      </c>
      <c r="AU911">
        <v>2198</v>
      </c>
      <c r="AV911">
        <v>2162</v>
      </c>
      <c r="AW911">
        <v>2165</v>
      </c>
      <c r="AX911">
        <v>18400</v>
      </c>
      <c r="AY911">
        <v>2162</v>
      </c>
      <c r="AZ911">
        <v>2173</v>
      </c>
      <c r="BA911">
        <v>2146</v>
      </c>
      <c r="BB911">
        <v>2167</v>
      </c>
      <c r="BC911">
        <v>10200</v>
      </c>
      <c r="BD911">
        <v>2167</v>
      </c>
      <c r="BE911">
        <v>2168</v>
      </c>
      <c r="BF911">
        <v>2161</v>
      </c>
      <c r="BG911">
        <v>2168</v>
      </c>
      <c r="BH911">
        <v>1900</v>
      </c>
      <c r="BI911">
        <v>2174</v>
      </c>
      <c r="BJ911">
        <v>2174</v>
      </c>
      <c r="BK911">
        <v>2167</v>
      </c>
      <c r="BL911">
        <v>2168</v>
      </c>
      <c r="BM911">
        <v>2800</v>
      </c>
      <c r="BN911">
        <v>2169</v>
      </c>
      <c r="BO911">
        <v>2176</v>
      </c>
      <c r="BP911">
        <v>2169</v>
      </c>
      <c r="BQ911">
        <v>2175</v>
      </c>
      <c r="BR911">
        <v>1900</v>
      </c>
      <c r="BS911">
        <v>2176</v>
      </c>
      <c r="BT911">
        <v>2192</v>
      </c>
      <c r="BU911">
        <v>2176</v>
      </c>
      <c r="BV911">
        <v>2191</v>
      </c>
      <c r="BW911">
        <v>9300</v>
      </c>
      <c r="BX911">
        <v>2191</v>
      </c>
      <c r="BY911">
        <v>2195</v>
      </c>
      <c r="BZ911">
        <v>2190</v>
      </c>
      <c r="CA911">
        <v>2195</v>
      </c>
      <c r="CB911">
        <v>3700</v>
      </c>
      <c r="CC911">
        <v>2193</v>
      </c>
      <c r="CD911">
        <v>2198</v>
      </c>
      <c r="CE911">
        <v>2191</v>
      </c>
      <c r="CF911">
        <v>2193</v>
      </c>
      <c r="CG911">
        <v>3500</v>
      </c>
      <c r="CH911">
        <v>2191</v>
      </c>
      <c r="CI911">
        <v>2198</v>
      </c>
      <c r="CJ911">
        <v>2181</v>
      </c>
      <c r="CK911">
        <v>2181</v>
      </c>
      <c r="CL911">
        <v>4000</v>
      </c>
      <c r="CM911">
        <v>2181</v>
      </c>
      <c r="CN911">
        <v>2181</v>
      </c>
      <c r="CO911">
        <v>2178</v>
      </c>
      <c r="CP911">
        <v>2178</v>
      </c>
      <c r="CQ911">
        <v>2000</v>
      </c>
      <c r="CR911">
        <v>2178</v>
      </c>
      <c r="CS911">
        <v>2187</v>
      </c>
      <c r="CT911">
        <v>2177</v>
      </c>
      <c r="CU911">
        <v>2186</v>
      </c>
      <c r="CV911">
        <v>4900</v>
      </c>
      <c r="CW911">
        <v>2183</v>
      </c>
      <c r="CX911">
        <v>2183</v>
      </c>
      <c r="CY911">
        <v>2177</v>
      </c>
      <c r="CZ911">
        <v>2178</v>
      </c>
      <c r="DA911">
        <v>7000</v>
      </c>
      <c r="DB911">
        <v>2179</v>
      </c>
      <c r="DC911">
        <v>2181</v>
      </c>
      <c r="DD911">
        <v>2177</v>
      </c>
      <c r="DE911">
        <v>2180</v>
      </c>
      <c r="DF911">
        <v>1200</v>
      </c>
      <c r="DG911">
        <v>2180</v>
      </c>
      <c r="DH911">
        <v>2180</v>
      </c>
      <c r="DI911">
        <v>2171</v>
      </c>
      <c r="DJ911">
        <v>2171</v>
      </c>
      <c r="DK911">
        <v>1900</v>
      </c>
      <c r="DL911">
        <v>2171</v>
      </c>
      <c r="DM911">
        <v>2171</v>
      </c>
      <c r="DN911">
        <v>2165</v>
      </c>
      <c r="DO911">
        <v>2169</v>
      </c>
      <c r="DP911">
        <v>2600</v>
      </c>
      <c r="DQ911">
        <v>2168</v>
      </c>
      <c r="DR911">
        <v>2173</v>
      </c>
      <c r="DS911">
        <v>2166</v>
      </c>
      <c r="DT911">
        <v>2171</v>
      </c>
      <c r="DU911">
        <v>3100</v>
      </c>
      <c r="DV911">
        <v>2168</v>
      </c>
      <c r="DW911">
        <v>2169</v>
      </c>
      <c r="DX911">
        <v>2159</v>
      </c>
      <c r="DY911">
        <v>2163</v>
      </c>
      <c r="DZ911">
        <v>2800</v>
      </c>
      <c r="EA911">
        <v>2164</v>
      </c>
      <c r="EB911">
        <v>2170</v>
      </c>
      <c r="EC911">
        <v>2164</v>
      </c>
      <c r="ED911">
        <v>2167</v>
      </c>
      <c r="EE911">
        <v>2200</v>
      </c>
      <c r="EF911">
        <v>2168</v>
      </c>
      <c r="EG911">
        <v>2176</v>
      </c>
      <c r="EH911">
        <v>2167</v>
      </c>
      <c r="EI911">
        <v>2176</v>
      </c>
      <c r="EJ911">
        <v>1500</v>
      </c>
      <c r="EK911">
        <v>2179</v>
      </c>
      <c r="EL911">
        <v>2179</v>
      </c>
      <c r="EM911">
        <v>2175</v>
      </c>
      <c r="EN911">
        <v>2176</v>
      </c>
      <c r="EO911">
        <v>2500</v>
      </c>
      <c r="EP911">
        <v>2176</v>
      </c>
      <c r="EQ911">
        <v>2176</v>
      </c>
      <c r="ER911">
        <v>2171</v>
      </c>
      <c r="ES911">
        <v>2174</v>
      </c>
      <c r="ET911">
        <v>1100</v>
      </c>
      <c r="EU911">
        <v>2175</v>
      </c>
      <c r="EV911">
        <v>2181</v>
      </c>
      <c r="EW911">
        <v>2175</v>
      </c>
      <c r="EX911">
        <v>2181</v>
      </c>
      <c r="EY911">
        <v>2500</v>
      </c>
      <c r="EZ911">
        <v>2182</v>
      </c>
      <c r="FA911">
        <v>2183</v>
      </c>
      <c r="FB911">
        <v>2180</v>
      </c>
      <c r="FC911">
        <v>2181</v>
      </c>
      <c r="FD911">
        <v>2000</v>
      </c>
      <c r="FE911">
        <v>2181</v>
      </c>
      <c r="FF911">
        <v>2183</v>
      </c>
      <c r="FG911">
        <v>2179</v>
      </c>
      <c r="FH911">
        <v>2183</v>
      </c>
      <c r="FI911">
        <v>2300</v>
      </c>
      <c r="FJ911">
        <v>2184</v>
      </c>
      <c r="FK911">
        <v>2185</v>
      </c>
      <c r="FL911">
        <v>2179</v>
      </c>
      <c r="FM911">
        <v>2179</v>
      </c>
      <c r="FN911">
        <v>1400</v>
      </c>
      <c r="FO911">
        <v>2179</v>
      </c>
      <c r="FP911">
        <v>2179</v>
      </c>
      <c r="FQ911">
        <v>2174</v>
      </c>
      <c r="FR911">
        <v>2178</v>
      </c>
      <c r="FS911">
        <v>2700</v>
      </c>
      <c r="FT911">
        <v>2180</v>
      </c>
      <c r="FU911">
        <v>2180</v>
      </c>
      <c r="FV911">
        <v>2180</v>
      </c>
      <c r="FW911">
        <v>2180</v>
      </c>
      <c r="FX911">
        <v>500</v>
      </c>
      <c r="GC911">
        <v>0</v>
      </c>
      <c r="GH911">
        <v>0</v>
      </c>
      <c r="GM911">
        <v>0</v>
      </c>
      <c r="GR911">
        <v>0</v>
      </c>
      <c r="GW911">
        <v>0</v>
      </c>
      <c r="HB911">
        <v>0</v>
      </c>
      <c r="HG911">
        <v>0</v>
      </c>
      <c r="HL911">
        <v>0</v>
      </c>
      <c r="HQ911">
        <v>0</v>
      </c>
      <c r="HV911">
        <v>0</v>
      </c>
      <c r="IA911">
        <v>0</v>
      </c>
      <c r="IB911">
        <v>2169</v>
      </c>
      <c r="IC911">
        <v>2172</v>
      </c>
      <c r="ID911">
        <v>2151</v>
      </c>
      <c r="IE911">
        <v>2169</v>
      </c>
      <c r="IF911">
        <v>19400</v>
      </c>
      <c r="IG911">
        <v>2168</v>
      </c>
      <c r="IH911">
        <v>2168</v>
      </c>
      <c r="II911">
        <v>2158</v>
      </c>
      <c r="IJ911">
        <v>2158</v>
      </c>
      <c r="IK911">
        <v>3100</v>
      </c>
      <c r="IL911">
        <v>2160</v>
      </c>
      <c r="IM911">
        <v>2162</v>
      </c>
      <c r="IN911">
        <v>2160</v>
      </c>
      <c r="IO911">
        <v>2162</v>
      </c>
      <c r="IP911">
        <v>2100</v>
      </c>
      <c r="IQ911">
        <v>2161</v>
      </c>
      <c r="IR911">
        <v>2162</v>
      </c>
      <c r="IS911">
        <v>2158</v>
      </c>
      <c r="IT911">
        <v>2161</v>
      </c>
      <c r="IU911">
        <v>2900</v>
      </c>
      <c r="IV911">
        <v>2161</v>
      </c>
      <c r="IW911">
        <v>2163</v>
      </c>
      <c r="IX911">
        <v>2156</v>
      </c>
      <c r="IY911">
        <v>2160</v>
      </c>
      <c r="IZ911">
        <v>3100</v>
      </c>
      <c r="JA911">
        <v>2159</v>
      </c>
      <c r="JB911">
        <v>2164</v>
      </c>
      <c r="JC911">
        <v>2158</v>
      </c>
      <c r="JD911">
        <v>2160</v>
      </c>
      <c r="JE911">
        <v>7100</v>
      </c>
      <c r="JF911">
        <v>2159</v>
      </c>
      <c r="JG911">
        <v>2162</v>
      </c>
      <c r="JH911">
        <v>2159</v>
      </c>
      <c r="JI911">
        <v>2161</v>
      </c>
      <c r="JJ911">
        <v>5000</v>
      </c>
      <c r="JK911">
        <v>2160</v>
      </c>
      <c r="JL911">
        <v>2160</v>
      </c>
      <c r="JM911">
        <v>2160</v>
      </c>
      <c r="JN911">
        <v>2160</v>
      </c>
      <c r="JO911">
        <v>200</v>
      </c>
      <c r="JP911">
        <v>2160</v>
      </c>
      <c r="JQ911">
        <v>2169</v>
      </c>
      <c r="JR911">
        <v>2160</v>
      </c>
      <c r="JS911">
        <v>2163</v>
      </c>
      <c r="JT911">
        <v>3500</v>
      </c>
      <c r="JU911">
        <v>2164</v>
      </c>
      <c r="JV911">
        <v>2166</v>
      </c>
      <c r="JW911">
        <v>2164</v>
      </c>
      <c r="JX911">
        <v>2165</v>
      </c>
      <c r="JY911">
        <v>1200</v>
      </c>
      <c r="JZ911">
        <v>2165</v>
      </c>
      <c r="KA911">
        <v>2166</v>
      </c>
      <c r="KB911">
        <v>2164</v>
      </c>
      <c r="KC911">
        <v>2164</v>
      </c>
      <c r="KD911">
        <v>600</v>
      </c>
      <c r="KE911">
        <v>2165</v>
      </c>
      <c r="KF911">
        <v>2166</v>
      </c>
      <c r="KG911">
        <v>2161</v>
      </c>
      <c r="KH911">
        <v>2161</v>
      </c>
      <c r="KI911">
        <v>2600</v>
      </c>
      <c r="KJ911">
        <v>2160</v>
      </c>
      <c r="KK911">
        <v>2161</v>
      </c>
      <c r="KL911">
        <v>2158</v>
      </c>
      <c r="KM911">
        <v>2161</v>
      </c>
      <c r="KN911">
        <v>800</v>
      </c>
      <c r="KO911">
        <v>2162</v>
      </c>
      <c r="KP911">
        <v>2164</v>
      </c>
      <c r="KQ911">
        <v>2162</v>
      </c>
      <c r="KR911">
        <v>2163</v>
      </c>
      <c r="KS911">
        <v>2000</v>
      </c>
      <c r="KT911">
        <v>2162</v>
      </c>
      <c r="KU911">
        <v>2164</v>
      </c>
      <c r="KV911">
        <v>2162</v>
      </c>
      <c r="KW911">
        <v>2163</v>
      </c>
      <c r="KX911">
        <v>700</v>
      </c>
      <c r="KY911">
        <v>2164</v>
      </c>
      <c r="KZ911">
        <v>2165</v>
      </c>
      <c r="LA911">
        <v>2161</v>
      </c>
      <c r="LB911">
        <v>2161</v>
      </c>
      <c r="LC911">
        <v>2000</v>
      </c>
      <c r="LD911">
        <v>2161</v>
      </c>
      <c r="LE911">
        <v>2161</v>
      </c>
      <c r="LF911">
        <v>2158</v>
      </c>
      <c r="LG911">
        <v>2158</v>
      </c>
      <c r="LH911">
        <v>3200</v>
      </c>
      <c r="LI911">
        <v>2159</v>
      </c>
      <c r="LJ911">
        <v>2160</v>
      </c>
      <c r="LK911">
        <v>2156</v>
      </c>
      <c r="LL911">
        <v>2158</v>
      </c>
      <c r="LM911">
        <v>1700</v>
      </c>
      <c r="LN911">
        <v>2157</v>
      </c>
      <c r="LO911">
        <v>2159</v>
      </c>
      <c r="LP911">
        <v>2157</v>
      </c>
      <c r="LQ911">
        <v>2159</v>
      </c>
      <c r="LR911">
        <v>2000</v>
      </c>
      <c r="LS911">
        <v>2157</v>
      </c>
      <c r="LT911">
        <v>2159</v>
      </c>
      <c r="LU911">
        <v>2157</v>
      </c>
      <c r="LV911">
        <v>2159</v>
      </c>
      <c r="LW911">
        <v>1700</v>
      </c>
      <c r="LX911">
        <v>2160</v>
      </c>
      <c r="LY911">
        <v>2162</v>
      </c>
      <c r="LZ911">
        <v>2160</v>
      </c>
      <c r="MA911">
        <v>2162</v>
      </c>
      <c r="MB911">
        <v>2400</v>
      </c>
      <c r="MC911">
        <v>2162</v>
      </c>
      <c r="MD911">
        <v>2167</v>
      </c>
      <c r="ME911">
        <v>2162</v>
      </c>
      <c r="MF911">
        <v>2166</v>
      </c>
      <c r="MG911">
        <v>2700</v>
      </c>
      <c r="MH911">
        <v>2166</v>
      </c>
      <c r="MI911">
        <v>2170</v>
      </c>
      <c r="MJ911">
        <v>2166</v>
      </c>
      <c r="MK911">
        <v>2170</v>
      </c>
      <c r="ML911">
        <v>3200</v>
      </c>
      <c r="MM911">
        <v>2169</v>
      </c>
      <c r="MN911">
        <v>2172</v>
      </c>
      <c r="MO911">
        <v>2169</v>
      </c>
      <c r="MP911">
        <v>2171</v>
      </c>
      <c r="MQ911">
        <v>4000</v>
      </c>
      <c r="MR911">
        <v>2170</v>
      </c>
      <c r="MS911">
        <v>2172</v>
      </c>
      <c r="MT911">
        <v>2168</v>
      </c>
      <c r="MU911">
        <v>2168</v>
      </c>
      <c r="MV911">
        <v>6300</v>
      </c>
      <c r="MW911">
        <v>2168</v>
      </c>
      <c r="MX911">
        <v>2169</v>
      </c>
      <c r="MY911">
        <v>2163</v>
      </c>
      <c r="MZ911">
        <v>2167</v>
      </c>
      <c r="NA911">
        <v>7500</v>
      </c>
      <c r="NB911">
        <v>2167</v>
      </c>
      <c r="NC911">
        <v>2175</v>
      </c>
      <c r="ND911">
        <v>2166</v>
      </c>
      <c r="NE911">
        <v>2175</v>
      </c>
      <c r="NF911">
        <v>7900</v>
      </c>
      <c r="NG911">
        <v>2173</v>
      </c>
      <c r="NH911">
        <v>2177</v>
      </c>
      <c r="NI911">
        <v>2173</v>
      </c>
      <c r="NJ911">
        <v>2174</v>
      </c>
      <c r="NK911">
        <v>5900</v>
      </c>
      <c r="NL911">
        <v>2175</v>
      </c>
      <c r="NM911">
        <v>2175</v>
      </c>
      <c r="NN911">
        <v>2174</v>
      </c>
      <c r="NO911">
        <v>2174</v>
      </c>
      <c r="NP911">
        <v>3600</v>
      </c>
      <c r="NQ911">
        <v>2173</v>
      </c>
      <c r="NR911">
        <v>2176</v>
      </c>
      <c r="NS911">
        <v>2170</v>
      </c>
      <c r="NT911">
        <v>2174</v>
      </c>
      <c r="NU911">
        <v>11400</v>
      </c>
      <c r="NV911">
        <v>2173</v>
      </c>
      <c r="NW911">
        <v>2173</v>
      </c>
      <c r="NX911">
        <v>2173</v>
      </c>
      <c r="NY911">
        <v>2173</v>
      </c>
      <c r="NZ911">
        <v>11200</v>
      </c>
    </row>
    <row r="912" spans="1:390" ht="15">
      <c r="A912" s="14" t="s">
        <v>18</v>
      </c>
      <c r="B912" s="14">
        <v>34</v>
      </c>
      <c r="C912" s="14">
        <v>7256</v>
      </c>
      <c r="D912" s="9" t="s">
        <v>580</v>
      </c>
      <c r="E912" s="14" t="s">
        <v>20</v>
      </c>
      <c r="F912" s="14" t="s">
        <v>453</v>
      </c>
      <c r="G912" s="51">
        <v>1642</v>
      </c>
      <c r="H912" s="51">
        <v>80</v>
      </c>
      <c r="I912" s="59">
        <v>5.1200000000000002E-2</v>
      </c>
      <c r="J912" s="51">
        <v>350500</v>
      </c>
      <c r="K912" s="51">
        <v>1652</v>
      </c>
      <c r="L912" s="51">
        <v>1575</v>
      </c>
      <c r="M912" s="64">
        <f t="shared" si="74"/>
        <v>0.12987012987012986</v>
      </c>
      <c r="N912" s="43" t="str">
        <f>IFERROR(VLOOKUP(C912, マスタ!$E$2:$G$33, 3, TRUE), "")</f>
        <v>輸送用機械</v>
      </c>
      <c r="O912" s="14" t="str">
        <f>IF(F912 = "", "", TEXT( WORKDAY(TEXT(LEFT(F912, FIND("(", F912) - 1), "yyyy/mm/dd"), 1, マスタ!$A$2:$A$106), "yyyymmdd"))</f>
        <v>20170814</v>
      </c>
      <c r="P912" s="18">
        <v>42961</v>
      </c>
      <c r="Q912" s="57">
        <v>1609</v>
      </c>
      <c r="R912" s="57">
        <v>1612</v>
      </c>
      <c r="S912" s="57">
        <v>1578</v>
      </c>
      <c r="T912" s="14" t="str">
        <f t="shared" si="71"/>
        <v>無</v>
      </c>
      <c r="U912" s="14" t="str">
        <f t="shared" si="72"/>
        <v>有</v>
      </c>
      <c r="V912" s="68">
        <f t="shared" si="73"/>
        <v>-2.0097442143727107E-2</v>
      </c>
      <c r="W912" s="19" t="s">
        <v>947</v>
      </c>
      <c r="X912" s="47">
        <v>-16</v>
      </c>
      <c r="Y912" s="70">
        <f t="shared" si="75"/>
        <v>-9.7442143727161987</v>
      </c>
      <c r="Z912">
        <v>1609</v>
      </c>
      <c r="AA912">
        <v>1612</v>
      </c>
      <c r="AB912">
        <v>1594</v>
      </c>
      <c r="AC912">
        <v>1595</v>
      </c>
      <c r="AD912">
        <v>14900</v>
      </c>
      <c r="AE912">
        <v>1597</v>
      </c>
      <c r="AF912">
        <v>1597</v>
      </c>
      <c r="AG912">
        <v>1580</v>
      </c>
      <c r="AH912">
        <v>1584</v>
      </c>
      <c r="AI912">
        <v>7000</v>
      </c>
      <c r="AJ912">
        <v>1584</v>
      </c>
      <c r="AK912">
        <v>1589</v>
      </c>
      <c r="AL912">
        <v>1581</v>
      </c>
      <c r="AM912">
        <v>1582</v>
      </c>
      <c r="AN912">
        <v>2900</v>
      </c>
      <c r="AO912">
        <v>1581</v>
      </c>
      <c r="AP912">
        <v>1587</v>
      </c>
      <c r="AQ912">
        <v>1578</v>
      </c>
      <c r="AR912">
        <v>1587</v>
      </c>
      <c r="AS912">
        <v>4800</v>
      </c>
      <c r="AT912">
        <v>1587</v>
      </c>
      <c r="AU912">
        <v>1597</v>
      </c>
      <c r="AV912">
        <v>1587</v>
      </c>
      <c r="AW912">
        <v>1592</v>
      </c>
      <c r="AX912">
        <v>3800</v>
      </c>
      <c r="AY912">
        <v>1593</v>
      </c>
      <c r="AZ912">
        <v>1593</v>
      </c>
      <c r="BA912">
        <v>1590</v>
      </c>
      <c r="BB912">
        <v>1590</v>
      </c>
      <c r="BC912">
        <v>4200</v>
      </c>
      <c r="BD912">
        <v>1589</v>
      </c>
      <c r="BE912">
        <v>1589</v>
      </c>
      <c r="BF912">
        <v>1581</v>
      </c>
      <c r="BG912">
        <v>1585</v>
      </c>
      <c r="BH912">
        <v>3800</v>
      </c>
      <c r="BI912">
        <v>1585</v>
      </c>
      <c r="BJ912">
        <v>1587</v>
      </c>
      <c r="BK912">
        <v>1585</v>
      </c>
      <c r="BL912">
        <v>1587</v>
      </c>
      <c r="BM912">
        <v>1900</v>
      </c>
      <c r="BN912">
        <v>1586</v>
      </c>
      <c r="BO912">
        <v>1587</v>
      </c>
      <c r="BP912">
        <v>1584</v>
      </c>
      <c r="BQ912">
        <v>1584</v>
      </c>
      <c r="BR912">
        <v>3600</v>
      </c>
      <c r="BS912">
        <v>1584</v>
      </c>
      <c r="BT912">
        <v>1585</v>
      </c>
      <c r="BU912">
        <v>1581</v>
      </c>
      <c r="BV912">
        <v>1581</v>
      </c>
      <c r="BW912">
        <v>1300</v>
      </c>
      <c r="BX912">
        <v>1582</v>
      </c>
      <c r="BY912">
        <v>1585</v>
      </c>
      <c r="BZ912">
        <v>1582</v>
      </c>
      <c r="CA912">
        <v>1585</v>
      </c>
      <c r="CB912">
        <v>2200</v>
      </c>
      <c r="CC912">
        <v>1586</v>
      </c>
      <c r="CD912">
        <v>1591</v>
      </c>
      <c r="CE912">
        <v>1586</v>
      </c>
      <c r="CF912">
        <v>1591</v>
      </c>
      <c r="CG912">
        <v>3100</v>
      </c>
      <c r="CH912">
        <v>1591</v>
      </c>
      <c r="CI912">
        <v>1595</v>
      </c>
      <c r="CJ912">
        <v>1591</v>
      </c>
      <c r="CK912">
        <v>1595</v>
      </c>
      <c r="CL912">
        <v>900</v>
      </c>
      <c r="CM912">
        <v>1595</v>
      </c>
      <c r="CN912">
        <v>1596</v>
      </c>
      <c r="CO912">
        <v>1588</v>
      </c>
      <c r="CP912">
        <v>1588</v>
      </c>
      <c r="CQ912">
        <v>1600</v>
      </c>
      <c r="CR912">
        <v>1588</v>
      </c>
      <c r="CS912">
        <v>1595</v>
      </c>
      <c r="CT912">
        <v>1588</v>
      </c>
      <c r="CU912">
        <v>1595</v>
      </c>
      <c r="CV912">
        <v>3600</v>
      </c>
      <c r="CW912">
        <v>1594</v>
      </c>
      <c r="CX912">
        <v>1595</v>
      </c>
      <c r="CY912">
        <v>1594</v>
      </c>
      <c r="CZ912">
        <v>1594</v>
      </c>
      <c r="DA912">
        <v>700</v>
      </c>
      <c r="DB912">
        <v>1593</v>
      </c>
      <c r="DC912">
        <v>1594</v>
      </c>
      <c r="DD912">
        <v>1592</v>
      </c>
      <c r="DE912">
        <v>1593</v>
      </c>
      <c r="DF912">
        <v>1600</v>
      </c>
      <c r="DG912">
        <v>1593</v>
      </c>
      <c r="DH912">
        <v>1595</v>
      </c>
      <c r="DI912">
        <v>1593</v>
      </c>
      <c r="DJ912">
        <v>1594</v>
      </c>
      <c r="DK912">
        <v>1100</v>
      </c>
      <c r="DL912">
        <v>1593</v>
      </c>
      <c r="DM912">
        <v>1593</v>
      </c>
      <c r="DN912">
        <v>1588</v>
      </c>
      <c r="DO912">
        <v>1589</v>
      </c>
      <c r="DP912">
        <v>2400</v>
      </c>
      <c r="DQ912">
        <v>1587</v>
      </c>
      <c r="DR912">
        <v>1588</v>
      </c>
      <c r="DS912">
        <v>1586</v>
      </c>
      <c r="DT912">
        <v>1586</v>
      </c>
      <c r="DU912">
        <v>400</v>
      </c>
      <c r="DV912">
        <v>1587</v>
      </c>
      <c r="DW912">
        <v>1590</v>
      </c>
      <c r="DX912">
        <v>1587</v>
      </c>
      <c r="DY912">
        <v>1589</v>
      </c>
      <c r="DZ912">
        <v>1400</v>
      </c>
      <c r="EA912">
        <v>1589</v>
      </c>
      <c r="EB912">
        <v>1590</v>
      </c>
      <c r="EC912">
        <v>1589</v>
      </c>
      <c r="ED912">
        <v>1589</v>
      </c>
      <c r="EE912">
        <v>900</v>
      </c>
      <c r="EF912">
        <v>1588</v>
      </c>
      <c r="EG912">
        <v>1588</v>
      </c>
      <c r="EH912">
        <v>1587</v>
      </c>
      <c r="EI912">
        <v>1587</v>
      </c>
      <c r="EJ912">
        <v>600</v>
      </c>
      <c r="EK912">
        <v>1588</v>
      </c>
      <c r="EL912">
        <v>1588</v>
      </c>
      <c r="EM912">
        <v>1585</v>
      </c>
      <c r="EN912">
        <v>1585</v>
      </c>
      <c r="EO912">
        <v>1700</v>
      </c>
      <c r="EP912">
        <v>1584</v>
      </c>
      <c r="EQ912">
        <v>1586</v>
      </c>
      <c r="ER912">
        <v>1584</v>
      </c>
      <c r="ES912">
        <v>1586</v>
      </c>
      <c r="ET912">
        <v>900</v>
      </c>
      <c r="EU912">
        <v>1586</v>
      </c>
      <c r="EV912">
        <v>1589</v>
      </c>
      <c r="EW912">
        <v>1586</v>
      </c>
      <c r="EX912">
        <v>1588</v>
      </c>
      <c r="EY912">
        <v>1700</v>
      </c>
      <c r="EZ912">
        <v>1588</v>
      </c>
      <c r="FA912">
        <v>1589</v>
      </c>
      <c r="FB912">
        <v>1587</v>
      </c>
      <c r="FC912">
        <v>1588</v>
      </c>
      <c r="FD912">
        <v>1200</v>
      </c>
      <c r="FE912">
        <v>1588</v>
      </c>
      <c r="FF912">
        <v>1597</v>
      </c>
      <c r="FG912">
        <v>1588</v>
      </c>
      <c r="FH912">
        <v>1597</v>
      </c>
      <c r="FI912">
        <v>7200</v>
      </c>
      <c r="FJ912">
        <v>1596</v>
      </c>
      <c r="FK912">
        <v>1596</v>
      </c>
      <c r="FL912">
        <v>1594</v>
      </c>
      <c r="FM912">
        <v>1595</v>
      </c>
      <c r="FN912">
        <v>800</v>
      </c>
      <c r="FO912">
        <v>1593</v>
      </c>
      <c r="FP912">
        <v>1597</v>
      </c>
      <c r="FQ912">
        <v>1592</v>
      </c>
      <c r="FR912">
        <v>1597</v>
      </c>
      <c r="FS912">
        <v>2200</v>
      </c>
      <c r="FT912">
        <v>1594</v>
      </c>
      <c r="FU912">
        <v>1594</v>
      </c>
      <c r="FV912">
        <v>1594</v>
      </c>
      <c r="FW912">
        <v>1594</v>
      </c>
      <c r="FX912">
        <v>400</v>
      </c>
      <c r="GC912">
        <v>0</v>
      </c>
      <c r="GH912">
        <v>0</v>
      </c>
      <c r="GM912">
        <v>0</v>
      </c>
      <c r="GR912">
        <v>0</v>
      </c>
      <c r="GW912">
        <v>0</v>
      </c>
      <c r="HB912">
        <v>0</v>
      </c>
      <c r="HG912">
        <v>0</v>
      </c>
      <c r="HL912">
        <v>0</v>
      </c>
      <c r="HQ912">
        <v>0</v>
      </c>
      <c r="HV912">
        <v>0</v>
      </c>
      <c r="IA912">
        <v>0</v>
      </c>
      <c r="IB912">
        <v>1600</v>
      </c>
      <c r="IC912">
        <v>1601</v>
      </c>
      <c r="ID912">
        <v>1596</v>
      </c>
      <c r="IE912">
        <v>1599</v>
      </c>
      <c r="IF912">
        <v>4200</v>
      </c>
      <c r="IG912">
        <v>1597</v>
      </c>
      <c r="IH912">
        <v>1601</v>
      </c>
      <c r="II912">
        <v>1597</v>
      </c>
      <c r="IJ912">
        <v>1599</v>
      </c>
      <c r="IK912">
        <v>1700</v>
      </c>
      <c r="IL912">
        <v>1601</v>
      </c>
      <c r="IM912">
        <v>1604</v>
      </c>
      <c r="IN912">
        <v>1601</v>
      </c>
      <c r="IO912">
        <v>1603</v>
      </c>
      <c r="IP912">
        <v>1100</v>
      </c>
      <c r="IQ912">
        <v>1601</v>
      </c>
      <c r="IR912">
        <v>1606</v>
      </c>
      <c r="IS912">
        <v>1601</v>
      </c>
      <c r="IT912">
        <v>1606</v>
      </c>
      <c r="IU912">
        <v>1600</v>
      </c>
      <c r="IV912">
        <v>1604</v>
      </c>
      <c r="IW912">
        <v>1604</v>
      </c>
      <c r="IX912">
        <v>1602</v>
      </c>
      <c r="IY912">
        <v>1602</v>
      </c>
      <c r="IZ912">
        <v>800</v>
      </c>
      <c r="JA912">
        <v>1603</v>
      </c>
      <c r="JB912">
        <v>1606</v>
      </c>
      <c r="JC912">
        <v>1603</v>
      </c>
      <c r="JD912">
        <v>1605</v>
      </c>
      <c r="JE912">
        <v>2000</v>
      </c>
      <c r="JF912">
        <v>1604</v>
      </c>
      <c r="JG912">
        <v>1604</v>
      </c>
      <c r="JH912">
        <v>1604</v>
      </c>
      <c r="JI912">
        <v>1604</v>
      </c>
      <c r="JJ912">
        <v>100</v>
      </c>
      <c r="JK912">
        <v>1604</v>
      </c>
      <c r="JL912">
        <v>1605</v>
      </c>
      <c r="JM912">
        <v>1604</v>
      </c>
      <c r="JN912">
        <v>1604</v>
      </c>
      <c r="JO912">
        <v>800</v>
      </c>
      <c r="JP912">
        <v>1604</v>
      </c>
      <c r="JQ912">
        <v>1606</v>
      </c>
      <c r="JR912">
        <v>1604</v>
      </c>
      <c r="JS912">
        <v>1604</v>
      </c>
      <c r="JT912">
        <v>1500</v>
      </c>
      <c r="JU912">
        <v>1602</v>
      </c>
      <c r="JV912">
        <v>1604</v>
      </c>
      <c r="JW912">
        <v>1602</v>
      </c>
      <c r="JX912">
        <v>1604</v>
      </c>
      <c r="JY912">
        <v>900</v>
      </c>
      <c r="JZ912">
        <v>1604</v>
      </c>
      <c r="KA912">
        <v>1605</v>
      </c>
      <c r="KB912">
        <v>1603</v>
      </c>
      <c r="KC912">
        <v>1605</v>
      </c>
      <c r="KD912">
        <v>1100</v>
      </c>
      <c r="KE912">
        <v>1606</v>
      </c>
      <c r="KF912">
        <v>1606</v>
      </c>
      <c r="KG912">
        <v>1602</v>
      </c>
      <c r="KH912">
        <v>1603</v>
      </c>
      <c r="KI912">
        <v>2200</v>
      </c>
      <c r="KJ912">
        <v>1602</v>
      </c>
      <c r="KK912">
        <v>1602</v>
      </c>
      <c r="KL912">
        <v>1600</v>
      </c>
      <c r="KM912">
        <v>1601</v>
      </c>
      <c r="KN912">
        <v>1200</v>
      </c>
      <c r="KO912">
        <v>1602</v>
      </c>
      <c r="KP912">
        <v>1603</v>
      </c>
      <c r="KQ912">
        <v>1602</v>
      </c>
      <c r="KR912">
        <v>1603</v>
      </c>
      <c r="KS912">
        <v>1300</v>
      </c>
      <c r="KT912">
        <v>1603</v>
      </c>
      <c r="KU912">
        <v>1603</v>
      </c>
      <c r="KV912">
        <v>1601</v>
      </c>
      <c r="KW912">
        <v>1602</v>
      </c>
      <c r="KX912">
        <v>1200</v>
      </c>
      <c r="KY912">
        <v>1601</v>
      </c>
      <c r="KZ912">
        <v>1601</v>
      </c>
      <c r="LA912">
        <v>1598</v>
      </c>
      <c r="LB912">
        <v>1598</v>
      </c>
      <c r="LC912">
        <v>600</v>
      </c>
      <c r="LD912">
        <v>1598</v>
      </c>
      <c r="LE912">
        <v>1598</v>
      </c>
      <c r="LF912">
        <v>1597</v>
      </c>
      <c r="LG912">
        <v>1597</v>
      </c>
      <c r="LH912">
        <v>1900</v>
      </c>
      <c r="LI912">
        <v>1597</v>
      </c>
      <c r="LJ912">
        <v>1597</v>
      </c>
      <c r="LK912">
        <v>1594</v>
      </c>
      <c r="LL912">
        <v>1595</v>
      </c>
      <c r="LM912">
        <v>1900</v>
      </c>
      <c r="LN912">
        <v>1595</v>
      </c>
      <c r="LO912">
        <v>1596</v>
      </c>
      <c r="LP912">
        <v>1595</v>
      </c>
      <c r="LQ912">
        <v>1595</v>
      </c>
      <c r="LR912">
        <v>600</v>
      </c>
      <c r="LS912">
        <v>1593</v>
      </c>
      <c r="LT912">
        <v>1593</v>
      </c>
      <c r="LU912">
        <v>1590</v>
      </c>
      <c r="LV912">
        <v>1590</v>
      </c>
      <c r="LW912">
        <v>1200</v>
      </c>
      <c r="LX912">
        <v>1591</v>
      </c>
      <c r="LY912">
        <v>1592</v>
      </c>
      <c r="LZ912">
        <v>1591</v>
      </c>
      <c r="MA912">
        <v>1592</v>
      </c>
      <c r="MB912">
        <v>1200</v>
      </c>
      <c r="MC912">
        <v>1592</v>
      </c>
      <c r="MD912">
        <v>1593</v>
      </c>
      <c r="ME912">
        <v>1591</v>
      </c>
      <c r="MF912">
        <v>1593</v>
      </c>
      <c r="MG912">
        <v>1300</v>
      </c>
      <c r="MH912">
        <v>1593</v>
      </c>
      <c r="MI912">
        <v>1594</v>
      </c>
      <c r="MJ912">
        <v>1593</v>
      </c>
      <c r="MK912">
        <v>1594</v>
      </c>
      <c r="ML912">
        <v>1000</v>
      </c>
      <c r="MM912">
        <v>1595</v>
      </c>
      <c r="MN912">
        <v>1595</v>
      </c>
      <c r="MO912">
        <v>1593</v>
      </c>
      <c r="MP912">
        <v>1593</v>
      </c>
      <c r="MQ912">
        <v>1000</v>
      </c>
      <c r="MR912">
        <v>1594</v>
      </c>
      <c r="MS912">
        <v>1594</v>
      </c>
      <c r="MT912">
        <v>1592</v>
      </c>
      <c r="MU912">
        <v>1594</v>
      </c>
      <c r="MV912">
        <v>1300</v>
      </c>
      <c r="MW912">
        <v>1592</v>
      </c>
      <c r="MX912">
        <v>1593</v>
      </c>
      <c r="MY912">
        <v>1592</v>
      </c>
      <c r="MZ912">
        <v>1593</v>
      </c>
      <c r="NA912">
        <v>1200</v>
      </c>
      <c r="NB912">
        <v>1594</v>
      </c>
      <c r="NC912">
        <v>1601</v>
      </c>
      <c r="ND912">
        <v>1594</v>
      </c>
      <c r="NE912">
        <v>1601</v>
      </c>
      <c r="NF912">
        <v>5800</v>
      </c>
      <c r="NG912">
        <v>1602</v>
      </c>
      <c r="NH912">
        <v>1602</v>
      </c>
      <c r="NI912">
        <v>1597</v>
      </c>
      <c r="NJ912">
        <v>1597</v>
      </c>
      <c r="NK912">
        <v>3100</v>
      </c>
      <c r="NL912">
        <v>1597</v>
      </c>
      <c r="NM912">
        <v>1598</v>
      </c>
      <c r="NN912">
        <v>1594</v>
      </c>
      <c r="NO912">
        <v>1594</v>
      </c>
      <c r="NP912">
        <v>1800</v>
      </c>
      <c r="NQ912">
        <v>1594</v>
      </c>
      <c r="NR912">
        <v>1597</v>
      </c>
      <c r="NS912">
        <v>1593</v>
      </c>
      <c r="NT912">
        <v>1597</v>
      </c>
      <c r="NU912">
        <v>5400</v>
      </c>
      <c r="NV912">
        <v>1596</v>
      </c>
      <c r="NW912">
        <v>1596</v>
      </c>
      <c r="NX912">
        <v>1596</v>
      </c>
      <c r="NY912">
        <v>1596</v>
      </c>
      <c r="NZ912">
        <v>6200</v>
      </c>
    </row>
    <row r="913" spans="1:390" ht="15">
      <c r="A913" s="15" t="s">
        <v>18</v>
      </c>
      <c r="B913" s="15">
        <v>36</v>
      </c>
      <c r="C913" s="15">
        <v>5423</v>
      </c>
      <c r="D913" s="10" t="s">
        <v>601</v>
      </c>
      <c r="E913" s="15" t="s">
        <v>20</v>
      </c>
      <c r="F913" s="15" t="s">
        <v>453</v>
      </c>
      <c r="G913" s="50">
        <v>1006</v>
      </c>
      <c r="H913" s="50">
        <v>47</v>
      </c>
      <c r="I913" s="58">
        <v>4.9000000000000002E-2</v>
      </c>
      <c r="J913" s="50">
        <v>2574700</v>
      </c>
      <c r="K913" s="50">
        <v>1007</v>
      </c>
      <c r="L913" s="50">
        <v>964</v>
      </c>
      <c r="M913" s="63">
        <f t="shared" si="74"/>
        <v>2.3255813953488372E-2</v>
      </c>
      <c r="N913" s="42" t="str">
        <f>IFERROR(VLOOKUP(C913, マスタ!$E$2:$G$33, 3, TRUE), "")</f>
        <v>鉄鋼</v>
      </c>
      <c r="O913" s="15" t="str">
        <f>IF(F913 = "", "", TEXT( WORKDAY(TEXT(LEFT(F913, FIND("(", F913) - 1), "yyyy/mm/dd"), 1, マスタ!$A$2:$A$106), "yyyymmdd"))</f>
        <v>20170814</v>
      </c>
      <c r="P913" s="16">
        <v>42961</v>
      </c>
      <c r="Q913" s="56">
        <v>989</v>
      </c>
      <c r="R913" s="56">
        <v>991</v>
      </c>
      <c r="S913" s="56">
        <v>959</v>
      </c>
      <c r="T913" s="15" t="str">
        <f t="shared" si="71"/>
        <v>無</v>
      </c>
      <c r="U913" s="15" t="str">
        <f t="shared" si="72"/>
        <v>有</v>
      </c>
      <c r="V913" s="67">
        <f t="shared" si="73"/>
        <v>-1.6898608349900646E-2</v>
      </c>
      <c r="W913" s="17" t="s">
        <v>947</v>
      </c>
      <c r="X913" s="46">
        <v>-10</v>
      </c>
      <c r="Y913" s="71">
        <f t="shared" si="75"/>
        <v>-9.9403578528827037</v>
      </c>
      <c r="Z913">
        <v>989</v>
      </c>
      <c r="AA913">
        <v>991</v>
      </c>
      <c r="AB913">
        <v>983</v>
      </c>
      <c r="AC913">
        <v>984</v>
      </c>
      <c r="AD913">
        <v>87400</v>
      </c>
      <c r="AE913">
        <v>985</v>
      </c>
      <c r="AF913">
        <v>986</v>
      </c>
      <c r="AG913">
        <v>981</v>
      </c>
      <c r="AH913">
        <v>983</v>
      </c>
      <c r="AI913">
        <v>25300</v>
      </c>
      <c r="AJ913">
        <v>981</v>
      </c>
      <c r="AK913">
        <v>981</v>
      </c>
      <c r="AL913">
        <v>979</v>
      </c>
      <c r="AM913">
        <v>980</v>
      </c>
      <c r="AN913">
        <v>16600</v>
      </c>
      <c r="AO913">
        <v>981</v>
      </c>
      <c r="AP913">
        <v>981</v>
      </c>
      <c r="AQ913">
        <v>978</v>
      </c>
      <c r="AR913">
        <v>980</v>
      </c>
      <c r="AS913">
        <v>28900</v>
      </c>
      <c r="AT913">
        <v>980</v>
      </c>
      <c r="AU913">
        <v>982</v>
      </c>
      <c r="AV913">
        <v>978</v>
      </c>
      <c r="AW913">
        <v>980</v>
      </c>
      <c r="AX913">
        <v>15000</v>
      </c>
      <c r="AY913">
        <v>980</v>
      </c>
      <c r="AZ913">
        <v>982</v>
      </c>
      <c r="BA913">
        <v>979</v>
      </c>
      <c r="BB913">
        <v>980</v>
      </c>
      <c r="BC913">
        <v>16800</v>
      </c>
      <c r="BD913">
        <v>980</v>
      </c>
      <c r="BE913">
        <v>980</v>
      </c>
      <c r="BF913">
        <v>976</v>
      </c>
      <c r="BG913">
        <v>977</v>
      </c>
      <c r="BH913">
        <v>24600</v>
      </c>
      <c r="BI913">
        <v>978</v>
      </c>
      <c r="BJ913">
        <v>978</v>
      </c>
      <c r="BK913">
        <v>971</v>
      </c>
      <c r="BL913">
        <v>972</v>
      </c>
      <c r="BM913">
        <v>20100</v>
      </c>
      <c r="BN913">
        <v>972</v>
      </c>
      <c r="BO913">
        <v>973</v>
      </c>
      <c r="BP913">
        <v>972</v>
      </c>
      <c r="BQ913">
        <v>973</v>
      </c>
      <c r="BR913">
        <v>25000</v>
      </c>
      <c r="BS913">
        <v>973</v>
      </c>
      <c r="BT913">
        <v>973</v>
      </c>
      <c r="BU913">
        <v>972</v>
      </c>
      <c r="BV913">
        <v>972</v>
      </c>
      <c r="BW913">
        <v>9300</v>
      </c>
      <c r="BX913">
        <v>972</v>
      </c>
      <c r="BY913">
        <v>972</v>
      </c>
      <c r="BZ913">
        <v>971</v>
      </c>
      <c r="CA913">
        <v>972</v>
      </c>
      <c r="CB913">
        <v>7000</v>
      </c>
      <c r="CC913">
        <v>971</v>
      </c>
      <c r="CD913">
        <v>973</v>
      </c>
      <c r="CE913">
        <v>970</v>
      </c>
      <c r="CF913">
        <v>973</v>
      </c>
      <c r="CG913">
        <v>18100</v>
      </c>
      <c r="CH913">
        <v>973</v>
      </c>
      <c r="CI913">
        <v>974</v>
      </c>
      <c r="CJ913">
        <v>972</v>
      </c>
      <c r="CK913">
        <v>974</v>
      </c>
      <c r="CL913">
        <v>19400</v>
      </c>
      <c r="CM913">
        <v>974</v>
      </c>
      <c r="CN913">
        <v>976</v>
      </c>
      <c r="CO913">
        <v>974</v>
      </c>
      <c r="CP913">
        <v>976</v>
      </c>
      <c r="CQ913">
        <v>30300</v>
      </c>
      <c r="CR913">
        <v>976</v>
      </c>
      <c r="CS913">
        <v>978</v>
      </c>
      <c r="CT913">
        <v>976</v>
      </c>
      <c r="CU913">
        <v>978</v>
      </c>
      <c r="CV913">
        <v>13700</v>
      </c>
      <c r="CW913">
        <v>978</v>
      </c>
      <c r="CX913">
        <v>979</v>
      </c>
      <c r="CY913">
        <v>977</v>
      </c>
      <c r="CZ913">
        <v>977</v>
      </c>
      <c r="DA913">
        <v>12100</v>
      </c>
      <c r="DB913">
        <v>978</v>
      </c>
      <c r="DC913">
        <v>978</v>
      </c>
      <c r="DD913">
        <v>975</v>
      </c>
      <c r="DE913">
        <v>975</v>
      </c>
      <c r="DF913">
        <v>6800</v>
      </c>
      <c r="DG913">
        <v>975</v>
      </c>
      <c r="DH913">
        <v>975</v>
      </c>
      <c r="DI913">
        <v>972</v>
      </c>
      <c r="DJ913">
        <v>974</v>
      </c>
      <c r="DK913">
        <v>60400</v>
      </c>
      <c r="DL913">
        <v>974</v>
      </c>
      <c r="DM913">
        <v>975</v>
      </c>
      <c r="DN913">
        <v>974</v>
      </c>
      <c r="DO913">
        <v>975</v>
      </c>
      <c r="DP913">
        <v>13500</v>
      </c>
      <c r="DQ913">
        <v>975</v>
      </c>
      <c r="DR913">
        <v>976</v>
      </c>
      <c r="DS913">
        <v>975</v>
      </c>
      <c r="DT913">
        <v>975</v>
      </c>
      <c r="DU913">
        <v>11300</v>
      </c>
      <c r="DV913">
        <v>976</v>
      </c>
      <c r="DW913">
        <v>976</v>
      </c>
      <c r="DX913">
        <v>975</v>
      </c>
      <c r="DY913">
        <v>976</v>
      </c>
      <c r="DZ913">
        <v>4500</v>
      </c>
      <c r="EA913">
        <v>976</v>
      </c>
      <c r="EB913">
        <v>976</v>
      </c>
      <c r="EC913">
        <v>975</v>
      </c>
      <c r="ED913">
        <v>976</v>
      </c>
      <c r="EE913">
        <v>7200</v>
      </c>
      <c r="EF913">
        <v>975</v>
      </c>
      <c r="EG913">
        <v>975</v>
      </c>
      <c r="EH913">
        <v>973</v>
      </c>
      <c r="EI913">
        <v>973</v>
      </c>
      <c r="EJ913">
        <v>12900</v>
      </c>
      <c r="EK913">
        <v>973</v>
      </c>
      <c r="EL913">
        <v>973</v>
      </c>
      <c r="EM913">
        <v>972</v>
      </c>
      <c r="EN913">
        <v>972</v>
      </c>
      <c r="EO913">
        <v>23500</v>
      </c>
      <c r="EP913">
        <v>972</v>
      </c>
      <c r="EQ913">
        <v>973</v>
      </c>
      <c r="ER913">
        <v>972</v>
      </c>
      <c r="ES913">
        <v>973</v>
      </c>
      <c r="ET913">
        <v>13100</v>
      </c>
      <c r="EU913">
        <v>973</v>
      </c>
      <c r="EV913">
        <v>973</v>
      </c>
      <c r="EW913">
        <v>972</v>
      </c>
      <c r="EX913">
        <v>973</v>
      </c>
      <c r="EY913">
        <v>14700</v>
      </c>
      <c r="EZ913">
        <v>973</v>
      </c>
      <c r="FA913">
        <v>973</v>
      </c>
      <c r="FB913">
        <v>972</v>
      </c>
      <c r="FC913">
        <v>972</v>
      </c>
      <c r="FD913">
        <v>6800</v>
      </c>
      <c r="FE913">
        <v>972</v>
      </c>
      <c r="FF913">
        <v>974</v>
      </c>
      <c r="FG913">
        <v>972</v>
      </c>
      <c r="FH913">
        <v>974</v>
      </c>
      <c r="FI913">
        <v>8000</v>
      </c>
      <c r="FJ913">
        <v>973</v>
      </c>
      <c r="FK913">
        <v>973</v>
      </c>
      <c r="FL913">
        <v>972</v>
      </c>
      <c r="FM913">
        <v>973</v>
      </c>
      <c r="FN913">
        <v>11400</v>
      </c>
      <c r="FO913">
        <v>973</v>
      </c>
      <c r="FP913">
        <v>976</v>
      </c>
      <c r="FQ913">
        <v>973</v>
      </c>
      <c r="FR913">
        <v>976</v>
      </c>
      <c r="FS913">
        <v>24300</v>
      </c>
      <c r="FT913">
        <v>975</v>
      </c>
      <c r="FU913">
        <v>975</v>
      </c>
      <c r="FV913">
        <v>975</v>
      </c>
      <c r="FW913">
        <v>975</v>
      </c>
      <c r="FX913">
        <v>1800</v>
      </c>
      <c r="GC913">
        <v>0</v>
      </c>
      <c r="GH913">
        <v>0</v>
      </c>
      <c r="GM913">
        <v>0</v>
      </c>
      <c r="GR913">
        <v>0</v>
      </c>
      <c r="GW913">
        <v>0</v>
      </c>
      <c r="HB913">
        <v>0</v>
      </c>
      <c r="HG913">
        <v>0</v>
      </c>
      <c r="HL913">
        <v>0</v>
      </c>
      <c r="HQ913">
        <v>0</v>
      </c>
      <c r="HV913">
        <v>0</v>
      </c>
      <c r="IA913">
        <v>0</v>
      </c>
      <c r="IB913">
        <v>975</v>
      </c>
      <c r="IC913">
        <v>975</v>
      </c>
      <c r="ID913">
        <v>974</v>
      </c>
      <c r="IE913">
        <v>974</v>
      </c>
      <c r="IF913">
        <v>22400</v>
      </c>
      <c r="IG913">
        <v>974</v>
      </c>
      <c r="IH913">
        <v>974</v>
      </c>
      <c r="II913">
        <v>972</v>
      </c>
      <c r="IJ913">
        <v>972</v>
      </c>
      <c r="IK913">
        <v>19400</v>
      </c>
      <c r="IL913">
        <v>972</v>
      </c>
      <c r="IM913">
        <v>973</v>
      </c>
      <c r="IN913">
        <v>972</v>
      </c>
      <c r="IO913">
        <v>973</v>
      </c>
      <c r="IP913">
        <v>15900</v>
      </c>
      <c r="IQ913">
        <v>973</v>
      </c>
      <c r="IR913">
        <v>973</v>
      </c>
      <c r="IS913">
        <v>972</v>
      </c>
      <c r="IT913">
        <v>972</v>
      </c>
      <c r="IU913">
        <v>7800</v>
      </c>
      <c r="IV913">
        <v>972</v>
      </c>
      <c r="IW913">
        <v>973</v>
      </c>
      <c r="IX913">
        <v>972</v>
      </c>
      <c r="IY913">
        <v>973</v>
      </c>
      <c r="IZ913">
        <v>200</v>
      </c>
      <c r="JA913">
        <v>973</v>
      </c>
      <c r="JB913">
        <v>974</v>
      </c>
      <c r="JC913">
        <v>972</v>
      </c>
      <c r="JD913">
        <v>973</v>
      </c>
      <c r="JE913">
        <v>21300</v>
      </c>
      <c r="JF913">
        <v>974</v>
      </c>
      <c r="JG913">
        <v>974</v>
      </c>
      <c r="JH913">
        <v>973</v>
      </c>
      <c r="JI913">
        <v>973</v>
      </c>
      <c r="JJ913">
        <v>10300</v>
      </c>
      <c r="JK913">
        <v>973</v>
      </c>
      <c r="JL913">
        <v>973</v>
      </c>
      <c r="JM913">
        <v>973</v>
      </c>
      <c r="JN913">
        <v>973</v>
      </c>
      <c r="JO913">
        <v>2600</v>
      </c>
      <c r="JP913">
        <v>973</v>
      </c>
      <c r="JQ913">
        <v>973</v>
      </c>
      <c r="JR913">
        <v>973</v>
      </c>
      <c r="JS913">
        <v>973</v>
      </c>
      <c r="JT913">
        <v>2400</v>
      </c>
      <c r="JU913">
        <v>973</v>
      </c>
      <c r="JV913">
        <v>973</v>
      </c>
      <c r="JW913">
        <v>972</v>
      </c>
      <c r="JX913">
        <v>972</v>
      </c>
      <c r="JY913">
        <v>1200</v>
      </c>
      <c r="JZ913">
        <v>973</v>
      </c>
      <c r="KA913">
        <v>973</v>
      </c>
      <c r="KB913">
        <v>972</v>
      </c>
      <c r="KC913">
        <v>973</v>
      </c>
      <c r="KD913">
        <v>1500</v>
      </c>
      <c r="KE913">
        <v>973</v>
      </c>
      <c r="KF913">
        <v>973</v>
      </c>
      <c r="KG913">
        <v>971</v>
      </c>
      <c r="KH913">
        <v>971</v>
      </c>
      <c r="KI913">
        <v>20100</v>
      </c>
      <c r="KJ913">
        <v>972</v>
      </c>
      <c r="KK913">
        <v>972</v>
      </c>
      <c r="KL913">
        <v>971</v>
      </c>
      <c r="KM913">
        <v>971</v>
      </c>
      <c r="KN913">
        <v>24400</v>
      </c>
      <c r="KO913">
        <v>971</v>
      </c>
      <c r="KP913">
        <v>971</v>
      </c>
      <c r="KQ913">
        <v>968</v>
      </c>
      <c r="KR913">
        <v>968</v>
      </c>
      <c r="KS913">
        <v>78700</v>
      </c>
      <c r="KT913">
        <v>968</v>
      </c>
      <c r="KU913">
        <v>968</v>
      </c>
      <c r="KV913">
        <v>966</v>
      </c>
      <c r="KW913">
        <v>966</v>
      </c>
      <c r="KX913">
        <v>26000</v>
      </c>
      <c r="KY913">
        <v>967</v>
      </c>
      <c r="KZ913">
        <v>967</v>
      </c>
      <c r="LA913">
        <v>966</v>
      </c>
      <c r="LB913">
        <v>966</v>
      </c>
      <c r="LC913">
        <v>5400</v>
      </c>
      <c r="LD913">
        <v>967</v>
      </c>
      <c r="LE913">
        <v>967</v>
      </c>
      <c r="LF913">
        <v>965</v>
      </c>
      <c r="LG913">
        <v>965</v>
      </c>
      <c r="LH913">
        <v>61200</v>
      </c>
      <c r="LI913">
        <v>965</v>
      </c>
      <c r="LJ913">
        <v>965</v>
      </c>
      <c r="LK913">
        <v>962</v>
      </c>
      <c r="LL913">
        <v>963</v>
      </c>
      <c r="LM913">
        <v>14100</v>
      </c>
      <c r="LN913">
        <v>963</v>
      </c>
      <c r="LO913">
        <v>963</v>
      </c>
      <c r="LP913">
        <v>961</v>
      </c>
      <c r="LQ913">
        <v>962</v>
      </c>
      <c r="LR913">
        <v>18700</v>
      </c>
      <c r="LS913">
        <v>961</v>
      </c>
      <c r="LT913">
        <v>962</v>
      </c>
      <c r="LU913">
        <v>961</v>
      </c>
      <c r="LV913">
        <v>962</v>
      </c>
      <c r="LW913">
        <v>9900</v>
      </c>
      <c r="LX913">
        <v>962</v>
      </c>
      <c r="LY913">
        <v>962</v>
      </c>
      <c r="LZ913">
        <v>960</v>
      </c>
      <c r="MA913">
        <v>961</v>
      </c>
      <c r="MB913">
        <v>44900</v>
      </c>
      <c r="MC913">
        <v>961</v>
      </c>
      <c r="MD913">
        <v>963</v>
      </c>
      <c r="ME913">
        <v>961</v>
      </c>
      <c r="MF913">
        <v>963</v>
      </c>
      <c r="MG913">
        <v>20800</v>
      </c>
      <c r="MH913">
        <v>962</v>
      </c>
      <c r="MI913">
        <v>963</v>
      </c>
      <c r="MJ913">
        <v>961</v>
      </c>
      <c r="MK913">
        <v>961</v>
      </c>
      <c r="ML913">
        <v>15200</v>
      </c>
      <c r="MM913">
        <v>962</v>
      </c>
      <c r="MN913">
        <v>962</v>
      </c>
      <c r="MO913">
        <v>961</v>
      </c>
      <c r="MP913">
        <v>961</v>
      </c>
      <c r="MQ913">
        <v>12500</v>
      </c>
      <c r="MR913">
        <v>961</v>
      </c>
      <c r="MS913">
        <v>961</v>
      </c>
      <c r="MT913">
        <v>960</v>
      </c>
      <c r="MU913">
        <v>960</v>
      </c>
      <c r="MV913">
        <v>25600</v>
      </c>
      <c r="MW913">
        <v>961</v>
      </c>
      <c r="MX913">
        <v>961</v>
      </c>
      <c r="MY913">
        <v>959</v>
      </c>
      <c r="MZ913">
        <v>959</v>
      </c>
      <c r="NA913">
        <v>26600</v>
      </c>
      <c r="NB913">
        <v>960</v>
      </c>
      <c r="NC913">
        <v>962</v>
      </c>
      <c r="ND913">
        <v>960</v>
      </c>
      <c r="NE913">
        <v>962</v>
      </c>
      <c r="NF913">
        <v>32900</v>
      </c>
      <c r="NG913">
        <v>962</v>
      </c>
      <c r="NH913">
        <v>962</v>
      </c>
      <c r="NI913">
        <v>960</v>
      </c>
      <c r="NJ913">
        <v>960</v>
      </c>
      <c r="NK913">
        <v>29200</v>
      </c>
      <c r="NL913">
        <v>960</v>
      </c>
      <c r="NM913">
        <v>962</v>
      </c>
      <c r="NN913">
        <v>960</v>
      </c>
      <c r="NO913">
        <v>960</v>
      </c>
      <c r="NP913">
        <v>43200</v>
      </c>
      <c r="NQ913">
        <v>961</v>
      </c>
      <c r="NR913">
        <v>961</v>
      </c>
      <c r="NS913">
        <v>959</v>
      </c>
      <c r="NT913">
        <v>960</v>
      </c>
      <c r="NU913">
        <v>29500</v>
      </c>
      <c r="NV913">
        <v>960</v>
      </c>
      <c r="NW913">
        <v>960</v>
      </c>
      <c r="NX913">
        <v>960</v>
      </c>
      <c r="NY913">
        <v>960</v>
      </c>
      <c r="NZ913">
        <v>59900</v>
      </c>
    </row>
    <row r="914" spans="1:390" ht="15">
      <c r="A914" s="14" t="s">
        <v>18</v>
      </c>
      <c r="B914" s="14">
        <v>37</v>
      </c>
      <c r="C914" s="14">
        <v>9418</v>
      </c>
      <c r="D914" s="9" t="s">
        <v>339</v>
      </c>
      <c r="E914" s="14" t="s">
        <v>20</v>
      </c>
      <c r="F914" s="14" t="s">
        <v>453</v>
      </c>
      <c r="G914" s="51">
        <v>1045</v>
      </c>
      <c r="H914" s="51">
        <v>47</v>
      </c>
      <c r="I914" s="59">
        <v>4.7100000000000003E-2</v>
      </c>
      <c r="J914" s="51">
        <v>121000</v>
      </c>
      <c r="K914" s="51">
        <v>1050</v>
      </c>
      <c r="L914" s="51">
        <v>993</v>
      </c>
      <c r="M914" s="64">
        <f t="shared" si="74"/>
        <v>8.771929824561403E-2</v>
      </c>
      <c r="N914" s="43" t="str">
        <f>IFERROR(VLOOKUP(C914, マスタ!$E$2:$G$33, 3, TRUE), "")</f>
        <v>情報通信</v>
      </c>
      <c r="O914" s="14" t="str">
        <f>IF(F914 = "", "", TEXT( WORKDAY(TEXT(LEFT(F914, FIND("(", F914) - 1), "yyyy/mm/dd"), 1, マスタ!$A$2:$A$106), "yyyymmdd"))</f>
        <v>20170814</v>
      </c>
      <c r="P914" s="18">
        <v>42961</v>
      </c>
      <c r="Q914" s="57">
        <v>1021</v>
      </c>
      <c r="R914" s="57">
        <v>1078</v>
      </c>
      <c r="S914" s="57">
        <v>1012</v>
      </c>
      <c r="T914" s="14" t="str">
        <f t="shared" si="71"/>
        <v>有</v>
      </c>
      <c r="U914" s="14" t="str">
        <f t="shared" si="72"/>
        <v>無</v>
      </c>
      <c r="V914" s="68">
        <f t="shared" si="73"/>
        <v>-2.2966507177033524E-2</v>
      </c>
      <c r="W914" s="19" t="s">
        <v>949</v>
      </c>
      <c r="X914" s="47">
        <v>20</v>
      </c>
      <c r="Y914" s="70">
        <f t="shared" si="75"/>
        <v>19.138755980861244</v>
      </c>
      <c r="Z914">
        <v>1021</v>
      </c>
      <c r="AA914">
        <v>1029</v>
      </c>
      <c r="AB914">
        <v>1012</v>
      </c>
      <c r="AC914">
        <v>1025</v>
      </c>
      <c r="AD914">
        <v>13200</v>
      </c>
      <c r="AE914">
        <v>1029</v>
      </c>
      <c r="AF914">
        <v>1036</v>
      </c>
      <c r="AG914">
        <v>1024</v>
      </c>
      <c r="AH914">
        <v>1036</v>
      </c>
      <c r="AI914">
        <v>7000</v>
      </c>
      <c r="AJ914">
        <v>1036</v>
      </c>
      <c r="AK914">
        <v>1050</v>
      </c>
      <c r="AL914">
        <v>1036</v>
      </c>
      <c r="AM914">
        <v>1050</v>
      </c>
      <c r="AN914">
        <v>5800</v>
      </c>
      <c r="AO914">
        <v>1052</v>
      </c>
      <c r="AP914">
        <v>1068</v>
      </c>
      <c r="AQ914">
        <v>1050</v>
      </c>
      <c r="AR914">
        <v>1068</v>
      </c>
      <c r="AS914">
        <v>5900</v>
      </c>
      <c r="AT914">
        <v>1069</v>
      </c>
      <c r="AU914">
        <v>1078</v>
      </c>
      <c r="AV914">
        <v>1069</v>
      </c>
      <c r="AW914">
        <v>1072</v>
      </c>
      <c r="AX914">
        <v>8400</v>
      </c>
      <c r="AY914">
        <v>1071</v>
      </c>
      <c r="AZ914">
        <v>1076</v>
      </c>
      <c r="BA914">
        <v>1066</v>
      </c>
      <c r="BB914">
        <v>1069</v>
      </c>
      <c r="BC914">
        <v>3600</v>
      </c>
      <c r="BD914">
        <v>1068</v>
      </c>
      <c r="BE914">
        <v>1071</v>
      </c>
      <c r="BF914">
        <v>1051</v>
      </c>
      <c r="BG914">
        <v>1063</v>
      </c>
      <c r="BH914">
        <v>9600</v>
      </c>
      <c r="BI914">
        <v>1066</v>
      </c>
      <c r="BJ914">
        <v>1067</v>
      </c>
      <c r="BK914">
        <v>1045</v>
      </c>
      <c r="BL914">
        <v>1045</v>
      </c>
      <c r="BM914">
        <v>2400</v>
      </c>
      <c r="BN914">
        <v>1045</v>
      </c>
      <c r="BO914">
        <v>1059</v>
      </c>
      <c r="BP914">
        <v>1036</v>
      </c>
      <c r="BQ914">
        <v>1052</v>
      </c>
      <c r="BR914">
        <v>4100</v>
      </c>
      <c r="BS914">
        <v>1051</v>
      </c>
      <c r="BT914">
        <v>1067</v>
      </c>
      <c r="BU914">
        <v>1049</v>
      </c>
      <c r="BV914">
        <v>1067</v>
      </c>
      <c r="BW914">
        <v>7500</v>
      </c>
      <c r="BX914">
        <v>1067</v>
      </c>
      <c r="BY914">
        <v>1074</v>
      </c>
      <c r="BZ914">
        <v>1064</v>
      </c>
      <c r="CA914">
        <v>1066</v>
      </c>
      <c r="CB914">
        <v>3500</v>
      </c>
      <c r="CC914">
        <v>1066</v>
      </c>
      <c r="CD914">
        <v>1067</v>
      </c>
      <c r="CE914">
        <v>1061</v>
      </c>
      <c r="CF914">
        <v>1063</v>
      </c>
      <c r="CG914">
        <v>2400</v>
      </c>
      <c r="CH914">
        <v>1061</v>
      </c>
      <c r="CI914">
        <v>1066</v>
      </c>
      <c r="CJ914">
        <v>1060</v>
      </c>
      <c r="CK914">
        <v>1060</v>
      </c>
      <c r="CL914">
        <v>3800</v>
      </c>
      <c r="CM914">
        <v>1060</v>
      </c>
      <c r="CN914">
        <v>1060</v>
      </c>
      <c r="CO914">
        <v>1050</v>
      </c>
      <c r="CP914">
        <v>1050</v>
      </c>
      <c r="CQ914">
        <v>2100</v>
      </c>
      <c r="CR914">
        <v>1051</v>
      </c>
      <c r="CS914">
        <v>1052</v>
      </c>
      <c r="CT914">
        <v>1038</v>
      </c>
      <c r="CU914">
        <v>1049</v>
      </c>
      <c r="CV914">
        <v>11600</v>
      </c>
      <c r="CW914">
        <v>1046</v>
      </c>
      <c r="CX914">
        <v>1050</v>
      </c>
      <c r="CY914">
        <v>1034</v>
      </c>
      <c r="CZ914">
        <v>1039</v>
      </c>
      <c r="DA914">
        <v>4100</v>
      </c>
      <c r="DB914">
        <v>1040</v>
      </c>
      <c r="DC914">
        <v>1051</v>
      </c>
      <c r="DD914">
        <v>1040</v>
      </c>
      <c r="DE914">
        <v>1050</v>
      </c>
      <c r="DF914">
        <v>9900</v>
      </c>
      <c r="DG914">
        <v>1044</v>
      </c>
      <c r="DH914">
        <v>1046</v>
      </c>
      <c r="DI914">
        <v>1041</v>
      </c>
      <c r="DJ914">
        <v>1041</v>
      </c>
      <c r="DK914">
        <v>1300</v>
      </c>
      <c r="DL914">
        <v>1039</v>
      </c>
      <c r="DM914">
        <v>1040</v>
      </c>
      <c r="DN914">
        <v>1035</v>
      </c>
      <c r="DO914">
        <v>1035</v>
      </c>
      <c r="DP914">
        <v>1500</v>
      </c>
      <c r="DQ914">
        <v>1032</v>
      </c>
      <c r="DR914">
        <v>1036</v>
      </c>
      <c r="DS914">
        <v>1026</v>
      </c>
      <c r="DT914">
        <v>1031</v>
      </c>
      <c r="DU914">
        <v>4400</v>
      </c>
      <c r="DV914">
        <v>1030</v>
      </c>
      <c r="DW914">
        <v>1038</v>
      </c>
      <c r="DX914">
        <v>1023</v>
      </c>
      <c r="DY914">
        <v>1035</v>
      </c>
      <c r="DZ914">
        <v>3300</v>
      </c>
      <c r="EA914">
        <v>1035</v>
      </c>
      <c r="EB914">
        <v>1036</v>
      </c>
      <c r="EC914">
        <v>1026</v>
      </c>
      <c r="ED914">
        <v>1026</v>
      </c>
      <c r="EE914">
        <v>1000</v>
      </c>
      <c r="EF914">
        <v>1025</v>
      </c>
      <c r="EG914">
        <v>1031</v>
      </c>
      <c r="EH914">
        <v>1025</v>
      </c>
      <c r="EI914">
        <v>1031</v>
      </c>
      <c r="EJ914">
        <v>500</v>
      </c>
      <c r="EK914">
        <v>1030</v>
      </c>
      <c r="EL914">
        <v>1031</v>
      </c>
      <c r="EM914">
        <v>1026</v>
      </c>
      <c r="EN914">
        <v>1030</v>
      </c>
      <c r="EO914">
        <v>1100</v>
      </c>
      <c r="EP914">
        <v>1029</v>
      </c>
      <c r="EQ914">
        <v>1033</v>
      </c>
      <c r="ER914">
        <v>1028</v>
      </c>
      <c r="ES914">
        <v>1028</v>
      </c>
      <c r="ET914">
        <v>800</v>
      </c>
      <c r="EU914">
        <v>1028</v>
      </c>
      <c r="EV914">
        <v>1034</v>
      </c>
      <c r="EW914">
        <v>1021</v>
      </c>
      <c r="EX914">
        <v>1028</v>
      </c>
      <c r="EY914">
        <v>4600</v>
      </c>
      <c r="EZ914">
        <v>1029</v>
      </c>
      <c r="FA914">
        <v>1034</v>
      </c>
      <c r="FB914">
        <v>1028</v>
      </c>
      <c r="FC914">
        <v>1031</v>
      </c>
      <c r="FD914">
        <v>4200</v>
      </c>
      <c r="FE914">
        <v>1037</v>
      </c>
      <c r="FF914">
        <v>1040</v>
      </c>
      <c r="FG914">
        <v>1034</v>
      </c>
      <c r="FH914">
        <v>1035</v>
      </c>
      <c r="FI914">
        <v>3600</v>
      </c>
      <c r="FJ914">
        <v>1035</v>
      </c>
      <c r="FK914">
        <v>1035</v>
      </c>
      <c r="FL914">
        <v>1026</v>
      </c>
      <c r="FM914">
        <v>1026</v>
      </c>
      <c r="FN914">
        <v>1100</v>
      </c>
      <c r="FO914">
        <v>1026</v>
      </c>
      <c r="FP914">
        <v>1042</v>
      </c>
      <c r="FQ914">
        <v>1021</v>
      </c>
      <c r="FR914">
        <v>1042</v>
      </c>
      <c r="FS914">
        <v>4200</v>
      </c>
      <c r="FT914">
        <v>1042</v>
      </c>
      <c r="FU914">
        <v>1042</v>
      </c>
      <c r="FV914">
        <v>1042</v>
      </c>
      <c r="FW914">
        <v>1042</v>
      </c>
      <c r="FX914">
        <v>500</v>
      </c>
      <c r="GC914">
        <v>0</v>
      </c>
      <c r="GH914">
        <v>0</v>
      </c>
      <c r="GM914">
        <v>0</v>
      </c>
      <c r="GR914">
        <v>0</v>
      </c>
      <c r="GW914">
        <v>0</v>
      </c>
      <c r="HB914">
        <v>0</v>
      </c>
      <c r="HG914">
        <v>0</v>
      </c>
      <c r="HL914">
        <v>0</v>
      </c>
      <c r="HQ914">
        <v>0</v>
      </c>
      <c r="HV914">
        <v>0</v>
      </c>
      <c r="IA914">
        <v>0</v>
      </c>
      <c r="IB914">
        <v>1042</v>
      </c>
      <c r="IC914">
        <v>1043</v>
      </c>
      <c r="ID914">
        <v>1036</v>
      </c>
      <c r="IE914">
        <v>1037</v>
      </c>
      <c r="IF914">
        <v>4900</v>
      </c>
      <c r="IG914">
        <v>1038</v>
      </c>
      <c r="IH914">
        <v>1052</v>
      </c>
      <c r="II914">
        <v>1037</v>
      </c>
      <c r="IJ914">
        <v>1050</v>
      </c>
      <c r="IK914">
        <v>1700</v>
      </c>
      <c r="IL914">
        <v>1050</v>
      </c>
      <c r="IM914">
        <v>1055</v>
      </c>
      <c r="IN914">
        <v>1047</v>
      </c>
      <c r="IO914">
        <v>1055</v>
      </c>
      <c r="IP914">
        <v>4000</v>
      </c>
      <c r="IQ914">
        <v>1052</v>
      </c>
      <c r="IR914">
        <v>1052</v>
      </c>
      <c r="IS914">
        <v>1041</v>
      </c>
      <c r="IT914">
        <v>1044</v>
      </c>
      <c r="IU914">
        <v>3900</v>
      </c>
      <c r="IV914">
        <v>1046</v>
      </c>
      <c r="IW914">
        <v>1047</v>
      </c>
      <c r="IX914">
        <v>1045</v>
      </c>
      <c r="IY914">
        <v>1045</v>
      </c>
      <c r="IZ914">
        <v>700</v>
      </c>
      <c r="JA914">
        <v>1046</v>
      </c>
      <c r="JB914">
        <v>1048</v>
      </c>
      <c r="JC914">
        <v>1041</v>
      </c>
      <c r="JD914">
        <v>1048</v>
      </c>
      <c r="JE914">
        <v>2300</v>
      </c>
      <c r="JF914">
        <v>1049</v>
      </c>
      <c r="JG914">
        <v>1049</v>
      </c>
      <c r="JH914">
        <v>1044</v>
      </c>
      <c r="JI914">
        <v>1049</v>
      </c>
      <c r="JJ914">
        <v>3100</v>
      </c>
      <c r="JK914">
        <v>1045</v>
      </c>
      <c r="JL914">
        <v>1045</v>
      </c>
      <c r="JM914">
        <v>1040</v>
      </c>
      <c r="JN914">
        <v>1040</v>
      </c>
      <c r="JO914">
        <v>1400</v>
      </c>
      <c r="JP914">
        <v>1040</v>
      </c>
      <c r="JQ914">
        <v>1042</v>
      </c>
      <c r="JR914">
        <v>1040</v>
      </c>
      <c r="JS914">
        <v>1041</v>
      </c>
      <c r="JT914">
        <v>700</v>
      </c>
      <c r="JU914">
        <v>1040</v>
      </c>
      <c r="JV914">
        <v>1041</v>
      </c>
      <c r="JW914">
        <v>1039</v>
      </c>
      <c r="JX914">
        <v>1039</v>
      </c>
      <c r="JY914">
        <v>1100</v>
      </c>
      <c r="JZ914">
        <v>1039</v>
      </c>
      <c r="KA914">
        <v>1040</v>
      </c>
      <c r="KB914">
        <v>1034</v>
      </c>
      <c r="KC914">
        <v>1034</v>
      </c>
      <c r="KD914">
        <v>1500</v>
      </c>
      <c r="KE914">
        <v>1032</v>
      </c>
      <c r="KF914">
        <v>1047</v>
      </c>
      <c r="KG914">
        <v>1032</v>
      </c>
      <c r="KH914">
        <v>1047</v>
      </c>
      <c r="KI914">
        <v>2400</v>
      </c>
      <c r="KJ914">
        <v>1040</v>
      </c>
      <c r="KK914">
        <v>1041</v>
      </c>
      <c r="KL914">
        <v>1037</v>
      </c>
      <c r="KM914">
        <v>1039</v>
      </c>
      <c r="KN914">
        <v>1000</v>
      </c>
      <c r="KO914">
        <v>1040</v>
      </c>
      <c r="KP914">
        <v>1041</v>
      </c>
      <c r="KQ914">
        <v>1039</v>
      </c>
      <c r="KR914">
        <v>1041</v>
      </c>
      <c r="KS914">
        <v>400</v>
      </c>
      <c r="KT914">
        <v>1041</v>
      </c>
      <c r="KU914">
        <v>1042</v>
      </c>
      <c r="KV914">
        <v>1034</v>
      </c>
      <c r="KW914">
        <v>1042</v>
      </c>
      <c r="KX914">
        <v>2400</v>
      </c>
      <c r="KY914">
        <v>1042</v>
      </c>
      <c r="KZ914">
        <v>1042</v>
      </c>
      <c r="LA914">
        <v>1039</v>
      </c>
      <c r="LB914">
        <v>1042</v>
      </c>
      <c r="LC914">
        <v>1300</v>
      </c>
      <c r="LD914">
        <v>1041</v>
      </c>
      <c r="LE914">
        <v>1042</v>
      </c>
      <c r="LF914">
        <v>1040</v>
      </c>
      <c r="LG914">
        <v>1040</v>
      </c>
      <c r="LH914">
        <v>1800</v>
      </c>
      <c r="LI914">
        <v>1041</v>
      </c>
      <c r="LJ914">
        <v>1042</v>
      </c>
      <c r="LK914">
        <v>1037</v>
      </c>
      <c r="LL914">
        <v>1038</v>
      </c>
      <c r="LM914">
        <v>2000</v>
      </c>
      <c r="LN914">
        <v>1035</v>
      </c>
      <c r="LO914">
        <v>1038</v>
      </c>
      <c r="LP914">
        <v>1035</v>
      </c>
      <c r="LQ914">
        <v>1036</v>
      </c>
      <c r="LR914">
        <v>1700</v>
      </c>
      <c r="LS914">
        <v>1037</v>
      </c>
      <c r="LT914">
        <v>1044</v>
      </c>
      <c r="LU914">
        <v>1037</v>
      </c>
      <c r="LV914">
        <v>1040</v>
      </c>
      <c r="LW914">
        <v>2300</v>
      </c>
      <c r="LX914">
        <v>1039</v>
      </c>
      <c r="LY914">
        <v>1040</v>
      </c>
      <c r="LZ914">
        <v>1039</v>
      </c>
      <c r="MA914">
        <v>1040</v>
      </c>
      <c r="MB914">
        <v>400</v>
      </c>
      <c r="MC914">
        <v>1040</v>
      </c>
      <c r="MD914">
        <v>1044</v>
      </c>
      <c r="ME914">
        <v>1040</v>
      </c>
      <c r="MF914">
        <v>1044</v>
      </c>
      <c r="MG914">
        <v>1100</v>
      </c>
      <c r="MH914">
        <v>1044</v>
      </c>
      <c r="MI914">
        <v>1051</v>
      </c>
      <c r="MJ914">
        <v>1044</v>
      </c>
      <c r="MK914">
        <v>1050</v>
      </c>
      <c r="ML914">
        <v>3400</v>
      </c>
      <c r="MM914">
        <v>1052</v>
      </c>
      <c r="MN914">
        <v>1054</v>
      </c>
      <c r="MO914">
        <v>1051</v>
      </c>
      <c r="MP914">
        <v>1051</v>
      </c>
      <c r="MQ914">
        <v>1400</v>
      </c>
      <c r="MR914">
        <v>1052</v>
      </c>
      <c r="MS914">
        <v>1052</v>
      </c>
      <c r="MT914">
        <v>1047</v>
      </c>
      <c r="MU914">
        <v>1047</v>
      </c>
      <c r="MV914">
        <v>800</v>
      </c>
      <c r="MW914">
        <v>1048</v>
      </c>
      <c r="MX914">
        <v>1050</v>
      </c>
      <c r="MY914">
        <v>1044</v>
      </c>
      <c r="MZ914">
        <v>1046</v>
      </c>
      <c r="NA914">
        <v>3600</v>
      </c>
      <c r="NB914">
        <v>1048</v>
      </c>
      <c r="NC914">
        <v>1053</v>
      </c>
      <c r="ND914">
        <v>1048</v>
      </c>
      <c r="NE914">
        <v>1051</v>
      </c>
      <c r="NF914">
        <v>2100</v>
      </c>
      <c r="NG914">
        <v>1052</v>
      </c>
      <c r="NH914">
        <v>1056</v>
      </c>
      <c r="NI914">
        <v>1051</v>
      </c>
      <c r="NJ914">
        <v>1051</v>
      </c>
      <c r="NK914">
        <v>4900</v>
      </c>
      <c r="NL914">
        <v>1052</v>
      </c>
      <c r="NM914">
        <v>1056</v>
      </c>
      <c r="NN914">
        <v>1052</v>
      </c>
      <c r="NO914">
        <v>1055</v>
      </c>
      <c r="NP914">
        <v>5700</v>
      </c>
      <c r="NQ914">
        <v>1056</v>
      </c>
      <c r="NR914">
        <v>1060</v>
      </c>
      <c r="NS914">
        <v>1053</v>
      </c>
      <c r="NT914">
        <v>1054</v>
      </c>
      <c r="NU914">
        <v>10700</v>
      </c>
      <c r="NV914">
        <v>1056</v>
      </c>
      <c r="NW914">
        <v>1056</v>
      </c>
      <c r="NX914">
        <v>1056</v>
      </c>
      <c r="NY914">
        <v>1056</v>
      </c>
      <c r="NZ914">
        <v>3200</v>
      </c>
    </row>
    <row r="915" spans="1:390" ht="15">
      <c r="A915" s="15" t="s">
        <v>18</v>
      </c>
      <c r="B915" s="15">
        <v>38</v>
      </c>
      <c r="C915" s="15">
        <v>4613</v>
      </c>
      <c r="D915" s="10" t="s">
        <v>602</v>
      </c>
      <c r="E915" s="15" t="s">
        <v>20</v>
      </c>
      <c r="F915" s="15" t="s">
        <v>453</v>
      </c>
      <c r="G915" s="50">
        <v>2628</v>
      </c>
      <c r="H915" s="50">
        <v>118</v>
      </c>
      <c r="I915" s="58">
        <v>4.7E-2</v>
      </c>
      <c r="J915" s="50">
        <v>1524700</v>
      </c>
      <c r="K915" s="50">
        <v>2663</v>
      </c>
      <c r="L915" s="50">
        <v>2585</v>
      </c>
      <c r="M915" s="63">
        <f t="shared" si="74"/>
        <v>0.44871794871794873</v>
      </c>
      <c r="N915" s="42" t="str">
        <f>IFERROR(VLOOKUP(C915, マスタ!$E$2:$G$33, 3, TRUE), "")</f>
        <v>化学・医薬品</v>
      </c>
      <c r="O915" s="15" t="str">
        <f>IF(F915 = "", "", TEXT( WORKDAY(TEXT(LEFT(F915, FIND("(", F915) - 1), "yyyy/mm/dd"), 1, マスタ!$A$2:$A$106), "yyyymmdd"))</f>
        <v>20170814</v>
      </c>
      <c r="P915" s="16">
        <v>42961</v>
      </c>
      <c r="Q915" s="56">
        <v>2601</v>
      </c>
      <c r="R915" s="56">
        <v>2638</v>
      </c>
      <c r="S915" s="56">
        <v>2569</v>
      </c>
      <c r="T915" s="15" t="str">
        <f t="shared" si="71"/>
        <v>有</v>
      </c>
      <c r="U915" s="15" t="str">
        <f t="shared" si="72"/>
        <v>有</v>
      </c>
      <c r="V915" s="67">
        <f t="shared" si="73"/>
        <v>-1.0273972602739767E-2</v>
      </c>
      <c r="W915" s="17" t="s">
        <v>947</v>
      </c>
      <c r="X915" s="46">
        <v>-26</v>
      </c>
      <c r="Y915" s="71">
        <f t="shared" si="75"/>
        <v>-9.8934550989345507</v>
      </c>
      <c r="Z915">
        <v>2601</v>
      </c>
      <c r="AA915">
        <v>2606</v>
      </c>
      <c r="AB915">
        <v>2589</v>
      </c>
      <c r="AC915">
        <v>2594</v>
      </c>
      <c r="AD915">
        <v>60900</v>
      </c>
      <c r="AE915">
        <v>2594</v>
      </c>
      <c r="AF915">
        <v>2601</v>
      </c>
      <c r="AG915">
        <v>2579</v>
      </c>
      <c r="AH915">
        <v>2579</v>
      </c>
      <c r="AI915">
        <v>17000</v>
      </c>
      <c r="AJ915">
        <v>2579</v>
      </c>
      <c r="AK915">
        <v>2580</v>
      </c>
      <c r="AL915">
        <v>2572</v>
      </c>
      <c r="AM915">
        <v>2575</v>
      </c>
      <c r="AN915">
        <v>8300</v>
      </c>
      <c r="AO915">
        <v>2574</v>
      </c>
      <c r="AP915">
        <v>2583</v>
      </c>
      <c r="AQ915">
        <v>2573</v>
      </c>
      <c r="AR915">
        <v>2576</v>
      </c>
      <c r="AS915">
        <v>13800</v>
      </c>
      <c r="AT915">
        <v>2575</v>
      </c>
      <c r="AU915">
        <v>2587</v>
      </c>
      <c r="AV915">
        <v>2574</v>
      </c>
      <c r="AW915">
        <v>2586</v>
      </c>
      <c r="AX915">
        <v>26200</v>
      </c>
      <c r="AY915">
        <v>2587</v>
      </c>
      <c r="AZ915">
        <v>2587</v>
      </c>
      <c r="BA915">
        <v>2578</v>
      </c>
      <c r="BB915">
        <v>2583</v>
      </c>
      <c r="BC915">
        <v>9300</v>
      </c>
      <c r="BD915">
        <v>2582</v>
      </c>
      <c r="BE915">
        <v>2583</v>
      </c>
      <c r="BF915">
        <v>2576</v>
      </c>
      <c r="BG915">
        <v>2579</v>
      </c>
      <c r="BH915">
        <v>6300</v>
      </c>
      <c r="BI915">
        <v>2578</v>
      </c>
      <c r="BJ915">
        <v>2583</v>
      </c>
      <c r="BK915">
        <v>2571</v>
      </c>
      <c r="BL915">
        <v>2575</v>
      </c>
      <c r="BM915">
        <v>18800</v>
      </c>
      <c r="BN915">
        <v>2574</v>
      </c>
      <c r="BO915">
        <v>2580</v>
      </c>
      <c r="BP915">
        <v>2571</v>
      </c>
      <c r="BQ915">
        <v>2580</v>
      </c>
      <c r="BR915">
        <v>25300</v>
      </c>
      <c r="BS915">
        <v>2580</v>
      </c>
      <c r="BT915">
        <v>2583</v>
      </c>
      <c r="BU915">
        <v>2578</v>
      </c>
      <c r="BV915">
        <v>2579</v>
      </c>
      <c r="BW915">
        <v>13100</v>
      </c>
      <c r="BX915">
        <v>2579</v>
      </c>
      <c r="BY915">
        <v>2583</v>
      </c>
      <c r="BZ915">
        <v>2579</v>
      </c>
      <c r="CA915">
        <v>2583</v>
      </c>
      <c r="CB915">
        <v>6200</v>
      </c>
      <c r="CC915">
        <v>2581</v>
      </c>
      <c r="CD915">
        <v>2582</v>
      </c>
      <c r="CE915">
        <v>2572</v>
      </c>
      <c r="CF915">
        <v>2572</v>
      </c>
      <c r="CG915">
        <v>12200</v>
      </c>
      <c r="CH915">
        <v>2572</v>
      </c>
      <c r="CI915">
        <v>2577</v>
      </c>
      <c r="CJ915">
        <v>2572</v>
      </c>
      <c r="CK915">
        <v>2573</v>
      </c>
      <c r="CL915">
        <v>7500</v>
      </c>
      <c r="CM915">
        <v>2574</v>
      </c>
      <c r="CN915">
        <v>2577</v>
      </c>
      <c r="CO915">
        <v>2573</v>
      </c>
      <c r="CP915">
        <v>2576</v>
      </c>
      <c r="CQ915">
        <v>12000</v>
      </c>
      <c r="CR915">
        <v>2576</v>
      </c>
      <c r="CS915">
        <v>2577</v>
      </c>
      <c r="CT915">
        <v>2574</v>
      </c>
      <c r="CU915">
        <v>2577</v>
      </c>
      <c r="CV915">
        <v>11500</v>
      </c>
      <c r="CW915">
        <v>2578</v>
      </c>
      <c r="CX915">
        <v>2580</v>
      </c>
      <c r="CY915">
        <v>2572</v>
      </c>
      <c r="CZ915">
        <v>2573</v>
      </c>
      <c r="DA915">
        <v>9900</v>
      </c>
      <c r="DB915">
        <v>2572</v>
      </c>
      <c r="DC915">
        <v>2574</v>
      </c>
      <c r="DD915">
        <v>2569</v>
      </c>
      <c r="DE915">
        <v>2573</v>
      </c>
      <c r="DF915">
        <v>12800</v>
      </c>
      <c r="DG915">
        <v>2572</v>
      </c>
      <c r="DH915">
        <v>2574</v>
      </c>
      <c r="DI915">
        <v>2572</v>
      </c>
      <c r="DJ915">
        <v>2573</v>
      </c>
      <c r="DK915">
        <v>5700</v>
      </c>
      <c r="DL915">
        <v>2573</v>
      </c>
      <c r="DM915">
        <v>2575</v>
      </c>
      <c r="DN915">
        <v>2572</v>
      </c>
      <c r="DO915">
        <v>2573</v>
      </c>
      <c r="DP915">
        <v>6400</v>
      </c>
      <c r="DQ915">
        <v>2574</v>
      </c>
      <c r="DR915">
        <v>2576</v>
      </c>
      <c r="DS915">
        <v>2572</v>
      </c>
      <c r="DT915">
        <v>2572</v>
      </c>
      <c r="DU915">
        <v>8700</v>
      </c>
      <c r="DV915">
        <v>2572</v>
      </c>
      <c r="DW915">
        <v>2581</v>
      </c>
      <c r="DX915">
        <v>2572</v>
      </c>
      <c r="DY915">
        <v>2581</v>
      </c>
      <c r="DZ915">
        <v>12100</v>
      </c>
      <c r="EA915">
        <v>2581</v>
      </c>
      <c r="EB915">
        <v>2582</v>
      </c>
      <c r="EC915">
        <v>2581</v>
      </c>
      <c r="ED915">
        <v>2581</v>
      </c>
      <c r="EE915">
        <v>4900</v>
      </c>
      <c r="EF915">
        <v>2582</v>
      </c>
      <c r="EG915">
        <v>2591</v>
      </c>
      <c r="EH915">
        <v>2582</v>
      </c>
      <c r="EI915">
        <v>2591</v>
      </c>
      <c r="EJ915">
        <v>19500</v>
      </c>
      <c r="EK915">
        <v>2591</v>
      </c>
      <c r="EL915">
        <v>2596</v>
      </c>
      <c r="EM915">
        <v>2591</v>
      </c>
      <c r="EN915">
        <v>2595</v>
      </c>
      <c r="EO915">
        <v>9700</v>
      </c>
      <c r="EP915">
        <v>2595</v>
      </c>
      <c r="EQ915">
        <v>2596</v>
      </c>
      <c r="ER915">
        <v>2593</v>
      </c>
      <c r="ES915">
        <v>2595</v>
      </c>
      <c r="ET915">
        <v>12900</v>
      </c>
      <c r="EU915">
        <v>2595</v>
      </c>
      <c r="EV915">
        <v>2606</v>
      </c>
      <c r="EW915">
        <v>2594</v>
      </c>
      <c r="EX915">
        <v>2605</v>
      </c>
      <c r="EY915">
        <v>30100</v>
      </c>
      <c r="EZ915">
        <v>2605</v>
      </c>
      <c r="FA915">
        <v>2609</v>
      </c>
      <c r="FB915">
        <v>2605</v>
      </c>
      <c r="FC915">
        <v>2608</v>
      </c>
      <c r="FD915">
        <v>7300</v>
      </c>
      <c r="FE915">
        <v>2608</v>
      </c>
      <c r="FF915">
        <v>2617</v>
      </c>
      <c r="FG915">
        <v>2608</v>
      </c>
      <c r="FH915">
        <v>2617</v>
      </c>
      <c r="FI915">
        <v>13200</v>
      </c>
      <c r="FJ915">
        <v>2615</v>
      </c>
      <c r="FK915">
        <v>2615</v>
      </c>
      <c r="FL915">
        <v>2608</v>
      </c>
      <c r="FM915">
        <v>2610</v>
      </c>
      <c r="FN915">
        <v>13400</v>
      </c>
      <c r="FO915">
        <v>2610</v>
      </c>
      <c r="FP915">
        <v>2617</v>
      </c>
      <c r="FQ915">
        <v>2609</v>
      </c>
      <c r="FR915">
        <v>2617</v>
      </c>
      <c r="FS915">
        <v>8800</v>
      </c>
      <c r="FT915">
        <v>2618</v>
      </c>
      <c r="FU915">
        <v>2618</v>
      </c>
      <c r="FV915">
        <v>2618</v>
      </c>
      <c r="FW915">
        <v>2618</v>
      </c>
      <c r="FX915">
        <v>1900</v>
      </c>
      <c r="GC915">
        <v>0</v>
      </c>
      <c r="GH915">
        <v>0</v>
      </c>
      <c r="GM915">
        <v>0</v>
      </c>
      <c r="GR915">
        <v>0</v>
      </c>
      <c r="GW915">
        <v>0</v>
      </c>
      <c r="HB915">
        <v>0</v>
      </c>
      <c r="HG915">
        <v>0</v>
      </c>
      <c r="HL915">
        <v>0</v>
      </c>
      <c r="HQ915">
        <v>0</v>
      </c>
      <c r="HV915">
        <v>0</v>
      </c>
      <c r="IA915">
        <v>0</v>
      </c>
      <c r="IB915">
        <v>2620</v>
      </c>
      <c r="IC915">
        <v>2620</v>
      </c>
      <c r="ID915">
        <v>2608</v>
      </c>
      <c r="IE915">
        <v>2619</v>
      </c>
      <c r="IF915">
        <v>44800</v>
      </c>
      <c r="IG915">
        <v>2619</v>
      </c>
      <c r="IH915">
        <v>2623</v>
      </c>
      <c r="II915">
        <v>2619</v>
      </c>
      <c r="IJ915">
        <v>2622</v>
      </c>
      <c r="IK915">
        <v>10800</v>
      </c>
      <c r="IL915">
        <v>2622</v>
      </c>
      <c r="IM915">
        <v>2629</v>
      </c>
      <c r="IN915">
        <v>2622</v>
      </c>
      <c r="IO915">
        <v>2625</v>
      </c>
      <c r="IP915">
        <v>21000</v>
      </c>
      <c r="IQ915">
        <v>2625</v>
      </c>
      <c r="IR915">
        <v>2631</v>
      </c>
      <c r="IS915">
        <v>2622</v>
      </c>
      <c r="IT915">
        <v>2624</v>
      </c>
      <c r="IU915">
        <v>29000</v>
      </c>
      <c r="IV915">
        <v>2624</v>
      </c>
      <c r="IW915">
        <v>2633</v>
      </c>
      <c r="IX915">
        <v>2620</v>
      </c>
      <c r="IY915">
        <v>2629</v>
      </c>
      <c r="IZ915">
        <v>46900</v>
      </c>
      <c r="JA915">
        <v>2630</v>
      </c>
      <c r="JB915">
        <v>2637</v>
      </c>
      <c r="JC915">
        <v>2630</v>
      </c>
      <c r="JD915">
        <v>2637</v>
      </c>
      <c r="JE915">
        <v>22300</v>
      </c>
      <c r="JF915">
        <v>2635</v>
      </c>
      <c r="JG915">
        <v>2638</v>
      </c>
      <c r="JH915">
        <v>2634</v>
      </c>
      <c r="JI915">
        <v>2634</v>
      </c>
      <c r="JJ915">
        <v>9000</v>
      </c>
      <c r="JK915">
        <v>2634</v>
      </c>
      <c r="JL915">
        <v>2635</v>
      </c>
      <c r="JM915">
        <v>2632</v>
      </c>
      <c r="JN915">
        <v>2632</v>
      </c>
      <c r="JO915">
        <v>9400</v>
      </c>
      <c r="JP915">
        <v>2633</v>
      </c>
      <c r="JQ915">
        <v>2633</v>
      </c>
      <c r="JR915">
        <v>2624</v>
      </c>
      <c r="JS915">
        <v>2624</v>
      </c>
      <c r="JT915">
        <v>9300</v>
      </c>
      <c r="JU915">
        <v>2623</v>
      </c>
      <c r="JV915">
        <v>2624</v>
      </c>
      <c r="JW915">
        <v>2622</v>
      </c>
      <c r="JX915">
        <v>2622</v>
      </c>
      <c r="JY915">
        <v>4300</v>
      </c>
      <c r="JZ915">
        <v>2621</v>
      </c>
      <c r="KA915">
        <v>2622</v>
      </c>
      <c r="KB915">
        <v>2620</v>
      </c>
      <c r="KC915">
        <v>2622</v>
      </c>
      <c r="KD915">
        <v>10100</v>
      </c>
      <c r="KE915">
        <v>2623</v>
      </c>
      <c r="KF915">
        <v>2626</v>
      </c>
      <c r="KG915">
        <v>2623</v>
      </c>
      <c r="KH915">
        <v>2624</v>
      </c>
      <c r="KI915">
        <v>6600</v>
      </c>
      <c r="KJ915">
        <v>2623</v>
      </c>
      <c r="KK915">
        <v>2627</v>
      </c>
      <c r="KL915">
        <v>2623</v>
      </c>
      <c r="KM915">
        <v>2626</v>
      </c>
      <c r="KN915">
        <v>17100</v>
      </c>
      <c r="KO915">
        <v>2627</v>
      </c>
      <c r="KP915">
        <v>2632</v>
      </c>
      <c r="KQ915">
        <v>2627</v>
      </c>
      <c r="KR915">
        <v>2630</v>
      </c>
      <c r="KS915">
        <v>8700</v>
      </c>
      <c r="KT915">
        <v>2630</v>
      </c>
      <c r="KU915">
        <v>2630</v>
      </c>
      <c r="KV915">
        <v>2627</v>
      </c>
      <c r="KW915">
        <v>2627</v>
      </c>
      <c r="KX915">
        <v>7600</v>
      </c>
      <c r="KY915">
        <v>2626</v>
      </c>
      <c r="KZ915">
        <v>2627</v>
      </c>
      <c r="LA915">
        <v>2622</v>
      </c>
      <c r="LB915">
        <v>2622</v>
      </c>
      <c r="LC915">
        <v>10700</v>
      </c>
      <c r="LD915">
        <v>2622</v>
      </c>
      <c r="LE915">
        <v>2623</v>
      </c>
      <c r="LF915">
        <v>2621</v>
      </c>
      <c r="LG915">
        <v>2621</v>
      </c>
      <c r="LH915">
        <v>3700</v>
      </c>
      <c r="LI915">
        <v>2621</v>
      </c>
      <c r="LJ915">
        <v>2622</v>
      </c>
      <c r="LK915">
        <v>2619</v>
      </c>
      <c r="LL915">
        <v>2622</v>
      </c>
      <c r="LM915">
        <v>7600</v>
      </c>
      <c r="LN915">
        <v>2622</v>
      </c>
      <c r="LO915">
        <v>2626</v>
      </c>
      <c r="LP915">
        <v>2622</v>
      </c>
      <c r="LQ915">
        <v>2624</v>
      </c>
      <c r="LR915">
        <v>15600</v>
      </c>
      <c r="LS915">
        <v>2624</v>
      </c>
      <c r="LT915">
        <v>2629</v>
      </c>
      <c r="LU915">
        <v>2624</v>
      </c>
      <c r="LV915">
        <v>2628</v>
      </c>
      <c r="LW915">
        <v>9500</v>
      </c>
      <c r="LX915">
        <v>2626</v>
      </c>
      <c r="LY915">
        <v>2633</v>
      </c>
      <c r="LZ915">
        <v>2625</v>
      </c>
      <c r="MA915">
        <v>2632</v>
      </c>
      <c r="MB915">
        <v>15500</v>
      </c>
      <c r="MC915">
        <v>2632</v>
      </c>
      <c r="MD915">
        <v>2633</v>
      </c>
      <c r="ME915">
        <v>2632</v>
      </c>
      <c r="MF915">
        <v>2633</v>
      </c>
      <c r="MG915">
        <v>6100</v>
      </c>
      <c r="MH915">
        <v>2633</v>
      </c>
      <c r="MI915">
        <v>2634</v>
      </c>
      <c r="MJ915">
        <v>2630</v>
      </c>
      <c r="MK915">
        <v>2630</v>
      </c>
      <c r="ML915">
        <v>12600</v>
      </c>
      <c r="MM915">
        <v>2630</v>
      </c>
      <c r="MN915">
        <v>2631</v>
      </c>
      <c r="MO915">
        <v>2629</v>
      </c>
      <c r="MP915">
        <v>2630</v>
      </c>
      <c r="MQ915">
        <v>10700</v>
      </c>
      <c r="MR915">
        <v>2628</v>
      </c>
      <c r="MS915">
        <v>2630</v>
      </c>
      <c r="MT915">
        <v>2625</v>
      </c>
      <c r="MU915">
        <v>2625</v>
      </c>
      <c r="MV915">
        <v>18200</v>
      </c>
      <c r="MW915">
        <v>2625</v>
      </c>
      <c r="MX915">
        <v>2627</v>
      </c>
      <c r="MY915">
        <v>2622</v>
      </c>
      <c r="MZ915">
        <v>2625</v>
      </c>
      <c r="NA915">
        <v>24600</v>
      </c>
      <c r="NB915">
        <v>2625</v>
      </c>
      <c r="NC915">
        <v>2631</v>
      </c>
      <c r="ND915">
        <v>2625</v>
      </c>
      <c r="NE915">
        <v>2629</v>
      </c>
      <c r="NF915">
        <v>16300</v>
      </c>
      <c r="NG915">
        <v>2628</v>
      </c>
      <c r="NH915">
        <v>2629</v>
      </c>
      <c r="NI915">
        <v>2624</v>
      </c>
      <c r="NJ915">
        <v>2624</v>
      </c>
      <c r="NK915">
        <v>23200</v>
      </c>
      <c r="NL915">
        <v>2625</v>
      </c>
      <c r="NM915">
        <v>2627</v>
      </c>
      <c r="NN915">
        <v>2621</v>
      </c>
      <c r="NO915">
        <v>2624</v>
      </c>
      <c r="NP915">
        <v>41500</v>
      </c>
      <c r="NQ915">
        <v>2623</v>
      </c>
      <c r="NR915">
        <v>2626</v>
      </c>
      <c r="NS915">
        <v>2623</v>
      </c>
      <c r="NT915">
        <v>2624</v>
      </c>
      <c r="NU915">
        <v>39000</v>
      </c>
      <c r="NV915">
        <v>2624</v>
      </c>
      <c r="NW915">
        <v>2624</v>
      </c>
      <c r="NX915">
        <v>2624</v>
      </c>
      <c r="NY915">
        <v>2624</v>
      </c>
      <c r="NZ915">
        <v>102600</v>
      </c>
    </row>
    <row r="916" spans="1:390" ht="27">
      <c r="A916" s="14" t="s">
        <v>18</v>
      </c>
      <c r="B916" s="14">
        <v>42</v>
      </c>
      <c r="C916" s="14">
        <v>9957</v>
      </c>
      <c r="D916" s="9" t="s">
        <v>566</v>
      </c>
      <c r="E916" s="14" t="s">
        <v>20</v>
      </c>
      <c r="F916" s="14" t="s">
        <v>453</v>
      </c>
      <c r="G916" s="51">
        <v>1650</v>
      </c>
      <c r="H916" s="51">
        <v>69</v>
      </c>
      <c r="I916" s="59">
        <v>4.36E-2</v>
      </c>
      <c r="J916" s="51">
        <v>173300</v>
      </c>
      <c r="K916" s="51">
        <v>1655</v>
      </c>
      <c r="L916" s="51">
        <v>1564</v>
      </c>
      <c r="M916" s="64">
        <f t="shared" si="74"/>
        <v>5.4945054945054944E-2</v>
      </c>
      <c r="N916" s="43" t="str">
        <f>IFERROR(VLOOKUP(C916, マスタ!$E$2:$G$33, 3, TRUE), "")</f>
        <v>サービス</v>
      </c>
      <c r="O916" s="14" t="str">
        <f>IF(F916 = "", "", TEXT( WORKDAY(TEXT(LEFT(F916, FIND("(", F916) - 1), "yyyy/mm/dd"), 1, マスタ!$A$2:$A$106), "yyyymmdd"))</f>
        <v>20170814</v>
      </c>
      <c r="P916" s="18">
        <v>42961</v>
      </c>
      <c r="Q916" s="57">
        <v>1612</v>
      </c>
      <c r="R916" s="57">
        <v>1638</v>
      </c>
      <c r="S916" s="57">
        <v>1608</v>
      </c>
      <c r="T916" s="14" t="str">
        <f t="shared" si="71"/>
        <v>有</v>
      </c>
      <c r="U916" s="14" t="str">
        <f t="shared" si="72"/>
        <v>無</v>
      </c>
      <c r="V916" s="68">
        <f t="shared" si="73"/>
        <v>-2.3030303030303068E-2</v>
      </c>
      <c r="W916" s="19" t="s">
        <v>950</v>
      </c>
      <c r="X916" s="47">
        <v>12</v>
      </c>
      <c r="Y916" s="70">
        <f t="shared" si="75"/>
        <v>7.2727272727272725</v>
      </c>
      <c r="Z916">
        <v>1612</v>
      </c>
      <c r="AA916">
        <v>1626</v>
      </c>
      <c r="AB916">
        <v>1612</v>
      </c>
      <c r="AC916">
        <v>1626</v>
      </c>
      <c r="AD916">
        <v>7100</v>
      </c>
      <c r="AE916">
        <v>1624</v>
      </c>
      <c r="AF916">
        <v>1624</v>
      </c>
      <c r="AG916">
        <v>1618</v>
      </c>
      <c r="AH916">
        <v>1623</v>
      </c>
      <c r="AI916">
        <v>1700</v>
      </c>
      <c r="AJ916">
        <v>1624</v>
      </c>
      <c r="AK916">
        <v>1627</v>
      </c>
      <c r="AL916">
        <v>1619</v>
      </c>
      <c r="AM916">
        <v>1626</v>
      </c>
      <c r="AN916">
        <v>1100</v>
      </c>
      <c r="AO916">
        <v>1623</v>
      </c>
      <c r="AP916">
        <v>1624</v>
      </c>
      <c r="AQ916">
        <v>1622</v>
      </c>
      <c r="AR916">
        <v>1622</v>
      </c>
      <c r="AS916">
        <v>500</v>
      </c>
      <c r="AT916">
        <v>1621</v>
      </c>
      <c r="AU916">
        <v>1624</v>
      </c>
      <c r="AV916">
        <v>1621</v>
      </c>
      <c r="AW916">
        <v>1624</v>
      </c>
      <c r="AX916">
        <v>1400</v>
      </c>
      <c r="AY916">
        <v>1624</v>
      </c>
      <c r="AZ916">
        <v>1624</v>
      </c>
      <c r="BA916">
        <v>1621</v>
      </c>
      <c r="BB916">
        <v>1621</v>
      </c>
      <c r="BC916">
        <v>500</v>
      </c>
      <c r="BD916">
        <v>1621</v>
      </c>
      <c r="BE916">
        <v>1621</v>
      </c>
      <c r="BF916">
        <v>1617</v>
      </c>
      <c r="BG916">
        <v>1618</v>
      </c>
      <c r="BH916">
        <v>1100</v>
      </c>
      <c r="BI916">
        <v>1616</v>
      </c>
      <c r="BJ916">
        <v>1616</v>
      </c>
      <c r="BK916">
        <v>1611</v>
      </c>
      <c r="BL916">
        <v>1611</v>
      </c>
      <c r="BM916">
        <v>1400</v>
      </c>
      <c r="BN916">
        <v>1610</v>
      </c>
      <c r="BO916">
        <v>1611</v>
      </c>
      <c r="BP916">
        <v>1609</v>
      </c>
      <c r="BQ916">
        <v>1609</v>
      </c>
      <c r="BR916">
        <v>1000</v>
      </c>
      <c r="BS916">
        <v>1608</v>
      </c>
      <c r="BT916">
        <v>1611</v>
      </c>
      <c r="BU916">
        <v>1608</v>
      </c>
      <c r="BV916">
        <v>1611</v>
      </c>
      <c r="BW916">
        <v>1000</v>
      </c>
      <c r="BX916">
        <v>1613</v>
      </c>
      <c r="BY916">
        <v>1618</v>
      </c>
      <c r="BZ916">
        <v>1613</v>
      </c>
      <c r="CA916">
        <v>1618</v>
      </c>
      <c r="CB916">
        <v>1000</v>
      </c>
      <c r="CG916">
        <v>0</v>
      </c>
      <c r="CH916">
        <v>1618</v>
      </c>
      <c r="CI916">
        <v>1620</v>
      </c>
      <c r="CJ916">
        <v>1608</v>
      </c>
      <c r="CK916">
        <v>1616</v>
      </c>
      <c r="CL916">
        <v>6300</v>
      </c>
      <c r="CQ916">
        <v>0</v>
      </c>
      <c r="CV916">
        <v>0</v>
      </c>
      <c r="CW916">
        <v>1616</v>
      </c>
      <c r="CX916">
        <v>1616</v>
      </c>
      <c r="CY916">
        <v>1615</v>
      </c>
      <c r="CZ916">
        <v>1616</v>
      </c>
      <c r="DA916">
        <v>600</v>
      </c>
      <c r="DF916">
        <v>0</v>
      </c>
      <c r="DG916">
        <v>1614</v>
      </c>
      <c r="DH916">
        <v>1614</v>
      </c>
      <c r="DI916">
        <v>1613</v>
      </c>
      <c r="DJ916">
        <v>1613</v>
      </c>
      <c r="DK916">
        <v>200</v>
      </c>
      <c r="DP916">
        <v>0</v>
      </c>
      <c r="DU916">
        <v>0</v>
      </c>
      <c r="DZ916">
        <v>0</v>
      </c>
      <c r="EA916">
        <v>1613</v>
      </c>
      <c r="EB916">
        <v>1613</v>
      </c>
      <c r="EC916">
        <v>1612</v>
      </c>
      <c r="ED916">
        <v>1612</v>
      </c>
      <c r="EE916">
        <v>400</v>
      </c>
      <c r="EJ916">
        <v>0</v>
      </c>
      <c r="EK916">
        <v>1611</v>
      </c>
      <c r="EL916">
        <v>1611</v>
      </c>
      <c r="EM916">
        <v>1611</v>
      </c>
      <c r="EN916">
        <v>1611</v>
      </c>
      <c r="EO916">
        <v>300</v>
      </c>
      <c r="EP916">
        <v>1612</v>
      </c>
      <c r="EQ916">
        <v>1612</v>
      </c>
      <c r="ER916">
        <v>1612</v>
      </c>
      <c r="ES916">
        <v>1612</v>
      </c>
      <c r="ET916">
        <v>500</v>
      </c>
      <c r="EU916">
        <v>1612</v>
      </c>
      <c r="EV916">
        <v>1612</v>
      </c>
      <c r="EW916">
        <v>1612</v>
      </c>
      <c r="EX916">
        <v>1612</v>
      </c>
      <c r="EY916">
        <v>200</v>
      </c>
      <c r="EZ916">
        <v>1613</v>
      </c>
      <c r="FA916">
        <v>1614</v>
      </c>
      <c r="FB916">
        <v>1613</v>
      </c>
      <c r="FC916">
        <v>1614</v>
      </c>
      <c r="FD916">
        <v>1100</v>
      </c>
      <c r="FI916">
        <v>0</v>
      </c>
      <c r="FN916">
        <v>0</v>
      </c>
      <c r="FS916">
        <v>0</v>
      </c>
      <c r="FT916">
        <v>1614</v>
      </c>
      <c r="FU916">
        <v>1614</v>
      </c>
      <c r="FV916">
        <v>1614</v>
      </c>
      <c r="FW916">
        <v>1614</v>
      </c>
      <c r="FX916">
        <v>100</v>
      </c>
      <c r="GC916">
        <v>0</v>
      </c>
      <c r="GH916">
        <v>0</v>
      </c>
      <c r="GM916">
        <v>0</v>
      </c>
      <c r="GR916">
        <v>0</v>
      </c>
      <c r="GW916">
        <v>0</v>
      </c>
      <c r="HB916">
        <v>0</v>
      </c>
      <c r="HG916">
        <v>0</v>
      </c>
      <c r="HL916">
        <v>0</v>
      </c>
      <c r="HQ916">
        <v>0</v>
      </c>
      <c r="HV916">
        <v>0</v>
      </c>
      <c r="IA916">
        <v>0</v>
      </c>
      <c r="IB916">
        <v>1614</v>
      </c>
      <c r="IC916">
        <v>1618</v>
      </c>
      <c r="ID916">
        <v>1614</v>
      </c>
      <c r="IE916">
        <v>1618</v>
      </c>
      <c r="IF916">
        <v>3200</v>
      </c>
      <c r="IG916">
        <v>1619</v>
      </c>
      <c r="IH916">
        <v>1623</v>
      </c>
      <c r="II916">
        <v>1619</v>
      </c>
      <c r="IJ916">
        <v>1623</v>
      </c>
      <c r="IK916">
        <v>3500</v>
      </c>
      <c r="IL916">
        <v>1624</v>
      </c>
      <c r="IM916">
        <v>1625</v>
      </c>
      <c r="IN916">
        <v>1621</v>
      </c>
      <c r="IO916">
        <v>1624</v>
      </c>
      <c r="IP916">
        <v>1200</v>
      </c>
      <c r="IQ916">
        <v>1624</v>
      </c>
      <c r="IR916">
        <v>1625</v>
      </c>
      <c r="IS916">
        <v>1624</v>
      </c>
      <c r="IT916">
        <v>1625</v>
      </c>
      <c r="IU916">
        <v>800</v>
      </c>
      <c r="IV916">
        <v>1623</v>
      </c>
      <c r="IW916">
        <v>1624</v>
      </c>
      <c r="IX916">
        <v>1621</v>
      </c>
      <c r="IY916">
        <v>1623</v>
      </c>
      <c r="IZ916">
        <v>1300</v>
      </c>
      <c r="JA916">
        <v>1627</v>
      </c>
      <c r="JB916">
        <v>1636</v>
      </c>
      <c r="JC916">
        <v>1627</v>
      </c>
      <c r="JD916">
        <v>1636</v>
      </c>
      <c r="JE916">
        <v>2400</v>
      </c>
      <c r="JF916">
        <v>1636</v>
      </c>
      <c r="JG916">
        <v>1636</v>
      </c>
      <c r="JH916">
        <v>1635</v>
      </c>
      <c r="JI916">
        <v>1635</v>
      </c>
      <c r="JJ916">
        <v>400</v>
      </c>
      <c r="JO916">
        <v>0</v>
      </c>
      <c r="JP916">
        <v>1635</v>
      </c>
      <c r="JQ916">
        <v>1635</v>
      </c>
      <c r="JR916">
        <v>1635</v>
      </c>
      <c r="JS916">
        <v>1635</v>
      </c>
      <c r="JT916">
        <v>100</v>
      </c>
      <c r="JU916">
        <v>1633</v>
      </c>
      <c r="JV916">
        <v>1635</v>
      </c>
      <c r="JW916">
        <v>1633</v>
      </c>
      <c r="JX916">
        <v>1635</v>
      </c>
      <c r="JY916">
        <v>500</v>
      </c>
      <c r="JZ916">
        <v>1636</v>
      </c>
      <c r="KA916">
        <v>1636</v>
      </c>
      <c r="KB916">
        <v>1636</v>
      </c>
      <c r="KC916">
        <v>1636</v>
      </c>
      <c r="KD916">
        <v>100</v>
      </c>
      <c r="KE916">
        <v>1638</v>
      </c>
      <c r="KF916">
        <v>1638</v>
      </c>
      <c r="KG916">
        <v>1638</v>
      </c>
      <c r="KH916">
        <v>1638</v>
      </c>
      <c r="KI916">
        <v>100</v>
      </c>
      <c r="KJ916">
        <v>1636</v>
      </c>
      <c r="KK916">
        <v>1637</v>
      </c>
      <c r="KL916">
        <v>1633</v>
      </c>
      <c r="KM916">
        <v>1633</v>
      </c>
      <c r="KN916">
        <v>1300</v>
      </c>
      <c r="KO916">
        <v>1631</v>
      </c>
      <c r="KP916">
        <v>1632</v>
      </c>
      <c r="KQ916">
        <v>1630</v>
      </c>
      <c r="KR916">
        <v>1632</v>
      </c>
      <c r="KS916">
        <v>400</v>
      </c>
      <c r="KT916">
        <v>1632</v>
      </c>
      <c r="KU916">
        <v>1638</v>
      </c>
      <c r="KV916">
        <v>1632</v>
      </c>
      <c r="KW916">
        <v>1638</v>
      </c>
      <c r="KX916">
        <v>3100</v>
      </c>
      <c r="KY916">
        <v>1635</v>
      </c>
      <c r="KZ916">
        <v>1635</v>
      </c>
      <c r="LA916">
        <v>1635</v>
      </c>
      <c r="LB916">
        <v>1635</v>
      </c>
      <c r="LC916">
        <v>100</v>
      </c>
      <c r="LH916">
        <v>0</v>
      </c>
      <c r="LI916">
        <v>1632</v>
      </c>
      <c r="LJ916">
        <v>1634</v>
      </c>
      <c r="LK916">
        <v>1632</v>
      </c>
      <c r="LL916">
        <v>1634</v>
      </c>
      <c r="LM916">
        <v>200</v>
      </c>
      <c r="LN916">
        <v>1632</v>
      </c>
      <c r="LO916">
        <v>1634</v>
      </c>
      <c r="LP916">
        <v>1632</v>
      </c>
      <c r="LQ916">
        <v>1634</v>
      </c>
      <c r="LR916">
        <v>400</v>
      </c>
      <c r="LS916">
        <v>1632</v>
      </c>
      <c r="LT916">
        <v>1634</v>
      </c>
      <c r="LU916">
        <v>1632</v>
      </c>
      <c r="LV916">
        <v>1632</v>
      </c>
      <c r="LW916">
        <v>800</v>
      </c>
      <c r="MB916">
        <v>0</v>
      </c>
      <c r="MC916">
        <v>1633</v>
      </c>
      <c r="MD916">
        <v>1633</v>
      </c>
      <c r="ME916">
        <v>1631</v>
      </c>
      <c r="MF916">
        <v>1631</v>
      </c>
      <c r="MG916">
        <v>600</v>
      </c>
      <c r="MH916">
        <v>1631</v>
      </c>
      <c r="MI916">
        <v>1631</v>
      </c>
      <c r="MJ916">
        <v>1621</v>
      </c>
      <c r="MK916">
        <v>1626</v>
      </c>
      <c r="ML916">
        <v>3100</v>
      </c>
      <c r="MQ916">
        <v>0</v>
      </c>
      <c r="MR916">
        <v>1628</v>
      </c>
      <c r="MS916">
        <v>1629</v>
      </c>
      <c r="MT916">
        <v>1628</v>
      </c>
      <c r="MU916">
        <v>1629</v>
      </c>
      <c r="MV916">
        <v>900</v>
      </c>
      <c r="MW916">
        <v>1629</v>
      </c>
      <c r="MX916">
        <v>1630</v>
      </c>
      <c r="MY916">
        <v>1625</v>
      </c>
      <c r="MZ916">
        <v>1625</v>
      </c>
      <c r="NA916">
        <v>1100</v>
      </c>
      <c r="NB916">
        <v>1627</v>
      </c>
      <c r="NC916">
        <v>1630</v>
      </c>
      <c r="ND916">
        <v>1627</v>
      </c>
      <c r="NE916">
        <v>1630</v>
      </c>
      <c r="NF916">
        <v>200</v>
      </c>
      <c r="NG916">
        <v>1628</v>
      </c>
      <c r="NH916">
        <v>1630</v>
      </c>
      <c r="NI916">
        <v>1628</v>
      </c>
      <c r="NJ916">
        <v>1630</v>
      </c>
      <c r="NK916">
        <v>900</v>
      </c>
      <c r="NP916">
        <v>0</v>
      </c>
      <c r="NQ916">
        <v>1630</v>
      </c>
      <c r="NR916">
        <v>1630</v>
      </c>
      <c r="NS916">
        <v>1624</v>
      </c>
      <c r="NT916">
        <v>1627</v>
      </c>
      <c r="NU916">
        <v>3000</v>
      </c>
      <c r="NV916">
        <v>1626</v>
      </c>
      <c r="NW916">
        <v>1626</v>
      </c>
      <c r="NX916">
        <v>1626</v>
      </c>
      <c r="NY916">
        <v>1626</v>
      </c>
      <c r="NZ916">
        <v>1700</v>
      </c>
    </row>
    <row r="917" spans="1:390" ht="15">
      <c r="A917" s="15" t="s">
        <v>613</v>
      </c>
      <c r="B917" s="15">
        <v>43</v>
      </c>
      <c r="C917" s="15">
        <v>8771</v>
      </c>
      <c r="D917" s="10" t="s">
        <v>603</v>
      </c>
      <c r="E917" s="15" t="s">
        <v>20</v>
      </c>
      <c r="F917" s="15" t="s">
        <v>453</v>
      </c>
      <c r="G917" s="50">
        <v>2935</v>
      </c>
      <c r="H917" s="50">
        <v>120</v>
      </c>
      <c r="I917" s="58">
        <v>4.2599999999999999E-2</v>
      </c>
      <c r="J917" s="50">
        <v>46200</v>
      </c>
      <c r="K917" s="50">
        <v>2945</v>
      </c>
      <c r="L917" s="50">
        <v>2858</v>
      </c>
      <c r="M917" s="63">
        <f t="shared" si="74"/>
        <v>0.11494252873563218</v>
      </c>
      <c r="N917" s="42" t="str">
        <f>IFERROR(VLOOKUP(C917, マスタ!$E$2:$G$33, 3, TRUE), "")</f>
        <v>保険</v>
      </c>
      <c r="O917" s="15" t="str">
        <f>IF(F917 = "", "", TEXT( WORKDAY(TEXT(LEFT(F917, FIND("(", F917) - 1), "yyyy/mm/dd"), 1, マスタ!$A$2:$A$106), "yyyymmdd"))</f>
        <v>20170814</v>
      </c>
      <c r="P917" s="16">
        <v>42961</v>
      </c>
      <c r="Q917" s="56">
        <v>2900</v>
      </c>
      <c r="R917" s="56">
        <v>2975</v>
      </c>
      <c r="S917" s="56">
        <v>2842</v>
      </c>
      <c r="T917" s="15" t="str">
        <f t="shared" si="71"/>
        <v>有</v>
      </c>
      <c r="U917" s="15" t="str">
        <f t="shared" si="72"/>
        <v>有</v>
      </c>
      <c r="V917" s="67">
        <f t="shared" si="73"/>
        <v>-1.1925042589437829E-2</v>
      </c>
      <c r="W917" s="17" t="s">
        <v>947</v>
      </c>
      <c r="X917" s="46">
        <v>-29</v>
      </c>
      <c r="Y917" s="71">
        <f t="shared" si="75"/>
        <v>-9.8807495741056215</v>
      </c>
      <c r="Z917">
        <v>2900</v>
      </c>
      <c r="AA917">
        <v>2900</v>
      </c>
      <c r="AB917">
        <v>2860</v>
      </c>
      <c r="AC917">
        <v>2860</v>
      </c>
      <c r="AD917">
        <v>1500</v>
      </c>
      <c r="AI917">
        <v>0</v>
      </c>
      <c r="AJ917">
        <v>2851</v>
      </c>
      <c r="AK917">
        <v>2851</v>
      </c>
      <c r="AL917">
        <v>2843</v>
      </c>
      <c r="AM917">
        <v>2848</v>
      </c>
      <c r="AN917">
        <v>600</v>
      </c>
      <c r="AS917">
        <v>0</v>
      </c>
      <c r="AT917">
        <v>2842</v>
      </c>
      <c r="AU917">
        <v>2854</v>
      </c>
      <c r="AV917">
        <v>2842</v>
      </c>
      <c r="AW917">
        <v>2850</v>
      </c>
      <c r="AX917">
        <v>1700</v>
      </c>
      <c r="AY917">
        <v>2851</v>
      </c>
      <c r="AZ917">
        <v>2859</v>
      </c>
      <c r="BA917">
        <v>2843</v>
      </c>
      <c r="BB917">
        <v>2859</v>
      </c>
      <c r="BC917">
        <v>900</v>
      </c>
      <c r="BH917">
        <v>0</v>
      </c>
      <c r="BI917">
        <v>2851</v>
      </c>
      <c r="BJ917">
        <v>2855</v>
      </c>
      <c r="BK917">
        <v>2851</v>
      </c>
      <c r="BL917">
        <v>2855</v>
      </c>
      <c r="BM917">
        <v>200</v>
      </c>
      <c r="BN917">
        <v>2852</v>
      </c>
      <c r="BO917">
        <v>2852</v>
      </c>
      <c r="BP917">
        <v>2852</v>
      </c>
      <c r="BQ917">
        <v>2852</v>
      </c>
      <c r="BR917">
        <v>200</v>
      </c>
      <c r="BS917">
        <v>2859</v>
      </c>
      <c r="BT917">
        <v>2872</v>
      </c>
      <c r="BU917">
        <v>2859</v>
      </c>
      <c r="BV917">
        <v>2864</v>
      </c>
      <c r="BW917">
        <v>800</v>
      </c>
      <c r="BX917">
        <v>2876</v>
      </c>
      <c r="BY917">
        <v>2876</v>
      </c>
      <c r="BZ917">
        <v>2869</v>
      </c>
      <c r="CA917">
        <v>2869</v>
      </c>
      <c r="CB917">
        <v>300</v>
      </c>
      <c r="CG917">
        <v>0</v>
      </c>
      <c r="CH917">
        <v>2878</v>
      </c>
      <c r="CI917">
        <v>2878</v>
      </c>
      <c r="CJ917">
        <v>2873</v>
      </c>
      <c r="CK917">
        <v>2873</v>
      </c>
      <c r="CL917">
        <v>200</v>
      </c>
      <c r="CM917">
        <v>2883</v>
      </c>
      <c r="CN917">
        <v>2883</v>
      </c>
      <c r="CO917">
        <v>2872</v>
      </c>
      <c r="CP917">
        <v>2873</v>
      </c>
      <c r="CQ917">
        <v>600</v>
      </c>
      <c r="CR917">
        <v>2874</v>
      </c>
      <c r="CS917">
        <v>2892</v>
      </c>
      <c r="CT917">
        <v>2874</v>
      </c>
      <c r="CU917">
        <v>2892</v>
      </c>
      <c r="CV917">
        <v>1200</v>
      </c>
      <c r="CW917">
        <v>2892</v>
      </c>
      <c r="CX917">
        <v>2892</v>
      </c>
      <c r="CY917">
        <v>2892</v>
      </c>
      <c r="CZ917">
        <v>2892</v>
      </c>
      <c r="DA917">
        <v>100</v>
      </c>
      <c r="DB917">
        <v>2889</v>
      </c>
      <c r="DC917">
        <v>2890</v>
      </c>
      <c r="DD917">
        <v>2887</v>
      </c>
      <c r="DE917">
        <v>2890</v>
      </c>
      <c r="DF917">
        <v>900</v>
      </c>
      <c r="DG917">
        <v>2890</v>
      </c>
      <c r="DH917">
        <v>2895</v>
      </c>
      <c r="DI917">
        <v>2890</v>
      </c>
      <c r="DJ917">
        <v>2894</v>
      </c>
      <c r="DK917">
        <v>300</v>
      </c>
      <c r="DL917">
        <v>2896</v>
      </c>
      <c r="DM917">
        <v>2897</v>
      </c>
      <c r="DN917">
        <v>2896</v>
      </c>
      <c r="DO917">
        <v>2897</v>
      </c>
      <c r="DP917">
        <v>200</v>
      </c>
      <c r="DQ917">
        <v>2892</v>
      </c>
      <c r="DR917">
        <v>2894</v>
      </c>
      <c r="DS917">
        <v>2892</v>
      </c>
      <c r="DT917">
        <v>2894</v>
      </c>
      <c r="DU917">
        <v>300</v>
      </c>
      <c r="DV917">
        <v>2895</v>
      </c>
      <c r="DW917">
        <v>2902</v>
      </c>
      <c r="DX917">
        <v>2887</v>
      </c>
      <c r="DY917">
        <v>2888</v>
      </c>
      <c r="DZ917">
        <v>1600</v>
      </c>
      <c r="EA917">
        <v>2895</v>
      </c>
      <c r="EB917">
        <v>2904</v>
      </c>
      <c r="EC917">
        <v>2895</v>
      </c>
      <c r="ED917">
        <v>2904</v>
      </c>
      <c r="EE917">
        <v>1000</v>
      </c>
      <c r="EF917">
        <v>2905</v>
      </c>
      <c r="EG917">
        <v>2910</v>
      </c>
      <c r="EH917">
        <v>2905</v>
      </c>
      <c r="EI917">
        <v>2910</v>
      </c>
      <c r="EJ917">
        <v>1000</v>
      </c>
      <c r="EK917">
        <v>2907</v>
      </c>
      <c r="EL917">
        <v>2907</v>
      </c>
      <c r="EM917">
        <v>2904</v>
      </c>
      <c r="EN917">
        <v>2904</v>
      </c>
      <c r="EO917">
        <v>200</v>
      </c>
      <c r="EP917">
        <v>2900</v>
      </c>
      <c r="EQ917">
        <v>2906</v>
      </c>
      <c r="ER917">
        <v>2900</v>
      </c>
      <c r="ES917">
        <v>2906</v>
      </c>
      <c r="ET917">
        <v>200</v>
      </c>
      <c r="EU917">
        <v>2905</v>
      </c>
      <c r="EV917">
        <v>2916</v>
      </c>
      <c r="EW917">
        <v>2901</v>
      </c>
      <c r="EX917">
        <v>2916</v>
      </c>
      <c r="EY917">
        <v>600</v>
      </c>
      <c r="EZ917">
        <v>2915</v>
      </c>
      <c r="FA917">
        <v>2915</v>
      </c>
      <c r="FB917">
        <v>2911</v>
      </c>
      <c r="FC917">
        <v>2915</v>
      </c>
      <c r="FD917">
        <v>700</v>
      </c>
      <c r="FE917">
        <v>2911</v>
      </c>
      <c r="FF917">
        <v>2911</v>
      </c>
      <c r="FG917">
        <v>2911</v>
      </c>
      <c r="FH917">
        <v>2911</v>
      </c>
      <c r="FI917">
        <v>100</v>
      </c>
      <c r="FJ917">
        <v>2911</v>
      </c>
      <c r="FK917">
        <v>2912</v>
      </c>
      <c r="FL917">
        <v>2911</v>
      </c>
      <c r="FM917">
        <v>2912</v>
      </c>
      <c r="FN917">
        <v>300</v>
      </c>
      <c r="FO917">
        <v>2913</v>
      </c>
      <c r="FP917">
        <v>2920</v>
      </c>
      <c r="FQ917">
        <v>2913</v>
      </c>
      <c r="FR917">
        <v>2920</v>
      </c>
      <c r="FS917">
        <v>300</v>
      </c>
      <c r="FX917">
        <v>0</v>
      </c>
      <c r="GC917">
        <v>0</v>
      </c>
      <c r="GH917">
        <v>0</v>
      </c>
      <c r="GM917">
        <v>0</v>
      </c>
      <c r="GR917">
        <v>0</v>
      </c>
      <c r="GW917">
        <v>0</v>
      </c>
      <c r="HB917">
        <v>0</v>
      </c>
      <c r="HG917">
        <v>0</v>
      </c>
      <c r="HL917">
        <v>0</v>
      </c>
      <c r="HQ917">
        <v>0</v>
      </c>
      <c r="HV917">
        <v>0</v>
      </c>
      <c r="IA917">
        <v>0</v>
      </c>
      <c r="IB917">
        <v>2935</v>
      </c>
      <c r="IC917">
        <v>2935</v>
      </c>
      <c r="ID917">
        <v>2915</v>
      </c>
      <c r="IE917">
        <v>2919</v>
      </c>
      <c r="IF917">
        <v>1300</v>
      </c>
      <c r="IG917">
        <v>2920</v>
      </c>
      <c r="IH917">
        <v>2927</v>
      </c>
      <c r="II917">
        <v>2920</v>
      </c>
      <c r="IJ917">
        <v>2925</v>
      </c>
      <c r="IK917">
        <v>600</v>
      </c>
      <c r="IL917">
        <v>2929</v>
      </c>
      <c r="IM917">
        <v>2929</v>
      </c>
      <c r="IN917">
        <v>2929</v>
      </c>
      <c r="IO917">
        <v>2929</v>
      </c>
      <c r="IP917">
        <v>100</v>
      </c>
      <c r="IQ917">
        <v>2928</v>
      </c>
      <c r="IR917">
        <v>2930</v>
      </c>
      <c r="IS917">
        <v>2922</v>
      </c>
      <c r="IT917">
        <v>2930</v>
      </c>
      <c r="IU917">
        <v>800</v>
      </c>
      <c r="IV917">
        <v>2929</v>
      </c>
      <c r="IW917">
        <v>2931</v>
      </c>
      <c r="IX917">
        <v>2929</v>
      </c>
      <c r="IY917">
        <v>2931</v>
      </c>
      <c r="IZ917">
        <v>300</v>
      </c>
      <c r="JA917">
        <v>2936</v>
      </c>
      <c r="JB917">
        <v>2936</v>
      </c>
      <c r="JC917">
        <v>2936</v>
      </c>
      <c r="JD917">
        <v>2936</v>
      </c>
      <c r="JE917">
        <v>100</v>
      </c>
      <c r="JF917">
        <v>2935</v>
      </c>
      <c r="JG917">
        <v>2938</v>
      </c>
      <c r="JH917">
        <v>2934</v>
      </c>
      <c r="JI917">
        <v>2934</v>
      </c>
      <c r="JJ917">
        <v>500</v>
      </c>
      <c r="JK917">
        <v>2934</v>
      </c>
      <c r="JL917">
        <v>2940</v>
      </c>
      <c r="JM917">
        <v>2934</v>
      </c>
      <c r="JN917">
        <v>2937</v>
      </c>
      <c r="JO917">
        <v>900</v>
      </c>
      <c r="JT917">
        <v>0</v>
      </c>
      <c r="JU917">
        <v>2939</v>
      </c>
      <c r="JV917">
        <v>2939</v>
      </c>
      <c r="JW917">
        <v>2939</v>
      </c>
      <c r="JX917">
        <v>2939</v>
      </c>
      <c r="JY917">
        <v>100</v>
      </c>
      <c r="JZ917">
        <v>2939</v>
      </c>
      <c r="KA917">
        <v>2943</v>
      </c>
      <c r="KB917">
        <v>2939</v>
      </c>
      <c r="KC917">
        <v>2943</v>
      </c>
      <c r="KD917">
        <v>600</v>
      </c>
      <c r="KE917">
        <v>2945</v>
      </c>
      <c r="KF917">
        <v>2948</v>
      </c>
      <c r="KG917">
        <v>2945</v>
      </c>
      <c r="KH917">
        <v>2948</v>
      </c>
      <c r="KI917">
        <v>1400</v>
      </c>
      <c r="KJ917">
        <v>2948</v>
      </c>
      <c r="KK917">
        <v>2948</v>
      </c>
      <c r="KL917">
        <v>2948</v>
      </c>
      <c r="KM917">
        <v>2948</v>
      </c>
      <c r="KN917">
        <v>200</v>
      </c>
      <c r="KO917">
        <v>2949</v>
      </c>
      <c r="KP917">
        <v>2950</v>
      </c>
      <c r="KQ917">
        <v>2949</v>
      </c>
      <c r="KR917">
        <v>2950</v>
      </c>
      <c r="KS917">
        <v>400</v>
      </c>
      <c r="KT917">
        <v>2954</v>
      </c>
      <c r="KU917">
        <v>2955</v>
      </c>
      <c r="KV917">
        <v>2954</v>
      </c>
      <c r="KW917">
        <v>2955</v>
      </c>
      <c r="KX917">
        <v>300</v>
      </c>
      <c r="KY917">
        <v>2953</v>
      </c>
      <c r="KZ917">
        <v>2955</v>
      </c>
      <c r="LA917">
        <v>2950</v>
      </c>
      <c r="LB917">
        <v>2955</v>
      </c>
      <c r="LC917">
        <v>1100</v>
      </c>
      <c r="LD917">
        <v>2950</v>
      </c>
      <c r="LE917">
        <v>2950</v>
      </c>
      <c r="LF917">
        <v>2930</v>
      </c>
      <c r="LG917">
        <v>2934</v>
      </c>
      <c r="LH917">
        <v>1600</v>
      </c>
      <c r="LI917">
        <v>2934</v>
      </c>
      <c r="LJ917">
        <v>2934</v>
      </c>
      <c r="LK917">
        <v>2919</v>
      </c>
      <c r="LL917">
        <v>2919</v>
      </c>
      <c r="LM917">
        <v>1100</v>
      </c>
      <c r="LN917">
        <v>2921</v>
      </c>
      <c r="LO917">
        <v>2933</v>
      </c>
      <c r="LP917">
        <v>2921</v>
      </c>
      <c r="LQ917">
        <v>2933</v>
      </c>
      <c r="LR917">
        <v>300</v>
      </c>
      <c r="LS917">
        <v>2931</v>
      </c>
      <c r="LT917">
        <v>2931</v>
      </c>
      <c r="LU917">
        <v>2931</v>
      </c>
      <c r="LV917">
        <v>2931</v>
      </c>
      <c r="LW917">
        <v>100</v>
      </c>
      <c r="LX917">
        <v>2929</v>
      </c>
      <c r="LY917">
        <v>2938</v>
      </c>
      <c r="LZ917">
        <v>2929</v>
      </c>
      <c r="MA917">
        <v>2938</v>
      </c>
      <c r="MB917">
        <v>300</v>
      </c>
      <c r="MC917">
        <v>2940</v>
      </c>
      <c r="MD917">
        <v>2955</v>
      </c>
      <c r="ME917">
        <v>2940</v>
      </c>
      <c r="MF917">
        <v>2955</v>
      </c>
      <c r="MG917">
        <v>900</v>
      </c>
      <c r="MH917">
        <v>2954</v>
      </c>
      <c r="MI917">
        <v>2964</v>
      </c>
      <c r="MJ917">
        <v>2954</v>
      </c>
      <c r="MK917">
        <v>2964</v>
      </c>
      <c r="ML917">
        <v>1400</v>
      </c>
      <c r="MM917">
        <v>2967</v>
      </c>
      <c r="MN917">
        <v>2967</v>
      </c>
      <c r="MO917">
        <v>2960</v>
      </c>
      <c r="MP917">
        <v>2961</v>
      </c>
      <c r="MQ917">
        <v>1700</v>
      </c>
      <c r="MR917">
        <v>2957</v>
      </c>
      <c r="MS917">
        <v>2958</v>
      </c>
      <c r="MT917">
        <v>2951</v>
      </c>
      <c r="MU917">
        <v>2958</v>
      </c>
      <c r="MV917">
        <v>700</v>
      </c>
      <c r="MW917">
        <v>2963</v>
      </c>
      <c r="MX917">
        <v>2963</v>
      </c>
      <c r="MY917">
        <v>2950</v>
      </c>
      <c r="MZ917">
        <v>2950</v>
      </c>
      <c r="NA917">
        <v>2200</v>
      </c>
      <c r="NB917">
        <v>2952</v>
      </c>
      <c r="NC917">
        <v>2967</v>
      </c>
      <c r="ND917">
        <v>2952</v>
      </c>
      <c r="NE917">
        <v>2967</v>
      </c>
      <c r="NF917">
        <v>1400</v>
      </c>
      <c r="NG917">
        <v>2968</v>
      </c>
      <c r="NH917">
        <v>2969</v>
      </c>
      <c r="NI917">
        <v>2952</v>
      </c>
      <c r="NJ917">
        <v>2960</v>
      </c>
      <c r="NK917">
        <v>3300</v>
      </c>
      <c r="NL917">
        <v>2960</v>
      </c>
      <c r="NM917">
        <v>2962</v>
      </c>
      <c r="NN917">
        <v>2957</v>
      </c>
      <c r="NO917">
        <v>2962</v>
      </c>
      <c r="NP917">
        <v>2600</v>
      </c>
      <c r="NQ917">
        <v>2963</v>
      </c>
      <c r="NR917">
        <v>2970</v>
      </c>
      <c r="NS917">
        <v>2961</v>
      </c>
      <c r="NT917">
        <v>2970</v>
      </c>
      <c r="NU917">
        <v>4300</v>
      </c>
      <c r="NV917">
        <v>2975</v>
      </c>
      <c r="NW917">
        <v>2975</v>
      </c>
      <c r="NX917">
        <v>2975</v>
      </c>
      <c r="NY917">
        <v>2975</v>
      </c>
      <c r="NZ917">
        <v>3600</v>
      </c>
    </row>
    <row r="918" spans="1:390" ht="15">
      <c r="A918" s="14" t="s">
        <v>18</v>
      </c>
      <c r="B918" s="14">
        <v>44</v>
      </c>
      <c r="C918" s="14">
        <v>5949</v>
      </c>
      <c r="D918" s="9" t="s">
        <v>130</v>
      </c>
      <c r="E918" s="14" t="s">
        <v>20</v>
      </c>
      <c r="F918" s="14" t="s">
        <v>453</v>
      </c>
      <c r="G918" s="51">
        <v>2627</v>
      </c>
      <c r="H918" s="51">
        <v>107</v>
      </c>
      <c r="I918" s="59">
        <v>4.2500000000000003E-2</v>
      </c>
      <c r="J918" s="51">
        <v>499100</v>
      </c>
      <c r="K918" s="51">
        <v>2657</v>
      </c>
      <c r="L918" s="51">
        <v>2557</v>
      </c>
      <c r="M918" s="64">
        <f t="shared" si="74"/>
        <v>0.3</v>
      </c>
      <c r="N918" s="43" t="str">
        <f>IFERROR(VLOOKUP(C918, マスタ!$E$2:$G$33, 3, TRUE), "")</f>
        <v>金属製品</v>
      </c>
      <c r="O918" s="14" t="str">
        <f>IF(F918 = "", "", TEXT( WORKDAY(TEXT(LEFT(F918, FIND("(", F918) - 1), "yyyy/mm/dd"), 1, マスタ!$A$2:$A$106), "yyyymmdd"))</f>
        <v>20170814</v>
      </c>
      <c r="P918" s="18">
        <v>42961</v>
      </c>
      <c r="Q918" s="57">
        <v>2599</v>
      </c>
      <c r="R918" s="57">
        <v>2643</v>
      </c>
      <c r="S918" s="57">
        <v>2590</v>
      </c>
      <c r="T918" s="14" t="str">
        <f t="shared" si="71"/>
        <v>有</v>
      </c>
      <c r="U918" s="14" t="str">
        <f t="shared" si="72"/>
        <v>無</v>
      </c>
      <c r="V918" s="68">
        <f t="shared" si="73"/>
        <v>-1.0658545869813518E-2</v>
      </c>
      <c r="W918" s="19" t="s">
        <v>950</v>
      </c>
      <c r="X918" s="47">
        <v>41</v>
      </c>
      <c r="Y918" s="70">
        <f t="shared" si="75"/>
        <v>15.607156452226874</v>
      </c>
      <c r="Z918">
        <v>2599</v>
      </c>
      <c r="AA918">
        <v>2620</v>
      </c>
      <c r="AB918">
        <v>2591</v>
      </c>
      <c r="AC918">
        <v>2616</v>
      </c>
      <c r="AD918">
        <v>20200</v>
      </c>
      <c r="AE918">
        <v>2619</v>
      </c>
      <c r="AF918">
        <v>2623</v>
      </c>
      <c r="AG918">
        <v>2617</v>
      </c>
      <c r="AH918">
        <v>2621</v>
      </c>
      <c r="AI918">
        <v>6000</v>
      </c>
      <c r="AJ918">
        <v>2620</v>
      </c>
      <c r="AK918">
        <v>2631</v>
      </c>
      <c r="AL918">
        <v>2619</v>
      </c>
      <c r="AM918">
        <v>2626</v>
      </c>
      <c r="AN918">
        <v>8100</v>
      </c>
      <c r="AO918">
        <v>2625</v>
      </c>
      <c r="AP918">
        <v>2636</v>
      </c>
      <c r="AQ918">
        <v>2625</v>
      </c>
      <c r="AR918">
        <v>2636</v>
      </c>
      <c r="AS918">
        <v>6800</v>
      </c>
      <c r="AT918">
        <v>2635</v>
      </c>
      <c r="AU918">
        <v>2640</v>
      </c>
      <c r="AV918">
        <v>2635</v>
      </c>
      <c r="AW918">
        <v>2640</v>
      </c>
      <c r="AX918">
        <v>4900</v>
      </c>
      <c r="AY918">
        <v>2642</v>
      </c>
      <c r="AZ918">
        <v>2643</v>
      </c>
      <c r="BA918">
        <v>2635</v>
      </c>
      <c r="BB918">
        <v>2637</v>
      </c>
      <c r="BC918">
        <v>4100</v>
      </c>
      <c r="BD918">
        <v>2637</v>
      </c>
      <c r="BE918">
        <v>2637</v>
      </c>
      <c r="BF918">
        <v>2629</v>
      </c>
      <c r="BG918">
        <v>2629</v>
      </c>
      <c r="BH918">
        <v>4800</v>
      </c>
      <c r="BI918">
        <v>2631</v>
      </c>
      <c r="BJ918">
        <v>2634</v>
      </c>
      <c r="BK918">
        <v>2629</v>
      </c>
      <c r="BL918">
        <v>2634</v>
      </c>
      <c r="BM918">
        <v>3600</v>
      </c>
      <c r="BN918">
        <v>2632</v>
      </c>
      <c r="BO918">
        <v>2632</v>
      </c>
      <c r="BP918">
        <v>2624</v>
      </c>
      <c r="BQ918">
        <v>2627</v>
      </c>
      <c r="BR918">
        <v>7100</v>
      </c>
      <c r="BS918">
        <v>2628</v>
      </c>
      <c r="BT918">
        <v>2628</v>
      </c>
      <c r="BU918">
        <v>2621</v>
      </c>
      <c r="BV918">
        <v>2623</v>
      </c>
      <c r="BW918">
        <v>3200</v>
      </c>
      <c r="BX918">
        <v>2624</v>
      </c>
      <c r="BY918">
        <v>2627</v>
      </c>
      <c r="BZ918">
        <v>2624</v>
      </c>
      <c r="CA918">
        <v>2626</v>
      </c>
      <c r="CB918">
        <v>1900</v>
      </c>
      <c r="CC918">
        <v>2625</v>
      </c>
      <c r="CD918">
        <v>2633</v>
      </c>
      <c r="CE918">
        <v>2623</v>
      </c>
      <c r="CF918">
        <v>2633</v>
      </c>
      <c r="CG918">
        <v>2900</v>
      </c>
      <c r="CH918">
        <v>2633</v>
      </c>
      <c r="CI918">
        <v>2637</v>
      </c>
      <c r="CJ918">
        <v>2633</v>
      </c>
      <c r="CK918">
        <v>2637</v>
      </c>
      <c r="CL918">
        <v>4500</v>
      </c>
      <c r="CM918">
        <v>2639</v>
      </c>
      <c r="CN918">
        <v>2642</v>
      </c>
      <c r="CO918">
        <v>2634</v>
      </c>
      <c r="CP918">
        <v>2634</v>
      </c>
      <c r="CQ918">
        <v>3900</v>
      </c>
      <c r="CR918">
        <v>2634</v>
      </c>
      <c r="CS918">
        <v>2634</v>
      </c>
      <c r="CT918">
        <v>2630</v>
      </c>
      <c r="CU918">
        <v>2631</v>
      </c>
      <c r="CV918">
        <v>4200</v>
      </c>
      <c r="CW918">
        <v>2630</v>
      </c>
      <c r="CX918">
        <v>2632</v>
      </c>
      <c r="CY918">
        <v>2630</v>
      </c>
      <c r="CZ918">
        <v>2631</v>
      </c>
      <c r="DA918">
        <v>3300</v>
      </c>
      <c r="DB918">
        <v>2631</v>
      </c>
      <c r="DC918">
        <v>2631</v>
      </c>
      <c r="DD918">
        <v>2629</v>
      </c>
      <c r="DE918">
        <v>2630</v>
      </c>
      <c r="DF918">
        <v>1600</v>
      </c>
      <c r="DG918">
        <v>2629</v>
      </c>
      <c r="DH918">
        <v>2632</v>
      </c>
      <c r="DI918">
        <v>2629</v>
      </c>
      <c r="DJ918">
        <v>2631</v>
      </c>
      <c r="DK918">
        <v>3800</v>
      </c>
      <c r="DL918">
        <v>2630</v>
      </c>
      <c r="DM918">
        <v>2630</v>
      </c>
      <c r="DN918">
        <v>2623</v>
      </c>
      <c r="DO918">
        <v>2623</v>
      </c>
      <c r="DP918">
        <v>6500</v>
      </c>
      <c r="DQ918">
        <v>2623</v>
      </c>
      <c r="DR918">
        <v>2625</v>
      </c>
      <c r="DS918">
        <v>2618</v>
      </c>
      <c r="DT918">
        <v>2618</v>
      </c>
      <c r="DU918">
        <v>4000</v>
      </c>
      <c r="DV918">
        <v>2618</v>
      </c>
      <c r="DW918">
        <v>2622</v>
      </c>
      <c r="DX918">
        <v>2618</v>
      </c>
      <c r="DY918">
        <v>2621</v>
      </c>
      <c r="DZ918">
        <v>1600</v>
      </c>
      <c r="EA918">
        <v>2619</v>
      </c>
      <c r="EB918">
        <v>2621</v>
      </c>
      <c r="EC918">
        <v>2615</v>
      </c>
      <c r="ED918">
        <v>2618</v>
      </c>
      <c r="EE918">
        <v>9800</v>
      </c>
      <c r="EF918">
        <v>2614</v>
      </c>
      <c r="EG918">
        <v>2619</v>
      </c>
      <c r="EH918">
        <v>2614</v>
      </c>
      <c r="EI918">
        <v>2619</v>
      </c>
      <c r="EJ918">
        <v>1500</v>
      </c>
      <c r="EK918">
        <v>2618</v>
      </c>
      <c r="EL918">
        <v>2618</v>
      </c>
      <c r="EM918">
        <v>2615</v>
      </c>
      <c r="EN918">
        <v>2617</v>
      </c>
      <c r="EO918">
        <v>1700</v>
      </c>
      <c r="EP918">
        <v>2616</v>
      </c>
      <c r="EQ918">
        <v>2616</v>
      </c>
      <c r="ER918">
        <v>2607</v>
      </c>
      <c r="ES918">
        <v>2609</v>
      </c>
      <c r="ET918">
        <v>4800</v>
      </c>
      <c r="EU918">
        <v>2609</v>
      </c>
      <c r="EV918">
        <v>2610</v>
      </c>
      <c r="EW918">
        <v>2606</v>
      </c>
      <c r="EX918">
        <v>2609</v>
      </c>
      <c r="EY918">
        <v>2800</v>
      </c>
      <c r="EZ918">
        <v>2609</v>
      </c>
      <c r="FA918">
        <v>2609</v>
      </c>
      <c r="FB918">
        <v>2606</v>
      </c>
      <c r="FC918">
        <v>2606</v>
      </c>
      <c r="FD918">
        <v>2700</v>
      </c>
      <c r="FE918">
        <v>2605</v>
      </c>
      <c r="FF918">
        <v>2608</v>
      </c>
      <c r="FG918">
        <v>2602</v>
      </c>
      <c r="FH918">
        <v>2605</v>
      </c>
      <c r="FI918">
        <v>2000</v>
      </c>
      <c r="FJ918">
        <v>2606</v>
      </c>
      <c r="FK918">
        <v>2606</v>
      </c>
      <c r="FL918">
        <v>2604</v>
      </c>
      <c r="FM918">
        <v>2605</v>
      </c>
      <c r="FN918">
        <v>900</v>
      </c>
      <c r="FO918">
        <v>2605</v>
      </c>
      <c r="FP918">
        <v>2609</v>
      </c>
      <c r="FQ918">
        <v>2605</v>
      </c>
      <c r="FR918">
        <v>2608</v>
      </c>
      <c r="FS918">
        <v>1700</v>
      </c>
      <c r="FT918">
        <v>2607</v>
      </c>
      <c r="FU918">
        <v>2607</v>
      </c>
      <c r="FV918">
        <v>2607</v>
      </c>
      <c r="FW918">
        <v>2607</v>
      </c>
      <c r="FX918">
        <v>1000</v>
      </c>
      <c r="GC918">
        <v>0</v>
      </c>
      <c r="GH918">
        <v>0</v>
      </c>
      <c r="GM918">
        <v>0</v>
      </c>
      <c r="GR918">
        <v>0</v>
      </c>
      <c r="GW918">
        <v>0</v>
      </c>
      <c r="HB918">
        <v>0</v>
      </c>
      <c r="HG918">
        <v>0</v>
      </c>
      <c r="HL918">
        <v>0</v>
      </c>
      <c r="HQ918">
        <v>0</v>
      </c>
      <c r="HV918">
        <v>0</v>
      </c>
      <c r="IA918">
        <v>0</v>
      </c>
      <c r="IB918">
        <v>2611</v>
      </c>
      <c r="IC918">
        <v>2618</v>
      </c>
      <c r="ID918">
        <v>2608</v>
      </c>
      <c r="IE918">
        <v>2618</v>
      </c>
      <c r="IF918">
        <v>10100</v>
      </c>
      <c r="IG918">
        <v>2617</v>
      </c>
      <c r="IH918">
        <v>2617</v>
      </c>
      <c r="II918">
        <v>2610</v>
      </c>
      <c r="IJ918">
        <v>2610</v>
      </c>
      <c r="IK918">
        <v>3600</v>
      </c>
      <c r="IL918">
        <v>2609</v>
      </c>
      <c r="IM918">
        <v>2611</v>
      </c>
      <c r="IN918">
        <v>2607</v>
      </c>
      <c r="IO918">
        <v>2608</v>
      </c>
      <c r="IP918">
        <v>9000</v>
      </c>
      <c r="IQ918">
        <v>2609</v>
      </c>
      <c r="IR918">
        <v>2615</v>
      </c>
      <c r="IS918">
        <v>2609</v>
      </c>
      <c r="IT918">
        <v>2614</v>
      </c>
      <c r="IU918">
        <v>5000</v>
      </c>
      <c r="IV918">
        <v>2616</v>
      </c>
      <c r="IW918">
        <v>2621</v>
      </c>
      <c r="IX918">
        <v>2616</v>
      </c>
      <c r="IY918">
        <v>2619</v>
      </c>
      <c r="IZ918">
        <v>2700</v>
      </c>
      <c r="JA918">
        <v>2620</v>
      </c>
      <c r="JB918">
        <v>2626</v>
      </c>
      <c r="JC918">
        <v>2620</v>
      </c>
      <c r="JD918">
        <v>2624</v>
      </c>
      <c r="JE918">
        <v>5600</v>
      </c>
      <c r="JF918">
        <v>2626</v>
      </c>
      <c r="JG918">
        <v>2626</v>
      </c>
      <c r="JH918">
        <v>2623</v>
      </c>
      <c r="JI918">
        <v>2623</v>
      </c>
      <c r="JJ918">
        <v>3700</v>
      </c>
      <c r="JK918">
        <v>2624</v>
      </c>
      <c r="JL918">
        <v>2624</v>
      </c>
      <c r="JM918">
        <v>2622</v>
      </c>
      <c r="JN918">
        <v>2624</v>
      </c>
      <c r="JO918">
        <v>1700</v>
      </c>
      <c r="JP918">
        <v>2625</v>
      </c>
      <c r="JQ918">
        <v>2625</v>
      </c>
      <c r="JR918">
        <v>2623</v>
      </c>
      <c r="JS918">
        <v>2623</v>
      </c>
      <c r="JT918">
        <v>1700</v>
      </c>
      <c r="JU918">
        <v>2623</v>
      </c>
      <c r="JV918">
        <v>2625</v>
      </c>
      <c r="JW918">
        <v>2620</v>
      </c>
      <c r="JX918">
        <v>2620</v>
      </c>
      <c r="JY918">
        <v>3600</v>
      </c>
      <c r="JZ918">
        <v>2621</v>
      </c>
      <c r="KA918">
        <v>2623</v>
      </c>
      <c r="KB918">
        <v>2621</v>
      </c>
      <c r="KC918">
        <v>2623</v>
      </c>
      <c r="KD918">
        <v>1000</v>
      </c>
      <c r="KE918">
        <v>2626</v>
      </c>
      <c r="KF918">
        <v>2627</v>
      </c>
      <c r="KG918">
        <v>2624</v>
      </c>
      <c r="KH918">
        <v>2624</v>
      </c>
      <c r="KI918">
        <v>2200</v>
      </c>
      <c r="KJ918">
        <v>2623</v>
      </c>
      <c r="KK918">
        <v>2623</v>
      </c>
      <c r="KL918">
        <v>2619</v>
      </c>
      <c r="KM918">
        <v>2620</v>
      </c>
      <c r="KN918">
        <v>4200</v>
      </c>
      <c r="KO918">
        <v>2620</v>
      </c>
      <c r="KP918">
        <v>2620</v>
      </c>
      <c r="KQ918">
        <v>2618</v>
      </c>
      <c r="KR918">
        <v>2620</v>
      </c>
      <c r="KS918">
        <v>2000</v>
      </c>
      <c r="KT918">
        <v>2620</v>
      </c>
      <c r="KU918">
        <v>2620</v>
      </c>
      <c r="KV918">
        <v>2619</v>
      </c>
      <c r="KW918">
        <v>2619</v>
      </c>
      <c r="KX918">
        <v>2300</v>
      </c>
      <c r="KY918">
        <v>2618</v>
      </c>
      <c r="KZ918">
        <v>2618</v>
      </c>
      <c r="LA918">
        <v>2615</v>
      </c>
      <c r="LB918">
        <v>2615</v>
      </c>
      <c r="LC918">
        <v>2900</v>
      </c>
      <c r="LD918">
        <v>2614</v>
      </c>
      <c r="LE918">
        <v>2616</v>
      </c>
      <c r="LF918">
        <v>2612</v>
      </c>
      <c r="LG918">
        <v>2615</v>
      </c>
      <c r="LH918">
        <v>3300</v>
      </c>
      <c r="LI918">
        <v>2614</v>
      </c>
      <c r="LJ918">
        <v>2614</v>
      </c>
      <c r="LK918">
        <v>2606</v>
      </c>
      <c r="LL918">
        <v>2607</v>
      </c>
      <c r="LM918">
        <v>4900</v>
      </c>
      <c r="LN918">
        <v>2608</v>
      </c>
      <c r="LO918">
        <v>2611</v>
      </c>
      <c r="LP918">
        <v>2608</v>
      </c>
      <c r="LQ918">
        <v>2609</v>
      </c>
      <c r="LR918">
        <v>2100</v>
      </c>
      <c r="LS918">
        <v>2608</v>
      </c>
      <c r="LT918">
        <v>2608</v>
      </c>
      <c r="LU918">
        <v>2602</v>
      </c>
      <c r="LV918">
        <v>2604</v>
      </c>
      <c r="LW918">
        <v>9700</v>
      </c>
      <c r="LX918">
        <v>2604</v>
      </c>
      <c r="LY918">
        <v>2610</v>
      </c>
      <c r="LZ918">
        <v>2604</v>
      </c>
      <c r="MA918">
        <v>2610</v>
      </c>
      <c r="MB918">
        <v>1900</v>
      </c>
      <c r="MC918">
        <v>2610</v>
      </c>
      <c r="MD918">
        <v>2610</v>
      </c>
      <c r="ME918">
        <v>2608</v>
      </c>
      <c r="MF918">
        <v>2610</v>
      </c>
      <c r="MG918">
        <v>2800</v>
      </c>
      <c r="MH918">
        <v>2613</v>
      </c>
      <c r="MI918">
        <v>2615</v>
      </c>
      <c r="MJ918">
        <v>2608</v>
      </c>
      <c r="MK918">
        <v>2609</v>
      </c>
      <c r="ML918">
        <v>9100</v>
      </c>
      <c r="MM918">
        <v>2610</v>
      </c>
      <c r="MN918">
        <v>2613</v>
      </c>
      <c r="MO918">
        <v>2610</v>
      </c>
      <c r="MP918">
        <v>2610</v>
      </c>
      <c r="MQ918">
        <v>5100</v>
      </c>
      <c r="MR918">
        <v>2610</v>
      </c>
      <c r="MS918">
        <v>2611</v>
      </c>
      <c r="MT918">
        <v>2609</v>
      </c>
      <c r="MU918">
        <v>2610</v>
      </c>
      <c r="MV918">
        <v>1800</v>
      </c>
      <c r="MW918">
        <v>2609</v>
      </c>
      <c r="MX918">
        <v>2610</v>
      </c>
      <c r="MY918">
        <v>2606</v>
      </c>
      <c r="MZ918">
        <v>2610</v>
      </c>
      <c r="NA918">
        <v>8600</v>
      </c>
      <c r="NB918">
        <v>2611</v>
      </c>
      <c r="NC918">
        <v>2617</v>
      </c>
      <c r="ND918">
        <v>2610</v>
      </c>
      <c r="NE918">
        <v>2614</v>
      </c>
      <c r="NF918">
        <v>8800</v>
      </c>
      <c r="NG918">
        <v>2614</v>
      </c>
      <c r="NH918">
        <v>2614</v>
      </c>
      <c r="NI918">
        <v>2607</v>
      </c>
      <c r="NJ918">
        <v>2608</v>
      </c>
      <c r="NK918">
        <v>17400</v>
      </c>
      <c r="NL918">
        <v>2607</v>
      </c>
      <c r="NM918">
        <v>2607</v>
      </c>
      <c r="NN918">
        <v>2599</v>
      </c>
      <c r="NO918">
        <v>2599</v>
      </c>
      <c r="NP918">
        <v>21700</v>
      </c>
      <c r="NQ918">
        <v>2599</v>
      </c>
      <c r="NR918">
        <v>2600</v>
      </c>
      <c r="NS918">
        <v>2590</v>
      </c>
      <c r="NT918">
        <v>2592</v>
      </c>
      <c r="NU918">
        <v>29100</v>
      </c>
      <c r="NV918">
        <v>2591</v>
      </c>
      <c r="NW918">
        <v>2591</v>
      </c>
      <c r="NX918">
        <v>2591</v>
      </c>
      <c r="NY918">
        <v>2591</v>
      </c>
      <c r="NZ918">
        <v>29700</v>
      </c>
    </row>
    <row r="919" spans="1:390" ht="15">
      <c r="A919" s="15" t="s">
        <v>18</v>
      </c>
      <c r="B919" s="15">
        <v>45</v>
      </c>
      <c r="C919" s="15">
        <v>6958</v>
      </c>
      <c r="D919" s="10" t="s">
        <v>297</v>
      </c>
      <c r="E919" s="15" t="s">
        <v>20</v>
      </c>
      <c r="F919" s="15" t="s">
        <v>453</v>
      </c>
      <c r="G919" s="50">
        <v>1021</v>
      </c>
      <c r="H919" s="50">
        <v>40</v>
      </c>
      <c r="I919" s="58">
        <v>4.0800000000000003E-2</v>
      </c>
      <c r="J919" s="50">
        <v>653100</v>
      </c>
      <c r="K919" s="50">
        <v>1021</v>
      </c>
      <c r="L919" s="50">
        <v>975</v>
      </c>
      <c r="M919" s="63">
        <f t="shared" si="74"/>
        <v>0</v>
      </c>
      <c r="N919" s="42" t="str">
        <f>IFERROR(VLOOKUP(C919, マスタ!$E$2:$G$33, 3, TRUE), "")</f>
        <v>電気</v>
      </c>
      <c r="O919" s="15" t="str">
        <f>IF(F919 = "", "", TEXT( WORKDAY(TEXT(LEFT(F919, FIND("(", F919) - 1), "yyyy/mm/dd"), 1, マスタ!$A$2:$A$106), "yyyymmdd"))</f>
        <v>20170814</v>
      </c>
      <c r="P919" s="16">
        <v>42961</v>
      </c>
      <c r="Q919" s="56">
        <v>1005</v>
      </c>
      <c r="R919" s="56">
        <v>1051</v>
      </c>
      <c r="S919" s="56">
        <v>998</v>
      </c>
      <c r="T919" s="15" t="str">
        <f t="shared" si="71"/>
        <v>有</v>
      </c>
      <c r="U919" s="15" t="str">
        <f t="shared" si="72"/>
        <v>無</v>
      </c>
      <c r="V919" s="67">
        <f t="shared" si="73"/>
        <v>-1.5670910871694366E-2</v>
      </c>
      <c r="W919" s="17" t="s">
        <v>949</v>
      </c>
      <c r="X919" s="46">
        <v>20</v>
      </c>
      <c r="Y919" s="71">
        <f t="shared" si="75"/>
        <v>19.588638589618022</v>
      </c>
      <c r="Z919">
        <v>1005</v>
      </c>
      <c r="AA919">
        <v>1011</v>
      </c>
      <c r="AB919">
        <v>998</v>
      </c>
      <c r="AC919">
        <v>1001</v>
      </c>
      <c r="AD919">
        <v>42700</v>
      </c>
      <c r="AE919">
        <v>1000</v>
      </c>
      <c r="AF919">
        <v>1012</v>
      </c>
      <c r="AG919">
        <v>1000</v>
      </c>
      <c r="AH919">
        <v>1012</v>
      </c>
      <c r="AI919">
        <v>11800</v>
      </c>
      <c r="AJ919">
        <v>1012</v>
      </c>
      <c r="AK919">
        <v>1015</v>
      </c>
      <c r="AL919">
        <v>1008</v>
      </c>
      <c r="AM919">
        <v>1012</v>
      </c>
      <c r="AN919">
        <v>19500</v>
      </c>
      <c r="AO919">
        <v>1013</v>
      </c>
      <c r="AP919">
        <v>1019</v>
      </c>
      <c r="AQ919">
        <v>1010</v>
      </c>
      <c r="AR919">
        <v>1017</v>
      </c>
      <c r="AS919">
        <v>10600</v>
      </c>
      <c r="AT919">
        <v>1019</v>
      </c>
      <c r="AU919">
        <v>1025</v>
      </c>
      <c r="AV919">
        <v>1018</v>
      </c>
      <c r="AW919">
        <v>1023</v>
      </c>
      <c r="AX919">
        <v>25800</v>
      </c>
      <c r="AY919">
        <v>1021</v>
      </c>
      <c r="AZ919">
        <v>1022</v>
      </c>
      <c r="BA919">
        <v>1019</v>
      </c>
      <c r="BB919">
        <v>1020</v>
      </c>
      <c r="BC919">
        <v>15100</v>
      </c>
      <c r="BD919">
        <v>1020</v>
      </c>
      <c r="BE919">
        <v>1023</v>
      </c>
      <c r="BF919">
        <v>1018</v>
      </c>
      <c r="BG919">
        <v>1022</v>
      </c>
      <c r="BH919">
        <v>18700</v>
      </c>
      <c r="BI919">
        <v>1023</v>
      </c>
      <c r="BJ919">
        <v>1024</v>
      </c>
      <c r="BK919">
        <v>1021</v>
      </c>
      <c r="BL919">
        <v>1024</v>
      </c>
      <c r="BM919">
        <v>21500</v>
      </c>
      <c r="BN919">
        <v>1024</v>
      </c>
      <c r="BO919">
        <v>1028</v>
      </c>
      <c r="BP919">
        <v>1024</v>
      </c>
      <c r="BQ919">
        <v>1027</v>
      </c>
      <c r="BR919">
        <v>10400</v>
      </c>
      <c r="BS919">
        <v>1027</v>
      </c>
      <c r="BT919">
        <v>1031</v>
      </c>
      <c r="BU919">
        <v>1026</v>
      </c>
      <c r="BV919">
        <v>1029</v>
      </c>
      <c r="BW919">
        <v>22000</v>
      </c>
      <c r="BX919">
        <v>1029</v>
      </c>
      <c r="BY919">
        <v>1030</v>
      </c>
      <c r="BZ919">
        <v>1029</v>
      </c>
      <c r="CA919">
        <v>1030</v>
      </c>
      <c r="CB919">
        <v>3400</v>
      </c>
      <c r="CC919">
        <v>1029</v>
      </c>
      <c r="CD919">
        <v>1035</v>
      </c>
      <c r="CE919">
        <v>1027</v>
      </c>
      <c r="CF919">
        <v>1034</v>
      </c>
      <c r="CG919">
        <v>26700</v>
      </c>
      <c r="CH919">
        <v>1035</v>
      </c>
      <c r="CI919">
        <v>1036</v>
      </c>
      <c r="CJ919">
        <v>1028</v>
      </c>
      <c r="CK919">
        <v>1028</v>
      </c>
      <c r="CL919">
        <v>12200</v>
      </c>
      <c r="CM919">
        <v>1030</v>
      </c>
      <c r="CN919">
        <v>1032</v>
      </c>
      <c r="CO919">
        <v>1026</v>
      </c>
      <c r="CP919">
        <v>1031</v>
      </c>
      <c r="CQ919">
        <v>19400</v>
      </c>
      <c r="CR919">
        <v>1032</v>
      </c>
      <c r="CS919">
        <v>1034</v>
      </c>
      <c r="CT919">
        <v>1031</v>
      </c>
      <c r="CU919">
        <v>1033</v>
      </c>
      <c r="CV919">
        <v>10100</v>
      </c>
      <c r="CW919">
        <v>1033</v>
      </c>
      <c r="CX919">
        <v>1034</v>
      </c>
      <c r="CY919">
        <v>1032</v>
      </c>
      <c r="CZ919">
        <v>1032</v>
      </c>
      <c r="DA919">
        <v>4000</v>
      </c>
      <c r="DB919">
        <v>1033</v>
      </c>
      <c r="DC919">
        <v>1033</v>
      </c>
      <c r="DD919">
        <v>1031</v>
      </c>
      <c r="DE919">
        <v>1033</v>
      </c>
      <c r="DF919">
        <v>3900</v>
      </c>
      <c r="DG919">
        <v>1033</v>
      </c>
      <c r="DH919">
        <v>1035</v>
      </c>
      <c r="DI919">
        <v>1033</v>
      </c>
      <c r="DJ919">
        <v>1035</v>
      </c>
      <c r="DK919">
        <v>19000</v>
      </c>
      <c r="DL919">
        <v>1034</v>
      </c>
      <c r="DM919">
        <v>1034</v>
      </c>
      <c r="DN919">
        <v>1033</v>
      </c>
      <c r="DO919">
        <v>1033</v>
      </c>
      <c r="DP919">
        <v>4400</v>
      </c>
      <c r="DQ919">
        <v>1033</v>
      </c>
      <c r="DR919">
        <v>1035</v>
      </c>
      <c r="DS919">
        <v>1033</v>
      </c>
      <c r="DT919">
        <v>1035</v>
      </c>
      <c r="DU919">
        <v>4100</v>
      </c>
      <c r="DV919">
        <v>1035</v>
      </c>
      <c r="DW919">
        <v>1036</v>
      </c>
      <c r="DX919">
        <v>1033</v>
      </c>
      <c r="DY919">
        <v>1036</v>
      </c>
      <c r="DZ919">
        <v>16800</v>
      </c>
      <c r="EA919">
        <v>1036</v>
      </c>
      <c r="EB919">
        <v>1036</v>
      </c>
      <c r="EC919">
        <v>1035</v>
      </c>
      <c r="ED919">
        <v>1036</v>
      </c>
      <c r="EE919">
        <v>4700</v>
      </c>
      <c r="EF919">
        <v>1036</v>
      </c>
      <c r="EG919">
        <v>1037</v>
      </c>
      <c r="EH919">
        <v>1036</v>
      </c>
      <c r="EI919">
        <v>1037</v>
      </c>
      <c r="EJ919">
        <v>1500</v>
      </c>
      <c r="EK919">
        <v>1038</v>
      </c>
      <c r="EL919">
        <v>1038</v>
      </c>
      <c r="EM919">
        <v>1035</v>
      </c>
      <c r="EN919">
        <v>1037</v>
      </c>
      <c r="EO919">
        <v>9600</v>
      </c>
      <c r="EP919">
        <v>1038</v>
      </c>
      <c r="EQ919">
        <v>1039</v>
      </c>
      <c r="ER919">
        <v>1035</v>
      </c>
      <c r="ES919">
        <v>1036</v>
      </c>
      <c r="ET919">
        <v>14700</v>
      </c>
      <c r="EU919">
        <v>1037</v>
      </c>
      <c r="EV919">
        <v>1037</v>
      </c>
      <c r="EW919">
        <v>1035</v>
      </c>
      <c r="EX919">
        <v>1036</v>
      </c>
      <c r="EY919">
        <v>4700</v>
      </c>
      <c r="EZ919">
        <v>1036</v>
      </c>
      <c r="FA919">
        <v>1036</v>
      </c>
      <c r="FB919">
        <v>1036</v>
      </c>
      <c r="FC919">
        <v>1036</v>
      </c>
      <c r="FD919">
        <v>4500</v>
      </c>
      <c r="FE919">
        <v>1037</v>
      </c>
      <c r="FF919">
        <v>1039</v>
      </c>
      <c r="FG919">
        <v>1037</v>
      </c>
      <c r="FH919">
        <v>1039</v>
      </c>
      <c r="FI919">
        <v>6000</v>
      </c>
      <c r="FJ919">
        <v>1039</v>
      </c>
      <c r="FK919">
        <v>1040</v>
      </c>
      <c r="FL919">
        <v>1039</v>
      </c>
      <c r="FM919">
        <v>1040</v>
      </c>
      <c r="FN919">
        <v>1500</v>
      </c>
      <c r="FO919">
        <v>1040</v>
      </c>
      <c r="FP919">
        <v>1042</v>
      </c>
      <c r="FQ919">
        <v>1040</v>
      </c>
      <c r="FR919">
        <v>1042</v>
      </c>
      <c r="FS919">
        <v>7000</v>
      </c>
      <c r="FT919">
        <v>1042</v>
      </c>
      <c r="FU919">
        <v>1042</v>
      </c>
      <c r="FV919">
        <v>1042</v>
      </c>
      <c r="FW919">
        <v>1042</v>
      </c>
      <c r="FX919">
        <v>300</v>
      </c>
      <c r="GC919">
        <v>0</v>
      </c>
      <c r="GH919">
        <v>0</v>
      </c>
      <c r="GM919">
        <v>0</v>
      </c>
      <c r="GR919">
        <v>0</v>
      </c>
      <c r="GW919">
        <v>0</v>
      </c>
      <c r="HB919">
        <v>0</v>
      </c>
      <c r="HG919">
        <v>0</v>
      </c>
      <c r="HL919">
        <v>0</v>
      </c>
      <c r="HQ919">
        <v>0</v>
      </c>
      <c r="HV919">
        <v>0</v>
      </c>
      <c r="IA919">
        <v>0</v>
      </c>
      <c r="IB919">
        <v>1041</v>
      </c>
      <c r="IC919">
        <v>1042</v>
      </c>
      <c r="ID919">
        <v>1040</v>
      </c>
      <c r="IE919">
        <v>1041</v>
      </c>
      <c r="IF919">
        <v>15300</v>
      </c>
      <c r="IG919">
        <v>1042</v>
      </c>
      <c r="IH919">
        <v>1044</v>
      </c>
      <c r="II919">
        <v>1042</v>
      </c>
      <c r="IJ919">
        <v>1044</v>
      </c>
      <c r="IK919">
        <v>4400</v>
      </c>
      <c r="IL919">
        <v>1043</v>
      </c>
      <c r="IM919">
        <v>1045</v>
      </c>
      <c r="IN919">
        <v>1042</v>
      </c>
      <c r="IO919">
        <v>1044</v>
      </c>
      <c r="IP919">
        <v>7100</v>
      </c>
      <c r="IQ919">
        <v>1043</v>
      </c>
      <c r="IR919">
        <v>1043</v>
      </c>
      <c r="IS919">
        <v>1042</v>
      </c>
      <c r="IT919">
        <v>1042</v>
      </c>
      <c r="IU919">
        <v>2200</v>
      </c>
      <c r="IV919">
        <v>1043</v>
      </c>
      <c r="IW919">
        <v>1043</v>
      </c>
      <c r="IX919">
        <v>1042</v>
      </c>
      <c r="IY919">
        <v>1043</v>
      </c>
      <c r="IZ919">
        <v>4000</v>
      </c>
      <c r="JA919">
        <v>1042</v>
      </c>
      <c r="JB919">
        <v>1044</v>
      </c>
      <c r="JC919">
        <v>1042</v>
      </c>
      <c r="JD919">
        <v>1044</v>
      </c>
      <c r="JE919">
        <v>5400</v>
      </c>
      <c r="JF919">
        <v>1044</v>
      </c>
      <c r="JG919">
        <v>1044</v>
      </c>
      <c r="JH919">
        <v>1044</v>
      </c>
      <c r="JI919">
        <v>1044</v>
      </c>
      <c r="JJ919">
        <v>1400</v>
      </c>
      <c r="JK919">
        <v>1045</v>
      </c>
      <c r="JL919">
        <v>1048</v>
      </c>
      <c r="JM919">
        <v>1045</v>
      </c>
      <c r="JN919">
        <v>1048</v>
      </c>
      <c r="JO919">
        <v>40100</v>
      </c>
      <c r="JP919">
        <v>1047</v>
      </c>
      <c r="JQ919">
        <v>1048</v>
      </c>
      <c r="JR919">
        <v>1047</v>
      </c>
      <c r="JS919">
        <v>1048</v>
      </c>
      <c r="JT919">
        <v>8400</v>
      </c>
      <c r="JU919">
        <v>1048</v>
      </c>
      <c r="JV919">
        <v>1049</v>
      </c>
      <c r="JW919">
        <v>1048</v>
      </c>
      <c r="JX919">
        <v>1049</v>
      </c>
      <c r="JY919">
        <v>3700</v>
      </c>
      <c r="JZ919">
        <v>1050</v>
      </c>
      <c r="KA919">
        <v>1050</v>
      </c>
      <c r="KB919">
        <v>1048</v>
      </c>
      <c r="KC919">
        <v>1049</v>
      </c>
      <c r="KD919">
        <v>3800</v>
      </c>
      <c r="KE919">
        <v>1050</v>
      </c>
      <c r="KF919">
        <v>1050</v>
      </c>
      <c r="KG919">
        <v>1048</v>
      </c>
      <c r="KH919">
        <v>1050</v>
      </c>
      <c r="KI919">
        <v>18300</v>
      </c>
      <c r="KJ919">
        <v>1050</v>
      </c>
      <c r="KK919">
        <v>1050</v>
      </c>
      <c r="KL919">
        <v>1049</v>
      </c>
      <c r="KM919">
        <v>1050</v>
      </c>
      <c r="KN919">
        <v>3300</v>
      </c>
      <c r="KO919">
        <v>1049</v>
      </c>
      <c r="KP919">
        <v>1051</v>
      </c>
      <c r="KQ919">
        <v>1049</v>
      </c>
      <c r="KR919">
        <v>1050</v>
      </c>
      <c r="KS919">
        <v>9700</v>
      </c>
      <c r="KT919">
        <v>1049</v>
      </c>
      <c r="KU919">
        <v>1051</v>
      </c>
      <c r="KV919">
        <v>1049</v>
      </c>
      <c r="KW919">
        <v>1051</v>
      </c>
      <c r="KX919">
        <v>8900</v>
      </c>
      <c r="KY919">
        <v>1050</v>
      </c>
      <c r="KZ919">
        <v>1050</v>
      </c>
      <c r="LA919">
        <v>1048</v>
      </c>
      <c r="LB919">
        <v>1049</v>
      </c>
      <c r="LC919">
        <v>7000</v>
      </c>
      <c r="LD919">
        <v>1048</v>
      </c>
      <c r="LE919">
        <v>1048</v>
      </c>
      <c r="LF919">
        <v>1047</v>
      </c>
      <c r="LG919">
        <v>1047</v>
      </c>
      <c r="LH919">
        <v>4500</v>
      </c>
      <c r="LI919">
        <v>1048</v>
      </c>
      <c r="LJ919">
        <v>1048</v>
      </c>
      <c r="LK919">
        <v>1047</v>
      </c>
      <c r="LL919">
        <v>1047</v>
      </c>
      <c r="LM919">
        <v>8500</v>
      </c>
      <c r="LN919">
        <v>1047</v>
      </c>
      <c r="LO919">
        <v>1048</v>
      </c>
      <c r="LP919">
        <v>1046</v>
      </c>
      <c r="LQ919">
        <v>1046</v>
      </c>
      <c r="LR919">
        <v>7000</v>
      </c>
      <c r="LS919">
        <v>1046</v>
      </c>
      <c r="LT919">
        <v>1046</v>
      </c>
      <c r="LU919">
        <v>1044</v>
      </c>
      <c r="LV919">
        <v>1044</v>
      </c>
      <c r="LW919">
        <v>10000</v>
      </c>
      <c r="LX919">
        <v>1044</v>
      </c>
      <c r="LY919">
        <v>1044</v>
      </c>
      <c r="LZ919">
        <v>1043</v>
      </c>
      <c r="MA919">
        <v>1043</v>
      </c>
      <c r="MB919">
        <v>9200</v>
      </c>
      <c r="MC919">
        <v>1042</v>
      </c>
      <c r="MD919">
        <v>1042</v>
      </c>
      <c r="ME919">
        <v>1042</v>
      </c>
      <c r="MF919">
        <v>1042</v>
      </c>
      <c r="MG919">
        <v>8000</v>
      </c>
      <c r="MH919">
        <v>1042</v>
      </c>
      <c r="MI919">
        <v>1043</v>
      </c>
      <c r="MJ919">
        <v>1042</v>
      </c>
      <c r="MK919">
        <v>1042</v>
      </c>
      <c r="ML919">
        <v>10000</v>
      </c>
      <c r="MM919">
        <v>1041</v>
      </c>
      <c r="MN919">
        <v>1042</v>
      </c>
      <c r="MO919">
        <v>1041</v>
      </c>
      <c r="MP919">
        <v>1041</v>
      </c>
      <c r="MQ919">
        <v>7700</v>
      </c>
      <c r="MR919">
        <v>1041</v>
      </c>
      <c r="MS919">
        <v>1042</v>
      </c>
      <c r="MT919">
        <v>1041</v>
      </c>
      <c r="MU919">
        <v>1041</v>
      </c>
      <c r="MV919">
        <v>3200</v>
      </c>
      <c r="MW919">
        <v>1041</v>
      </c>
      <c r="MX919">
        <v>1042</v>
      </c>
      <c r="MY919">
        <v>1041</v>
      </c>
      <c r="MZ919">
        <v>1042</v>
      </c>
      <c r="NA919">
        <v>11700</v>
      </c>
      <c r="NB919">
        <v>1042</v>
      </c>
      <c r="NC919">
        <v>1043</v>
      </c>
      <c r="ND919">
        <v>1041</v>
      </c>
      <c r="NE919">
        <v>1043</v>
      </c>
      <c r="NF919">
        <v>12300</v>
      </c>
      <c r="NG919">
        <v>1043</v>
      </c>
      <c r="NH919">
        <v>1043</v>
      </c>
      <c r="NI919">
        <v>1040</v>
      </c>
      <c r="NJ919">
        <v>1041</v>
      </c>
      <c r="NK919">
        <v>11000</v>
      </c>
      <c r="NL919">
        <v>1040</v>
      </c>
      <c r="NM919">
        <v>1042</v>
      </c>
      <c r="NN919">
        <v>1040</v>
      </c>
      <c r="NO919">
        <v>1041</v>
      </c>
      <c r="NP919">
        <v>10900</v>
      </c>
      <c r="NQ919">
        <v>1041</v>
      </c>
      <c r="NR919">
        <v>1042</v>
      </c>
      <c r="NS919">
        <v>1040</v>
      </c>
      <c r="NT919">
        <v>1041</v>
      </c>
      <c r="NU919">
        <v>17100</v>
      </c>
      <c r="NV919">
        <v>1043</v>
      </c>
      <c r="NW919">
        <v>1043</v>
      </c>
      <c r="NX919">
        <v>1043</v>
      </c>
      <c r="NY919">
        <v>1043</v>
      </c>
      <c r="NZ919">
        <v>13400</v>
      </c>
    </row>
    <row r="920" spans="1:390" ht="15">
      <c r="A920" s="14" t="s">
        <v>18</v>
      </c>
      <c r="B920" s="14">
        <v>47</v>
      </c>
      <c r="C920" s="14">
        <v>4922</v>
      </c>
      <c r="D920" s="9" t="s">
        <v>604</v>
      </c>
      <c r="E920" s="14" t="s">
        <v>20</v>
      </c>
      <c r="F920" s="14" t="s">
        <v>453</v>
      </c>
      <c r="G920" s="51">
        <v>12790</v>
      </c>
      <c r="H920" s="51">
        <v>490</v>
      </c>
      <c r="I920" s="59">
        <v>3.9800000000000002E-2</v>
      </c>
      <c r="J920" s="51">
        <v>281400</v>
      </c>
      <c r="K920" s="51">
        <v>12800</v>
      </c>
      <c r="L920" s="51">
        <v>12480</v>
      </c>
      <c r="M920" s="64">
        <f t="shared" si="74"/>
        <v>3.125E-2</v>
      </c>
      <c r="N920" s="43" t="str">
        <f>IFERROR(VLOOKUP(C920, マスタ!$E$2:$G$33, 3, TRUE), "")</f>
        <v>化学・医薬品</v>
      </c>
      <c r="O920" s="14" t="str">
        <f>IF(F920 = "", "", TEXT( WORKDAY(TEXT(LEFT(F920, FIND("(", F920) - 1), "yyyy/mm/dd"), 1, マスタ!$A$2:$A$106), "yyyymmdd"))</f>
        <v>20170814</v>
      </c>
      <c r="P920" s="18">
        <v>42961</v>
      </c>
      <c r="Q920" s="57">
        <v>12790</v>
      </c>
      <c r="R920" s="57">
        <v>12840</v>
      </c>
      <c r="S920" s="57">
        <v>12690</v>
      </c>
      <c r="T920" s="14" t="str">
        <f t="shared" si="71"/>
        <v>無</v>
      </c>
      <c r="U920" s="14" t="str">
        <f t="shared" si="72"/>
        <v>無</v>
      </c>
      <c r="V920" s="68">
        <f t="shared" si="73"/>
        <v>0</v>
      </c>
      <c r="W920" s="19" t="s">
        <v>950</v>
      </c>
      <c r="X920" s="47">
        <v>10</v>
      </c>
      <c r="Y920" s="70">
        <f t="shared" si="75"/>
        <v>0.78186082877247853</v>
      </c>
      <c r="Z920">
        <v>12790</v>
      </c>
      <c r="AA920">
        <v>12840</v>
      </c>
      <c r="AB920">
        <v>12730</v>
      </c>
      <c r="AC920">
        <v>12760</v>
      </c>
      <c r="AD920">
        <v>17100</v>
      </c>
      <c r="AE920">
        <v>12750</v>
      </c>
      <c r="AF920">
        <v>12750</v>
      </c>
      <c r="AG920">
        <v>12690</v>
      </c>
      <c r="AH920">
        <v>12700</v>
      </c>
      <c r="AI920">
        <v>2800</v>
      </c>
      <c r="AJ920">
        <v>12700</v>
      </c>
      <c r="AK920">
        <v>12760</v>
      </c>
      <c r="AL920">
        <v>12700</v>
      </c>
      <c r="AM920">
        <v>12760</v>
      </c>
      <c r="AN920">
        <v>5300</v>
      </c>
      <c r="AO920">
        <v>12750</v>
      </c>
      <c r="AP920">
        <v>12790</v>
      </c>
      <c r="AQ920">
        <v>12720</v>
      </c>
      <c r="AR920">
        <v>12790</v>
      </c>
      <c r="AS920">
        <v>4400</v>
      </c>
      <c r="AT920">
        <v>12790</v>
      </c>
      <c r="AU920">
        <v>12830</v>
      </c>
      <c r="AV920">
        <v>12770</v>
      </c>
      <c r="AW920">
        <v>12800</v>
      </c>
      <c r="AX920">
        <v>8900</v>
      </c>
      <c r="AY920">
        <v>12790</v>
      </c>
      <c r="AZ920">
        <v>12790</v>
      </c>
      <c r="BA920">
        <v>12780</v>
      </c>
      <c r="BB920">
        <v>12790</v>
      </c>
      <c r="BC920">
        <v>2200</v>
      </c>
      <c r="BD920">
        <v>12790</v>
      </c>
      <c r="BE920">
        <v>12800</v>
      </c>
      <c r="BF920">
        <v>12780</v>
      </c>
      <c r="BG920">
        <v>12800</v>
      </c>
      <c r="BH920">
        <v>1700</v>
      </c>
      <c r="BI920">
        <v>12800</v>
      </c>
      <c r="BJ920">
        <v>12800</v>
      </c>
      <c r="BK920">
        <v>12780</v>
      </c>
      <c r="BL920">
        <v>12790</v>
      </c>
      <c r="BM920">
        <v>2100</v>
      </c>
      <c r="BN920">
        <v>12780</v>
      </c>
      <c r="BO920">
        <v>12810</v>
      </c>
      <c r="BP920">
        <v>12780</v>
      </c>
      <c r="BQ920">
        <v>12810</v>
      </c>
      <c r="BR920">
        <v>5000</v>
      </c>
      <c r="BS920">
        <v>12800</v>
      </c>
      <c r="BT920">
        <v>12800</v>
      </c>
      <c r="BU920">
        <v>12780</v>
      </c>
      <c r="BV920">
        <v>12790</v>
      </c>
      <c r="BW920">
        <v>3500</v>
      </c>
      <c r="BX920">
        <v>12790</v>
      </c>
      <c r="BY920">
        <v>12790</v>
      </c>
      <c r="BZ920">
        <v>12780</v>
      </c>
      <c r="CA920">
        <v>12780</v>
      </c>
      <c r="CB920">
        <v>700</v>
      </c>
      <c r="CC920">
        <v>12780</v>
      </c>
      <c r="CD920">
        <v>12800</v>
      </c>
      <c r="CE920">
        <v>12780</v>
      </c>
      <c r="CF920">
        <v>12800</v>
      </c>
      <c r="CG920">
        <v>3400</v>
      </c>
      <c r="CH920">
        <v>12800</v>
      </c>
      <c r="CI920">
        <v>12810</v>
      </c>
      <c r="CJ920">
        <v>12790</v>
      </c>
      <c r="CK920">
        <v>12790</v>
      </c>
      <c r="CL920">
        <v>2800</v>
      </c>
      <c r="CM920">
        <v>12800</v>
      </c>
      <c r="CN920">
        <v>12800</v>
      </c>
      <c r="CO920">
        <v>12780</v>
      </c>
      <c r="CP920">
        <v>12780</v>
      </c>
      <c r="CQ920">
        <v>4200</v>
      </c>
      <c r="CR920">
        <v>12770</v>
      </c>
      <c r="CS920">
        <v>12780</v>
      </c>
      <c r="CT920">
        <v>12760</v>
      </c>
      <c r="CU920">
        <v>12780</v>
      </c>
      <c r="CV920">
        <v>3100</v>
      </c>
      <c r="CW920">
        <v>12780</v>
      </c>
      <c r="CX920">
        <v>12790</v>
      </c>
      <c r="CY920">
        <v>12760</v>
      </c>
      <c r="CZ920">
        <v>12770</v>
      </c>
      <c r="DA920">
        <v>2900</v>
      </c>
      <c r="DB920">
        <v>12770</v>
      </c>
      <c r="DC920">
        <v>12770</v>
      </c>
      <c r="DD920">
        <v>12760</v>
      </c>
      <c r="DE920">
        <v>12760</v>
      </c>
      <c r="DF920">
        <v>400</v>
      </c>
      <c r="DG920">
        <v>12770</v>
      </c>
      <c r="DH920">
        <v>12810</v>
      </c>
      <c r="DI920">
        <v>12770</v>
      </c>
      <c r="DJ920">
        <v>12810</v>
      </c>
      <c r="DK920">
        <v>3900</v>
      </c>
      <c r="DL920">
        <v>12810</v>
      </c>
      <c r="DM920">
        <v>12810</v>
      </c>
      <c r="DN920">
        <v>12800</v>
      </c>
      <c r="DO920">
        <v>12800</v>
      </c>
      <c r="DP920">
        <v>1100</v>
      </c>
      <c r="DQ920">
        <v>12810</v>
      </c>
      <c r="DR920">
        <v>12820</v>
      </c>
      <c r="DS920">
        <v>12810</v>
      </c>
      <c r="DT920">
        <v>12810</v>
      </c>
      <c r="DU920">
        <v>1600</v>
      </c>
      <c r="DV920">
        <v>12820</v>
      </c>
      <c r="DW920">
        <v>12820</v>
      </c>
      <c r="DX920">
        <v>12820</v>
      </c>
      <c r="DY920">
        <v>12820</v>
      </c>
      <c r="DZ920">
        <v>1100</v>
      </c>
      <c r="EA920">
        <v>12810</v>
      </c>
      <c r="EB920">
        <v>12810</v>
      </c>
      <c r="EC920">
        <v>12800</v>
      </c>
      <c r="ED920">
        <v>12810</v>
      </c>
      <c r="EE920">
        <v>2700</v>
      </c>
      <c r="EF920">
        <v>12810</v>
      </c>
      <c r="EG920">
        <v>12830</v>
      </c>
      <c r="EH920">
        <v>12810</v>
      </c>
      <c r="EI920">
        <v>12830</v>
      </c>
      <c r="EJ920">
        <v>2100</v>
      </c>
      <c r="EK920">
        <v>12830</v>
      </c>
      <c r="EL920">
        <v>12830</v>
      </c>
      <c r="EM920">
        <v>12820</v>
      </c>
      <c r="EN920">
        <v>12820</v>
      </c>
      <c r="EO920">
        <v>1600</v>
      </c>
      <c r="EP920">
        <v>12810</v>
      </c>
      <c r="EQ920">
        <v>12810</v>
      </c>
      <c r="ER920">
        <v>12810</v>
      </c>
      <c r="ES920">
        <v>12810</v>
      </c>
      <c r="ET920">
        <v>100</v>
      </c>
      <c r="EU920">
        <v>12810</v>
      </c>
      <c r="EV920">
        <v>12830</v>
      </c>
      <c r="EW920">
        <v>12810</v>
      </c>
      <c r="EX920">
        <v>12830</v>
      </c>
      <c r="EY920">
        <v>2900</v>
      </c>
      <c r="EZ920">
        <v>12830</v>
      </c>
      <c r="FA920">
        <v>12830</v>
      </c>
      <c r="FB920">
        <v>12820</v>
      </c>
      <c r="FC920">
        <v>12820</v>
      </c>
      <c r="FD920">
        <v>1800</v>
      </c>
      <c r="FE920">
        <v>12820</v>
      </c>
      <c r="FF920">
        <v>12820</v>
      </c>
      <c r="FG920">
        <v>12820</v>
      </c>
      <c r="FH920">
        <v>12820</v>
      </c>
      <c r="FI920">
        <v>900</v>
      </c>
      <c r="FJ920">
        <v>12820</v>
      </c>
      <c r="FK920">
        <v>12820</v>
      </c>
      <c r="FL920">
        <v>12820</v>
      </c>
      <c r="FM920">
        <v>12820</v>
      </c>
      <c r="FN920">
        <v>100</v>
      </c>
      <c r="FO920">
        <v>12810</v>
      </c>
      <c r="FP920">
        <v>12840</v>
      </c>
      <c r="FQ920">
        <v>12810</v>
      </c>
      <c r="FR920">
        <v>12830</v>
      </c>
      <c r="FS920">
        <v>2000</v>
      </c>
      <c r="FT920">
        <v>12820</v>
      </c>
      <c r="FU920">
        <v>12820</v>
      </c>
      <c r="FV920">
        <v>12820</v>
      </c>
      <c r="FW920">
        <v>12820</v>
      </c>
      <c r="FX920">
        <v>600</v>
      </c>
      <c r="GC920">
        <v>0</v>
      </c>
      <c r="GH920">
        <v>0</v>
      </c>
      <c r="GM920">
        <v>0</v>
      </c>
      <c r="GR920">
        <v>0</v>
      </c>
      <c r="GW920">
        <v>0</v>
      </c>
      <c r="HB920">
        <v>0</v>
      </c>
      <c r="HG920">
        <v>0</v>
      </c>
      <c r="HL920">
        <v>0</v>
      </c>
      <c r="HQ920">
        <v>0</v>
      </c>
      <c r="HV920">
        <v>0</v>
      </c>
      <c r="IA920">
        <v>0</v>
      </c>
      <c r="IB920">
        <v>12810</v>
      </c>
      <c r="IC920">
        <v>12810</v>
      </c>
      <c r="ID920">
        <v>12800</v>
      </c>
      <c r="IE920">
        <v>12810</v>
      </c>
      <c r="IF920">
        <v>6900</v>
      </c>
      <c r="IG920">
        <v>12810</v>
      </c>
      <c r="IH920">
        <v>12810</v>
      </c>
      <c r="II920">
        <v>12800</v>
      </c>
      <c r="IJ920">
        <v>12810</v>
      </c>
      <c r="IK920">
        <v>1000</v>
      </c>
      <c r="IL920">
        <v>12800</v>
      </c>
      <c r="IM920">
        <v>12800</v>
      </c>
      <c r="IN920">
        <v>12800</v>
      </c>
      <c r="IO920">
        <v>12800</v>
      </c>
      <c r="IP920">
        <v>1600</v>
      </c>
      <c r="IQ920">
        <v>12810</v>
      </c>
      <c r="IR920">
        <v>12820</v>
      </c>
      <c r="IS920">
        <v>12810</v>
      </c>
      <c r="IT920">
        <v>12820</v>
      </c>
      <c r="IU920">
        <v>4000</v>
      </c>
      <c r="IV920">
        <v>12810</v>
      </c>
      <c r="IW920">
        <v>12810</v>
      </c>
      <c r="IX920">
        <v>12800</v>
      </c>
      <c r="IY920">
        <v>12800</v>
      </c>
      <c r="IZ920">
        <v>1600</v>
      </c>
      <c r="JA920">
        <v>12800</v>
      </c>
      <c r="JB920">
        <v>12810</v>
      </c>
      <c r="JC920">
        <v>12790</v>
      </c>
      <c r="JD920">
        <v>12790</v>
      </c>
      <c r="JE920">
        <v>3000</v>
      </c>
      <c r="JF920">
        <v>12800</v>
      </c>
      <c r="JG920">
        <v>12810</v>
      </c>
      <c r="JH920">
        <v>12790</v>
      </c>
      <c r="JI920">
        <v>12800</v>
      </c>
      <c r="JJ920">
        <v>3400</v>
      </c>
      <c r="JK920">
        <v>12800</v>
      </c>
      <c r="JL920">
        <v>12800</v>
      </c>
      <c r="JM920">
        <v>12800</v>
      </c>
      <c r="JN920">
        <v>12800</v>
      </c>
      <c r="JO920">
        <v>1400</v>
      </c>
      <c r="JP920">
        <v>12790</v>
      </c>
      <c r="JQ920">
        <v>12790</v>
      </c>
      <c r="JR920">
        <v>12780</v>
      </c>
      <c r="JS920">
        <v>12780</v>
      </c>
      <c r="JT920">
        <v>800</v>
      </c>
      <c r="JU920">
        <v>12780</v>
      </c>
      <c r="JV920">
        <v>12780</v>
      </c>
      <c r="JW920">
        <v>12760</v>
      </c>
      <c r="JX920">
        <v>12780</v>
      </c>
      <c r="JY920">
        <v>3100</v>
      </c>
      <c r="JZ920">
        <v>12770</v>
      </c>
      <c r="KA920">
        <v>12770</v>
      </c>
      <c r="KB920">
        <v>12750</v>
      </c>
      <c r="KC920">
        <v>12750</v>
      </c>
      <c r="KD920">
        <v>1900</v>
      </c>
      <c r="KE920">
        <v>12760</v>
      </c>
      <c r="KF920">
        <v>12760</v>
      </c>
      <c r="KG920">
        <v>12750</v>
      </c>
      <c r="KH920">
        <v>12750</v>
      </c>
      <c r="KI920">
        <v>2200</v>
      </c>
      <c r="KJ920">
        <v>12740</v>
      </c>
      <c r="KK920">
        <v>12750</v>
      </c>
      <c r="KL920">
        <v>12740</v>
      </c>
      <c r="KM920">
        <v>12750</v>
      </c>
      <c r="KN920">
        <v>2000</v>
      </c>
      <c r="KO920">
        <v>12750</v>
      </c>
      <c r="KP920">
        <v>12750</v>
      </c>
      <c r="KQ920">
        <v>12750</v>
      </c>
      <c r="KR920">
        <v>12750</v>
      </c>
      <c r="KS920">
        <v>900</v>
      </c>
      <c r="KT920">
        <v>12740</v>
      </c>
      <c r="KU920">
        <v>12740</v>
      </c>
      <c r="KV920">
        <v>12730</v>
      </c>
      <c r="KW920">
        <v>12740</v>
      </c>
      <c r="KX920">
        <v>3200</v>
      </c>
      <c r="KY920">
        <v>12740</v>
      </c>
      <c r="KZ920">
        <v>12740</v>
      </c>
      <c r="LA920">
        <v>12720</v>
      </c>
      <c r="LB920">
        <v>12720</v>
      </c>
      <c r="LC920">
        <v>2200</v>
      </c>
      <c r="LD920">
        <v>12720</v>
      </c>
      <c r="LE920">
        <v>12730</v>
      </c>
      <c r="LF920">
        <v>12720</v>
      </c>
      <c r="LG920">
        <v>12720</v>
      </c>
      <c r="LH920">
        <v>900</v>
      </c>
      <c r="LI920">
        <v>12720</v>
      </c>
      <c r="LJ920">
        <v>12730</v>
      </c>
      <c r="LK920">
        <v>12720</v>
      </c>
      <c r="LL920">
        <v>12720</v>
      </c>
      <c r="LM920">
        <v>1900</v>
      </c>
      <c r="LN920">
        <v>12730</v>
      </c>
      <c r="LO920">
        <v>12740</v>
      </c>
      <c r="LP920">
        <v>12730</v>
      </c>
      <c r="LQ920">
        <v>12740</v>
      </c>
      <c r="LR920">
        <v>2100</v>
      </c>
      <c r="LS920">
        <v>12730</v>
      </c>
      <c r="LT920">
        <v>12730</v>
      </c>
      <c r="LU920">
        <v>12730</v>
      </c>
      <c r="LV920">
        <v>12730</v>
      </c>
      <c r="LW920">
        <v>900</v>
      </c>
      <c r="LX920">
        <v>12730</v>
      </c>
      <c r="LY920">
        <v>12750</v>
      </c>
      <c r="LZ920">
        <v>12730</v>
      </c>
      <c r="MA920">
        <v>12750</v>
      </c>
      <c r="MB920">
        <v>2500</v>
      </c>
      <c r="MC920">
        <v>12750</v>
      </c>
      <c r="MD920">
        <v>12750</v>
      </c>
      <c r="ME920">
        <v>12750</v>
      </c>
      <c r="MF920">
        <v>12750</v>
      </c>
      <c r="MG920">
        <v>300</v>
      </c>
      <c r="MH920">
        <v>12750</v>
      </c>
      <c r="MI920">
        <v>12750</v>
      </c>
      <c r="MJ920">
        <v>12730</v>
      </c>
      <c r="MK920">
        <v>12730</v>
      </c>
      <c r="ML920">
        <v>1600</v>
      </c>
      <c r="MM920">
        <v>12730</v>
      </c>
      <c r="MN920">
        <v>12760</v>
      </c>
      <c r="MO920">
        <v>12730</v>
      </c>
      <c r="MP920">
        <v>12760</v>
      </c>
      <c r="MQ920">
        <v>7800</v>
      </c>
      <c r="MR920">
        <v>12760</v>
      </c>
      <c r="MS920">
        <v>12760</v>
      </c>
      <c r="MT920">
        <v>12760</v>
      </c>
      <c r="MU920">
        <v>12760</v>
      </c>
      <c r="MV920">
        <v>3200</v>
      </c>
      <c r="MW920">
        <v>12760</v>
      </c>
      <c r="MX920">
        <v>12770</v>
      </c>
      <c r="MY920">
        <v>12750</v>
      </c>
      <c r="MZ920">
        <v>12770</v>
      </c>
      <c r="NA920">
        <v>4000</v>
      </c>
      <c r="NB920">
        <v>12780</v>
      </c>
      <c r="NC920">
        <v>12790</v>
      </c>
      <c r="ND920">
        <v>12780</v>
      </c>
      <c r="NE920">
        <v>12790</v>
      </c>
      <c r="NF920">
        <v>2000</v>
      </c>
      <c r="NG920">
        <v>12780</v>
      </c>
      <c r="NH920">
        <v>12780</v>
      </c>
      <c r="NI920">
        <v>12770</v>
      </c>
      <c r="NJ920">
        <v>12780</v>
      </c>
      <c r="NK920">
        <v>1600</v>
      </c>
      <c r="NL920">
        <v>12780</v>
      </c>
      <c r="NM920">
        <v>12780</v>
      </c>
      <c r="NN920">
        <v>12760</v>
      </c>
      <c r="NO920">
        <v>12760</v>
      </c>
      <c r="NP920">
        <v>1500</v>
      </c>
      <c r="NQ920">
        <v>12760</v>
      </c>
      <c r="NR920">
        <v>12770</v>
      </c>
      <c r="NS920">
        <v>12760</v>
      </c>
      <c r="NT920">
        <v>12760</v>
      </c>
      <c r="NU920">
        <v>10300</v>
      </c>
      <c r="NV920">
        <v>12750</v>
      </c>
      <c r="NW920">
        <v>12750</v>
      </c>
      <c r="NX920">
        <v>12750</v>
      </c>
      <c r="NY920">
        <v>12750</v>
      </c>
      <c r="NZ920">
        <v>14500</v>
      </c>
    </row>
    <row r="921" spans="1:390" ht="15">
      <c r="A921" s="15" t="s">
        <v>18</v>
      </c>
      <c r="B921" s="15">
        <v>48</v>
      </c>
      <c r="C921" s="15">
        <v>2270</v>
      </c>
      <c r="D921" s="10" t="s">
        <v>605</v>
      </c>
      <c r="E921" s="15" t="s">
        <v>20</v>
      </c>
      <c r="F921" s="15" t="s">
        <v>453</v>
      </c>
      <c r="G921" s="50">
        <v>3245</v>
      </c>
      <c r="H921" s="50">
        <v>120</v>
      </c>
      <c r="I921" s="58">
        <v>3.8399999999999997E-2</v>
      </c>
      <c r="J921" s="50">
        <v>572100</v>
      </c>
      <c r="K921" s="50">
        <v>3270</v>
      </c>
      <c r="L921" s="50">
        <v>3160</v>
      </c>
      <c r="M921" s="63">
        <f t="shared" si="74"/>
        <v>0.22727272727272727</v>
      </c>
      <c r="N921" s="42" t="str">
        <f>IFERROR(VLOOKUP(C921, マスタ!$E$2:$G$33, 3, TRUE), "")</f>
        <v>食品</v>
      </c>
      <c r="O921" s="15" t="str">
        <f>IF(F921 = "", "", TEXT( WORKDAY(TEXT(LEFT(F921, FIND("(", F921) - 1), "yyyy/mm/dd"), 1, マスタ!$A$2:$A$106), "yyyymmdd"))</f>
        <v>20170814</v>
      </c>
      <c r="P921" s="16">
        <v>42961</v>
      </c>
      <c r="Q921" s="56">
        <v>3255</v>
      </c>
      <c r="R921" s="56">
        <v>3310</v>
      </c>
      <c r="S921" s="56">
        <v>3245</v>
      </c>
      <c r="T921" s="15" t="str">
        <f t="shared" si="71"/>
        <v>有</v>
      </c>
      <c r="U921" s="15" t="str">
        <f t="shared" si="72"/>
        <v>無</v>
      </c>
      <c r="V921" s="67">
        <f t="shared" si="73"/>
        <v>3.0816640986133237E-3</v>
      </c>
      <c r="W921" s="17" t="s">
        <v>950</v>
      </c>
      <c r="X921" s="46">
        <v>25</v>
      </c>
      <c r="Y921" s="71">
        <f t="shared" si="75"/>
        <v>7.704160246533128</v>
      </c>
      <c r="Z921">
        <v>3255</v>
      </c>
      <c r="AA921">
        <v>3310</v>
      </c>
      <c r="AB921">
        <v>3255</v>
      </c>
      <c r="AC921">
        <v>3300</v>
      </c>
      <c r="AD921">
        <v>66000</v>
      </c>
      <c r="AE921">
        <v>3295</v>
      </c>
      <c r="AF921">
        <v>3300</v>
      </c>
      <c r="AG921">
        <v>3265</v>
      </c>
      <c r="AH921">
        <v>3285</v>
      </c>
      <c r="AI921">
        <v>23000</v>
      </c>
      <c r="AJ921">
        <v>3285</v>
      </c>
      <c r="AK921">
        <v>3295</v>
      </c>
      <c r="AL921">
        <v>3280</v>
      </c>
      <c r="AM921">
        <v>3290</v>
      </c>
      <c r="AN921">
        <v>8700</v>
      </c>
      <c r="AO921">
        <v>3290</v>
      </c>
      <c r="AP921">
        <v>3290</v>
      </c>
      <c r="AQ921">
        <v>3280</v>
      </c>
      <c r="AR921">
        <v>3290</v>
      </c>
      <c r="AS921">
        <v>7100</v>
      </c>
      <c r="AT921">
        <v>3290</v>
      </c>
      <c r="AU921">
        <v>3290</v>
      </c>
      <c r="AV921">
        <v>3275</v>
      </c>
      <c r="AW921">
        <v>3280</v>
      </c>
      <c r="AX921">
        <v>7800</v>
      </c>
      <c r="AY921">
        <v>3285</v>
      </c>
      <c r="AZ921">
        <v>3285</v>
      </c>
      <c r="BA921">
        <v>3275</v>
      </c>
      <c r="BB921">
        <v>3275</v>
      </c>
      <c r="BC921">
        <v>8600</v>
      </c>
      <c r="BD921">
        <v>3275</v>
      </c>
      <c r="BE921">
        <v>3275</v>
      </c>
      <c r="BF921">
        <v>3275</v>
      </c>
      <c r="BG921">
        <v>3275</v>
      </c>
      <c r="BH921">
        <v>2900</v>
      </c>
      <c r="BI921">
        <v>3275</v>
      </c>
      <c r="BJ921">
        <v>3275</v>
      </c>
      <c r="BK921">
        <v>3270</v>
      </c>
      <c r="BL921">
        <v>3275</v>
      </c>
      <c r="BM921">
        <v>6500</v>
      </c>
      <c r="BN921">
        <v>3270</v>
      </c>
      <c r="BO921">
        <v>3275</v>
      </c>
      <c r="BP921">
        <v>3270</v>
      </c>
      <c r="BQ921">
        <v>3275</v>
      </c>
      <c r="BR921">
        <v>6500</v>
      </c>
      <c r="BS921">
        <v>3275</v>
      </c>
      <c r="BT921">
        <v>3275</v>
      </c>
      <c r="BU921">
        <v>3255</v>
      </c>
      <c r="BV921">
        <v>3265</v>
      </c>
      <c r="BW921">
        <v>9300</v>
      </c>
      <c r="BX921">
        <v>3265</v>
      </c>
      <c r="BY921">
        <v>3265</v>
      </c>
      <c r="BZ921">
        <v>3265</v>
      </c>
      <c r="CA921">
        <v>3265</v>
      </c>
      <c r="CB921">
        <v>3500</v>
      </c>
      <c r="CC921">
        <v>3260</v>
      </c>
      <c r="CD921">
        <v>3260</v>
      </c>
      <c r="CE921">
        <v>3255</v>
      </c>
      <c r="CF921">
        <v>3255</v>
      </c>
      <c r="CG921">
        <v>3900</v>
      </c>
      <c r="CH921">
        <v>3260</v>
      </c>
      <c r="CI921">
        <v>3265</v>
      </c>
      <c r="CJ921">
        <v>3260</v>
      </c>
      <c r="CK921">
        <v>3265</v>
      </c>
      <c r="CL921">
        <v>8200</v>
      </c>
      <c r="CM921">
        <v>3260</v>
      </c>
      <c r="CN921">
        <v>3265</v>
      </c>
      <c r="CO921">
        <v>3260</v>
      </c>
      <c r="CP921">
        <v>3260</v>
      </c>
      <c r="CQ921">
        <v>12800</v>
      </c>
      <c r="CR921">
        <v>3260</v>
      </c>
      <c r="CS921">
        <v>3260</v>
      </c>
      <c r="CT921">
        <v>3255</v>
      </c>
      <c r="CU921">
        <v>3260</v>
      </c>
      <c r="CV921">
        <v>6000</v>
      </c>
      <c r="CW921">
        <v>3260</v>
      </c>
      <c r="CX921">
        <v>3260</v>
      </c>
      <c r="CY921">
        <v>3255</v>
      </c>
      <c r="CZ921">
        <v>3255</v>
      </c>
      <c r="DA921">
        <v>5800</v>
      </c>
      <c r="DB921">
        <v>3260</v>
      </c>
      <c r="DC921">
        <v>3260</v>
      </c>
      <c r="DD921">
        <v>3260</v>
      </c>
      <c r="DE921">
        <v>3260</v>
      </c>
      <c r="DF921">
        <v>300</v>
      </c>
      <c r="DG921">
        <v>3260</v>
      </c>
      <c r="DH921">
        <v>3270</v>
      </c>
      <c r="DI921">
        <v>3260</v>
      </c>
      <c r="DJ921">
        <v>3270</v>
      </c>
      <c r="DK921">
        <v>6600</v>
      </c>
      <c r="DL921">
        <v>3270</v>
      </c>
      <c r="DM921">
        <v>3275</v>
      </c>
      <c r="DN921">
        <v>3270</v>
      </c>
      <c r="DO921">
        <v>3275</v>
      </c>
      <c r="DP921">
        <v>2600</v>
      </c>
      <c r="DQ921">
        <v>3275</v>
      </c>
      <c r="DR921">
        <v>3275</v>
      </c>
      <c r="DS921">
        <v>3275</v>
      </c>
      <c r="DT921">
        <v>3275</v>
      </c>
      <c r="DU921">
        <v>200</v>
      </c>
      <c r="DV921">
        <v>3275</v>
      </c>
      <c r="DW921">
        <v>3275</v>
      </c>
      <c r="DX921">
        <v>3270</v>
      </c>
      <c r="DY921">
        <v>3270</v>
      </c>
      <c r="DZ921">
        <v>200</v>
      </c>
      <c r="EA921">
        <v>3275</v>
      </c>
      <c r="EB921">
        <v>3275</v>
      </c>
      <c r="EC921">
        <v>3265</v>
      </c>
      <c r="ED921">
        <v>3265</v>
      </c>
      <c r="EE921">
        <v>10600</v>
      </c>
      <c r="EF921">
        <v>3265</v>
      </c>
      <c r="EG921">
        <v>3265</v>
      </c>
      <c r="EH921">
        <v>3265</v>
      </c>
      <c r="EI921">
        <v>3265</v>
      </c>
      <c r="EJ921">
        <v>100</v>
      </c>
      <c r="EK921">
        <v>3270</v>
      </c>
      <c r="EL921">
        <v>3275</v>
      </c>
      <c r="EM921">
        <v>3270</v>
      </c>
      <c r="EN921">
        <v>3275</v>
      </c>
      <c r="EO921">
        <v>3700</v>
      </c>
      <c r="EP921">
        <v>3275</v>
      </c>
      <c r="EQ921">
        <v>3275</v>
      </c>
      <c r="ER921">
        <v>3270</v>
      </c>
      <c r="ES921">
        <v>3270</v>
      </c>
      <c r="ET921">
        <v>400</v>
      </c>
      <c r="EU921">
        <v>3275</v>
      </c>
      <c r="EV921">
        <v>3280</v>
      </c>
      <c r="EW921">
        <v>3275</v>
      </c>
      <c r="EX921">
        <v>3280</v>
      </c>
      <c r="EY921">
        <v>13600</v>
      </c>
      <c r="EZ921">
        <v>3275</v>
      </c>
      <c r="FA921">
        <v>3275</v>
      </c>
      <c r="FB921">
        <v>3270</v>
      </c>
      <c r="FC921">
        <v>3275</v>
      </c>
      <c r="FD921">
        <v>5500</v>
      </c>
      <c r="FE921">
        <v>3275</v>
      </c>
      <c r="FF921">
        <v>3275</v>
      </c>
      <c r="FG921">
        <v>3270</v>
      </c>
      <c r="FH921">
        <v>3275</v>
      </c>
      <c r="FI921">
        <v>2100</v>
      </c>
      <c r="FJ921">
        <v>3270</v>
      </c>
      <c r="FK921">
        <v>3270</v>
      </c>
      <c r="FL921">
        <v>3265</v>
      </c>
      <c r="FM921">
        <v>3265</v>
      </c>
      <c r="FN921">
        <v>7900</v>
      </c>
      <c r="FO921">
        <v>3270</v>
      </c>
      <c r="FP921">
        <v>3275</v>
      </c>
      <c r="FQ921">
        <v>3270</v>
      </c>
      <c r="FR921">
        <v>3270</v>
      </c>
      <c r="FS921">
        <v>4300</v>
      </c>
      <c r="FT921">
        <v>3275</v>
      </c>
      <c r="FU921">
        <v>3275</v>
      </c>
      <c r="FV921">
        <v>3275</v>
      </c>
      <c r="FW921">
        <v>3275</v>
      </c>
      <c r="FX921">
        <v>500</v>
      </c>
      <c r="GC921">
        <v>0</v>
      </c>
      <c r="GH921">
        <v>0</v>
      </c>
      <c r="GM921">
        <v>0</v>
      </c>
      <c r="GR921">
        <v>0</v>
      </c>
      <c r="GW921">
        <v>0</v>
      </c>
      <c r="HB921">
        <v>0</v>
      </c>
      <c r="HG921">
        <v>0</v>
      </c>
      <c r="HL921">
        <v>0</v>
      </c>
      <c r="HQ921">
        <v>0</v>
      </c>
      <c r="HV921">
        <v>0</v>
      </c>
      <c r="IA921">
        <v>0</v>
      </c>
      <c r="IB921">
        <v>3270</v>
      </c>
      <c r="IC921">
        <v>3275</v>
      </c>
      <c r="ID921">
        <v>3265</v>
      </c>
      <c r="IE921">
        <v>3265</v>
      </c>
      <c r="IF921">
        <v>13100</v>
      </c>
      <c r="IG921">
        <v>3265</v>
      </c>
      <c r="IH921">
        <v>3265</v>
      </c>
      <c r="II921">
        <v>3260</v>
      </c>
      <c r="IJ921">
        <v>3260</v>
      </c>
      <c r="IK921">
        <v>5900</v>
      </c>
      <c r="IL921">
        <v>3260</v>
      </c>
      <c r="IM921">
        <v>3260</v>
      </c>
      <c r="IN921">
        <v>3260</v>
      </c>
      <c r="IO921">
        <v>3260</v>
      </c>
      <c r="IP921">
        <v>600</v>
      </c>
      <c r="IQ921">
        <v>3260</v>
      </c>
      <c r="IR921">
        <v>3260</v>
      </c>
      <c r="IS921">
        <v>3255</v>
      </c>
      <c r="IT921">
        <v>3260</v>
      </c>
      <c r="IU921">
        <v>600</v>
      </c>
      <c r="IV921">
        <v>3260</v>
      </c>
      <c r="IW921">
        <v>3260</v>
      </c>
      <c r="IX921">
        <v>3250</v>
      </c>
      <c r="IY921">
        <v>3250</v>
      </c>
      <c r="IZ921">
        <v>6500</v>
      </c>
      <c r="JA921">
        <v>3250</v>
      </c>
      <c r="JB921">
        <v>3255</v>
      </c>
      <c r="JC921">
        <v>3245</v>
      </c>
      <c r="JD921">
        <v>3250</v>
      </c>
      <c r="JE921">
        <v>19700</v>
      </c>
      <c r="JF921">
        <v>3250</v>
      </c>
      <c r="JG921">
        <v>3250</v>
      </c>
      <c r="JH921">
        <v>3250</v>
      </c>
      <c r="JI921">
        <v>3250</v>
      </c>
      <c r="JJ921">
        <v>500</v>
      </c>
      <c r="JK921">
        <v>3250</v>
      </c>
      <c r="JL921">
        <v>3250</v>
      </c>
      <c r="JM921">
        <v>3250</v>
      </c>
      <c r="JN921">
        <v>3250</v>
      </c>
      <c r="JO921">
        <v>200</v>
      </c>
      <c r="JP921">
        <v>3250</v>
      </c>
      <c r="JQ921">
        <v>3260</v>
      </c>
      <c r="JR921">
        <v>3250</v>
      </c>
      <c r="JS921">
        <v>3250</v>
      </c>
      <c r="JT921">
        <v>16500</v>
      </c>
      <c r="JU921">
        <v>3250</v>
      </c>
      <c r="JV921">
        <v>3255</v>
      </c>
      <c r="JW921">
        <v>3250</v>
      </c>
      <c r="JX921">
        <v>3255</v>
      </c>
      <c r="JY921">
        <v>300</v>
      </c>
      <c r="JZ921">
        <v>3255</v>
      </c>
      <c r="KA921">
        <v>3255</v>
      </c>
      <c r="KB921">
        <v>3250</v>
      </c>
      <c r="KC921">
        <v>3250</v>
      </c>
      <c r="KD921">
        <v>5500</v>
      </c>
      <c r="KE921">
        <v>3250</v>
      </c>
      <c r="KF921">
        <v>3255</v>
      </c>
      <c r="KG921">
        <v>3250</v>
      </c>
      <c r="KH921">
        <v>3255</v>
      </c>
      <c r="KI921">
        <v>1500</v>
      </c>
      <c r="KJ921">
        <v>3255</v>
      </c>
      <c r="KK921">
        <v>3255</v>
      </c>
      <c r="KL921">
        <v>3250</v>
      </c>
      <c r="KM921">
        <v>3255</v>
      </c>
      <c r="KN921">
        <v>1200</v>
      </c>
      <c r="KO921">
        <v>3255</v>
      </c>
      <c r="KP921">
        <v>3255</v>
      </c>
      <c r="KQ921">
        <v>3255</v>
      </c>
      <c r="KR921">
        <v>3255</v>
      </c>
      <c r="KS921">
        <v>1100</v>
      </c>
      <c r="KT921">
        <v>3255</v>
      </c>
      <c r="KU921">
        <v>3255</v>
      </c>
      <c r="KV921">
        <v>3255</v>
      </c>
      <c r="KW921">
        <v>3255</v>
      </c>
      <c r="KX921">
        <v>5900</v>
      </c>
      <c r="KY921">
        <v>3255</v>
      </c>
      <c r="KZ921">
        <v>3255</v>
      </c>
      <c r="LA921">
        <v>3255</v>
      </c>
      <c r="LB921">
        <v>3255</v>
      </c>
      <c r="LC921">
        <v>1300</v>
      </c>
      <c r="LD921">
        <v>3255</v>
      </c>
      <c r="LE921">
        <v>3255</v>
      </c>
      <c r="LF921">
        <v>3255</v>
      </c>
      <c r="LG921">
        <v>3255</v>
      </c>
      <c r="LH921">
        <v>1000</v>
      </c>
      <c r="LI921">
        <v>3255</v>
      </c>
      <c r="LJ921">
        <v>3260</v>
      </c>
      <c r="LK921">
        <v>3255</v>
      </c>
      <c r="LL921">
        <v>3255</v>
      </c>
      <c r="LM921">
        <v>10600</v>
      </c>
      <c r="LN921">
        <v>3255</v>
      </c>
      <c r="LO921">
        <v>3255</v>
      </c>
      <c r="LP921">
        <v>3255</v>
      </c>
      <c r="LQ921">
        <v>3255</v>
      </c>
      <c r="LR921">
        <v>300</v>
      </c>
      <c r="LS921">
        <v>3255</v>
      </c>
      <c r="LT921">
        <v>3255</v>
      </c>
      <c r="LU921">
        <v>3255</v>
      </c>
      <c r="LV921">
        <v>3255</v>
      </c>
      <c r="LW921">
        <v>900</v>
      </c>
      <c r="LX921">
        <v>3255</v>
      </c>
      <c r="LY921">
        <v>3270</v>
      </c>
      <c r="LZ921">
        <v>3255</v>
      </c>
      <c r="MA921">
        <v>3265</v>
      </c>
      <c r="MB921">
        <v>13400</v>
      </c>
      <c r="MC921">
        <v>3265</v>
      </c>
      <c r="MD921">
        <v>3270</v>
      </c>
      <c r="ME921">
        <v>3265</v>
      </c>
      <c r="MF921">
        <v>3270</v>
      </c>
      <c r="MG921">
        <v>1500</v>
      </c>
      <c r="MH921">
        <v>3270</v>
      </c>
      <c r="MI921">
        <v>3270</v>
      </c>
      <c r="MJ921">
        <v>3270</v>
      </c>
      <c r="MK921">
        <v>3270</v>
      </c>
      <c r="ML921">
        <v>3700</v>
      </c>
      <c r="MM921">
        <v>3270</v>
      </c>
      <c r="MN921">
        <v>3270</v>
      </c>
      <c r="MO921">
        <v>3270</v>
      </c>
      <c r="MP921">
        <v>3270</v>
      </c>
      <c r="MQ921">
        <v>3300</v>
      </c>
      <c r="MR921">
        <v>3265</v>
      </c>
      <c r="MS921">
        <v>3265</v>
      </c>
      <c r="MT921">
        <v>3260</v>
      </c>
      <c r="MU921">
        <v>3265</v>
      </c>
      <c r="MV921">
        <v>32400</v>
      </c>
      <c r="MW921">
        <v>3265</v>
      </c>
      <c r="MX921">
        <v>3265</v>
      </c>
      <c r="MY921">
        <v>3255</v>
      </c>
      <c r="MZ921">
        <v>3260</v>
      </c>
      <c r="NA921">
        <v>11600</v>
      </c>
      <c r="NB921">
        <v>3260</v>
      </c>
      <c r="NC921">
        <v>3270</v>
      </c>
      <c r="ND921">
        <v>3260</v>
      </c>
      <c r="NE921">
        <v>3270</v>
      </c>
      <c r="NF921">
        <v>11200</v>
      </c>
      <c r="NG921">
        <v>3265</v>
      </c>
      <c r="NH921">
        <v>3275</v>
      </c>
      <c r="NI921">
        <v>3265</v>
      </c>
      <c r="NJ921">
        <v>3270</v>
      </c>
      <c r="NK921">
        <v>17000</v>
      </c>
      <c r="NL921">
        <v>3270</v>
      </c>
      <c r="NM921">
        <v>3270</v>
      </c>
      <c r="NN921">
        <v>3265</v>
      </c>
      <c r="NO921">
        <v>3270</v>
      </c>
      <c r="NP921">
        <v>3300</v>
      </c>
      <c r="NQ921">
        <v>3270</v>
      </c>
      <c r="NR921">
        <v>3270</v>
      </c>
      <c r="NS921">
        <v>3260</v>
      </c>
      <c r="NT921">
        <v>3265</v>
      </c>
      <c r="NU921">
        <v>28700</v>
      </c>
      <c r="NV921">
        <v>3265</v>
      </c>
      <c r="NW921">
        <v>3265</v>
      </c>
      <c r="NX921">
        <v>3265</v>
      </c>
      <c r="NY921">
        <v>3265</v>
      </c>
      <c r="NZ921">
        <v>25900</v>
      </c>
    </row>
    <row r="922" spans="1:390" ht="15">
      <c r="A922" s="14" t="s">
        <v>18</v>
      </c>
      <c r="B922" s="14">
        <v>50</v>
      </c>
      <c r="C922" s="14">
        <v>8876</v>
      </c>
      <c r="D922" s="9" t="s">
        <v>606</v>
      </c>
      <c r="E922" s="14" t="s">
        <v>20</v>
      </c>
      <c r="F922" s="14" t="s">
        <v>453</v>
      </c>
      <c r="G922" s="51">
        <v>2233</v>
      </c>
      <c r="H922" s="51">
        <v>79</v>
      </c>
      <c r="I922" s="59">
        <v>3.6700000000000003E-2</v>
      </c>
      <c r="J922" s="51">
        <v>919100</v>
      </c>
      <c r="K922" s="51">
        <v>2289</v>
      </c>
      <c r="L922" s="51">
        <v>2170</v>
      </c>
      <c r="M922" s="64">
        <f t="shared" si="74"/>
        <v>0.47058823529411764</v>
      </c>
      <c r="N922" s="43" t="str">
        <f>IFERROR(VLOOKUP(C922, マスタ!$E$2:$G$33, 3, TRUE), "")</f>
        <v>不動産</v>
      </c>
      <c r="O922" s="14" t="str">
        <f>IF(F922 = "", "", TEXT( WORKDAY(TEXT(LEFT(F922, FIND("(", F922) - 1), "yyyy/mm/dd"), 1, マスタ!$A$2:$A$106), "yyyymmdd"))</f>
        <v>20170814</v>
      </c>
      <c r="P922" s="18">
        <v>42961</v>
      </c>
      <c r="Q922" s="57">
        <v>2232</v>
      </c>
      <c r="R922" s="57">
        <v>2234</v>
      </c>
      <c r="S922" s="57">
        <v>2184</v>
      </c>
      <c r="T922" s="14" t="str">
        <f t="shared" si="71"/>
        <v>無</v>
      </c>
      <c r="U922" s="14" t="str">
        <f t="shared" si="72"/>
        <v>有</v>
      </c>
      <c r="V922" s="68">
        <f t="shared" si="73"/>
        <v>-4.478280340349805E-4</v>
      </c>
      <c r="W922" s="19" t="s">
        <v>947</v>
      </c>
      <c r="X922" s="47">
        <v>-22</v>
      </c>
      <c r="Y922" s="70">
        <f t="shared" si="75"/>
        <v>-9.8522167487684733</v>
      </c>
      <c r="Z922">
        <v>2232</v>
      </c>
      <c r="AA922">
        <v>2234</v>
      </c>
      <c r="AB922">
        <v>2201</v>
      </c>
      <c r="AC922">
        <v>2205</v>
      </c>
      <c r="AD922">
        <v>29300</v>
      </c>
      <c r="AE922">
        <v>2204</v>
      </c>
      <c r="AF922">
        <v>2211</v>
      </c>
      <c r="AG922">
        <v>2198</v>
      </c>
      <c r="AH922">
        <v>2208</v>
      </c>
      <c r="AI922">
        <v>17700</v>
      </c>
      <c r="AJ922">
        <v>2206</v>
      </c>
      <c r="AK922">
        <v>2217</v>
      </c>
      <c r="AL922">
        <v>2200</v>
      </c>
      <c r="AM922">
        <v>2206</v>
      </c>
      <c r="AN922">
        <v>13900</v>
      </c>
      <c r="AO922">
        <v>2204</v>
      </c>
      <c r="AP922">
        <v>2210</v>
      </c>
      <c r="AQ922">
        <v>2196</v>
      </c>
      <c r="AR922">
        <v>2203</v>
      </c>
      <c r="AS922">
        <v>11600</v>
      </c>
      <c r="AT922">
        <v>2201</v>
      </c>
      <c r="AU922">
        <v>2208</v>
      </c>
      <c r="AV922">
        <v>2198</v>
      </c>
      <c r="AW922">
        <v>2201</v>
      </c>
      <c r="AX922">
        <v>17100</v>
      </c>
      <c r="AY922">
        <v>2199</v>
      </c>
      <c r="AZ922">
        <v>2199</v>
      </c>
      <c r="BA922">
        <v>2190</v>
      </c>
      <c r="BB922">
        <v>2193</v>
      </c>
      <c r="BC922">
        <v>10400</v>
      </c>
      <c r="BD922">
        <v>2191</v>
      </c>
      <c r="BE922">
        <v>2198</v>
      </c>
      <c r="BF922">
        <v>2186</v>
      </c>
      <c r="BG922">
        <v>2198</v>
      </c>
      <c r="BH922">
        <v>14700</v>
      </c>
      <c r="BI922">
        <v>2198</v>
      </c>
      <c r="BJ922">
        <v>2202</v>
      </c>
      <c r="BK922">
        <v>2197</v>
      </c>
      <c r="BL922">
        <v>2197</v>
      </c>
      <c r="BM922">
        <v>4600</v>
      </c>
      <c r="BN922">
        <v>2196</v>
      </c>
      <c r="BO922">
        <v>2201</v>
      </c>
      <c r="BP922">
        <v>2191</v>
      </c>
      <c r="BQ922">
        <v>2195</v>
      </c>
      <c r="BR922">
        <v>11500</v>
      </c>
      <c r="BS922">
        <v>2195</v>
      </c>
      <c r="BT922">
        <v>2195</v>
      </c>
      <c r="BU922">
        <v>2188</v>
      </c>
      <c r="BV922">
        <v>2193</v>
      </c>
      <c r="BW922">
        <v>7000</v>
      </c>
      <c r="BX922">
        <v>2192</v>
      </c>
      <c r="BY922">
        <v>2193</v>
      </c>
      <c r="BZ922">
        <v>2186</v>
      </c>
      <c r="CA922">
        <v>2187</v>
      </c>
      <c r="CB922">
        <v>6400</v>
      </c>
      <c r="CC922">
        <v>2187</v>
      </c>
      <c r="CD922">
        <v>2189</v>
      </c>
      <c r="CE922">
        <v>2184</v>
      </c>
      <c r="CF922">
        <v>2189</v>
      </c>
      <c r="CG922">
        <v>6900</v>
      </c>
      <c r="CH922">
        <v>2188</v>
      </c>
      <c r="CI922">
        <v>2189</v>
      </c>
      <c r="CJ922">
        <v>2185</v>
      </c>
      <c r="CK922">
        <v>2187</v>
      </c>
      <c r="CL922">
        <v>6900</v>
      </c>
      <c r="CM922">
        <v>2188</v>
      </c>
      <c r="CN922">
        <v>2191</v>
      </c>
      <c r="CO922">
        <v>2186</v>
      </c>
      <c r="CP922">
        <v>2188</v>
      </c>
      <c r="CQ922">
        <v>6300</v>
      </c>
      <c r="CR922">
        <v>2189</v>
      </c>
      <c r="CS922">
        <v>2190</v>
      </c>
      <c r="CT922">
        <v>2187</v>
      </c>
      <c r="CU922">
        <v>2189</v>
      </c>
      <c r="CV922">
        <v>2500</v>
      </c>
      <c r="CW922">
        <v>2191</v>
      </c>
      <c r="CX922">
        <v>2191</v>
      </c>
      <c r="CY922">
        <v>2186</v>
      </c>
      <c r="CZ922">
        <v>2186</v>
      </c>
      <c r="DA922">
        <v>7200</v>
      </c>
      <c r="DB922">
        <v>2187</v>
      </c>
      <c r="DC922">
        <v>2188</v>
      </c>
      <c r="DD922">
        <v>2185</v>
      </c>
      <c r="DE922">
        <v>2187</v>
      </c>
      <c r="DF922">
        <v>4100</v>
      </c>
      <c r="DG922">
        <v>2188</v>
      </c>
      <c r="DH922">
        <v>2192</v>
      </c>
      <c r="DI922">
        <v>2185</v>
      </c>
      <c r="DJ922">
        <v>2192</v>
      </c>
      <c r="DK922">
        <v>3900</v>
      </c>
      <c r="DL922">
        <v>2191</v>
      </c>
      <c r="DM922">
        <v>2192</v>
      </c>
      <c r="DN922">
        <v>2189</v>
      </c>
      <c r="DO922">
        <v>2189</v>
      </c>
      <c r="DP922">
        <v>2800</v>
      </c>
      <c r="DQ922">
        <v>2189</v>
      </c>
      <c r="DR922">
        <v>2193</v>
      </c>
      <c r="DS922">
        <v>2187</v>
      </c>
      <c r="DT922">
        <v>2187</v>
      </c>
      <c r="DU922">
        <v>4300</v>
      </c>
      <c r="DV922">
        <v>2188</v>
      </c>
      <c r="DW922">
        <v>2193</v>
      </c>
      <c r="DX922">
        <v>2186</v>
      </c>
      <c r="DY922">
        <v>2193</v>
      </c>
      <c r="DZ922">
        <v>3100</v>
      </c>
      <c r="EA922">
        <v>2192</v>
      </c>
      <c r="EB922">
        <v>2192</v>
      </c>
      <c r="EC922">
        <v>2189</v>
      </c>
      <c r="ED922">
        <v>2191</v>
      </c>
      <c r="EE922">
        <v>2600</v>
      </c>
      <c r="EF922">
        <v>2192</v>
      </c>
      <c r="EG922">
        <v>2193</v>
      </c>
      <c r="EH922">
        <v>2190</v>
      </c>
      <c r="EI922">
        <v>2193</v>
      </c>
      <c r="EJ922">
        <v>3300</v>
      </c>
      <c r="EK922">
        <v>2193</v>
      </c>
      <c r="EL922">
        <v>2194</v>
      </c>
      <c r="EM922">
        <v>2190</v>
      </c>
      <c r="EN922">
        <v>2191</v>
      </c>
      <c r="EO922">
        <v>2400</v>
      </c>
      <c r="EP922">
        <v>2190</v>
      </c>
      <c r="EQ922">
        <v>2190</v>
      </c>
      <c r="ER922">
        <v>2189</v>
      </c>
      <c r="ES922">
        <v>2190</v>
      </c>
      <c r="ET922">
        <v>2400</v>
      </c>
      <c r="EU922">
        <v>2190</v>
      </c>
      <c r="EV922">
        <v>2198</v>
      </c>
      <c r="EW922">
        <v>2190</v>
      </c>
      <c r="EX922">
        <v>2198</v>
      </c>
      <c r="EY922">
        <v>3400</v>
      </c>
      <c r="EZ922">
        <v>2198</v>
      </c>
      <c r="FA922">
        <v>2199</v>
      </c>
      <c r="FB922">
        <v>2195</v>
      </c>
      <c r="FC922">
        <v>2196</v>
      </c>
      <c r="FD922">
        <v>3600</v>
      </c>
      <c r="FE922">
        <v>2196</v>
      </c>
      <c r="FF922">
        <v>2201</v>
      </c>
      <c r="FG922">
        <v>2196</v>
      </c>
      <c r="FH922">
        <v>2201</v>
      </c>
      <c r="FI922">
        <v>8500</v>
      </c>
      <c r="FJ922">
        <v>2202</v>
      </c>
      <c r="FK922">
        <v>2210</v>
      </c>
      <c r="FL922">
        <v>2202</v>
      </c>
      <c r="FM922">
        <v>2206</v>
      </c>
      <c r="FN922">
        <v>13100</v>
      </c>
      <c r="FO922">
        <v>2207</v>
      </c>
      <c r="FP922">
        <v>2215</v>
      </c>
      <c r="FQ922">
        <v>2206</v>
      </c>
      <c r="FR922">
        <v>2210</v>
      </c>
      <c r="FS922">
        <v>10200</v>
      </c>
      <c r="FT922">
        <v>2208</v>
      </c>
      <c r="FU922">
        <v>2208</v>
      </c>
      <c r="FV922">
        <v>2208</v>
      </c>
      <c r="FW922">
        <v>2208</v>
      </c>
      <c r="FX922">
        <v>4400</v>
      </c>
      <c r="GC922">
        <v>0</v>
      </c>
      <c r="GH922">
        <v>0</v>
      </c>
      <c r="GM922">
        <v>0</v>
      </c>
      <c r="GR922">
        <v>0</v>
      </c>
      <c r="GW922">
        <v>0</v>
      </c>
      <c r="HB922">
        <v>0</v>
      </c>
      <c r="HG922">
        <v>0</v>
      </c>
      <c r="HL922">
        <v>0</v>
      </c>
      <c r="HQ922">
        <v>0</v>
      </c>
      <c r="HV922">
        <v>0</v>
      </c>
      <c r="IA922">
        <v>0</v>
      </c>
      <c r="IB922">
        <v>2208</v>
      </c>
      <c r="IC922">
        <v>2213</v>
      </c>
      <c r="ID922">
        <v>2207</v>
      </c>
      <c r="IE922">
        <v>2212</v>
      </c>
      <c r="IF922">
        <v>16000</v>
      </c>
      <c r="IG922">
        <v>2211</v>
      </c>
      <c r="IH922">
        <v>2215</v>
      </c>
      <c r="II922">
        <v>2210</v>
      </c>
      <c r="IJ922">
        <v>2215</v>
      </c>
      <c r="IK922">
        <v>5200</v>
      </c>
      <c r="IL922">
        <v>2216</v>
      </c>
      <c r="IM922">
        <v>2218</v>
      </c>
      <c r="IN922">
        <v>2213</v>
      </c>
      <c r="IO922">
        <v>2216</v>
      </c>
      <c r="IP922">
        <v>7800</v>
      </c>
      <c r="IQ922">
        <v>2217</v>
      </c>
      <c r="IR922">
        <v>2221</v>
      </c>
      <c r="IS922">
        <v>2217</v>
      </c>
      <c r="IT922">
        <v>2219</v>
      </c>
      <c r="IU922">
        <v>10200</v>
      </c>
      <c r="IV922">
        <v>2220</v>
      </c>
      <c r="IW922">
        <v>2220</v>
      </c>
      <c r="IX922">
        <v>2216</v>
      </c>
      <c r="IY922">
        <v>2217</v>
      </c>
      <c r="IZ922">
        <v>5000</v>
      </c>
      <c r="JA922">
        <v>2217</v>
      </c>
      <c r="JB922">
        <v>2226</v>
      </c>
      <c r="JC922">
        <v>2217</v>
      </c>
      <c r="JD922">
        <v>2225</v>
      </c>
      <c r="JE922">
        <v>10400</v>
      </c>
      <c r="JF922">
        <v>2225</v>
      </c>
      <c r="JG922">
        <v>2225</v>
      </c>
      <c r="JH922">
        <v>2222</v>
      </c>
      <c r="JI922">
        <v>2223</v>
      </c>
      <c r="JJ922">
        <v>4400</v>
      </c>
      <c r="JK922">
        <v>2223</v>
      </c>
      <c r="JL922">
        <v>2223</v>
      </c>
      <c r="JM922">
        <v>2219</v>
      </c>
      <c r="JN922">
        <v>2220</v>
      </c>
      <c r="JO922">
        <v>3300</v>
      </c>
      <c r="JP922">
        <v>2220</v>
      </c>
      <c r="JQ922">
        <v>2220</v>
      </c>
      <c r="JR922">
        <v>2216</v>
      </c>
      <c r="JS922">
        <v>2217</v>
      </c>
      <c r="JT922">
        <v>5000</v>
      </c>
      <c r="JU922">
        <v>2218</v>
      </c>
      <c r="JV922">
        <v>2221</v>
      </c>
      <c r="JW922">
        <v>2216</v>
      </c>
      <c r="JX922">
        <v>2216</v>
      </c>
      <c r="JY922">
        <v>5200</v>
      </c>
      <c r="JZ922">
        <v>2217</v>
      </c>
      <c r="KA922">
        <v>2218</v>
      </c>
      <c r="KB922">
        <v>2217</v>
      </c>
      <c r="KC922">
        <v>2218</v>
      </c>
      <c r="KD922">
        <v>2900</v>
      </c>
      <c r="KE922">
        <v>2219</v>
      </c>
      <c r="KF922">
        <v>2220</v>
      </c>
      <c r="KG922">
        <v>2217</v>
      </c>
      <c r="KH922">
        <v>2217</v>
      </c>
      <c r="KI922">
        <v>3100</v>
      </c>
      <c r="KJ922">
        <v>2218</v>
      </c>
      <c r="KK922">
        <v>2219</v>
      </c>
      <c r="KL922">
        <v>2217</v>
      </c>
      <c r="KM922">
        <v>2219</v>
      </c>
      <c r="KN922">
        <v>3700</v>
      </c>
      <c r="KO922">
        <v>2220</v>
      </c>
      <c r="KP922">
        <v>2220</v>
      </c>
      <c r="KQ922">
        <v>2217</v>
      </c>
      <c r="KR922">
        <v>2218</v>
      </c>
      <c r="KS922">
        <v>5000</v>
      </c>
      <c r="KT922">
        <v>2217</v>
      </c>
      <c r="KU922">
        <v>2218</v>
      </c>
      <c r="KV922">
        <v>2215</v>
      </c>
      <c r="KW922">
        <v>2216</v>
      </c>
      <c r="KX922">
        <v>6700</v>
      </c>
      <c r="KY922">
        <v>2215</v>
      </c>
      <c r="KZ922">
        <v>2216</v>
      </c>
      <c r="LA922">
        <v>2213</v>
      </c>
      <c r="LB922">
        <v>2215</v>
      </c>
      <c r="LC922">
        <v>4300</v>
      </c>
      <c r="LD922">
        <v>2215</v>
      </c>
      <c r="LE922">
        <v>2217</v>
      </c>
      <c r="LF922">
        <v>2214</v>
      </c>
      <c r="LG922">
        <v>2217</v>
      </c>
      <c r="LH922">
        <v>4100</v>
      </c>
      <c r="LI922">
        <v>2216</v>
      </c>
      <c r="LJ922">
        <v>2218</v>
      </c>
      <c r="LK922">
        <v>2214</v>
      </c>
      <c r="LL922">
        <v>2217</v>
      </c>
      <c r="LM922">
        <v>5600</v>
      </c>
      <c r="LN922">
        <v>2218</v>
      </c>
      <c r="LO922">
        <v>2218</v>
      </c>
      <c r="LP922">
        <v>2215</v>
      </c>
      <c r="LQ922">
        <v>2215</v>
      </c>
      <c r="LR922">
        <v>5800</v>
      </c>
      <c r="LS922">
        <v>2215</v>
      </c>
      <c r="LT922">
        <v>2217</v>
      </c>
      <c r="LU922">
        <v>2213</v>
      </c>
      <c r="LV922">
        <v>2213</v>
      </c>
      <c r="LW922">
        <v>7100</v>
      </c>
      <c r="LX922">
        <v>2214</v>
      </c>
      <c r="LY922">
        <v>2219</v>
      </c>
      <c r="LZ922">
        <v>2214</v>
      </c>
      <c r="MA922">
        <v>2217</v>
      </c>
      <c r="MB922">
        <v>5100</v>
      </c>
      <c r="MC922">
        <v>2217</v>
      </c>
      <c r="MD922">
        <v>2218</v>
      </c>
      <c r="ME922">
        <v>2214</v>
      </c>
      <c r="MF922">
        <v>2215</v>
      </c>
      <c r="MG922">
        <v>8000</v>
      </c>
      <c r="MH922">
        <v>2215</v>
      </c>
      <c r="MI922">
        <v>2216</v>
      </c>
      <c r="MJ922">
        <v>2215</v>
      </c>
      <c r="MK922">
        <v>2216</v>
      </c>
      <c r="ML922">
        <v>2700</v>
      </c>
      <c r="MM922">
        <v>2216</v>
      </c>
      <c r="MN922">
        <v>2216</v>
      </c>
      <c r="MO922">
        <v>2213</v>
      </c>
      <c r="MP922">
        <v>2215</v>
      </c>
      <c r="MQ922">
        <v>7200</v>
      </c>
      <c r="MR922">
        <v>2214</v>
      </c>
      <c r="MS922">
        <v>2214</v>
      </c>
      <c r="MT922">
        <v>2212</v>
      </c>
      <c r="MU922">
        <v>2212</v>
      </c>
      <c r="MV922">
        <v>7500</v>
      </c>
      <c r="MW922">
        <v>2211</v>
      </c>
      <c r="MX922">
        <v>2212</v>
      </c>
      <c r="MY922">
        <v>2210</v>
      </c>
      <c r="MZ922">
        <v>2212</v>
      </c>
      <c r="NA922">
        <v>6000</v>
      </c>
      <c r="NB922">
        <v>2211</v>
      </c>
      <c r="NC922">
        <v>2215</v>
      </c>
      <c r="ND922">
        <v>2211</v>
      </c>
      <c r="NE922">
        <v>2215</v>
      </c>
      <c r="NF922">
        <v>10800</v>
      </c>
      <c r="NG922">
        <v>2215</v>
      </c>
      <c r="NH922">
        <v>2215</v>
      </c>
      <c r="NI922">
        <v>2211</v>
      </c>
      <c r="NJ922">
        <v>2212</v>
      </c>
      <c r="NK922">
        <v>5500</v>
      </c>
      <c r="NL922">
        <v>2212</v>
      </c>
      <c r="NM922">
        <v>2212</v>
      </c>
      <c r="NN922">
        <v>2209</v>
      </c>
      <c r="NO922">
        <v>2209</v>
      </c>
      <c r="NP922">
        <v>6200</v>
      </c>
      <c r="NQ922">
        <v>2208</v>
      </c>
      <c r="NR922">
        <v>2210</v>
      </c>
      <c r="NS922">
        <v>2207</v>
      </c>
      <c r="NT922">
        <v>2207</v>
      </c>
      <c r="NU922">
        <v>12100</v>
      </c>
      <c r="NV922">
        <v>2207</v>
      </c>
      <c r="NW922">
        <v>2207</v>
      </c>
      <c r="NX922">
        <v>2207</v>
      </c>
      <c r="NY922">
        <v>2207</v>
      </c>
      <c r="NZ922">
        <v>38000</v>
      </c>
    </row>
    <row r="923" spans="1:390" ht="15">
      <c r="A923" s="15" t="s">
        <v>613</v>
      </c>
      <c r="B923" s="15">
        <v>1</v>
      </c>
      <c r="C923" s="15">
        <v>6208</v>
      </c>
      <c r="D923" s="10" t="s">
        <v>55</v>
      </c>
      <c r="E923" s="15" t="s">
        <v>20</v>
      </c>
      <c r="F923" s="15" t="s">
        <v>517</v>
      </c>
      <c r="G923" s="50">
        <v>1725</v>
      </c>
      <c r="H923" s="50">
        <v>300</v>
      </c>
      <c r="I923" s="58">
        <v>0.21049999999999999</v>
      </c>
      <c r="J923" s="50">
        <v>3181900</v>
      </c>
      <c r="K923" s="50">
        <v>1725</v>
      </c>
      <c r="L923" s="50">
        <v>1583</v>
      </c>
      <c r="M923" s="63">
        <f t="shared" si="74"/>
        <v>0</v>
      </c>
      <c r="N923" s="42" t="str">
        <f>IFERROR(VLOOKUP(C923, マスタ!$E$2:$G$33, 3, TRUE), "")</f>
        <v>機械</v>
      </c>
      <c r="O923" s="15" t="str">
        <f>IF(F923 = "", "", TEXT( WORKDAY(TEXT(LEFT(F923, FIND("(", F923) - 1), "yyyy/mm/dd"), 1, マスタ!$A$2:$A$106), "yyyymmdd"))</f>
        <v>20170815</v>
      </c>
      <c r="P923" s="16">
        <v>42962</v>
      </c>
      <c r="Q923" s="56">
        <v>1455</v>
      </c>
      <c r="R923" s="56">
        <v>1550</v>
      </c>
      <c r="S923" s="56">
        <v>1360</v>
      </c>
      <c r="T923" s="15" t="str">
        <f t="shared" si="71"/>
        <v>有</v>
      </c>
      <c r="U923" s="15" t="str">
        <f t="shared" si="72"/>
        <v>有</v>
      </c>
      <c r="V923" s="67">
        <f t="shared" si="73"/>
        <v>-0.15652173913043477</v>
      </c>
      <c r="W923" s="17" t="s">
        <v>947</v>
      </c>
      <c r="X923" s="46">
        <v>-17</v>
      </c>
      <c r="Y923" s="71">
        <f t="shared" si="75"/>
        <v>-9.8550724637681153</v>
      </c>
      <c r="AD923">
        <v>0</v>
      </c>
      <c r="AI923">
        <v>0</v>
      </c>
      <c r="AN923">
        <v>0</v>
      </c>
      <c r="AO923">
        <v>1455</v>
      </c>
      <c r="AP923">
        <v>1473</v>
      </c>
      <c r="AQ923">
        <v>1437</v>
      </c>
      <c r="AR923">
        <v>1467</v>
      </c>
      <c r="AS923">
        <v>351800</v>
      </c>
      <c r="AT923">
        <v>1467</v>
      </c>
      <c r="AU923">
        <v>1483</v>
      </c>
      <c r="AV923">
        <v>1386</v>
      </c>
      <c r="AW923">
        <v>1408</v>
      </c>
      <c r="AX923">
        <v>298900</v>
      </c>
      <c r="AY923">
        <v>1407</v>
      </c>
      <c r="AZ923">
        <v>1429</v>
      </c>
      <c r="BA923">
        <v>1391</v>
      </c>
      <c r="BB923">
        <v>1410</v>
      </c>
      <c r="BC923">
        <v>148300</v>
      </c>
      <c r="BD923">
        <v>1410</v>
      </c>
      <c r="BE923">
        <v>1425</v>
      </c>
      <c r="BF923">
        <v>1402</v>
      </c>
      <c r="BG923">
        <v>1424</v>
      </c>
      <c r="BH923">
        <v>70200</v>
      </c>
      <c r="BI923">
        <v>1423</v>
      </c>
      <c r="BJ923">
        <v>1425</v>
      </c>
      <c r="BK923">
        <v>1360</v>
      </c>
      <c r="BL923">
        <v>1364</v>
      </c>
      <c r="BM923">
        <v>181100</v>
      </c>
      <c r="BN923">
        <v>1364</v>
      </c>
      <c r="BO923">
        <v>1397</v>
      </c>
      <c r="BP923">
        <v>1363</v>
      </c>
      <c r="BQ923">
        <v>1385</v>
      </c>
      <c r="BR923">
        <v>84000</v>
      </c>
      <c r="BS923">
        <v>1388</v>
      </c>
      <c r="BT923">
        <v>1390</v>
      </c>
      <c r="BU923">
        <v>1366</v>
      </c>
      <c r="BV923">
        <v>1378</v>
      </c>
      <c r="BW923">
        <v>53900</v>
      </c>
      <c r="BX923">
        <v>1377</v>
      </c>
      <c r="BY923">
        <v>1382</v>
      </c>
      <c r="BZ923">
        <v>1368</v>
      </c>
      <c r="CA923">
        <v>1380</v>
      </c>
      <c r="CB923">
        <v>34600</v>
      </c>
      <c r="CC923">
        <v>1379</v>
      </c>
      <c r="CD923">
        <v>1393</v>
      </c>
      <c r="CE923">
        <v>1378</v>
      </c>
      <c r="CF923">
        <v>1388</v>
      </c>
      <c r="CG923">
        <v>37900</v>
      </c>
      <c r="CH923">
        <v>1390</v>
      </c>
      <c r="CI923">
        <v>1440</v>
      </c>
      <c r="CJ923">
        <v>1390</v>
      </c>
      <c r="CK923">
        <v>1430</v>
      </c>
      <c r="CL923">
        <v>106900</v>
      </c>
      <c r="CM923">
        <v>1428</v>
      </c>
      <c r="CN923">
        <v>1440</v>
      </c>
      <c r="CO923">
        <v>1410</v>
      </c>
      <c r="CP923">
        <v>1413</v>
      </c>
      <c r="CQ923">
        <v>74600</v>
      </c>
      <c r="CR923">
        <v>1413</v>
      </c>
      <c r="CS923">
        <v>1420</v>
      </c>
      <c r="CT923">
        <v>1396</v>
      </c>
      <c r="CU923">
        <v>1419</v>
      </c>
      <c r="CV923">
        <v>45100</v>
      </c>
      <c r="CW923">
        <v>1417</v>
      </c>
      <c r="CX923">
        <v>1428</v>
      </c>
      <c r="CY923">
        <v>1416</v>
      </c>
      <c r="CZ923">
        <v>1416</v>
      </c>
      <c r="DA923">
        <v>11700</v>
      </c>
      <c r="DB923">
        <v>1415</v>
      </c>
      <c r="DC923">
        <v>1434</v>
      </c>
      <c r="DD923">
        <v>1410</v>
      </c>
      <c r="DE923">
        <v>1431</v>
      </c>
      <c r="DF923">
        <v>21700</v>
      </c>
      <c r="DG923">
        <v>1433</v>
      </c>
      <c r="DH923">
        <v>1443</v>
      </c>
      <c r="DI923">
        <v>1427</v>
      </c>
      <c r="DJ923">
        <v>1434</v>
      </c>
      <c r="DK923">
        <v>37500</v>
      </c>
      <c r="DL923">
        <v>1433</v>
      </c>
      <c r="DM923">
        <v>1439</v>
      </c>
      <c r="DN923">
        <v>1414</v>
      </c>
      <c r="DO923">
        <v>1433</v>
      </c>
      <c r="DP923">
        <v>30400</v>
      </c>
      <c r="DQ923">
        <v>1434</v>
      </c>
      <c r="DR923">
        <v>1440</v>
      </c>
      <c r="DS923">
        <v>1427</v>
      </c>
      <c r="DT923">
        <v>1439</v>
      </c>
      <c r="DU923">
        <v>28900</v>
      </c>
      <c r="DV923">
        <v>1436</v>
      </c>
      <c r="DW923">
        <v>1436</v>
      </c>
      <c r="DX923">
        <v>1422</v>
      </c>
      <c r="DY923">
        <v>1426</v>
      </c>
      <c r="DZ923">
        <v>35200</v>
      </c>
      <c r="EA923">
        <v>1426</v>
      </c>
      <c r="EB923">
        <v>1434</v>
      </c>
      <c r="EC923">
        <v>1424</v>
      </c>
      <c r="ED923">
        <v>1430</v>
      </c>
      <c r="EE923">
        <v>12500</v>
      </c>
      <c r="EF923">
        <v>1429</v>
      </c>
      <c r="EG923">
        <v>1463</v>
      </c>
      <c r="EH923">
        <v>1428</v>
      </c>
      <c r="EI923">
        <v>1461</v>
      </c>
      <c r="EJ923">
        <v>44400</v>
      </c>
      <c r="EK923">
        <v>1462</v>
      </c>
      <c r="EL923">
        <v>1518</v>
      </c>
      <c r="EM923">
        <v>1455</v>
      </c>
      <c r="EN923">
        <v>1514</v>
      </c>
      <c r="EO923">
        <v>167300</v>
      </c>
      <c r="EP923">
        <v>1515</v>
      </c>
      <c r="EQ923">
        <v>1550</v>
      </c>
      <c r="ER923">
        <v>1491</v>
      </c>
      <c r="ES923">
        <v>1508</v>
      </c>
      <c r="ET923">
        <v>219900</v>
      </c>
      <c r="EU923">
        <v>1509</v>
      </c>
      <c r="EV923">
        <v>1524</v>
      </c>
      <c r="EW923">
        <v>1495</v>
      </c>
      <c r="EX923">
        <v>1511</v>
      </c>
      <c r="EY923">
        <v>80400</v>
      </c>
      <c r="EZ923">
        <v>1510</v>
      </c>
      <c r="FA923">
        <v>1518</v>
      </c>
      <c r="FB923">
        <v>1452</v>
      </c>
      <c r="FC923">
        <v>1460</v>
      </c>
      <c r="FD923">
        <v>120900</v>
      </c>
      <c r="FE923">
        <v>1459</v>
      </c>
      <c r="FF923">
        <v>1477</v>
      </c>
      <c r="FG923">
        <v>1459</v>
      </c>
      <c r="FH923">
        <v>1471</v>
      </c>
      <c r="FI923">
        <v>26200</v>
      </c>
      <c r="FJ923">
        <v>1471</v>
      </c>
      <c r="FK923">
        <v>1471</v>
      </c>
      <c r="FL923">
        <v>1432</v>
      </c>
      <c r="FM923">
        <v>1439</v>
      </c>
      <c r="FN923">
        <v>63700</v>
      </c>
      <c r="FO923">
        <v>1435</v>
      </c>
      <c r="FP923">
        <v>1460</v>
      </c>
      <c r="FQ923">
        <v>1435</v>
      </c>
      <c r="FR923">
        <v>1459</v>
      </c>
      <c r="FS923">
        <v>36900</v>
      </c>
      <c r="FT923">
        <v>1458</v>
      </c>
      <c r="FU923">
        <v>1458</v>
      </c>
      <c r="FV923">
        <v>1458</v>
      </c>
      <c r="FW923">
        <v>1458</v>
      </c>
      <c r="FX923">
        <v>600</v>
      </c>
      <c r="GC923">
        <v>0</v>
      </c>
      <c r="GH923">
        <v>0</v>
      </c>
      <c r="GM923">
        <v>0</v>
      </c>
      <c r="GR923">
        <v>0</v>
      </c>
      <c r="GW923">
        <v>0</v>
      </c>
      <c r="HB923">
        <v>0</v>
      </c>
      <c r="HG923">
        <v>0</v>
      </c>
      <c r="HL923">
        <v>0</v>
      </c>
      <c r="HQ923">
        <v>0</v>
      </c>
      <c r="HV923">
        <v>0</v>
      </c>
      <c r="IA923">
        <v>0</v>
      </c>
      <c r="IB923">
        <v>1455</v>
      </c>
      <c r="IC923">
        <v>1456</v>
      </c>
      <c r="ID923">
        <v>1440</v>
      </c>
      <c r="IE923">
        <v>1453</v>
      </c>
      <c r="IF923">
        <v>41000</v>
      </c>
      <c r="IG923">
        <v>1453</v>
      </c>
      <c r="IH923">
        <v>1453</v>
      </c>
      <c r="II923">
        <v>1412</v>
      </c>
      <c r="IJ923">
        <v>1412</v>
      </c>
      <c r="IK923">
        <v>71200</v>
      </c>
      <c r="IL923">
        <v>1414</v>
      </c>
      <c r="IM923">
        <v>1432</v>
      </c>
      <c r="IN923">
        <v>1410</v>
      </c>
      <c r="IO923">
        <v>1414</v>
      </c>
      <c r="IP923">
        <v>26300</v>
      </c>
      <c r="IQ923">
        <v>1414</v>
      </c>
      <c r="IR923">
        <v>1458</v>
      </c>
      <c r="IS923">
        <v>1411</v>
      </c>
      <c r="IT923">
        <v>1455</v>
      </c>
      <c r="IU923">
        <v>134800</v>
      </c>
      <c r="IV923">
        <v>1457</v>
      </c>
      <c r="IW923">
        <v>1527</v>
      </c>
      <c r="IX923">
        <v>1452</v>
      </c>
      <c r="IY923">
        <v>1472</v>
      </c>
      <c r="IZ923">
        <v>318200</v>
      </c>
      <c r="JA923">
        <v>1473</v>
      </c>
      <c r="JB923">
        <v>1481</v>
      </c>
      <c r="JC923">
        <v>1439</v>
      </c>
      <c r="JD923">
        <v>1450</v>
      </c>
      <c r="JE923">
        <v>93600</v>
      </c>
      <c r="JF923">
        <v>1452</v>
      </c>
      <c r="JG923">
        <v>1461</v>
      </c>
      <c r="JH923">
        <v>1425</v>
      </c>
      <c r="JI923">
        <v>1442</v>
      </c>
      <c r="JJ923">
        <v>54500</v>
      </c>
      <c r="JK923">
        <v>1444</v>
      </c>
      <c r="JL923">
        <v>1445</v>
      </c>
      <c r="JM923">
        <v>1428</v>
      </c>
      <c r="JN923">
        <v>1431</v>
      </c>
      <c r="JO923">
        <v>21800</v>
      </c>
      <c r="JP923">
        <v>1430</v>
      </c>
      <c r="JQ923">
        <v>1449</v>
      </c>
      <c r="JR923">
        <v>1430</v>
      </c>
      <c r="JS923">
        <v>1448</v>
      </c>
      <c r="JT923">
        <v>17800</v>
      </c>
      <c r="JU923">
        <v>1446</v>
      </c>
      <c r="JV923">
        <v>1450</v>
      </c>
      <c r="JW923">
        <v>1438</v>
      </c>
      <c r="JX923">
        <v>1443</v>
      </c>
      <c r="JY923">
        <v>16300</v>
      </c>
      <c r="JZ923">
        <v>1443</v>
      </c>
      <c r="KA923">
        <v>1448</v>
      </c>
      <c r="KB923">
        <v>1422</v>
      </c>
      <c r="KC923">
        <v>1426</v>
      </c>
      <c r="KD923">
        <v>22600</v>
      </c>
      <c r="KE923">
        <v>1426</v>
      </c>
      <c r="KF923">
        <v>1438</v>
      </c>
      <c r="KG923">
        <v>1422</v>
      </c>
      <c r="KH923">
        <v>1432</v>
      </c>
      <c r="KI923">
        <v>15100</v>
      </c>
      <c r="KJ923">
        <v>1434</v>
      </c>
      <c r="KK923">
        <v>1442</v>
      </c>
      <c r="KL923">
        <v>1432</v>
      </c>
      <c r="KM923">
        <v>1435</v>
      </c>
      <c r="KN923">
        <v>7800</v>
      </c>
      <c r="KO923">
        <v>1438</v>
      </c>
      <c r="KP923">
        <v>1440</v>
      </c>
      <c r="KQ923">
        <v>1431</v>
      </c>
      <c r="KR923">
        <v>1432</v>
      </c>
      <c r="KS923">
        <v>13600</v>
      </c>
      <c r="KT923">
        <v>1433</v>
      </c>
      <c r="KU923">
        <v>1437</v>
      </c>
      <c r="KV923">
        <v>1424</v>
      </c>
      <c r="KW923">
        <v>1435</v>
      </c>
      <c r="KX923">
        <v>27500</v>
      </c>
      <c r="KY923">
        <v>1435</v>
      </c>
      <c r="KZ923">
        <v>1438</v>
      </c>
      <c r="LA923">
        <v>1430</v>
      </c>
      <c r="LB923">
        <v>1437</v>
      </c>
      <c r="LC923">
        <v>10700</v>
      </c>
      <c r="LD923">
        <v>1438</v>
      </c>
      <c r="LE923">
        <v>1455</v>
      </c>
      <c r="LF923">
        <v>1436</v>
      </c>
      <c r="LG923">
        <v>1452</v>
      </c>
      <c r="LH923">
        <v>31300</v>
      </c>
      <c r="LI923">
        <v>1452</v>
      </c>
      <c r="LJ923">
        <v>1469</v>
      </c>
      <c r="LK923">
        <v>1446</v>
      </c>
      <c r="LL923">
        <v>1448</v>
      </c>
      <c r="LM923">
        <v>49700</v>
      </c>
      <c r="LN923">
        <v>1447</v>
      </c>
      <c r="LO923">
        <v>1451</v>
      </c>
      <c r="LP923">
        <v>1440</v>
      </c>
      <c r="LQ923">
        <v>1449</v>
      </c>
      <c r="LR923">
        <v>13800</v>
      </c>
      <c r="LS923">
        <v>1450</v>
      </c>
      <c r="LT923">
        <v>1475</v>
      </c>
      <c r="LU923">
        <v>1450</v>
      </c>
      <c r="LV923">
        <v>1456</v>
      </c>
      <c r="LW923">
        <v>38700</v>
      </c>
      <c r="LX923">
        <v>1456</v>
      </c>
      <c r="LY923">
        <v>1458</v>
      </c>
      <c r="LZ923">
        <v>1443</v>
      </c>
      <c r="MA923">
        <v>1449</v>
      </c>
      <c r="MB923">
        <v>11400</v>
      </c>
      <c r="MC923">
        <v>1450</v>
      </c>
      <c r="MD923">
        <v>1452</v>
      </c>
      <c r="ME923">
        <v>1444</v>
      </c>
      <c r="MF923">
        <v>1447</v>
      </c>
      <c r="MG923">
        <v>7800</v>
      </c>
      <c r="MH923">
        <v>1448</v>
      </c>
      <c r="MI923">
        <v>1456</v>
      </c>
      <c r="MJ923">
        <v>1443</v>
      </c>
      <c r="MK923">
        <v>1447</v>
      </c>
      <c r="ML923">
        <v>17300</v>
      </c>
      <c r="MM923">
        <v>1447</v>
      </c>
      <c r="MN923">
        <v>1450</v>
      </c>
      <c r="MO923">
        <v>1444</v>
      </c>
      <c r="MP923">
        <v>1447</v>
      </c>
      <c r="MQ923">
        <v>15100</v>
      </c>
      <c r="MR923">
        <v>1448</v>
      </c>
      <c r="MS923">
        <v>1448</v>
      </c>
      <c r="MT923">
        <v>1441</v>
      </c>
      <c r="MU923">
        <v>1444</v>
      </c>
      <c r="MV923">
        <v>8300</v>
      </c>
      <c r="MW923">
        <v>1443</v>
      </c>
      <c r="MX923">
        <v>1443</v>
      </c>
      <c r="MY923">
        <v>1425</v>
      </c>
      <c r="MZ923">
        <v>1426</v>
      </c>
      <c r="NA923">
        <v>38300</v>
      </c>
      <c r="NB923">
        <v>1427</v>
      </c>
      <c r="NC923">
        <v>1430</v>
      </c>
      <c r="ND923">
        <v>1424</v>
      </c>
      <c r="NE923">
        <v>1427</v>
      </c>
      <c r="NF923">
        <v>18600</v>
      </c>
      <c r="NG923">
        <v>1427</v>
      </c>
      <c r="NH923">
        <v>1429</v>
      </c>
      <c r="NI923">
        <v>1424</v>
      </c>
      <c r="NJ923">
        <v>1427</v>
      </c>
      <c r="NK923">
        <v>20400</v>
      </c>
      <c r="NL923">
        <v>1427</v>
      </c>
      <c r="NM923">
        <v>1429</v>
      </c>
      <c r="NN923">
        <v>1387</v>
      </c>
      <c r="NO923">
        <v>1396</v>
      </c>
      <c r="NP923">
        <v>108800</v>
      </c>
      <c r="NQ923">
        <v>1397</v>
      </c>
      <c r="NR923">
        <v>1406</v>
      </c>
      <c r="NS923">
        <v>1395</v>
      </c>
      <c r="NT923">
        <v>1398</v>
      </c>
      <c r="NU923">
        <v>63000</v>
      </c>
      <c r="NV923">
        <v>1395</v>
      </c>
      <c r="NW923">
        <v>1395</v>
      </c>
      <c r="NX923">
        <v>1395</v>
      </c>
      <c r="NY923">
        <v>1395</v>
      </c>
      <c r="NZ923">
        <v>19200</v>
      </c>
    </row>
    <row r="924" spans="1:390" ht="15">
      <c r="A924" s="14" t="s">
        <v>609</v>
      </c>
      <c r="B924" s="14">
        <v>2</v>
      </c>
      <c r="C924" s="14">
        <v>7743</v>
      </c>
      <c r="D924" s="9" t="s">
        <v>518</v>
      </c>
      <c r="E924" s="14" t="s">
        <v>20</v>
      </c>
      <c r="F924" s="14" t="s">
        <v>517</v>
      </c>
      <c r="G924" s="51">
        <v>2762</v>
      </c>
      <c r="H924" s="51">
        <v>428</v>
      </c>
      <c r="I924" s="59">
        <v>0.18340000000000001</v>
      </c>
      <c r="J924" s="51">
        <v>126400</v>
      </c>
      <c r="K924" s="51">
        <v>2804</v>
      </c>
      <c r="L924" s="51">
        <v>2666</v>
      </c>
      <c r="M924" s="64">
        <f t="shared" si="74"/>
        <v>0.30434782608695654</v>
      </c>
      <c r="N924" s="43" t="str">
        <f>IFERROR(VLOOKUP(C924, マスタ!$E$2:$G$33, 3, TRUE), "")</f>
        <v>精密機械</v>
      </c>
      <c r="O924" s="14" t="str">
        <f>IF(F924 = "", "", TEXT( WORKDAY(TEXT(LEFT(F924, FIND("(", F924) - 1), "yyyy/mm/dd"), 1, マスタ!$A$2:$A$106), "yyyymmdd"))</f>
        <v>20170815</v>
      </c>
      <c r="P924" s="18">
        <v>42962</v>
      </c>
      <c r="Q924" s="57">
        <v>2797</v>
      </c>
      <c r="R924" s="57">
        <v>2832</v>
      </c>
      <c r="S924" s="57">
        <v>2733</v>
      </c>
      <c r="T924" s="14" t="str">
        <f t="shared" si="71"/>
        <v>有</v>
      </c>
      <c r="U924" s="14" t="str">
        <f t="shared" si="72"/>
        <v>有</v>
      </c>
      <c r="V924" s="68">
        <f t="shared" si="73"/>
        <v>1.2671976828385167E-2</v>
      </c>
      <c r="W924" s="19" t="s">
        <v>947</v>
      </c>
      <c r="X924" s="47">
        <v>-27</v>
      </c>
      <c r="Y924" s="70">
        <f t="shared" si="75"/>
        <v>-9.7755249818971759</v>
      </c>
      <c r="Z924">
        <v>2797</v>
      </c>
      <c r="AA924">
        <v>2810</v>
      </c>
      <c r="AB924">
        <v>2765</v>
      </c>
      <c r="AC924">
        <v>2798</v>
      </c>
      <c r="AD924">
        <v>15400</v>
      </c>
      <c r="AE924">
        <v>2793</v>
      </c>
      <c r="AF924">
        <v>2806</v>
      </c>
      <c r="AG924">
        <v>2782</v>
      </c>
      <c r="AH924">
        <v>2800</v>
      </c>
      <c r="AI924">
        <v>4300</v>
      </c>
      <c r="AJ924">
        <v>2799</v>
      </c>
      <c r="AK924">
        <v>2799</v>
      </c>
      <c r="AL924">
        <v>2765</v>
      </c>
      <c r="AM924">
        <v>2779</v>
      </c>
      <c r="AN924">
        <v>1800</v>
      </c>
      <c r="AO924">
        <v>2765</v>
      </c>
      <c r="AP924">
        <v>2769</v>
      </c>
      <c r="AQ924">
        <v>2751</v>
      </c>
      <c r="AR924">
        <v>2751</v>
      </c>
      <c r="AS924">
        <v>3500</v>
      </c>
      <c r="AT924">
        <v>2750</v>
      </c>
      <c r="AU924">
        <v>2750</v>
      </c>
      <c r="AV924">
        <v>2733</v>
      </c>
      <c r="AW924">
        <v>2733</v>
      </c>
      <c r="AX924">
        <v>1000</v>
      </c>
      <c r="AY924">
        <v>2735</v>
      </c>
      <c r="AZ924">
        <v>2749</v>
      </c>
      <c r="BA924">
        <v>2735</v>
      </c>
      <c r="BB924">
        <v>2747</v>
      </c>
      <c r="BC924">
        <v>1300</v>
      </c>
      <c r="BD924">
        <v>2747</v>
      </c>
      <c r="BE924">
        <v>2749</v>
      </c>
      <c r="BF924">
        <v>2747</v>
      </c>
      <c r="BG924">
        <v>2748</v>
      </c>
      <c r="BH924">
        <v>800</v>
      </c>
      <c r="BI924">
        <v>2741</v>
      </c>
      <c r="BJ924">
        <v>2750</v>
      </c>
      <c r="BK924">
        <v>2740</v>
      </c>
      <c r="BL924">
        <v>2740</v>
      </c>
      <c r="BM924">
        <v>500</v>
      </c>
      <c r="BN924">
        <v>2749</v>
      </c>
      <c r="BO924">
        <v>2749</v>
      </c>
      <c r="BP924">
        <v>2747</v>
      </c>
      <c r="BQ924">
        <v>2747</v>
      </c>
      <c r="BR924">
        <v>500</v>
      </c>
      <c r="BS924">
        <v>2740</v>
      </c>
      <c r="BT924">
        <v>2746</v>
      </c>
      <c r="BU924">
        <v>2740</v>
      </c>
      <c r="BV924">
        <v>2740</v>
      </c>
      <c r="BW924">
        <v>1100</v>
      </c>
      <c r="BX924">
        <v>2742</v>
      </c>
      <c r="BY924">
        <v>2755</v>
      </c>
      <c r="BZ924">
        <v>2740</v>
      </c>
      <c r="CA924">
        <v>2755</v>
      </c>
      <c r="CB924">
        <v>2000</v>
      </c>
      <c r="CC924">
        <v>2756</v>
      </c>
      <c r="CD924">
        <v>2766</v>
      </c>
      <c r="CE924">
        <v>2749</v>
      </c>
      <c r="CF924">
        <v>2766</v>
      </c>
      <c r="CG924">
        <v>900</v>
      </c>
      <c r="CH924">
        <v>2769</v>
      </c>
      <c r="CI924">
        <v>2779</v>
      </c>
      <c r="CJ924">
        <v>2763</v>
      </c>
      <c r="CK924">
        <v>2777</v>
      </c>
      <c r="CL924">
        <v>1300</v>
      </c>
      <c r="CQ924">
        <v>0</v>
      </c>
      <c r="CR924">
        <v>2763</v>
      </c>
      <c r="CS924">
        <v>2763</v>
      </c>
      <c r="CT924">
        <v>2759</v>
      </c>
      <c r="CU924">
        <v>2759</v>
      </c>
      <c r="CV924">
        <v>600</v>
      </c>
      <c r="CW924">
        <v>2758</v>
      </c>
      <c r="CX924">
        <v>2758</v>
      </c>
      <c r="CY924">
        <v>2747</v>
      </c>
      <c r="CZ924">
        <v>2747</v>
      </c>
      <c r="DA924">
        <v>400</v>
      </c>
      <c r="DB924">
        <v>2747</v>
      </c>
      <c r="DC924">
        <v>2767</v>
      </c>
      <c r="DD924">
        <v>2747</v>
      </c>
      <c r="DE924">
        <v>2748</v>
      </c>
      <c r="DF924">
        <v>1000</v>
      </c>
      <c r="DG924">
        <v>2768</v>
      </c>
      <c r="DH924">
        <v>2768</v>
      </c>
      <c r="DI924">
        <v>2754</v>
      </c>
      <c r="DJ924">
        <v>2754</v>
      </c>
      <c r="DK924">
        <v>300</v>
      </c>
      <c r="DP924">
        <v>0</v>
      </c>
      <c r="DQ924">
        <v>2764</v>
      </c>
      <c r="DR924">
        <v>2770</v>
      </c>
      <c r="DS924">
        <v>2764</v>
      </c>
      <c r="DT924">
        <v>2770</v>
      </c>
      <c r="DU924">
        <v>500</v>
      </c>
      <c r="DV924">
        <v>2773</v>
      </c>
      <c r="DW924">
        <v>2776</v>
      </c>
      <c r="DX924">
        <v>2767</v>
      </c>
      <c r="DY924">
        <v>2768</v>
      </c>
      <c r="DZ924">
        <v>700</v>
      </c>
      <c r="EA924">
        <v>2767</v>
      </c>
      <c r="EB924">
        <v>2777</v>
      </c>
      <c r="EC924">
        <v>2767</v>
      </c>
      <c r="ED924">
        <v>2771</v>
      </c>
      <c r="EE924">
        <v>400</v>
      </c>
      <c r="EF924">
        <v>2779</v>
      </c>
      <c r="EG924">
        <v>2792</v>
      </c>
      <c r="EH924">
        <v>2771</v>
      </c>
      <c r="EI924">
        <v>2784</v>
      </c>
      <c r="EJ924">
        <v>1400</v>
      </c>
      <c r="EK924">
        <v>2778</v>
      </c>
      <c r="EL924">
        <v>2793</v>
      </c>
      <c r="EM924">
        <v>2778</v>
      </c>
      <c r="EN924">
        <v>2793</v>
      </c>
      <c r="EO924">
        <v>1600</v>
      </c>
      <c r="EP924">
        <v>2783</v>
      </c>
      <c r="EQ924">
        <v>2791</v>
      </c>
      <c r="ER924">
        <v>2783</v>
      </c>
      <c r="ES924">
        <v>2791</v>
      </c>
      <c r="ET924">
        <v>400</v>
      </c>
      <c r="EU924">
        <v>2782</v>
      </c>
      <c r="EV924">
        <v>2798</v>
      </c>
      <c r="EW924">
        <v>2782</v>
      </c>
      <c r="EX924">
        <v>2798</v>
      </c>
      <c r="EY924">
        <v>1600</v>
      </c>
      <c r="EZ924">
        <v>2792</v>
      </c>
      <c r="FA924">
        <v>2798</v>
      </c>
      <c r="FB924">
        <v>2792</v>
      </c>
      <c r="FC924">
        <v>2797</v>
      </c>
      <c r="FD924">
        <v>600</v>
      </c>
      <c r="FE924">
        <v>2791</v>
      </c>
      <c r="FF924">
        <v>2800</v>
      </c>
      <c r="FG924">
        <v>2791</v>
      </c>
      <c r="FH924">
        <v>2797</v>
      </c>
      <c r="FI924">
        <v>2100</v>
      </c>
      <c r="FJ924">
        <v>2797</v>
      </c>
      <c r="FK924">
        <v>2800</v>
      </c>
      <c r="FL924">
        <v>2793</v>
      </c>
      <c r="FM924">
        <v>2800</v>
      </c>
      <c r="FN924">
        <v>700</v>
      </c>
      <c r="FO924">
        <v>2799</v>
      </c>
      <c r="FP924">
        <v>2800</v>
      </c>
      <c r="FQ924">
        <v>2791</v>
      </c>
      <c r="FR924">
        <v>2800</v>
      </c>
      <c r="FS924">
        <v>700</v>
      </c>
      <c r="FT924">
        <v>2800</v>
      </c>
      <c r="FU924">
        <v>2800</v>
      </c>
      <c r="FV924">
        <v>2800</v>
      </c>
      <c r="FW924">
        <v>2800</v>
      </c>
      <c r="FX924">
        <v>300</v>
      </c>
      <c r="GC924">
        <v>0</v>
      </c>
      <c r="GH924">
        <v>0</v>
      </c>
      <c r="GM924">
        <v>0</v>
      </c>
      <c r="GR924">
        <v>0</v>
      </c>
      <c r="GW924">
        <v>0</v>
      </c>
      <c r="HB924">
        <v>0</v>
      </c>
      <c r="HG924">
        <v>0</v>
      </c>
      <c r="HL924">
        <v>0</v>
      </c>
      <c r="HQ924">
        <v>0</v>
      </c>
      <c r="HV924">
        <v>0</v>
      </c>
      <c r="IA924">
        <v>0</v>
      </c>
      <c r="IB924">
        <v>2800</v>
      </c>
      <c r="IC924">
        <v>2805</v>
      </c>
      <c r="ID924">
        <v>2791</v>
      </c>
      <c r="IE924">
        <v>2805</v>
      </c>
      <c r="IF924">
        <v>4300</v>
      </c>
      <c r="IG924">
        <v>2805</v>
      </c>
      <c r="IH924">
        <v>2824</v>
      </c>
      <c r="II924">
        <v>2800</v>
      </c>
      <c r="IJ924">
        <v>2811</v>
      </c>
      <c r="IK924">
        <v>4200</v>
      </c>
      <c r="IL924">
        <v>2812</v>
      </c>
      <c r="IM924">
        <v>2812</v>
      </c>
      <c r="IN924">
        <v>2810</v>
      </c>
      <c r="IO924">
        <v>2811</v>
      </c>
      <c r="IP924">
        <v>900</v>
      </c>
      <c r="IQ924">
        <v>2814</v>
      </c>
      <c r="IR924">
        <v>2817</v>
      </c>
      <c r="IS924">
        <v>2806</v>
      </c>
      <c r="IT924">
        <v>2806</v>
      </c>
      <c r="IU924">
        <v>2200</v>
      </c>
      <c r="IV924">
        <v>2808</v>
      </c>
      <c r="IW924">
        <v>2817</v>
      </c>
      <c r="IX924">
        <v>2808</v>
      </c>
      <c r="IY924">
        <v>2810</v>
      </c>
      <c r="IZ924">
        <v>1200</v>
      </c>
      <c r="JA924">
        <v>2814</v>
      </c>
      <c r="JB924">
        <v>2814</v>
      </c>
      <c r="JC924">
        <v>2811</v>
      </c>
      <c r="JD924">
        <v>2811</v>
      </c>
      <c r="JE924">
        <v>400</v>
      </c>
      <c r="JF924">
        <v>2813</v>
      </c>
      <c r="JG924">
        <v>2829</v>
      </c>
      <c r="JH924">
        <v>2810</v>
      </c>
      <c r="JI924">
        <v>2820</v>
      </c>
      <c r="JJ924">
        <v>2600</v>
      </c>
      <c r="JK924">
        <v>2829</v>
      </c>
      <c r="JL924">
        <v>2832</v>
      </c>
      <c r="JM924">
        <v>2823</v>
      </c>
      <c r="JN924">
        <v>2830</v>
      </c>
      <c r="JO924">
        <v>2500</v>
      </c>
      <c r="JP924">
        <v>2830</v>
      </c>
      <c r="JQ924">
        <v>2830</v>
      </c>
      <c r="JR924">
        <v>2813</v>
      </c>
      <c r="JS924">
        <v>2815</v>
      </c>
      <c r="JT924">
        <v>1700</v>
      </c>
      <c r="JU924">
        <v>2819</v>
      </c>
      <c r="JV924">
        <v>2820</v>
      </c>
      <c r="JW924">
        <v>2817</v>
      </c>
      <c r="JX924">
        <v>2817</v>
      </c>
      <c r="JY924">
        <v>500</v>
      </c>
      <c r="JZ924">
        <v>2821</v>
      </c>
      <c r="KA924">
        <v>2825</v>
      </c>
      <c r="KB924">
        <v>2815</v>
      </c>
      <c r="KC924">
        <v>2815</v>
      </c>
      <c r="KD924">
        <v>1100</v>
      </c>
      <c r="KE924">
        <v>2820</v>
      </c>
      <c r="KF924">
        <v>2826</v>
      </c>
      <c r="KG924">
        <v>2820</v>
      </c>
      <c r="KH924">
        <v>2826</v>
      </c>
      <c r="KI924">
        <v>600</v>
      </c>
      <c r="KJ924">
        <v>2816</v>
      </c>
      <c r="KK924">
        <v>2820</v>
      </c>
      <c r="KL924">
        <v>2810</v>
      </c>
      <c r="KM924">
        <v>2811</v>
      </c>
      <c r="KN924">
        <v>1300</v>
      </c>
      <c r="KO924">
        <v>2815</v>
      </c>
      <c r="KP924">
        <v>2815</v>
      </c>
      <c r="KQ924">
        <v>2811</v>
      </c>
      <c r="KR924">
        <v>2812</v>
      </c>
      <c r="KS924">
        <v>700</v>
      </c>
      <c r="KT924">
        <v>2812</v>
      </c>
      <c r="KU924">
        <v>2812</v>
      </c>
      <c r="KV924">
        <v>2811</v>
      </c>
      <c r="KW924">
        <v>2811</v>
      </c>
      <c r="KX924">
        <v>300</v>
      </c>
      <c r="KY924">
        <v>2812</v>
      </c>
      <c r="KZ924">
        <v>2814</v>
      </c>
      <c r="LA924">
        <v>2810</v>
      </c>
      <c r="LB924">
        <v>2814</v>
      </c>
      <c r="LC924">
        <v>900</v>
      </c>
      <c r="LD924">
        <v>2811</v>
      </c>
      <c r="LE924">
        <v>2815</v>
      </c>
      <c r="LF924">
        <v>2810</v>
      </c>
      <c r="LG924">
        <v>2810</v>
      </c>
      <c r="LH924">
        <v>700</v>
      </c>
      <c r="LI924">
        <v>2817</v>
      </c>
      <c r="LJ924">
        <v>2818</v>
      </c>
      <c r="LK924">
        <v>2810</v>
      </c>
      <c r="LL924">
        <v>2812</v>
      </c>
      <c r="LM924">
        <v>600</v>
      </c>
      <c r="LN924">
        <v>2807</v>
      </c>
      <c r="LO924">
        <v>2807</v>
      </c>
      <c r="LP924">
        <v>2796</v>
      </c>
      <c r="LQ924">
        <v>2799</v>
      </c>
      <c r="LR924">
        <v>1900</v>
      </c>
      <c r="LS924">
        <v>2797</v>
      </c>
      <c r="LT924">
        <v>2797</v>
      </c>
      <c r="LU924">
        <v>2785</v>
      </c>
      <c r="LV924">
        <v>2785</v>
      </c>
      <c r="LW924">
        <v>1100</v>
      </c>
      <c r="LX924">
        <v>2785</v>
      </c>
      <c r="LY924">
        <v>2785</v>
      </c>
      <c r="LZ924">
        <v>2785</v>
      </c>
      <c r="MA924">
        <v>2785</v>
      </c>
      <c r="MB924">
        <v>300</v>
      </c>
      <c r="MC924">
        <v>2787</v>
      </c>
      <c r="MD924">
        <v>2792</v>
      </c>
      <c r="ME924">
        <v>2781</v>
      </c>
      <c r="MF924">
        <v>2781</v>
      </c>
      <c r="MG924">
        <v>1000</v>
      </c>
      <c r="MH924">
        <v>2791</v>
      </c>
      <c r="MI924">
        <v>2791</v>
      </c>
      <c r="MJ924">
        <v>2776</v>
      </c>
      <c r="MK924">
        <v>2783</v>
      </c>
      <c r="ML924">
        <v>1100</v>
      </c>
      <c r="MM924">
        <v>2790</v>
      </c>
      <c r="MN924">
        <v>2793</v>
      </c>
      <c r="MO924">
        <v>2783</v>
      </c>
      <c r="MP924">
        <v>2793</v>
      </c>
      <c r="MQ924">
        <v>600</v>
      </c>
      <c r="MR924">
        <v>2787</v>
      </c>
      <c r="MS924">
        <v>2790</v>
      </c>
      <c r="MT924">
        <v>2778</v>
      </c>
      <c r="MU924">
        <v>2779</v>
      </c>
      <c r="MV924">
        <v>900</v>
      </c>
      <c r="MW924">
        <v>2779</v>
      </c>
      <c r="MX924">
        <v>2790</v>
      </c>
      <c r="MY924">
        <v>2779</v>
      </c>
      <c r="MZ924">
        <v>2783</v>
      </c>
      <c r="NA924">
        <v>1400</v>
      </c>
      <c r="NB924">
        <v>2780</v>
      </c>
      <c r="NC924">
        <v>2788</v>
      </c>
      <c r="ND924">
        <v>2778</v>
      </c>
      <c r="NE924">
        <v>2782</v>
      </c>
      <c r="NF924">
        <v>2000</v>
      </c>
      <c r="NG924">
        <v>2778</v>
      </c>
      <c r="NH924">
        <v>2782</v>
      </c>
      <c r="NI924">
        <v>2775</v>
      </c>
      <c r="NJ924">
        <v>2775</v>
      </c>
      <c r="NK924">
        <v>3000</v>
      </c>
      <c r="NL924">
        <v>2774</v>
      </c>
      <c r="NM924">
        <v>2776</v>
      </c>
      <c r="NN924">
        <v>2768</v>
      </c>
      <c r="NO924">
        <v>2768</v>
      </c>
      <c r="NP924">
        <v>1300</v>
      </c>
      <c r="NQ924">
        <v>2768</v>
      </c>
      <c r="NR924">
        <v>2779</v>
      </c>
      <c r="NS924">
        <v>2767</v>
      </c>
      <c r="NT924">
        <v>2773</v>
      </c>
      <c r="NU924">
        <v>2200</v>
      </c>
      <c r="NV924">
        <v>2774</v>
      </c>
      <c r="NW924">
        <v>2774</v>
      </c>
      <c r="NX924">
        <v>2774</v>
      </c>
      <c r="NY924">
        <v>2774</v>
      </c>
      <c r="NZ924">
        <v>2100</v>
      </c>
    </row>
    <row r="925" spans="1:390" ht="15">
      <c r="A925" s="15" t="s">
        <v>610</v>
      </c>
      <c r="B925" s="15">
        <v>5</v>
      </c>
      <c r="C925" s="15">
        <v>3659</v>
      </c>
      <c r="D925" s="10" t="s">
        <v>519</v>
      </c>
      <c r="E925" s="15" t="s">
        <v>20</v>
      </c>
      <c r="F925" s="15" t="s">
        <v>517</v>
      </c>
      <c r="G925" s="50">
        <v>2526</v>
      </c>
      <c r="H925" s="50">
        <v>315</v>
      </c>
      <c r="I925" s="58">
        <v>0.14249999999999999</v>
      </c>
      <c r="J925" s="50">
        <v>5053800</v>
      </c>
      <c r="K925" s="50">
        <v>2542</v>
      </c>
      <c r="L925" s="50">
        <v>2386</v>
      </c>
      <c r="M925" s="63">
        <f t="shared" si="74"/>
        <v>0.10256410256410256</v>
      </c>
      <c r="N925" s="42" t="str">
        <f>IFERROR(VLOOKUP(C925, マスタ!$E$2:$G$33, 3, TRUE), "")</f>
        <v>36</v>
      </c>
      <c r="O925" s="15" t="str">
        <f>IF(F925 = "", "", TEXT( WORKDAY(TEXT(LEFT(F925, FIND("(", F925) - 1), "yyyy/mm/dd"), 1, マスタ!$A$2:$A$106), "yyyymmdd"))</f>
        <v>20170815</v>
      </c>
      <c r="P925" s="16">
        <v>42962</v>
      </c>
      <c r="Q925" s="56">
        <v>2549</v>
      </c>
      <c r="R925" s="56">
        <v>2564</v>
      </c>
      <c r="S925" s="56">
        <v>2505</v>
      </c>
      <c r="T925" s="15" t="str">
        <f t="shared" si="71"/>
        <v>無</v>
      </c>
      <c r="U925" s="15" t="str">
        <f t="shared" si="72"/>
        <v>有</v>
      </c>
      <c r="V925" s="67">
        <f t="shared" si="73"/>
        <v>9.1053048297704553E-3</v>
      </c>
      <c r="W925" s="17" t="s">
        <v>947</v>
      </c>
      <c r="X925" s="46">
        <v>-25</v>
      </c>
      <c r="Y925" s="71">
        <f t="shared" si="75"/>
        <v>-9.8970704671417256</v>
      </c>
      <c r="Z925">
        <v>2549</v>
      </c>
      <c r="AA925">
        <v>2564</v>
      </c>
      <c r="AB925">
        <v>2522</v>
      </c>
      <c r="AC925">
        <v>2525</v>
      </c>
      <c r="AD925">
        <v>226000</v>
      </c>
      <c r="AE925">
        <v>2524</v>
      </c>
      <c r="AF925">
        <v>2543</v>
      </c>
      <c r="AG925">
        <v>2517</v>
      </c>
      <c r="AH925">
        <v>2535</v>
      </c>
      <c r="AI925">
        <v>117200</v>
      </c>
      <c r="AJ925">
        <v>2535</v>
      </c>
      <c r="AK925">
        <v>2540</v>
      </c>
      <c r="AL925">
        <v>2531</v>
      </c>
      <c r="AM925">
        <v>2532</v>
      </c>
      <c r="AN925">
        <v>39400</v>
      </c>
      <c r="AO925">
        <v>2532</v>
      </c>
      <c r="AP925">
        <v>2532</v>
      </c>
      <c r="AQ925">
        <v>2519</v>
      </c>
      <c r="AR925">
        <v>2520</v>
      </c>
      <c r="AS925">
        <v>45200</v>
      </c>
      <c r="AT925">
        <v>2519</v>
      </c>
      <c r="AU925">
        <v>2523</v>
      </c>
      <c r="AV925">
        <v>2514</v>
      </c>
      <c r="AW925">
        <v>2514</v>
      </c>
      <c r="AX925">
        <v>49000</v>
      </c>
      <c r="AY925">
        <v>2514</v>
      </c>
      <c r="AZ925">
        <v>2525</v>
      </c>
      <c r="BA925">
        <v>2511</v>
      </c>
      <c r="BB925">
        <v>2522</v>
      </c>
      <c r="BC925">
        <v>29600</v>
      </c>
      <c r="BD925">
        <v>2523</v>
      </c>
      <c r="BE925">
        <v>2526</v>
      </c>
      <c r="BF925">
        <v>2522</v>
      </c>
      <c r="BG925">
        <v>2523</v>
      </c>
      <c r="BH925">
        <v>24200</v>
      </c>
      <c r="BI925">
        <v>2522</v>
      </c>
      <c r="BJ925">
        <v>2534</v>
      </c>
      <c r="BK925">
        <v>2521</v>
      </c>
      <c r="BL925">
        <v>2533</v>
      </c>
      <c r="BM925">
        <v>47000</v>
      </c>
      <c r="BN925">
        <v>2533</v>
      </c>
      <c r="BO925">
        <v>2535</v>
      </c>
      <c r="BP925">
        <v>2518</v>
      </c>
      <c r="BQ925">
        <v>2519</v>
      </c>
      <c r="BR925">
        <v>49600</v>
      </c>
      <c r="BS925">
        <v>2518</v>
      </c>
      <c r="BT925">
        <v>2524</v>
      </c>
      <c r="BU925">
        <v>2509</v>
      </c>
      <c r="BV925">
        <v>2514</v>
      </c>
      <c r="BW925">
        <v>63100</v>
      </c>
      <c r="BX925">
        <v>2514</v>
      </c>
      <c r="BY925">
        <v>2518</v>
      </c>
      <c r="BZ925">
        <v>2512</v>
      </c>
      <c r="CA925">
        <v>2513</v>
      </c>
      <c r="CB925">
        <v>23700</v>
      </c>
      <c r="CC925">
        <v>2513</v>
      </c>
      <c r="CD925">
        <v>2514</v>
      </c>
      <c r="CE925">
        <v>2506</v>
      </c>
      <c r="CF925">
        <v>2509</v>
      </c>
      <c r="CG925">
        <v>28600</v>
      </c>
      <c r="CH925">
        <v>2509</v>
      </c>
      <c r="CI925">
        <v>2511</v>
      </c>
      <c r="CJ925">
        <v>2505</v>
      </c>
      <c r="CK925">
        <v>2506</v>
      </c>
      <c r="CL925">
        <v>21900</v>
      </c>
      <c r="CM925">
        <v>2505</v>
      </c>
      <c r="CN925">
        <v>2510</v>
      </c>
      <c r="CO925">
        <v>2505</v>
      </c>
      <c r="CP925">
        <v>2510</v>
      </c>
      <c r="CQ925">
        <v>16000</v>
      </c>
      <c r="CR925">
        <v>2510</v>
      </c>
      <c r="CS925">
        <v>2522</v>
      </c>
      <c r="CT925">
        <v>2510</v>
      </c>
      <c r="CU925">
        <v>2522</v>
      </c>
      <c r="CV925">
        <v>21400</v>
      </c>
      <c r="CW925">
        <v>2521</v>
      </c>
      <c r="CX925">
        <v>2522</v>
      </c>
      <c r="CY925">
        <v>2519</v>
      </c>
      <c r="CZ925">
        <v>2519</v>
      </c>
      <c r="DA925">
        <v>10800</v>
      </c>
      <c r="DB925">
        <v>2518</v>
      </c>
      <c r="DC925">
        <v>2520</v>
      </c>
      <c r="DD925">
        <v>2517</v>
      </c>
      <c r="DE925">
        <v>2519</v>
      </c>
      <c r="DF925">
        <v>9700</v>
      </c>
      <c r="DG925">
        <v>2519</v>
      </c>
      <c r="DH925">
        <v>2519</v>
      </c>
      <c r="DI925">
        <v>2512</v>
      </c>
      <c r="DJ925">
        <v>2512</v>
      </c>
      <c r="DK925">
        <v>18900</v>
      </c>
      <c r="DL925">
        <v>2513</v>
      </c>
      <c r="DM925">
        <v>2521</v>
      </c>
      <c r="DN925">
        <v>2512</v>
      </c>
      <c r="DO925">
        <v>2521</v>
      </c>
      <c r="DP925">
        <v>12800</v>
      </c>
      <c r="DQ925">
        <v>2521</v>
      </c>
      <c r="DR925">
        <v>2532</v>
      </c>
      <c r="DS925">
        <v>2521</v>
      </c>
      <c r="DT925">
        <v>2531</v>
      </c>
      <c r="DU925">
        <v>20300</v>
      </c>
      <c r="DV925">
        <v>2531</v>
      </c>
      <c r="DW925">
        <v>2531</v>
      </c>
      <c r="DX925">
        <v>2522</v>
      </c>
      <c r="DY925">
        <v>2524</v>
      </c>
      <c r="DZ925">
        <v>13100</v>
      </c>
      <c r="EA925">
        <v>2524</v>
      </c>
      <c r="EB925">
        <v>2532</v>
      </c>
      <c r="EC925">
        <v>2524</v>
      </c>
      <c r="ED925">
        <v>2532</v>
      </c>
      <c r="EE925">
        <v>13300</v>
      </c>
      <c r="EF925">
        <v>2531</v>
      </c>
      <c r="EG925">
        <v>2537</v>
      </c>
      <c r="EH925">
        <v>2531</v>
      </c>
      <c r="EI925">
        <v>2534</v>
      </c>
      <c r="EJ925">
        <v>31100</v>
      </c>
      <c r="EK925">
        <v>2533</v>
      </c>
      <c r="EL925">
        <v>2534</v>
      </c>
      <c r="EM925">
        <v>2528</v>
      </c>
      <c r="EN925">
        <v>2531</v>
      </c>
      <c r="EO925">
        <v>14000</v>
      </c>
      <c r="EP925">
        <v>2532</v>
      </c>
      <c r="EQ925">
        <v>2533</v>
      </c>
      <c r="ER925">
        <v>2529</v>
      </c>
      <c r="ES925">
        <v>2529</v>
      </c>
      <c r="ET925">
        <v>14700</v>
      </c>
      <c r="EU925">
        <v>2529</v>
      </c>
      <c r="EV925">
        <v>2532</v>
      </c>
      <c r="EW925">
        <v>2529</v>
      </c>
      <c r="EX925">
        <v>2531</v>
      </c>
      <c r="EY925">
        <v>7100</v>
      </c>
      <c r="EZ925">
        <v>2532</v>
      </c>
      <c r="FA925">
        <v>2538</v>
      </c>
      <c r="FB925">
        <v>2532</v>
      </c>
      <c r="FC925">
        <v>2536</v>
      </c>
      <c r="FD925">
        <v>21500</v>
      </c>
      <c r="FE925">
        <v>2536</v>
      </c>
      <c r="FF925">
        <v>2537</v>
      </c>
      <c r="FG925">
        <v>2529</v>
      </c>
      <c r="FH925">
        <v>2532</v>
      </c>
      <c r="FI925">
        <v>15800</v>
      </c>
      <c r="FJ925">
        <v>2533</v>
      </c>
      <c r="FK925">
        <v>2535</v>
      </c>
      <c r="FL925">
        <v>2532</v>
      </c>
      <c r="FM925">
        <v>2535</v>
      </c>
      <c r="FN925">
        <v>12300</v>
      </c>
      <c r="FO925">
        <v>2535</v>
      </c>
      <c r="FP925">
        <v>2536</v>
      </c>
      <c r="FQ925">
        <v>2533</v>
      </c>
      <c r="FR925">
        <v>2533</v>
      </c>
      <c r="FS925">
        <v>10300</v>
      </c>
      <c r="FT925">
        <v>2533</v>
      </c>
      <c r="FU925">
        <v>2533</v>
      </c>
      <c r="FV925">
        <v>2533</v>
      </c>
      <c r="FW925">
        <v>2533</v>
      </c>
      <c r="FX925">
        <v>3300</v>
      </c>
      <c r="GC925">
        <v>0</v>
      </c>
      <c r="GH925">
        <v>0</v>
      </c>
      <c r="GM925">
        <v>0</v>
      </c>
      <c r="GR925">
        <v>0</v>
      </c>
      <c r="GW925">
        <v>0</v>
      </c>
      <c r="HB925">
        <v>0</v>
      </c>
      <c r="HG925">
        <v>0</v>
      </c>
      <c r="HL925">
        <v>0</v>
      </c>
      <c r="HQ925">
        <v>0</v>
      </c>
      <c r="HV925">
        <v>0</v>
      </c>
      <c r="IA925">
        <v>0</v>
      </c>
      <c r="IB925">
        <v>2535</v>
      </c>
      <c r="IC925">
        <v>2535</v>
      </c>
      <c r="ID925">
        <v>2525</v>
      </c>
      <c r="IE925">
        <v>2529</v>
      </c>
      <c r="IF925">
        <v>52600</v>
      </c>
      <c r="IG925">
        <v>2529</v>
      </c>
      <c r="IH925">
        <v>2531</v>
      </c>
      <c r="II925">
        <v>2524</v>
      </c>
      <c r="IJ925">
        <v>2524</v>
      </c>
      <c r="IK925">
        <v>18200</v>
      </c>
      <c r="IL925">
        <v>2524</v>
      </c>
      <c r="IM925">
        <v>2531</v>
      </c>
      <c r="IN925">
        <v>2524</v>
      </c>
      <c r="IO925">
        <v>2531</v>
      </c>
      <c r="IP925">
        <v>17100</v>
      </c>
      <c r="IQ925">
        <v>2531</v>
      </c>
      <c r="IR925">
        <v>2531</v>
      </c>
      <c r="IS925">
        <v>2526</v>
      </c>
      <c r="IT925">
        <v>2526</v>
      </c>
      <c r="IU925">
        <v>21900</v>
      </c>
      <c r="IV925">
        <v>2527</v>
      </c>
      <c r="IW925">
        <v>2531</v>
      </c>
      <c r="IX925">
        <v>2527</v>
      </c>
      <c r="IY925">
        <v>2528</v>
      </c>
      <c r="IZ925">
        <v>19900</v>
      </c>
      <c r="JA925">
        <v>2529</v>
      </c>
      <c r="JB925">
        <v>2530</v>
      </c>
      <c r="JC925">
        <v>2529</v>
      </c>
      <c r="JD925">
        <v>2530</v>
      </c>
      <c r="JE925">
        <v>5000</v>
      </c>
      <c r="JF925">
        <v>2530</v>
      </c>
      <c r="JG925">
        <v>2533</v>
      </c>
      <c r="JH925">
        <v>2530</v>
      </c>
      <c r="JI925">
        <v>2533</v>
      </c>
      <c r="JJ925">
        <v>11000</v>
      </c>
      <c r="JK925">
        <v>2534</v>
      </c>
      <c r="JL925">
        <v>2537</v>
      </c>
      <c r="JM925">
        <v>2534</v>
      </c>
      <c r="JN925">
        <v>2537</v>
      </c>
      <c r="JO925">
        <v>30700</v>
      </c>
      <c r="JP925">
        <v>2537</v>
      </c>
      <c r="JQ925">
        <v>2545</v>
      </c>
      <c r="JR925">
        <v>2536</v>
      </c>
      <c r="JS925">
        <v>2545</v>
      </c>
      <c r="JT925">
        <v>18800</v>
      </c>
      <c r="JU925">
        <v>2545</v>
      </c>
      <c r="JV925">
        <v>2554</v>
      </c>
      <c r="JW925">
        <v>2545</v>
      </c>
      <c r="JX925">
        <v>2552</v>
      </c>
      <c r="JY925">
        <v>49800</v>
      </c>
      <c r="JZ925">
        <v>2552</v>
      </c>
      <c r="KA925">
        <v>2554</v>
      </c>
      <c r="KB925">
        <v>2543</v>
      </c>
      <c r="KC925">
        <v>2544</v>
      </c>
      <c r="KD925">
        <v>44500</v>
      </c>
      <c r="KE925">
        <v>2545</v>
      </c>
      <c r="KF925">
        <v>2549</v>
      </c>
      <c r="KG925">
        <v>2544</v>
      </c>
      <c r="KH925">
        <v>2544</v>
      </c>
      <c r="KI925">
        <v>18000</v>
      </c>
      <c r="KJ925">
        <v>2544</v>
      </c>
      <c r="KK925">
        <v>2544</v>
      </c>
      <c r="KL925">
        <v>2537</v>
      </c>
      <c r="KM925">
        <v>2537</v>
      </c>
      <c r="KN925">
        <v>14100</v>
      </c>
      <c r="KO925">
        <v>2537</v>
      </c>
      <c r="KP925">
        <v>2541</v>
      </c>
      <c r="KQ925">
        <v>2535</v>
      </c>
      <c r="KR925">
        <v>2535</v>
      </c>
      <c r="KS925">
        <v>13400</v>
      </c>
      <c r="KT925">
        <v>2535</v>
      </c>
      <c r="KU925">
        <v>2536</v>
      </c>
      <c r="KV925">
        <v>2532</v>
      </c>
      <c r="KW925">
        <v>2532</v>
      </c>
      <c r="KX925">
        <v>17600</v>
      </c>
      <c r="KY925">
        <v>2532</v>
      </c>
      <c r="KZ925">
        <v>2533</v>
      </c>
      <c r="LA925">
        <v>2530</v>
      </c>
      <c r="LB925">
        <v>2531</v>
      </c>
      <c r="LC925">
        <v>26300</v>
      </c>
      <c r="LD925">
        <v>2531</v>
      </c>
      <c r="LE925">
        <v>2532</v>
      </c>
      <c r="LF925">
        <v>2531</v>
      </c>
      <c r="LG925">
        <v>2531</v>
      </c>
      <c r="LH925">
        <v>9600</v>
      </c>
      <c r="LI925">
        <v>2531</v>
      </c>
      <c r="LJ925">
        <v>2536</v>
      </c>
      <c r="LK925">
        <v>2531</v>
      </c>
      <c r="LL925">
        <v>2536</v>
      </c>
      <c r="LM925">
        <v>25300</v>
      </c>
      <c r="LN925">
        <v>2536</v>
      </c>
      <c r="LO925">
        <v>2538</v>
      </c>
      <c r="LP925">
        <v>2535</v>
      </c>
      <c r="LQ925">
        <v>2538</v>
      </c>
      <c r="LR925">
        <v>6600</v>
      </c>
      <c r="LS925">
        <v>2538</v>
      </c>
      <c r="LT925">
        <v>2541</v>
      </c>
      <c r="LU925">
        <v>2538</v>
      </c>
      <c r="LV925">
        <v>2541</v>
      </c>
      <c r="LW925">
        <v>18700</v>
      </c>
      <c r="LX925">
        <v>2542</v>
      </c>
      <c r="LY925">
        <v>2555</v>
      </c>
      <c r="LZ925">
        <v>2542</v>
      </c>
      <c r="MA925">
        <v>2555</v>
      </c>
      <c r="MB925">
        <v>31200</v>
      </c>
      <c r="MC925">
        <v>2555</v>
      </c>
      <c r="MD925">
        <v>2559</v>
      </c>
      <c r="ME925">
        <v>2552</v>
      </c>
      <c r="MF925">
        <v>2552</v>
      </c>
      <c r="MG925">
        <v>24200</v>
      </c>
      <c r="MH925">
        <v>2553</v>
      </c>
      <c r="MI925">
        <v>2555</v>
      </c>
      <c r="MJ925">
        <v>2551</v>
      </c>
      <c r="MK925">
        <v>2554</v>
      </c>
      <c r="ML925">
        <v>24000</v>
      </c>
      <c r="MM925">
        <v>2554</v>
      </c>
      <c r="MN925">
        <v>2558</v>
      </c>
      <c r="MO925">
        <v>2554</v>
      </c>
      <c r="MP925">
        <v>2554</v>
      </c>
      <c r="MQ925">
        <v>25200</v>
      </c>
      <c r="MR925">
        <v>2555</v>
      </c>
      <c r="MS925">
        <v>2558</v>
      </c>
      <c r="MT925">
        <v>2554</v>
      </c>
      <c r="MU925">
        <v>2557</v>
      </c>
      <c r="MV925">
        <v>31100</v>
      </c>
      <c r="MW925">
        <v>2557</v>
      </c>
      <c r="MX925">
        <v>2559</v>
      </c>
      <c r="MY925">
        <v>2556</v>
      </c>
      <c r="MZ925">
        <v>2556</v>
      </c>
      <c r="NA925">
        <v>24000</v>
      </c>
      <c r="NB925">
        <v>2555</v>
      </c>
      <c r="NC925">
        <v>2557</v>
      </c>
      <c r="ND925">
        <v>2552</v>
      </c>
      <c r="NE925">
        <v>2556</v>
      </c>
      <c r="NF925">
        <v>58900</v>
      </c>
      <c r="NG925">
        <v>2555</v>
      </c>
      <c r="NH925">
        <v>2556</v>
      </c>
      <c r="NI925">
        <v>2552</v>
      </c>
      <c r="NJ925">
        <v>2556</v>
      </c>
      <c r="NK925">
        <v>30200</v>
      </c>
      <c r="NL925">
        <v>2556</v>
      </c>
      <c r="NM925">
        <v>2556</v>
      </c>
      <c r="NN925">
        <v>2554</v>
      </c>
      <c r="NO925">
        <v>2555</v>
      </c>
      <c r="NP925">
        <v>34300</v>
      </c>
      <c r="NQ925">
        <v>2555</v>
      </c>
      <c r="NR925">
        <v>2556</v>
      </c>
      <c r="NS925">
        <v>2552</v>
      </c>
      <c r="NT925">
        <v>2554</v>
      </c>
      <c r="NU925">
        <v>71500</v>
      </c>
      <c r="NV925">
        <v>2553</v>
      </c>
      <c r="NW925">
        <v>2553</v>
      </c>
      <c r="NX925">
        <v>2553</v>
      </c>
      <c r="NY925">
        <v>2553</v>
      </c>
      <c r="NZ925">
        <v>145700</v>
      </c>
    </row>
    <row r="926" spans="1:390" ht="27">
      <c r="A926" s="14" t="s">
        <v>610</v>
      </c>
      <c r="B926" s="14">
        <v>7</v>
      </c>
      <c r="C926" s="14">
        <v>5021</v>
      </c>
      <c r="D926" s="9" t="s">
        <v>520</v>
      </c>
      <c r="E926" s="14" t="s">
        <v>20</v>
      </c>
      <c r="F926" s="14" t="s">
        <v>517</v>
      </c>
      <c r="G926" s="51">
        <v>2169</v>
      </c>
      <c r="H926" s="51">
        <v>215</v>
      </c>
      <c r="I926" s="59">
        <v>0.11</v>
      </c>
      <c r="J926" s="51">
        <v>1410100</v>
      </c>
      <c r="K926" s="51">
        <v>2214</v>
      </c>
      <c r="L926" s="51">
        <v>2130</v>
      </c>
      <c r="M926" s="64">
        <f t="shared" si="74"/>
        <v>0.5357142857142857</v>
      </c>
      <c r="N926" s="43" t="str">
        <f>IFERROR(VLOOKUP(C926, マスタ!$E$2:$G$33, 3, TRUE), "")</f>
        <v>石油・石炭</v>
      </c>
      <c r="O926" s="14" t="str">
        <f>IF(F926 = "", "", TEXT( WORKDAY(TEXT(LEFT(F926, FIND("(", F926) - 1), "yyyy/mm/dd"), 1, マスタ!$A$2:$A$106), "yyyymmdd"))</f>
        <v>20170815</v>
      </c>
      <c r="P926" s="18">
        <v>42962</v>
      </c>
      <c r="Q926" s="57">
        <v>2167</v>
      </c>
      <c r="R926" s="57">
        <v>2196</v>
      </c>
      <c r="S926" s="57">
        <v>2149</v>
      </c>
      <c r="T926" s="14" t="str">
        <f t="shared" si="71"/>
        <v>有</v>
      </c>
      <c r="U926" s="14" t="str">
        <f t="shared" si="72"/>
        <v>無</v>
      </c>
      <c r="V926" s="68">
        <f t="shared" si="73"/>
        <v>-9.2208390963577358E-4</v>
      </c>
      <c r="W926" s="19" t="s">
        <v>950</v>
      </c>
      <c r="X926" s="47">
        <v>18</v>
      </c>
      <c r="Y926" s="70">
        <f t="shared" si="75"/>
        <v>8.2987551867219924</v>
      </c>
      <c r="Z926">
        <v>2167</v>
      </c>
      <c r="AA926">
        <v>2170</v>
      </c>
      <c r="AB926">
        <v>2149</v>
      </c>
      <c r="AC926">
        <v>2167</v>
      </c>
      <c r="AD926">
        <v>67100</v>
      </c>
      <c r="AE926">
        <v>2167</v>
      </c>
      <c r="AF926">
        <v>2180</v>
      </c>
      <c r="AG926">
        <v>2166</v>
      </c>
      <c r="AH926">
        <v>2178</v>
      </c>
      <c r="AI926">
        <v>13400</v>
      </c>
      <c r="AJ926">
        <v>2178</v>
      </c>
      <c r="AK926">
        <v>2183</v>
      </c>
      <c r="AL926">
        <v>2173</v>
      </c>
      <c r="AM926">
        <v>2179</v>
      </c>
      <c r="AN926">
        <v>14800</v>
      </c>
      <c r="AO926">
        <v>2180</v>
      </c>
      <c r="AP926">
        <v>2183</v>
      </c>
      <c r="AQ926">
        <v>2178</v>
      </c>
      <c r="AR926">
        <v>2180</v>
      </c>
      <c r="AS926">
        <v>14900</v>
      </c>
      <c r="AT926">
        <v>2180</v>
      </c>
      <c r="AU926">
        <v>2187</v>
      </c>
      <c r="AV926">
        <v>2177</v>
      </c>
      <c r="AW926">
        <v>2185</v>
      </c>
      <c r="AX926">
        <v>16800</v>
      </c>
      <c r="AY926">
        <v>2183</v>
      </c>
      <c r="AZ926">
        <v>2187</v>
      </c>
      <c r="BA926">
        <v>2181</v>
      </c>
      <c r="BB926">
        <v>2185</v>
      </c>
      <c r="BC926">
        <v>20000</v>
      </c>
      <c r="BD926">
        <v>2187</v>
      </c>
      <c r="BE926">
        <v>2188</v>
      </c>
      <c r="BF926">
        <v>2184</v>
      </c>
      <c r="BG926">
        <v>2186</v>
      </c>
      <c r="BH926">
        <v>8500</v>
      </c>
      <c r="BI926">
        <v>2186</v>
      </c>
      <c r="BJ926">
        <v>2189</v>
      </c>
      <c r="BK926">
        <v>2185</v>
      </c>
      <c r="BL926">
        <v>2188</v>
      </c>
      <c r="BM926">
        <v>17900</v>
      </c>
      <c r="BN926">
        <v>2188</v>
      </c>
      <c r="BO926">
        <v>2193</v>
      </c>
      <c r="BP926">
        <v>2188</v>
      </c>
      <c r="BQ926">
        <v>2190</v>
      </c>
      <c r="BR926">
        <v>14000</v>
      </c>
      <c r="BS926">
        <v>2191</v>
      </c>
      <c r="BT926">
        <v>2196</v>
      </c>
      <c r="BU926">
        <v>2189</v>
      </c>
      <c r="BV926">
        <v>2189</v>
      </c>
      <c r="BW926">
        <v>14400</v>
      </c>
      <c r="BX926">
        <v>2190</v>
      </c>
      <c r="BY926">
        <v>2194</v>
      </c>
      <c r="BZ926">
        <v>2188</v>
      </c>
      <c r="CA926">
        <v>2191</v>
      </c>
      <c r="CB926">
        <v>9500</v>
      </c>
      <c r="CC926">
        <v>2190</v>
      </c>
      <c r="CD926">
        <v>2193</v>
      </c>
      <c r="CE926">
        <v>2188</v>
      </c>
      <c r="CF926">
        <v>2193</v>
      </c>
      <c r="CG926">
        <v>3700</v>
      </c>
      <c r="CH926">
        <v>2192</v>
      </c>
      <c r="CI926">
        <v>2195</v>
      </c>
      <c r="CJ926">
        <v>2188</v>
      </c>
      <c r="CK926">
        <v>2189</v>
      </c>
      <c r="CL926">
        <v>7700</v>
      </c>
      <c r="CM926">
        <v>2189</v>
      </c>
      <c r="CN926">
        <v>2194</v>
      </c>
      <c r="CO926">
        <v>2189</v>
      </c>
      <c r="CP926">
        <v>2193</v>
      </c>
      <c r="CQ926">
        <v>4100</v>
      </c>
      <c r="CR926">
        <v>2193</v>
      </c>
      <c r="CS926">
        <v>2195</v>
      </c>
      <c r="CT926">
        <v>2192</v>
      </c>
      <c r="CU926">
        <v>2194</v>
      </c>
      <c r="CV926">
        <v>8200</v>
      </c>
      <c r="CW926">
        <v>2193</v>
      </c>
      <c r="CX926">
        <v>2194</v>
      </c>
      <c r="CY926">
        <v>2190</v>
      </c>
      <c r="CZ926">
        <v>2192</v>
      </c>
      <c r="DA926">
        <v>11000</v>
      </c>
      <c r="DB926">
        <v>2193</v>
      </c>
      <c r="DC926">
        <v>2194</v>
      </c>
      <c r="DD926">
        <v>2193</v>
      </c>
      <c r="DE926">
        <v>2193</v>
      </c>
      <c r="DF926">
        <v>3700</v>
      </c>
      <c r="DG926">
        <v>2192</v>
      </c>
      <c r="DH926">
        <v>2193</v>
      </c>
      <c r="DI926">
        <v>2191</v>
      </c>
      <c r="DJ926">
        <v>2193</v>
      </c>
      <c r="DK926">
        <v>3300</v>
      </c>
      <c r="DL926">
        <v>2192</v>
      </c>
      <c r="DM926">
        <v>2194</v>
      </c>
      <c r="DN926">
        <v>2191</v>
      </c>
      <c r="DO926">
        <v>2193</v>
      </c>
      <c r="DP926">
        <v>7100</v>
      </c>
      <c r="DQ926">
        <v>2193</v>
      </c>
      <c r="DR926">
        <v>2193</v>
      </c>
      <c r="DS926">
        <v>2190</v>
      </c>
      <c r="DT926">
        <v>2192</v>
      </c>
      <c r="DU926">
        <v>11200</v>
      </c>
      <c r="DV926">
        <v>2191</v>
      </c>
      <c r="DW926">
        <v>2192</v>
      </c>
      <c r="DX926">
        <v>2189</v>
      </c>
      <c r="DY926">
        <v>2190</v>
      </c>
      <c r="DZ926">
        <v>13700</v>
      </c>
      <c r="EA926">
        <v>2190</v>
      </c>
      <c r="EB926">
        <v>2192</v>
      </c>
      <c r="EC926">
        <v>2190</v>
      </c>
      <c r="ED926">
        <v>2190</v>
      </c>
      <c r="EE926">
        <v>7700</v>
      </c>
      <c r="EF926">
        <v>2189</v>
      </c>
      <c r="EG926">
        <v>2193</v>
      </c>
      <c r="EH926">
        <v>2188</v>
      </c>
      <c r="EI926">
        <v>2192</v>
      </c>
      <c r="EJ926">
        <v>10400</v>
      </c>
      <c r="EK926">
        <v>2192</v>
      </c>
      <c r="EL926">
        <v>2193</v>
      </c>
      <c r="EM926">
        <v>2190</v>
      </c>
      <c r="EN926">
        <v>2193</v>
      </c>
      <c r="EO926">
        <v>3100</v>
      </c>
      <c r="EP926">
        <v>2194</v>
      </c>
      <c r="EQ926">
        <v>2194</v>
      </c>
      <c r="ER926">
        <v>2191</v>
      </c>
      <c r="ES926">
        <v>2191</v>
      </c>
      <c r="ET926">
        <v>4500</v>
      </c>
      <c r="EU926">
        <v>2191</v>
      </c>
      <c r="EV926">
        <v>2193</v>
      </c>
      <c r="EW926">
        <v>2191</v>
      </c>
      <c r="EX926">
        <v>2192</v>
      </c>
      <c r="EY926">
        <v>5200</v>
      </c>
      <c r="EZ926">
        <v>2192</v>
      </c>
      <c r="FA926">
        <v>2194</v>
      </c>
      <c r="FB926">
        <v>2192</v>
      </c>
      <c r="FC926">
        <v>2192</v>
      </c>
      <c r="FD926">
        <v>7900</v>
      </c>
      <c r="FE926">
        <v>2192</v>
      </c>
      <c r="FF926">
        <v>2193</v>
      </c>
      <c r="FG926">
        <v>2190</v>
      </c>
      <c r="FH926">
        <v>2192</v>
      </c>
      <c r="FI926">
        <v>12700</v>
      </c>
      <c r="FJ926">
        <v>2191</v>
      </c>
      <c r="FK926">
        <v>2192</v>
      </c>
      <c r="FL926">
        <v>2191</v>
      </c>
      <c r="FM926">
        <v>2192</v>
      </c>
      <c r="FN926">
        <v>2600</v>
      </c>
      <c r="FO926">
        <v>2192</v>
      </c>
      <c r="FP926">
        <v>2193</v>
      </c>
      <c r="FQ926">
        <v>2191</v>
      </c>
      <c r="FR926">
        <v>2193</v>
      </c>
      <c r="FS926">
        <v>3900</v>
      </c>
      <c r="FT926">
        <v>2191</v>
      </c>
      <c r="FU926">
        <v>2191</v>
      </c>
      <c r="FV926">
        <v>2191</v>
      </c>
      <c r="FW926">
        <v>2191</v>
      </c>
      <c r="FX926">
        <v>900</v>
      </c>
      <c r="GC926">
        <v>0</v>
      </c>
      <c r="GH926">
        <v>0</v>
      </c>
      <c r="GM926">
        <v>0</v>
      </c>
      <c r="GR926">
        <v>0</v>
      </c>
      <c r="GW926">
        <v>0</v>
      </c>
      <c r="HB926">
        <v>0</v>
      </c>
      <c r="HG926">
        <v>0</v>
      </c>
      <c r="HL926">
        <v>0</v>
      </c>
      <c r="HQ926">
        <v>0</v>
      </c>
      <c r="HV926">
        <v>0</v>
      </c>
      <c r="IA926">
        <v>0</v>
      </c>
      <c r="IB926">
        <v>2186</v>
      </c>
      <c r="IC926">
        <v>2192</v>
      </c>
      <c r="ID926">
        <v>2186</v>
      </c>
      <c r="IE926">
        <v>2192</v>
      </c>
      <c r="IF926">
        <v>25100</v>
      </c>
      <c r="IG926">
        <v>2192</v>
      </c>
      <c r="IH926">
        <v>2193</v>
      </c>
      <c r="II926">
        <v>2189</v>
      </c>
      <c r="IJ926">
        <v>2189</v>
      </c>
      <c r="IK926">
        <v>10900</v>
      </c>
      <c r="IL926">
        <v>2190</v>
      </c>
      <c r="IM926">
        <v>2191</v>
      </c>
      <c r="IN926">
        <v>2190</v>
      </c>
      <c r="IO926">
        <v>2190</v>
      </c>
      <c r="IP926">
        <v>2800</v>
      </c>
      <c r="IQ926">
        <v>2190</v>
      </c>
      <c r="IR926">
        <v>2192</v>
      </c>
      <c r="IS926">
        <v>2189</v>
      </c>
      <c r="IT926">
        <v>2192</v>
      </c>
      <c r="IU926">
        <v>6400</v>
      </c>
      <c r="IV926">
        <v>2192</v>
      </c>
      <c r="IW926">
        <v>2192</v>
      </c>
      <c r="IX926">
        <v>2191</v>
      </c>
      <c r="IY926">
        <v>2191</v>
      </c>
      <c r="IZ926">
        <v>5600</v>
      </c>
      <c r="JA926">
        <v>2192</v>
      </c>
      <c r="JB926">
        <v>2193</v>
      </c>
      <c r="JC926">
        <v>2192</v>
      </c>
      <c r="JD926">
        <v>2193</v>
      </c>
      <c r="JE926">
        <v>2100</v>
      </c>
      <c r="JF926">
        <v>2193</v>
      </c>
      <c r="JG926">
        <v>2193</v>
      </c>
      <c r="JH926">
        <v>2191</v>
      </c>
      <c r="JI926">
        <v>2191</v>
      </c>
      <c r="JJ926">
        <v>4100</v>
      </c>
      <c r="JK926">
        <v>2192</v>
      </c>
      <c r="JL926">
        <v>2192</v>
      </c>
      <c r="JM926">
        <v>2189</v>
      </c>
      <c r="JN926">
        <v>2189</v>
      </c>
      <c r="JO926">
        <v>10400</v>
      </c>
      <c r="JP926">
        <v>2189</v>
      </c>
      <c r="JQ926">
        <v>2190</v>
      </c>
      <c r="JR926">
        <v>2189</v>
      </c>
      <c r="JS926">
        <v>2190</v>
      </c>
      <c r="JT926">
        <v>4000</v>
      </c>
      <c r="JU926">
        <v>2190</v>
      </c>
      <c r="JV926">
        <v>2191</v>
      </c>
      <c r="JW926">
        <v>2188</v>
      </c>
      <c r="JX926">
        <v>2188</v>
      </c>
      <c r="JY926">
        <v>8900</v>
      </c>
      <c r="JZ926">
        <v>2188</v>
      </c>
      <c r="KA926">
        <v>2188</v>
      </c>
      <c r="KB926">
        <v>2186</v>
      </c>
      <c r="KC926">
        <v>2188</v>
      </c>
      <c r="KD926">
        <v>4700</v>
      </c>
      <c r="KE926">
        <v>2189</v>
      </c>
      <c r="KF926">
        <v>2192</v>
      </c>
      <c r="KG926">
        <v>2189</v>
      </c>
      <c r="KH926">
        <v>2191</v>
      </c>
      <c r="KI926">
        <v>7200</v>
      </c>
      <c r="KJ926">
        <v>2191</v>
      </c>
      <c r="KK926">
        <v>2191</v>
      </c>
      <c r="KL926">
        <v>2189</v>
      </c>
      <c r="KM926">
        <v>2189</v>
      </c>
      <c r="KN926">
        <v>6900</v>
      </c>
      <c r="KO926">
        <v>2188</v>
      </c>
      <c r="KP926">
        <v>2192</v>
      </c>
      <c r="KQ926">
        <v>2188</v>
      </c>
      <c r="KR926">
        <v>2191</v>
      </c>
      <c r="KS926">
        <v>6900</v>
      </c>
      <c r="KT926">
        <v>2191</v>
      </c>
      <c r="KU926">
        <v>2192</v>
      </c>
      <c r="KV926">
        <v>2191</v>
      </c>
      <c r="KW926">
        <v>2191</v>
      </c>
      <c r="KX926">
        <v>3800</v>
      </c>
      <c r="KY926">
        <v>2192</v>
      </c>
      <c r="KZ926">
        <v>2192</v>
      </c>
      <c r="LA926">
        <v>2191</v>
      </c>
      <c r="LB926">
        <v>2191</v>
      </c>
      <c r="LC926">
        <v>5800</v>
      </c>
      <c r="LD926">
        <v>2190</v>
      </c>
      <c r="LE926">
        <v>2191</v>
      </c>
      <c r="LF926">
        <v>2190</v>
      </c>
      <c r="LG926">
        <v>2191</v>
      </c>
      <c r="LH926">
        <v>2500</v>
      </c>
      <c r="LI926">
        <v>2191</v>
      </c>
      <c r="LJ926">
        <v>2193</v>
      </c>
      <c r="LK926">
        <v>2190</v>
      </c>
      <c r="LL926">
        <v>2192</v>
      </c>
      <c r="LM926">
        <v>6700</v>
      </c>
      <c r="LN926">
        <v>2192</v>
      </c>
      <c r="LO926">
        <v>2192</v>
      </c>
      <c r="LP926">
        <v>2189</v>
      </c>
      <c r="LQ926">
        <v>2189</v>
      </c>
      <c r="LR926">
        <v>7700</v>
      </c>
      <c r="LS926">
        <v>2189</v>
      </c>
      <c r="LT926">
        <v>2190</v>
      </c>
      <c r="LU926">
        <v>2187</v>
      </c>
      <c r="LV926">
        <v>2189</v>
      </c>
      <c r="LW926">
        <v>9600</v>
      </c>
      <c r="LX926">
        <v>2188</v>
      </c>
      <c r="LY926">
        <v>2189</v>
      </c>
      <c r="LZ926">
        <v>2187</v>
      </c>
      <c r="MA926">
        <v>2188</v>
      </c>
      <c r="MB926">
        <v>7300</v>
      </c>
      <c r="MC926">
        <v>2188</v>
      </c>
      <c r="MD926">
        <v>2189</v>
      </c>
      <c r="ME926">
        <v>2188</v>
      </c>
      <c r="MF926">
        <v>2189</v>
      </c>
      <c r="MG926">
        <v>10700</v>
      </c>
      <c r="MH926">
        <v>2189</v>
      </c>
      <c r="MI926">
        <v>2189</v>
      </c>
      <c r="MJ926">
        <v>2187</v>
      </c>
      <c r="MK926">
        <v>2189</v>
      </c>
      <c r="ML926">
        <v>9500</v>
      </c>
      <c r="MM926">
        <v>2189</v>
      </c>
      <c r="MN926">
        <v>2189</v>
      </c>
      <c r="MO926">
        <v>2188</v>
      </c>
      <c r="MP926">
        <v>2188</v>
      </c>
      <c r="MQ926">
        <v>8700</v>
      </c>
      <c r="MR926">
        <v>2188</v>
      </c>
      <c r="MS926">
        <v>2190</v>
      </c>
      <c r="MT926">
        <v>2188</v>
      </c>
      <c r="MU926">
        <v>2190</v>
      </c>
      <c r="MV926">
        <v>6500</v>
      </c>
      <c r="MW926">
        <v>2190</v>
      </c>
      <c r="MX926">
        <v>2191</v>
      </c>
      <c r="MY926">
        <v>2190</v>
      </c>
      <c r="MZ926">
        <v>2191</v>
      </c>
      <c r="NA926">
        <v>10000</v>
      </c>
      <c r="NB926">
        <v>2190</v>
      </c>
      <c r="NC926">
        <v>2191</v>
      </c>
      <c r="ND926">
        <v>2189</v>
      </c>
      <c r="NE926">
        <v>2189</v>
      </c>
      <c r="NF926">
        <v>17000</v>
      </c>
      <c r="NG926">
        <v>2189</v>
      </c>
      <c r="NH926">
        <v>2190</v>
      </c>
      <c r="NI926">
        <v>2187</v>
      </c>
      <c r="NJ926">
        <v>2190</v>
      </c>
      <c r="NK926">
        <v>15200</v>
      </c>
      <c r="NL926">
        <v>2189</v>
      </c>
      <c r="NM926">
        <v>2189</v>
      </c>
      <c r="NN926">
        <v>2187</v>
      </c>
      <c r="NO926">
        <v>2187</v>
      </c>
      <c r="NP926">
        <v>8700</v>
      </c>
      <c r="NQ926">
        <v>2187</v>
      </c>
      <c r="NR926">
        <v>2188</v>
      </c>
      <c r="NS926">
        <v>2182</v>
      </c>
      <c r="NT926">
        <v>2185</v>
      </c>
      <c r="NU926">
        <v>32500</v>
      </c>
      <c r="NV926">
        <v>2186</v>
      </c>
      <c r="NW926">
        <v>2186</v>
      </c>
      <c r="NX926">
        <v>2186</v>
      </c>
      <c r="NY926">
        <v>2186</v>
      </c>
      <c r="NZ926">
        <v>41600</v>
      </c>
    </row>
    <row r="927" spans="1:390" ht="15">
      <c r="A927" s="15" t="s">
        <v>610</v>
      </c>
      <c r="B927" s="15">
        <v>9</v>
      </c>
      <c r="C927" s="15">
        <v>7294</v>
      </c>
      <c r="D927" s="10" t="s">
        <v>521</v>
      </c>
      <c r="E927" s="15" t="s">
        <v>20</v>
      </c>
      <c r="F927" s="15" t="s">
        <v>517</v>
      </c>
      <c r="G927" s="50">
        <v>2043</v>
      </c>
      <c r="H927" s="50">
        <v>167</v>
      </c>
      <c r="I927" s="58">
        <v>8.8999999999999996E-2</v>
      </c>
      <c r="J927" s="50">
        <v>288200</v>
      </c>
      <c r="K927" s="50">
        <v>2090</v>
      </c>
      <c r="L927" s="50">
        <v>1944</v>
      </c>
      <c r="M927" s="63">
        <f t="shared" si="74"/>
        <v>0.32191780821917809</v>
      </c>
      <c r="N927" s="42" t="str">
        <f>IFERROR(VLOOKUP(C927, マスタ!$E$2:$G$33, 3, TRUE), "")</f>
        <v>輸送用機械</v>
      </c>
      <c r="O927" s="15" t="str">
        <f>IF(F927 = "", "", TEXT( WORKDAY(TEXT(LEFT(F927, FIND("(", F927) - 1), "yyyy/mm/dd"), 1, マスタ!$A$2:$A$106), "yyyymmdd"))</f>
        <v>20170815</v>
      </c>
      <c r="P927" s="16">
        <v>42962</v>
      </c>
      <c r="Q927" s="56">
        <v>2070</v>
      </c>
      <c r="R927" s="56">
        <v>2077</v>
      </c>
      <c r="S927" s="56">
        <v>2033</v>
      </c>
      <c r="T927" s="15" t="str">
        <f t="shared" si="71"/>
        <v>無</v>
      </c>
      <c r="U927" s="15" t="str">
        <f t="shared" si="72"/>
        <v>有</v>
      </c>
      <c r="V927" s="67">
        <f t="shared" si="73"/>
        <v>1.3215859030837107E-2</v>
      </c>
      <c r="W927" s="17" t="s">
        <v>947</v>
      </c>
      <c r="X927" s="46">
        <v>-20</v>
      </c>
      <c r="Y927" s="71">
        <f t="shared" si="75"/>
        <v>-9.7895252080274098</v>
      </c>
      <c r="Z927">
        <v>2070</v>
      </c>
      <c r="AA927">
        <v>2070</v>
      </c>
      <c r="AB927">
        <v>2056</v>
      </c>
      <c r="AC927">
        <v>2057</v>
      </c>
      <c r="AD927">
        <v>10200</v>
      </c>
      <c r="AE927">
        <v>2055</v>
      </c>
      <c r="AF927">
        <v>2060</v>
      </c>
      <c r="AG927">
        <v>2049</v>
      </c>
      <c r="AH927">
        <v>2051</v>
      </c>
      <c r="AI927">
        <v>2400</v>
      </c>
      <c r="AJ927">
        <v>2058</v>
      </c>
      <c r="AK927">
        <v>2058</v>
      </c>
      <c r="AL927">
        <v>2050</v>
      </c>
      <c r="AM927">
        <v>2053</v>
      </c>
      <c r="AN927">
        <v>900</v>
      </c>
      <c r="AO927">
        <v>2052</v>
      </c>
      <c r="AP927">
        <v>2052</v>
      </c>
      <c r="AQ927">
        <v>2045</v>
      </c>
      <c r="AR927">
        <v>2045</v>
      </c>
      <c r="AS927">
        <v>2300</v>
      </c>
      <c r="AT927">
        <v>2043</v>
      </c>
      <c r="AU927">
        <v>2046</v>
      </c>
      <c r="AV927">
        <v>2042</v>
      </c>
      <c r="AW927">
        <v>2043</v>
      </c>
      <c r="AX927">
        <v>800</v>
      </c>
      <c r="AY927">
        <v>2046</v>
      </c>
      <c r="AZ927">
        <v>2049</v>
      </c>
      <c r="BA927">
        <v>2045</v>
      </c>
      <c r="BB927">
        <v>2049</v>
      </c>
      <c r="BC927">
        <v>3100</v>
      </c>
      <c r="BD927">
        <v>2049</v>
      </c>
      <c r="BE927">
        <v>2049</v>
      </c>
      <c r="BF927">
        <v>2044</v>
      </c>
      <c r="BG927">
        <v>2046</v>
      </c>
      <c r="BH927">
        <v>1400</v>
      </c>
      <c r="BI927">
        <v>2044</v>
      </c>
      <c r="BJ927">
        <v>2044</v>
      </c>
      <c r="BK927">
        <v>2042</v>
      </c>
      <c r="BL927">
        <v>2043</v>
      </c>
      <c r="BM927">
        <v>500</v>
      </c>
      <c r="BN927">
        <v>2041</v>
      </c>
      <c r="BO927">
        <v>2043</v>
      </c>
      <c r="BP927">
        <v>2035</v>
      </c>
      <c r="BQ927">
        <v>2036</v>
      </c>
      <c r="BR927">
        <v>2900</v>
      </c>
      <c r="BS927">
        <v>2034</v>
      </c>
      <c r="BT927">
        <v>2034</v>
      </c>
      <c r="BU927">
        <v>2033</v>
      </c>
      <c r="BV927">
        <v>2034</v>
      </c>
      <c r="BW927">
        <v>400</v>
      </c>
      <c r="BX927">
        <v>2033</v>
      </c>
      <c r="BY927">
        <v>2039</v>
      </c>
      <c r="BZ927">
        <v>2033</v>
      </c>
      <c r="CA927">
        <v>2039</v>
      </c>
      <c r="CB927">
        <v>1700</v>
      </c>
      <c r="CC927">
        <v>2038</v>
      </c>
      <c r="CD927">
        <v>2038</v>
      </c>
      <c r="CE927">
        <v>2038</v>
      </c>
      <c r="CF927">
        <v>2038</v>
      </c>
      <c r="CG927">
        <v>500</v>
      </c>
      <c r="CH927">
        <v>2038</v>
      </c>
      <c r="CI927">
        <v>2040</v>
      </c>
      <c r="CJ927">
        <v>2038</v>
      </c>
      <c r="CK927">
        <v>2040</v>
      </c>
      <c r="CL927">
        <v>1000</v>
      </c>
      <c r="CM927">
        <v>2041</v>
      </c>
      <c r="CN927">
        <v>2041</v>
      </c>
      <c r="CO927">
        <v>2038</v>
      </c>
      <c r="CP927">
        <v>2038</v>
      </c>
      <c r="CQ927">
        <v>600</v>
      </c>
      <c r="CR927">
        <v>2036</v>
      </c>
      <c r="CS927">
        <v>2036</v>
      </c>
      <c r="CT927">
        <v>2035</v>
      </c>
      <c r="CU927">
        <v>2036</v>
      </c>
      <c r="CV927">
        <v>800</v>
      </c>
      <c r="CW927">
        <v>2039</v>
      </c>
      <c r="CX927">
        <v>2042</v>
      </c>
      <c r="CY927">
        <v>2039</v>
      </c>
      <c r="CZ927">
        <v>2042</v>
      </c>
      <c r="DA927">
        <v>3000</v>
      </c>
      <c r="DB927">
        <v>2042</v>
      </c>
      <c r="DC927">
        <v>2046</v>
      </c>
      <c r="DD927">
        <v>2042</v>
      </c>
      <c r="DE927">
        <v>2046</v>
      </c>
      <c r="DF927">
        <v>1800</v>
      </c>
      <c r="DG927">
        <v>2046</v>
      </c>
      <c r="DH927">
        <v>2047</v>
      </c>
      <c r="DI927">
        <v>2045</v>
      </c>
      <c r="DJ927">
        <v>2045</v>
      </c>
      <c r="DK927">
        <v>1000</v>
      </c>
      <c r="DL927">
        <v>2045</v>
      </c>
      <c r="DM927">
        <v>2046</v>
      </c>
      <c r="DN927">
        <v>2044</v>
      </c>
      <c r="DO927">
        <v>2044</v>
      </c>
      <c r="DP927">
        <v>900</v>
      </c>
      <c r="DQ927">
        <v>2045</v>
      </c>
      <c r="DR927">
        <v>2049</v>
      </c>
      <c r="DS927">
        <v>2045</v>
      </c>
      <c r="DT927">
        <v>2049</v>
      </c>
      <c r="DU927">
        <v>2200</v>
      </c>
      <c r="DV927">
        <v>2049</v>
      </c>
      <c r="DW927">
        <v>2049</v>
      </c>
      <c r="DX927">
        <v>2047</v>
      </c>
      <c r="DY927">
        <v>2047</v>
      </c>
      <c r="DZ927">
        <v>900</v>
      </c>
      <c r="EA927">
        <v>2047</v>
      </c>
      <c r="EB927">
        <v>2047</v>
      </c>
      <c r="EC927">
        <v>2041</v>
      </c>
      <c r="ED927">
        <v>2042</v>
      </c>
      <c r="EE927">
        <v>2400</v>
      </c>
      <c r="EF927">
        <v>2041</v>
      </c>
      <c r="EG927">
        <v>2041</v>
      </c>
      <c r="EH927">
        <v>2040</v>
      </c>
      <c r="EI927">
        <v>2040</v>
      </c>
      <c r="EJ927">
        <v>700</v>
      </c>
      <c r="EK927">
        <v>2040</v>
      </c>
      <c r="EL927">
        <v>2040</v>
      </c>
      <c r="EM927">
        <v>2038</v>
      </c>
      <c r="EN927">
        <v>2038</v>
      </c>
      <c r="EO927">
        <v>400</v>
      </c>
      <c r="EP927">
        <v>2037</v>
      </c>
      <c r="EQ927">
        <v>2039</v>
      </c>
      <c r="ER927">
        <v>2036</v>
      </c>
      <c r="ES927">
        <v>2036</v>
      </c>
      <c r="ET927">
        <v>2100</v>
      </c>
      <c r="EU927">
        <v>2038</v>
      </c>
      <c r="EV927">
        <v>2039</v>
      </c>
      <c r="EW927">
        <v>2038</v>
      </c>
      <c r="EX927">
        <v>2039</v>
      </c>
      <c r="EY927">
        <v>500</v>
      </c>
      <c r="EZ927">
        <v>2040</v>
      </c>
      <c r="FA927">
        <v>2041</v>
      </c>
      <c r="FB927">
        <v>2040</v>
      </c>
      <c r="FC927">
        <v>2041</v>
      </c>
      <c r="FD927">
        <v>600</v>
      </c>
      <c r="FE927">
        <v>2042</v>
      </c>
      <c r="FF927">
        <v>2042</v>
      </c>
      <c r="FG927">
        <v>2040</v>
      </c>
      <c r="FH927">
        <v>2041</v>
      </c>
      <c r="FI927">
        <v>2100</v>
      </c>
      <c r="FJ927">
        <v>2041</v>
      </c>
      <c r="FK927">
        <v>2042</v>
      </c>
      <c r="FL927">
        <v>2041</v>
      </c>
      <c r="FM927">
        <v>2042</v>
      </c>
      <c r="FN927">
        <v>300</v>
      </c>
      <c r="FO927">
        <v>2041</v>
      </c>
      <c r="FP927">
        <v>2041</v>
      </c>
      <c r="FQ927">
        <v>2039</v>
      </c>
      <c r="FR927">
        <v>2039</v>
      </c>
      <c r="FS927">
        <v>1500</v>
      </c>
      <c r="FT927">
        <v>2038</v>
      </c>
      <c r="FU927">
        <v>2038</v>
      </c>
      <c r="FV927">
        <v>2038</v>
      </c>
      <c r="FW927">
        <v>2038</v>
      </c>
      <c r="FX927">
        <v>300</v>
      </c>
      <c r="GC927">
        <v>0</v>
      </c>
      <c r="GH927">
        <v>0</v>
      </c>
      <c r="GM927">
        <v>0</v>
      </c>
      <c r="GR927">
        <v>0</v>
      </c>
      <c r="GW927">
        <v>0</v>
      </c>
      <c r="HB927">
        <v>0</v>
      </c>
      <c r="HG927">
        <v>0</v>
      </c>
      <c r="HL927">
        <v>0</v>
      </c>
      <c r="HQ927">
        <v>0</v>
      </c>
      <c r="HV927">
        <v>0</v>
      </c>
      <c r="IA927">
        <v>0</v>
      </c>
      <c r="IB927">
        <v>2047</v>
      </c>
      <c r="IC927">
        <v>2061</v>
      </c>
      <c r="ID927">
        <v>2045</v>
      </c>
      <c r="IE927">
        <v>2061</v>
      </c>
      <c r="IF927">
        <v>5800</v>
      </c>
      <c r="IG927">
        <v>2063</v>
      </c>
      <c r="IH927">
        <v>2071</v>
      </c>
      <c r="II927">
        <v>2063</v>
      </c>
      <c r="IJ927">
        <v>2071</v>
      </c>
      <c r="IK927">
        <v>3100</v>
      </c>
      <c r="IL927">
        <v>2071</v>
      </c>
      <c r="IM927">
        <v>2072</v>
      </c>
      <c r="IN927">
        <v>2068</v>
      </c>
      <c r="IO927">
        <v>2070</v>
      </c>
      <c r="IP927">
        <v>2800</v>
      </c>
      <c r="IQ927">
        <v>2071</v>
      </c>
      <c r="IR927">
        <v>2075</v>
      </c>
      <c r="IS927">
        <v>2071</v>
      </c>
      <c r="IT927">
        <v>2074</v>
      </c>
      <c r="IU927">
        <v>2000</v>
      </c>
      <c r="IV927">
        <v>2075</v>
      </c>
      <c r="IW927">
        <v>2075</v>
      </c>
      <c r="IX927">
        <v>2071</v>
      </c>
      <c r="IY927">
        <v>2071</v>
      </c>
      <c r="IZ927">
        <v>2000</v>
      </c>
      <c r="JA927">
        <v>2071</v>
      </c>
      <c r="JB927">
        <v>2071</v>
      </c>
      <c r="JC927">
        <v>2067</v>
      </c>
      <c r="JD927">
        <v>2067</v>
      </c>
      <c r="JE927">
        <v>1700</v>
      </c>
      <c r="JF927">
        <v>2066</v>
      </c>
      <c r="JG927">
        <v>2070</v>
      </c>
      <c r="JH927">
        <v>2066</v>
      </c>
      <c r="JI927">
        <v>2069</v>
      </c>
      <c r="JJ927">
        <v>1300</v>
      </c>
      <c r="JK927">
        <v>2070</v>
      </c>
      <c r="JL927">
        <v>2070</v>
      </c>
      <c r="JM927">
        <v>2063</v>
      </c>
      <c r="JN927">
        <v>2064</v>
      </c>
      <c r="JO927">
        <v>3000</v>
      </c>
      <c r="JP927">
        <v>2065</v>
      </c>
      <c r="JQ927">
        <v>2065</v>
      </c>
      <c r="JR927">
        <v>2063</v>
      </c>
      <c r="JS927">
        <v>2063</v>
      </c>
      <c r="JT927">
        <v>700</v>
      </c>
      <c r="JY927">
        <v>0</v>
      </c>
      <c r="JZ927">
        <v>2065</v>
      </c>
      <c r="KA927">
        <v>2067</v>
      </c>
      <c r="KB927">
        <v>2065</v>
      </c>
      <c r="KC927">
        <v>2065</v>
      </c>
      <c r="KD927">
        <v>1900</v>
      </c>
      <c r="KE927">
        <v>2064</v>
      </c>
      <c r="KF927">
        <v>2064</v>
      </c>
      <c r="KG927">
        <v>2058</v>
      </c>
      <c r="KH927">
        <v>2060</v>
      </c>
      <c r="KI927">
        <v>2200</v>
      </c>
      <c r="KJ927">
        <v>2060</v>
      </c>
      <c r="KK927">
        <v>2060</v>
      </c>
      <c r="KL927">
        <v>2058</v>
      </c>
      <c r="KM927">
        <v>2058</v>
      </c>
      <c r="KN927">
        <v>1600</v>
      </c>
      <c r="KO927">
        <v>2058</v>
      </c>
      <c r="KP927">
        <v>2060</v>
      </c>
      <c r="KQ927">
        <v>2058</v>
      </c>
      <c r="KR927">
        <v>2060</v>
      </c>
      <c r="KS927">
        <v>600</v>
      </c>
      <c r="KT927">
        <v>2060</v>
      </c>
      <c r="KU927">
        <v>2060</v>
      </c>
      <c r="KV927">
        <v>2058</v>
      </c>
      <c r="KW927">
        <v>2058</v>
      </c>
      <c r="KX927">
        <v>3000</v>
      </c>
      <c r="KY927">
        <v>2059</v>
      </c>
      <c r="KZ927">
        <v>2059</v>
      </c>
      <c r="LA927">
        <v>2059</v>
      </c>
      <c r="LB927">
        <v>2059</v>
      </c>
      <c r="LC927">
        <v>500</v>
      </c>
      <c r="LD927">
        <v>2060</v>
      </c>
      <c r="LE927">
        <v>2060</v>
      </c>
      <c r="LF927">
        <v>2060</v>
      </c>
      <c r="LG927">
        <v>2060</v>
      </c>
      <c r="LH927">
        <v>900</v>
      </c>
      <c r="LI927">
        <v>2059</v>
      </c>
      <c r="LJ927">
        <v>2063</v>
      </c>
      <c r="LK927">
        <v>2059</v>
      </c>
      <c r="LL927">
        <v>2063</v>
      </c>
      <c r="LM927">
        <v>1000</v>
      </c>
      <c r="LN927">
        <v>2065</v>
      </c>
      <c r="LO927">
        <v>2070</v>
      </c>
      <c r="LP927">
        <v>2065</v>
      </c>
      <c r="LQ927">
        <v>2070</v>
      </c>
      <c r="LR927">
        <v>1000</v>
      </c>
      <c r="LS927">
        <v>2071</v>
      </c>
      <c r="LT927">
        <v>2076</v>
      </c>
      <c r="LU927">
        <v>2071</v>
      </c>
      <c r="LV927">
        <v>2076</v>
      </c>
      <c r="LW927">
        <v>2100</v>
      </c>
      <c r="LX927">
        <v>2076</v>
      </c>
      <c r="LY927">
        <v>2077</v>
      </c>
      <c r="LZ927">
        <v>2075</v>
      </c>
      <c r="MA927">
        <v>2077</v>
      </c>
      <c r="MB927">
        <v>600</v>
      </c>
      <c r="MC927">
        <v>2077</v>
      </c>
      <c r="MD927">
        <v>2077</v>
      </c>
      <c r="ME927">
        <v>2076</v>
      </c>
      <c r="MF927">
        <v>2076</v>
      </c>
      <c r="MG927">
        <v>1300</v>
      </c>
      <c r="MH927">
        <v>2076</v>
      </c>
      <c r="MI927">
        <v>2076</v>
      </c>
      <c r="MJ927">
        <v>2072</v>
      </c>
      <c r="MK927">
        <v>2072</v>
      </c>
      <c r="ML927">
        <v>2200</v>
      </c>
      <c r="MM927">
        <v>2075</v>
      </c>
      <c r="MN927">
        <v>2075</v>
      </c>
      <c r="MO927">
        <v>2073</v>
      </c>
      <c r="MP927">
        <v>2073</v>
      </c>
      <c r="MQ927">
        <v>1400</v>
      </c>
      <c r="MR927">
        <v>2072</v>
      </c>
      <c r="MS927">
        <v>2072</v>
      </c>
      <c r="MT927">
        <v>2067</v>
      </c>
      <c r="MU927">
        <v>2067</v>
      </c>
      <c r="MV927">
        <v>3000</v>
      </c>
      <c r="MW927">
        <v>2067</v>
      </c>
      <c r="MX927">
        <v>2069</v>
      </c>
      <c r="MY927">
        <v>2067</v>
      </c>
      <c r="MZ927">
        <v>2069</v>
      </c>
      <c r="NA927">
        <v>2200</v>
      </c>
      <c r="NB927">
        <v>2068</v>
      </c>
      <c r="NC927">
        <v>2068</v>
      </c>
      <c r="ND927">
        <v>2061</v>
      </c>
      <c r="NE927">
        <v>2062</v>
      </c>
      <c r="NF927">
        <v>6100</v>
      </c>
      <c r="NG927">
        <v>2062</v>
      </c>
      <c r="NH927">
        <v>2062</v>
      </c>
      <c r="NI927">
        <v>2053</v>
      </c>
      <c r="NJ927">
        <v>2058</v>
      </c>
      <c r="NK927">
        <v>6000</v>
      </c>
      <c r="NL927">
        <v>2058</v>
      </c>
      <c r="NM927">
        <v>2059</v>
      </c>
      <c r="NN927">
        <v>2054</v>
      </c>
      <c r="NO927">
        <v>2055</v>
      </c>
      <c r="NP927">
        <v>4100</v>
      </c>
      <c r="NQ927">
        <v>2055</v>
      </c>
      <c r="NR927">
        <v>2057</v>
      </c>
      <c r="NS927">
        <v>2053</v>
      </c>
      <c r="NT927">
        <v>2055</v>
      </c>
      <c r="NU927">
        <v>6200</v>
      </c>
      <c r="NV927">
        <v>2054</v>
      </c>
      <c r="NW927">
        <v>2054</v>
      </c>
      <c r="NX927">
        <v>2054</v>
      </c>
      <c r="NY927">
        <v>2054</v>
      </c>
      <c r="NZ927">
        <v>4800</v>
      </c>
    </row>
    <row r="928" spans="1:390" ht="27">
      <c r="A928" s="14" t="s">
        <v>610</v>
      </c>
      <c r="B928" s="14">
        <v>10</v>
      </c>
      <c r="C928" s="14">
        <v>3756</v>
      </c>
      <c r="D928" s="9" t="s">
        <v>522</v>
      </c>
      <c r="E928" s="14" t="s">
        <v>20</v>
      </c>
      <c r="F928" s="14" t="s">
        <v>517</v>
      </c>
      <c r="G928" s="51">
        <v>1074</v>
      </c>
      <c r="H928" s="51">
        <v>82</v>
      </c>
      <c r="I928" s="59">
        <v>8.2699999999999996E-2</v>
      </c>
      <c r="J928" s="51">
        <v>933000</v>
      </c>
      <c r="K928" s="51">
        <v>1095</v>
      </c>
      <c r="L928" s="51">
        <v>1014</v>
      </c>
      <c r="M928" s="64">
        <f t="shared" si="74"/>
        <v>0.25925925925925924</v>
      </c>
      <c r="N928" s="43" t="str">
        <f>IFERROR(VLOOKUP(C928, マスタ!$E$2:$G$33, 3, TRUE), "")</f>
        <v>パルプ・紙</v>
      </c>
      <c r="O928" s="14" t="str">
        <f>IF(F928 = "", "", TEXT( WORKDAY(TEXT(LEFT(F928, FIND("(", F928) - 1), "yyyy/mm/dd"), 1, マスタ!$A$2:$A$106), "yyyymmdd"))</f>
        <v>20170815</v>
      </c>
      <c r="P928" s="18">
        <v>42962</v>
      </c>
      <c r="Q928" s="57">
        <v>1075</v>
      </c>
      <c r="R928" s="57">
        <v>1082</v>
      </c>
      <c r="S928" s="57">
        <v>1053</v>
      </c>
      <c r="T928" s="14" t="str">
        <f t="shared" si="71"/>
        <v>無</v>
      </c>
      <c r="U928" s="14" t="str">
        <f t="shared" si="72"/>
        <v>有</v>
      </c>
      <c r="V928" s="68">
        <f t="shared" si="73"/>
        <v>9.3109869646190724E-4</v>
      </c>
      <c r="W928" s="19" t="s">
        <v>947</v>
      </c>
      <c r="X928" s="47">
        <v>-10</v>
      </c>
      <c r="Y928" s="70">
        <f t="shared" si="75"/>
        <v>-9.3109869646182499</v>
      </c>
      <c r="Z928">
        <v>1075</v>
      </c>
      <c r="AA928">
        <v>1082</v>
      </c>
      <c r="AB928">
        <v>1072</v>
      </c>
      <c r="AC928">
        <v>1075</v>
      </c>
      <c r="AD928">
        <v>32100</v>
      </c>
      <c r="AE928">
        <v>1075</v>
      </c>
      <c r="AF928">
        <v>1075</v>
      </c>
      <c r="AG928">
        <v>1068</v>
      </c>
      <c r="AH928">
        <v>1074</v>
      </c>
      <c r="AI928">
        <v>7800</v>
      </c>
      <c r="AJ928">
        <v>1074</v>
      </c>
      <c r="AK928">
        <v>1075</v>
      </c>
      <c r="AL928">
        <v>1067</v>
      </c>
      <c r="AM928">
        <v>1068</v>
      </c>
      <c r="AN928">
        <v>6200</v>
      </c>
      <c r="AO928">
        <v>1066</v>
      </c>
      <c r="AP928">
        <v>1072</v>
      </c>
      <c r="AQ928">
        <v>1066</v>
      </c>
      <c r="AR928">
        <v>1068</v>
      </c>
      <c r="AS928">
        <v>5900</v>
      </c>
      <c r="AT928">
        <v>1066</v>
      </c>
      <c r="AU928">
        <v>1066</v>
      </c>
      <c r="AV928">
        <v>1060</v>
      </c>
      <c r="AW928">
        <v>1061</v>
      </c>
      <c r="AX928">
        <v>5600</v>
      </c>
      <c r="AY928">
        <v>1061</v>
      </c>
      <c r="AZ928">
        <v>1066</v>
      </c>
      <c r="BA928">
        <v>1061</v>
      </c>
      <c r="BB928">
        <v>1061</v>
      </c>
      <c r="BC928">
        <v>5000</v>
      </c>
      <c r="BD928">
        <v>1062</v>
      </c>
      <c r="BE928">
        <v>1066</v>
      </c>
      <c r="BF928">
        <v>1061</v>
      </c>
      <c r="BG928">
        <v>1062</v>
      </c>
      <c r="BH928">
        <v>10100</v>
      </c>
      <c r="BI928">
        <v>1063</v>
      </c>
      <c r="BJ928">
        <v>1066</v>
      </c>
      <c r="BK928">
        <v>1063</v>
      </c>
      <c r="BL928">
        <v>1066</v>
      </c>
      <c r="BM928">
        <v>1300</v>
      </c>
      <c r="BN928">
        <v>1065</v>
      </c>
      <c r="BO928">
        <v>1065</v>
      </c>
      <c r="BP928">
        <v>1061</v>
      </c>
      <c r="BQ928">
        <v>1061</v>
      </c>
      <c r="BR928">
        <v>2800</v>
      </c>
      <c r="BS928">
        <v>1062</v>
      </c>
      <c r="BT928">
        <v>1064</v>
      </c>
      <c r="BU928">
        <v>1062</v>
      </c>
      <c r="BV928">
        <v>1062</v>
      </c>
      <c r="BW928">
        <v>1900</v>
      </c>
      <c r="BX928">
        <v>1061</v>
      </c>
      <c r="BY928">
        <v>1062</v>
      </c>
      <c r="BZ928">
        <v>1060</v>
      </c>
      <c r="CA928">
        <v>1061</v>
      </c>
      <c r="CB928">
        <v>2100</v>
      </c>
      <c r="CC928">
        <v>1060</v>
      </c>
      <c r="CD928">
        <v>1061</v>
      </c>
      <c r="CE928">
        <v>1060</v>
      </c>
      <c r="CF928">
        <v>1060</v>
      </c>
      <c r="CG928">
        <v>1200</v>
      </c>
      <c r="CH928">
        <v>1060</v>
      </c>
      <c r="CI928">
        <v>1060</v>
      </c>
      <c r="CJ928">
        <v>1059</v>
      </c>
      <c r="CK928">
        <v>1060</v>
      </c>
      <c r="CL928">
        <v>2300</v>
      </c>
      <c r="CM928">
        <v>1058</v>
      </c>
      <c r="CN928">
        <v>1061</v>
      </c>
      <c r="CO928">
        <v>1058</v>
      </c>
      <c r="CP928">
        <v>1060</v>
      </c>
      <c r="CQ928">
        <v>5400</v>
      </c>
      <c r="CR928">
        <v>1058</v>
      </c>
      <c r="CS928">
        <v>1058</v>
      </c>
      <c r="CT928">
        <v>1058</v>
      </c>
      <c r="CU928">
        <v>1058</v>
      </c>
      <c r="CV928">
        <v>700</v>
      </c>
      <c r="CW928">
        <v>1059</v>
      </c>
      <c r="CX928">
        <v>1059</v>
      </c>
      <c r="CY928">
        <v>1059</v>
      </c>
      <c r="CZ928">
        <v>1059</v>
      </c>
      <c r="DA928">
        <v>700</v>
      </c>
      <c r="DB928">
        <v>1058</v>
      </c>
      <c r="DC928">
        <v>1060</v>
      </c>
      <c r="DD928">
        <v>1056</v>
      </c>
      <c r="DE928">
        <v>1060</v>
      </c>
      <c r="DF928">
        <v>7300</v>
      </c>
      <c r="DG928">
        <v>1060</v>
      </c>
      <c r="DH928">
        <v>1062</v>
      </c>
      <c r="DI928">
        <v>1059</v>
      </c>
      <c r="DJ928">
        <v>1060</v>
      </c>
      <c r="DK928">
        <v>3100</v>
      </c>
      <c r="DL928">
        <v>1059</v>
      </c>
      <c r="DM928">
        <v>1061</v>
      </c>
      <c r="DN928">
        <v>1059</v>
      </c>
      <c r="DO928">
        <v>1061</v>
      </c>
      <c r="DP928">
        <v>3100</v>
      </c>
      <c r="DQ928">
        <v>1062</v>
      </c>
      <c r="DR928">
        <v>1065</v>
      </c>
      <c r="DS928">
        <v>1062</v>
      </c>
      <c r="DT928">
        <v>1064</v>
      </c>
      <c r="DU928">
        <v>6600</v>
      </c>
      <c r="DV928">
        <v>1063</v>
      </c>
      <c r="DW928">
        <v>1063</v>
      </c>
      <c r="DX928">
        <v>1058</v>
      </c>
      <c r="DY928">
        <v>1060</v>
      </c>
      <c r="DZ928">
        <v>2400</v>
      </c>
      <c r="EA928">
        <v>1059</v>
      </c>
      <c r="EB928">
        <v>1059</v>
      </c>
      <c r="EC928">
        <v>1057</v>
      </c>
      <c r="ED928">
        <v>1058</v>
      </c>
      <c r="EE928">
        <v>1900</v>
      </c>
      <c r="EF928">
        <v>1057</v>
      </c>
      <c r="EG928">
        <v>1059</v>
      </c>
      <c r="EH928">
        <v>1057</v>
      </c>
      <c r="EI928">
        <v>1057</v>
      </c>
      <c r="EJ928">
        <v>3800</v>
      </c>
      <c r="EK928">
        <v>1056</v>
      </c>
      <c r="EL928">
        <v>1056</v>
      </c>
      <c r="EM928">
        <v>1053</v>
      </c>
      <c r="EN928">
        <v>1056</v>
      </c>
      <c r="EO928">
        <v>8200</v>
      </c>
      <c r="EP928">
        <v>1056</v>
      </c>
      <c r="EQ928">
        <v>1058</v>
      </c>
      <c r="ER928">
        <v>1056</v>
      </c>
      <c r="ES928">
        <v>1058</v>
      </c>
      <c r="ET928">
        <v>1300</v>
      </c>
      <c r="EU928">
        <v>1058</v>
      </c>
      <c r="EV928">
        <v>1058</v>
      </c>
      <c r="EW928">
        <v>1057</v>
      </c>
      <c r="EX928">
        <v>1058</v>
      </c>
      <c r="EY928">
        <v>1500</v>
      </c>
      <c r="EZ928">
        <v>1058</v>
      </c>
      <c r="FA928">
        <v>1061</v>
      </c>
      <c r="FB928">
        <v>1058</v>
      </c>
      <c r="FC928">
        <v>1061</v>
      </c>
      <c r="FD928">
        <v>5600</v>
      </c>
      <c r="FE928">
        <v>1061</v>
      </c>
      <c r="FF928">
        <v>1062</v>
      </c>
      <c r="FG928">
        <v>1060</v>
      </c>
      <c r="FH928">
        <v>1061</v>
      </c>
      <c r="FI928">
        <v>3400</v>
      </c>
      <c r="FJ928">
        <v>1061</v>
      </c>
      <c r="FK928">
        <v>1061</v>
      </c>
      <c r="FL928">
        <v>1061</v>
      </c>
      <c r="FM928">
        <v>1061</v>
      </c>
      <c r="FN928">
        <v>400</v>
      </c>
      <c r="FO928">
        <v>1061</v>
      </c>
      <c r="FP928">
        <v>1061</v>
      </c>
      <c r="FQ928">
        <v>1059</v>
      </c>
      <c r="FR928">
        <v>1059</v>
      </c>
      <c r="FS928">
        <v>3300</v>
      </c>
      <c r="FT928">
        <v>1059</v>
      </c>
      <c r="FU928">
        <v>1059</v>
      </c>
      <c r="FV928">
        <v>1059</v>
      </c>
      <c r="FW928">
        <v>1059</v>
      </c>
      <c r="FX928">
        <v>800</v>
      </c>
      <c r="GC928">
        <v>0</v>
      </c>
      <c r="GH928">
        <v>0</v>
      </c>
      <c r="GM928">
        <v>0</v>
      </c>
      <c r="GR928">
        <v>0</v>
      </c>
      <c r="GW928">
        <v>0</v>
      </c>
      <c r="HB928">
        <v>0</v>
      </c>
      <c r="HG928">
        <v>0</v>
      </c>
      <c r="HL928">
        <v>0</v>
      </c>
      <c r="HQ928">
        <v>0</v>
      </c>
      <c r="HV928">
        <v>0</v>
      </c>
      <c r="IA928">
        <v>0</v>
      </c>
      <c r="IB928">
        <v>1059</v>
      </c>
      <c r="IC928">
        <v>1064</v>
      </c>
      <c r="ID928">
        <v>1059</v>
      </c>
      <c r="IE928">
        <v>1064</v>
      </c>
      <c r="IF928">
        <v>6400</v>
      </c>
      <c r="IG928">
        <v>1064</v>
      </c>
      <c r="IH928">
        <v>1067</v>
      </c>
      <c r="II928">
        <v>1064</v>
      </c>
      <c r="IJ928">
        <v>1067</v>
      </c>
      <c r="IK928">
        <v>3600</v>
      </c>
      <c r="IL928">
        <v>1068</v>
      </c>
      <c r="IM928">
        <v>1074</v>
      </c>
      <c r="IN928">
        <v>1067</v>
      </c>
      <c r="IO928">
        <v>1074</v>
      </c>
      <c r="IP928">
        <v>4500</v>
      </c>
      <c r="IQ928">
        <v>1072</v>
      </c>
      <c r="IR928">
        <v>1074</v>
      </c>
      <c r="IS928">
        <v>1071</v>
      </c>
      <c r="IT928">
        <v>1074</v>
      </c>
      <c r="IU928">
        <v>5300</v>
      </c>
      <c r="IV928">
        <v>1075</v>
      </c>
      <c r="IW928">
        <v>1077</v>
      </c>
      <c r="IX928">
        <v>1072</v>
      </c>
      <c r="IY928">
        <v>1072</v>
      </c>
      <c r="IZ928">
        <v>5000</v>
      </c>
      <c r="JA928">
        <v>1072</v>
      </c>
      <c r="JB928">
        <v>1072</v>
      </c>
      <c r="JC928">
        <v>1070</v>
      </c>
      <c r="JD928">
        <v>1071</v>
      </c>
      <c r="JE928">
        <v>2500</v>
      </c>
      <c r="JF928">
        <v>1071</v>
      </c>
      <c r="JG928">
        <v>1073</v>
      </c>
      <c r="JH928">
        <v>1071</v>
      </c>
      <c r="JI928">
        <v>1073</v>
      </c>
      <c r="JJ928">
        <v>2500</v>
      </c>
      <c r="JK928">
        <v>1074</v>
      </c>
      <c r="JL928">
        <v>1076</v>
      </c>
      <c r="JM928">
        <v>1073</v>
      </c>
      <c r="JN928">
        <v>1074</v>
      </c>
      <c r="JO928">
        <v>6300</v>
      </c>
      <c r="JP928">
        <v>1073</v>
      </c>
      <c r="JQ928">
        <v>1074</v>
      </c>
      <c r="JR928">
        <v>1072</v>
      </c>
      <c r="JS928">
        <v>1072</v>
      </c>
      <c r="JT928">
        <v>600</v>
      </c>
      <c r="JU928">
        <v>1073</v>
      </c>
      <c r="JV928">
        <v>1073</v>
      </c>
      <c r="JW928">
        <v>1073</v>
      </c>
      <c r="JX928">
        <v>1073</v>
      </c>
      <c r="JY928">
        <v>1700</v>
      </c>
      <c r="KD928">
        <v>0</v>
      </c>
      <c r="KE928">
        <v>1072</v>
      </c>
      <c r="KF928">
        <v>1073</v>
      </c>
      <c r="KG928">
        <v>1069</v>
      </c>
      <c r="KH928">
        <v>1069</v>
      </c>
      <c r="KI928">
        <v>1500</v>
      </c>
      <c r="KJ928">
        <v>1069</v>
      </c>
      <c r="KK928">
        <v>1071</v>
      </c>
      <c r="KL928">
        <v>1069</v>
      </c>
      <c r="KM928">
        <v>1069</v>
      </c>
      <c r="KN928">
        <v>1600</v>
      </c>
      <c r="KO928">
        <v>1070</v>
      </c>
      <c r="KP928">
        <v>1071</v>
      </c>
      <c r="KQ928">
        <v>1069</v>
      </c>
      <c r="KR928">
        <v>1069</v>
      </c>
      <c r="KS928">
        <v>3600</v>
      </c>
      <c r="KT928">
        <v>1069</v>
      </c>
      <c r="KU928">
        <v>1071</v>
      </c>
      <c r="KV928">
        <v>1069</v>
      </c>
      <c r="KW928">
        <v>1069</v>
      </c>
      <c r="KX928">
        <v>700</v>
      </c>
      <c r="KY928">
        <v>1068</v>
      </c>
      <c r="KZ928">
        <v>1068</v>
      </c>
      <c r="LA928">
        <v>1068</v>
      </c>
      <c r="LB928">
        <v>1068</v>
      </c>
      <c r="LC928">
        <v>200</v>
      </c>
      <c r="LD928">
        <v>1068</v>
      </c>
      <c r="LE928">
        <v>1068</v>
      </c>
      <c r="LF928">
        <v>1067</v>
      </c>
      <c r="LG928">
        <v>1067</v>
      </c>
      <c r="LH928">
        <v>1900</v>
      </c>
      <c r="LI928">
        <v>1066</v>
      </c>
      <c r="LJ928">
        <v>1066</v>
      </c>
      <c r="LK928">
        <v>1065</v>
      </c>
      <c r="LL928">
        <v>1066</v>
      </c>
      <c r="LM928">
        <v>1500</v>
      </c>
      <c r="LN928">
        <v>1066</v>
      </c>
      <c r="LO928">
        <v>1067</v>
      </c>
      <c r="LP928">
        <v>1066</v>
      </c>
      <c r="LQ928">
        <v>1066</v>
      </c>
      <c r="LR928">
        <v>1200</v>
      </c>
      <c r="LS928">
        <v>1066</v>
      </c>
      <c r="LT928">
        <v>1066</v>
      </c>
      <c r="LU928">
        <v>1066</v>
      </c>
      <c r="LV928">
        <v>1066</v>
      </c>
      <c r="LW928">
        <v>900</v>
      </c>
      <c r="LX928">
        <v>1065</v>
      </c>
      <c r="LY928">
        <v>1066</v>
      </c>
      <c r="LZ928">
        <v>1065</v>
      </c>
      <c r="MA928">
        <v>1065</v>
      </c>
      <c r="MB928">
        <v>1200</v>
      </c>
      <c r="MC928">
        <v>1065</v>
      </c>
      <c r="MD928">
        <v>1065</v>
      </c>
      <c r="ME928">
        <v>1064</v>
      </c>
      <c r="MF928">
        <v>1064</v>
      </c>
      <c r="MG928">
        <v>1300</v>
      </c>
      <c r="MH928">
        <v>1064</v>
      </c>
      <c r="MI928">
        <v>1065</v>
      </c>
      <c r="MJ928">
        <v>1063</v>
      </c>
      <c r="MK928">
        <v>1063</v>
      </c>
      <c r="ML928">
        <v>800</v>
      </c>
      <c r="MM928">
        <v>1064</v>
      </c>
      <c r="MN928">
        <v>1066</v>
      </c>
      <c r="MO928">
        <v>1063</v>
      </c>
      <c r="MP928">
        <v>1065</v>
      </c>
      <c r="MQ928">
        <v>3300</v>
      </c>
      <c r="MR928">
        <v>1065</v>
      </c>
      <c r="MS928">
        <v>1066</v>
      </c>
      <c r="MT928">
        <v>1065</v>
      </c>
      <c r="MU928">
        <v>1066</v>
      </c>
      <c r="MV928">
        <v>1300</v>
      </c>
      <c r="MW928">
        <v>1067</v>
      </c>
      <c r="MX928">
        <v>1068</v>
      </c>
      <c r="MY928">
        <v>1066</v>
      </c>
      <c r="MZ928">
        <v>1067</v>
      </c>
      <c r="NA928">
        <v>1700</v>
      </c>
      <c r="NB928">
        <v>1067</v>
      </c>
      <c r="NC928">
        <v>1068</v>
      </c>
      <c r="ND928">
        <v>1063</v>
      </c>
      <c r="NE928">
        <v>1065</v>
      </c>
      <c r="NF928">
        <v>11800</v>
      </c>
      <c r="NG928">
        <v>1065</v>
      </c>
      <c r="NH928">
        <v>1065</v>
      </c>
      <c r="NI928">
        <v>1064</v>
      </c>
      <c r="NJ928">
        <v>1065</v>
      </c>
      <c r="NK928">
        <v>3000</v>
      </c>
      <c r="NL928">
        <v>1065</v>
      </c>
      <c r="NM928">
        <v>1065</v>
      </c>
      <c r="NN928">
        <v>1064</v>
      </c>
      <c r="NO928">
        <v>1064</v>
      </c>
      <c r="NP928">
        <v>4700</v>
      </c>
      <c r="NQ928">
        <v>1064</v>
      </c>
      <c r="NR928">
        <v>1064</v>
      </c>
      <c r="NS928">
        <v>1059</v>
      </c>
      <c r="NT928">
        <v>1060</v>
      </c>
      <c r="NU928">
        <v>13700</v>
      </c>
      <c r="NV928">
        <v>1059</v>
      </c>
      <c r="NW928">
        <v>1059</v>
      </c>
      <c r="NX928">
        <v>1059</v>
      </c>
      <c r="NY928">
        <v>1059</v>
      </c>
      <c r="NZ928">
        <v>11000</v>
      </c>
    </row>
    <row r="929" spans="1:390" ht="15">
      <c r="A929" s="15" t="s">
        <v>612</v>
      </c>
      <c r="B929" s="15">
        <v>11</v>
      </c>
      <c r="C929" s="15">
        <v>6619</v>
      </c>
      <c r="D929" s="10" t="s">
        <v>123</v>
      </c>
      <c r="E929" s="15" t="s">
        <v>20</v>
      </c>
      <c r="F929" s="15" t="s">
        <v>517</v>
      </c>
      <c r="G929" s="50">
        <v>2110</v>
      </c>
      <c r="H929" s="50">
        <v>154</v>
      </c>
      <c r="I929" s="58">
        <v>7.8700000000000006E-2</v>
      </c>
      <c r="J929" s="50">
        <v>3195400</v>
      </c>
      <c r="K929" s="50">
        <v>2144</v>
      </c>
      <c r="L929" s="50">
        <v>1936</v>
      </c>
      <c r="M929" s="63">
        <f t="shared" si="74"/>
        <v>0.16346153846153846</v>
      </c>
      <c r="N929" s="42" t="str">
        <f>IFERROR(VLOOKUP(C929, マスタ!$E$2:$G$33, 3, TRUE), "")</f>
        <v>電気</v>
      </c>
      <c r="O929" s="15" t="str">
        <f>IF(F929 = "", "", TEXT( WORKDAY(TEXT(LEFT(F929, FIND("(", F929) - 1), "yyyy/mm/dd"), 1, マスタ!$A$2:$A$106), "yyyymmdd"))</f>
        <v>20170815</v>
      </c>
      <c r="P929" s="16">
        <v>42962</v>
      </c>
      <c r="Q929" s="56">
        <v>2215</v>
      </c>
      <c r="R929" s="56">
        <v>2340</v>
      </c>
      <c r="S929" s="56">
        <v>2117</v>
      </c>
      <c r="T929" s="15" t="str">
        <f t="shared" si="71"/>
        <v>有</v>
      </c>
      <c r="U929" s="15" t="str">
        <f t="shared" si="72"/>
        <v>有</v>
      </c>
      <c r="V929" s="67">
        <f t="shared" si="73"/>
        <v>4.9763033175355353E-2</v>
      </c>
      <c r="W929" s="17" t="s">
        <v>949</v>
      </c>
      <c r="X929" s="46">
        <v>42</v>
      </c>
      <c r="Y929" s="71">
        <f t="shared" si="75"/>
        <v>19.90521327014218</v>
      </c>
      <c r="AD929">
        <v>0</v>
      </c>
      <c r="AE929">
        <v>2215</v>
      </c>
      <c r="AF929">
        <v>2340</v>
      </c>
      <c r="AG929">
        <v>2207</v>
      </c>
      <c r="AH929">
        <v>2288</v>
      </c>
      <c r="AI929">
        <v>410700</v>
      </c>
      <c r="AJ929">
        <v>2287</v>
      </c>
      <c r="AK929">
        <v>2325</v>
      </c>
      <c r="AL929">
        <v>2282</v>
      </c>
      <c r="AM929">
        <v>2286</v>
      </c>
      <c r="AN929">
        <v>173100</v>
      </c>
      <c r="AO929">
        <v>2290</v>
      </c>
      <c r="AP929">
        <v>2310</v>
      </c>
      <c r="AQ929">
        <v>2282</v>
      </c>
      <c r="AR929">
        <v>2290</v>
      </c>
      <c r="AS929">
        <v>84100</v>
      </c>
      <c r="AT929">
        <v>2285</v>
      </c>
      <c r="AU929">
        <v>2285</v>
      </c>
      <c r="AV929">
        <v>2235</v>
      </c>
      <c r="AW929">
        <v>2252</v>
      </c>
      <c r="AX929">
        <v>98500</v>
      </c>
      <c r="AY929">
        <v>2252</v>
      </c>
      <c r="AZ929">
        <v>2257</v>
      </c>
      <c r="BA929">
        <v>2210</v>
      </c>
      <c r="BB929">
        <v>2252</v>
      </c>
      <c r="BC929">
        <v>72400</v>
      </c>
      <c r="BD929">
        <v>2250</v>
      </c>
      <c r="BE929">
        <v>2259</v>
      </c>
      <c r="BF929">
        <v>2235</v>
      </c>
      <c r="BG929">
        <v>2255</v>
      </c>
      <c r="BH929">
        <v>71900</v>
      </c>
      <c r="BI929">
        <v>2256</v>
      </c>
      <c r="BJ929">
        <v>2263</v>
      </c>
      <c r="BK929">
        <v>2240</v>
      </c>
      <c r="BL929">
        <v>2246</v>
      </c>
      <c r="BM929">
        <v>70700</v>
      </c>
      <c r="BN929">
        <v>2246</v>
      </c>
      <c r="BO929">
        <v>2249</v>
      </c>
      <c r="BP929">
        <v>2221</v>
      </c>
      <c r="BQ929">
        <v>2226</v>
      </c>
      <c r="BR929">
        <v>40600</v>
      </c>
      <c r="BS929">
        <v>2228</v>
      </c>
      <c r="BT929">
        <v>2243</v>
      </c>
      <c r="BU929">
        <v>2225</v>
      </c>
      <c r="BV929">
        <v>2238</v>
      </c>
      <c r="BW929">
        <v>31800</v>
      </c>
      <c r="BX929">
        <v>2238</v>
      </c>
      <c r="BY929">
        <v>2253</v>
      </c>
      <c r="BZ929">
        <v>2231</v>
      </c>
      <c r="CA929">
        <v>2236</v>
      </c>
      <c r="CB929">
        <v>35800</v>
      </c>
      <c r="CC929">
        <v>2235</v>
      </c>
      <c r="CD929">
        <v>2249</v>
      </c>
      <c r="CE929">
        <v>2232</v>
      </c>
      <c r="CF929">
        <v>2234</v>
      </c>
      <c r="CG929">
        <v>18600</v>
      </c>
      <c r="CH929">
        <v>2236</v>
      </c>
      <c r="CI929">
        <v>2240</v>
      </c>
      <c r="CJ929">
        <v>2222</v>
      </c>
      <c r="CK929">
        <v>2223</v>
      </c>
      <c r="CL929">
        <v>13100</v>
      </c>
      <c r="CM929">
        <v>2223</v>
      </c>
      <c r="CN929">
        <v>2225</v>
      </c>
      <c r="CO929">
        <v>2208</v>
      </c>
      <c r="CP929">
        <v>2221</v>
      </c>
      <c r="CQ929">
        <v>33200</v>
      </c>
      <c r="CR929">
        <v>2221</v>
      </c>
      <c r="CS929">
        <v>2229</v>
      </c>
      <c r="CT929">
        <v>2211</v>
      </c>
      <c r="CU929">
        <v>2216</v>
      </c>
      <c r="CV929">
        <v>21400</v>
      </c>
      <c r="CW929">
        <v>2217</v>
      </c>
      <c r="CX929">
        <v>2218</v>
      </c>
      <c r="CY929">
        <v>2208</v>
      </c>
      <c r="CZ929">
        <v>2214</v>
      </c>
      <c r="DA929">
        <v>26100</v>
      </c>
      <c r="DB929">
        <v>2215</v>
      </c>
      <c r="DC929">
        <v>2223</v>
      </c>
      <c r="DD929">
        <v>2212</v>
      </c>
      <c r="DE929">
        <v>2219</v>
      </c>
      <c r="DF929">
        <v>17900</v>
      </c>
      <c r="DG929">
        <v>2218</v>
      </c>
      <c r="DH929">
        <v>2223</v>
      </c>
      <c r="DI929">
        <v>2211</v>
      </c>
      <c r="DJ929">
        <v>2214</v>
      </c>
      <c r="DK929">
        <v>14700</v>
      </c>
      <c r="DL929">
        <v>2214</v>
      </c>
      <c r="DM929">
        <v>2220</v>
      </c>
      <c r="DN929">
        <v>2212</v>
      </c>
      <c r="DO929">
        <v>2216</v>
      </c>
      <c r="DP929">
        <v>19600</v>
      </c>
      <c r="DQ929">
        <v>2215</v>
      </c>
      <c r="DR929">
        <v>2215</v>
      </c>
      <c r="DS929">
        <v>2185</v>
      </c>
      <c r="DT929">
        <v>2192</v>
      </c>
      <c r="DU929">
        <v>71700</v>
      </c>
      <c r="DV929">
        <v>2192</v>
      </c>
      <c r="DW929">
        <v>2192</v>
      </c>
      <c r="DX929">
        <v>2166</v>
      </c>
      <c r="DY929">
        <v>2178</v>
      </c>
      <c r="DZ929">
        <v>36700</v>
      </c>
      <c r="EA929">
        <v>2176</v>
      </c>
      <c r="EB929">
        <v>2179</v>
      </c>
      <c r="EC929">
        <v>2168</v>
      </c>
      <c r="ED929">
        <v>2169</v>
      </c>
      <c r="EE929">
        <v>12300</v>
      </c>
      <c r="EF929">
        <v>2171</v>
      </c>
      <c r="EG929">
        <v>2179</v>
      </c>
      <c r="EH929">
        <v>2155</v>
      </c>
      <c r="EI929">
        <v>2157</v>
      </c>
      <c r="EJ929">
        <v>40800</v>
      </c>
      <c r="EK929">
        <v>2160</v>
      </c>
      <c r="EL929">
        <v>2162</v>
      </c>
      <c r="EM929">
        <v>2126</v>
      </c>
      <c r="EN929">
        <v>2133</v>
      </c>
      <c r="EO929">
        <v>56400</v>
      </c>
      <c r="EP929">
        <v>2132</v>
      </c>
      <c r="EQ929">
        <v>2137</v>
      </c>
      <c r="ER929">
        <v>2117</v>
      </c>
      <c r="ES929">
        <v>2122</v>
      </c>
      <c r="ET929">
        <v>43700</v>
      </c>
      <c r="EU929">
        <v>2122</v>
      </c>
      <c r="EV929">
        <v>2146</v>
      </c>
      <c r="EW929">
        <v>2120</v>
      </c>
      <c r="EX929">
        <v>2145</v>
      </c>
      <c r="EY929">
        <v>19400</v>
      </c>
      <c r="EZ929">
        <v>2146</v>
      </c>
      <c r="FA929">
        <v>2163</v>
      </c>
      <c r="FB929">
        <v>2144</v>
      </c>
      <c r="FC929">
        <v>2160</v>
      </c>
      <c r="FD929">
        <v>29700</v>
      </c>
      <c r="FE929">
        <v>2160</v>
      </c>
      <c r="FF929">
        <v>2189</v>
      </c>
      <c r="FG929">
        <v>2156</v>
      </c>
      <c r="FH929">
        <v>2187</v>
      </c>
      <c r="FI929">
        <v>31500</v>
      </c>
      <c r="FJ929">
        <v>2186</v>
      </c>
      <c r="FK929">
        <v>2200</v>
      </c>
      <c r="FL929">
        <v>2168</v>
      </c>
      <c r="FM929">
        <v>2180</v>
      </c>
      <c r="FN929">
        <v>32800</v>
      </c>
      <c r="FO929">
        <v>2177</v>
      </c>
      <c r="FP929">
        <v>2179</v>
      </c>
      <c r="FQ929">
        <v>2160</v>
      </c>
      <c r="FR929">
        <v>2162</v>
      </c>
      <c r="FS929">
        <v>14100</v>
      </c>
      <c r="FT929">
        <v>2155</v>
      </c>
      <c r="FU929">
        <v>2155</v>
      </c>
      <c r="FV929">
        <v>2155</v>
      </c>
      <c r="FW929">
        <v>2155</v>
      </c>
      <c r="FX929">
        <v>4300</v>
      </c>
      <c r="GC929">
        <v>0</v>
      </c>
      <c r="GH929">
        <v>0</v>
      </c>
      <c r="GM929">
        <v>0</v>
      </c>
      <c r="GR929">
        <v>0</v>
      </c>
      <c r="GW929">
        <v>0</v>
      </c>
      <c r="HB929">
        <v>0</v>
      </c>
      <c r="HG929">
        <v>0</v>
      </c>
      <c r="HL929">
        <v>0</v>
      </c>
      <c r="HQ929">
        <v>0</v>
      </c>
      <c r="HV929">
        <v>0</v>
      </c>
      <c r="IA929">
        <v>0</v>
      </c>
      <c r="IB929">
        <v>2151</v>
      </c>
      <c r="IC929">
        <v>2162</v>
      </c>
      <c r="ID929">
        <v>2141</v>
      </c>
      <c r="IE929">
        <v>2151</v>
      </c>
      <c r="IF929">
        <v>62100</v>
      </c>
      <c r="IG929">
        <v>2151</v>
      </c>
      <c r="IH929">
        <v>2176</v>
      </c>
      <c r="II929">
        <v>2147</v>
      </c>
      <c r="IJ929">
        <v>2168</v>
      </c>
      <c r="IK929">
        <v>21900</v>
      </c>
      <c r="IL929">
        <v>2171</v>
      </c>
      <c r="IM929">
        <v>2184</v>
      </c>
      <c r="IN929">
        <v>2170</v>
      </c>
      <c r="IO929">
        <v>2182</v>
      </c>
      <c r="IP929">
        <v>26000</v>
      </c>
      <c r="IQ929">
        <v>2180</v>
      </c>
      <c r="IR929">
        <v>2180</v>
      </c>
      <c r="IS929">
        <v>2166</v>
      </c>
      <c r="IT929">
        <v>2166</v>
      </c>
      <c r="IU929">
        <v>15200</v>
      </c>
      <c r="IV929">
        <v>2164</v>
      </c>
      <c r="IW929">
        <v>2179</v>
      </c>
      <c r="IX929">
        <v>2161</v>
      </c>
      <c r="IY929">
        <v>2164</v>
      </c>
      <c r="IZ929">
        <v>12000</v>
      </c>
      <c r="JA929">
        <v>2165</v>
      </c>
      <c r="JB929">
        <v>2165</v>
      </c>
      <c r="JC929">
        <v>2145</v>
      </c>
      <c r="JD929">
        <v>2156</v>
      </c>
      <c r="JE929">
        <v>17200</v>
      </c>
      <c r="JF929">
        <v>2156</v>
      </c>
      <c r="JG929">
        <v>2156</v>
      </c>
      <c r="JH929">
        <v>2146</v>
      </c>
      <c r="JI929">
        <v>2152</v>
      </c>
      <c r="JJ929">
        <v>16600</v>
      </c>
      <c r="JK929">
        <v>2152</v>
      </c>
      <c r="JL929">
        <v>2153</v>
      </c>
      <c r="JM929">
        <v>2144</v>
      </c>
      <c r="JN929">
        <v>2148</v>
      </c>
      <c r="JO929">
        <v>12100</v>
      </c>
      <c r="JP929">
        <v>2148</v>
      </c>
      <c r="JQ929">
        <v>2150</v>
      </c>
      <c r="JR929">
        <v>2141</v>
      </c>
      <c r="JS929">
        <v>2141</v>
      </c>
      <c r="JT929">
        <v>11100</v>
      </c>
      <c r="JU929">
        <v>2143</v>
      </c>
      <c r="JV929">
        <v>2143</v>
      </c>
      <c r="JW929">
        <v>2134</v>
      </c>
      <c r="JX929">
        <v>2142</v>
      </c>
      <c r="JY929">
        <v>14500</v>
      </c>
      <c r="JZ929">
        <v>2144</v>
      </c>
      <c r="KA929">
        <v>2155</v>
      </c>
      <c r="KB929">
        <v>2139</v>
      </c>
      <c r="KC929">
        <v>2154</v>
      </c>
      <c r="KD929">
        <v>15700</v>
      </c>
      <c r="KE929">
        <v>2153</v>
      </c>
      <c r="KF929">
        <v>2153</v>
      </c>
      <c r="KG929">
        <v>2148</v>
      </c>
      <c r="KH929">
        <v>2148</v>
      </c>
      <c r="KI929">
        <v>7200</v>
      </c>
      <c r="KJ929">
        <v>2147</v>
      </c>
      <c r="KK929">
        <v>2148</v>
      </c>
      <c r="KL929">
        <v>2143</v>
      </c>
      <c r="KM929">
        <v>2144</v>
      </c>
      <c r="KN929">
        <v>16900</v>
      </c>
      <c r="KO929">
        <v>2145</v>
      </c>
      <c r="KP929">
        <v>2148</v>
      </c>
      <c r="KQ929">
        <v>2138</v>
      </c>
      <c r="KR929">
        <v>2148</v>
      </c>
      <c r="KS929">
        <v>12200</v>
      </c>
      <c r="KT929">
        <v>2147</v>
      </c>
      <c r="KU929">
        <v>2150</v>
      </c>
      <c r="KV929">
        <v>2146</v>
      </c>
      <c r="KW929">
        <v>2146</v>
      </c>
      <c r="KX929">
        <v>5900</v>
      </c>
      <c r="KY929">
        <v>2145</v>
      </c>
      <c r="KZ929">
        <v>2147</v>
      </c>
      <c r="LA929">
        <v>2140</v>
      </c>
      <c r="LB929">
        <v>2141</v>
      </c>
      <c r="LC929">
        <v>4600</v>
      </c>
      <c r="LD929">
        <v>2141</v>
      </c>
      <c r="LE929">
        <v>2149</v>
      </c>
      <c r="LF929">
        <v>2140</v>
      </c>
      <c r="LG929">
        <v>2145</v>
      </c>
      <c r="LH929">
        <v>9200</v>
      </c>
      <c r="LI929">
        <v>2142</v>
      </c>
      <c r="LJ929">
        <v>2144</v>
      </c>
      <c r="LK929">
        <v>2139</v>
      </c>
      <c r="LL929">
        <v>2140</v>
      </c>
      <c r="LM929">
        <v>8800</v>
      </c>
      <c r="LN929">
        <v>2141</v>
      </c>
      <c r="LO929">
        <v>2149</v>
      </c>
      <c r="LP929">
        <v>2140</v>
      </c>
      <c r="LQ929">
        <v>2149</v>
      </c>
      <c r="LR929">
        <v>7800</v>
      </c>
      <c r="LS929">
        <v>2147</v>
      </c>
      <c r="LT929">
        <v>2156</v>
      </c>
      <c r="LU929">
        <v>2147</v>
      </c>
      <c r="LV929">
        <v>2150</v>
      </c>
      <c r="LW929">
        <v>14700</v>
      </c>
      <c r="LX929">
        <v>2150</v>
      </c>
      <c r="LY929">
        <v>2151</v>
      </c>
      <c r="LZ929">
        <v>2146</v>
      </c>
      <c r="MA929">
        <v>2151</v>
      </c>
      <c r="MB929">
        <v>7500</v>
      </c>
      <c r="MC929">
        <v>2147</v>
      </c>
      <c r="MD929">
        <v>2154</v>
      </c>
      <c r="ME929">
        <v>2147</v>
      </c>
      <c r="MF929">
        <v>2152</v>
      </c>
      <c r="MG929">
        <v>6200</v>
      </c>
      <c r="MH929">
        <v>2152</v>
      </c>
      <c r="MI929">
        <v>2156</v>
      </c>
      <c r="MJ929">
        <v>2151</v>
      </c>
      <c r="MK929">
        <v>2151</v>
      </c>
      <c r="ML929">
        <v>12200</v>
      </c>
      <c r="MM929">
        <v>2152</v>
      </c>
      <c r="MN929">
        <v>2161</v>
      </c>
      <c r="MO929">
        <v>2152</v>
      </c>
      <c r="MP929">
        <v>2159</v>
      </c>
      <c r="MQ929">
        <v>14100</v>
      </c>
      <c r="MR929">
        <v>2158</v>
      </c>
      <c r="MS929">
        <v>2163</v>
      </c>
      <c r="MT929">
        <v>2156</v>
      </c>
      <c r="MU929">
        <v>2163</v>
      </c>
      <c r="MV929">
        <v>9900</v>
      </c>
      <c r="MW929">
        <v>2164</v>
      </c>
      <c r="MX929">
        <v>2165</v>
      </c>
      <c r="MY929">
        <v>2157</v>
      </c>
      <c r="MZ929">
        <v>2158</v>
      </c>
      <c r="NA929">
        <v>14600</v>
      </c>
      <c r="NB929">
        <v>2158</v>
      </c>
      <c r="NC929">
        <v>2166</v>
      </c>
      <c r="ND929">
        <v>2157</v>
      </c>
      <c r="NE929">
        <v>2164</v>
      </c>
      <c r="NF929">
        <v>34000</v>
      </c>
      <c r="NG929">
        <v>2163</v>
      </c>
      <c r="NH929">
        <v>2174</v>
      </c>
      <c r="NI929">
        <v>2163</v>
      </c>
      <c r="NJ929">
        <v>2171</v>
      </c>
      <c r="NK929">
        <v>16400</v>
      </c>
      <c r="NL929">
        <v>2171</v>
      </c>
      <c r="NM929">
        <v>2174</v>
      </c>
      <c r="NN929">
        <v>2164</v>
      </c>
      <c r="NO929">
        <v>2174</v>
      </c>
      <c r="NP929">
        <v>28400</v>
      </c>
      <c r="NQ929">
        <v>2175</v>
      </c>
      <c r="NR929">
        <v>2179</v>
      </c>
      <c r="NS929">
        <v>2169</v>
      </c>
      <c r="NT929">
        <v>2169</v>
      </c>
      <c r="NU929">
        <v>68600</v>
      </c>
      <c r="NV929">
        <v>2174</v>
      </c>
      <c r="NW929">
        <v>2174</v>
      </c>
      <c r="NX929">
        <v>2174</v>
      </c>
      <c r="NY929">
        <v>2174</v>
      </c>
      <c r="NZ929">
        <v>48000</v>
      </c>
    </row>
    <row r="930" spans="1:390" ht="15">
      <c r="A930" s="14" t="s">
        <v>610</v>
      </c>
      <c r="B930" s="14">
        <v>13</v>
      </c>
      <c r="C930" s="14">
        <v>4246</v>
      </c>
      <c r="D930" s="9" t="s">
        <v>523</v>
      </c>
      <c r="E930" s="14" t="s">
        <v>20</v>
      </c>
      <c r="F930" s="14" t="s">
        <v>517</v>
      </c>
      <c r="G930" s="51">
        <v>1804</v>
      </c>
      <c r="H930" s="51">
        <v>121</v>
      </c>
      <c r="I930" s="59">
        <v>7.1900000000000006E-2</v>
      </c>
      <c r="J930" s="51">
        <v>797300</v>
      </c>
      <c r="K930" s="51">
        <v>1834</v>
      </c>
      <c r="L930" s="51">
        <v>1608</v>
      </c>
      <c r="M930" s="64">
        <f t="shared" si="74"/>
        <v>0.13274336283185842</v>
      </c>
      <c r="N930" s="43" t="str">
        <f>IFERROR(VLOOKUP(C930, マスタ!$E$2:$G$33, 3, TRUE), "")</f>
        <v>化学・医薬品</v>
      </c>
      <c r="O930" s="14" t="str">
        <f>IF(F930 = "", "", TEXT( WORKDAY(TEXT(LEFT(F930, FIND("(", F930) - 1), "yyyy/mm/dd"), 1, マスタ!$A$2:$A$106), "yyyymmdd"))</f>
        <v>20170815</v>
      </c>
      <c r="P930" s="18">
        <v>42962</v>
      </c>
      <c r="Q930" s="57">
        <v>1844</v>
      </c>
      <c r="R930" s="57">
        <v>1928</v>
      </c>
      <c r="S930" s="57">
        <v>1821</v>
      </c>
      <c r="T930" s="14" t="str">
        <f t="shared" si="71"/>
        <v>有</v>
      </c>
      <c r="U930" s="14" t="str">
        <f t="shared" si="72"/>
        <v>有</v>
      </c>
      <c r="V930" s="68">
        <f t="shared" si="73"/>
        <v>2.2172949002217335E-2</v>
      </c>
      <c r="W930" s="19" t="s">
        <v>949</v>
      </c>
      <c r="X930" s="47">
        <v>36</v>
      </c>
      <c r="Y930" s="70">
        <f t="shared" si="75"/>
        <v>19.955654101995563</v>
      </c>
      <c r="Z930">
        <v>1844</v>
      </c>
      <c r="AA930">
        <v>1928</v>
      </c>
      <c r="AB930">
        <v>1843</v>
      </c>
      <c r="AC930">
        <v>1898</v>
      </c>
      <c r="AD930">
        <v>81200</v>
      </c>
      <c r="AE930">
        <v>1893</v>
      </c>
      <c r="AF930">
        <v>1894</v>
      </c>
      <c r="AG930">
        <v>1867</v>
      </c>
      <c r="AH930">
        <v>1875</v>
      </c>
      <c r="AI930">
        <v>27400</v>
      </c>
      <c r="AJ930">
        <v>1875</v>
      </c>
      <c r="AK930">
        <v>1895</v>
      </c>
      <c r="AL930">
        <v>1865</v>
      </c>
      <c r="AM930">
        <v>1894</v>
      </c>
      <c r="AN930">
        <v>32000</v>
      </c>
      <c r="AO930">
        <v>1896</v>
      </c>
      <c r="AP930">
        <v>1898</v>
      </c>
      <c r="AQ930">
        <v>1888</v>
      </c>
      <c r="AR930">
        <v>1889</v>
      </c>
      <c r="AS930">
        <v>25200</v>
      </c>
      <c r="AT930">
        <v>1888</v>
      </c>
      <c r="AU930">
        <v>1889</v>
      </c>
      <c r="AV930">
        <v>1868</v>
      </c>
      <c r="AW930">
        <v>1879</v>
      </c>
      <c r="AX930">
        <v>57800</v>
      </c>
      <c r="AY930">
        <v>1880</v>
      </c>
      <c r="AZ930">
        <v>1887</v>
      </c>
      <c r="BA930">
        <v>1879</v>
      </c>
      <c r="BB930">
        <v>1880</v>
      </c>
      <c r="BC930">
        <v>16400</v>
      </c>
      <c r="BD930">
        <v>1881</v>
      </c>
      <c r="BE930">
        <v>1882</v>
      </c>
      <c r="BF930">
        <v>1863</v>
      </c>
      <c r="BG930">
        <v>1865</v>
      </c>
      <c r="BH930">
        <v>33100</v>
      </c>
      <c r="BI930">
        <v>1864</v>
      </c>
      <c r="BJ930">
        <v>1866</v>
      </c>
      <c r="BK930">
        <v>1839</v>
      </c>
      <c r="BL930">
        <v>1846</v>
      </c>
      <c r="BM930">
        <v>48200</v>
      </c>
      <c r="BN930">
        <v>1844</v>
      </c>
      <c r="BO930">
        <v>1855</v>
      </c>
      <c r="BP930">
        <v>1842</v>
      </c>
      <c r="BQ930">
        <v>1854</v>
      </c>
      <c r="BR930">
        <v>27500</v>
      </c>
      <c r="BS930">
        <v>1856</v>
      </c>
      <c r="BT930">
        <v>1862</v>
      </c>
      <c r="BU930">
        <v>1846</v>
      </c>
      <c r="BV930">
        <v>1849</v>
      </c>
      <c r="BW930">
        <v>20200</v>
      </c>
      <c r="BX930">
        <v>1850</v>
      </c>
      <c r="BY930">
        <v>1856</v>
      </c>
      <c r="BZ930">
        <v>1846</v>
      </c>
      <c r="CA930">
        <v>1846</v>
      </c>
      <c r="CB930">
        <v>8400</v>
      </c>
      <c r="CC930">
        <v>1846</v>
      </c>
      <c r="CD930">
        <v>1847</v>
      </c>
      <c r="CE930">
        <v>1837</v>
      </c>
      <c r="CF930">
        <v>1837</v>
      </c>
      <c r="CG930">
        <v>8800</v>
      </c>
      <c r="CH930">
        <v>1835</v>
      </c>
      <c r="CI930">
        <v>1835</v>
      </c>
      <c r="CJ930">
        <v>1821</v>
      </c>
      <c r="CK930">
        <v>1821</v>
      </c>
      <c r="CL930">
        <v>10100</v>
      </c>
      <c r="CM930">
        <v>1823</v>
      </c>
      <c r="CN930">
        <v>1834</v>
      </c>
      <c r="CO930">
        <v>1822</v>
      </c>
      <c r="CP930">
        <v>1834</v>
      </c>
      <c r="CQ930">
        <v>12400</v>
      </c>
      <c r="CR930">
        <v>1833</v>
      </c>
      <c r="CS930">
        <v>1840</v>
      </c>
      <c r="CT930">
        <v>1826</v>
      </c>
      <c r="CU930">
        <v>1840</v>
      </c>
      <c r="CV930">
        <v>14700</v>
      </c>
      <c r="CW930">
        <v>1840</v>
      </c>
      <c r="CX930">
        <v>1847</v>
      </c>
      <c r="CY930">
        <v>1836</v>
      </c>
      <c r="CZ930">
        <v>1839</v>
      </c>
      <c r="DA930">
        <v>8900</v>
      </c>
      <c r="DB930">
        <v>1840</v>
      </c>
      <c r="DC930">
        <v>1844</v>
      </c>
      <c r="DD930">
        <v>1840</v>
      </c>
      <c r="DE930">
        <v>1841</v>
      </c>
      <c r="DF930">
        <v>3200</v>
      </c>
      <c r="DG930">
        <v>1840</v>
      </c>
      <c r="DH930">
        <v>1840</v>
      </c>
      <c r="DI930">
        <v>1831</v>
      </c>
      <c r="DJ930">
        <v>1836</v>
      </c>
      <c r="DK930">
        <v>4600</v>
      </c>
      <c r="DL930">
        <v>1834</v>
      </c>
      <c r="DM930">
        <v>1838</v>
      </c>
      <c r="DN930">
        <v>1832</v>
      </c>
      <c r="DO930">
        <v>1838</v>
      </c>
      <c r="DP930">
        <v>3100</v>
      </c>
      <c r="DQ930">
        <v>1839</v>
      </c>
      <c r="DR930">
        <v>1845</v>
      </c>
      <c r="DS930">
        <v>1839</v>
      </c>
      <c r="DT930">
        <v>1845</v>
      </c>
      <c r="DU930">
        <v>3400</v>
      </c>
      <c r="DV930">
        <v>1845</v>
      </c>
      <c r="DW930">
        <v>1849</v>
      </c>
      <c r="DX930">
        <v>1838</v>
      </c>
      <c r="DY930">
        <v>1838</v>
      </c>
      <c r="DZ930">
        <v>7000</v>
      </c>
      <c r="EA930">
        <v>1837</v>
      </c>
      <c r="EB930">
        <v>1844</v>
      </c>
      <c r="EC930">
        <v>1837</v>
      </c>
      <c r="ED930">
        <v>1844</v>
      </c>
      <c r="EE930">
        <v>3600</v>
      </c>
      <c r="EF930">
        <v>1845</v>
      </c>
      <c r="EG930">
        <v>1849</v>
      </c>
      <c r="EH930">
        <v>1845</v>
      </c>
      <c r="EI930">
        <v>1847</v>
      </c>
      <c r="EJ930">
        <v>3400</v>
      </c>
      <c r="EK930">
        <v>1848</v>
      </c>
      <c r="EL930">
        <v>1856</v>
      </c>
      <c r="EM930">
        <v>1848</v>
      </c>
      <c r="EN930">
        <v>1855</v>
      </c>
      <c r="EO930">
        <v>8100</v>
      </c>
      <c r="EP930">
        <v>1854</v>
      </c>
      <c r="EQ930">
        <v>1855</v>
      </c>
      <c r="ER930">
        <v>1850</v>
      </c>
      <c r="ES930">
        <v>1855</v>
      </c>
      <c r="ET930">
        <v>4800</v>
      </c>
      <c r="EU930">
        <v>1856</v>
      </c>
      <c r="EV930">
        <v>1859</v>
      </c>
      <c r="EW930">
        <v>1856</v>
      </c>
      <c r="EX930">
        <v>1859</v>
      </c>
      <c r="EY930">
        <v>4400</v>
      </c>
      <c r="EZ930">
        <v>1860</v>
      </c>
      <c r="FA930">
        <v>1868</v>
      </c>
      <c r="FB930">
        <v>1860</v>
      </c>
      <c r="FC930">
        <v>1868</v>
      </c>
      <c r="FD930">
        <v>6500</v>
      </c>
      <c r="FE930">
        <v>1868</v>
      </c>
      <c r="FF930">
        <v>1871</v>
      </c>
      <c r="FG930">
        <v>1864</v>
      </c>
      <c r="FH930">
        <v>1865</v>
      </c>
      <c r="FI930">
        <v>15100</v>
      </c>
      <c r="FJ930">
        <v>1865</v>
      </c>
      <c r="FK930">
        <v>1868</v>
      </c>
      <c r="FL930">
        <v>1865</v>
      </c>
      <c r="FM930">
        <v>1866</v>
      </c>
      <c r="FN930">
        <v>2200</v>
      </c>
      <c r="FO930">
        <v>1866</v>
      </c>
      <c r="FP930">
        <v>1870</v>
      </c>
      <c r="FQ930">
        <v>1863</v>
      </c>
      <c r="FR930">
        <v>1870</v>
      </c>
      <c r="FS930">
        <v>7700</v>
      </c>
      <c r="FT930">
        <v>1867</v>
      </c>
      <c r="FU930">
        <v>1867</v>
      </c>
      <c r="FV930">
        <v>1867</v>
      </c>
      <c r="FW930">
        <v>1867</v>
      </c>
      <c r="FX930">
        <v>600</v>
      </c>
      <c r="GC930">
        <v>0</v>
      </c>
      <c r="GH930">
        <v>0</v>
      </c>
      <c r="GM930">
        <v>0</v>
      </c>
      <c r="GR930">
        <v>0</v>
      </c>
      <c r="GW930">
        <v>0</v>
      </c>
      <c r="HB930">
        <v>0</v>
      </c>
      <c r="HG930">
        <v>0</v>
      </c>
      <c r="HL930">
        <v>0</v>
      </c>
      <c r="HQ930">
        <v>0</v>
      </c>
      <c r="HV930">
        <v>0</v>
      </c>
      <c r="IA930">
        <v>0</v>
      </c>
      <c r="IB930">
        <v>1863</v>
      </c>
      <c r="IC930">
        <v>1865</v>
      </c>
      <c r="ID930">
        <v>1863</v>
      </c>
      <c r="IE930">
        <v>1864</v>
      </c>
      <c r="IF930">
        <v>10500</v>
      </c>
      <c r="IG930">
        <v>1864</v>
      </c>
      <c r="IH930">
        <v>1866</v>
      </c>
      <c r="II930">
        <v>1861</v>
      </c>
      <c r="IJ930">
        <v>1863</v>
      </c>
      <c r="IK930">
        <v>5900</v>
      </c>
      <c r="IL930">
        <v>1863</v>
      </c>
      <c r="IM930">
        <v>1866</v>
      </c>
      <c r="IN930">
        <v>1863</v>
      </c>
      <c r="IO930">
        <v>1866</v>
      </c>
      <c r="IP930">
        <v>3100</v>
      </c>
      <c r="IQ930">
        <v>1867</v>
      </c>
      <c r="IR930">
        <v>1869</v>
      </c>
      <c r="IS930">
        <v>1867</v>
      </c>
      <c r="IT930">
        <v>1869</v>
      </c>
      <c r="IU930">
        <v>3400</v>
      </c>
      <c r="IV930">
        <v>1868</v>
      </c>
      <c r="IW930">
        <v>1873</v>
      </c>
      <c r="IX930">
        <v>1868</v>
      </c>
      <c r="IY930">
        <v>1873</v>
      </c>
      <c r="IZ930">
        <v>5900</v>
      </c>
      <c r="JA930">
        <v>1873</v>
      </c>
      <c r="JB930">
        <v>1874</v>
      </c>
      <c r="JC930">
        <v>1873</v>
      </c>
      <c r="JD930">
        <v>1873</v>
      </c>
      <c r="JE930">
        <v>2100</v>
      </c>
      <c r="JF930">
        <v>1872</v>
      </c>
      <c r="JG930">
        <v>1875</v>
      </c>
      <c r="JH930">
        <v>1871</v>
      </c>
      <c r="JI930">
        <v>1875</v>
      </c>
      <c r="JJ930">
        <v>5900</v>
      </c>
      <c r="JK930">
        <v>1875</v>
      </c>
      <c r="JL930">
        <v>1875</v>
      </c>
      <c r="JM930">
        <v>1867</v>
      </c>
      <c r="JN930">
        <v>1867</v>
      </c>
      <c r="JO930">
        <v>3600</v>
      </c>
      <c r="JP930">
        <v>1867</v>
      </c>
      <c r="JQ930">
        <v>1869</v>
      </c>
      <c r="JR930">
        <v>1866</v>
      </c>
      <c r="JS930">
        <v>1866</v>
      </c>
      <c r="JT930">
        <v>3400</v>
      </c>
      <c r="JU930">
        <v>1865</v>
      </c>
      <c r="JV930">
        <v>1865</v>
      </c>
      <c r="JW930">
        <v>1860</v>
      </c>
      <c r="JX930">
        <v>1862</v>
      </c>
      <c r="JY930">
        <v>4300</v>
      </c>
      <c r="JZ930">
        <v>1861</v>
      </c>
      <c r="KA930">
        <v>1870</v>
      </c>
      <c r="KB930">
        <v>1861</v>
      </c>
      <c r="KC930">
        <v>1870</v>
      </c>
      <c r="KD930">
        <v>2700</v>
      </c>
      <c r="KE930">
        <v>1870</v>
      </c>
      <c r="KF930">
        <v>1871</v>
      </c>
      <c r="KG930">
        <v>1870</v>
      </c>
      <c r="KH930">
        <v>1871</v>
      </c>
      <c r="KI930">
        <v>3000</v>
      </c>
      <c r="KJ930">
        <v>1870</v>
      </c>
      <c r="KK930">
        <v>1871</v>
      </c>
      <c r="KL930">
        <v>1867</v>
      </c>
      <c r="KM930">
        <v>1867</v>
      </c>
      <c r="KN930">
        <v>5600</v>
      </c>
      <c r="KO930">
        <v>1868</v>
      </c>
      <c r="KP930">
        <v>1872</v>
      </c>
      <c r="KQ930">
        <v>1868</v>
      </c>
      <c r="KR930">
        <v>1872</v>
      </c>
      <c r="KS930">
        <v>1500</v>
      </c>
      <c r="KT930">
        <v>1871</v>
      </c>
      <c r="KU930">
        <v>1874</v>
      </c>
      <c r="KV930">
        <v>1870</v>
      </c>
      <c r="KW930">
        <v>1873</v>
      </c>
      <c r="KX930">
        <v>3500</v>
      </c>
      <c r="KY930">
        <v>1871</v>
      </c>
      <c r="KZ930">
        <v>1872</v>
      </c>
      <c r="LA930">
        <v>1870</v>
      </c>
      <c r="LB930">
        <v>1872</v>
      </c>
      <c r="LC930">
        <v>1400</v>
      </c>
      <c r="LD930">
        <v>1872</v>
      </c>
      <c r="LE930">
        <v>1872</v>
      </c>
      <c r="LF930">
        <v>1869</v>
      </c>
      <c r="LG930">
        <v>1869</v>
      </c>
      <c r="LH930">
        <v>4400</v>
      </c>
      <c r="LI930">
        <v>1868</v>
      </c>
      <c r="LJ930">
        <v>1868</v>
      </c>
      <c r="LK930">
        <v>1862</v>
      </c>
      <c r="LL930">
        <v>1862</v>
      </c>
      <c r="LM930">
        <v>4500</v>
      </c>
      <c r="LN930">
        <v>1863</v>
      </c>
      <c r="LO930">
        <v>1869</v>
      </c>
      <c r="LP930">
        <v>1863</v>
      </c>
      <c r="LQ930">
        <v>1869</v>
      </c>
      <c r="LR930">
        <v>2200</v>
      </c>
      <c r="LS930">
        <v>1869</v>
      </c>
      <c r="LT930">
        <v>1871</v>
      </c>
      <c r="LU930">
        <v>1866</v>
      </c>
      <c r="LV930">
        <v>1871</v>
      </c>
      <c r="LW930">
        <v>3100</v>
      </c>
      <c r="LX930">
        <v>1872</v>
      </c>
      <c r="LY930">
        <v>1874</v>
      </c>
      <c r="LZ930">
        <v>1871</v>
      </c>
      <c r="MA930">
        <v>1874</v>
      </c>
      <c r="MB930">
        <v>4200</v>
      </c>
      <c r="MC930">
        <v>1874</v>
      </c>
      <c r="MD930">
        <v>1874</v>
      </c>
      <c r="ME930">
        <v>1873</v>
      </c>
      <c r="MF930">
        <v>1874</v>
      </c>
      <c r="MG930">
        <v>4700</v>
      </c>
      <c r="MH930">
        <v>1874</v>
      </c>
      <c r="MI930">
        <v>1874</v>
      </c>
      <c r="MJ930">
        <v>1873</v>
      </c>
      <c r="MK930">
        <v>1874</v>
      </c>
      <c r="ML930">
        <v>1800</v>
      </c>
      <c r="MM930">
        <v>1874</v>
      </c>
      <c r="MN930">
        <v>1875</v>
      </c>
      <c r="MO930">
        <v>1874</v>
      </c>
      <c r="MP930">
        <v>1874</v>
      </c>
      <c r="MQ930">
        <v>6400</v>
      </c>
      <c r="MR930">
        <v>1874</v>
      </c>
      <c r="MS930">
        <v>1874</v>
      </c>
      <c r="MT930">
        <v>1873</v>
      </c>
      <c r="MU930">
        <v>1874</v>
      </c>
      <c r="MV930">
        <v>4200</v>
      </c>
      <c r="MW930">
        <v>1874</v>
      </c>
      <c r="MX930">
        <v>1874</v>
      </c>
      <c r="MY930">
        <v>1873</v>
      </c>
      <c r="MZ930">
        <v>1874</v>
      </c>
      <c r="NA930">
        <v>1700</v>
      </c>
      <c r="NB930">
        <v>1874</v>
      </c>
      <c r="NC930">
        <v>1874</v>
      </c>
      <c r="ND930">
        <v>1868</v>
      </c>
      <c r="NE930">
        <v>1870</v>
      </c>
      <c r="NF930">
        <v>8900</v>
      </c>
      <c r="NG930">
        <v>1870</v>
      </c>
      <c r="NH930">
        <v>1872</v>
      </c>
      <c r="NI930">
        <v>1869</v>
      </c>
      <c r="NJ930">
        <v>1872</v>
      </c>
      <c r="NK930">
        <v>9000</v>
      </c>
      <c r="NL930">
        <v>1872</v>
      </c>
      <c r="NM930">
        <v>1874</v>
      </c>
      <c r="NN930">
        <v>1870</v>
      </c>
      <c r="NO930">
        <v>1873</v>
      </c>
      <c r="NP930">
        <v>17800</v>
      </c>
      <c r="NQ930">
        <v>1872</v>
      </c>
      <c r="NR930">
        <v>1872</v>
      </c>
      <c r="NS930">
        <v>1867</v>
      </c>
      <c r="NT930">
        <v>1867</v>
      </c>
      <c r="NU930">
        <v>19100</v>
      </c>
      <c r="NV930">
        <v>1867</v>
      </c>
      <c r="NW930">
        <v>1867</v>
      </c>
      <c r="NX930">
        <v>1867</v>
      </c>
      <c r="NY930">
        <v>1867</v>
      </c>
      <c r="NZ930">
        <v>16800</v>
      </c>
    </row>
    <row r="931" spans="1:390" ht="15">
      <c r="A931" s="15" t="s">
        <v>610</v>
      </c>
      <c r="B931" s="15">
        <v>14</v>
      </c>
      <c r="C931" s="15">
        <v>4574</v>
      </c>
      <c r="D931" s="10" t="s">
        <v>64</v>
      </c>
      <c r="E931" s="15" t="s">
        <v>20</v>
      </c>
      <c r="F931" s="15" t="s">
        <v>517</v>
      </c>
      <c r="G931" s="50">
        <v>2402</v>
      </c>
      <c r="H931" s="50">
        <v>160</v>
      </c>
      <c r="I931" s="58">
        <v>7.1400000000000005E-2</v>
      </c>
      <c r="J931" s="50">
        <v>197600</v>
      </c>
      <c r="K931" s="50">
        <v>2422</v>
      </c>
      <c r="L931" s="50">
        <v>2293</v>
      </c>
      <c r="M931" s="63">
        <f t="shared" si="74"/>
        <v>0.15503875968992248</v>
      </c>
      <c r="N931" s="42" t="str">
        <f>IFERROR(VLOOKUP(C931, マスタ!$E$2:$G$33, 3, TRUE), "")</f>
        <v>化学・医薬品</v>
      </c>
      <c r="O931" s="15" t="str">
        <f>IF(F931 = "", "", TEXT( WORKDAY(TEXT(LEFT(F931, FIND("(", F931) - 1), "yyyy/mm/dd"), 1, マスタ!$A$2:$A$106), "yyyymmdd"))</f>
        <v>20170815</v>
      </c>
      <c r="P931" s="16">
        <v>42962</v>
      </c>
      <c r="Q931" s="56">
        <v>2420</v>
      </c>
      <c r="R931" s="56">
        <v>2476</v>
      </c>
      <c r="S931" s="56">
        <v>2418</v>
      </c>
      <c r="T931" s="15" t="str">
        <f t="shared" si="71"/>
        <v>有</v>
      </c>
      <c r="U931" s="15" t="str">
        <f t="shared" si="72"/>
        <v>無</v>
      </c>
      <c r="V931" s="67">
        <f t="shared" si="73"/>
        <v>7.4937552039966437E-3</v>
      </c>
      <c r="W931" s="17" t="s">
        <v>950</v>
      </c>
      <c r="X931" s="46">
        <v>26</v>
      </c>
      <c r="Y931" s="71">
        <f t="shared" si="75"/>
        <v>10.824313072439635</v>
      </c>
      <c r="Z931">
        <v>2420</v>
      </c>
      <c r="AA931">
        <v>2435</v>
      </c>
      <c r="AB931">
        <v>2418</v>
      </c>
      <c r="AC931">
        <v>2434</v>
      </c>
      <c r="AD931">
        <v>13000</v>
      </c>
      <c r="AE931">
        <v>2434</v>
      </c>
      <c r="AF931">
        <v>2442</v>
      </c>
      <c r="AG931">
        <v>2427</v>
      </c>
      <c r="AH931">
        <v>2430</v>
      </c>
      <c r="AI931">
        <v>4900</v>
      </c>
      <c r="AJ931">
        <v>2430</v>
      </c>
      <c r="AK931">
        <v>2430</v>
      </c>
      <c r="AL931">
        <v>2426</v>
      </c>
      <c r="AM931">
        <v>2426</v>
      </c>
      <c r="AN931">
        <v>1400</v>
      </c>
      <c r="AO931">
        <v>2425</v>
      </c>
      <c r="AP931">
        <v>2443</v>
      </c>
      <c r="AQ931">
        <v>2425</v>
      </c>
      <c r="AR931">
        <v>2443</v>
      </c>
      <c r="AS931">
        <v>5600</v>
      </c>
      <c r="AT931">
        <v>2442</v>
      </c>
      <c r="AU931">
        <v>2448</v>
      </c>
      <c r="AV931">
        <v>2442</v>
      </c>
      <c r="AW931">
        <v>2446</v>
      </c>
      <c r="AX931">
        <v>3400</v>
      </c>
      <c r="AY931">
        <v>2447</v>
      </c>
      <c r="AZ931">
        <v>2460</v>
      </c>
      <c r="BA931">
        <v>2445</v>
      </c>
      <c r="BB931">
        <v>2458</v>
      </c>
      <c r="BC931">
        <v>7700</v>
      </c>
      <c r="BD931">
        <v>2458</v>
      </c>
      <c r="BE931">
        <v>2458</v>
      </c>
      <c r="BF931">
        <v>2450</v>
      </c>
      <c r="BG931">
        <v>2452</v>
      </c>
      <c r="BH931">
        <v>1400</v>
      </c>
      <c r="BI931">
        <v>2452</v>
      </c>
      <c r="BJ931">
        <v>2455</v>
      </c>
      <c r="BK931">
        <v>2450</v>
      </c>
      <c r="BL931">
        <v>2450</v>
      </c>
      <c r="BM931">
        <v>3800</v>
      </c>
      <c r="BN931">
        <v>2450</v>
      </c>
      <c r="BO931">
        <v>2455</v>
      </c>
      <c r="BP931">
        <v>2450</v>
      </c>
      <c r="BQ931">
        <v>2450</v>
      </c>
      <c r="BR931">
        <v>6400</v>
      </c>
      <c r="BW931">
        <v>0</v>
      </c>
      <c r="BX931">
        <v>2451</v>
      </c>
      <c r="BY931">
        <v>2451</v>
      </c>
      <c r="BZ931">
        <v>2444</v>
      </c>
      <c r="CA931">
        <v>2444</v>
      </c>
      <c r="CB931">
        <v>800</v>
      </c>
      <c r="CC931">
        <v>2446</v>
      </c>
      <c r="CD931">
        <v>2446</v>
      </c>
      <c r="CE931">
        <v>2443</v>
      </c>
      <c r="CF931">
        <v>2443</v>
      </c>
      <c r="CG931">
        <v>300</v>
      </c>
      <c r="CH931">
        <v>2444</v>
      </c>
      <c r="CI931">
        <v>2447</v>
      </c>
      <c r="CJ931">
        <v>2444</v>
      </c>
      <c r="CK931">
        <v>2447</v>
      </c>
      <c r="CL931">
        <v>400</v>
      </c>
      <c r="CM931">
        <v>2444</v>
      </c>
      <c r="CN931">
        <v>2444</v>
      </c>
      <c r="CO931">
        <v>2443</v>
      </c>
      <c r="CP931">
        <v>2444</v>
      </c>
      <c r="CQ931">
        <v>600</v>
      </c>
      <c r="CR931">
        <v>2442</v>
      </c>
      <c r="CS931">
        <v>2443</v>
      </c>
      <c r="CT931">
        <v>2441</v>
      </c>
      <c r="CU931">
        <v>2443</v>
      </c>
      <c r="CV931">
        <v>900</v>
      </c>
      <c r="CW931">
        <v>2444</v>
      </c>
      <c r="CX931">
        <v>2444</v>
      </c>
      <c r="CY931">
        <v>2444</v>
      </c>
      <c r="CZ931">
        <v>2444</v>
      </c>
      <c r="DA931">
        <v>400</v>
      </c>
      <c r="DB931">
        <v>2444</v>
      </c>
      <c r="DC931">
        <v>2445</v>
      </c>
      <c r="DD931">
        <v>2444</v>
      </c>
      <c r="DE931">
        <v>2444</v>
      </c>
      <c r="DF931">
        <v>700</v>
      </c>
      <c r="DG931">
        <v>2444</v>
      </c>
      <c r="DH931">
        <v>2444</v>
      </c>
      <c r="DI931">
        <v>2443</v>
      </c>
      <c r="DJ931">
        <v>2443</v>
      </c>
      <c r="DK931">
        <v>700</v>
      </c>
      <c r="DL931">
        <v>2442</v>
      </c>
      <c r="DM931">
        <v>2447</v>
      </c>
      <c r="DN931">
        <v>2440</v>
      </c>
      <c r="DO931">
        <v>2447</v>
      </c>
      <c r="DP931">
        <v>2300</v>
      </c>
      <c r="DQ931">
        <v>2448</v>
      </c>
      <c r="DR931">
        <v>2463</v>
      </c>
      <c r="DS931">
        <v>2448</v>
      </c>
      <c r="DT931">
        <v>2460</v>
      </c>
      <c r="DU931">
        <v>7400</v>
      </c>
      <c r="DV931">
        <v>2460</v>
      </c>
      <c r="DW931">
        <v>2460</v>
      </c>
      <c r="DX931">
        <v>2460</v>
      </c>
      <c r="DY931">
        <v>2460</v>
      </c>
      <c r="DZ931">
        <v>400</v>
      </c>
      <c r="EA931">
        <v>2460</v>
      </c>
      <c r="EB931">
        <v>2463</v>
      </c>
      <c r="EC931">
        <v>2460</v>
      </c>
      <c r="ED931">
        <v>2462</v>
      </c>
      <c r="EE931">
        <v>2100</v>
      </c>
      <c r="EF931">
        <v>2463</v>
      </c>
      <c r="EG931">
        <v>2470</v>
      </c>
      <c r="EH931">
        <v>2463</v>
      </c>
      <c r="EI931">
        <v>2469</v>
      </c>
      <c r="EJ931">
        <v>3500</v>
      </c>
      <c r="EK931">
        <v>2470</v>
      </c>
      <c r="EL931">
        <v>2473</v>
      </c>
      <c r="EM931">
        <v>2470</v>
      </c>
      <c r="EN931">
        <v>2473</v>
      </c>
      <c r="EO931">
        <v>2000</v>
      </c>
      <c r="EP931">
        <v>2473</v>
      </c>
      <c r="EQ931">
        <v>2473</v>
      </c>
      <c r="ER931">
        <v>2470</v>
      </c>
      <c r="ES931">
        <v>2470</v>
      </c>
      <c r="ET931">
        <v>1000</v>
      </c>
      <c r="EU931">
        <v>2471</v>
      </c>
      <c r="EV931">
        <v>2475</v>
      </c>
      <c r="EW931">
        <v>2470</v>
      </c>
      <c r="EX931">
        <v>2470</v>
      </c>
      <c r="EY931">
        <v>2600</v>
      </c>
      <c r="EZ931">
        <v>2473</v>
      </c>
      <c r="FA931">
        <v>2473</v>
      </c>
      <c r="FB931">
        <v>2473</v>
      </c>
      <c r="FC931">
        <v>2473</v>
      </c>
      <c r="FD931">
        <v>100</v>
      </c>
      <c r="FE931">
        <v>2473</v>
      </c>
      <c r="FF931">
        <v>2473</v>
      </c>
      <c r="FG931">
        <v>2466</v>
      </c>
      <c r="FH931">
        <v>2472</v>
      </c>
      <c r="FI931">
        <v>2400</v>
      </c>
      <c r="FJ931">
        <v>2472</v>
      </c>
      <c r="FK931">
        <v>2475</v>
      </c>
      <c r="FL931">
        <v>2472</v>
      </c>
      <c r="FM931">
        <v>2474</v>
      </c>
      <c r="FN931">
        <v>1600</v>
      </c>
      <c r="FO931">
        <v>2470</v>
      </c>
      <c r="FP931">
        <v>2474</v>
      </c>
      <c r="FQ931">
        <v>2470</v>
      </c>
      <c r="FR931">
        <v>2474</v>
      </c>
      <c r="FS931">
        <v>600</v>
      </c>
      <c r="FX931">
        <v>0</v>
      </c>
      <c r="GC931">
        <v>0</v>
      </c>
      <c r="GH931">
        <v>0</v>
      </c>
      <c r="GM931">
        <v>0</v>
      </c>
      <c r="GR931">
        <v>0</v>
      </c>
      <c r="GW931">
        <v>0</v>
      </c>
      <c r="HB931">
        <v>0</v>
      </c>
      <c r="HG931">
        <v>0</v>
      </c>
      <c r="HL931">
        <v>0</v>
      </c>
      <c r="HQ931">
        <v>0</v>
      </c>
      <c r="HV931">
        <v>0</v>
      </c>
      <c r="IA931">
        <v>0</v>
      </c>
      <c r="IB931">
        <v>2471</v>
      </c>
      <c r="IC931">
        <v>2472</v>
      </c>
      <c r="ID931">
        <v>2467</v>
      </c>
      <c r="IE931">
        <v>2471</v>
      </c>
      <c r="IF931">
        <v>2700</v>
      </c>
      <c r="IG931">
        <v>2472</v>
      </c>
      <c r="IH931">
        <v>2476</v>
      </c>
      <c r="II931">
        <v>2462</v>
      </c>
      <c r="IJ931">
        <v>2463</v>
      </c>
      <c r="IK931">
        <v>6700</v>
      </c>
      <c r="IL931">
        <v>2463</v>
      </c>
      <c r="IM931">
        <v>2463</v>
      </c>
      <c r="IN931">
        <v>2462</v>
      </c>
      <c r="IO931">
        <v>2463</v>
      </c>
      <c r="IP931">
        <v>600</v>
      </c>
      <c r="IQ931">
        <v>2466</v>
      </c>
      <c r="IR931">
        <v>2467</v>
      </c>
      <c r="IS931">
        <v>2462</v>
      </c>
      <c r="IT931">
        <v>2462</v>
      </c>
      <c r="IU931">
        <v>1000</v>
      </c>
      <c r="IV931">
        <v>2464</v>
      </c>
      <c r="IW931">
        <v>2467</v>
      </c>
      <c r="IX931">
        <v>2464</v>
      </c>
      <c r="IY931">
        <v>2466</v>
      </c>
      <c r="IZ931">
        <v>900</v>
      </c>
      <c r="JA931">
        <v>2467</v>
      </c>
      <c r="JB931">
        <v>2469</v>
      </c>
      <c r="JC931">
        <v>2467</v>
      </c>
      <c r="JD931">
        <v>2468</v>
      </c>
      <c r="JE931">
        <v>900</v>
      </c>
      <c r="JF931">
        <v>2464</v>
      </c>
      <c r="JG931">
        <v>2468</v>
      </c>
      <c r="JH931">
        <v>2462</v>
      </c>
      <c r="JI931">
        <v>2468</v>
      </c>
      <c r="JJ931">
        <v>1700</v>
      </c>
      <c r="JK931">
        <v>2469</v>
      </c>
      <c r="JL931">
        <v>2470</v>
      </c>
      <c r="JM931">
        <v>2463</v>
      </c>
      <c r="JN931">
        <v>2463</v>
      </c>
      <c r="JO931">
        <v>2100</v>
      </c>
      <c r="JP931">
        <v>2466</v>
      </c>
      <c r="JQ931">
        <v>2466</v>
      </c>
      <c r="JR931">
        <v>2462</v>
      </c>
      <c r="JS931">
        <v>2462</v>
      </c>
      <c r="JT931">
        <v>400</v>
      </c>
      <c r="JU931">
        <v>2462</v>
      </c>
      <c r="JV931">
        <v>2462</v>
      </c>
      <c r="JW931">
        <v>2461</v>
      </c>
      <c r="JX931">
        <v>2461</v>
      </c>
      <c r="JY931">
        <v>300</v>
      </c>
      <c r="JZ931">
        <v>2464</v>
      </c>
      <c r="KA931">
        <v>2465</v>
      </c>
      <c r="KB931">
        <v>2460</v>
      </c>
      <c r="KC931">
        <v>2460</v>
      </c>
      <c r="KD931">
        <v>1200</v>
      </c>
      <c r="KE931">
        <v>2459</v>
      </c>
      <c r="KF931">
        <v>2459</v>
      </c>
      <c r="KG931">
        <v>2453</v>
      </c>
      <c r="KH931">
        <v>2456</v>
      </c>
      <c r="KI931">
        <v>1200</v>
      </c>
      <c r="KJ931">
        <v>2454</v>
      </c>
      <c r="KK931">
        <v>2458</v>
      </c>
      <c r="KL931">
        <v>2453</v>
      </c>
      <c r="KM931">
        <v>2453</v>
      </c>
      <c r="KN931">
        <v>1500</v>
      </c>
      <c r="KO931">
        <v>2454</v>
      </c>
      <c r="KP931">
        <v>2457</v>
      </c>
      <c r="KQ931">
        <v>2454</v>
      </c>
      <c r="KR931">
        <v>2457</v>
      </c>
      <c r="KS931">
        <v>600</v>
      </c>
      <c r="KT931">
        <v>2458</v>
      </c>
      <c r="KU931">
        <v>2458</v>
      </c>
      <c r="KV931">
        <v>2456</v>
      </c>
      <c r="KW931">
        <v>2456</v>
      </c>
      <c r="KX931">
        <v>300</v>
      </c>
      <c r="KY931">
        <v>2456</v>
      </c>
      <c r="KZ931">
        <v>2456</v>
      </c>
      <c r="LA931">
        <v>2456</v>
      </c>
      <c r="LB931">
        <v>2456</v>
      </c>
      <c r="LC931">
        <v>300</v>
      </c>
      <c r="LD931">
        <v>2458</v>
      </c>
      <c r="LE931">
        <v>2459</v>
      </c>
      <c r="LF931">
        <v>2458</v>
      </c>
      <c r="LG931">
        <v>2459</v>
      </c>
      <c r="LH931">
        <v>400</v>
      </c>
      <c r="LI931">
        <v>2457</v>
      </c>
      <c r="LJ931">
        <v>2459</v>
      </c>
      <c r="LK931">
        <v>2457</v>
      </c>
      <c r="LL931">
        <v>2459</v>
      </c>
      <c r="LM931">
        <v>200</v>
      </c>
      <c r="LN931">
        <v>2459</v>
      </c>
      <c r="LO931">
        <v>2460</v>
      </c>
      <c r="LP931">
        <v>2459</v>
      </c>
      <c r="LQ931">
        <v>2460</v>
      </c>
      <c r="LR931">
        <v>300</v>
      </c>
      <c r="LS931">
        <v>2460</v>
      </c>
      <c r="LT931">
        <v>2461</v>
      </c>
      <c r="LU931">
        <v>2459</v>
      </c>
      <c r="LV931">
        <v>2460</v>
      </c>
      <c r="LW931">
        <v>1600</v>
      </c>
      <c r="LX931">
        <v>2462</v>
      </c>
      <c r="LY931">
        <v>2464</v>
      </c>
      <c r="LZ931">
        <v>2462</v>
      </c>
      <c r="MA931">
        <v>2463</v>
      </c>
      <c r="MB931">
        <v>600</v>
      </c>
      <c r="MC931">
        <v>2463</v>
      </c>
      <c r="MD931">
        <v>2468</v>
      </c>
      <c r="ME931">
        <v>2462</v>
      </c>
      <c r="MF931">
        <v>2462</v>
      </c>
      <c r="MG931">
        <v>3200</v>
      </c>
      <c r="MH931">
        <v>2463</v>
      </c>
      <c r="MI931">
        <v>2465</v>
      </c>
      <c r="MJ931">
        <v>2462</v>
      </c>
      <c r="MK931">
        <v>2463</v>
      </c>
      <c r="ML931">
        <v>1000</v>
      </c>
      <c r="MM931">
        <v>2465</v>
      </c>
      <c r="MN931">
        <v>2468</v>
      </c>
      <c r="MO931">
        <v>2465</v>
      </c>
      <c r="MP931">
        <v>2468</v>
      </c>
      <c r="MQ931">
        <v>1100</v>
      </c>
      <c r="MR931">
        <v>2467</v>
      </c>
      <c r="MS931">
        <v>2467</v>
      </c>
      <c r="MT931">
        <v>2465</v>
      </c>
      <c r="MU931">
        <v>2466</v>
      </c>
      <c r="MV931">
        <v>4700</v>
      </c>
      <c r="MW931">
        <v>2467</v>
      </c>
      <c r="MX931">
        <v>2468</v>
      </c>
      <c r="MY931">
        <v>2466</v>
      </c>
      <c r="MZ931">
        <v>2468</v>
      </c>
      <c r="NA931">
        <v>900</v>
      </c>
      <c r="NB931">
        <v>2466</v>
      </c>
      <c r="NC931">
        <v>2466</v>
      </c>
      <c r="ND931">
        <v>2458</v>
      </c>
      <c r="NE931">
        <v>2459</v>
      </c>
      <c r="NF931">
        <v>3700</v>
      </c>
      <c r="NG931">
        <v>2460</v>
      </c>
      <c r="NH931">
        <v>2462</v>
      </c>
      <c r="NI931">
        <v>2460</v>
      </c>
      <c r="NJ931">
        <v>2461</v>
      </c>
      <c r="NK931">
        <v>1600</v>
      </c>
      <c r="NL931">
        <v>2461</v>
      </c>
      <c r="NM931">
        <v>2461</v>
      </c>
      <c r="NN931">
        <v>2457</v>
      </c>
      <c r="NO931">
        <v>2458</v>
      </c>
      <c r="NP931">
        <v>2400</v>
      </c>
      <c r="NQ931">
        <v>2459</v>
      </c>
      <c r="NR931">
        <v>2460</v>
      </c>
      <c r="NS931">
        <v>2454</v>
      </c>
      <c r="NT931">
        <v>2457</v>
      </c>
      <c r="NU931">
        <v>3900</v>
      </c>
      <c r="NV931">
        <v>2455</v>
      </c>
      <c r="NW931">
        <v>2455</v>
      </c>
      <c r="NX931">
        <v>2455</v>
      </c>
      <c r="NY931">
        <v>2455</v>
      </c>
      <c r="NZ931">
        <v>5400</v>
      </c>
    </row>
    <row r="932" spans="1:390" ht="15">
      <c r="A932" s="14" t="s">
        <v>610</v>
      </c>
      <c r="B932" s="14">
        <v>17</v>
      </c>
      <c r="C932" s="14">
        <v>4028</v>
      </c>
      <c r="D932" s="9" t="s">
        <v>524</v>
      </c>
      <c r="E932" s="14" t="s">
        <v>20</v>
      </c>
      <c r="F932" s="14" t="s">
        <v>517</v>
      </c>
      <c r="G932" s="51">
        <v>1303</v>
      </c>
      <c r="H932" s="51">
        <v>83</v>
      </c>
      <c r="I932" s="59">
        <v>6.8000000000000005E-2</v>
      </c>
      <c r="J932" s="51">
        <v>784600</v>
      </c>
      <c r="K932" s="51">
        <v>1326</v>
      </c>
      <c r="L932" s="51">
        <v>1222</v>
      </c>
      <c r="M932" s="64">
        <f t="shared" si="74"/>
        <v>0.22115384615384615</v>
      </c>
      <c r="N932" s="43" t="str">
        <f>IFERROR(VLOOKUP(C932, マスタ!$E$2:$G$33, 3, TRUE), "")</f>
        <v>化学・医薬品</v>
      </c>
      <c r="O932" s="14" t="str">
        <f>IF(F932 = "", "", TEXT( WORKDAY(TEXT(LEFT(F932, FIND("(", F932) - 1), "yyyy/mm/dd"), 1, マスタ!$A$2:$A$106), "yyyymmdd"))</f>
        <v>20170815</v>
      </c>
      <c r="P932" s="18">
        <v>42962</v>
      </c>
      <c r="Q932" s="57">
        <v>1331</v>
      </c>
      <c r="R932" s="57">
        <v>1373</v>
      </c>
      <c r="S932" s="57">
        <v>1328</v>
      </c>
      <c r="T932" s="14" t="str">
        <f t="shared" si="71"/>
        <v>有</v>
      </c>
      <c r="U932" s="14" t="str">
        <f t="shared" si="72"/>
        <v>無</v>
      </c>
      <c r="V932" s="68">
        <f t="shared" si="73"/>
        <v>2.1488871834228762E-2</v>
      </c>
      <c r="W932" s="19" t="s">
        <v>949</v>
      </c>
      <c r="X932" s="47">
        <v>26</v>
      </c>
      <c r="Y932" s="70">
        <f t="shared" si="75"/>
        <v>19.953952417498083</v>
      </c>
      <c r="Z932">
        <v>1331</v>
      </c>
      <c r="AA932">
        <v>1342</v>
      </c>
      <c r="AB932">
        <v>1328</v>
      </c>
      <c r="AC932">
        <v>1339</v>
      </c>
      <c r="AD932">
        <v>36300</v>
      </c>
      <c r="AE932">
        <v>1341</v>
      </c>
      <c r="AF932">
        <v>1346</v>
      </c>
      <c r="AG932">
        <v>1340</v>
      </c>
      <c r="AH932">
        <v>1344</v>
      </c>
      <c r="AI932">
        <v>12500</v>
      </c>
      <c r="AJ932">
        <v>1346</v>
      </c>
      <c r="AK932">
        <v>1353</v>
      </c>
      <c r="AL932">
        <v>1345</v>
      </c>
      <c r="AM932">
        <v>1353</v>
      </c>
      <c r="AN932">
        <v>13300</v>
      </c>
      <c r="AO932">
        <v>1352</v>
      </c>
      <c r="AP932">
        <v>1359</v>
      </c>
      <c r="AQ932">
        <v>1352</v>
      </c>
      <c r="AR932">
        <v>1356</v>
      </c>
      <c r="AS932">
        <v>14600</v>
      </c>
      <c r="AT932">
        <v>1356</v>
      </c>
      <c r="AU932">
        <v>1367</v>
      </c>
      <c r="AV932">
        <v>1356</v>
      </c>
      <c r="AW932">
        <v>1367</v>
      </c>
      <c r="AX932">
        <v>15900</v>
      </c>
      <c r="AY932">
        <v>1368</v>
      </c>
      <c r="AZ932">
        <v>1372</v>
      </c>
      <c r="BA932">
        <v>1364</v>
      </c>
      <c r="BB932">
        <v>1371</v>
      </c>
      <c r="BC932">
        <v>12500</v>
      </c>
      <c r="BD932">
        <v>1372</v>
      </c>
      <c r="BE932">
        <v>1373</v>
      </c>
      <c r="BF932">
        <v>1366</v>
      </c>
      <c r="BG932">
        <v>1369</v>
      </c>
      <c r="BH932">
        <v>18200</v>
      </c>
      <c r="BI932">
        <v>1369</v>
      </c>
      <c r="BJ932">
        <v>1370</v>
      </c>
      <c r="BK932">
        <v>1364</v>
      </c>
      <c r="BL932">
        <v>1365</v>
      </c>
      <c r="BM932">
        <v>14000</v>
      </c>
      <c r="BN932">
        <v>1366</v>
      </c>
      <c r="BO932">
        <v>1368</v>
      </c>
      <c r="BP932">
        <v>1357</v>
      </c>
      <c r="BQ932">
        <v>1357</v>
      </c>
      <c r="BR932">
        <v>8900</v>
      </c>
      <c r="BS932">
        <v>1359</v>
      </c>
      <c r="BT932">
        <v>1359</v>
      </c>
      <c r="BU932">
        <v>1352</v>
      </c>
      <c r="BV932">
        <v>1352</v>
      </c>
      <c r="BW932">
        <v>6600</v>
      </c>
      <c r="BX932">
        <v>1351</v>
      </c>
      <c r="BY932">
        <v>1356</v>
      </c>
      <c r="BZ932">
        <v>1348</v>
      </c>
      <c r="CA932">
        <v>1355</v>
      </c>
      <c r="CB932">
        <v>10500</v>
      </c>
      <c r="CC932">
        <v>1354</v>
      </c>
      <c r="CD932">
        <v>1357</v>
      </c>
      <c r="CE932">
        <v>1352</v>
      </c>
      <c r="CF932">
        <v>1356</v>
      </c>
      <c r="CG932">
        <v>6900</v>
      </c>
      <c r="CH932">
        <v>1354</v>
      </c>
      <c r="CI932">
        <v>1355</v>
      </c>
      <c r="CJ932">
        <v>1351</v>
      </c>
      <c r="CK932">
        <v>1353</v>
      </c>
      <c r="CL932">
        <v>6900</v>
      </c>
      <c r="CM932">
        <v>1354</v>
      </c>
      <c r="CN932">
        <v>1357</v>
      </c>
      <c r="CO932">
        <v>1351</v>
      </c>
      <c r="CP932">
        <v>1354</v>
      </c>
      <c r="CQ932">
        <v>8900</v>
      </c>
      <c r="CR932">
        <v>1355</v>
      </c>
      <c r="CS932">
        <v>1360</v>
      </c>
      <c r="CT932">
        <v>1355</v>
      </c>
      <c r="CU932">
        <v>1360</v>
      </c>
      <c r="CV932">
        <v>3900</v>
      </c>
      <c r="CW932">
        <v>1360</v>
      </c>
      <c r="CX932">
        <v>1362</v>
      </c>
      <c r="CY932">
        <v>1357</v>
      </c>
      <c r="CZ932">
        <v>1357</v>
      </c>
      <c r="DA932">
        <v>9200</v>
      </c>
      <c r="DB932">
        <v>1357</v>
      </c>
      <c r="DC932">
        <v>1359</v>
      </c>
      <c r="DD932">
        <v>1354</v>
      </c>
      <c r="DE932">
        <v>1354</v>
      </c>
      <c r="DF932">
        <v>7400</v>
      </c>
      <c r="DG932">
        <v>1355</v>
      </c>
      <c r="DH932">
        <v>1355</v>
      </c>
      <c r="DI932">
        <v>1351</v>
      </c>
      <c r="DJ932">
        <v>1351</v>
      </c>
      <c r="DK932">
        <v>2400</v>
      </c>
      <c r="DL932">
        <v>1350</v>
      </c>
      <c r="DM932">
        <v>1350</v>
      </c>
      <c r="DN932">
        <v>1344</v>
      </c>
      <c r="DO932">
        <v>1348</v>
      </c>
      <c r="DP932">
        <v>10000</v>
      </c>
      <c r="DQ932">
        <v>1350</v>
      </c>
      <c r="DR932">
        <v>1354</v>
      </c>
      <c r="DS932">
        <v>1350</v>
      </c>
      <c r="DT932">
        <v>1351</v>
      </c>
      <c r="DU932">
        <v>6200</v>
      </c>
      <c r="DV932">
        <v>1351</v>
      </c>
      <c r="DW932">
        <v>1351</v>
      </c>
      <c r="DX932">
        <v>1349</v>
      </c>
      <c r="DY932">
        <v>1349</v>
      </c>
      <c r="DZ932">
        <v>1800</v>
      </c>
      <c r="EA932">
        <v>1348</v>
      </c>
      <c r="EB932">
        <v>1348</v>
      </c>
      <c r="EC932">
        <v>1344</v>
      </c>
      <c r="ED932">
        <v>1346</v>
      </c>
      <c r="EE932">
        <v>4600</v>
      </c>
      <c r="EF932">
        <v>1347</v>
      </c>
      <c r="EG932">
        <v>1352</v>
      </c>
      <c r="EH932">
        <v>1347</v>
      </c>
      <c r="EI932">
        <v>1350</v>
      </c>
      <c r="EJ932">
        <v>7800</v>
      </c>
      <c r="EK932">
        <v>1350</v>
      </c>
      <c r="EL932">
        <v>1351</v>
      </c>
      <c r="EM932">
        <v>1350</v>
      </c>
      <c r="EN932">
        <v>1350</v>
      </c>
      <c r="EO932">
        <v>1200</v>
      </c>
      <c r="EP932">
        <v>1350</v>
      </c>
      <c r="EQ932">
        <v>1350</v>
      </c>
      <c r="ER932">
        <v>1349</v>
      </c>
      <c r="ES932">
        <v>1350</v>
      </c>
      <c r="ET932">
        <v>2300</v>
      </c>
      <c r="EU932">
        <v>1350</v>
      </c>
      <c r="EV932">
        <v>1350</v>
      </c>
      <c r="EW932">
        <v>1348</v>
      </c>
      <c r="EX932">
        <v>1349</v>
      </c>
      <c r="EY932">
        <v>3400</v>
      </c>
      <c r="EZ932">
        <v>1350</v>
      </c>
      <c r="FA932">
        <v>1351</v>
      </c>
      <c r="FB932">
        <v>1347</v>
      </c>
      <c r="FC932">
        <v>1347</v>
      </c>
      <c r="FD932">
        <v>2600</v>
      </c>
      <c r="FE932">
        <v>1347</v>
      </c>
      <c r="FF932">
        <v>1348</v>
      </c>
      <c r="FG932">
        <v>1346</v>
      </c>
      <c r="FH932">
        <v>1346</v>
      </c>
      <c r="FI932">
        <v>4900</v>
      </c>
      <c r="FJ932">
        <v>1347</v>
      </c>
      <c r="FK932">
        <v>1349</v>
      </c>
      <c r="FL932">
        <v>1346</v>
      </c>
      <c r="FM932">
        <v>1349</v>
      </c>
      <c r="FN932">
        <v>3600</v>
      </c>
      <c r="FO932">
        <v>1348</v>
      </c>
      <c r="FP932">
        <v>1348</v>
      </c>
      <c r="FQ932">
        <v>1345</v>
      </c>
      <c r="FR932">
        <v>1346</v>
      </c>
      <c r="FS932">
        <v>2800</v>
      </c>
      <c r="FX932">
        <v>0</v>
      </c>
      <c r="GC932">
        <v>0</v>
      </c>
      <c r="GH932">
        <v>0</v>
      </c>
      <c r="GM932">
        <v>0</v>
      </c>
      <c r="GR932">
        <v>0</v>
      </c>
      <c r="GW932">
        <v>0</v>
      </c>
      <c r="HB932">
        <v>0</v>
      </c>
      <c r="HG932">
        <v>0</v>
      </c>
      <c r="HL932">
        <v>0</v>
      </c>
      <c r="HQ932">
        <v>0</v>
      </c>
      <c r="HV932">
        <v>0</v>
      </c>
      <c r="IA932">
        <v>0</v>
      </c>
      <c r="IB932">
        <v>1340</v>
      </c>
      <c r="IC932">
        <v>1348</v>
      </c>
      <c r="ID932">
        <v>1340</v>
      </c>
      <c r="IE932">
        <v>1345</v>
      </c>
      <c r="IF932">
        <v>15700</v>
      </c>
      <c r="IG932">
        <v>1346</v>
      </c>
      <c r="IH932">
        <v>1346</v>
      </c>
      <c r="II932">
        <v>1339</v>
      </c>
      <c r="IJ932">
        <v>1340</v>
      </c>
      <c r="IK932">
        <v>9400</v>
      </c>
      <c r="IL932">
        <v>1340</v>
      </c>
      <c r="IM932">
        <v>1340</v>
      </c>
      <c r="IN932">
        <v>1335</v>
      </c>
      <c r="IO932">
        <v>1339</v>
      </c>
      <c r="IP932">
        <v>6000</v>
      </c>
      <c r="IQ932">
        <v>1339</v>
      </c>
      <c r="IR932">
        <v>1340</v>
      </c>
      <c r="IS932">
        <v>1335</v>
      </c>
      <c r="IT932">
        <v>1337</v>
      </c>
      <c r="IU932">
        <v>7500</v>
      </c>
      <c r="IV932">
        <v>1339</v>
      </c>
      <c r="IW932">
        <v>1340</v>
      </c>
      <c r="IX932">
        <v>1338</v>
      </c>
      <c r="IY932">
        <v>1338</v>
      </c>
      <c r="IZ932">
        <v>5600</v>
      </c>
      <c r="JA932">
        <v>1338</v>
      </c>
      <c r="JB932">
        <v>1339</v>
      </c>
      <c r="JC932">
        <v>1338</v>
      </c>
      <c r="JD932">
        <v>1339</v>
      </c>
      <c r="JE932">
        <v>2400</v>
      </c>
      <c r="JF932">
        <v>1339</v>
      </c>
      <c r="JG932">
        <v>1339</v>
      </c>
      <c r="JH932">
        <v>1338</v>
      </c>
      <c r="JI932">
        <v>1338</v>
      </c>
      <c r="JJ932">
        <v>5500</v>
      </c>
      <c r="JK932">
        <v>1339</v>
      </c>
      <c r="JL932">
        <v>1339</v>
      </c>
      <c r="JM932">
        <v>1338</v>
      </c>
      <c r="JN932">
        <v>1338</v>
      </c>
      <c r="JO932">
        <v>3800</v>
      </c>
      <c r="JP932">
        <v>1340</v>
      </c>
      <c r="JQ932">
        <v>1340</v>
      </c>
      <c r="JR932">
        <v>1336</v>
      </c>
      <c r="JS932">
        <v>1337</v>
      </c>
      <c r="JT932">
        <v>5900</v>
      </c>
      <c r="JU932">
        <v>1335</v>
      </c>
      <c r="JV932">
        <v>1337</v>
      </c>
      <c r="JW932">
        <v>1332</v>
      </c>
      <c r="JX932">
        <v>1334</v>
      </c>
      <c r="JY932">
        <v>13500</v>
      </c>
      <c r="JZ932">
        <v>1334</v>
      </c>
      <c r="KA932">
        <v>1335</v>
      </c>
      <c r="KB932">
        <v>1333</v>
      </c>
      <c r="KC932">
        <v>1333</v>
      </c>
      <c r="KD932">
        <v>5200</v>
      </c>
      <c r="KE932">
        <v>1334</v>
      </c>
      <c r="KF932">
        <v>1339</v>
      </c>
      <c r="KG932">
        <v>1333</v>
      </c>
      <c r="KH932">
        <v>1338</v>
      </c>
      <c r="KI932">
        <v>6100</v>
      </c>
      <c r="KJ932">
        <v>1339</v>
      </c>
      <c r="KK932">
        <v>1339</v>
      </c>
      <c r="KL932">
        <v>1339</v>
      </c>
      <c r="KM932">
        <v>1339</v>
      </c>
      <c r="KN932">
        <v>400</v>
      </c>
      <c r="KO932">
        <v>1337</v>
      </c>
      <c r="KP932">
        <v>1340</v>
      </c>
      <c r="KQ932">
        <v>1337</v>
      </c>
      <c r="KR932">
        <v>1339</v>
      </c>
      <c r="KS932">
        <v>6100</v>
      </c>
      <c r="KT932">
        <v>1340</v>
      </c>
      <c r="KU932">
        <v>1340</v>
      </c>
      <c r="KV932">
        <v>1339</v>
      </c>
      <c r="KW932">
        <v>1340</v>
      </c>
      <c r="KX932">
        <v>500</v>
      </c>
      <c r="KY932">
        <v>1340</v>
      </c>
      <c r="KZ932">
        <v>1340</v>
      </c>
      <c r="LA932">
        <v>1338</v>
      </c>
      <c r="LB932">
        <v>1339</v>
      </c>
      <c r="LC932">
        <v>3900</v>
      </c>
      <c r="LD932">
        <v>1339</v>
      </c>
      <c r="LE932">
        <v>1340</v>
      </c>
      <c r="LF932">
        <v>1338</v>
      </c>
      <c r="LG932">
        <v>1338</v>
      </c>
      <c r="LH932">
        <v>4300</v>
      </c>
      <c r="LI932">
        <v>1338</v>
      </c>
      <c r="LJ932">
        <v>1339</v>
      </c>
      <c r="LK932">
        <v>1338</v>
      </c>
      <c r="LL932">
        <v>1339</v>
      </c>
      <c r="LM932">
        <v>1100</v>
      </c>
      <c r="LN932">
        <v>1338</v>
      </c>
      <c r="LO932">
        <v>1342</v>
      </c>
      <c r="LP932">
        <v>1338</v>
      </c>
      <c r="LQ932">
        <v>1342</v>
      </c>
      <c r="LR932">
        <v>8700</v>
      </c>
      <c r="LS932">
        <v>1342</v>
      </c>
      <c r="LT932">
        <v>1343</v>
      </c>
      <c r="LU932">
        <v>1341</v>
      </c>
      <c r="LV932">
        <v>1343</v>
      </c>
      <c r="LW932">
        <v>5900</v>
      </c>
      <c r="LX932">
        <v>1343</v>
      </c>
      <c r="LY932">
        <v>1343</v>
      </c>
      <c r="LZ932">
        <v>1341</v>
      </c>
      <c r="MA932">
        <v>1342</v>
      </c>
      <c r="MB932">
        <v>5200</v>
      </c>
      <c r="MC932">
        <v>1342</v>
      </c>
      <c r="MD932">
        <v>1343</v>
      </c>
      <c r="ME932">
        <v>1342</v>
      </c>
      <c r="MF932">
        <v>1343</v>
      </c>
      <c r="MG932">
        <v>3900</v>
      </c>
      <c r="MH932">
        <v>1343</v>
      </c>
      <c r="MI932">
        <v>1346</v>
      </c>
      <c r="MJ932">
        <v>1343</v>
      </c>
      <c r="MK932">
        <v>1345</v>
      </c>
      <c r="ML932">
        <v>6500</v>
      </c>
      <c r="MM932">
        <v>1345</v>
      </c>
      <c r="MN932">
        <v>1346</v>
      </c>
      <c r="MO932">
        <v>1343</v>
      </c>
      <c r="MP932">
        <v>1344</v>
      </c>
      <c r="MQ932">
        <v>4100</v>
      </c>
      <c r="MR932">
        <v>1344</v>
      </c>
      <c r="MS932">
        <v>1345</v>
      </c>
      <c r="MT932">
        <v>1343</v>
      </c>
      <c r="MU932">
        <v>1345</v>
      </c>
      <c r="MV932">
        <v>5100</v>
      </c>
      <c r="MW932">
        <v>1345</v>
      </c>
      <c r="MX932">
        <v>1346</v>
      </c>
      <c r="MY932">
        <v>1344</v>
      </c>
      <c r="MZ932">
        <v>1345</v>
      </c>
      <c r="NA932">
        <v>5600</v>
      </c>
      <c r="NB932">
        <v>1345</v>
      </c>
      <c r="NC932">
        <v>1346</v>
      </c>
      <c r="ND932">
        <v>1344</v>
      </c>
      <c r="NE932">
        <v>1344</v>
      </c>
      <c r="NF932">
        <v>10300</v>
      </c>
      <c r="NG932">
        <v>1345</v>
      </c>
      <c r="NH932">
        <v>1346</v>
      </c>
      <c r="NI932">
        <v>1344</v>
      </c>
      <c r="NJ932">
        <v>1346</v>
      </c>
      <c r="NK932">
        <v>5500</v>
      </c>
      <c r="NL932">
        <v>1345</v>
      </c>
      <c r="NM932">
        <v>1345</v>
      </c>
      <c r="NN932">
        <v>1344</v>
      </c>
      <c r="NO932">
        <v>1344</v>
      </c>
      <c r="NP932">
        <v>7000</v>
      </c>
      <c r="NQ932">
        <v>1345</v>
      </c>
      <c r="NR932">
        <v>1345</v>
      </c>
      <c r="NS932">
        <v>1341</v>
      </c>
      <c r="NT932">
        <v>1342</v>
      </c>
      <c r="NU932">
        <v>14900</v>
      </c>
      <c r="NV932">
        <v>1343</v>
      </c>
      <c r="NW932">
        <v>1343</v>
      </c>
      <c r="NX932">
        <v>1343</v>
      </c>
      <c r="NY932">
        <v>1343</v>
      </c>
      <c r="NZ932">
        <v>13000</v>
      </c>
    </row>
    <row r="933" spans="1:390" ht="15">
      <c r="A933" s="15" t="s">
        <v>610</v>
      </c>
      <c r="B933" s="15">
        <v>18</v>
      </c>
      <c r="C933" s="15">
        <v>4295</v>
      </c>
      <c r="D933" s="10" t="s">
        <v>525</v>
      </c>
      <c r="E933" s="15" t="s">
        <v>20</v>
      </c>
      <c r="F933" s="15" t="s">
        <v>517</v>
      </c>
      <c r="G933" s="50">
        <v>1149</v>
      </c>
      <c r="H933" s="50">
        <v>72</v>
      </c>
      <c r="I933" s="58">
        <v>6.6900000000000001E-2</v>
      </c>
      <c r="J933" s="50">
        <v>92400</v>
      </c>
      <c r="K933" s="50">
        <v>1183</v>
      </c>
      <c r="L933" s="50">
        <v>1120</v>
      </c>
      <c r="M933" s="63">
        <f t="shared" si="74"/>
        <v>0.53968253968253965</v>
      </c>
      <c r="N933" s="42" t="str">
        <f>IFERROR(VLOOKUP(C933, マスタ!$E$2:$G$33, 3, TRUE), "")</f>
        <v>化学・医薬品</v>
      </c>
      <c r="O933" s="15" t="str">
        <f>IF(F933 = "", "", TEXT( WORKDAY(TEXT(LEFT(F933, FIND("(", F933) - 1), "yyyy/mm/dd"), 1, マスタ!$A$2:$A$106), "yyyymmdd"))</f>
        <v>20170815</v>
      </c>
      <c r="P933" s="16">
        <v>42962</v>
      </c>
      <c r="Q933" s="56">
        <v>1138</v>
      </c>
      <c r="R933" s="56">
        <v>1156</v>
      </c>
      <c r="S933" s="56">
        <v>1132</v>
      </c>
      <c r="T933" s="15" t="str">
        <f t="shared" si="71"/>
        <v>有</v>
      </c>
      <c r="U933" s="15" t="str">
        <f t="shared" si="72"/>
        <v>無</v>
      </c>
      <c r="V933" s="67">
        <f t="shared" si="73"/>
        <v>-9.5735422106179024E-3</v>
      </c>
      <c r="W933" s="17" t="s">
        <v>948</v>
      </c>
      <c r="X933" s="46">
        <v>-6</v>
      </c>
      <c r="Y933" s="71">
        <f t="shared" si="75"/>
        <v>-5.2219321148825069</v>
      </c>
      <c r="Z933">
        <v>1138</v>
      </c>
      <c r="AA933">
        <v>1138</v>
      </c>
      <c r="AB933">
        <v>1137</v>
      </c>
      <c r="AC933">
        <v>1137</v>
      </c>
      <c r="AD933">
        <v>1500</v>
      </c>
      <c r="AI933">
        <v>0</v>
      </c>
      <c r="AN933">
        <v>0</v>
      </c>
      <c r="AO933">
        <v>1133</v>
      </c>
      <c r="AP933">
        <v>1133</v>
      </c>
      <c r="AQ933">
        <v>1133</v>
      </c>
      <c r="AR933">
        <v>1133</v>
      </c>
      <c r="AS933">
        <v>200</v>
      </c>
      <c r="AT933">
        <v>1132</v>
      </c>
      <c r="AU933">
        <v>1132</v>
      </c>
      <c r="AV933">
        <v>1132</v>
      </c>
      <c r="AW933">
        <v>1132</v>
      </c>
      <c r="AX933">
        <v>100</v>
      </c>
      <c r="AY933">
        <v>1133</v>
      </c>
      <c r="AZ933">
        <v>1136</v>
      </c>
      <c r="BA933">
        <v>1133</v>
      </c>
      <c r="BB933">
        <v>1136</v>
      </c>
      <c r="BC933">
        <v>700</v>
      </c>
      <c r="BH933">
        <v>0</v>
      </c>
      <c r="BI933">
        <v>1136</v>
      </c>
      <c r="BJ933">
        <v>1140</v>
      </c>
      <c r="BK933">
        <v>1136</v>
      </c>
      <c r="BL933">
        <v>1137</v>
      </c>
      <c r="BM933">
        <v>300</v>
      </c>
      <c r="BN933">
        <v>1137</v>
      </c>
      <c r="BO933">
        <v>1137</v>
      </c>
      <c r="BP933">
        <v>1137</v>
      </c>
      <c r="BQ933">
        <v>1137</v>
      </c>
      <c r="BR933">
        <v>100</v>
      </c>
      <c r="BS933">
        <v>1132</v>
      </c>
      <c r="BT933">
        <v>1132</v>
      </c>
      <c r="BU933">
        <v>1132</v>
      </c>
      <c r="BV933">
        <v>1132</v>
      </c>
      <c r="BW933">
        <v>100</v>
      </c>
      <c r="CB933">
        <v>0</v>
      </c>
      <c r="CC933">
        <v>1132</v>
      </c>
      <c r="CD933">
        <v>1132</v>
      </c>
      <c r="CE933">
        <v>1132</v>
      </c>
      <c r="CF933">
        <v>1132</v>
      </c>
      <c r="CG933">
        <v>300</v>
      </c>
      <c r="CH933">
        <v>1133</v>
      </c>
      <c r="CI933">
        <v>1144</v>
      </c>
      <c r="CJ933">
        <v>1133</v>
      </c>
      <c r="CK933">
        <v>1144</v>
      </c>
      <c r="CL933">
        <v>2200</v>
      </c>
      <c r="CM933">
        <v>1143</v>
      </c>
      <c r="CN933">
        <v>1143</v>
      </c>
      <c r="CO933">
        <v>1142</v>
      </c>
      <c r="CP933">
        <v>1142</v>
      </c>
      <c r="CQ933">
        <v>400</v>
      </c>
      <c r="CV933">
        <v>0</v>
      </c>
      <c r="CW933">
        <v>1142</v>
      </c>
      <c r="CX933">
        <v>1153</v>
      </c>
      <c r="CY933">
        <v>1142</v>
      </c>
      <c r="CZ933">
        <v>1153</v>
      </c>
      <c r="DA933">
        <v>1500</v>
      </c>
      <c r="DB933">
        <v>1156</v>
      </c>
      <c r="DC933">
        <v>1156</v>
      </c>
      <c r="DD933">
        <v>1155</v>
      </c>
      <c r="DE933">
        <v>1156</v>
      </c>
      <c r="DF933">
        <v>300</v>
      </c>
      <c r="DG933">
        <v>1154</v>
      </c>
      <c r="DH933">
        <v>1154</v>
      </c>
      <c r="DI933">
        <v>1149</v>
      </c>
      <c r="DJ933">
        <v>1149</v>
      </c>
      <c r="DK933">
        <v>300</v>
      </c>
      <c r="DL933">
        <v>1150</v>
      </c>
      <c r="DM933">
        <v>1150</v>
      </c>
      <c r="DN933">
        <v>1150</v>
      </c>
      <c r="DO933">
        <v>1150</v>
      </c>
      <c r="DP933">
        <v>200</v>
      </c>
      <c r="DQ933">
        <v>1145</v>
      </c>
      <c r="DR933">
        <v>1146</v>
      </c>
      <c r="DS933">
        <v>1139</v>
      </c>
      <c r="DT933">
        <v>1146</v>
      </c>
      <c r="DU933">
        <v>2600</v>
      </c>
      <c r="DV933">
        <v>1147</v>
      </c>
      <c r="DW933">
        <v>1148</v>
      </c>
      <c r="DX933">
        <v>1147</v>
      </c>
      <c r="DY933">
        <v>1148</v>
      </c>
      <c r="DZ933">
        <v>800</v>
      </c>
      <c r="EA933">
        <v>1146</v>
      </c>
      <c r="EB933">
        <v>1150</v>
      </c>
      <c r="EC933">
        <v>1146</v>
      </c>
      <c r="ED933">
        <v>1146</v>
      </c>
      <c r="EE933">
        <v>900</v>
      </c>
      <c r="EF933">
        <v>1146</v>
      </c>
      <c r="EG933">
        <v>1150</v>
      </c>
      <c r="EH933">
        <v>1146</v>
      </c>
      <c r="EI933">
        <v>1150</v>
      </c>
      <c r="EJ933">
        <v>600</v>
      </c>
      <c r="EK933">
        <v>1147</v>
      </c>
      <c r="EL933">
        <v>1147</v>
      </c>
      <c r="EM933">
        <v>1142</v>
      </c>
      <c r="EN933">
        <v>1142</v>
      </c>
      <c r="EO933">
        <v>300</v>
      </c>
      <c r="EP933">
        <v>1141</v>
      </c>
      <c r="EQ933">
        <v>1145</v>
      </c>
      <c r="ER933">
        <v>1141</v>
      </c>
      <c r="ES933">
        <v>1143</v>
      </c>
      <c r="ET933">
        <v>1600</v>
      </c>
      <c r="EU933">
        <v>1143</v>
      </c>
      <c r="EV933">
        <v>1143</v>
      </c>
      <c r="EW933">
        <v>1140</v>
      </c>
      <c r="EX933">
        <v>1142</v>
      </c>
      <c r="EY933">
        <v>1100</v>
      </c>
      <c r="EZ933">
        <v>1142</v>
      </c>
      <c r="FA933">
        <v>1145</v>
      </c>
      <c r="FB933">
        <v>1142</v>
      </c>
      <c r="FC933">
        <v>1144</v>
      </c>
      <c r="FD933">
        <v>400</v>
      </c>
      <c r="FI933">
        <v>0</v>
      </c>
      <c r="FN933">
        <v>0</v>
      </c>
      <c r="FO933">
        <v>1142</v>
      </c>
      <c r="FP933">
        <v>1155</v>
      </c>
      <c r="FQ933">
        <v>1142</v>
      </c>
      <c r="FR933">
        <v>1155</v>
      </c>
      <c r="FS933">
        <v>1400</v>
      </c>
      <c r="FX933">
        <v>0</v>
      </c>
      <c r="GC933">
        <v>0</v>
      </c>
      <c r="GH933">
        <v>0</v>
      </c>
      <c r="GM933">
        <v>0</v>
      </c>
      <c r="GR933">
        <v>0</v>
      </c>
      <c r="GW933">
        <v>0</v>
      </c>
      <c r="HB933">
        <v>0</v>
      </c>
      <c r="HG933">
        <v>0</v>
      </c>
      <c r="HL933">
        <v>0</v>
      </c>
      <c r="HQ933">
        <v>0</v>
      </c>
      <c r="HV933">
        <v>0</v>
      </c>
      <c r="IA933">
        <v>0</v>
      </c>
      <c r="IB933">
        <v>1143</v>
      </c>
      <c r="IC933">
        <v>1150</v>
      </c>
      <c r="ID933">
        <v>1141</v>
      </c>
      <c r="IE933">
        <v>1144</v>
      </c>
      <c r="IF933">
        <v>4200</v>
      </c>
      <c r="IG933">
        <v>1147</v>
      </c>
      <c r="IH933">
        <v>1147</v>
      </c>
      <c r="II933">
        <v>1141</v>
      </c>
      <c r="IJ933">
        <v>1146</v>
      </c>
      <c r="IK933">
        <v>1000</v>
      </c>
      <c r="IL933">
        <v>1144</v>
      </c>
      <c r="IM933">
        <v>1144</v>
      </c>
      <c r="IN933">
        <v>1141</v>
      </c>
      <c r="IO933">
        <v>1144</v>
      </c>
      <c r="IP933">
        <v>2000</v>
      </c>
      <c r="IQ933">
        <v>1145</v>
      </c>
      <c r="IR933">
        <v>1145</v>
      </c>
      <c r="IS933">
        <v>1142</v>
      </c>
      <c r="IT933">
        <v>1143</v>
      </c>
      <c r="IU933">
        <v>1300</v>
      </c>
      <c r="IV933">
        <v>1147</v>
      </c>
      <c r="IW933">
        <v>1148</v>
      </c>
      <c r="IX933">
        <v>1144</v>
      </c>
      <c r="IY933">
        <v>1144</v>
      </c>
      <c r="IZ933">
        <v>500</v>
      </c>
      <c r="JA933">
        <v>1146</v>
      </c>
      <c r="JB933">
        <v>1148</v>
      </c>
      <c r="JC933">
        <v>1144</v>
      </c>
      <c r="JD933">
        <v>1144</v>
      </c>
      <c r="JE933">
        <v>1000</v>
      </c>
      <c r="JF933">
        <v>1145</v>
      </c>
      <c r="JG933">
        <v>1145</v>
      </c>
      <c r="JH933">
        <v>1145</v>
      </c>
      <c r="JI933">
        <v>1145</v>
      </c>
      <c r="JJ933">
        <v>100</v>
      </c>
      <c r="JK933">
        <v>1146</v>
      </c>
      <c r="JL933">
        <v>1147</v>
      </c>
      <c r="JM933">
        <v>1146</v>
      </c>
      <c r="JN933">
        <v>1146</v>
      </c>
      <c r="JO933">
        <v>400</v>
      </c>
      <c r="JP933">
        <v>1146</v>
      </c>
      <c r="JQ933">
        <v>1149</v>
      </c>
      <c r="JR933">
        <v>1146</v>
      </c>
      <c r="JS933">
        <v>1149</v>
      </c>
      <c r="JT933">
        <v>1100</v>
      </c>
      <c r="JU933">
        <v>1147</v>
      </c>
      <c r="JV933">
        <v>1148</v>
      </c>
      <c r="JW933">
        <v>1147</v>
      </c>
      <c r="JX933">
        <v>1148</v>
      </c>
      <c r="JY933">
        <v>400</v>
      </c>
      <c r="JZ933">
        <v>1145</v>
      </c>
      <c r="KA933">
        <v>1147</v>
      </c>
      <c r="KB933">
        <v>1145</v>
      </c>
      <c r="KC933">
        <v>1146</v>
      </c>
      <c r="KD933">
        <v>700</v>
      </c>
      <c r="KI933">
        <v>0</v>
      </c>
      <c r="KJ933">
        <v>1145</v>
      </c>
      <c r="KK933">
        <v>1149</v>
      </c>
      <c r="KL933">
        <v>1145</v>
      </c>
      <c r="KM933">
        <v>1146</v>
      </c>
      <c r="KN933">
        <v>900</v>
      </c>
      <c r="KO933">
        <v>1145</v>
      </c>
      <c r="KP933">
        <v>1145</v>
      </c>
      <c r="KQ933">
        <v>1145</v>
      </c>
      <c r="KR933">
        <v>1145</v>
      </c>
      <c r="KS933">
        <v>100</v>
      </c>
      <c r="KT933">
        <v>1145</v>
      </c>
      <c r="KU933">
        <v>1148</v>
      </c>
      <c r="KV933">
        <v>1145</v>
      </c>
      <c r="KW933">
        <v>1148</v>
      </c>
      <c r="KX933">
        <v>1000</v>
      </c>
      <c r="KY933">
        <v>1145</v>
      </c>
      <c r="KZ933">
        <v>1145</v>
      </c>
      <c r="LA933">
        <v>1145</v>
      </c>
      <c r="LB933">
        <v>1145</v>
      </c>
      <c r="LC933">
        <v>100</v>
      </c>
      <c r="LD933">
        <v>1145</v>
      </c>
      <c r="LE933">
        <v>1145</v>
      </c>
      <c r="LF933">
        <v>1144</v>
      </c>
      <c r="LG933">
        <v>1144</v>
      </c>
      <c r="LH933">
        <v>400</v>
      </c>
      <c r="LI933">
        <v>1143</v>
      </c>
      <c r="LJ933">
        <v>1143</v>
      </c>
      <c r="LK933">
        <v>1143</v>
      </c>
      <c r="LL933">
        <v>1143</v>
      </c>
      <c r="LM933">
        <v>300</v>
      </c>
      <c r="LN933">
        <v>1143</v>
      </c>
      <c r="LO933">
        <v>1147</v>
      </c>
      <c r="LP933">
        <v>1143</v>
      </c>
      <c r="LQ933">
        <v>1143</v>
      </c>
      <c r="LR933">
        <v>1100</v>
      </c>
      <c r="LS933">
        <v>1142</v>
      </c>
      <c r="LT933">
        <v>1142</v>
      </c>
      <c r="LU933">
        <v>1142</v>
      </c>
      <c r="LV933">
        <v>1142</v>
      </c>
      <c r="LW933">
        <v>100</v>
      </c>
      <c r="LX933">
        <v>1140</v>
      </c>
      <c r="LY933">
        <v>1150</v>
      </c>
      <c r="LZ933">
        <v>1139</v>
      </c>
      <c r="MA933">
        <v>1143</v>
      </c>
      <c r="MB933">
        <v>2800</v>
      </c>
      <c r="MG933">
        <v>0</v>
      </c>
      <c r="MH933">
        <v>1149</v>
      </c>
      <c r="MI933">
        <v>1149</v>
      </c>
      <c r="MJ933">
        <v>1145</v>
      </c>
      <c r="MK933">
        <v>1145</v>
      </c>
      <c r="ML933">
        <v>1000</v>
      </c>
      <c r="MM933">
        <v>1150</v>
      </c>
      <c r="MN933">
        <v>1150</v>
      </c>
      <c r="MO933">
        <v>1150</v>
      </c>
      <c r="MP933">
        <v>1150</v>
      </c>
      <c r="MQ933">
        <v>100</v>
      </c>
      <c r="MR933">
        <v>1150</v>
      </c>
      <c r="MS933">
        <v>1150</v>
      </c>
      <c r="MT933">
        <v>1150</v>
      </c>
      <c r="MU933">
        <v>1150</v>
      </c>
      <c r="MV933">
        <v>200</v>
      </c>
      <c r="MW933">
        <v>1152</v>
      </c>
      <c r="MX933">
        <v>1152</v>
      </c>
      <c r="MY933">
        <v>1152</v>
      </c>
      <c r="MZ933">
        <v>1152</v>
      </c>
      <c r="NA933">
        <v>100</v>
      </c>
      <c r="NB933">
        <v>1150</v>
      </c>
      <c r="NC933">
        <v>1150</v>
      </c>
      <c r="ND933">
        <v>1150</v>
      </c>
      <c r="NE933">
        <v>1150</v>
      </c>
      <c r="NF933">
        <v>500</v>
      </c>
      <c r="NG933">
        <v>1148</v>
      </c>
      <c r="NH933">
        <v>1148</v>
      </c>
      <c r="NI933">
        <v>1148</v>
      </c>
      <c r="NJ933">
        <v>1148</v>
      </c>
      <c r="NK933">
        <v>600</v>
      </c>
      <c r="NL933">
        <v>1149</v>
      </c>
      <c r="NM933">
        <v>1150</v>
      </c>
      <c r="NN933">
        <v>1144</v>
      </c>
      <c r="NO933">
        <v>1150</v>
      </c>
      <c r="NP933">
        <v>2300</v>
      </c>
      <c r="NQ933">
        <v>1152</v>
      </c>
      <c r="NR933">
        <v>1152</v>
      </c>
      <c r="NS933">
        <v>1150</v>
      </c>
      <c r="NT933">
        <v>1150</v>
      </c>
      <c r="NU933">
        <v>700</v>
      </c>
      <c r="NV933">
        <v>1150</v>
      </c>
      <c r="NW933">
        <v>1150</v>
      </c>
      <c r="NX933">
        <v>1150</v>
      </c>
      <c r="NY933">
        <v>1150</v>
      </c>
      <c r="NZ933">
        <v>1200</v>
      </c>
    </row>
    <row r="934" spans="1:390" ht="15">
      <c r="A934" s="14" t="s">
        <v>610</v>
      </c>
      <c r="B934" s="14">
        <v>20</v>
      </c>
      <c r="C934" s="14">
        <v>4979</v>
      </c>
      <c r="D934" s="9" t="s">
        <v>526</v>
      </c>
      <c r="E934" s="14" t="s">
        <v>20</v>
      </c>
      <c r="F934" s="14" t="s">
        <v>517</v>
      </c>
      <c r="G934" s="51">
        <v>1718</v>
      </c>
      <c r="H934" s="51">
        <v>102</v>
      </c>
      <c r="I934" s="59">
        <v>6.3100000000000003E-2</v>
      </c>
      <c r="J934" s="51">
        <v>19900</v>
      </c>
      <c r="K934" s="51">
        <v>1719</v>
      </c>
      <c r="L934" s="51">
        <v>1630</v>
      </c>
      <c r="M934" s="64">
        <f t="shared" si="74"/>
        <v>1.1235955056179775E-2</v>
      </c>
      <c r="N934" s="43" t="str">
        <f>IFERROR(VLOOKUP(C934, マスタ!$E$2:$G$33, 3, TRUE), "")</f>
        <v>化学・医薬品</v>
      </c>
      <c r="O934" s="14" t="str">
        <f>IF(F934 = "", "", TEXT( WORKDAY(TEXT(LEFT(F934, FIND("(", F934) - 1), "yyyy/mm/dd"), 1, マスタ!$A$2:$A$106), "yyyymmdd"))</f>
        <v>20170815</v>
      </c>
      <c r="P934" s="18">
        <v>42962</v>
      </c>
      <c r="Q934" s="57">
        <v>1717</v>
      </c>
      <c r="R934" s="57">
        <v>1760</v>
      </c>
      <c r="S934" s="57">
        <v>1700</v>
      </c>
      <c r="T934" s="14" t="str">
        <f t="shared" si="71"/>
        <v>有</v>
      </c>
      <c r="U934" s="14" t="str">
        <f t="shared" si="72"/>
        <v>有</v>
      </c>
      <c r="V934" s="68">
        <f t="shared" si="73"/>
        <v>-5.8207217694994373E-4</v>
      </c>
      <c r="W934" s="19" t="s">
        <v>950</v>
      </c>
      <c r="X934" s="47">
        <v>11</v>
      </c>
      <c r="Y934" s="70">
        <f t="shared" si="75"/>
        <v>6.4027939464493597</v>
      </c>
      <c r="Z934">
        <v>1717</v>
      </c>
      <c r="AA934">
        <v>1717</v>
      </c>
      <c r="AB934">
        <v>1709</v>
      </c>
      <c r="AC934">
        <v>1709</v>
      </c>
      <c r="AD934">
        <v>600</v>
      </c>
      <c r="AE934">
        <v>1715</v>
      </c>
      <c r="AF934">
        <v>1715</v>
      </c>
      <c r="AG934">
        <v>1715</v>
      </c>
      <c r="AH934">
        <v>1715</v>
      </c>
      <c r="AI934">
        <v>100</v>
      </c>
      <c r="AJ934">
        <v>1712</v>
      </c>
      <c r="AK934">
        <v>1712</v>
      </c>
      <c r="AL934">
        <v>1712</v>
      </c>
      <c r="AM934">
        <v>1712</v>
      </c>
      <c r="AN934">
        <v>100</v>
      </c>
      <c r="AO934">
        <v>1718</v>
      </c>
      <c r="AP934">
        <v>1720</v>
      </c>
      <c r="AQ934">
        <v>1718</v>
      </c>
      <c r="AR934">
        <v>1720</v>
      </c>
      <c r="AS934">
        <v>1700</v>
      </c>
      <c r="AT934">
        <v>1721</v>
      </c>
      <c r="AU934">
        <v>1728</v>
      </c>
      <c r="AV934">
        <v>1721</v>
      </c>
      <c r="AW934">
        <v>1728</v>
      </c>
      <c r="AX934">
        <v>1200</v>
      </c>
      <c r="AY934">
        <v>1735</v>
      </c>
      <c r="AZ934">
        <v>1753</v>
      </c>
      <c r="BA934">
        <v>1735</v>
      </c>
      <c r="BB934">
        <v>1753</v>
      </c>
      <c r="BC934">
        <v>2000</v>
      </c>
      <c r="BD934">
        <v>1753</v>
      </c>
      <c r="BE934">
        <v>1760</v>
      </c>
      <c r="BF934">
        <v>1750</v>
      </c>
      <c r="BG934">
        <v>1760</v>
      </c>
      <c r="BH934">
        <v>1300</v>
      </c>
      <c r="BI934">
        <v>1754</v>
      </c>
      <c r="BJ934">
        <v>1754</v>
      </c>
      <c r="BK934">
        <v>1736</v>
      </c>
      <c r="BL934">
        <v>1737</v>
      </c>
      <c r="BM934">
        <v>1700</v>
      </c>
      <c r="BN934">
        <v>1748</v>
      </c>
      <c r="BO934">
        <v>1756</v>
      </c>
      <c r="BP934">
        <v>1748</v>
      </c>
      <c r="BQ934">
        <v>1756</v>
      </c>
      <c r="BR934">
        <v>300</v>
      </c>
      <c r="BS934">
        <v>1749</v>
      </c>
      <c r="BT934">
        <v>1752</v>
      </c>
      <c r="BU934">
        <v>1738</v>
      </c>
      <c r="BV934">
        <v>1738</v>
      </c>
      <c r="BW934">
        <v>1000</v>
      </c>
      <c r="BX934">
        <v>1737</v>
      </c>
      <c r="BY934">
        <v>1738</v>
      </c>
      <c r="BZ934">
        <v>1737</v>
      </c>
      <c r="CA934">
        <v>1738</v>
      </c>
      <c r="CB934">
        <v>300</v>
      </c>
      <c r="CC934">
        <v>1731</v>
      </c>
      <c r="CD934">
        <v>1731</v>
      </c>
      <c r="CE934">
        <v>1718</v>
      </c>
      <c r="CF934">
        <v>1718</v>
      </c>
      <c r="CG934">
        <v>1100</v>
      </c>
      <c r="CH934">
        <v>1710</v>
      </c>
      <c r="CI934">
        <v>1712</v>
      </c>
      <c r="CJ934">
        <v>1710</v>
      </c>
      <c r="CK934">
        <v>1712</v>
      </c>
      <c r="CL934">
        <v>200</v>
      </c>
      <c r="CM934">
        <v>1705</v>
      </c>
      <c r="CN934">
        <v>1706</v>
      </c>
      <c r="CO934">
        <v>1700</v>
      </c>
      <c r="CP934">
        <v>1706</v>
      </c>
      <c r="CQ934">
        <v>500</v>
      </c>
      <c r="CV934">
        <v>0</v>
      </c>
      <c r="CW934">
        <v>1705</v>
      </c>
      <c r="CX934">
        <v>1712</v>
      </c>
      <c r="CY934">
        <v>1705</v>
      </c>
      <c r="CZ934">
        <v>1712</v>
      </c>
      <c r="DA934">
        <v>300</v>
      </c>
      <c r="DF934">
        <v>0</v>
      </c>
      <c r="DK934">
        <v>0</v>
      </c>
      <c r="DP934">
        <v>0</v>
      </c>
      <c r="DU934">
        <v>0</v>
      </c>
      <c r="DZ934">
        <v>0</v>
      </c>
      <c r="EE934">
        <v>0</v>
      </c>
      <c r="EJ934">
        <v>0</v>
      </c>
      <c r="EO934">
        <v>0</v>
      </c>
      <c r="ET934">
        <v>0</v>
      </c>
      <c r="EY934">
        <v>0</v>
      </c>
      <c r="FD934">
        <v>0</v>
      </c>
      <c r="FI934">
        <v>0</v>
      </c>
      <c r="FN934">
        <v>0</v>
      </c>
      <c r="FS934">
        <v>0</v>
      </c>
      <c r="FX934">
        <v>0</v>
      </c>
      <c r="GC934">
        <v>0</v>
      </c>
      <c r="GH934">
        <v>0</v>
      </c>
      <c r="GM934">
        <v>0</v>
      </c>
      <c r="GR934">
        <v>0</v>
      </c>
      <c r="GW934">
        <v>0</v>
      </c>
      <c r="HB934">
        <v>0</v>
      </c>
      <c r="HG934">
        <v>0</v>
      </c>
      <c r="HL934">
        <v>0</v>
      </c>
      <c r="HQ934">
        <v>0</v>
      </c>
      <c r="HV934">
        <v>0</v>
      </c>
      <c r="IA934">
        <v>0</v>
      </c>
      <c r="IB934">
        <v>1745</v>
      </c>
      <c r="IC934">
        <v>1745</v>
      </c>
      <c r="ID934">
        <v>1731</v>
      </c>
      <c r="IE934">
        <v>1731</v>
      </c>
      <c r="IF934">
        <v>1700</v>
      </c>
      <c r="IG934">
        <v>1731</v>
      </c>
      <c r="IH934">
        <v>1731</v>
      </c>
      <c r="II934">
        <v>1727</v>
      </c>
      <c r="IJ934">
        <v>1727</v>
      </c>
      <c r="IK934">
        <v>500</v>
      </c>
      <c r="IL934">
        <v>1724</v>
      </c>
      <c r="IM934">
        <v>1724</v>
      </c>
      <c r="IN934">
        <v>1724</v>
      </c>
      <c r="IO934">
        <v>1724</v>
      </c>
      <c r="IP934">
        <v>300</v>
      </c>
      <c r="IU934">
        <v>0</v>
      </c>
      <c r="IV934">
        <v>1725</v>
      </c>
      <c r="IW934">
        <v>1725</v>
      </c>
      <c r="IX934">
        <v>1725</v>
      </c>
      <c r="IY934">
        <v>1725</v>
      </c>
      <c r="IZ934">
        <v>100</v>
      </c>
      <c r="JA934">
        <v>1730</v>
      </c>
      <c r="JB934">
        <v>1730</v>
      </c>
      <c r="JC934">
        <v>1730</v>
      </c>
      <c r="JD934">
        <v>1730</v>
      </c>
      <c r="JE934">
        <v>100</v>
      </c>
      <c r="JJ934">
        <v>0</v>
      </c>
      <c r="JK934">
        <v>1740</v>
      </c>
      <c r="JL934">
        <v>1740</v>
      </c>
      <c r="JM934">
        <v>1740</v>
      </c>
      <c r="JN934">
        <v>1740</v>
      </c>
      <c r="JO934">
        <v>200</v>
      </c>
      <c r="JT934">
        <v>0</v>
      </c>
      <c r="JY934">
        <v>0</v>
      </c>
      <c r="JZ934">
        <v>1746</v>
      </c>
      <c r="KA934">
        <v>1747</v>
      </c>
      <c r="KB934">
        <v>1746</v>
      </c>
      <c r="KC934">
        <v>1747</v>
      </c>
      <c r="KD934">
        <v>300</v>
      </c>
      <c r="KI934">
        <v>0</v>
      </c>
      <c r="KN934">
        <v>0</v>
      </c>
      <c r="KS934">
        <v>0</v>
      </c>
      <c r="KX934">
        <v>0</v>
      </c>
      <c r="LC934">
        <v>0</v>
      </c>
      <c r="LH934">
        <v>0</v>
      </c>
      <c r="LM934">
        <v>0</v>
      </c>
      <c r="LR934">
        <v>0</v>
      </c>
      <c r="LW934">
        <v>0</v>
      </c>
      <c r="LX934">
        <v>1738</v>
      </c>
      <c r="LY934">
        <v>1738</v>
      </c>
      <c r="LZ934">
        <v>1737</v>
      </c>
      <c r="MA934">
        <v>1737</v>
      </c>
      <c r="MB934">
        <v>800</v>
      </c>
      <c r="MG934">
        <v>0</v>
      </c>
      <c r="ML934">
        <v>0</v>
      </c>
      <c r="MM934">
        <v>1746</v>
      </c>
      <c r="MN934">
        <v>1746</v>
      </c>
      <c r="MO934">
        <v>1746</v>
      </c>
      <c r="MP934">
        <v>1746</v>
      </c>
      <c r="MQ934">
        <v>100</v>
      </c>
      <c r="MR934">
        <v>1744</v>
      </c>
      <c r="MS934">
        <v>1744</v>
      </c>
      <c r="MT934">
        <v>1744</v>
      </c>
      <c r="MU934">
        <v>1744</v>
      </c>
      <c r="MV934">
        <v>200</v>
      </c>
      <c r="MW934">
        <v>1746</v>
      </c>
      <c r="MX934">
        <v>1747</v>
      </c>
      <c r="MY934">
        <v>1741</v>
      </c>
      <c r="MZ934">
        <v>1741</v>
      </c>
      <c r="NA934">
        <v>1300</v>
      </c>
      <c r="NF934">
        <v>0</v>
      </c>
      <c r="NK934">
        <v>0</v>
      </c>
      <c r="NL934">
        <v>1744</v>
      </c>
      <c r="NM934">
        <v>1744</v>
      </c>
      <c r="NN934">
        <v>1740</v>
      </c>
      <c r="NO934">
        <v>1740</v>
      </c>
      <c r="NP934">
        <v>300</v>
      </c>
      <c r="NQ934">
        <v>1739</v>
      </c>
      <c r="NR934">
        <v>1739</v>
      </c>
      <c r="NS934">
        <v>1731</v>
      </c>
      <c r="NT934">
        <v>1732</v>
      </c>
      <c r="NU934">
        <v>1000</v>
      </c>
      <c r="NV934">
        <v>1732</v>
      </c>
      <c r="NW934">
        <v>1732</v>
      </c>
      <c r="NX934">
        <v>1732</v>
      </c>
      <c r="NY934">
        <v>1732</v>
      </c>
      <c r="NZ934">
        <v>200</v>
      </c>
    </row>
    <row r="935" spans="1:390" ht="27">
      <c r="A935" s="15" t="s">
        <v>610</v>
      </c>
      <c r="B935" s="15">
        <v>22</v>
      </c>
      <c r="C935" s="15">
        <v>3097</v>
      </c>
      <c r="D935" s="10" t="s">
        <v>305</v>
      </c>
      <c r="E935" s="15" t="s">
        <v>20</v>
      </c>
      <c r="F935" s="15" t="s">
        <v>517</v>
      </c>
      <c r="G935" s="50">
        <v>6200</v>
      </c>
      <c r="H935" s="50">
        <v>360</v>
      </c>
      <c r="I935" s="58">
        <v>6.1600000000000002E-2</v>
      </c>
      <c r="J935" s="50">
        <v>150700</v>
      </c>
      <c r="K935" s="50">
        <v>6270</v>
      </c>
      <c r="L935" s="50">
        <v>5720</v>
      </c>
      <c r="M935" s="63">
        <f t="shared" si="74"/>
        <v>0.12727272727272726</v>
      </c>
      <c r="N935" s="42" t="str">
        <f>IFERROR(VLOOKUP(C935, マスタ!$E$2:$G$33, 3, TRUE), "")</f>
        <v>繊維製品</v>
      </c>
      <c r="O935" s="15" t="str">
        <f>IF(F935 = "", "", TEXT( WORKDAY(TEXT(LEFT(F935, FIND("(", F935) - 1), "yyyy/mm/dd"), 1, マスタ!$A$2:$A$106), "yyyymmdd"))</f>
        <v>20170815</v>
      </c>
      <c r="P935" s="16">
        <v>42962</v>
      </c>
      <c r="Q935" s="56">
        <v>6400</v>
      </c>
      <c r="R935" s="56">
        <v>6400</v>
      </c>
      <c r="S935" s="56">
        <v>6090</v>
      </c>
      <c r="T935" s="15" t="str">
        <f t="shared" si="71"/>
        <v>無</v>
      </c>
      <c r="U935" s="15" t="str">
        <f t="shared" si="72"/>
        <v>有</v>
      </c>
      <c r="V935" s="67">
        <f t="shared" si="73"/>
        <v>3.2258064516129004E-2</v>
      </c>
      <c r="W935" s="17" t="s">
        <v>947</v>
      </c>
      <c r="X935" s="46">
        <v>-62</v>
      </c>
      <c r="Y935" s="71">
        <f t="shared" si="75"/>
        <v>-10</v>
      </c>
      <c r="Z935">
        <v>6400</v>
      </c>
      <c r="AA935">
        <v>6400</v>
      </c>
      <c r="AB935">
        <v>6330</v>
      </c>
      <c r="AC935">
        <v>6340</v>
      </c>
      <c r="AD935">
        <v>9300</v>
      </c>
      <c r="AE935">
        <v>6350</v>
      </c>
      <c r="AF935">
        <v>6360</v>
      </c>
      <c r="AG935">
        <v>6320</v>
      </c>
      <c r="AH935">
        <v>6350</v>
      </c>
      <c r="AI935">
        <v>4200</v>
      </c>
      <c r="AJ935">
        <v>6340</v>
      </c>
      <c r="AK935">
        <v>6340</v>
      </c>
      <c r="AL935">
        <v>6210</v>
      </c>
      <c r="AM935">
        <v>6250</v>
      </c>
      <c r="AN935">
        <v>4600</v>
      </c>
      <c r="AO935">
        <v>6240</v>
      </c>
      <c r="AP935">
        <v>6280</v>
      </c>
      <c r="AQ935">
        <v>6220</v>
      </c>
      <c r="AR935">
        <v>6240</v>
      </c>
      <c r="AS935">
        <v>2900</v>
      </c>
      <c r="AT935">
        <v>6240</v>
      </c>
      <c r="AU935">
        <v>6240</v>
      </c>
      <c r="AV935">
        <v>6220</v>
      </c>
      <c r="AW935">
        <v>6240</v>
      </c>
      <c r="AX935">
        <v>500</v>
      </c>
      <c r="AY935">
        <v>6230</v>
      </c>
      <c r="AZ935">
        <v>6240</v>
      </c>
      <c r="BA935">
        <v>6230</v>
      </c>
      <c r="BB935">
        <v>6240</v>
      </c>
      <c r="BC935">
        <v>400</v>
      </c>
      <c r="BD935">
        <v>6270</v>
      </c>
      <c r="BE935">
        <v>6320</v>
      </c>
      <c r="BF935">
        <v>6250</v>
      </c>
      <c r="BG935">
        <v>6320</v>
      </c>
      <c r="BH935">
        <v>2900</v>
      </c>
      <c r="BI935">
        <v>6320</v>
      </c>
      <c r="BJ935">
        <v>6340</v>
      </c>
      <c r="BK935">
        <v>6270</v>
      </c>
      <c r="BL935">
        <v>6270</v>
      </c>
      <c r="BM935">
        <v>5300</v>
      </c>
      <c r="BN935">
        <v>6270</v>
      </c>
      <c r="BO935">
        <v>6270</v>
      </c>
      <c r="BP935">
        <v>6250</v>
      </c>
      <c r="BQ935">
        <v>6250</v>
      </c>
      <c r="BR935">
        <v>800</v>
      </c>
      <c r="BS935">
        <v>6230</v>
      </c>
      <c r="BT935">
        <v>6230</v>
      </c>
      <c r="BU935">
        <v>6230</v>
      </c>
      <c r="BV935">
        <v>6230</v>
      </c>
      <c r="BW935">
        <v>100</v>
      </c>
      <c r="BX935">
        <v>6210</v>
      </c>
      <c r="BY935">
        <v>6210</v>
      </c>
      <c r="BZ935">
        <v>6090</v>
      </c>
      <c r="CA935">
        <v>6130</v>
      </c>
      <c r="CB935">
        <v>3900</v>
      </c>
      <c r="CC935">
        <v>6110</v>
      </c>
      <c r="CD935">
        <v>6120</v>
      </c>
      <c r="CE935">
        <v>6110</v>
      </c>
      <c r="CF935">
        <v>6110</v>
      </c>
      <c r="CG935">
        <v>900</v>
      </c>
      <c r="CH935">
        <v>6100</v>
      </c>
      <c r="CI935">
        <v>6210</v>
      </c>
      <c r="CJ935">
        <v>6100</v>
      </c>
      <c r="CK935">
        <v>6210</v>
      </c>
      <c r="CL935">
        <v>2800</v>
      </c>
      <c r="CM935">
        <v>6210</v>
      </c>
      <c r="CN935">
        <v>6250</v>
      </c>
      <c r="CO935">
        <v>6140</v>
      </c>
      <c r="CP935">
        <v>6150</v>
      </c>
      <c r="CQ935">
        <v>3400</v>
      </c>
      <c r="CR935">
        <v>6150</v>
      </c>
      <c r="CS935">
        <v>6200</v>
      </c>
      <c r="CT935">
        <v>6140</v>
      </c>
      <c r="CU935">
        <v>6200</v>
      </c>
      <c r="CV935">
        <v>1200</v>
      </c>
      <c r="CW935">
        <v>6200</v>
      </c>
      <c r="CX935">
        <v>6230</v>
      </c>
      <c r="CY935">
        <v>6190</v>
      </c>
      <c r="CZ935">
        <v>6190</v>
      </c>
      <c r="DA935">
        <v>2100</v>
      </c>
      <c r="DB935">
        <v>6200</v>
      </c>
      <c r="DC935">
        <v>6200</v>
      </c>
      <c r="DD935">
        <v>6200</v>
      </c>
      <c r="DE935">
        <v>6200</v>
      </c>
      <c r="DF935">
        <v>100</v>
      </c>
      <c r="DG935">
        <v>6180</v>
      </c>
      <c r="DH935">
        <v>6200</v>
      </c>
      <c r="DI935">
        <v>6180</v>
      </c>
      <c r="DJ935">
        <v>6200</v>
      </c>
      <c r="DK935">
        <v>1100</v>
      </c>
      <c r="DL935">
        <v>6190</v>
      </c>
      <c r="DM935">
        <v>6210</v>
      </c>
      <c r="DN935">
        <v>6190</v>
      </c>
      <c r="DO935">
        <v>6210</v>
      </c>
      <c r="DP935">
        <v>300</v>
      </c>
      <c r="DQ935">
        <v>6230</v>
      </c>
      <c r="DR935">
        <v>6270</v>
      </c>
      <c r="DS935">
        <v>6230</v>
      </c>
      <c r="DT935">
        <v>6230</v>
      </c>
      <c r="DU935">
        <v>1500</v>
      </c>
      <c r="DV935">
        <v>6210</v>
      </c>
      <c r="DW935">
        <v>6210</v>
      </c>
      <c r="DX935">
        <v>6200</v>
      </c>
      <c r="DY935">
        <v>6200</v>
      </c>
      <c r="DZ935">
        <v>500</v>
      </c>
      <c r="EA935">
        <v>6200</v>
      </c>
      <c r="EB935">
        <v>6200</v>
      </c>
      <c r="EC935">
        <v>6190</v>
      </c>
      <c r="ED935">
        <v>6190</v>
      </c>
      <c r="EE935">
        <v>700</v>
      </c>
      <c r="EF935">
        <v>6190</v>
      </c>
      <c r="EG935">
        <v>6190</v>
      </c>
      <c r="EH935">
        <v>6190</v>
      </c>
      <c r="EI935">
        <v>6190</v>
      </c>
      <c r="EJ935">
        <v>100</v>
      </c>
      <c r="EK935">
        <v>6170</v>
      </c>
      <c r="EL935">
        <v>6200</v>
      </c>
      <c r="EM935">
        <v>6170</v>
      </c>
      <c r="EN935">
        <v>6180</v>
      </c>
      <c r="EO935">
        <v>1600</v>
      </c>
      <c r="ET935">
        <v>0</v>
      </c>
      <c r="EY935">
        <v>0</v>
      </c>
      <c r="EZ935">
        <v>6200</v>
      </c>
      <c r="FA935">
        <v>6230</v>
      </c>
      <c r="FB935">
        <v>6200</v>
      </c>
      <c r="FC935">
        <v>6230</v>
      </c>
      <c r="FD935">
        <v>800</v>
      </c>
      <c r="FE935">
        <v>6230</v>
      </c>
      <c r="FF935">
        <v>6240</v>
      </c>
      <c r="FG935">
        <v>6220</v>
      </c>
      <c r="FH935">
        <v>6220</v>
      </c>
      <c r="FI935">
        <v>1100</v>
      </c>
      <c r="FJ935">
        <v>6220</v>
      </c>
      <c r="FK935">
        <v>6240</v>
      </c>
      <c r="FL935">
        <v>6220</v>
      </c>
      <c r="FM935">
        <v>6230</v>
      </c>
      <c r="FN935">
        <v>800</v>
      </c>
      <c r="FO935">
        <v>6230</v>
      </c>
      <c r="FP935">
        <v>6230</v>
      </c>
      <c r="FQ935">
        <v>6210</v>
      </c>
      <c r="FR935">
        <v>6210</v>
      </c>
      <c r="FS935">
        <v>700</v>
      </c>
      <c r="FT935">
        <v>6200</v>
      </c>
      <c r="FU935">
        <v>6200</v>
      </c>
      <c r="FV935">
        <v>6200</v>
      </c>
      <c r="FW935">
        <v>6200</v>
      </c>
      <c r="FX935">
        <v>400</v>
      </c>
      <c r="GC935">
        <v>0</v>
      </c>
      <c r="GH935">
        <v>0</v>
      </c>
      <c r="GM935">
        <v>0</v>
      </c>
      <c r="GR935">
        <v>0</v>
      </c>
      <c r="GW935">
        <v>0</v>
      </c>
      <c r="HB935">
        <v>0</v>
      </c>
      <c r="HG935">
        <v>0</v>
      </c>
      <c r="HL935">
        <v>0</v>
      </c>
      <c r="HQ935">
        <v>0</v>
      </c>
      <c r="HV935">
        <v>0</v>
      </c>
      <c r="IA935">
        <v>0</v>
      </c>
      <c r="IB935">
        <v>6200</v>
      </c>
      <c r="IC935">
        <v>6250</v>
      </c>
      <c r="ID935">
        <v>6200</v>
      </c>
      <c r="IE935">
        <v>6240</v>
      </c>
      <c r="IF935">
        <v>2200</v>
      </c>
      <c r="IG935">
        <v>6250</v>
      </c>
      <c r="IH935">
        <v>6250</v>
      </c>
      <c r="II935">
        <v>6250</v>
      </c>
      <c r="IJ935">
        <v>6250</v>
      </c>
      <c r="IK935">
        <v>300</v>
      </c>
      <c r="IL935">
        <v>6250</v>
      </c>
      <c r="IM935">
        <v>6280</v>
      </c>
      <c r="IN935">
        <v>6250</v>
      </c>
      <c r="IO935">
        <v>6280</v>
      </c>
      <c r="IP935">
        <v>800</v>
      </c>
      <c r="IQ935">
        <v>6280</v>
      </c>
      <c r="IR935">
        <v>6290</v>
      </c>
      <c r="IS935">
        <v>6250</v>
      </c>
      <c r="IT935">
        <v>6260</v>
      </c>
      <c r="IU935">
        <v>1900</v>
      </c>
      <c r="IZ935">
        <v>0</v>
      </c>
      <c r="JA935">
        <v>6260</v>
      </c>
      <c r="JB935">
        <v>6330</v>
      </c>
      <c r="JC935">
        <v>6260</v>
      </c>
      <c r="JD935">
        <v>6310</v>
      </c>
      <c r="JE935">
        <v>3400</v>
      </c>
      <c r="JF935">
        <v>6310</v>
      </c>
      <c r="JG935">
        <v>6320</v>
      </c>
      <c r="JH935">
        <v>6310</v>
      </c>
      <c r="JI935">
        <v>6320</v>
      </c>
      <c r="JJ935">
        <v>700</v>
      </c>
      <c r="JO935">
        <v>0</v>
      </c>
      <c r="JP935">
        <v>6330</v>
      </c>
      <c r="JQ935">
        <v>6340</v>
      </c>
      <c r="JR935">
        <v>6330</v>
      </c>
      <c r="JS935">
        <v>6340</v>
      </c>
      <c r="JT935">
        <v>700</v>
      </c>
      <c r="JU935">
        <v>6330</v>
      </c>
      <c r="JV935">
        <v>6340</v>
      </c>
      <c r="JW935">
        <v>6330</v>
      </c>
      <c r="JX935">
        <v>6340</v>
      </c>
      <c r="JY935">
        <v>700</v>
      </c>
      <c r="JZ935">
        <v>6350</v>
      </c>
      <c r="KA935">
        <v>6360</v>
      </c>
      <c r="KB935">
        <v>6330</v>
      </c>
      <c r="KC935">
        <v>6330</v>
      </c>
      <c r="KD935">
        <v>3500</v>
      </c>
      <c r="KE935">
        <v>6330</v>
      </c>
      <c r="KF935">
        <v>6330</v>
      </c>
      <c r="KG935">
        <v>6320</v>
      </c>
      <c r="KH935">
        <v>6320</v>
      </c>
      <c r="KI935">
        <v>300</v>
      </c>
      <c r="KJ935">
        <v>6310</v>
      </c>
      <c r="KK935">
        <v>6310</v>
      </c>
      <c r="KL935">
        <v>6300</v>
      </c>
      <c r="KM935">
        <v>6300</v>
      </c>
      <c r="KN935">
        <v>900</v>
      </c>
      <c r="KO935">
        <v>6300</v>
      </c>
      <c r="KP935">
        <v>6330</v>
      </c>
      <c r="KQ935">
        <v>6300</v>
      </c>
      <c r="KR935">
        <v>6330</v>
      </c>
      <c r="KS935">
        <v>500</v>
      </c>
      <c r="KT935">
        <v>6340</v>
      </c>
      <c r="KU935">
        <v>6350</v>
      </c>
      <c r="KV935">
        <v>6340</v>
      </c>
      <c r="KW935">
        <v>6350</v>
      </c>
      <c r="KX935">
        <v>400</v>
      </c>
      <c r="KY935">
        <v>6350</v>
      </c>
      <c r="KZ935">
        <v>6350</v>
      </c>
      <c r="LA935">
        <v>6330</v>
      </c>
      <c r="LB935">
        <v>6330</v>
      </c>
      <c r="LC935">
        <v>1400</v>
      </c>
      <c r="LD935">
        <v>6320</v>
      </c>
      <c r="LE935">
        <v>6320</v>
      </c>
      <c r="LF935">
        <v>6310</v>
      </c>
      <c r="LG935">
        <v>6320</v>
      </c>
      <c r="LH935">
        <v>500</v>
      </c>
      <c r="LI935">
        <v>6310</v>
      </c>
      <c r="LJ935">
        <v>6310</v>
      </c>
      <c r="LK935">
        <v>6310</v>
      </c>
      <c r="LL935">
        <v>6310</v>
      </c>
      <c r="LM935">
        <v>100</v>
      </c>
      <c r="LN935">
        <v>6310</v>
      </c>
      <c r="LO935">
        <v>6320</v>
      </c>
      <c r="LP935">
        <v>6300</v>
      </c>
      <c r="LQ935">
        <v>6300</v>
      </c>
      <c r="LR935">
        <v>1000</v>
      </c>
      <c r="LS935">
        <v>6300</v>
      </c>
      <c r="LT935">
        <v>6310</v>
      </c>
      <c r="LU935">
        <v>6300</v>
      </c>
      <c r="LV935">
        <v>6310</v>
      </c>
      <c r="LW935">
        <v>700</v>
      </c>
      <c r="LX935">
        <v>6310</v>
      </c>
      <c r="LY935">
        <v>6330</v>
      </c>
      <c r="LZ935">
        <v>6310</v>
      </c>
      <c r="MA935">
        <v>6330</v>
      </c>
      <c r="MB935">
        <v>700</v>
      </c>
      <c r="MC935">
        <v>6340</v>
      </c>
      <c r="MD935">
        <v>6340</v>
      </c>
      <c r="ME935">
        <v>6340</v>
      </c>
      <c r="MF935">
        <v>6340</v>
      </c>
      <c r="MG935">
        <v>1000</v>
      </c>
      <c r="MH935">
        <v>6340</v>
      </c>
      <c r="MI935">
        <v>6380</v>
      </c>
      <c r="MJ935">
        <v>6340</v>
      </c>
      <c r="MK935">
        <v>6380</v>
      </c>
      <c r="ML935">
        <v>2100</v>
      </c>
      <c r="MM935">
        <v>6380</v>
      </c>
      <c r="MN935">
        <v>6380</v>
      </c>
      <c r="MO935">
        <v>6370</v>
      </c>
      <c r="MP935">
        <v>6370</v>
      </c>
      <c r="MQ935">
        <v>1700</v>
      </c>
      <c r="MR935">
        <v>6360</v>
      </c>
      <c r="MS935">
        <v>6360</v>
      </c>
      <c r="MT935">
        <v>6360</v>
      </c>
      <c r="MU935">
        <v>6360</v>
      </c>
      <c r="MV935">
        <v>1200</v>
      </c>
      <c r="MW935">
        <v>6350</v>
      </c>
      <c r="MX935">
        <v>6350</v>
      </c>
      <c r="MY935">
        <v>6350</v>
      </c>
      <c r="MZ935">
        <v>6350</v>
      </c>
      <c r="NA935">
        <v>100</v>
      </c>
      <c r="NB935">
        <v>6360</v>
      </c>
      <c r="NC935">
        <v>6370</v>
      </c>
      <c r="ND935">
        <v>6360</v>
      </c>
      <c r="NE935">
        <v>6370</v>
      </c>
      <c r="NF935">
        <v>1300</v>
      </c>
      <c r="NG935">
        <v>6370</v>
      </c>
      <c r="NH935">
        <v>6370</v>
      </c>
      <c r="NI935">
        <v>6320</v>
      </c>
      <c r="NJ935">
        <v>6320</v>
      </c>
      <c r="NK935">
        <v>2900</v>
      </c>
      <c r="NL935">
        <v>6330</v>
      </c>
      <c r="NM935">
        <v>6340</v>
      </c>
      <c r="NN935">
        <v>6330</v>
      </c>
      <c r="NO935">
        <v>6330</v>
      </c>
      <c r="NP935">
        <v>800</v>
      </c>
      <c r="NQ935">
        <v>6320</v>
      </c>
      <c r="NR935">
        <v>6320</v>
      </c>
      <c r="NS935">
        <v>6300</v>
      </c>
      <c r="NT935">
        <v>6300</v>
      </c>
      <c r="NU935">
        <v>2500</v>
      </c>
      <c r="NV935">
        <v>6300</v>
      </c>
      <c r="NW935">
        <v>6300</v>
      </c>
      <c r="NX935">
        <v>6300</v>
      </c>
      <c r="NY935">
        <v>6300</v>
      </c>
      <c r="NZ935">
        <v>2100</v>
      </c>
    </row>
    <row r="936" spans="1:390" ht="15">
      <c r="A936" s="14" t="s">
        <v>610</v>
      </c>
      <c r="B936" s="14">
        <v>23</v>
      </c>
      <c r="C936" s="14">
        <v>9994</v>
      </c>
      <c r="D936" s="9" t="s">
        <v>527</v>
      </c>
      <c r="E936" s="14" t="s">
        <v>20</v>
      </c>
      <c r="F936" s="14" t="s">
        <v>517</v>
      </c>
      <c r="G936" s="51">
        <v>1643</v>
      </c>
      <c r="H936" s="51">
        <v>95</v>
      </c>
      <c r="I936" s="59">
        <v>6.1400000000000003E-2</v>
      </c>
      <c r="J936" s="51">
        <v>65500</v>
      </c>
      <c r="K936" s="51">
        <v>1644</v>
      </c>
      <c r="L936" s="51">
        <v>1588</v>
      </c>
      <c r="M936" s="64">
        <f t="shared" si="74"/>
        <v>1.7857142857142856E-2</v>
      </c>
      <c r="N936" s="43" t="str">
        <f>IFERROR(VLOOKUP(C936, マスタ!$E$2:$G$33, 3, TRUE), "")</f>
        <v>サービス</v>
      </c>
      <c r="O936" s="14" t="str">
        <f>IF(F936 = "", "", TEXT( WORKDAY(TEXT(LEFT(F936, FIND("(", F936) - 1), "yyyy/mm/dd"), 1, マスタ!$A$2:$A$106), "yyyymmdd"))</f>
        <v>20170815</v>
      </c>
      <c r="P936" s="18">
        <v>42962</v>
      </c>
      <c r="Q936" s="57">
        <v>1646</v>
      </c>
      <c r="R936" s="57">
        <v>1665</v>
      </c>
      <c r="S936" s="57">
        <v>1633</v>
      </c>
      <c r="T936" s="14" t="str">
        <f t="shared" si="71"/>
        <v>有</v>
      </c>
      <c r="U936" s="14" t="str">
        <f t="shared" si="72"/>
        <v>無</v>
      </c>
      <c r="V936" s="68">
        <f t="shared" si="73"/>
        <v>1.8259281801582539E-3</v>
      </c>
      <c r="W936" s="19" t="s">
        <v>948</v>
      </c>
      <c r="X936" s="47">
        <v>-2</v>
      </c>
      <c r="Y936" s="70">
        <f t="shared" si="75"/>
        <v>-1.2172854534388313</v>
      </c>
      <c r="Z936">
        <v>1646</v>
      </c>
      <c r="AA936">
        <v>1647</v>
      </c>
      <c r="AB936">
        <v>1645</v>
      </c>
      <c r="AC936">
        <v>1645</v>
      </c>
      <c r="AD936">
        <v>3100</v>
      </c>
      <c r="AE936">
        <v>1643</v>
      </c>
      <c r="AF936">
        <v>1643</v>
      </c>
      <c r="AG936">
        <v>1643</v>
      </c>
      <c r="AH936">
        <v>1643</v>
      </c>
      <c r="AI936">
        <v>300</v>
      </c>
      <c r="AJ936">
        <v>1643</v>
      </c>
      <c r="AK936">
        <v>1644</v>
      </c>
      <c r="AL936">
        <v>1643</v>
      </c>
      <c r="AM936">
        <v>1644</v>
      </c>
      <c r="AN936">
        <v>200</v>
      </c>
      <c r="AO936">
        <v>1638</v>
      </c>
      <c r="AP936">
        <v>1638</v>
      </c>
      <c r="AQ936">
        <v>1633</v>
      </c>
      <c r="AR936">
        <v>1638</v>
      </c>
      <c r="AS936">
        <v>1200</v>
      </c>
      <c r="AT936">
        <v>1641</v>
      </c>
      <c r="AU936">
        <v>1644</v>
      </c>
      <c r="AV936">
        <v>1641</v>
      </c>
      <c r="AW936">
        <v>1644</v>
      </c>
      <c r="AX936">
        <v>900</v>
      </c>
      <c r="AY936">
        <v>1643</v>
      </c>
      <c r="AZ936">
        <v>1644</v>
      </c>
      <c r="BA936">
        <v>1643</v>
      </c>
      <c r="BB936">
        <v>1644</v>
      </c>
      <c r="BC936">
        <v>200</v>
      </c>
      <c r="BH936">
        <v>0</v>
      </c>
      <c r="BM936">
        <v>0</v>
      </c>
      <c r="BN936">
        <v>1643</v>
      </c>
      <c r="BO936">
        <v>1643</v>
      </c>
      <c r="BP936">
        <v>1640</v>
      </c>
      <c r="BQ936">
        <v>1640</v>
      </c>
      <c r="BR936">
        <v>400</v>
      </c>
      <c r="BS936">
        <v>1640</v>
      </c>
      <c r="BT936">
        <v>1640</v>
      </c>
      <c r="BU936">
        <v>1640</v>
      </c>
      <c r="BV936">
        <v>1640</v>
      </c>
      <c r="BW936">
        <v>300</v>
      </c>
      <c r="CB936">
        <v>0</v>
      </c>
      <c r="CC936">
        <v>1643</v>
      </c>
      <c r="CD936">
        <v>1644</v>
      </c>
      <c r="CE936">
        <v>1643</v>
      </c>
      <c r="CF936">
        <v>1644</v>
      </c>
      <c r="CG936">
        <v>300</v>
      </c>
      <c r="CL936">
        <v>0</v>
      </c>
      <c r="CQ936">
        <v>0</v>
      </c>
      <c r="CR936">
        <v>1643</v>
      </c>
      <c r="CS936">
        <v>1643</v>
      </c>
      <c r="CT936">
        <v>1643</v>
      </c>
      <c r="CU936">
        <v>1643</v>
      </c>
      <c r="CV936">
        <v>200</v>
      </c>
      <c r="DA936">
        <v>0</v>
      </c>
      <c r="DF936">
        <v>0</v>
      </c>
      <c r="DG936">
        <v>1645</v>
      </c>
      <c r="DH936">
        <v>1654</v>
      </c>
      <c r="DI936">
        <v>1645</v>
      </c>
      <c r="DJ936">
        <v>1654</v>
      </c>
      <c r="DK936">
        <v>4900</v>
      </c>
      <c r="DL936">
        <v>1655</v>
      </c>
      <c r="DM936">
        <v>1657</v>
      </c>
      <c r="DN936">
        <v>1655</v>
      </c>
      <c r="DO936">
        <v>1657</v>
      </c>
      <c r="DP936">
        <v>400</v>
      </c>
      <c r="DQ936">
        <v>1658</v>
      </c>
      <c r="DR936">
        <v>1663</v>
      </c>
      <c r="DS936">
        <v>1658</v>
      </c>
      <c r="DT936">
        <v>1663</v>
      </c>
      <c r="DU936">
        <v>1300</v>
      </c>
      <c r="DV936">
        <v>1665</v>
      </c>
      <c r="DW936">
        <v>1665</v>
      </c>
      <c r="DX936">
        <v>1665</v>
      </c>
      <c r="DY936">
        <v>1665</v>
      </c>
      <c r="DZ936">
        <v>100</v>
      </c>
      <c r="EA936">
        <v>1665</v>
      </c>
      <c r="EB936">
        <v>1665</v>
      </c>
      <c r="EC936">
        <v>1660</v>
      </c>
      <c r="ED936">
        <v>1660</v>
      </c>
      <c r="EE936">
        <v>700</v>
      </c>
      <c r="EJ936">
        <v>0</v>
      </c>
      <c r="EK936">
        <v>1659</v>
      </c>
      <c r="EL936">
        <v>1659</v>
      </c>
      <c r="EM936">
        <v>1658</v>
      </c>
      <c r="EN936">
        <v>1658</v>
      </c>
      <c r="EO936">
        <v>500</v>
      </c>
      <c r="ET936">
        <v>0</v>
      </c>
      <c r="EY936">
        <v>0</v>
      </c>
      <c r="FD936">
        <v>0</v>
      </c>
      <c r="FI936">
        <v>0</v>
      </c>
      <c r="FJ936">
        <v>1658</v>
      </c>
      <c r="FK936">
        <v>1658</v>
      </c>
      <c r="FL936">
        <v>1658</v>
      </c>
      <c r="FM936">
        <v>1658</v>
      </c>
      <c r="FN936">
        <v>100</v>
      </c>
      <c r="FO936">
        <v>1656</v>
      </c>
      <c r="FP936">
        <v>1656</v>
      </c>
      <c r="FQ936">
        <v>1655</v>
      </c>
      <c r="FR936">
        <v>1655</v>
      </c>
      <c r="FS936">
        <v>700</v>
      </c>
      <c r="FX936">
        <v>0</v>
      </c>
      <c r="GC936">
        <v>0</v>
      </c>
      <c r="GH936">
        <v>0</v>
      </c>
      <c r="GM936">
        <v>0</v>
      </c>
      <c r="GR936">
        <v>0</v>
      </c>
      <c r="GW936">
        <v>0</v>
      </c>
      <c r="HB936">
        <v>0</v>
      </c>
      <c r="HG936">
        <v>0</v>
      </c>
      <c r="HL936">
        <v>0</v>
      </c>
      <c r="HQ936">
        <v>0</v>
      </c>
      <c r="HV936">
        <v>0</v>
      </c>
      <c r="IA936">
        <v>0</v>
      </c>
      <c r="IB936">
        <v>1660</v>
      </c>
      <c r="IC936">
        <v>1660</v>
      </c>
      <c r="ID936">
        <v>1660</v>
      </c>
      <c r="IE936">
        <v>1660</v>
      </c>
      <c r="IF936">
        <v>1600</v>
      </c>
      <c r="IG936">
        <v>1660</v>
      </c>
      <c r="IH936">
        <v>1660</v>
      </c>
      <c r="II936">
        <v>1660</v>
      </c>
      <c r="IJ936">
        <v>1660</v>
      </c>
      <c r="IK936">
        <v>200</v>
      </c>
      <c r="IL936">
        <v>1657</v>
      </c>
      <c r="IM936">
        <v>1657</v>
      </c>
      <c r="IN936">
        <v>1655</v>
      </c>
      <c r="IO936">
        <v>1655</v>
      </c>
      <c r="IP936">
        <v>500</v>
      </c>
      <c r="IU936">
        <v>0</v>
      </c>
      <c r="IV936">
        <v>1660</v>
      </c>
      <c r="IW936">
        <v>1660</v>
      </c>
      <c r="IX936">
        <v>1660</v>
      </c>
      <c r="IY936">
        <v>1660</v>
      </c>
      <c r="IZ936">
        <v>200</v>
      </c>
      <c r="JE936">
        <v>0</v>
      </c>
      <c r="JF936">
        <v>1658</v>
      </c>
      <c r="JG936">
        <v>1658</v>
      </c>
      <c r="JH936">
        <v>1658</v>
      </c>
      <c r="JI936">
        <v>1658</v>
      </c>
      <c r="JJ936">
        <v>100</v>
      </c>
      <c r="JO936">
        <v>0</v>
      </c>
      <c r="JP936">
        <v>1656</v>
      </c>
      <c r="JQ936">
        <v>1656</v>
      </c>
      <c r="JR936">
        <v>1656</v>
      </c>
      <c r="JS936">
        <v>1656</v>
      </c>
      <c r="JT936">
        <v>100</v>
      </c>
      <c r="JU936">
        <v>1654</v>
      </c>
      <c r="JV936">
        <v>1654</v>
      </c>
      <c r="JW936">
        <v>1654</v>
      </c>
      <c r="JX936">
        <v>1654</v>
      </c>
      <c r="JY936">
        <v>200</v>
      </c>
      <c r="KD936">
        <v>0</v>
      </c>
      <c r="KI936">
        <v>0</v>
      </c>
      <c r="KJ936">
        <v>1653</v>
      </c>
      <c r="KK936">
        <v>1653</v>
      </c>
      <c r="KL936">
        <v>1653</v>
      </c>
      <c r="KM936">
        <v>1653</v>
      </c>
      <c r="KN936">
        <v>300</v>
      </c>
      <c r="KO936">
        <v>1652</v>
      </c>
      <c r="KP936">
        <v>1652</v>
      </c>
      <c r="KQ936">
        <v>1651</v>
      </c>
      <c r="KR936">
        <v>1651</v>
      </c>
      <c r="KS936">
        <v>400</v>
      </c>
      <c r="KX936">
        <v>0</v>
      </c>
      <c r="KY936">
        <v>1650</v>
      </c>
      <c r="KZ936">
        <v>1650</v>
      </c>
      <c r="LA936">
        <v>1650</v>
      </c>
      <c r="LB936">
        <v>1650</v>
      </c>
      <c r="LC936">
        <v>300</v>
      </c>
      <c r="LH936">
        <v>0</v>
      </c>
      <c r="LM936">
        <v>0</v>
      </c>
      <c r="LR936">
        <v>0</v>
      </c>
      <c r="LW936">
        <v>0</v>
      </c>
      <c r="MB936">
        <v>0</v>
      </c>
      <c r="MC936">
        <v>1651</v>
      </c>
      <c r="MD936">
        <v>1653</v>
      </c>
      <c r="ME936">
        <v>1651</v>
      </c>
      <c r="MF936">
        <v>1653</v>
      </c>
      <c r="MG936">
        <v>500</v>
      </c>
      <c r="MH936">
        <v>1654</v>
      </c>
      <c r="MI936">
        <v>1654</v>
      </c>
      <c r="MJ936">
        <v>1654</v>
      </c>
      <c r="MK936">
        <v>1654</v>
      </c>
      <c r="ML936">
        <v>100</v>
      </c>
      <c r="MM936">
        <v>1654</v>
      </c>
      <c r="MN936">
        <v>1655</v>
      </c>
      <c r="MO936">
        <v>1654</v>
      </c>
      <c r="MP936">
        <v>1655</v>
      </c>
      <c r="MQ936">
        <v>2800</v>
      </c>
      <c r="MR936">
        <v>1656</v>
      </c>
      <c r="MS936">
        <v>1660</v>
      </c>
      <c r="MT936">
        <v>1656</v>
      </c>
      <c r="MU936">
        <v>1660</v>
      </c>
      <c r="MV936">
        <v>600</v>
      </c>
      <c r="MW936">
        <v>1661</v>
      </c>
      <c r="MX936">
        <v>1661</v>
      </c>
      <c r="MY936">
        <v>1661</v>
      </c>
      <c r="MZ936">
        <v>1661</v>
      </c>
      <c r="NA936">
        <v>100</v>
      </c>
      <c r="NB936">
        <v>1661</v>
      </c>
      <c r="NC936">
        <v>1661</v>
      </c>
      <c r="ND936">
        <v>1660</v>
      </c>
      <c r="NE936">
        <v>1660</v>
      </c>
      <c r="NF936">
        <v>200</v>
      </c>
      <c r="NK936">
        <v>0</v>
      </c>
      <c r="NL936">
        <v>1657</v>
      </c>
      <c r="NM936">
        <v>1657</v>
      </c>
      <c r="NN936">
        <v>1657</v>
      </c>
      <c r="NO936">
        <v>1657</v>
      </c>
      <c r="NP936">
        <v>300</v>
      </c>
      <c r="NQ936">
        <v>1657</v>
      </c>
      <c r="NR936">
        <v>1657</v>
      </c>
      <c r="NS936">
        <v>1656</v>
      </c>
      <c r="NT936">
        <v>1656</v>
      </c>
      <c r="NU936">
        <v>400</v>
      </c>
      <c r="NV936">
        <v>1655</v>
      </c>
      <c r="NW936">
        <v>1655</v>
      </c>
      <c r="NX936">
        <v>1655</v>
      </c>
      <c r="NY936">
        <v>1655</v>
      </c>
      <c r="NZ936">
        <v>200</v>
      </c>
    </row>
    <row r="937" spans="1:390" ht="27">
      <c r="A937" s="15" t="s">
        <v>610</v>
      </c>
      <c r="B937" s="15">
        <v>24</v>
      </c>
      <c r="C937" s="15">
        <v>6615</v>
      </c>
      <c r="D937" s="10" t="s">
        <v>122</v>
      </c>
      <c r="E937" s="15" t="s">
        <v>20</v>
      </c>
      <c r="F937" s="15" t="s">
        <v>517</v>
      </c>
      <c r="G937" s="50">
        <v>1810</v>
      </c>
      <c r="H937" s="50">
        <v>100</v>
      </c>
      <c r="I937" s="58">
        <v>5.8500000000000003E-2</v>
      </c>
      <c r="J937" s="50">
        <v>65100</v>
      </c>
      <c r="K937" s="50">
        <v>1810</v>
      </c>
      <c r="L937" s="50">
        <v>1693</v>
      </c>
      <c r="M937" s="63">
        <f t="shared" si="74"/>
        <v>0</v>
      </c>
      <c r="N937" s="42" t="str">
        <f>IFERROR(VLOOKUP(C937, マスタ!$E$2:$G$33, 3, TRUE), "")</f>
        <v>電気</v>
      </c>
      <c r="O937" s="15" t="str">
        <f>IF(F937 = "", "", TEXT( WORKDAY(TEXT(LEFT(F937, FIND("(", F937) - 1), "yyyy/mm/dd"), 1, マスタ!$A$2:$A$106), "yyyymmdd"))</f>
        <v>20170815</v>
      </c>
      <c r="P937" s="16">
        <v>42962</v>
      </c>
      <c r="Q937" s="56">
        <v>1809</v>
      </c>
      <c r="R937" s="56">
        <v>1809</v>
      </c>
      <c r="S937" s="56">
        <v>1764</v>
      </c>
      <c r="T937" s="15" t="str">
        <f t="shared" si="71"/>
        <v>無</v>
      </c>
      <c r="U937" s="15" t="str">
        <f t="shared" si="72"/>
        <v>有</v>
      </c>
      <c r="V937" s="67">
        <f t="shared" si="73"/>
        <v>-5.5248618784531356E-4</v>
      </c>
      <c r="W937" s="17" t="s">
        <v>947</v>
      </c>
      <c r="X937" s="46">
        <v>-18</v>
      </c>
      <c r="Y937" s="71">
        <f t="shared" si="75"/>
        <v>-9.9447513812154682</v>
      </c>
      <c r="Z937">
        <v>1809</v>
      </c>
      <c r="AA937">
        <v>1809</v>
      </c>
      <c r="AB937">
        <v>1786</v>
      </c>
      <c r="AC937">
        <v>1789</v>
      </c>
      <c r="AD937">
        <v>1100</v>
      </c>
      <c r="AE937">
        <v>1785</v>
      </c>
      <c r="AF937">
        <v>1798</v>
      </c>
      <c r="AG937">
        <v>1785</v>
      </c>
      <c r="AH937">
        <v>1798</v>
      </c>
      <c r="AI937">
        <v>600</v>
      </c>
      <c r="AN937">
        <v>0</v>
      </c>
      <c r="AO937">
        <v>1771</v>
      </c>
      <c r="AP937">
        <v>1778</v>
      </c>
      <c r="AQ937">
        <v>1765</v>
      </c>
      <c r="AR937">
        <v>1778</v>
      </c>
      <c r="AS937">
        <v>500</v>
      </c>
      <c r="AT937">
        <v>1773</v>
      </c>
      <c r="AU937">
        <v>1775</v>
      </c>
      <c r="AV937">
        <v>1766</v>
      </c>
      <c r="AW937">
        <v>1766</v>
      </c>
      <c r="AX937">
        <v>700</v>
      </c>
      <c r="AY937">
        <v>1771</v>
      </c>
      <c r="AZ937">
        <v>1771</v>
      </c>
      <c r="BA937">
        <v>1764</v>
      </c>
      <c r="BB937">
        <v>1764</v>
      </c>
      <c r="BC937">
        <v>400</v>
      </c>
      <c r="BD937">
        <v>1765</v>
      </c>
      <c r="BE937">
        <v>1772</v>
      </c>
      <c r="BF937">
        <v>1765</v>
      </c>
      <c r="BG937">
        <v>1772</v>
      </c>
      <c r="BH937">
        <v>400</v>
      </c>
      <c r="BM937">
        <v>0</v>
      </c>
      <c r="BN937">
        <v>1770</v>
      </c>
      <c r="BO937">
        <v>1770</v>
      </c>
      <c r="BP937">
        <v>1765</v>
      </c>
      <c r="BQ937">
        <v>1765</v>
      </c>
      <c r="BR937">
        <v>200</v>
      </c>
      <c r="BS937">
        <v>1769</v>
      </c>
      <c r="BT937">
        <v>1775</v>
      </c>
      <c r="BU937">
        <v>1769</v>
      </c>
      <c r="BV937">
        <v>1771</v>
      </c>
      <c r="BW937">
        <v>1100</v>
      </c>
      <c r="BX937">
        <v>1775</v>
      </c>
      <c r="BY937">
        <v>1775</v>
      </c>
      <c r="BZ937">
        <v>1775</v>
      </c>
      <c r="CA937">
        <v>1775</v>
      </c>
      <c r="CB937">
        <v>200</v>
      </c>
      <c r="CC937">
        <v>1775</v>
      </c>
      <c r="CD937">
        <v>1775</v>
      </c>
      <c r="CE937">
        <v>1773</v>
      </c>
      <c r="CF937">
        <v>1773</v>
      </c>
      <c r="CG937">
        <v>1000</v>
      </c>
      <c r="CH937">
        <v>1775</v>
      </c>
      <c r="CI937">
        <v>1783</v>
      </c>
      <c r="CJ937">
        <v>1775</v>
      </c>
      <c r="CK937">
        <v>1783</v>
      </c>
      <c r="CL937">
        <v>1000</v>
      </c>
      <c r="CM937">
        <v>1775</v>
      </c>
      <c r="CN937">
        <v>1775</v>
      </c>
      <c r="CO937">
        <v>1771</v>
      </c>
      <c r="CP937">
        <v>1771</v>
      </c>
      <c r="CQ937">
        <v>2100</v>
      </c>
      <c r="CR937">
        <v>1774</v>
      </c>
      <c r="CS937">
        <v>1775</v>
      </c>
      <c r="CT937">
        <v>1774</v>
      </c>
      <c r="CU937">
        <v>1775</v>
      </c>
      <c r="CV937">
        <v>300</v>
      </c>
      <c r="CW937">
        <v>1773</v>
      </c>
      <c r="CX937">
        <v>1773</v>
      </c>
      <c r="CY937">
        <v>1773</v>
      </c>
      <c r="CZ937">
        <v>1773</v>
      </c>
      <c r="DA937">
        <v>300</v>
      </c>
      <c r="DB937">
        <v>1776</v>
      </c>
      <c r="DC937">
        <v>1776</v>
      </c>
      <c r="DD937">
        <v>1776</v>
      </c>
      <c r="DE937">
        <v>1776</v>
      </c>
      <c r="DF937">
        <v>100</v>
      </c>
      <c r="DK937">
        <v>0</v>
      </c>
      <c r="DL937">
        <v>1777</v>
      </c>
      <c r="DM937">
        <v>1783</v>
      </c>
      <c r="DN937">
        <v>1777</v>
      </c>
      <c r="DO937">
        <v>1783</v>
      </c>
      <c r="DP937">
        <v>400</v>
      </c>
      <c r="DQ937">
        <v>1782</v>
      </c>
      <c r="DR937">
        <v>1783</v>
      </c>
      <c r="DS937">
        <v>1782</v>
      </c>
      <c r="DT937">
        <v>1782</v>
      </c>
      <c r="DU937">
        <v>400</v>
      </c>
      <c r="DV937">
        <v>1779</v>
      </c>
      <c r="DW937">
        <v>1779</v>
      </c>
      <c r="DX937">
        <v>1779</v>
      </c>
      <c r="DY937">
        <v>1779</v>
      </c>
      <c r="DZ937">
        <v>100</v>
      </c>
      <c r="EA937">
        <v>1781</v>
      </c>
      <c r="EB937">
        <v>1782</v>
      </c>
      <c r="EC937">
        <v>1781</v>
      </c>
      <c r="ED937">
        <v>1781</v>
      </c>
      <c r="EE937">
        <v>400</v>
      </c>
      <c r="EF937">
        <v>1783</v>
      </c>
      <c r="EG937">
        <v>1783</v>
      </c>
      <c r="EH937">
        <v>1783</v>
      </c>
      <c r="EI937">
        <v>1783</v>
      </c>
      <c r="EJ937">
        <v>100</v>
      </c>
      <c r="EK937">
        <v>1785</v>
      </c>
      <c r="EL937">
        <v>1789</v>
      </c>
      <c r="EM937">
        <v>1785</v>
      </c>
      <c r="EN937">
        <v>1787</v>
      </c>
      <c r="EO937">
        <v>1900</v>
      </c>
      <c r="EP937">
        <v>1784</v>
      </c>
      <c r="EQ937">
        <v>1784</v>
      </c>
      <c r="ER937">
        <v>1782</v>
      </c>
      <c r="ES937">
        <v>1783</v>
      </c>
      <c r="ET937">
        <v>900</v>
      </c>
      <c r="EU937">
        <v>1784</v>
      </c>
      <c r="EV937">
        <v>1785</v>
      </c>
      <c r="EW937">
        <v>1783</v>
      </c>
      <c r="EX937">
        <v>1785</v>
      </c>
      <c r="EY937">
        <v>1100</v>
      </c>
      <c r="EZ937">
        <v>1786</v>
      </c>
      <c r="FA937">
        <v>1788</v>
      </c>
      <c r="FB937">
        <v>1786</v>
      </c>
      <c r="FC937">
        <v>1788</v>
      </c>
      <c r="FD937">
        <v>200</v>
      </c>
      <c r="FE937">
        <v>1784</v>
      </c>
      <c r="FF937">
        <v>1784</v>
      </c>
      <c r="FG937">
        <v>1784</v>
      </c>
      <c r="FH937">
        <v>1784</v>
      </c>
      <c r="FI937">
        <v>100</v>
      </c>
      <c r="FN937">
        <v>0</v>
      </c>
      <c r="FO937">
        <v>1783</v>
      </c>
      <c r="FP937">
        <v>1783</v>
      </c>
      <c r="FQ937">
        <v>1779</v>
      </c>
      <c r="FR937">
        <v>1779</v>
      </c>
      <c r="FS937">
        <v>800</v>
      </c>
      <c r="FT937">
        <v>1781</v>
      </c>
      <c r="FU937">
        <v>1781</v>
      </c>
      <c r="FV937">
        <v>1781</v>
      </c>
      <c r="FW937">
        <v>1781</v>
      </c>
      <c r="FX937">
        <v>100</v>
      </c>
      <c r="GC937">
        <v>0</v>
      </c>
      <c r="GH937">
        <v>0</v>
      </c>
      <c r="GM937">
        <v>0</v>
      </c>
      <c r="GR937">
        <v>0</v>
      </c>
      <c r="GW937">
        <v>0</v>
      </c>
      <c r="HB937">
        <v>0</v>
      </c>
      <c r="HG937">
        <v>0</v>
      </c>
      <c r="HL937">
        <v>0</v>
      </c>
      <c r="HQ937">
        <v>0</v>
      </c>
      <c r="HV937">
        <v>0</v>
      </c>
      <c r="IA937">
        <v>0</v>
      </c>
      <c r="IB937">
        <v>1797</v>
      </c>
      <c r="IC937">
        <v>1797</v>
      </c>
      <c r="ID937">
        <v>1791</v>
      </c>
      <c r="IE937">
        <v>1791</v>
      </c>
      <c r="IF937">
        <v>1100</v>
      </c>
      <c r="IG937">
        <v>1790</v>
      </c>
      <c r="IH937">
        <v>1790</v>
      </c>
      <c r="II937">
        <v>1787</v>
      </c>
      <c r="IJ937">
        <v>1787</v>
      </c>
      <c r="IK937">
        <v>900</v>
      </c>
      <c r="IL937">
        <v>1781</v>
      </c>
      <c r="IM937">
        <v>1785</v>
      </c>
      <c r="IN937">
        <v>1778</v>
      </c>
      <c r="IO937">
        <v>1784</v>
      </c>
      <c r="IP937">
        <v>1200</v>
      </c>
      <c r="IQ937">
        <v>1783</v>
      </c>
      <c r="IR937">
        <v>1784</v>
      </c>
      <c r="IS937">
        <v>1783</v>
      </c>
      <c r="IT937">
        <v>1784</v>
      </c>
      <c r="IU937">
        <v>200</v>
      </c>
      <c r="IV937">
        <v>1783</v>
      </c>
      <c r="IW937">
        <v>1786</v>
      </c>
      <c r="IX937">
        <v>1783</v>
      </c>
      <c r="IY937">
        <v>1786</v>
      </c>
      <c r="IZ937">
        <v>400</v>
      </c>
      <c r="JE937">
        <v>0</v>
      </c>
      <c r="JJ937">
        <v>0</v>
      </c>
      <c r="JK937">
        <v>1784</v>
      </c>
      <c r="JL937">
        <v>1784</v>
      </c>
      <c r="JM937">
        <v>1782</v>
      </c>
      <c r="JN937">
        <v>1783</v>
      </c>
      <c r="JO937">
        <v>1500</v>
      </c>
      <c r="JP937">
        <v>1780</v>
      </c>
      <c r="JQ937">
        <v>1780</v>
      </c>
      <c r="JR937">
        <v>1771</v>
      </c>
      <c r="JS937">
        <v>1771</v>
      </c>
      <c r="JT937">
        <v>1400</v>
      </c>
      <c r="JY937">
        <v>0</v>
      </c>
      <c r="JZ937">
        <v>1770</v>
      </c>
      <c r="KA937">
        <v>1772</v>
      </c>
      <c r="KB937">
        <v>1768</v>
      </c>
      <c r="KC937">
        <v>1771</v>
      </c>
      <c r="KD937">
        <v>1500</v>
      </c>
      <c r="KE937">
        <v>1776</v>
      </c>
      <c r="KF937">
        <v>1777</v>
      </c>
      <c r="KG937">
        <v>1768</v>
      </c>
      <c r="KH937">
        <v>1768</v>
      </c>
      <c r="KI937">
        <v>600</v>
      </c>
      <c r="KJ937">
        <v>1771</v>
      </c>
      <c r="KK937">
        <v>1772</v>
      </c>
      <c r="KL937">
        <v>1771</v>
      </c>
      <c r="KM937">
        <v>1772</v>
      </c>
      <c r="KN937">
        <v>200</v>
      </c>
      <c r="KO937">
        <v>1771</v>
      </c>
      <c r="KP937">
        <v>1771</v>
      </c>
      <c r="KQ937">
        <v>1771</v>
      </c>
      <c r="KR937">
        <v>1771</v>
      </c>
      <c r="KS937">
        <v>100</v>
      </c>
      <c r="KT937">
        <v>1771</v>
      </c>
      <c r="KU937">
        <v>1774</v>
      </c>
      <c r="KV937">
        <v>1771</v>
      </c>
      <c r="KW937">
        <v>1774</v>
      </c>
      <c r="KX937">
        <v>300</v>
      </c>
      <c r="KY937">
        <v>1776</v>
      </c>
      <c r="KZ937">
        <v>1778</v>
      </c>
      <c r="LA937">
        <v>1774</v>
      </c>
      <c r="LB937">
        <v>1774</v>
      </c>
      <c r="LC937">
        <v>300</v>
      </c>
      <c r="LD937">
        <v>1774</v>
      </c>
      <c r="LE937">
        <v>1774</v>
      </c>
      <c r="LF937">
        <v>1774</v>
      </c>
      <c r="LG937">
        <v>1774</v>
      </c>
      <c r="LH937">
        <v>200</v>
      </c>
      <c r="LI937">
        <v>1774</v>
      </c>
      <c r="LJ937">
        <v>1774</v>
      </c>
      <c r="LK937">
        <v>1774</v>
      </c>
      <c r="LL937">
        <v>1774</v>
      </c>
      <c r="LM937">
        <v>300</v>
      </c>
      <c r="LN937">
        <v>1772</v>
      </c>
      <c r="LO937">
        <v>1779</v>
      </c>
      <c r="LP937">
        <v>1772</v>
      </c>
      <c r="LQ937">
        <v>1776</v>
      </c>
      <c r="LR937">
        <v>1000</v>
      </c>
      <c r="LW937">
        <v>0</v>
      </c>
      <c r="MB937">
        <v>0</v>
      </c>
      <c r="MC937">
        <v>1772</v>
      </c>
      <c r="MD937">
        <v>1772</v>
      </c>
      <c r="ME937">
        <v>1772</v>
      </c>
      <c r="MF937">
        <v>1772</v>
      </c>
      <c r="MG937">
        <v>100</v>
      </c>
      <c r="MH937">
        <v>1776</v>
      </c>
      <c r="MI937">
        <v>1776</v>
      </c>
      <c r="MJ937">
        <v>1772</v>
      </c>
      <c r="MK937">
        <v>1776</v>
      </c>
      <c r="ML937">
        <v>300</v>
      </c>
      <c r="MM937">
        <v>1776</v>
      </c>
      <c r="MN937">
        <v>1777</v>
      </c>
      <c r="MO937">
        <v>1776</v>
      </c>
      <c r="MP937">
        <v>1777</v>
      </c>
      <c r="MQ937">
        <v>300</v>
      </c>
      <c r="MR937">
        <v>1776</v>
      </c>
      <c r="MS937">
        <v>1776</v>
      </c>
      <c r="MT937">
        <v>1776</v>
      </c>
      <c r="MU937">
        <v>1776</v>
      </c>
      <c r="MV937">
        <v>100</v>
      </c>
      <c r="MW937">
        <v>1778</v>
      </c>
      <c r="MX937">
        <v>1779</v>
      </c>
      <c r="MY937">
        <v>1778</v>
      </c>
      <c r="MZ937">
        <v>1779</v>
      </c>
      <c r="NA937">
        <v>700</v>
      </c>
      <c r="NB937">
        <v>1778</v>
      </c>
      <c r="NC937">
        <v>1778</v>
      </c>
      <c r="ND937">
        <v>1773</v>
      </c>
      <c r="NE937">
        <v>1773</v>
      </c>
      <c r="NF937">
        <v>700</v>
      </c>
      <c r="NG937">
        <v>1777</v>
      </c>
      <c r="NH937">
        <v>1778</v>
      </c>
      <c r="NI937">
        <v>1773</v>
      </c>
      <c r="NJ937">
        <v>1773</v>
      </c>
      <c r="NK937">
        <v>800</v>
      </c>
      <c r="NL937">
        <v>1773</v>
      </c>
      <c r="NM937">
        <v>1773</v>
      </c>
      <c r="NN937">
        <v>1772</v>
      </c>
      <c r="NO937">
        <v>1772</v>
      </c>
      <c r="NP937">
        <v>200</v>
      </c>
      <c r="NQ937">
        <v>1769</v>
      </c>
      <c r="NR937">
        <v>1769</v>
      </c>
      <c r="NS937">
        <v>1765</v>
      </c>
      <c r="NT937">
        <v>1765</v>
      </c>
      <c r="NU937">
        <v>1700</v>
      </c>
      <c r="NV937">
        <v>1766</v>
      </c>
      <c r="NW937">
        <v>1766</v>
      </c>
      <c r="NX937">
        <v>1766</v>
      </c>
      <c r="NY937">
        <v>1766</v>
      </c>
      <c r="NZ937">
        <v>800</v>
      </c>
    </row>
    <row r="938" spans="1:390" ht="15">
      <c r="A938" s="14" t="s">
        <v>610</v>
      </c>
      <c r="B938" s="14">
        <v>27</v>
      </c>
      <c r="C938" s="14">
        <v>3687</v>
      </c>
      <c r="D938" s="9" t="s">
        <v>27</v>
      </c>
      <c r="E938" s="14" t="s">
        <v>20</v>
      </c>
      <c r="F938" s="14" t="s">
        <v>517</v>
      </c>
      <c r="G938" s="51">
        <v>3630</v>
      </c>
      <c r="H938" s="51">
        <v>190</v>
      </c>
      <c r="I938" s="59">
        <v>5.5199999999999999E-2</v>
      </c>
      <c r="J938" s="51">
        <v>130500</v>
      </c>
      <c r="K938" s="51">
        <v>3630</v>
      </c>
      <c r="L938" s="51">
        <v>3400</v>
      </c>
      <c r="M938" s="64">
        <f t="shared" si="74"/>
        <v>0</v>
      </c>
      <c r="N938" s="43" t="str">
        <f>IFERROR(VLOOKUP(C938, マスタ!$E$2:$G$33, 3, TRUE), "")</f>
        <v>36</v>
      </c>
      <c r="O938" s="14" t="str">
        <f>IF(F938 = "", "", TEXT( WORKDAY(TEXT(LEFT(F938, FIND("(", F938) - 1), "yyyy/mm/dd"), 1, マスタ!$A$2:$A$106), "yyyymmdd"))</f>
        <v>20170815</v>
      </c>
      <c r="P938" s="18">
        <v>42962</v>
      </c>
      <c r="Q938" s="57">
        <v>3610</v>
      </c>
      <c r="R938" s="57">
        <v>3660</v>
      </c>
      <c r="S938" s="57">
        <v>3520</v>
      </c>
      <c r="T938" s="14" t="str">
        <f t="shared" si="71"/>
        <v>有</v>
      </c>
      <c r="U938" s="14" t="str">
        <f t="shared" si="72"/>
        <v>有</v>
      </c>
      <c r="V938" s="68">
        <f t="shared" si="73"/>
        <v>-5.5096418732781816E-3</v>
      </c>
      <c r="W938" s="19" t="s">
        <v>947</v>
      </c>
      <c r="X938" s="47">
        <v>-36</v>
      </c>
      <c r="Y938" s="70">
        <f t="shared" si="75"/>
        <v>-9.9173553719008272</v>
      </c>
      <c r="Z938">
        <v>3610</v>
      </c>
      <c r="AA938">
        <v>3650</v>
      </c>
      <c r="AB938">
        <v>3570</v>
      </c>
      <c r="AC938">
        <v>3610</v>
      </c>
      <c r="AD938">
        <v>8200</v>
      </c>
      <c r="AE938">
        <v>3600</v>
      </c>
      <c r="AF938">
        <v>3625</v>
      </c>
      <c r="AG938">
        <v>3555</v>
      </c>
      <c r="AH938">
        <v>3625</v>
      </c>
      <c r="AI938">
        <v>3100</v>
      </c>
      <c r="AJ938">
        <v>3615</v>
      </c>
      <c r="AK938">
        <v>3620</v>
      </c>
      <c r="AL938">
        <v>3600</v>
      </c>
      <c r="AM938">
        <v>3610</v>
      </c>
      <c r="AN938">
        <v>3300</v>
      </c>
      <c r="AO938">
        <v>3585</v>
      </c>
      <c r="AP938">
        <v>3585</v>
      </c>
      <c r="AQ938">
        <v>3550</v>
      </c>
      <c r="AR938">
        <v>3560</v>
      </c>
      <c r="AS938">
        <v>4300</v>
      </c>
      <c r="AT938">
        <v>3560</v>
      </c>
      <c r="AU938">
        <v>3560</v>
      </c>
      <c r="AV938">
        <v>3525</v>
      </c>
      <c r="AW938">
        <v>3555</v>
      </c>
      <c r="AX938">
        <v>2700</v>
      </c>
      <c r="AY938">
        <v>3545</v>
      </c>
      <c r="AZ938">
        <v>3565</v>
      </c>
      <c r="BA938">
        <v>3540</v>
      </c>
      <c r="BB938">
        <v>3565</v>
      </c>
      <c r="BC938">
        <v>900</v>
      </c>
      <c r="BD938">
        <v>3570</v>
      </c>
      <c r="BE938">
        <v>3575</v>
      </c>
      <c r="BF938">
        <v>3555</v>
      </c>
      <c r="BG938">
        <v>3560</v>
      </c>
      <c r="BH938">
        <v>2600</v>
      </c>
      <c r="BI938">
        <v>3560</v>
      </c>
      <c r="BJ938">
        <v>3580</v>
      </c>
      <c r="BK938">
        <v>3560</v>
      </c>
      <c r="BL938">
        <v>3580</v>
      </c>
      <c r="BM938">
        <v>2300</v>
      </c>
      <c r="BN938">
        <v>3575</v>
      </c>
      <c r="BO938">
        <v>3575</v>
      </c>
      <c r="BP938">
        <v>3555</v>
      </c>
      <c r="BQ938">
        <v>3555</v>
      </c>
      <c r="BR938">
        <v>1200</v>
      </c>
      <c r="BS938">
        <v>3555</v>
      </c>
      <c r="BT938">
        <v>3580</v>
      </c>
      <c r="BU938">
        <v>3555</v>
      </c>
      <c r="BV938">
        <v>3570</v>
      </c>
      <c r="BW938">
        <v>3000</v>
      </c>
      <c r="BX938">
        <v>3575</v>
      </c>
      <c r="BY938">
        <v>3580</v>
      </c>
      <c r="BZ938">
        <v>3575</v>
      </c>
      <c r="CA938">
        <v>3580</v>
      </c>
      <c r="CB938">
        <v>300</v>
      </c>
      <c r="CC938">
        <v>3560</v>
      </c>
      <c r="CD938">
        <v>3560</v>
      </c>
      <c r="CE938">
        <v>3560</v>
      </c>
      <c r="CF938">
        <v>3560</v>
      </c>
      <c r="CG938">
        <v>400</v>
      </c>
      <c r="CH938">
        <v>3560</v>
      </c>
      <c r="CI938">
        <v>3560</v>
      </c>
      <c r="CJ938">
        <v>3535</v>
      </c>
      <c r="CK938">
        <v>3550</v>
      </c>
      <c r="CL938">
        <v>3400</v>
      </c>
      <c r="CM938">
        <v>3535</v>
      </c>
      <c r="CN938">
        <v>3540</v>
      </c>
      <c r="CO938">
        <v>3520</v>
      </c>
      <c r="CP938">
        <v>3520</v>
      </c>
      <c r="CQ938">
        <v>1800</v>
      </c>
      <c r="CR938">
        <v>3525</v>
      </c>
      <c r="CS938">
        <v>3540</v>
      </c>
      <c r="CT938">
        <v>3525</v>
      </c>
      <c r="CU938">
        <v>3540</v>
      </c>
      <c r="CV938">
        <v>1200</v>
      </c>
      <c r="CW938">
        <v>3550</v>
      </c>
      <c r="CX938">
        <v>3550</v>
      </c>
      <c r="CY938">
        <v>3550</v>
      </c>
      <c r="CZ938">
        <v>3550</v>
      </c>
      <c r="DA938">
        <v>100</v>
      </c>
      <c r="DB938">
        <v>3550</v>
      </c>
      <c r="DC938">
        <v>3555</v>
      </c>
      <c r="DD938">
        <v>3550</v>
      </c>
      <c r="DE938">
        <v>3555</v>
      </c>
      <c r="DF938">
        <v>200</v>
      </c>
      <c r="DG938">
        <v>3550</v>
      </c>
      <c r="DH938">
        <v>3555</v>
      </c>
      <c r="DI938">
        <v>3550</v>
      </c>
      <c r="DJ938">
        <v>3550</v>
      </c>
      <c r="DK938">
        <v>500</v>
      </c>
      <c r="DL938">
        <v>3540</v>
      </c>
      <c r="DM938">
        <v>3545</v>
      </c>
      <c r="DN938">
        <v>3530</v>
      </c>
      <c r="DO938">
        <v>3545</v>
      </c>
      <c r="DP938">
        <v>2100</v>
      </c>
      <c r="DQ938">
        <v>3545</v>
      </c>
      <c r="DR938">
        <v>3550</v>
      </c>
      <c r="DS938">
        <v>3545</v>
      </c>
      <c r="DT938">
        <v>3550</v>
      </c>
      <c r="DU938">
        <v>700</v>
      </c>
      <c r="DV938">
        <v>3545</v>
      </c>
      <c r="DW938">
        <v>3555</v>
      </c>
      <c r="DX938">
        <v>3540</v>
      </c>
      <c r="DY938">
        <v>3540</v>
      </c>
      <c r="DZ938">
        <v>2400</v>
      </c>
      <c r="EA938">
        <v>3550</v>
      </c>
      <c r="EB938">
        <v>3565</v>
      </c>
      <c r="EC938">
        <v>3550</v>
      </c>
      <c r="ED938">
        <v>3565</v>
      </c>
      <c r="EE938">
        <v>1400</v>
      </c>
      <c r="EF938">
        <v>3565</v>
      </c>
      <c r="EG938">
        <v>3575</v>
      </c>
      <c r="EH938">
        <v>3565</v>
      </c>
      <c r="EI938">
        <v>3575</v>
      </c>
      <c r="EJ938">
        <v>300</v>
      </c>
      <c r="EK938">
        <v>3565</v>
      </c>
      <c r="EL938">
        <v>3565</v>
      </c>
      <c r="EM938">
        <v>3555</v>
      </c>
      <c r="EN938">
        <v>3555</v>
      </c>
      <c r="EO938">
        <v>1100</v>
      </c>
      <c r="ET938">
        <v>0</v>
      </c>
      <c r="EU938">
        <v>3545</v>
      </c>
      <c r="EV938">
        <v>3560</v>
      </c>
      <c r="EW938">
        <v>3545</v>
      </c>
      <c r="EX938">
        <v>3560</v>
      </c>
      <c r="EY938">
        <v>300</v>
      </c>
      <c r="EZ938">
        <v>3565</v>
      </c>
      <c r="FA938">
        <v>3565</v>
      </c>
      <c r="FB938">
        <v>3555</v>
      </c>
      <c r="FC938">
        <v>3555</v>
      </c>
      <c r="FD938">
        <v>1000</v>
      </c>
      <c r="FE938">
        <v>3560</v>
      </c>
      <c r="FF938">
        <v>3560</v>
      </c>
      <c r="FG938">
        <v>3555</v>
      </c>
      <c r="FH938">
        <v>3555</v>
      </c>
      <c r="FI938">
        <v>1100</v>
      </c>
      <c r="FJ938">
        <v>3560</v>
      </c>
      <c r="FK938">
        <v>3575</v>
      </c>
      <c r="FL938">
        <v>3560</v>
      </c>
      <c r="FM938">
        <v>3575</v>
      </c>
      <c r="FN938">
        <v>300</v>
      </c>
      <c r="FO938">
        <v>3570</v>
      </c>
      <c r="FP938">
        <v>3580</v>
      </c>
      <c r="FQ938">
        <v>3570</v>
      </c>
      <c r="FR938">
        <v>3580</v>
      </c>
      <c r="FS938">
        <v>900</v>
      </c>
      <c r="FX938">
        <v>0</v>
      </c>
      <c r="GC938">
        <v>0</v>
      </c>
      <c r="GH938">
        <v>0</v>
      </c>
      <c r="GM938">
        <v>0</v>
      </c>
      <c r="GR938">
        <v>0</v>
      </c>
      <c r="GW938">
        <v>0</v>
      </c>
      <c r="HB938">
        <v>0</v>
      </c>
      <c r="HG938">
        <v>0</v>
      </c>
      <c r="HL938">
        <v>0</v>
      </c>
      <c r="HQ938">
        <v>0</v>
      </c>
      <c r="HV938">
        <v>0</v>
      </c>
      <c r="IA938">
        <v>0</v>
      </c>
      <c r="IB938">
        <v>3605</v>
      </c>
      <c r="IC938">
        <v>3610</v>
      </c>
      <c r="ID938">
        <v>3585</v>
      </c>
      <c r="IE938">
        <v>3610</v>
      </c>
      <c r="IF938">
        <v>3300</v>
      </c>
      <c r="IG938">
        <v>3615</v>
      </c>
      <c r="IH938">
        <v>3615</v>
      </c>
      <c r="II938">
        <v>3600</v>
      </c>
      <c r="IJ938">
        <v>3615</v>
      </c>
      <c r="IK938">
        <v>2300</v>
      </c>
      <c r="IL938">
        <v>3610</v>
      </c>
      <c r="IM938">
        <v>3615</v>
      </c>
      <c r="IN938">
        <v>3610</v>
      </c>
      <c r="IO938">
        <v>3610</v>
      </c>
      <c r="IP938">
        <v>800</v>
      </c>
      <c r="IQ938">
        <v>3600</v>
      </c>
      <c r="IR938">
        <v>3600</v>
      </c>
      <c r="IS938">
        <v>3595</v>
      </c>
      <c r="IT938">
        <v>3595</v>
      </c>
      <c r="IU938">
        <v>200</v>
      </c>
      <c r="IV938">
        <v>3600</v>
      </c>
      <c r="IW938">
        <v>3630</v>
      </c>
      <c r="IX938">
        <v>3600</v>
      </c>
      <c r="IY938">
        <v>3610</v>
      </c>
      <c r="IZ938">
        <v>3100</v>
      </c>
      <c r="JA938">
        <v>3620</v>
      </c>
      <c r="JB938">
        <v>3635</v>
      </c>
      <c r="JC938">
        <v>3620</v>
      </c>
      <c r="JD938">
        <v>3630</v>
      </c>
      <c r="JE938">
        <v>600</v>
      </c>
      <c r="JF938">
        <v>3625</v>
      </c>
      <c r="JG938">
        <v>3645</v>
      </c>
      <c r="JH938">
        <v>3625</v>
      </c>
      <c r="JI938">
        <v>3645</v>
      </c>
      <c r="JJ938">
        <v>1500</v>
      </c>
      <c r="JK938">
        <v>3650</v>
      </c>
      <c r="JL938">
        <v>3660</v>
      </c>
      <c r="JM938">
        <v>3640</v>
      </c>
      <c r="JN938">
        <v>3640</v>
      </c>
      <c r="JO938">
        <v>2300</v>
      </c>
      <c r="JP938">
        <v>3640</v>
      </c>
      <c r="JQ938">
        <v>3640</v>
      </c>
      <c r="JR938">
        <v>3635</v>
      </c>
      <c r="JS938">
        <v>3635</v>
      </c>
      <c r="JT938">
        <v>400</v>
      </c>
      <c r="JU938">
        <v>3640</v>
      </c>
      <c r="JV938">
        <v>3660</v>
      </c>
      <c r="JW938">
        <v>3640</v>
      </c>
      <c r="JX938">
        <v>3660</v>
      </c>
      <c r="JY938">
        <v>1200</v>
      </c>
      <c r="JZ938">
        <v>3655</v>
      </c>
      <c r="KA938">
        <v>3660</v>
      </c>
      <c r="KB938">
        <v>3650</v>
      </c>
      <c r="KC938">
        <v>3650</v>
      </c>
      <c r="KD938">
        <v>1800</v>
      </c>
      <c r="KE938">
        <v>3645</v>
      </c>
      <c r="KF938">
        <v>3660</v>
      </c>
      <c r="KG938">
        <v>3645</v>
      </c>
      <c r="KH938">
        <v>3650</v>
      </c>
      <c r="KI938">
        <v>1500</v>
      </c>
      <c r="KJ938">
        <v>3645</v>
      </c>
      <c r="KK938">
        <v>3645</v>
      </c>
      <c r="KL938">
        <v>3645</v>
      </c>
      <c r="KM938">
        <v>3645</v>
      </c>
      <c r="KN938">
        <v>100</v>
      </c>
      <c r="KO938">
        <v>3650</v>
      </c>
      <c r="KP938">
        <v>3660</v>
      </c>
      <c r="KQ938">
        <v>3650</v>
      </c>
      <c r="KR938">
        <v>3660</v>
      </c>
      <c r="KS938">
        <v>400</v>
      </c>
      <c r="KT938">
        <v>3660</v>
      </c>
      <c r="KU938">
        <v>3660</v>
      </c>
      <c r="KV938">
        <v>3655</v>
      </c>
      <c r="KW938">
        <v>3655</v>
      </c>
      <c r="KX938">
        <v>400</v>
      </c>
      <c r="KY938">
        <v>3655</v>
      </c>
      <c r="KZ938">
        <v>3660</v>
      </c>
      <c r="LA938">
        <v>3655</v>
      </c>
      <c r="LB938">
        <v>3660</v>
      </c>
      <c r="LC938">
        <v>400</v>
      </c>
      <c r="LD938">
        <v>3650</v>
      </c>
      <c r="LE938">
        <v>3650</v>
      </c>
      <c r="LF938">
        <v>3645</v>
      </c>
      <c r="LG938">
        <v>3645</v>
      </c>
      <c r="LH938">
        <v>300</v>
      </c>
      <c r="LM938">
        <v>0</v>
      </c>
      <c r="LN938">
        <v>3645</v>
      </c>
      <c r="LO938">
        <v>3650</v>
      </c>
      <c r="LP938">
        <v>3640</v>
      </c>
      <c r="LQ938">
        <v>3650</v>
      </c>
      <c r="LR938">
        <v>1900</v>
      </c>
      <c r="LS938">
        <v>3640</v>
      </c>
      <c r="LT938">
        <v>3640</v>
      </c>
      <c r="LU938">
        <v>3640</v>
      </c>
      <c r="LV938">
        <v>3640</v>
      </c>
      <c r="LW938">
        <v>100</v>
      </c>
      <c r="LX938">
        <v>3640</v>
      </c>
      <c r="LY938">
        <v>3645</v>
      </c>
      <c r="LZ938">
        <v>3635</v>
      </c>
      <c r="MA938">
        <v>3645</v>
      </c>
      <c r="MB938">
        <v>500</v>
      </c>
      <c r="MC938">
        <v>3645</v>
      </c>
      <c r="MD938">
        <v>3645</v>
      </c>
      <c r="ME938">
        <v>3635</v>
      </c>
      <c r="MF938">
        <v>3640</v>
      </c>
      <c r="MG938">
        <v>500</v>
      </c>
      <c r="MH938">
        <v>3635</v>
      </c>
      <c r="MI938">
        <v>3635</v>
      </c>
      <c r="MJ938">
        <v>3635</v>
      </c>
      <c r="MK938">
        <v>3635</v>
      </c>
      <c r="ML938">
        <v>300</v>
      </c>
      <c r="MM938">
        <v>3630</v>
      </c>
      <c r="MN938">
        <v>3640</v>
      </c>
      <c r="MO938">
        <v>3620</v>
      </c>
      <c r="MP938">
        <v>3640</v>
      </c>
      <c r="MQ938">
        <v>3500</v>
      </c>
      <c r="MR938">
        <v>3640</v>
      </c>
      <c r="MS938">
        <v>3640</v>
      </c>
      <c r="MT938">
        <v>3635</v>
      </c>
      <c r="MU938">
        <v>3635</v>
      </c>
      <c r="MV938">
        <v>200</v>
      </c>
      <c r="MW938">
        <v>3630</v>
      </c>
      <c r="MX938">
        <v>3645</v>
      </c>
      <c r="MY938">
        <v>3630</v>
      </c>
      <c r="MZ938">
        <v>3640</v>
      </c>
      <c r="NA938">
        <v>1200</v>
      </c>
      <c r="NB938">
        <v>3640</v>
      </c>
      <c r="NC938">
        <v>3645</v>
      </c>
      <c r="ND938">
        <v>3635</v>
      </c>
      <c r="NE938">
        <v>3635</v>
      </c>
      <c r="NF938">
        <v>800</v>
      </c>
      <c r="NG938">
        <v>3635</v>
      </c>
      <c r="NH938">
        <v>3635</v>
      </c>
      <c r="NI938">
        <v>3635</v>
      </c>
      <c r="NJ938">
        <v>3635</v>
      </c>
      <c r="NK938">
        <v>100</v>
      </c>
      <c r="NL938">
        <v>3635</v>
      </c>
      <c r="NM938">
        <v>3645</v>
      </c>
      <c r="NN938">
        <v>3625</v>
      </c>
      <c r="NO938">
        <v>3640</v>
      </c>
      <c r="NP938">
        <v>2500</v>
      </c>
      <c r="NQ938">
        <v>3640</v>
      </c>
      <c r="NR938">
        <v>3645</v>
      </c>
      <c r="NS938">
        <v>3630</v>
      </c>
      <c r="NT938">
        <v>3635</v>
      </c>
      <c r="NU938">
        <v>2800</v>
      </c>
      <c r="NV938">
        <v>3645</v>
      </c>
      <c r="NW938">
        <v>3645</v>
      </c>
      <c r="NX938">
        <v>3645</v>
      </c>
      <c r="NY938">
        <v>3645</v>
      </c>
      <c r="NZ938">
        <v>900</v>
      </c>
    </row>
    <row r="939" spans="1:390" ht="15">
      <c r="A939" s="15" t="s">
        <v>610</v>
      </c>
      <c r="B939" s="15">
        <v>28</v>
      </c>
      <c r="C939" s="15">
        <v>3683</v>
      </c>
      <c r="D939" s="10" t="s">
        <v>528</v>
      </c>
      <c r="E939" s="15" t="s">
        <v>20</v>
      </c>
      <c r="F939" s="15" t="s">
        <v>517</v>
      </c>
      <c r="G939" s="50">
        <v>1352</v>
      </c>
      <c r="H939" s="50">
        <v>68</v>
      </c>
      <c r="I939" s="58">
        <v>5.2999999999999999E-2</v>
      </c>
      <c r="J939" s="50">
        <v>49400</v>
      </c>
      <c r="K939" s="50">
        <v>1377</v>
      </c>
      <c r="L939" s="50">
        <v>1156</v>
      </c>
      <c r="M939" s="63">
        <f t="shared" si="74"/>
        <v>0.11312217194570136</v>
      </c>
      <c r="N939" s="42" t="str">
        <f>IFERROR(VLOOKUP(C939, マスタ!$E$2:$G$33, 3, TRUE), "")</f>
        <v>36</v>
      </c>
      <c r="O939" s="15" t="str">
        <f>IF(F939 = "", "", TEXT( WORKDAY(TEXT(LEFT(F939, FIND("(", F939) - 1), "yyyy/mm/dd"), 1, マスタ!$A$2:$A$106), "yyyymmdd"))</f>
        <v>20170815</v>
      </c>
      <c r="P939" s="16">
        <v>42962</v>
      </c>
      <c r="Q939" s="56">
        <v>1353</v>
      </c>
      <c r="R939" s="56">
        <v>1365</v>
      </c>
      <c r="S939" s="56">
        <v>1311</v>
      </c>
      <c r="T939" s="15" t="str">
        <f t="shared" si="71"/>
        <v>無</v>
      </c>
      <c r="U939" s="15" t="str">
        <f t="shared" si="72"/>
        <v>有</v>
      </c>
      <c r="V939" s="67">
        <f t="shared" si="73"/>
        <v>7.3964497041423272E-4</v>
      </c>
      <c r="W939" s="17" t="s">
        <v>947</v>
      </c>
      <c r="X939" s="46">
        <v>-13</v>
      </c>
      <c r="Y939" s="71">
        <f t="shared" si="75"/>
        <v>-9.6153846153846168</v>
      </c>
      <c r="Z939">
        <v>1353</v>
      </c>
      <c r="AA939">
        <v>1353</v>
      </c>
      <c r="AB939">
        <v>1353</v>
      </c>
      <c r="AC939">
        <v>1353</v>
      </c>
      <c r="AD939">
        <v>3000</v>
      </c>
      <c r="AE939">
        <v>1332</v>
      </c>
      <c r="AF939">
        <v>1346</v>
      </c>
      <c r="AG939">
        <v>1332</v>
      </c>
      <c r="AH939">
        <v>1333</v>
      </c>
      <c r="AI939">
        <v>500</v>
      </c>
      <c r="AJ939">
        <v>1327</v>
      </c>
      <c r="AK939">
        <v>1327</v>
      </c>
      <c r="AL939">
        <v>1311</v>
      </c>
      <c r="AM939">
        <v>1311</v>
      </c>
      <c r="AN939">
        <v>700</v>
      </c>
      <c r="AO939">
        <v>1319</v>
      </c>
      <c r="AP939">
        <v>1320</v>
      </c>
      <c r="AQ939">
        <v>1319</v>
      </c>
      <c r="AR939">
        <v>1320</v>
      </c>
      <c r="AS939">
        <v>1000</v>
      </c>
      <c r="AT939">
        <v>1323</v>
      </c>
      <c r="AU939">
        <v>1324</v>
      </c>
      <c r="AV939">
        <v>1323</v>
      </c>
      <c r="AW939">
        <v>1324</v>
      </c>
      <c r="AX939">
        <v>400</v>
      </c>
      <c r="AY939">
        <v>1329</v>
      </c>
      <c r="AZ939">
        <v>1329</v>
      </c>
      <c r="BA939">
        <v>1320</v>
      </c>
      <c r="BB939">
        <v>1320</v>
      </c>
      <c r="BC939">
        <v>700</v>
      </c>
      <c r="BD939">
        <v>1323</v>
      </c>
      <c r="BE939">
        <v>1327</v>
      </c>
      <c r="BF939">
        <v>1323</v>
      </c>
      <c r="BG939">
        <v>1327</v>
      </c>
      <c r="BH939">
        <v>400</v>
      </c>
      <c r="BM939">
        <v>0</v>
      </c>
      <c r="BR939">
        <v>0</v>
      </c>
      <c r="BW939">
        <v>0</v>
      </c>
      <c r="BX939">
        <v>1325</v>
      </c>
      <c r="BY939">
        <v>1326</v>
      </c>
      <c r="BZ939">
        <v>1325</v>
      </c>
      <c r="CA939">
        <v>1326</v>
      </c>
      <c r="CB939">
        <v>300</v>
      </c>
      <c r="CG939">
        <v>0</v>
      </c>
      <c r="CL939">
        <v>0</v>
      </c>
      <c r="CM939">
        <v>1326</v>
      </c>
      <c r="CN939">
        <v>1326</v>
      </c>
      <c r="CO939">
        <v>1326</v>
      </c>
      <c r="CP939">
        <v>1326</v>
      </c>
      <c r="CQ939">
        <v>200</v>
      </c>
      <c r="CV939">
        <v>0</v>
      </c>
      <c r="CW939">
        <v>1326</v>
      </c>
      <c r="CX939">
        <v>1326</v>
      </c>
      <c r="CY939">
        <v>1326</v>
      </c>
      <c r="CZ939">
        <v>1326</v>
      </c>
      <c r="DA939">
        <v>200</v>
      </c>
      <c r="DF939">
        <v>0</v>
      </c>
      <c r="DG939">
        <v>1327</v>
      </c>
      <c r="DH939">
        <v>1327</v>
      </c>
      <c r="DI939">
        <v>1327</v>
      </c>
      <c r="DJ939">
        <v>1327</v>
      </c>
      <c r="DK939">
        <v>200</v>
      </c>
      <c r="DP939">
        <v>0</v>
      </c>
      <c r="DU939">
        <v>0</v>
      </c>
      <c r="DV939">
        <v>1327</v>
      </c>
      <c r="DW939">
        <v>1331</v>
      </c>
      <c r="DX939">
        <v>1327</v>
      </c>
      <c r="DY939">
        <v>1331</v>
      </c>
      <c r="DZ939">
        <v>200</v>
      </c>
      <c r="EE939">
        <v>0</v>
      </c>
      <c r="EJ939">
        <v>0</v>
      </c>
      <c r="EK939">
        <v>1340</v>
      </c>
      <c r="EL939">
        <v>1340</v>
      </c>
      <c r="EM939">
        <v>1340</v>
      </c>
      <c r="EN939">
        <v>1340</v>
      </c>
      <c r="EO939">
        <v>500</v>
      </c>
      <c r="ET939">
        <v>0</v>
      </c>
      <c r="EY939">
        <v>0</v>
      </c>
      <c r="EZ939">
        <v>1340</v>
      </c>
      <c r="FA939">
        <v>1340</v>
      </c>
      <c r="FB939">
        <v>1340</v>
      </c>
      <c r="FC939">
        <v>1340</v>
      </c>
      <c r="FD939">
        <v>100</v>
      </c>
      <c r="FE939">
        <v>1340</v>
      </c>
      <c r="FF939">
        <v>1340</v>
      </c>
      <c r="FG939">
        <v>1340</v>
      </c>
      <c r="FH939">
        <v>1340</v>
      </c>
      <c r="FI939">
        <v>200</v>
      </c>
      <c r="FN939">
        <v>0</v>
      </c>
      <c r="FS939">
        <v>0</v>
      </c>
      <c r="FX939">
        <v>0</v>
      </c>
      <c r="GC939">
        <v>0</v>
      </c>
      <c r="GH939">
        <v>0</v>
      </c>
      <c r="GM939">
        <v>0</v>
      </c>
      <c r="GR939">
        <v>0</v>
      </c>
      <c r="GW939">
        <v>0</v>
      </c>
      <c r="HB939">
        <v>0</v>
      </c>
      <c r="HG939">
        <v>0</v>
      </c>
      <c r="HL939">
        <v>0</v>
      </c>
      <c r="HQ939">
        <v>0</v>
      </c>
      <c r="HV939">
        <v>0</v>
      </c>
      <c r="IA939">
        <v>0</v>
      </c>
      <c r="IB939">
        <v>1341</v>
      </c>
      <c r="IC939">
        <v>1341</v>
      </c>
      <c r="ID939">
        <v>1341</v>
      </c>
      <c r="IE939">
        <v>1341</v>
      </c>
      <c r="IF939">
        <v>300</v>
      </c>
      <c r="IG939">
        <v>1343</v>
      </c>
      <c r="IH939">
        <v>1343</v>
      </c>
      <c r="II939">
        <v>1343</v>
      </c>
      <c r="IJ939">
        <v>1343</v>
      </c>
      <c r="IK939">
        <v>500</v>
      </c>
      <c r="IL939">
        <v>1343</v>
      </c>
      <c r="IM939">
        <v>1343</v>
      </c>
      <c r="IN939">
        <v>1342</v>
      </c>
      <c r="IO939">
        <v>1342</v>
      </c>
      <c r="IP939">
        <v>200</v>
      </c>
      <c r="IU939">
        <v>0</v>
      </c>
      <c r="IZ939">
        <v>0</v>
      </c>
      <c r="JE939">
        <v>0</v>
      </c>
      <c r="JJ939">
        <v>0</v>
      </c>
      <c r="JK939">
        <v>1347</v>
      </c>
      <c r="JL939">
        <v>1347</v>
      </c>
      <c r="JM939">
        <v>1347</v>
      </c>
      <c r="JN939">
        <v>1347</v>
      </c>
      <c r="JO939">
        <v>200</v>
      </c>
      <c r="JP939">
        <v>1342</v>
      </c>
      <c r="JQ939">
        <v>1342</v>
      </c>
      <c r="JR939">
        <v>1342</v>
      </c>
      <c r="JS939">
        <v>1342</v>
      </c>
      <c r="JT939">
        <v>100</v>
      </c>
      <c r="JY939">
        <v>0</v>
      </c>
      <c r="JZ939">
        <v>1342</v>
      </c>
      <c r="KA939">
        <v>1345</v>
      </c>
      <c r="KB939">
        <v>1342</v>
      </c>
      <c r="KC939">
        <v>1345</v>
      </c>
      <c r="KD939">
        <v>400</v>
      </c>
      <c r="KI939">
        <v>0</v>
      </c>
      <c r="KJ939">
        <v>1347</v>
      </c>
      <c r="KK939">
        <v>1348</v>
      </c>
      <c r="KL939">
        <v>1346</v>
      </c>
      <c r="KM939">
        <v>1346</v>
      </c>
      <c r="KN939">
        <v>700</v>
      </c>
      <c r="KS939">
        <v>0</v>
      </c>
      <c r="KT939">
        <v>1348</v>
      </c>
      <c r="KU939">
        <v>1348</v>
      </c>
      <c r="KV939">
        <v>1348</v>
      </c>
      <c r="KW939">
        <v>1348</v>
      </c>
      <c r="KX939">
        <v>300</v>
      </c>
      <c r="KY939">
        <v>1349</v>
      </c>
      <c r="KZ939">
        <v>1351</v>
      </c>
      <c r="LA939">
        <v>1349</v>
      </c>
      <c r="LB939">
        <v>1351</v>
      </c>
      <c r="LC939">
        <v>1700</v>
      </c>
      <c r="LD939">
        <v>1352</v>
      </c>
      <c r="LE939">
        <v>1355</v>
      </c>
      <c r="LF939">
        <v>1352</v>
      </c>
      <c r="LG939">
        <v>1355</v>
      </c>
      <c r="LH939">
        <v>600</v>
      </c>
      <c r="LI939">
        <v>1358</v>
      </c>
      <c r="LJ939">
        <v>1361</v>
      </c>
      <c r="LK939">
        <v>1358</v>
      </c>
      <c r="LL939">
        <v>1360</v>
      </c>
      <c r="LM939">
        <v>2700</v>
      </c>
      <c r="LN939">
        <v>1365</v>
      </c>
      <c r="LO939">
        <v>1365</v>
      </c>
      <c r="LP939">
        <v>1362</v>
      </c>
      <c r="LQ939">
        <v>1362</v>
      </c>
      <c r="LR939">
        <v>200</v>
      </c>
      <c r="LW939">
        <v>0</v>
      </c>
      <c r="LX939">
        <v>1360</v>
      </c>
      <c r="LY939">
        <v>1360</v>
      </c>
      <c r="LZ939">
        <v>1358</v>
      </c>
      <c r="MA939">
        <v>1358</v>
      </c>
      <c r="MB939">
        <v>400</v>
      </c>
      <c r="MG939">
        <v>0</v>
      </c>
      <c r="ML939">
        <v>0</v>
      </c>
      <c r="MQ939">
        <v>0</v>
      </c>
      <c r="MV939">
        <v>0</v>
      </c>
      <c r="MW939">
        <v>1360</v>
      </c>
      <c r="MX939">
        <v>1362</v>
      </c>
      <c r="MY939">
        <v>1360</v>
      </c>
      <c r="MZ939">
        <v>1362</v>
      </c>
      <c r="NA939">
        <v>300</v>
      </c>
      <c r="NB939">
        <v>1362</v>
      </c>
      <c r="NC939">
        <v>1362</v>
      </c>
      <c r="ND939">
        <v>1362</v>
      </c>
      <c r="NE939">
        <v>1362</v>
      </c>
      <c r="NF939">
        <v>100</v>
      </c>
      <c r="NG939">
        <v>1360</v>
      </c>
      <c r="NH939">
        <v>1360</v>
      </c>
      <c r="NI939">
        <v>1360</v>
      </c>
      <c r="NJ939">
        <v>1360</v>
      </c>
      <c r="NK939">
        <v>200</v>
      </c>
      <c r="NL939">
        <v>1359</v>
      </c>
      <c r="NM939">
        <v>1359</v>
      </c>
      <c r="NN939">
        <v>1359</v>
      </c>
      <c r="NO939">
        <v>1359</v>
      </c>
      <c r="NP939">
        <v>100</v>
      </c>
      <c r="NQ939">
        <v>1356</v>
      </c>
      <c r="NR939">
        <v>1356</v>
      </c>
      <c r="NS939">
        <v>1356</v>
      </c>
      <c r="NT939">
        <v>1356</v>
      </c>
      <c r="NU939">
        <v>100</v>
      </c>
      <c r="NV939">
        <v>1356</v>
      </c>
      <c r="NW939">
        <v>1356</v>
      </c>
      <c r="NX939">
        <v>1356</v>
      </c>
      <c r="NY939">
        <v>1356</v>
      </c>
      <c r="NZ939">
        <v>100</v>
      </c>
    </row>
    <row r="940" spans="1:390" ht="27">
      <c r="A940" s="14" t="s">
        <v>610</v>
      </c>
      <c r="B940" s="14">
        <v>30</v>
      </c>
      <c r="C940" s="14">
        <v>9628</v>
      </c>
      <c r="D940" s="9" t="s">
        <v>272</v>
      </c>
      <c r="E940" s="14" t="s">
        <v>20</v>
      </c>
      <c r="F940" s="14" t="s">
        <v>517</v>
      </c>
      <c r="G940" s="51">
        <v>2377</v>
      </c>
      <c r="H940" s="51">
        <v>110</v>
      </c>
      <c r="I940" s="59">
        <v>4.8500000000000001E-2</v>
      </c>
      <c r="J940" s="51">
        <v>25200</v>
      </c>
      <c r="K940" s="51">
        <v>2390</v>
      </c>
      <c r="L940" s="51">
        <v>2197</v>
      </c>
      <c r="M940" s="64">
        <f t="shared" si="74"/>
        <v>6.7357512953367879E-2</v>
      </c>
      <c r="N940" s="43" t="str">
        <f>IFERROR(VLOOKUP(C940, マスタ!$E$2:$G$33, 3, TRUE), "")</f>
        <v>サービス</v>
      </c>
      <c r="O940" s="14" t="str">
        <f>IF(F940 = "", "", TEXT( WORKDAY(TEXT(LEFT(F940, FIND("(", F940) - 1), "yyyy/mm/dd"), 1, マスタ!$A$2:$A$106), "yyyymmdd"))</f>
        <v>20170815</v>
      </c>
      <c r="P940" s="18">
        <v>42962</v>
      </c>
      <c r="Q940" s="57">
        <v>2363</v>
      </c>
      <c r="R940" s="57">
        <v>2445</v>
      </c>
      <c r="S940" s="57">
        <v>2359</v>
      </c>
      <c r="T940" s="14" t="str">
        <f t="shared" si="71"/>
        <v>有</v>
      </c>
      <c r="U940" s="14" t="str">
        <f t="shared" si="72"/>
        <v>無</v>
      </c>
      <c r="V940" s="68">
        <f t="shared" si="73"/>
        <v>-5.8897770298695917E-3</v>
      </c>
      <c r="W940" s="19" t="s">
        <v>949</v>
      </c>
      <c r="X940" s="47">
        <v>47</v>
      </c>
      <c r="Y940" s="70">
        <f t="shared" si="75"/>
        <v>19.772822885990745</v>
      </c>
      <c r="Z940">
        <v>2363</v>
      </c>
      <c r="AA940">
        <v>2385</v>
      </c>
      <c r="AB940">
        <v>2359</v>
      </c>
      <c r="AC940">
        <v>2385</v>
      </c>
      <c r="AD940">
        <v>3600</v>
      </c>
      <c r="AE940">
        <v>2390</v>
      </c>
      <c r="AF940">
        <v>2402</v>
      </c>
      <c r="AG940">
        <v>2389</v>
      </c>
      <c r="AH940">
        <v>2402</v>
      </c>
      <c r="AI940">
        <v>2800</v>
      </c>
      <c r="AJ940">
        <v>2405</v>
      </c>
      <c r="AK940">
        <v>2419</v>
      </c>
      <c r="AL940">
        <v>2405</v>
      </c>
      <c r="AM940">
        <v>2419</v>
      </c>
      <c r="AN940">
        <v>600</v>
      </c>
      <c r="AO940">
        <v>2415</v>
      </c>
      <c r="AP940">
        <v>2419</v>
      </c>
      <c r="AQ940">
        <v>2415</v>
      </c>
      <c r="AR940">
        <v>2419</v>
      </c>
      <c r="AS940">
        <v>200</v>
      </c>
      <c r="AT940">
        <v>2420</v>
      </c>
      <c r="AU940">
        <v>2420</v>
      </c>
      <c r="AV940">
        <v>2415</v>
      </c>
      <c r="AW940">
        <v>2415</v>
      </c>
      <c r="AX940">
        <v>600</v>
      </c>
      <c r="AY940">
        <v>2420</v>
      </c>
      <c r="AZ940">
        <v>2420</v>
      </c>
      <c r="BA940">
        <v>2415</v>
      </c>
      <c r="BB940">
        <v>2416</v>
      </c>
      <c r="BC940">
        <v>300</v>
      </c>
      <c r="BD940">
        <v>2416</v>
      </c>
      <c r="BE940">
        <v>2416</v>
      </c>
      <c r="BF940">
        <v>2416</v>
      </c>
      <c r="BG940">
        <v>2416</v>
      </c>
      <c r="BH940">
        <v>100</v>
      </c>
      <c r="BI940">
        <v>2420</v>
      </c>
      <c r="BJ940">
        <v>2422</v>
      </c>
      <c r="BK940">
        <v>2416</v>
      </c>
      <c r="BL940">
        <v>2422</v>
      </c>
      <c r="BM940">
        <v>1200</v>
      </c>
      <c r="BN940">
        <v>2422</v>
      </c>
      <c r="BO940">
        <v>2428</v>
      </c>
      <c r="BP940">
        <v>2422</v>
      </c>
      <c r="BQ940">
        <v>2428</v>
      </c>
      <c r="BR940">
        <v>200</v>
      </c>
      <c r="BS940">
        <v>2429</v>
      </c>
      <c r="BT940">
        <v>2430</v>
      </c>
      <c r="BU940">
        <v>2429</v>
      </c>
      <c r="BV940">
        <v>2430</v>
      </c>
      <c r="BW940">
        <v>200</v>
      </c>
      <c r="BX940">
        <v>2426</v>
      </c>
      <c r="BY940">
        <v>2426</v>
      </c>
      <c r="BZ940">
        <v>2426</v>
      </c>
      <c r="CA940">
        <v>2426</v>
      </c>
      <c r="CB940">
        <v>100</v>
      </c>
      <c r="CG940">
        <v>0</v>
      </c>
      <c r="CH940">
        <v>2426</v>
      </c>
      <c r="CI940">
        <v>2426</v>
      </c>
      <c r="CJ940">
        <v>2426</v>
      </c>
      <c r="CK940">
        <v>2426</v>
      </c>
      <c r="CL940">
        <v>200</v>
      </c>
      <c r="CM940">
        <v>2428</v>
      </c>
      <c r="CN940">
        <v>2428</v>
      </c>
      <c r="CO940">
        <v>2428</v>
      </c>
      <c r="CP940">
        <v>2428</v>
      </c>
      <c r="CQ940">
        <v>200</v>
      </c>
      <c r="CR940">
        <v>2429</v>
      </c>
      <c r="CS940">
        <v>2429</v>
      </c>
      <c r="CT940">
        <v>2429</v>
      </c>
      <c r="CU940">
        <v>2429</v>
      </c>
      <c r="CV940">
        <v>100</v>
      </c>
      <c r="CW940">
        <v>2426</v>
      </c>
      <c r="CX940">
        <v>2426</v>
      </c>
      <c r="CY940">
        <v>2426</v>
      </c>
      <c r="CZ940">
        <v>2426</v>
      </c>
      <c r="DA940">
        <v>100</v>
      </c>
      <c r="DB940">
        <v>2426</v>
      </c>
      <c r="DC940">
        <v>2426</v>
      </c>
      <c r="DD940">
        <v>2426</v>
      </c>
      <c r="DE940">
        <v>2426</v>
      </c>
      <c r="DF940">
        <v>300</v>
      </c>
      <c r="DK940">
        <v>0</v>
      </c>
      <c r="DL940">
        <v>2423</v>
      </c>
      <c r="DM940">
        <v>2423</v>
      </c>
      <c r="DN940">
        <v>2423</v>
      </c>
      <c r="DO940">
        <v>2423</v>
      </c>
      <c r="DP940">
        <v>200</v>
      </c>
      <c r="DU940">
        <v>0</v>
      </c>
      <c r="DV940">
        <v>2423</v>
      </c>
      <c r="DW940">
        <v>2423</v>
      </c>
      <c r="DX940">
        <v>2423</v>
      </c>
      <c r="DY940">
        <v>2423</v>
      </c>
      <c r="DZ940">
        <v>100</v>
      </c>
      <c r="EA940">
        <v>2424</v>
      </c>
      <c r="EB940">
        <v>2424</v>
      </c>
      <c r="EC940">
        <v>2424</v>
      </c>
      <c r="ED940">
        <v>2424</v>
      </c>
      <c r="EE940">
        <v>100</v>
      </c>
      <c r="EJ940">
        <v>0</v>
      </c>
      <c r="EK940">
        <v>2423</v>
      </c>
      <c r="EL940">
        <v>2423</v>
      </c>
      <c r="EM940">
        <v>2423</v>
      </c>
      <c r="EN940">
        <v>2423</v>
      </c>
      <c r="EO940">
        <v>100</v>
      </c>
      <c r="EP940">
        <v>2426</v>
      </c>
      <c r="EQ940">
        <v>2426</v>
      </c>
      <c r="ER940">
        <v>2426</v>
      </c>
      <c r="ES940">
        <v>2426</v>
      </c>
      <c r="ET940">
        <v>100</v>
      </c>
      <c r="EY940">
        <v>0</v>
      </c>
      <c r="FD940">
        <v>0</v>
      </c>
      <c r="FI940">
        <v>0</v>
      </c>
      <c r="FN940">
        <v>0</v>
      </c>
      <c r="FO940">
        <v>2424</v>
      </c>
      <c r="FP940">
        <v>2427</v>
      </c>
      <c r="FQ940">
        <v>2424</v>
      </c>
      <c r="FR940">
        <v>2427</v>
      </c>
      <c r="FS940">
        <v>200</v>
      </c>
      <c r="FT940">
        <v>2429</v>
      </c>
      <c r="FU940">
        <v>2429</v>
      </c>
      <c r="FV940">
        <v>2429</v>
      </c>
      <c r="FW940">
        <v>2429</v>
      </c>
      <c r="FX940">
        <v>200</v>
      </c>
      <c r="GC940">
        <v>0</v>
      </c>
      <c r="GH940">
        <v>0</v>
      </c>
      <c r="GM940">
        <v>0</v>
      </c>
      <c r="GR940">
        <v>0</v>
      </c>
      <c r="GW940">
        <v>0</v>
      </c>
      <c r="HB940">
        <v>0</v>
      </c>
      <c r="HG940">
        <v>0</v>
      </c>
      <c r="HL940">
        <v>0</v>
      </c>
      <c r="HQ940">
        <v>0</v>
      </c>
      <c r="HV940">
        <v>0</v>
      </c>
      <c r="IA940">
        <v>0</v>
      </c>
      <c r="IB940">
        <v>2430</v>
      </c>
      <c r="IC940">
        <v>2431</v>
      </c>
      <c r="ID940">
        <v>2430</v>
      </c>
      <c r="IE940">
        <v>2431</v>
      </c>
      <c r="IF940">
        <v>1500</v>
      </c>
      <c r="IG940">
        <v>2432</v>
      </c>
      <c r="IH940">
        <v>2432</v>
      </c>
      <c r="II940">
        <v>2432</v>
      </c>
      <c r="IJ940">
        <v>2432</v>
      </c>
      <c r="IK940">
        <v>100</v>
      </c>
      <c r="IL940">
        <v>2436</v>
      </c>
      <c r="IM940">
        <v>2441</v>
      </c>
      <c r="IN940">
        <v>2436</v>
      </c>
      <c r="IO940">
        <v>2441</v>
      </c>
      <c r="IP940">
        <v>2500</v>
      </c>
      <c r="IQ940">
        <v>2440</v>
      </c>
      <c r="IR940">
        <v>2440</v>
      </c>
      <c r="IS940">
        <v>2440</v>
      </c>
      <c r="IT940">
        <v>2440</v>
      </c>
      <c r="IU940">
        <v>300</v>
      </c>
      <c r="IZ940">
        <v>0</v>
      </c>
      <c r="JA940">
        <v>2440</v>
      </c>
      <c r="JB940">
        <v>2440</v>
      </c>
      <c r="JC940">
        <v>2440</v>
      </c>
      <c r="JD940">
        <v>2440</v>
      </c>
      <c r="JE940">
        <v>100</v>
      </c>
      <c r="JJ940">
        <v>0</v>
      </c>
      <c r="JK940">
        <v>2440</v>
      </c>
      <c r="JL940">
        <v>2440</v>
      </c>
      <c r="JM940">
        <v>2440</v>
      </c>
      <c r="JN940">
        <v>2440</v>
      </c>
      <c r="JO940">
        <v>1000</v>
      </c>
      <c r="JP940">
        <v>2440</v>
      </c>
      <c r="JQ940">
        <v>2440</v>
      </c>
      <c r="JR940">
        <v>2440</v>
      </c>
      <c r="JS940">
        <v>2440</v>
      </c>
      <c r="JT940">
        <v>100</v>
      </c>
      <c r="JU940">
        <v>2444</v>
      </c>
      <c r="JV940">
        <v>2444</v>
      </c>
      <c r="JW940">
        <v>2444</v>
      </c>
      <c r="JX940">
        <v>2444</v>
      </c>
      <c r="JY940">
        <v>100</v>
      </c>
      <c r="JZ940">
        <v>2445</v>
      </c>
      <c r="KA940">
        <v>2445</v>
      </c>
      <c r="KB940">
        <v>2445</v>
      </c>
      <c r="KC940">
        <v>2445</v>
      </c>
      <c r="KD940">
        <v>100</v>
      </c>
      <c r="KE940">
        <v>2444</v>
      </c>
      <c r="KF940">
        <v>2444</v>
      </c>
      <c r="KG940">
        <v>2444</v>
      </c>
      <c r="KH940">
        <v>2444</v>
      </c>
      <c r="KI940">
        <v>300</v>
      </c>
      <c r="KN940">
        <v>0</v>
      </c>
      <c r="KO940">
        <v>2443</v>
      </c>
      <c r="KP940">
        <v>2443</v>
      </c>
      <c r="KQ940">
        <v>2443</v>
      </c>
      <c r="KR940">
        <v>2443</v>
      </c>
      <c r="KS940">
        <v>300</v>
      </c>
      <c r="KX940">
        <v>0</v>
      </c>
      <c r="LC940">
        <v>0</v>
      </c>
      <c r="LH940">
        <v>0</v>
      </c>
      <c r="LI940">
        <v>2439</v>
      </c>
      <c r="LJ940">
        <v>2439</v>
      </c>
      <c r="LK940">
        <v>2439</v>
      </c>
      <c r="LL940">
        <v>2439</v>
      </c>
      <c r="LM940">
        <v>100</v>
      </c>
      <c r="LN940">
        <v>2439</v>
      </c>
      <c r="LO940">
        <v>2439</v>
      </c>
      <c r="LP940">
        <v>2439</v>
      </c>
      <c r="LQ940">
        <v>2439</v>
      </c>
      <c r="LR940">
        <v>200</v>
      </c>
      <c r="LW940">
        <v>0</v>
      </c>
      <c r="MB940">
        <v>0</v>
      </c>
      <c r="MG940">
        <v>0</v>
      </c>
      <c r="ML940">
        <v>0</v>
      </c>
      <c r="MM940">
        <v>2438</v>
      </c>
      <c r="MN940">
        <v>2439</v>
      </c>
      <c r="MO940">
        <v>2438</v>
      </c>
      <c r="MP940">
        <v>2439</v>
      </c>
      <c r="MQ940">
        <v>300</v>
      </c>
      <c r="MV940">
        <v>0</v>
      </c>
      <c r="NA940">
        <v>0</v>
      </c>
      <c r="NB940">
        <v>2432</v>
      </c>
      <c r="NC940">
        <v>2432</v>
      </c>
      <c r="ND940">
        <v>2432</v>
      </c>
      <c r="NE940">
        <v>2432</v>
      </c>
      <c r="NF940">
        <v>100</v>
      </c>
      <c r="NK940">
        <v>0</v>
      </c>
      <c r="NL940">
        <v>2429</v>
      </c>
      <c r="NM940">
        <v>2439</v>
      </c>
      <c r="NN940">
        <v>2428</v>
      </c>
      <c r="NO940">
        <v>2433</v>
      </c>
      <c r="NP940">
        <v>800</v>
      </c>
      <c r="NQ940">
        <v>2438</v>
      </c>
      <c r="NR940">
        <v>2438</v>
      </c>
      <c r="NS940">
        <v>2438</v>
      </c>
      <c r="NT940">
        <v>2438</v>
      </c>
      <c r="NU940">
        <v>100</v>
      </c>
      <c r="NV940">
        <v>2432</v>
      </c>
      <c r="NW940">
        <v>2432</v>
      </c>
      <c r="NX940">
        <v>2432</v>
      </c>
      <c r="NY940">
        <v>2432</v>
      </c>
      <c r="NZ940">
        <v>400</v>
      </c>
    </row>
    <row r="941" spans="1:390" ht="27">
      <c r="A941" s="15" t="s">
        <v>610</v>
      </c>
      <c r="B941" s="15">
        <v>31</v>
      </c>
      <c r="C941" s="15">
        <v>6098</v>
      </c>
      <c r="D941" s="10" t="s">
        <v>203</v>
      </c>
      <c r="E941" s="15" t="s">
        <v>20</v>
      </c>
      <c r="F941" s="15" t="s">
        <v>517</v>
      </c>
      <c r="G941" s="50">
        <v>2022</v>
      </c>
      <c r="H941" s="50">
        <v>91</v>
      </c>
      <c r="I941" s="58">
        <v>4.7100000000000003E-2</v>
      </c>
      <c r="J941" s="50">
        <v>10244600</v>
      </c>
      <c r="K941" s="50">
        <v>2038</v>
      </c>
      <c r="L941" s="50">
        <v>1946</v>
      </c>
      <c r="M941" s="63">
        <f t="shared" si="74"/>
        <v>0.17391304347826086</v>
      </c>
      <c r="N941" s="42" t="str">
        <f>IFERROR(VLOOKUP(C941, マスタ!$E$2:$G$33, 3, TRUE), "")</f>
        <v>機械</v>
      </c>
      <c r="O941" s="15" t="str">
        <f>IF(F941 = "", "", TEXT( WORKDAY(TEXT(LEFT(F941, FIND("(", F941) - 1), "yyyy/mm/dd"), 1, マスタ!$A$2:$A$106), "yyyymmdd"))</f>
        <v>20170815</v>
      </c>
      <c r="P941" s="16">
        <v>42962</v>
      </c>
      <c r="Q941" s="56">
        <v>2050</v>
      </c>
      <c r="R941" s="56">
        <v>2092</v>
      </c>
      <c r="S941" s="56">
        <v>2042</v>
      </c>
      <c r="T941" s="15" t="str">
        <f t="shared" si="71"/>
        <v>有</v>
      </c>
      <c r="U941" s="15" t="str">
        <f t="shared" si="72"/>
        <v>無</v>
      </c>
      <c r="V941" s="67">
        <f t="shared" si="73"/>
        <v>1.3847675568743778E-2</v>
      </c>
      <c r="W941" s="17" t="s">
        <v>950</v>
      </c>
      <c r="X941" s="46">
        <v>11</v>
      </c>
      <c r="Y941" s="71">
        <f t="shared" si="75"/>
        <v>5.4401582591493574</v>
      </c>
      <c r="Z941">
        <v>2050</v>
      </c>
      <c r="AA941">
        <v>2067</v>
      </c>
      <c r="AB941">
        <v>2042</v>
      </c>
      <c r="AC941">
        <v>2060</v>
      </c>
      <c r="AD941">
        <v>698900</v>
      </c>
      <c r="AE941">
        <v>2060</v>
      </c>
      <c r="AF941">
        <v>2069</v>
      </c>
      <c r="AG941">
        <v>2054</v>
      </c>
      <c r="AH941">
        <v>2066</v>
      </c>
      <c r="AI941">
        <v>198000</v>
      </c>
      <c r="AJ941">
        <v>2065</v>
      </c>
      <c r="AK941">
        <v>2067</v>
      </c>
      <c r="AL941">
        <v>2059</v>
      </c>
      <c r="AM941">
        <v>2061</v>
      </c>
      <c r="AN941">
        <v>101200</v>
      </c>
      <c r="AO941">
        <v>2061</v>
      </c>
      <c r="AP941">
        <v>2065</v>
      </c>
      <c r="AQ941">
        <v>2059</v>
      </c>
      <c r="AR941">
        <v>2061</v>
      </c>
      <c r="AS941">
        <v>169400</v>
      </c>
      <c r="AT941">
        <v>2061</v>
      </c>
      <c r="AU941">
        <v>2066</v>
      </c>
      <c r="AV941">
        <v>2060</v>
      </c>
      <c r="AW941">
        <v>2061</v>
      </c>
      <c r="AX941">
        <v>179400</v>
      </c>
      <c r="AY941">
        <v>2061</v>
      </c>
      <c r="AZ941">
        <v>2068</v>
      </c>
      <c r="BA941">
        <v>2059</v>
      </c>
      <c r="BB941">
        <v>2064</v>
      </c>
      <c r="BC941">
        <v>128900</v>
      </c>
      <c r="BD941">
        <v>2064</v>
      </c>
      <c r="BE941">
        <v>2068</v>
      </c>
      <c r="BF941">
        <v>2057</v>
      </c>
      <c r="BG941">
        <v>2065</v>
      </c>
      <c r="BH941">
        <v>150300</v>
      </c>
      <c r="BI941">
        <v>2066</v>
      </c>
      <c r="BJ941">
        <v>2076</v>
      </c>
      <c r="BK941">
        <v>2066</v>
      </c>
      <c r="BL941">
        <v>2074</v>
      </c>
      <c r="BM941">
        <v>307700</v>
      </c>
      <c r="BN941">
        <v>2074</v>
      </c>
      <c r="BO941">
        <v>2076</v>
      </c>
      <c r="BP941">
        <v>2072</v>
      </c>
      <c r="BQ941">
        <v>2072</v>
      </c>
      <c r="BR941">
        <v>66000</v>
      </c>
      <c r="BS941">
        <v>2072</v>
      </c>
      <c r="BT941">
        <v>2074</v>
      </c>
      <c r="BU941">
        <v>2068</v>
      </c>
      <c r="BV941">
        <v>2068</v>
      </c>
      <c r="BW941">
        <v>67500</v>
      </c>
      <c r="BX941">
        <v>2068</v>
      </c>
      <c r="BY941">
        <v>2075</v>
      </c>
      <c r="BZ941">
        <v>2068</v>
      </c>
      <c r="CA941">
        <v>2075</v>
      </c>
      <c r="CB941">
        <v>131200</v>
      </c>
      <c r="CC941">
        <v>2074</v>
      </c>
      <c r="CD941">
        <v>2076</v>
      </c>
      <c r="CE941">
        <v>2072</v>
      </c>
      <c r="CF941">
        <v>2072</v>
      </c>
      <c r="CG941">
        <v>113200</v>
      </c>
      <c r="CH941">
        <v>2073</v>
      </c>
      <c r="CI941">
        <v>2074</v>
      </c>
      <c r="CJ941">
        <v>2066</v>
      </c>
      <c r="CK941">
        <v>2067</v>
      </c>
      <c r="CL941">
        <v>85400</v>
      </c>
      <c r="CM941">
        <v>2068</v>
      </c>
      <c r="CN941">
        <v>2069</v>
      </c>
      <c r="CO941">
        <v>2067</v>
      </c>
      <c r="CP941">
        <v>2068</v>
      </c>
      <c r="CQ941">
        <v>59600</v>
      </c>
      <c r="CR941">
        <v>2068</v>
      </c>
      <c r="CS941">
        <v>2071</v>
      </c>
      <c r="CT941">
        <v>2067</v>
      </c>
      <c r="CU941">
        <v>2071</v>
      </c>
      <c r="CV941">
        <v>118000</v>
      </c>
      <c r="CW941">
        <v>2070</v>
      </c>
      <c r="CX941">
        <v>2070</v>
      </c>
      <c r="CY941">
        <v>2068</v>
      </c>
      <c r="CZ941">
        <v>2069</v>
      </c>
      <c r="DA941">
        <v>48600</v>
      </c>
      <c r="DB941">
        <v>2069</v>
      </c>
      <c r="DC941">
        <v>2070</v>
      </c>
      <c r="DD941">
        <v>2066</v>
      </c>
      <c r="DE941">
        <v>2066</v>
      </c>
      <c r="DF941">
        <v>59600</v>
      </c>
      <c r="DG941">
        <v>2066</v>
      </c>
      <c r="DH941">
        <v>2067</v>
      </c>
      <c r="DI941">
        <v>2064</v>
      </c>
      <c r="DJ941">
        <v>2066</v>
      </c>
      <c r="DK941">
        <v>59000</v>
      </c>
      <c r="DL941">
        <v>2066</v>
      </c>
      <c r="DM941">
        <v>2069</v>
      </c>
      <c r="DN941">
        <v>2066</v>
      </c>
      <c r="DO941">
        <v>2068</v>
      </c>
      <c r="DP941">
        <v>79300</v>
      </c>
      <c r="DQ941">
        <v>2068</v>
      </c>
      <c r="DR941">
        <v>2070</v>
      </c>
      <c r="DS941">
        <v>2065</v>
      </c>
      <c r="DT941">
        <v>2068</v>
      </c>
      <c r="DU941">
        <v>106600</v>
      </c>
      <c r="DV941">
        <v>2068</v>
      </c>
      <c r="DW941">
        <v>2070</v>
      </c>
      <c r="DX941">
        <v>2067</v>
      </c>
      <c r="DY941">
        <v>2069</v>
      </c>
      <c r="DZ941">
        <v>84500</v>
      </c>
      <c r="EA941">
        <v>2069</v>
      </c>
      <c r="EB941">
        <v>2069</v>
      </c>
      <c r="EC941">
        <v>2067</v>
      </c>
      <c r="ED941">
        <v>2069</v>
      </c>
      <c r="EE941">
        <v>37600</v>
      </c>
      <c r="EF941">
        <v>2068</v>
      </c>
      <c r="EG941">
        <v>2071</v>
      </c>
      <c r="EH941">
        <v>2068</v>
      </c>
      <c r="EI941">
        <v>2069</v>
      </c>
      <c r="EJ941">
        <v>92100</v>
      </c>
      <c r="EK941">
        <v>2069</v>
      </c>
      <c r="EL941">
        <v>2071</v>
      </c>
      <c r="EM941">
        <v>2067</v>
      </c>
      <c r="EN941">
        <v>2070</v>
      </c>
      <c r="EO941">
        <v>71900</v>
      </c>
      <c r="EP941">
        <v>2070</v>
      </c>
      <c r="EQ941">
        <v>2071</v>
      </c>
      <c r="ER941">
        <v>2068</v>
      </c>
      <c r="ES941">
        <v>2068</v>
      </c>
      <c r="ET941">
        <v>44100</v>
      </c>
      <c r="EU941">
        <v>2068</v>
      </c>
      <c r="EV941">
        <v>2069</v>
      </c>
      <c r="EW941">
        <v>2066</v>
      </c>
      <c r="EX941">
        <v>2067</v>
      </c>
      <c r="EY941">
        <v>50600</v>
      </c>
      <c r="EZ941">
        <v>2067</v>
      </c>
      <c r="FA941">
        <v>2068</v>
      </c>
      <c r="FB941">
        <v>2066</v>
      </c>
      <c r="FC941">
        <v>2066</v>
      </c>
      <c r="FD941">
        <v>31300</v>
      </c>
      <c r="FE941">
        <v>2066</v>
      </c>
      <c r="FF941">
        <v>2066</v>
      </c>
      <c r="FG941">
        <v>2060</v>
      </c>
      <c r="FH941">
        <v>2062</v>
      </c>
      <c r="FI941">
        <v>110100</v>
      </c>
      <c r="FJ941">
        <v>2063</v>
      </c>
      <c r="FK941">
        <v>2063</v>
      </c>
      <c r="FL941">
        <v>2058</v>
      </c>
      <c r="FM941">
        <v>2060</v>
      </c>
      <c r="FN941">
        <v>132100</v>
      </c>
      <c r="FO941">
        <v>2061</v>
      </c>
      <c r="FP941">
        <v>2061</v>
      </c>
      <c r="FQ941">
        <v>2057</v>
      </c>
      <c r="FR941">
        <v>2061</v>
      </c>
      <c r="FS941">
        <v>106700</v>
      </c>
      <c r="FT941">
        <v>2059</v>
      </c>
      <c r="FU941">
        <v>2059</v>
      </c>
      <c r="FV941">
        <v>2059</v>
      </c>
      <c r="FW941">
        <v>2059</v>
      </c>
      <c r="FX941">
        <v>4500</v>
      </c>
      <c r="GC941">
        <v>0</v>
      </c>
      <c r="GH941">
        <v>0</v>
      </c>
      <c r="GM941">
        <v>0</v>
      </c>
      <c r="GR941">
        <v>0</v>
      </c>
      <c r="GW941">
        <v>0</v>
      </c>
      <c r="HB941">
        <v>0</v>
      </c>
      <c r="HG941">
        <v>0</v>
      </c>
      <c r="HL941">
        <v>0</v>
      </c>
      <c r="HQ941">
        <v>0</v>
      </c>
      <c r="HV941">
        <v>0</v>
      </c>
      <c r="IA941">
        <v>0</v>
      </c>
      <c r="IB941">
        <v>2060</v>
      </c>
      <c r="IC941">
        <v>2063</v>
      </c>
      <c r="ID941">
        <v>2057</v>
      </c>
      <c r="IE941">
        <v>2062</v>
      </c>
      <c r="IF941">
        <v>165700</v>
      </c>
      <c r="IG941">
        <v>2062</v>
      </c>
      <c r="IH941">
        <v>2064</v>
      </c>
      <c r="II941">
        <v>2061</v>
      </c>
      <c r="IJ941">
        <v>2063</v>
      </c>
      <c r="IK941">
        <v>51500</v>
      </c>
      <c r="IL941">
        <v>2064</v>
      </c>
      <c r="IM941">
        <v>2067</v>
      </c>
      <c r="IN941">
        <v>2062</v>
      </c>
      <c r="IO941">
        <v>2066</v>
      </c>
      <c r="IP941">
        <v>74800</v>
      </c>
      <c r="IQ941">
        <v>2067</v>
      </c>
      <c r="IR941">
        <v>2067</v>
      </c>
      <c r="IS941">
        <v>2065</v>
      </c>
      <c r="IT941">
        <v>2067</v>
      </c>
      <c r="IU941">
        <v>52600</v>
      </c>
      <c r="IV941">
        <v>2066</v>
      </c>
      <c r="IW941">
        <v>2069</v>
      </c>
      <c r="IX941">
        <v>2066</v>
      </c>
      <c r="IY941">
        <v>2068</v>
      </c>
      <c r="IZ941">
        <v>59200</v>
      </c>
      <c r="JA941">
        <v>2068</v>
      </c>
      <c r="JB941">
        <v>2073</v>
      </c>
      <c r="JC941">
        <v>2068</v>
      </c>
      <c r="JD941">
        <v>2072</v>
      </c>
      <c r="JE941">
        <v>126300</v>
      </c>
      <c r="JF941">
        <v>2072</v>
      </c>
      <c r="JG941">
        <v>2073</v>
      </c>
      <c r="JH941">
        <v>2071</v>
      </c>
      <c r="JI941">
        <v>2073</v>
      </c>
      <c r="JJ941">
        <v>78700</v>
      </c>
      <c r="JK941">
        <v>2073</v>
      </c>
      <c r="JL941">
        <v>2074</v>
      </c>
      <c r="JM941">
        <v>2071</v>
      </c>
      <c r="JN941">
        <v>2072</v>
      </c>
      <c r="JO941">
        <v>84500</v>
      </c>
      <c r="JP941">
        <v>2071</v>
      </c>
      <c r="JQ941">
        <v>2071</v>
      </c>
      <c r="JR941">
        <v>2070</v>
      </c>
      <c r="JS941">
        <v>2070</v>
      </c>
      <c r="JT941">
        <v>40100</v>
      </c>
      <c r="JU941">
        <v>2070</v>
      </c>
      <c r="JV941">
        <v>2073</v>
      </c>
      <c r="JW941">
        <v>2070</v>
      </c>
      <c r="JX941">
        <v>2073</v>
      </c>
      <c r="JY941">
        <v>46500</v>
      </c>
      <c r="JZ941">
        <v>2073</v>
      </c>
      <c r="KA941">
        <v>2075</v>
      </c>
      <c r="KB941">
        <v>2073</v>
      </c>
      <c r="KC941">
        <v>2074</v>
      </c>
      <c r="KD941">
        <v>52400</v>
      </c>
      <c r="KE941">
        <v>2074</v>
      </c>
      <c r="KF941">
        <v>2075</v>
      </c>
      <c r="KG941">
        <v>2073</v>
      </c>
      <c r="KH941">
        <v>2074</v>
      </c>
      <c r="KI941">
        <v>47300</v>
      </c>
      <c r="KJ941">
        <v>2073</v>
      </c>
      <c r="KK941">
        <v>2075</v>
      </c>
      <c r="KL941">
        <v>2073</v>
      </c>
      <c r="KM941">
        <v>2074</v>
      </c>
      <c r="KN941">
        <v>32600</v>
      </c>
      <c r="KO941">
        <v>2075</v>
      </c>
      <c r="KP941">
        <v>2078</v>
      </c>
      <c r="KQ941">
        <v>2074</v>
      </c>
      <c r="KR941">
        <v>2078</v>
      </c>
      <c r="KS941">
        <v>129800</v>
      </c>
      <c r="KT941">
        <v>2078</v>
      </c>
      <c r="KU941">
        <v>2079</v>
      </c>
      <c r="KV941">
        <v>2077</v>
      </c>
      <c r="KW941">
        <v>2078</v>
      </c>
      <c r="KX941">
        <v>112300</v>
      </c>
      <c r="KY941">
        <v>2078</v>
      </c>
      <c r="KZ941">
        <v>2078</v>
      </c>
      <c r="LA941">
        <v>2077</v>
      </c>
      <c r="LB941">
        <v>2077</v>
      </c>
      <c r="LC941">
        <v>20500</v>
      </c>
      <c r="LD941">
        <v>2077</v>
      </c>
      <c r="LE941">
        <v>2079</v>
      </c>
      <c r="LF941">
        <v>2077</v>
      </c>
      <c r="LG941">
        <v>2078</v>
      </c>
      <c r="LH941">
        <v>68900</v>
      </c>
      <c r="LI941">
        <v>2077</v>
      </c>
      <c r="LJ941">
        <v>2079</v>
      </c>
      <c r="LK941">
        <v>2076</v>
      </c>
      <c r="LL941">
        <v>2079</v>
      </c>
      <c r="LM941">
        <v>58700</v>
      </c>
      <c r="LN941">
        <v>2079</v>
      </c>
      <c r="LO941">
        <v>2080</v>
      </c>
      <c r="LP941">
        <v>2079</v>
      </c>
      <c r="LQ941">
        <v>2079</v>
      </c>
      <c r="LR941">
        <v>21800</v>
      </c>
      <c r="LS941">
        <v>2080</v>
      </c>
      <c r="LT941">
        <v>2081</v>
      </c>
      <c r="LU941">
        <v>2079</v>
      </c>
      <c r="LV941">
        <v>2079</v>
      </c>
      <c r="LW941">
        <v>135200</v>
      </c>
      <c r="LX941">
        <v>2080</v>
      </c>
      <c r="LY941">
        <v>2082</v>
      </c>
      <c r="LZ941">
        <v>2079</v>
      </c>
      <c r="MA941">
        <v>2081</v>
      </c>
      <c r="MB941">
        <v>57800</v>
      </c>
      <c r="MC941">
        <v>2081</v>
      </c>
      <c r="MD941">
        <v>2085</v>
      </c>
      <c r="ME941">
        <v>2081</v>
      </c>
      <c r="MF941">
        <v>2084</v>
      </c>
      <c r="MG941">
        <v>127900</v>
      </c>
      <c r="MH941">
        <v>2084</v>
      </c>
      <c r="MI941">
        <v>2088</v>
      </c>
      <c r="MJ941">
        <v>2084</v>
      </c>
      <c r="MK941">
        <v>2087</v>
      </c>
      <c r="ML941">
        <v>81000</v>
      </c>
      <c r="MM941">
        <v>2087</v>
      </c>
      <c r="MN941">
        <v>2090</v>
      </c>
      <c r="MO941">
        <v>2086</v>
      </c>
      <c r="MP941">
        <v>2088</v>
      </c>
      <c r="MQ941">
        <v>96300</v>
      </c>
      <c r="MR941">
        <v>2088</v>
      </c>
      <c r="MS941">
        <v>2092</v>
      </c>
      <c r="MT941">
        <v>2088</v>
      </c>
      <c r="MU941">
        <v>2089</v>
      </c>
      <c r="MV941">
        <v>191400</v>
      </c>
      <c r="MW941">
        <v>2090</v>
      </c>
      <c r="MX941">
        <v>2092</v>
      </c>
      <c r="MY941">
        <v>2088</v>
      </c>
      <c r="MZ941">
        <v>2091</v>
      </c>
      <c r="NA941">
        <v>147400</v>
      </c>
      <c r="NB941">
        <v>2090</v>
      </c>
      <c r="NC941">
        <v>2091</v>
      </c>
      <c r="ND941">
        <v>2086</v>
      </c>
      <c r="NE941">
        <v>2087</v>
      </c>
      <c r="NF941">
        <v>129200</v>
      </c>
      <c r="NG941">
        <v>2088</v>
      </c>
      <c r="NH941">
        <v>2091</v>
      </c>
      <c r="NI941">
        <v>2087</v>
      </c>
      <c r="NJ941">
        <v>2091</v>
      </c>
      <c r="NK941">
        <v>120700</v>
      </c>
      <c r="NL941">
        <v>2090</v>
      </c>
      <c r="NM941">
        <v>2091</v>
      </c>
      <c r="NN941">
        <v>2086</v>
      </c>
      <c r="NO941">
        <v>2088</v>
      </c>
      <c r="NP941">
        <v>102900</v>
      </c>
      <c r="NQ941">
        <v>2088</v>
      </c>
      <c r="NR941">
        <v>2088</v>
      </c>
      <c r="NS941">
        <v>2083</v>
      </c>
      <c r="NT941">
        <v>2085</v>
      </c>
      <c r="NU941">
        <v>328500</v>
      </c>
      <c r="NV941">
        <v>2083</v>
      </c>
      <c r="NW941">
        <v>2083</v>
      </c>
      <c r="NX941">
        <v>2083</v>
      </c>
      <c r="NY941">
        <v>2083</v>
      </c>
      <c r="NZ941">
        <v>588100</v>
      </c>
    </row>
    <row r="942" spans="1:390" ht="15">
      <c r="A942" s="14" t="s">
        <v>610</v>
      </c>
      <c r="B942" s="14">
        <v>32</v>
      </c>
      <c r="C942" s="14">
        <v>3028</v>
      </c>
      <c r="D942" s="9" t="s">
        <v>529</v>
      </c>
      <c r="E942" s="14" t="s">
        <v>20</v>
      </c>
      <c r="F942" s="14" t="s">
        <v>517</v>
      </c>
      <c r="G942" s="51">
        <v>2256</v>
      </c>
      <c r="H942" s="51">
        <v>95</v>
      </c>
      <c r="I942" s="59">
        <v>4.3999999999999997E-2</v>
      </c>
      <c r="J942" s="51">
        <v>265300</v>
      </c>
      <c r="K942" s="51">
        <v>2258</v>
      </c>
      <c r="L942" s="51">
        <v>2161</v>
      </c>
      <c r="M942" s="64">
        <f t="shared" si="74"/>
        <v>2.0618556701030927E-2</v>
      </c>
      <c r="N942" s="43" t="str">
        <f>IFERROR(VLOOKUP(C942, マスタ!$E$2:$G$33, 3, TRUE), "")</f>
        <v>繊維製品</v>
      </c>
      <c r="O942" s="14" t="str">
        <f>IF(F942 = "", "", TEXT( WORKDAY(TEXT(LEFT(F942, FIND("(", F942) - 1), "yyyy/mm/dd"), 1, マスタ!$A$2:$A$106), "yyyymmdd"))</f>
        <v>20170815</v>
      </c>
      <c r="P942" s="18">
        <v>42962</v>
      </c>
      <c r="Q942" s="57">
        <v>2262</v>
      </c>
      <c r="R942" s="57">
        <v>2284</v>
      </c>
      <c r="S942" s="57">
        <v>2232</v>
      </c>
      <c r="T942" s="14" t="str">
        <f t="shared" si="71"/>
        <v>有</v>
      </c>
      <c r="U942" s="14" t="str">
        <f t="shared" si="72"/>
        <v>有</v>
      </c>
      <c r="V942" s="68">
        <f t="shared" si="73"/>
        <v>2.6595744680850686E-3</v>
      </c>
      <c r="W942" s="19" t="s">
        <v>948</v>
      </c>
      <c r="X942" s="47">
        <v>-10</v>
      </c>
      <c r="Y942" s="70">
        <f t="shared" si="75"/>
        <v>-4.4326241134751774</v>
      </c>
      <c r="Z942">
        <v>2262</v>
      </c>
      <c r="AA942">
        <v>2277</v>
      </c>
      <c r="AB942">
        <v>2262</v>
      </c>
      <c r="AC942">
        <v>2274</v>
      </c>
      <c r="AD942">
        <v>19100</v>
      </c>
      <c r="AE942">
        <v>2274</v>
      </c>
      <c r="AF942">
        <v>2282</v>
      </c>
      <c r="AG942">
        <v>2272</v>
      </c>
      <c r="AH942">
        <v>2282</v>
      </c>
      <c r="AI942">
        <v>6400</v>
      </c>
      <c r="AJ942">
        <v>2281</v>
      </c>
      <c r="AK942">
        <v>2284</v>
      </c>
      <c r="AL942">
        <v>2280</v>
      </c>
      <c r="AM942">
        <v>2280</v>
      </c>
      <c r="AN942">
        <v>1900</v>
      </c>
      <c r="AO942">
        <v>2280</v>
      </c>
      <c r="AP942">
        <v>2281</v>
      </c>
      <c r="AQ942">
        <v>2277</v>
      </c>
      <c r="AR942">
        <v>2278</v>
      </c>
      <c r="AS942">
        <v>2700</v>
      </c>
      <c r="AT942">
        <v>2275</v>
      </c>
      <c r="AU942">
        <v>2275</v>
      </c>
      <c r="AV942">
        <v>2252</v>
      </c>
      <c r="AW942">
        <v>2252</v>
      </c>
      <c r="AX942">
        <v>5800</v>
      </c>
      <c r="AY942">
        <v>2251</v>
      </c>
      <c r="AZ942">
        <v>2253</v>
      </c>
      <c r="BA942">
        <v>2241</v>
      </c>
      <c r="BB942">
        <v>2247</v>
      </c>
      <c r="BC942">
        <v>4300</v>
      </c>
      <c r="BD942">
        <v>2247</v>
      </c>
      <c r="BE942">
        <v>2250</v>
      </c>
      <c r="BF942">
        <v>2245</v>
      </c>
      <c r="BG942">
        <v>2245</v>
      </c>
      <c r="BH942">
        <v>1700</v>
      </c>
      <c r="BI942">
        <v>2245</v>
      </c>
      <c r="BJ942">
        <v>2245</v>
      </c>
      <c r="BK942">
        <v>2243</v>
      </c>
      <c r="BL942">
        <v>2245</v>
      </c>
      <c r="BM942">
        <v>1300</v>
      </c>
      <c r="BN942">
        <v>2247</v>
      </c>
      <c r="BO942">
        <v>2247</v>
      </c>
      <c r="BP942">
        <v>2243</v>
      </c>
      <c r="BQ942">
        <v>2243</v>
      </c>
      <c r="BR942">
        <v>1500</v>
      </c>
      <c r="BS942">
        <v>2243</v>
      </c>
      <c r="BT942">
        <v>2247</v>
      </c>
      <c r="BU942">
        <v>2243</v>
      </c>
      <c r="BV942">
        <v>2245</v>
      </c>
      <c r="BW942">
        <v>2000</v>
      </c>
      <c r="BX942">
        <v>2245</v>
      </c>
      <c r="BY942">
        <v>2245</v>
      </c>
      <c r="BZ942">
        <v>2244</v>
      </c>
      <c r="CA942">
        <v>2245</v>
      </c>
      <c r="CB942">
        <v>1000</v>
      </c>
      <c r="CC942">
        <v>2245</v>
      </c>
      <c r="CD942">
        <v>2245</v>
      </c>
      <c r="CE942">
        <v>2235</v>
      </c>
      <c r="CF942">
        <v>2239</v>
      </c>
      <c r="CG942">
        <v>4500</v>
      </c>
      <c r="CH942">
        <v>2240</v>
      </c>
      <c r="CI942">
        <v>2240</v>
      </c>
      <c r="CJ942">
        <v>2236</v>
      </c>
      <c r="CK942">
        <v>2236</v>
      </c>
      <c r="CL942">
        <v>700</v>
      </c>
      <c r="CM942">
        <v>2235</v>
      </c>
      <c r="CN942">
        <v>2236</v>
      </c>
      <c r="CO942">
        <v>2235</v>
      </c>
      <c r="CP942">
        <v>2236</v>
      </c>
      <c r="CQ942">
        <v>300</v>
      </c>
      <c r="CR942">
        <v>2233</v>
      </c>
      <c r="CS942">
        <v>2235</v>
      </c>
      <c r="CT942">
        <v>2232</v>
      </c>
      <c r="CU942">
        <v>2233</v>
      </c>
      <c r="CV942">
        <v>2800</v>
      </c>
      <c r="CW942">
        <v>2236</v>
      </c>
      <c r="CX942">
        <v>2237</v>
      </c>
      <c r="CY942">
        <v>2236</v>
      </c>
      <c r="CZ942">
        <v>2237</v>
      </c>
      <c r="DA942">
        <v>700</v>
      </c>
      <c r="DB942">
        <v>2238</v>
      </c>
      <c r="DC942">
        <v>2250</v>
      </c>
      <c r="DD942">
        <v>2238</v>
      </c>
      <c r="DE942">
        <v>2250</v>
      </c>
      <c r="DF942">
        <v>3400</v>
      </c>
      <c r="DG942">
        <v>2249</v>
      </c>
      <c r="DH942">
        <v>2250</v>
      </c>
      <c r="DI942">
        <v>2244</v>
      </c>
      <c r="DJ942">
        <v>2244</v>
      </c>
      <c r="DK942">
        <v>2500</v>
      </c>
      <c r="DL942">
        <v>2240</v>
      </c>
      <c r="DM942">
        <v>2241</v>
      </c>
      <c r="DN942">
        <v>2236</v>
      </c>
      <c r="DO942">
        <v>2238</v>
      </c>
      <c r="DP942">
        <v>1700</v>
      </c>
      <c r="DQ942">
        <v>2238</v>
      </c>
      <c r="DR942">
        <v>2242</v>
      </c>
      <c r="DS942">
        <v>2237</v>
      </c>
      <c r="DT942">
        <v>2242</v>
      </c>
      <c r="DU942">
        <v>600</v>
      </c>
      <c r="DV942">
        <v>2242</v>
      </c>
      <c r="DW942">
        <v>2245</v>
      </c>
      <c r="DX942">
        <v>2242</v>
      </c>
      <c r="DY942">
        <v>2245</v>
      </c>
      <c r="DZ942">
        <v>700</v>
      </c>
      <c r="EA942">
        <v>2245</v>
      </c>
      <c r="EB942">
        <v>2247</v>
      </c>
      <c r="EC942">
        <v>2245</v>
      </c>
      <c r="ED942">
        <v>2247</v>
      </c>
      <c r="EE942">
        <v>500</v>
      </c>
      <c r="EF942">
        <v>2248</v>
      </c>
      <c r="EG942">
        <v>2249</v>
      </c>
      <c r="EH942">
        <v>2247</v>
      </c>
      <c r="EI942">
        <v>2249</v>
      </c>
      <c r="EJ942">
        <v>900</v>
      </c>
      <c r="EK942">
        <v>2249</v>
      </c>
      <c r="EL942">
        <v>2253</v>
      </c>
      <c r="EM942">
        <v>2247</v>
      </c>
      <c r="EN942">
        <v>2253</v>
      </c>
      <c r="EO942">
        <v>3000</v>
      </c>
      <c r="EP942">
        <v>2252</v>
      </c>
      <c r="EQ942">
        <v>2252</v>
      </c>
      <c r="ER942">
        <v>2252</v>
      </c>
      <c r="ES942">
        <v>2252</v>
      </c>
      <c r="ET942">
        <v>200</v>
      </c>
      <c r="EU942">
        <v>2254</v>
      </c>
      <c r="EV942">
        <v>2255</v>
      </c>
      <c r="EW942">
        <v>2254</v>
      </c>
      <c r="EX942">
        <v>2255</v>
      </c>
      <c r="EY942">
        <v>300</v>
      </c>
      <c r="EZ942">
        <v>2255</v>
      </c>
      <c r="FA942">
        <v>2259</v>
      </c>
      <c r="FB942">
        <v>2255</v>
      </c>
      <c r="FC942">
        <v>2259</v>
      </c>
      <c r="FD942">
        <v>900</v>
      </c>
      <c r="FE942">
        <v>2260</v>
      </c>
      <c r="FF942">
        <v>2260</v>
      </c>
      <c r="FG942">
        <v>2257</v>
      </c>
      <c r="FH942">
        <v>2257</v>
      </c>
      <c r="FI942">
        <v>1000</v>
      </c>
      <c r="FJ942">
        <v>2258</v>
      </c>
      <c r="FK942">
        <v>2259</v>
      </c>
      <c r="FL942">
        <v>2258</v>
      </c>
      <c r="FM942">
        <v>2258</v>
      </c>
      <c r="FN942">
        <v>600</v>
      </c>
      <c r="FO942">
        <v>2257</v>
      </c>
      <c r="FP942">
        <v>2257</v>
      </c>
      <c r="FQ942">
        <v>2254</v>
      </c>
      <c r="FR942">
        <v>2255</v>
      </c>
      <c r="FS942">
        <v>700</v>
      </c>
      <c r="FX942">
        <v>0</v>
      </c>
      <c r="GC942">
        <v>0</v>
      </c>
      <c r="GH942">
        <v>0</v>
      </c>
      <c r="GM942">
        <v>0</v>
      </c>
      <c r="GR942">
        <v>0</v>
      </c>
      <c r="GW942">
        <v>0</v>
      </c>
      <c r="HB942">
        <v>0</v>
      </c>
      <c r="HG942">
        <v>0</v>
      </c>
      <c r="HL942">
        <v>0</v>
      </c>
      <c r="HQ942">
        <v>0</v>
      </c>
      <c r="HV942">
        <v>0</v>
      </c>
      <c r="IA942">
        <v>0</v>
      </c>
      <c r="IB942">
        <v>2252</v>
      </c>
      <c r="IC942">
        <v>2254</v>
      </c>
      <c r="ID942">
        <v>2252</v>
      </c>
      <c r="IE942">
        <v>2254</v>
      </c>
      <c r="IF942">
        <v>4800</v>
      </c>
      <c r="IG942">
        <v>2253</v>
      </c>
      <c r="IH942">
        <v>2253</v>
      </c>
      <c r="II942">
        <v>2247</v>
      </c>
      <c r="IJ942">
        <v>2247</v>
      </c>
      <c r="IK942">
        <v>2700</v>
      </c>
      <c r="IL942">
        <v>2250</v>
      </c>
      <c r="IM942">
        <v>2251</v>
      </c>
      <c r="IN942">
        <v>2250</v>
      </c>
      <c r="IO942">
        <v>2251</v>
      </c>
      <c r="IP942">
        <v>800</v>
      </c>
      <c r="IQ942">
        <v>2252</v>
      </c>
      <c r="IR942">
        <v>2258</v>
      </c>
      <c r="IS942">
        <v>2252</v>
      </c>
      <c r="IT942">
        <v>2256</v>
      </c>
      <c r="IU942">
        <v>6200</v>
      </c>
      <c r="IV942">
        <v>2258</v>
      </c>
      <c r="IW942">
        <v>2269</v>
      </c>
      <c r="IX942">
        <v>2258</v>
      </c>
      <c r="IY942">
        <v>2269</v>
      </c>
      <c r="IZ942">
        <v>6900</v>
      </c>
      <c r="JA942">
        <v>2269</v>
      </c>
      <c r="JB942">
        <v>2274</v>
      </c>
      <c r="JC942">
        <v>2269</v>
      </c>
      <c r="JD942">
        <v>2272</v>
      </c>
      <c r="JE942">
        <v>3900</v>
      </c>
      <c r="JF942">
        <v>2272</v>
      </c>
      <c r="JG942">
        <v>2279</v>
      </c>
      <c r="JH942">
        <v>2272</v>
      </c>
      <c r="JI942">
        <v>2279</v>
      </c>
      <c r="JJ942">
        <v>5400</v>
      </c>
      <c r="JK942">
        <v>2278</v>
      </c>
      <c r="JL942">
        <v>2281</v>
      </c>
      <c r="JM942">
        <v>2278</v>
      </c>
      <c r="JN942">
        <v>2279</v>
      </c>
      <c r="JO942">
        <v>3100</v>
      </c>
      <c r="JP942">
        <v>2278</v>
      </c>
      <c r="JQ942">
        <v>2278</v>
      </c>
      <c r="JR942">
        <v>2277</v>
      </c>
      <c r="JS942">
        <v>2277</v>
      </c>
      <c r="JT942">
        <v>1000</v>
      </c>
      <c r="JU942">
        <v>2277</v>
      </c>
      <c r="JV942">
        <v>2277</v>
      </c>
      <c r="JW942">
        <v>2272</v>
      </c>
      <c r="JX942">
        <v>2272</v>
      </c>
      <c r="JY942">
        <v>1600</v>
      </c>
      <c r="JZ942">
        <v>2272</v>
      </c>
      <c r="KA942">
        <v>2272</v>
      </c>
      <c r="KB942">
        <v>2270</v>
      </c>
      <c r="KC942">
        <v>2270</v>
      </c>
      <c r="KD942">
        <v>1500</v>
      </c>
      <c r="KE942">
        <v>2270</v>
      </c>
      <c r="KF942">
        <v>2271</v>
      </c>
      <c r="KG942">
        <v>2268</v>
      </c>
      <c r="KH942">
        <v>2268</v>
      </c>
      <c r="KI942">
        <v>1300</v>
      </c>
      <c r="KJ942">
        <v>2268</v>
      </c>
      <c r="KK942">
        <v>2268</v>
      </c>
      <c r="KL942">
        <v>2264</v>
      </c>
      <c r="KM942">
        <v>2264</v>
      </c>
      <c r="KN942">
        <v>900</v>
      </c>
      <c r="KO942">
        <v>2261</v>
      </c>
      <c r="KP942">
        <v>2264</v>
      </c>
      <c r="KQ942">
        <v>2261</v>
      </c>
      <c r="KR942">
        <v>2264</v>
      </c>
      <c r="KS942">
        <v>700</v>
      </c>
      <c r="KT942">
        <v>2265</v>
      </c>
      <c r="KU942">
        <v>2267</v>
      </c>
      <c r="KV942">
        <v>2265</v>
      </c>
      <c r="KW942">
        <v>2267</v>
      </c>
      <c r="KX942">
        <v>1000</v>
      </c>
      <c r="KY942">
        <v>2268</v>
      </c>
      <c r="KZ942">
        <v>2272</v>
      </c>
      <c r="LA942">
        <v>2268</v>
      </c>
      <c r="LB942">
        <v>2271</v>
      </c>
      <c r="LC942">
        <v>1700</v>
      </c>
      <c r="LD942">
        <v>2270</v>
      </c>
      <c r="LE942">
        <v>2270</v>
      </c>
      <c r="LF942">
        <v>2269</v>
      </c>
      <c r="LG942">
        <v>2270</v>
      </c>
      <c r="LH942">
        <v>1400</v>
      </c>
      <c r="LI942">
        <v>2270</v>
      </c>
      <c r="LJ942">
        <v>2270</v>
      </c>
      <c r="LK942">
        <v>2269</v>
      </c>
      <c r="LL942">
        <v>2269</v>
      </c>
      <c r="LM942">
        <v>500</v>
      </c>
      <c r="LN942">
        <v>2268</v>
      </c>
      <c r="LO942">
        <v>2269</v>
      </c>
      <c r="LP942">
        <v>2268</v>
      </c>
      <c r="LQ942">
        <v>2268</v>
      </c>
      <c r="LR942">
        <v>300</v>
      </c>
      <c r="LS942">
        <v>2268</v>
      </c>
      <c r="LT942">
        <v>2269</v>
      </c>
      <c r="LU942">
        <v>2267</v>
      </c>
      <c r="LV942">
        <v>2269</v>
      </c>
      <c r="LW942">
        <v>2300</v>
      </c>
      <c r="LX942">
        <v>2269</v>
      </c>
      <c r="LY942">
        <v>2270</v>
      </c>
      <c r="LZ942">
        <v>2269</v>
      </c>
      <c r="MA942">
        <v>2270</v>
      </c>
      <c r="MB942">
        <v>300</v>
      </c>
      <c r="MC942">
        <v>2270</v>
      </c>
      <c r="MD942">
        <v>2272</v>
      </c>
      <c r="ME942">
        <v>2269</v>
      </c>
      <c r="MF942">
        <v>2270</v>
      </c>
      <c r="MG942">
        <v>1000</v>
      </c>
      <c r="MH942">
        <v>2271</v>
      </c>
      <c r="MI942">
        <v>2272</v>
      </c>
      <c r="MJ942">
        <v>2270</v>
      </c>
      <c r="MK942">
        <v>2271</v>
      </c>
      <c r="ML942">
        <v>1200</v>
      </c>
      <c r="MM942">
        <v>2271</v>
      </c>
      <c r="MN942">
        <v>2273</v>
      </c>
      <c r="MO942">
        <v>2270</v>
      </c>
      <c r="MP942">
        <v>2273</v>
      </c>
      <c r="MQ942">
        <v>2300</v>
      </c>
      <c r="MR942">
        <v>2273</v>
      </c>
      <c r="MS942">
        <v>2273</v>
      </c>
      <c r="MT942">
        <v>2269</v>
      </c>
      <c r="MU942">
        <v>2270</v>
      </c>
      <c r="MV942">
        <v>3300</v>
      </c>
      <c r="MW942">
        <v>2270</v>
      </c>
      <c r="MX942">
        <v>2270</v>
      </c>
      <c r="MY942">
        <v>2269</v>
      </c>
      <c r="MZ942">
        <v>2270</v>
      </c>
      <c r="NA942">
        <v>1800</v>
      </c>
      <c r="NB942">
        <v>2270</v>
      </c>
      <c r="NC942">
        <v>2270</v>
      </c>
      <c r="ND942">
        <v>2264</v>
      </c>
      <c r="NE942">
        <v>2265</v>
      </c>
      <c r="NF942">
        <v>5800</v>
      </c>
      <c r="NG942">
        <v>2265</v>
      </c>
      <c r="NH942">
        <v>2265</v>
      </c>
      <c r="NI942">
        <v>2264</v>
      </c>
      <c r="NJ942">
        <v>2265</v>
      </c>
      <c r="NK942">
        <v>2100</v>
      </c>
      <c r="NL942">
        <v>2264</v>
      </c>
      <c r="NM942">
        <v>2264</v>
      </c>
      <c r="NN942">
        <v>2261</v>
      </c>
      <c r="NO942">
        <v>2261</v>
      </c>
      <c r="NP942">
        <v>2300</v>
      </c>
      <c r="NQ942">
        <v>2261</v>
      </c>
      <c r="NR942">
        <v>2264</v>
      </c>
      <c r="NS942">
        <v>2258</v>
      </c>
      <c r="NT942">
        <v>2264</v>
      </c>
      <c r="NU942">
        <v>4900</v>
      </c>
      <c r="NV942">
        <v>2264</v>
      </c>
      <c r="NW942">
        <v>2264</v>
      </c>
      <c r="NX942">
        <v>2264</v>
      </c>
      <c r="NY942">
        <v>2264</v>
      </c>
      <c r="NZ942">
        <v>6500</v>
      </c>
    </row>
    <row r="943" spans="1:390" ht="27">
      <c r="A943" s="15" t="s">
        <v>610</v>
      </c>
      <c r="B943" s="15">
        <v>34</v>
      </c>
      <c r="C943" s="15">
        <v>3676</v>
      </c>
      <c r="D943" s="10" t="s">
        <v>530</v>
      </c>
      <c r="E943" s="15" t="s">
        <v>20</v>
      </c>
      <c r="F943" s="15" t="s">
        <v>517</v>
      </c>
      <c r="G943" s="50">
        <v>1640</v>
      </c>
      <c r="H943" s="50">
        <v>67</v>
      </c>
      <c r="I943" s="58">
        <v>4.2599999999999999E-2</v>
      </c>
      <c r="J943" s="50">
        <v>241800</v>
      </c>
      <c r="K943" s="50">
        <v>1640</v>
      </c>
      <c r="L943" s="50">
        <v>1541</v>
      </c>
      <c r="M943" s="63">
        <f t="shared" si="74"/>
        <v>0</v>
      </c>
      <c r="N943" s="42" t="str">
        <f>IFERROR(VLOOKUP(C943, マスタ!$E$2:$G$33, 3, TRUE), "")</f>
        <v>36</v>
      </c>
      <c r="O943" s="15" t="str">
        <f>IF(F943 = "", "", TEXT( WORKDAY(TEXT(LEFT(F943, FIND("(", F943) - 1), "yyyy/mm/dd"), 1, マスタ!$A$2:$A$106), "yyyymmdd"))</f>
        <v>20170815</v>
      </c>
      <c r="P943" s="16">
        <v>42962</v>
      </c>
      <c r="Q943" s="56">
        <v>1624</v>
      </c>
      <c r="R943" s="56">
        <v>1635</v>
      </c>
      <c r="S943" s="56">
        <v>1611</v>
      </c>
      <c r="T943" s="15" t="str">
        <f t="shared" si="71"/>
        <v>無</v>
      </c>
      <c r="U943" s="15" t="str">
        <f t="shared" si="72"/>
        <v>無</v>
      </c>
      <c r="V943" s="67">
        <f t="shared" si="73"/>
        <v>-9.7560975609756184E-3</v>
      </c>
      <c r="W943" s="17" t="s">
        <v>948</v>
      </c>
      <c r="X943" s="46">
        <v>-9</v>
      </c>
      <c r="Y943" s="71">
        <f t="shared" si="75"/>
        <v>-5.48780487804878</v>
      </c>
      <c r="Z943">
        <v>1624</v>
      </c>
      <c r="AA943">
        <v>1632</v>
      </c>
      <c r="AB943">
        <v>1621</v>
      </c>
      <c r="AC943">
        <v>1626</v>
      </c>
      <c r="AD943">
        <v>12400</v>
      </c>
      <c r="AE943">
        <v>1629</v>
      </c>
      <c r="AF943">
        <v>1635</v>
      </c>
      <c r="AG943">
        <v>1625</v>
      </c>
      <c r="AH943">
        <v>1630</v>
      </c>
      <c r="AI943">
        <v>7000</v>
      </c>
      <c r="AJ943">
        <v>1628</v>
      </c>
      <c r="AK943">
        <v>1630</v>
      </c>
      <c r="AL943">
        <v>1624</v>
      </c>
      <c r="AM943">
        <v>1625</v>
      </c>
      <c r="AN943">
        <v>2700</v>
      </c>
      <c r="AO943">
        <v>1626</v>
      </c>
      <c r="AP943">
        <v>1626</v>
      </c>
      <c r="AQ943">
        <v>1619</v>
      </c>
      <c r="AR943">
        <v>1620</v>
      </c>
      <c r="AS943">
        <v>5300</v>
      </c>
      <c r="AT943">
        <v>1618</v>
      </c>
      <c r="AU943">
        <v>1618</v>
      </c>
      <c r="AV943">
        <v>1611</v>
      </c>
      <c r="AW943">
        <v>1615</v>
      </c>
      <c r="AX943">
        <v>7200</v>
      </c>
      <c r="AY943">
        <v>1615</v>
      </c>
      <c r="AZ943">
        <v>1629</v>
      </c>
      <c r="BA943">
        <v>1613</v>
      </c>
      <c r="BB943">
        <v>1626</v>
      </c>
      <c r="BC943">
        <v>7300</v>
      </c>
      <c r="BD943">
        <v>1629</v>
      </c>
      <c r="BE943">
        <v>1632</v>
      </c>
      <c r="BF943">
        <v>1625</v>
      </c>
      <c r="BG943">
        <v>1625</v>
      </c>
      <c r="BH943">
        <v>5900</v>
      </c>
      <c r="BI943">
        <v>1625</v>
      </c>
      <c r="BJ943">
        <v>1631</v>
      </c>
      <c r="BK943">
        <v>1625</v>
      </c>
      <c r="BL943">
        <v>1626</v>
      </c>
      <c r="BM943">
        <v>4400</v>
      </c>
      <c r="BN943">
        <v>1627</v>
      </c>
      <c r="BO943">
        <v>1627</v>
      </c>
      <c r="BP943">
        <v>1624</v>
      </c>
      <c r="BQ943">
        <v>1624</v>
      </c>
      <c r="BR943">
        <v>2600</v>
      </c>
      <c r="BS943">
        <v>1625</v>
      </c>
      <c r="BT943">
        <v>1629</v>
      </c>
      <c r="BU943">
        <v>1624</v>
      </c>
      <c r="BV943">
        <v>1628</v>
      </c>
      <c r="BW943">
        <v>4400</v>
      </c>
      <c r="BX943">
        <v>1628</v>
      </c>
      <c r="BY943">
        <v>1628</v>
      </c>
      <c r="BZ943">
        <v>1626</v>
      </c>
      <c r="CA943">
        <v>1627</v>
      </c>
      <c r="CB943">
        <v>2200</v>
      </c>
      <c r="CC943">
        <v>1626</v>
      </c>
      <c r="CD943">
        <v>1626</v>
      </c>
      <c r="CE943">
        <v>1623</v>
      </c>
      <c r="CF943">
        <v>1623</v>
      </c>
      <c r="CG943">
        <v>900</v>
      </c>
      <c r="CH943">
        <v>1622</v>
      </c>
      <c r="CI943">
        <v>1622</v>
      </c>
      <c r="CJ943">
        <v>1621</v>
      </c>
      <c r="CK943">
        <v>1621</v>
      </c>
      <c r="CL943">
        <v>1500</v>
      </c>
      <c r="CM943">
        <v>1620</v>
      </c>
      <c r="CN943">
        <v>1620</v>
      </c>
      <c r="CO943">
        <v>1617</v>
      </c>
      <c r="CP943">
        <v>1617</v>
      </c>
      <c r="CQ943">
        <v>1000</v>
      </c>
      <c r="CR943">
        <v>1619</v>
      </c>
      <c r="CS943">
        <v>1626</v>
      </c>
      <c r="CT943">
        <v>1619</v>
      </c>
      <c r="CU943">
        <v>1624</v>
      </c>
      <c r="CV943">
        <v>4700</v>
      </c>
      <c r="CW943">
        <v>1624</v>
      </c>
      <c r="CX943">
        <v>1624</v>
      </c>
      <c r="CY943">
        <v>1623</v>
      </c>
      <c r="CZ943">
        <v>1624</v>
      </c>
      <c r="DA943">
        <v>1300</v>
      </c>
      <c r="DB943">
        <v>1623</v>
      </c>
      <c r="DC943">
        <v>1625</v>
      </c>
      <c r="DD943">
        <v>1622</v>
      </c>
      <c r="DE943">
        <v>1625</v>
      </c>
      <c r="DF943">
        <v>2400</v>
      </c>
      <c r="DG943">
        <v>1626</v>
      </c>
      <c r="DH943">
        <v>1630</v>
      </c>
      <c r="DI943">
        <v>1625</v>
      </c>
      <c r="DJ943">
        <v>1625</v>
      </c>
      <c r="DK943">
        <v>3100</v>
      </c>
      <c r="DL943">
        <v>1625</v>
      </c>
      <c r="DM943">
        <v>1626</v>
      </c>
      <c r="DN943">
        <v>1622</v>
      </c>
      <c r="DO943">
        <v>1625</v>
      </c>
      <c r="DP943">
        <v>3300</v>
      </c>
      <c r="DQ943">
        <v>1624</v>
      </c>
      <c r="DR943">
        <v>1624</v>
      </c>
      <c r="DS943">
        <v>1620</v>
      </c>
      <c r="DT943">
        <v>1621</v>
      </c>
      <c r="DU943">
        <v>2600</v>
      </c>
      <c r="DV943">
        <v>1622</v>
      </c>
      <c r="DW943">
        <v>1623</v>
      </c>
      <c r="DX943">
        <v>1620</v>
      </c>
      <c r="DY943">
        <v>1620</v>
      </c>
      <c r="DZ943">
        <v>1300</v>
      </c>
      <c r="EA943">
        <v>1623</v>
      </c>
      <c r="EB943">
        <v>1623</v>
      </c>
      <c r="EC943">
        <v>1623</v>
      </c>
      <c r="ED943">
        <v>1623</v>
      </c>
      <c r="EE943">
        <v>900</v>
      </c>
      <c r="EF943">
        <v>1624</v>
      </c>
      <c r="EG943">
        <v>1628</v>
      </c>
      <c r="EH943">
        <v>1622</v>
      </c>
      <c r="EI943">
        <v>1622</v>
      </c>
      <c r="EJ943">
        <v>4700</v>
      </c>
      <c r="EK943">
        <v>1623</v>
      </c>
      <c r="EL943">
        <v>1623</v>
      </c>
      <c r="EM943">
        <v>1618</v>
      </c>
      <c r="EN943">
        <v>1620</v>
      </c>
      <c r="EO943">
        <v>3000</v>
      </c>
      <c r="EP943">
        <v>1621</v>
      </c>
      <c r="EQ943">
        <v>1624</v>
      </c>
      <c r="ER943">
        <v>1621</v>
      </c>
      <c r="ES943">
        <v>1621</v>
      </c>
      <c r="ET943">
        <v>2800</v>
      </c>
      <c r="EU943">
        <v>1622</v>
      </c>
      <c r="EV943">
        <v>1625</v>
      </c>
      <c r="EW943">
        <v>1622</v>
      </c>
      <c r="EX943">
        <v>1623</v>
      </c>
      <c r="EY943">
        <v>2900</v>
      </c>
      <c r="EZ943">
        <v>1623</v>
      </c>
      <c r="FA943">
        <v>1625</v>
      </c>
      <c r="FB943">
        <v>1623</v>
      </c>
      <c r="FC943">
        <v>1624</v>
      </c>
      <c r="FD943">
        <v>2400</v>
      </c>
      <c r="FE943">
        <v>1623</v>
      </c>
      <c r="FF943">
        <v>1623</v>
      </c>
      <c r="FG943">
        <v>1621</v>
      </c>
      <c r="FH943">
        <v>1621</v>
      </c>
      <c r="FI943">
        <v>1900</v>
      </c>
      <c r="FJ943">
        <v>1621</v>
      </c>
      <c r="FK943">
        <v>1621</v>
      </c>
      <c r="FL943">
        <v>1620</v>
      </c>
      <c r="FM943">
        <v>1620</v>
      </c>
      <c r="FN943">
        <v>1000</v>
      </c>
      <c r="FO943">
        <v>1620</v>
      </c>
      <c r="FP943">
        <v>1621</v>
      </c>
      <c r="FQ943">
        <v>1617</v>
      </c>
      <c r="FR943">
        <v>1618</v>
      </c>
      <c r="FS943">
        <v>3400</v>
      </c>
      <c r="FX943">
        <v>0</v>
      </c>
      <c r="GC943">
        <v>0</v>
      </c>
      <c r="GH943">
        <v>0</v>
      </c>
      <c r="GM943">
        <v>0</v>
      </c>
      <c r="GR943">
        <v>0</v>
      </c>
      <c r="GW943">
        <v>0</v>
      </c>
      <c r="HB943">
        <v>0</v>
      </c>
      <c r="HG943">
        <v>0</v>
      </c>
      <c r="HL943">
        <v>0</v>
      </c>
      <c r="HQ943">
        <v>0</v>
      </c>
      <c r="HV943">
        <v>0</v>
      </c>
      <c r="IA943">
        <v>0</v>
      </c>
      <c r="IB943">
        <v>1630</v>
      </c>
      <c r="IC943">
        <v>1630</v>
      </c>
      <c r="ID943">
        <v>1611</v>
      </c>
      <c r="IE943">
        <v>1611</v>
      </c>
      <c r="IF943">
        <v>12200</v>
      </c>
      <c r="IG943">
        <v>1621</v>
      </c>
      <c r="IH943">
        <v>1630</v>
      </c>
      <c r="II943">
        <v>1621</v>
      </c>
      <c r="IJ943">
        <v>1630</v>
      </c>
      <c r="IK943">
        <v>4400</v>
      </c>
      <c r="IL943">
        <v>1627</v>
      </c>
      <c r="IM943">
        <v>1630</v>
      </c>
      <c r="IN943">
        <v>1626</v>
      </c>
      <c r="IO943">
        <v>1630</v>
      </c>
      <c r="IP943">
        <v>3300</v>
      </c>
      <c r="IQ943">
        <v>1629</v>
      </c>
      <c r="IR943">
        <v>1630</v>
      </c>
      <c r="IS943">
        <v>1627</v>
      </c>
      <c r="IT943">
        <v>1628</v>
      </c>
      <c r="IU943">
        <v>3600</v>
      </c>
      <c r="IV943">
        <v>1629</v>
      </c>
      <c r="IW943">
        <v>1631</v>
      </c>
      <c r="IX943">
        <v>1625</v>
      </c>
      <c r="IY943">
        <v>1625</v>
      </c>
      <c r="IZ943">
        <v>2700</v>
      </c>
      <c r="JA943">
        <v>1626</v>
      </c>
      <c r="JB943">
        <v>1626</v>
      </c>
      <c r="JC943">
        <v>1623</v>
      </c>
      <c r="JD943">
        <v>1625</v>
      </c>
      <c r="JE943">
        <v>3600</v>
      </c>
      <c r="JF943">
        <v>1626</v>
      </c>
      <c r="JG943">
        <v>1630</v>
      </c>
      <c r="JH943">
        <v>1626</v>
      </c>
      <c r="JI943">
        <v>1630</v>
      </c>
      <c r="JJ943">
        <v>2500</v>
      </c>
      <c r="JK943">
        <v>1630</v>
      </c>
      <c r="JL943">
        <v>1631</v>
      </c>
      <c r="JM943">
        <v>1629</v>
      </c>
      <c r="JN943">
        <v>1629</v>
      </c>
      <c r="JO943">
        <v>5100</v>
      </c>
      <c r="JP943">
        <v>1630</v>
      </c>
      <c r="JQ943">
        <v>1630</v>
      </c>
      <c r="JR943">
        <v>1626</v>
      </c>
      <c r="JS943">
        <v>1626</v>
      </c>
      <c r="JT943">
        <v>3200</v>
      </c>
      <c r="JU943">
        <v>1628</v>
      </c>
      <c r="JV943">
        <v>1628</v>
      </c>
      <c r="JW943">
        <v>1626</v>
      </c>
      <c r="JX943">
        <v>1626</v>
      </c>
      <c r="JY943">
        <v>2300</v>
      </c>
      <c r="JZ943">
        <v>1627</v>
      </c>
      <c r="KA943">
        <v>1628</v>
      </c>
      <c r="KB943">
        <v>1627</v>
      </c>
      <c r="KC943">
        <v>1627</v>
      </c>
      <c r="KD943">
        <v>800</v>
      </c>
      <c r="KE943">
        <v>1626</v>
      </c>
      <c r="KF943">
        <v>1628</v>
      </c>
      <c r="KG943">
        <v>1624</v>
      </c>
      <c r="KH943">
        <v>1624</v>
      </c>
      <c r="KI943">
        <v>2600</v>
      </c>
      <c r="KJ943">
        <v>1625</v>
      </c>
      <c r="KK943">
        <v>1625</v>
      </c>
      <c r="KL943">
        <v>1624</v>
      </c>
      <c r="KM943">
        <v>1624</v>
      </c>
      <c r="KN943">
        <v>300</v>
      </c>
      <c r="KO943">
        <v>1625</v>
      </c>
      <c r="KP943">
        <v>1626</v>
      </c>
      <c r="KQ943">
        <v>1624</v>
      </c>
      <c r="KR943">
        <v>1626</v>
      </c>
      <c r="KS943">
        <v>2500</v>
      </c>
      <c r="KT943">
        <v>1626</v>
      </c>
      <c r="KU943">
        <v>1627</v>
      </c>
      <c r="KV943">
        <v>1626</v>
      </c>
      <c r="KW943">
        <v>1627</v>
      </c>
      <c r="KX943">
        <v>1400</v>
      </c>
      <c r="KY943">
        <v>1626</v>
      </c>
      <c r="KZ943">
        <v>1628</v>
      </c>
      <c r="LA943">
        <v>1626</v>
      </c>
      <c r="LB943">
        <v>1628</v>
      </c>
      <c r="LC943">
        <v>2300</v>
      </c>
      <c r="LD943">
        <v>1628</v>
      </c>
      <c r="LE943">
        <v>1628</v>
      </c>
      <c r="LF943">
        <v>1624</v>
      </c>
      <c r="LG943">
        <v>1624</v>
      </c>
      <c r="LH943">
        <v>3500</v>
      </c>
      <c r="LI943">
        <v>1624</v>
      </c>
      <c r="LJ943">
        <v>1627</v>
      </c>
      <c r="LK943">
        <v>1623</v>
      </c>
      <c r="LL943">
        <v>1626</v>
      </c>
      <c r="LM943">
        <v>3500</v>
      </c>
      <c r="LN943">
        <v>1625</v>
      </c>
      <c r="LO943">
        <v>1625</v>
      </c>
      <c r="LP943">
        <v>1625</v>
      </c>
      <c r="LQ943">
        <v>1625</v>
      </c>
      <c r="LR943">
        <v>900</v>
      </c>
      <c r="LS943">
        <v>1626</v>
      </c>
      <c r="LT943">
        <v>1626</v>
      </c>
      <c r="LU943">
        <v>1625</v>
      </c>
      <c r="LV943">
        <v>1625</v>
      </c>
      <c r="LW943">
        <v>800</v>
      </c>
      <c r="LX943">
        <v>1625</v>
      </c>
      <c r="LY943">
        <v>1625</v>
      </c>
      <c r="LZ943">
        <v>1620</v>
      </c>
      <c r="MA943">
        <v>1620</v>
      </c>
      <c r="MB943">
        <v>4200</v>
      </c>
      <c r="MC943">
        <v>1622</v>
      </c>
      <c r="MD943">
        <v>1623</v>
      </c>
      <c r="ME943">
        <v>1622</v>
      </c>
      <c r="MF943">
        <v>1622</v>
      </c>
      <c r="MG943">
        <v>1900</v>
      </c>
      <c r="MH943">
        <v>1621</v>
      </c>
      <c r="MI943">
        <v>1624</v>
      </c>
      <c r="MJ943">
        <v>1619</v>
      </c>
      <c r="MK943">
        <v>1624</v>
      </c>
      <c r="ML943">
        <v>5000</v>
      </c>
      <c r="MM943">
        <v>1624</v>
      </c>
      <c r="MN943">
        <v>1624</v>
      </c>
      <c r="MO943">
        <v>1623</v>
      </c>
      <c r="MP943">
        <v>1624</v>
      </c>
      <c r="MQ943">
        <v>1300</v>
      </c>
      <c r="MR943">
        <v>1625</v>
      </c>
      <c r="MS943">
        <v>1629</v>
      </c>
      <c r="MT943">
        <v>1625</v>
      </c>
      <c r="MU943">
        <v>1629</v>
      </c>
      <c r="MV943">
        <v>6400</v>
      </c>
      <c r="MW943">
        <v>1630</v>
      </c>
      <c r="MX943">
        <v>1631</v>
      </c>
      <c r="MY943">
        <v>1628</v>
      </c>
      <c r="MZ943">
        <v>1630</v>
      </c>
      <c r="NA943">
        <v>4800</v>
      </c>
      <c r="NB943">
        <v>1630</v>
      </c>
      <c r="NC943">
        <v>1630</v>
      </c>
      <c r="ND943">
        <v>1628</v>
      </c>
      <c r="NE943">
        <v>1629</v>
      </c>
      <c r="NF943">
        <v>3700</v>
      </c>
      <c r="NG943">
        <v>1628</v>
      </c>
      <c r="NH943">
        <v>1628</v>
      </c>
      <c r="NI943">
        <v>1625</v>
      </c>
      <c r="NJ943">
        <v>1628</v>
      </c>
      <c r="NK943">
        <v>5300</v>
      </c>
      <c r="NL943">
        <v>1628</v>
      </c>
      <c r="NM943">
        <v>1628</v>
      </c>
      <c r="NN943">
        <v>1625</v>
      </c>
      <c r="NO943">
        <v>1625</v>
      </c>
      <c r="NP943">
        <v>6600</v>
      </c>
      <c r="NQ943">
        <v>1625</v>
      </c>
      <c r="NR943">
        <v>1629</v>
      </c>
      <c r="NS943">
        <v>1624</v>
      </c>
      <c r="NT943">
        <v>1627</v>
      </c>
      <c r="NU943">
        <v>11300</v>
      </c>
      <c r="NV943">
        <v>1629</v>
      </c>
      <c r="NW943">
        <v>1629</v>
      </c>
      <c r="NX943">
        <v>1629</v>
      </c>
      <c r="NY943">
        <v>1629</v>
      </c>
      <c r="NZ943">
        <v>3600</v>
      </c>
    </row>
    <row r="944" spans="1:390" ht="40.5">
      <c r="A944" s="14" t="s">
        <v>610</v>
      </c>
      <c r="B944" s="14">
        <v>35</v>
      </c>
      <c r="C944" s="14">
        <v>7860</v>
      </c>
      <c r="D944" s="9" t="s">
        <v>531</v>
      </c>
      <c r="E944" s="14" t="s">
        <v>20</v>
      </c>
      <c r="F944" s="14" t="s">
        <v>517</v>
      </c>
      <c r="G944" s="51">
        <v>1519</v>
      </c>
      <c r="H944" s="51">
        <v>60</v>
      </c>
      <c r="I944" s="59">
        <v>4.1099999999999998E-2</v>
      </c>
      <c r="J944" s="51">
        <v>678800</v>
      </c>
      <c r="K944" s="51">
        <v>1529</v>
      </c>
      <c r="L944" s="51">
        <v>1449</v>
      </c>
      <c r="M944" s="64">
        <f t="shared" si="74"/>
        <v>0.125</v>
      </c>
      <c r="N944" s="43" t="str">
        <f>IFERROR(VLOOKUP(C944, マスタ!$E$2:$G$33, 3, TRUE), "")</f>
        <v>その他製品</v>
      </c>
      <c r="O944" s="14" t="str">
        <f>IF(F944 = "", "", TEXT( WORKDAY(TEXT(LEFT(F944, FIND("(", F944) - 1), "yyyy/mm/dd"), 1, マスタ!$A$2:$A$106), "yyyymmdd"))</f>
        <v>20170815</v>
      </c>
      <c r="P944" s="18">
        <v>42962</v>
      </c>
      <c r="Q944" s="57">
        <v>1525</v>
      </c>
      <c r="R944" s="57">
        <v>1543</v>
      </c>
      <c r="S944" s="57">
        <v>1512</v>
      </c>
      <c r="T944" s="14" t="str">
        <f t="shared" si="71"/>
        <v>有</v>
      </c>
      <c r="U944" s="14" t="str">
        <f t="shared" si="72"/>
        <v>無</v>
      </c>
      <c r="V944" s="68">
        <f t="shared" si="73"/>
        <v>3.9499670836076195E-3</v>
      </c>
      <c r="W944" s="19" t="s">
        <v>950</v>
      </c>
      <c r="X944" s="47">
        <v>8</v>
      </c>
      <c r="Y944" s="70">
        <f t="shared" si="75"/>
        <v>5.2666227781435149</v>
      </c>
      <c r="Z944">
        <v>1525</v>
      </c>
      <c r="AA944">
        <v>1532</v>
      </c>
      <c r="AB944">
        <v>1512</v>
      </c>
      <c r="AC944">
        <v>1518</v>
      </c>
      <c r="AD944">
        <v>34200</v>
      </c>
      <c r="AE944">
        <v>1519</v>
      </c>
      <c r="AF944">
        <v>1535</v>
      </c>
      <c r="AG944">
        <v>1519</v>
      </c>
      <c r="AH944">
        <v>1528</v>
      </c>
      <c r="AI944">
        <v>18900</v>
      </c>
      <c r="AJ944">
        <v>1529</v>
      </c>
      <c r="AK944">
        <v>1531</v>
      </c>
      <c r="AL944">
        <v>1518</v>
      </c>
      <c r="AM944">
        <v>1523</v>
      </c>
      <c r="AN944">
        <v>14000</v>
      </c>
      <c r="AO944">
        <v>1526</v>
      </c>
      <c r="AP944">
        <v>1536</v>
      </c>
      <c r="AQ944">
        <v>1526</v>
      </c>
      <c r="AR944">
        <v>1536</v>
      </c>
      <c r="AS944">
        <v>13900</v>
      </c>
      <c r="AT944">
        <v>1536</v>
      </c>
      <c r="AU944">
        <v>1537</v>
      </c>
      <c r="AV944">
        <v>1530</v>
      </c>
      <c r="AW944">
        <v>1533</v>
      </c>
      <c r="AX944">
        <v>7400</v>
      </c>
      <c r="AY944">
        <v>1533</v>
      </c>
      <c r="AZ944">
        <v>1538</v>
      </c>
      <c r="BA944">
        <v>1532</v>
      </c>
      <c r="BB944">
        <v>1535</v>
      </c>
      <c r="BC944">
        <v>9100</v>
      </c>
      <c r="BD944">
        <v>1535</v>
      </c>
      <c r="BE944">
        <v>1539</v>
      </c>
      <c r="BF944">
        <v>1531</v>
      </c>
      <c r="BG944">
        <v>1538</v>
      </c>
      <c r="BH944">
        <v>16600</v>
      </c>
      <c r="BI944">
        <v>1538</v>
      </c>
      <c r="BJ944">
        <v>1543</v>
      </c>
      <c r="BK944">
        <v>1537</v>
      </c>
      <c r="BL944">
        <v>1542</v>
      </c>
      <c r="BM944">
        <v>14900</v>
      </c>
      <c r="BN944">
        <v>1541</v>
      </c>
      <c r="BO944">
        <v>1542</v>
      </c>
      <c r="BP944">
        <v>1536</v>
      </c>
      <c r="BQ944">
        <v>1538</v>
      </c>
      <c r="BR944">
        <v>12500</v>
      </c>
      <c r="BS944">
        <v>1539</v>
      </c>
      <c r="BT944">
        <v>1543</v>
      </c>
      <c r="BU944">
        <v>1538</v>
      </c>
      <c r="BV944">
        <v>1540</v>
      </c>
      <c r="BW944">
        <v>7000</v>
      </c>
      <c r="BX944">
        <v>1539</v>
      </c>
      <c r="BY944">
        <v>1542</v>
      </c>
      <c r="BZ944">
        <v>1537</v>
      </c>
      <c r="CA944">
        <v>1540</v>
      </c>
      <c r="CB944">
        <v>2800</v>
      </c>
      <c r="CC944">
        <v>1540</v>
      </c>
      <c r="CD944">
        <v>1541</v>
      </c>
      <c r="CE944">
        <v>1537</v>
      </c>
      <c r="CF944">
        <v>1541</v>
      </c>
      <c r="CG944">
        <v>4100</v>
      </c>
      <c r="CH944">
        <v>1541</v>
      </c>
      <c r="CI944">
        <v>1541</v>
      </c>
      <c r="CJ944">
        <v>1534</v>
      </c>
      <c r="CK944">
        <v>1536</v>
      </c>
      <c r="CL944">
        <v>8100</v>
      </c>
      <c r="CM944">
        <v>1536</v>
      </c>
      <c r="CN944">
        <v>1536</v>
      </c>
      <c r="CO944">
        <v>1535</v>
      </c>
      <c r="CP944">
        <v>1535</v>
      </c>
      <c r="CQ944">
        <v>2800</v>
      </c>
      <c r="CR944">
        <v>1536</v>
      </c>
      <c r="CS944">
        <v>1536</v>
      </c>
      <c r="CT944">
        <v>1534</v>
      </c>
      <c r="CU944">
        <v>1534</v>
      </c>
      <c r="CV944">
        <v>2200</v>
      </c>
      <c r="CW944">
        <v>1533</v>
      </c>
      <c r="CX944">
        <v>1534</v>
      </c>
      <c r="CY944">
        <v>1531</v>
      </c>
      <c r="CZ944">
        <v>1534</v>
      </c>
      <c r="DA944">
        <v>9000</v>
      </c>
      <c r="DB944">
        <v>1532</v>
      </c>
      <c r="DC944">
        <v>1535</v>
      </c>
      <c r="DD944">
        <v>1532</v>
      </c>
      <c r="DE944">
        <v>1532</v>
      </c>
      <c r="DF944">
        <v>2900</v>
      </c>
      <c r="DG944">
        <v>1533</v>
      </c>
      <c r="DH944">
        <v>1534</v>
      </c>
      <c r="DI944">
        <v>1533</v>
      </c>
      <c r="DJ944">
        <v>1534</v>
      </c>
      <c r="DK944">
        <v>1100</v>
      </c>
      <c r="DL944">
        <v>1533</v>
      </c>
      <c r="DM944">
        <v>1533</v>
      </c>
      <c r="DN944">
        <v>1528</v>
      </c>
      <c r="DO944">
        <v>1529</v>
      </c>
      <c r="DP944">
        <v>6400</v>
      </c>
      <c r="DQ944">
        <v>1528</v>
      </c>
      <c r="DR944">
        <v>1529</v>
      </c>
      <c r="DS944">
        <v>1527</v>
      </c>
      <c r="DT944">
        <v>1528</v>
      </c>
      <c r="DU944">
        <v>6200</v>
      </c>
      <c r="DV944">
        <v>1529</v>
      </c>
      <c r="DW944">
        <v>1530</v>
      </c>
      <c r="DX944">
        <v>1528</v>
      </c>
      <c r="DY944">
        <v>1530</v>
      </c>
      <c r="DZ944">
        <v>1600</v>
      </c>
      <c r="EA944">
        <v>1529</v>
      </c>
      <c r="EB944">
        <v>1531</v>
      </c>
      <c r="EC944">
        <v>1528</v>
      </c>
      <c r="ED944">
        <v>1529</v>
      </c>
      <c r="EE944">
        <v>4500</v>
      </c>
      <c r="EF944">
        <v>1530</v>
      </c>
      <c r="EG944">
        <v>1531</v>
      </c>
      <c r="EH944">
        <v>1530</v>
      </c>
      <c r="EI944">
        <v>1531</v>
      </c>
      <c r="EJ944">
        <v>2600</v>
      </c>
      <c r="EK944">
        <v>1529</v>
      </c>
      <c r="EL944">
        <v>1529</v>
      </c>
      <c r="EM944">
        <v>1528</v>
      </c>
      <c r="EN944">
        <v>1529</v>
      </c>
      <c r="EO944">
        <v>3000</v>
      </c>
      <c r="EP944">
        <v>1530</v>
      </c>
      <c r="EQ944">
        <v>1530</v>
      </c>
      <c r="ER944">
        <v>1527</v>
      </c>
      <c r="ES944">
        <v>1527</v>
      </c>
      <c r="ET944">
        <v>2300</v>
      </c>
      <c r="EU944">
        <v>1526</v>
      </c>
      <c r="EV944">
        <v>1527</v>
      </c>
      <c r="EW944">
        <v>1526</v>
      </c>
      <c r="EX944">
        <v>1527</v>
      </c>
      <c r="EY944">
        <v>800</v>
      </c>
      <c r="EZ944">
        <v>1526</v>
      </c>
      <c r="FA944">
        <v>1528</v>
      </c>
      <c r="FB944">
        <v>1526</v>
      </c>
      <c r="FC944">
        <v>1526</v>
      </c>
      <c r="FD944">
        <v>2800</v>
      </c>
      <c r="FE944">
        <v>1526</v>
      </c>
      <c r="FF944">
        <v>1527</v>
      </c>
      <c r="FG944">
        <v>1526</v>
      </c>
      <c r="FH944">
        <v>1526</v>
      </c>
      <c r="FI944">
        <v>3700</v>
      </c>
      <c r="FJ944">
        <v>1528</v>
      </c>
      <c r="FK944">
        <v>1528</v>
      </c>
      <c r="FL944">
        <v>1525</v>
      </c>
      <c r="FM944">
        <v>1527</v>
      </c>
      <c r="FN944">
        <v>3000</v>
      </c>
      <c r="FO944">
        <v>1526</v>
      </c>
      <c r="FP944">
        <v>1528</v>
      </c>
      <c r="FQ944">
        <v>1525</v>
      </c>
      <c r="FR944">
        <v>1528</v>
      </c>
      <c r="FS944">
        <v>3000</v>
      </c>
      <c r="FT944">
        <v>1528</v>
      </c>
      <c r="FU944">
        <v>1528</v>
      </c>
      <c r="FV944">
        <v>1528</v>
      </c>
      <c r="FW944">
        <v>1528</v>
      </c>
      <c r="FX944">
        <v>100</v>
      </c>
      <c r="GC944">
        <v>0</v>
      </c>
      <c r="GH944">
        <v>0</v>
      </c>
      <c r="GM944">
        <v>0</v>
      </c>
      <c r="GR944">
        <v>0</v>
      </c>
      <c r="GW944">
        <v>0</v>
      </c>
      <c r="HB944">
        <v>0</v>
      </c>
      <c r="HG944">
        <v>0</v>
      </c>
      <c r="HL944">
        <v>0</v>
      </c>
      <c r="HQ944">
        <v>0</v>
      </c>
      <c r="HV944">
        <v>0</v>
      </c>
      <c r="IA944">
        <v>0</v>
      </c>
      <c r="IB944">
        <v>1526</v>
      </c>
      <c r="IC944">
        <v>1526</v>
      </c>
      <c r="ID944">
        <v>1523</v>
      </c>
      <c r="IE944">
        <v>1523</v>
      </c>
      <c r="IF944">
        <v>9000</v>
      </c>
      <c r="IG944">
        <v>1523</v>
      </c>
      <c r="IH944">
        <v>1524</v>
      </c>
      <c r="II944">
        <v>1522</v>
      </c>
      <c r="IJ944">
        <v>1523</v>
      </c>
      <c r="IK944">
        <v>2700</v>
      </c>
      <c r="IL944">
        <v>1522</v>
      </c>
      <c r="IM944">
        <v>1524</v>
      </c>
      <c r="IN944">
        <v>1521</v>
      </c>
      <c r="IO944">
        <v>1524</v>
      </c>
      <c r="IP944">
        <v>4900</v>
      </c>
      <c r="IQ944">
        <v>1524</v>
      </c>
      <c r="IR944">
        <v>1525</v>
      </c>
      <c r="IS944">
        <v>1524</v>
      </c>
      <c r="IT944">
        <v>1525</v>
      </c>
      <c r="IU944">
        <v>4400</v>
      </c>
      <c r="IV944">
        <v>1524</v>
      </c>
      <c r="IW944">
        <v>1528</v>
      </c>
      <c r="IX944">
        <v>1524</v>
      </c>
      <c r="IY944">
        <v>1528</v>
      </c>
      <c r="IZ944">
        <v>4300</v>
      </c>
      <c r="JA944">
        <v>1528</v>
      </c>
      <c r="JB944">
        <v>1528</v>
      </c>
      <c r="JC944">
        <v>1528</v>
      </c>
      <c r="JD944">
        <v>1528</v>
      </c>
      <c r="JE944">
        <v>700</v>
      </c>
      <c r="JF944">
        <v>1528</v>
      </c>
      <c r="JG944">
        <v>1530</v>
      </c>
      <c r="JH944">
        <v>1526</v>
      </c>
      <c r="JI944">
        <v>1530</v>
      </c>
      <c r="JJ944">
        <v>7200</v>
      </c>
      <c r="JK944">
        <v>1531</v>
      </c>
      <c r="JL944">
        <v>1534</v>
      </c>
      <c r="JM944">
        <v>1531</v>
      </c>
      <c r="JN944">
        <v>1534</v>
      </c>
      <c r="JO944">
        <v>3200</v>
      </c>
      <c r="JP944">
        <v>1533</v>
      </c>
      <c r="JQ944">
        <v>1534</v>
      </c>
      <c r="JR944">
        <v>1533</v>
      </c>
      <c r="JS944">
        <v>1534</v>
      </c>
      <c r="JT944">
        <v>2600</v>
      </c>
      <c r="JU944">
        <v>1533</v>
      </c>
      <c r="JV944">
        <v>1537</v>
      </c>
      <c r="JW944">
        <v>1533</v>
      </c>
      <c r="JX944">
        <v>1537</v>
      </c>
      <c r="JY944">
        <v>10200</v>
      </c>
      <c r="JZ944">
        <v>1536</v>
      </c>
      <c r="KA944">
        <v>1536</v>
      </c>
      <c r="KB944">
        <v>1536</v>
      </c>
      <c r="KC944">
        <v>1536</v>
      </c>
      <c r="KD944">
        <v>700</v>
      </c>
      <c r="KE944">
        <v>1536</v>
      </c>
      <c r="KF944">
        <v>1537</v>
      </c>
      <c r="KG944">
        <v>1536</v>
      </c>
      <c r="KH944">
        <v>1536</v>
      </c>
      <c r="KI944">
        <v>4200</v>
      </c>
      <c r="KJ944">
        <v>1536</v>
      </c>
      <c r="KK944">
        <v>1536</v>
      </c>
      <c r="KL944">
        <v>1535</v>
      </c>
      <c r="KM944">
        <v>1535</v>
      </c>
      <c r="KN944">
        <v>300</v>
      </c>
      <c r="KO944">
        <v>1535</v>
      </c>
      <c r="KP944">
        <v>1537</v>
      </c>
      <c r="KQ944">
        <v>1535</v>
      </c>
      <c r="KR944">
        <v>1537</v>
      </c>
      <c r="KS944">
        <v>2900</v>
      </c>
      <c r="KT944">
        <v>1536</v>
      </c>
      <c r="KU944">
        <v>1537</v>
      </c>
      <c r="KV944">
        <v>1535</v>
      </c>
      <c r="KW944">
        <v>1537</v>
      </c>
      <c r="KX944">
        <v>3400</v>
      </c>
      <c r="KY944">
        <v>1536</v>
      </c>
      <c r="KZ944">
        <v>1537</v>
      </c>
      <c r="LA944">
        <v>1536</v>
      </c>
      <c r="LB944">
        <v>1537</v>
      </c>
      <c r="LC944">
        <v>4200</v>
      </c>
      <c r="LD944">
        <v>1536</v>
      </c>
      <c r="LE944">
        <v>1537</v>
      </c>
      <c r="LF944">
        <v>1536</v>
      </c>
      <c r="LG944">
        <v>1537</v>
      </c>
      <c r="LH944">
        <v>4300</v>
      </c>
      <c r="LI944">
        <v>1537</v>
      </c>
      <c r="LJ944">
        <v>1537</v>
      </c>
      <c r="LK944">
        <v>1536</v>
      </c>
      <c r="LL944">
        <v>1537</v>
      </c>
      <c r="LM944">
        <v>2800</v>
      </c>
      <c r="LN944">
        <v>1537</v>
      </c>
      <c r="LO944">
        <v>1537</v>
      </c>
      <c r="LP944">
        <v>1536</v>
      </c>
      <c r="LQ944">
        <v>1537</v>
      </c>
      <c r="LR944">
        <v>3300</v>
      </c>
      <c r="LS944">
        <v>1536</v>
      </c>
      <c r="LT944">
        <v>1540</v>
      </c>
      <c r="LU944">
        <v>1536</v>
      </c>
      <c r="LV944">
        <v>1539</v>
      </c>
      <c r="LW944">
        <v>9000</v>
      </c>
      <c r="LX944">
        <v>1539</v>
      </c>
      <c r="LY944">
        <v>1540</v>
      </c>
      <c r="LZ944">
        <v>1539</v>
      </c>
      <c r="MA944">
        <v>1540</v>
      </c>
      <c r="MB944">
        <v>1800</v>
      </c>
      <c r="MC944">
        <v>1540</v>
      </c>
      <c r="MD944">
        <v>1541</v>
      </c>
      <c r="ME944">
        <v>1539</v>
      </c>
      <c r="MF944">
        <v>1541</v>
      </c>
      <c r="MG944">
        <v>5600</v>
      </c>
      <c r="MH944">
        <v>1541</v>
      </c>
      <c r="MI944">
        <v>1541</v>
      </c>
      <c r="MJ944">
        <v>1540</v>
      </c>
      <c r="MK944">
        <v>1540</v>
      </c>
      <c r="ML944">
        <v>4500</v>
      </c>
      <c r="MM944">
        <v>1541</v>
      </c>
      <c r="MN944">
        <v>1541</v>
      </c>
      <c r="MO944">
        <v>1540</v>
      </c>
      <c r="MP944">
        <v>1540</v>
      </c>
      <c r="MQ944">
        <v>1500</v>
      </c>
      <c r="MR944">
        <v>1540</v>
      </c>
      <c r="MS944">
        <v>1541</v>
      </c>
      <c r="MT944">
        <v>1540</v>
      </c>
      <c r="MU944">
        <v>1541</v>
      </c>
      <c r="MV944">
        <v>3800</v>
      </c>
      <c r="MW944">
        <v>1540</v>
      </c>
      <c r="MX944">
        <v>1541</v>
      </c>
      <c r="MY944">
        <v>1540</v>
      </c>
      <c r="MZ944">
        <v>1540</v>
      </c>
      <c r="NA944">
        <v>2500</v>
      </c>
      <c r="NB944">
        <v>1541</v>
      </c>
      <c r="NC944">
        <v>1541</v>
      </c>
      <c r="ND944">
        <v>1537</v>
      </c>
      <c r="NE944">
        <v>1538</v>
      </c>
      <c r="NF944">
        <v>8300</v>
      </c>
      <c r="NG944">
        <v>1538</v>
      </c>
      <c r="NH944">
        <v>1538</v>
      </c>
      <c r="NI944">
        <v>1536</v>
      </c>
      <c r="NJ944">
        <v>1538</v>
      </c>
      <c r="NK944">
        <v>6500</v>
      </c>
      <c r="NL944">
        <v>1538</v>
      </c>
      <c r="NM944">
        <v>1538</v>
      </c>
      <c r="NN944">
        <v>1536</v>
      </c>
      <c r="NO944">
        <v>1537</v>
      </c>
      <c r="NP944">
        <v>8700</v>
      </c>
      <c r="NQ944">
        <v>1537</v>
      </c>
      <c r="NR944">
        <v>1537</v>
      </c>
      <c r="NS944">
        <v>1535</v>
      </c>
      <c r="NT944">
        <v>1537</v>
      </c>
      <c r="NU944">
        <v>10300</v>
      </c>
      <c r="NV944">
        <v>1537</v>
      </c>
      <c r="NW944">
        <v>1537</v>
      </c>
      <c r="NX944">
        <v>1537</v>
      </c>
      <c r="NY944">
        <v>1537</v>
      </c>
      <c r="NZ944">
        <v>10100</v>
      </c>
    </row>
    <row r="945" spans="1:390" ht="27">
      <c r="A945" s="15" t="s">
        <v>610</v>
      </c>
      <c r="B945" s="15">
        <v>37</v>
      </c>
      <c r="C945" s="15">
        <v>4927</v>
      </c>
      <c r="D945" s="10" t="s">
        <v>379</v>
      </c>
      <c r="E945" s="15" t="s">
        <v>20</v>
      </c>
      <c r="F945" s="15" t="s">
        <v>517</v>
      </c>
      <c r="G945" s="50">
        <v>3220</v>
      </c>
      <c r="H945" s="50">
        <v>125</v>
      </c>
      <c r="I945" s="58">
        <v>4.0399999999999998E-2</v>
      </c>
      <c r="J945" s="50">
        <v>1763700</v>
      </c>
      <c r="K945" s="50">
        <v>3235</v>
      </c>
      <c r="L945" s="50">
        <v>3110</v>
      </c>
      <c r="M945" s="63">
        <f t="shared" si="74"/>
        <v>0.12</v>
      </c>
      <c r="N945" s="42" t="str">
        <f>IFERROR(VLOOKUP(C945, マスタ!$E$2:$G$33, 3, TRUE), "")</f>
        <v>化学・医薬品</v>
      </c>
      <c r="O945" s="15" t="str">
        <f>IF(F945 = "", "", TEXT( WORKDAY(TEXT(LEFT(F945, FIND("(", F945) - 1), "yyyy/mm/dd"), 1, マスタ!$A$2:$A$106), "yyyymmdd"))</f>
        <v>20170815</v>
      </c>
      <c r="P945" s="16">
        <v>42962</v>
      </c>
      <c r="Q945" s="56">
        <v>3230</v>
      </c>
      <c r="R945" s="56">
        <v>3400</v>
      </c>
      <c r="S945" s="56">
        <v>3230</v>
      </c>
      <c r="T945" s="15" t="str">
        <f t="shared" si="71"/>
        <v>有</v>
      </c>
      <c r="U945" s="15" t="str">
        <f t="shared" si="72"/>
        <v>無</v>
      </c>
      <c r="V945" s="67">
        <f t="shared" si="73"/>
        <v>3.1055900621117516E-3</v>
      </c>
      <c r="W945" s="17" t="s">
        <v>949</v>
      </c>
      <c r="X945" s="46">
        <v>64</v>
      </c>
      <c r="Y945" s="71">
        <f t="shared" si="75"/>
        <v>19.87577639751553</v>
      </c>
      <c r="Z945">
        <v>3230</v>
      </c>
      <c r="AA945">
        <v>3280</v>
      </c>
      <c r="AB945">
        <v>3230</v>
      </c>
      <c r="AC945">
        <v>3280</v>
      </c>
      <c r="AD945">
        <v>151800</v>
      </c>
      <c r="AE945">
        <v>3275</v>
      </c>
      <c r="AF945">
        <v>3320</v>
      </c>
      <c r="AG945">
        <v>3275</v>
      </c>
      <c r="AH945">
        <v>3305</v>
      </c>
      <c r="AI945">
        <v>92800</v>
      </c>
      <c r="AJ945">
        <v>3300</v>
      </c>
      <c r="AK945">
        <v>3310</v>
      </c>
      <c r="AL945">
        <v>3285</v>
      </c>
      <c r="AM945">
        <v>3290</v>
      </c>
      <c r="AN945">
        <v>27400</v>
      </c>
      <c r="AO945">
        <v>3285</v>
      </c>
      <c r="AP945">
        <v>3295</v>
      </c>
      <c r="AQ945">
        <v>3280</v>
      </c>
      <c r="AR945">
        <v>3280</v>
      </c>
      <c r="AS945">
        <v>40600</v>
      </c>
      <c r="AT945">
        <v>3280</v>
      </c>
      <c r="AU945">
        <v>3295</v>
      </c>
      <c r="AV945">
        <v>3280</v>
      </c>
      <c r="AW945">
        <v>3295</v>
      </c>
      <c r="AX945">
        <v>28500</v>
      </c>
      <c r="AY945">
        <v>3290</v>
      </c>
      <c r="AZ945">
        <v>3315</v>
      </c>
      <c r="BA945">
        <v>3290</v>
      </c>
      <c r="BB945">
        <v>3315</v>
      </c>
      <c r="BC945">
        <v>53600</v>
      </c>
      <c r="BD945">
        <v>3310</v>
      </c>
      <c r="BE945">
        <v>3320</v>
      </c>
      <c r="BF945">
        <v>3305</v>
      </c>
      <c r="BG945">
        <v>3310</v>
      </c>
      <c r="BH945">
        <v>57700</v>
      </c>
      <c r="BI945">
        <v>3310</v>
      </c>
      <c r="BJ945">
        <v>3325</v>
      </c>
      <c r="BK945">
        <v>3310</v>
      </c>
      <c r="BL945">
        <v>3320</v>
      </c>
      <c r="BM945">
        <v>35700</v>
      </c>
      <c r="BN945">
        <v>3320</v>
      </c>
      <c r="BO945">
        <v>3320</v>
      </c>
      <c r="BP945">
        <v>3310</v>
      </c>
      <c r="BQ945">
        <v>3315</v>
      </c>
      <c r="BR945">
        <v>32500</v>
      </c>
      <c r="BS945">
        <v>3315</v>
      </c>
      <c r="BT945">
        <v>3325</v>
      </c>
      <c r="BU945">
        <v>3315</v>
      </c>
      <c r="BV945">
        <v>3320</v>
      </c>
      <c r="BW945">
        <v>32800</v>
      </c>
      <c r="BX945">
        <v>3325</v>
      </c>
      <c r="BY945">
        <v>3335</v>
      </c>
      <c r="BZ945">
        <v>3320</v>
      </c>
      <c r="CA945">
        <v>3330</v>
      </c>
      <c r="CB945">
        <v>53100</v>
      </c>
      <c r="CC945">
        <v>3335</v>
      </c>
      <c r="CD945">
        <v>3335</v>
      </c>
      <c r="CE945">
        <v>3325</v>
      </c>
      <c r="CF945">
        <v>3335</v>
      </c>
      <c r="CG945">
        <v>19700</v>
      </c>
      <c r="CH945">
        <v>3330</v>
      </c>
      <c r="CI945">
        <v>3335</v>
      </c>
      <c r="CJ945">
        <v>3325</v>
      </c>
      <c r="CK945">
        <v>3325</v>
      </c>
      <c r="CL945">
        <v>17300</v>
      </c>
      <c r="CM945">
        <v>3325</v>
      </c>
      <c r="CN945">
        <v>3330</v>
      </c>
      <c r="CO945">
        <v>3320</v>
      </c>
      <c r="CP945">
        <v>3330</v>
      </c>
      <c r="CQ945">
        <v>30400</v>
      </c>
      <c r="CR945">
        <v>3330</v>
      </c>
      <c r="CS945">
        <v>3330</v>
      </c>
      <c r="CT945">
        <v>3325</v>
      </c>
      <c r="CU945">
        <v>3330</v>
      </c>
      <c r="CV945">
        <v>8200</v>
      </c>
      <c r="CW945">
        <v>3330</v>
      </c>
      <c r="CX945">
        <v>3335</v>
      </c>
      <c r="CY945">
        <v>3330</v>
      </c>
      <c r="CZ945">
        <v>3330</v>
      </c>
      <c r="DA945">
        <v>18400</v>
      </c>
      <c r="DB945">
        <v>3335</v>
      </c>
      <c r="DC945">
        <v>3335</v>
      </c>
      <c r="DD945">
        <v>3325</v>
      </c>
      <c r="DE945">
        <v>3325</v>
      </c>
      <c r="DF945">
        <v>20000</v>
      </c>
      <c r="DG945">
        <v>3330</v>
      </c>
      <c r="DH945">
        <v>3330</v>
      </c>
      <c r="DI945">
        <v>3320</v>
      </c>
      <c r="DJ945">
        <v>3325</v>
      </c>
      <c r="DK945">
        <v>16900</v>
      </c>
      <c r="DL945">
        <v>3320</v>
      </c>
      <c r="DM945">
        <v>3325</v>
      </c>
      <c r="DN945">
        <v>3320</v>
      </c>
      <c r="DO945">
        <v>3320</v>
      </c>
      <c r="DP945">
        <v>6800</v>
      </c>
      <c r="DQ945">
        <v>3325</v>
      </c>
      <c r="DR945">
        <v>3330</v>
      </c>
      <c r="DS945">
        <v>3325</v>
      </c>
      <c r="DT945">
        <v>3330</v>
      </c>
      <c r="DU945">
        <v>21000</v>
      </c>
      <c r="DV945">
        <v>3330</v>
      </c>
      <c r="DW945">
        <v>3330</v>
      </c>
      <c r="DX945">
        <v>3325</v>
      </c>
      <c r="DY945">
        <v>3325</v>
      </c>
      <c r="DZ945">
        <v>10100</v>
      </c>
      <c r="EA945">
        <v>3330</v>
      </c>
      <c r="EB945">
        <v>3330</v>
      </c>
      <c r="EC945">
        <v>3325</v>
      </c>
      <c r="ED945">
        <v>3330</v>
      </c>
      <c r="EE945">
        <v>9000</v>
      </c>
      <c r="EF945">
        <v>3330</v>
      </c>
      <c r="EG945">
        <v>3335</v>
      </c>
      <c r="EH945">
        <v>3325</v>
      </c>
      <c r="EI945">
        <v>3335</v>
      </c>
      <c r="EJ945">
        <v>10400</v>
      </c>
      <c r="EK945">
        <v>3335</v>
      </c>
      <c r="EL945">
        <v>3335</v>
      </c>
      <c r="EM945">
        <v>3325</v>
      </c>
      <c r="EN945">
        <v>3330</v>
      </c>
      <c r="EO945">
        <v>37700</v>
      </c>
      <c r="EP945">
        <v>3330</v>
      </c>
      <c r="EQ945">
        <v>3330</v>
      </c>
      <c r="ER945">
        <v>3325</v>
      </c>
      <c r="ES945">
        <v>3330</v>
      </c>
      <c r="ET945">
        <v>7200</v>
      </c>
      <c r="EU945">
        <v>3330</v>
      </c>
      <c r="EV945">
        <v>3340</v>
      </c>
      <c r="EW945">
        <v>3325</v>
      </c>
      <c r="EX945">
        <v>3340</v>
      </c>
      <c r="EY945">
        <v>23000</v>
      </c>
      <c r="EZ945">
        <v>3340</v>
      </c>
      <c r="FA945">
        <v>3350</v>
      </c>
      <c r="FB945">
        <v>3340</v>
      </c>
      <c r="FC945">
        <v>3350</v>
      </c>
      <c r="FD945">
        <v>68700</v>
      </c>
      <c r="FE945">
        <v>3350</v>
      </c>
      <c r="FF945">
        <v>3365</v>
      </c>
      <c r="FG945">
        <v>3350</v>
      </c>
      <c r="FH945">
        <v>3365</v>
      </c>
      <c r="FI945">
        <v>38500</v>
      </c>
      <c r="FJ945">
        <v>3365</v>
      </c>
      <c r="FK945">
        <v>3370</v>
      </c>
      <c r="FL945">
        <v>3355</v>
      </c>
      <c r="FM945">
        <v>3365</v>
      </c>
      <c r="FN945">
        <v>64200</v>
      </c>
      <c r="FO945">
        <v>3365</v>
      </c>
      <c r="FP945">
        <v>3365</v>
      </c>
      <c r="FQ945">
        <v>3340</v>
      </c>
      <c r="FR945">
        <v>3350</v>
      </c>
      <c r="FS945">
        <v>113200</v>
      </c>
      <c r="FT945">
        <v>3350</v>
      </c>
      <c r="FU945">
        <v>3350</v>
      </c>
      <c r="FV945">
        <v>3350</v>
      </c>
      <c r="FW945">
        <v>3350</v>
      </c>
      <c r="FX945">
        <v>1000</v>
      </c>
      <c r="GC945">
        <v>0</v>
      </c>
      <c r="GH945">
        <v>0</v>
      </c>
      <c r="GM945">
        <v>0</v>
      </c>
      <c r="GR945">
        <v>0</v>
      </c>
      <c r="GW945">
        <v>0</v>
      </c>
      <c r="HB945">
        <v>0</v>
      </c>
      <c r="HG945">
        <v>0</v>
      </c>
      <c r="HL945">
        <v>0</v>
      </c>
      <c r="HQ945">
        <v>0</v>
      </c>
      <c r="HV945">
        <v>0</v>
      </c>
      <c r="IA945">
        <v>0</v>
      </c>
      <c r="IB945">
        <v>3355</v>
      </c>
      <c r="IC945">
        <v>3360</v>
      </c>
      <c r="ID945">
        <v>3340</v>
      </c>
      <c r="IE945">
        <v>3340</v>
      </c>
      <c r="IF945">
        <v>81000</v>
      </c>
      <c r="IG945">
        <v>3340</v>
      </c>
      <c r="IH945">
        <v>3350</v>
      </c>
      <c r="II945">
        <v>3340</v>
      </c>
      <c r="IJ945">
        <v>3345</v>
      </c>
      <c r="IK945">
        <v>44300</v>
      </c>
      <c r="IL945">
        <v>3340</v>
      </c>
      <c r="IM945">
        <v>3350</v>
      </c>
      <c r="IN945">
        <v>3340</v>
      </c>
      <c r="IO945">
        <v>3345</v>
      </c>
      <c r="IP945">
        <v>7900</v>
      </c>
      <c r="IQ945">
        <v>3345</v>
      </c>
      <c r="IR945">
        <v>3365</v>
      </c>
      <c r="IS945">
        <v>3345</v>
      </c>
      <c r="IT945">
        <v>3365</v>
      </c>
      <c r="IU945">
        <v>31500</v>
      </c>
      <c r="IV945">
        <v>3360</v>
      </c>
      <c r="IW945">
        <v>3365</v>
      </c>
      <c r="IX945">
        <v>3355</v>
      </c>
      <c r="IY945">
        <v>3355</v>
      </c>
      <c r="IZ945">
        <v>33800</v>
      </c>
      <c r="JA945">
        <v>3355</v>
      </c>
      <c r="JB945">
        <v>3360</v>
      </c>
      <c r="JC945">
        <v>3350</v>
      </c>
      <c r="JD945">
        <v>3350</v>
      </c>
      <c r="JE945">
        <v>10800</v>
      </c>
      <c r="JF945">
        <v>3350</v>
      </c>
      <c r="JG945">
        <v>3350</v>
      </c>
      <c r="JH945">
        <v>3340</v>
      </c>
      <c r="JI945">
        <v>3345</v>
      </c>
      <c r="JJ945">
        <v>43500</v>
      </c>
      <c r="JK945">
        <v>3345</v>
      </c>
      <c r="JL945">
        <v>3360</v>
      </c>
      <c r="JM945">
        <v>3345</v>
      </c>
      <c r="JN945">
        <v>3360</v>
      </c>
      <c r="JO945">
        <v>16500</v>
      </c>
      <c r="JP945">
        <v>3355</v>
      </c>
      <c r="JQ945">
        <v>3360</v>
      </c>
      <c r="JR945">
        <v>3355</v>
      </c>
      <c r="JS945">
        <v>3360</v>
      </c>
      <c r="JT945">
        <v>4100</v>
      </c>
      <c r="JU945">
        <v>3360</v>
      </c>
      <c r="JV945">
        <v>3360</v>
      </c>
      <c r="JW945">
        <v>3355</v>
      </c>
      <c r="JX945">
        <v>3360</v>
      </c>
      <c r="JY945">
        <v>4700</v>
      </c>
      <c r="JZ945">
        <v>3355</v>
      </c>
      <c r="KA945">
        <v>3385</v>
      </c>
      <c r="KB945">
        <v>3355</v>
      </c>
      <c r="KC945">
        <v>3380</v>
      </c>
      <c r="KD945">
        <v>96100</v>
      </c>
      <c r="KE945">
        <v>3380</v>
      </c>
      <c r="KF945">
        <v>3385</v>
      </c>
      <c r="KG945">
        <v>3370</v>
      </c>
      <c r="KH945">
        <v>3375</v>
      </c>
      <c r="KI945">
        <v>57500</v>
      </c>
      <c r="KJ945">
        <v>3375</v>
      </c>
      <c r="KK945">
        <v>3380</v>
      </c>
      <c r="KL945">
        <v>3370</v>
      </c>
      <c r="KM945">
        <v>3375</v>
      </c>
      <c r="KN945">
        <v>30400</v>
      </c>
      <c r="KO945">
        <v>3375</v>
      </c>
      <c r="KP945">
        <v>3375</v>
      </c>
      <c r="KQ945">
        <v>3365</v>
      </c>
      <c r="KR945">
        <v>3370</v>
      </c>
      <c r="KS945">
        <v>21000</v>
      </c>
      <c r="KT945">
        <v>3370</v>
      </c>
      <c r="KU945">
        <v>3375</v>
      </c>
      <c r="KV945">
        <v>3365</v>
      </c>
      <c r="KW945">
        <v>3370</v>
      </c>
      <c r="KX945">
        <v>27600</v>
      </c>
      <c r="KY945">
        <v>3365</v>
      </c>
      <c r="KZ945">
        <v>3370</v>
      </c>
      <c r="LA945">
        <v>3365</v>
      </c>
      <c r="LB945">
        <v>3370</v>
      </c>
      <c r="LC945">
        <v>2600</v>
      </c>
      <c r="LD945">
        <v>3370</v>
      </c>
      <c r="LE945">
        <v>3370</v>
      </c>
      <c r="LF945">
        <v>3365</v>
      </c>
      <c r="LG945">
        <v>3370</v>
      </c>
      <c r="LH945">
        <v>2300</v>
      </c>
      <c r="LI945">
        <v>3370</v>
      </c>
      <c r="LJ945">
        <v>3370</v>
      </c>
      <c r="LK945">
        <v>3365</v>
      </c>
      <c r="LL945">
        <v>3365</v>
      </c>
      <c r="LM945">
        <v>32900</v>
      </c>
      <c r="LN945">
        <v>3370</v>
      </c>
      <c r="LO945">
        <v>3370</v>
      </c>
      <c r="LP945">
        <v>3365</v>
      </c>
      <c r="LQ945">
        <v>3370</v>
      </c>
      <c r="LR945">
        <v>2000</v>
      </c>
      <c r="LS945">
        <v>3370</v>
      </c>
      <c r="LT945">
        <v>3370</v>
      </c>
      <c r="LU945">
        <v>3365</v>
      </c>
      <c r="LV945">
        <v>3370</v>
      </c>
      <c r="LW945">
        <v>1300</v>
      </c>
      <c r="LX945">
        <v>3365</v>
      </c>
      <c r="LY945">
        <v>3380</v>
      </c>
      <c r="LZ945">
        <v>3365</v>
      </c>
      <c r="MA945">
        <v>3380</v>
      </c>
      <c r="MB945">
        <v>32100</v>
      </c>
      <c r="MC945">
        <v>3375</v>
      </c>
      <c r="MD945">
        <v>3380</v>
      </c>
      <c r="ME945">
        <v>3375</v>
      </c>
      <c r="MF945">
        <v>3375</v>
      </c>
      <c r="MG945">
        <v>2800</v>
      </c>
      <c r="MH945">
        <v>3380</v>
      </c>
      <c r="MI945">
        <v>3380</v>
      </c>
      <c r="MJ945">
        <v>3370</v>
      </c>
      <c r="MK945">
        <v>3380</v>
      </c>
      <c r="ML945">
        <v>28800</v>
      </c>
      <c r="MM945">
        <v>3380</v>
      </c>
      <c r="MN945">
        <v>3380</v>
      </c>
      <c r="MO945">
        <v>3375</v>
      </c>
      <c r="MP945">
        <v>3380</v>
      </c>
      <c r="MQ945">
        <v>11200</v>
      </c>
      <c r="MR945">
        <v>3380</v>
      </c>
      <c r="MS945">
        <v>3385</v>
      </c>
      <c r="MT945">
        <v>3375</v>
      </c>
      <c r="MU945">
        <v>3385</v>
      </c>
      <c r="MV945">
        <v>36500</v>
      </c>
      <c r="MW945">
        <v>3385</v>
      </c>
      <c r="MX945">
        <v>3385</v>
      </c>
      <c r="MY945">
        <v>3380</v>
      </c>
      <c r="MZ945">
        <v>3385</v>
      </c>
      <c r="NA945">
        <v>3600</v>
      </c>
      <c r="NB945">
        <v>3385</v>
      </c>
      <c r="NC945">
        <v>3400</v>
      </c>
      <c r="ND945">
        <v>3380</v>
      </c>
      <c r="NE945">
        <v>3390</v>
      </c>
      <c r="NF945">
        <v>164600</v>
      </c>
      <c r="NG945">
        <v>3395</v>
      </c>
      <c r="NH945">
        <v>3395</v>
      </c>
      <c r="NI945">
        <v>3390</v>
      </c>
      <c r="NJ945">
        <v>3395</v>
      </c>
      <c r="NK945">
        <v>5000</v>
      </c>
      <c r="NL945">
        <v>3390</v>
      </c>
      <c r="NM945">
        <v>3395</v>
      </c>
      <c r="NN945">
        <v>3385</v>
      </c>
      <c r="NO945">
        <v>3395</v>
      </c>
      <c r="NP945">
        <v>110300</v>
      </c>
      <c r="NQ945">
        <v>3390</v>
      </c>
      <c r="NR945">
        <v>3395</v>
      </c>
      <c r="NS945">
        <v>3385</v>
      </c>
      <c r="NT945">
        <v>3390</v>
      </c>
      <c r="NU945">
        <v>53100</v>
      </c>
      <c r="NV945">
        <v>3390</v>
      </c>
      <c r="NW945">
        <v>3390</v>
      </c>
      <c r="NX945">
        <v>3390</v>
      </c>
      <c r="NY945">
        <v>3390</v>
      </c>
      <c r="NZ945">
        <v>126500</v>
      </c>
    </row>
    <row r="946" spans="1:390" ht="15">
      <c r="A946" s="14" t="s">
        <v>610</v>
      </c>
      <c r="B946" s="14">
        <v>39</v>
      </c>
      <c r="C946" s="14">
        <v>4116</v>
      </c>
      <c r="D946" s="9" t="s">
        <v>532</v>
      </c>
      <c r="E946" s="14" t="s">
        <v>20</v>
      </c>
      <c r="F946" s="14" t="s">
        <v>517</v>
      </c>
      <c r="G946" s="51">
        <v>1065</v>
      </c>
      <c r="H946" s="51">
        <v>40</v>
      </c>
      <c r="I946" s="59">
        <v>3.9E-2</v>
      </c>
      <c r="J946" s="51">
        <v>417000</v>
      </c>
      <c r="K946" s="51">
        <v>1072</v>
      </c>
      <c r="L946" s="51">
        <v>1020</v>
      </c>
      <c r="M946" s="64">
        <f t="shared" si="74"/>
        <v>0.13461538461538461</v>
      </c>
      <c r="N946" s="43" t="str">
        <f>IFERROR(VLOOKUP(C946, マスタ!$E$2:$G$33, 3, TRUE), "")</f>
        <v>化学・医薬品</v>
      </c>
      <c r="O946" s="14" t="str">
        <f>IF(F946 = "", "", TEXT( WORKDAY(TEXT(LEFT(F946, FIND("(", F946) - 1), "yyyy/mm/dd"), 1, マスタ!$A$2:$A$106), "yyyymmdd"))</f>
        <v>20170815</v>
      </c>
      <c r="P946" s="18">
        <v>42962</v>
      </c>
      <c r="Q946" s="57">
        <v>1086</v>
      </c>
      <c r="R946" s="57">
        <v>1094</v>
      </c>
      <c r="S946" s="57">
        <v>1073</v>
      </c>
      <c r="T946" s="14" t="str">
        <f t="shared" si="71"/>
        <v>無</v>
      </c>
      <c r="U946" s="14" t="str">
        <f t="shared" si="72"/>
        <v>有</v>
      </c>
      <c r="V946" s="68">
        <f t="shared" si="73"/>
        <v>1.9718309859154903E-2</v>
      </c>
      <c r="W946" s="19" t="s">
        <v>948</v>
      </c>
      <c r="X946" s="47">
        <v>-9</v>
      </c>
      <c r="Y946" s="70">
        <f t="shared" si="75"/>
        <v>-8.4507042253521121</v>
      </c>
      <c r="Z946">
        <v>1086</v>
      </c>
      <c r="AA946">
        <v>1094</v>
      </c>
      <c r="AB946">
        <v>1084</v>
      </c>
      <c r="AC946">
        <v>1084</v>
      </c>
      <c r="AD946">
        <v>19000</v>
      </c>
      <c r="AE946">
        <v>1083</v>
      </c>
      <c r="AF946">
        <v>1083</v>
      </c>
      <c r="AG946">
        <v>1083</v>
      </c>
      <c r="AH946">
        <v>1083</v>
      </c>
      <c r="AI946">
        <v>1000</v>
      </c>
      <c r="AJ946">
        <v>1084</v>
      </c>
      <c r="AK946">
        <v>1088</v>
      </c>
      <c r="AL946">
        <v>1081</v>
      </c>
      <c r="AM946">
        <v>1083</v>
      </c>
      <c r="AN946">
        <v>10000</v>
      </c>
      <c r="AO946">
        <v>1084</v>
      </c>
      <c r="AP946">
        <v>1084</v>
      </c>
      <c r="AQ946">
        <v>1080</v>
      </c>
      <c r="AR946">
        <v>1080</v>
      </c>
      <c r="AS946">
        <v>12000</v>
      </c>
      <c r="AT946">
        <v>1077</v>
      </c>
      <c r="AU946">
        <v>1077</v>
      </c>
      <c r="AV946">
        <v>1077</v>
      </c>
      <c r="AW946">
        <v>1077</v>
      </c>
      <c r="AX946">
        <v>1000</v>
      </c>
      <c r="AY946">
        <v>1076</v>
      </c>
      <c r="AZ946">
        <v>1077</v>
      </c>
      <c r="BA946">
        <v>1076</v>
      </c>
      <c r="BB946">
        <v>1077</v>
      </c>
      <c r="BC946">
        <v>3000</v>
      </c>
      <c r="BD946">
        <v>1078</v>
      </c>
      <c r="BE946">
        <v>1080</v>
      </c>
      <c r="BF946">
        <v>1078</v>
      </c>
      <c r="BG946">
        <v>1080</v>
      </c>
      <c r="BH946">
        <v>2000</v>
      </c>
      <c r="BI946">
        <v>1076</v>
      </c>
      <c r="BJ946">
        <v>1076</v>
      </c>
      <c r="BK946">
        <v>1075</v>
      </c>
      <c r="BL946">
        <v>1076</v>
      </c>
      <c r="BM946">
        <v>5000</v>
      </c>
      <c r="BN946">
        <v>1077</v>
      </c>
      <c r="BO946">
        <v>1079</v>
      </c>
      <c r="BP946">
        <v>1077</v>
      </c>
      <c r="BQ946">
        <v>1079</v>
      </c>
      <c r="BR946">
        <v>7000</v>
      </c>
      <c r="BW946">
        <v>0</v>
      </c>
      <c r="CB946">
        <v>0</v>
      </c>
      <c r="CC946">
        <v>1074</v>
      </c>
      <c r="CD946">
        <v>1075</v>
      </c>
      <c r="CE946">
        <v>1073</v>
      </c>
      <c r="CF946">
        <v>1075</v>
      </c>
      <c r="CG946">
        <v>3000</v>
      </c>
      <c r="CL946">
        <v>0</v>
      </c>
      <c r="CQ946">
        <v>0</v>
      </c>
      <c r="CV946">
        <v>0</v>
      </c>
      <c r="DA946">
        <v>0</v>
      </c>
      <c r="DB946">
        <v>1077</v>
      </c>
      <c r="DC946">
        <v>1077</v>
      </c>
      <c r="DD946">
        <v>1077</v>
      </c>
      <c r="DE946">
        <v>1077</v>
      </c>
      <c r="DF946">
        <v>2000</v>
      </c>
      <c r="DG946">
        <v>1078</v>
      </c>
      <c r="DH946">
        <v>1078</v>
      </c>
      <c r="DI946">
        <v>1076</v>
      </c>
      <c r="DJ946">
        <v>1076</v>
      </c>
      <c r="DK946">
        <v>3000</v>
      </c>
      <c r="DL946">
        <v>1073</v>
      </c>
      <c r="DM946">
        <v>1073</v>
      </c>
      <c r="DN946">
        <v>1073</v>
      </c>
      <c r="DO946">
        <v>1073</v>
      </c>
      <c r="DP946">
        <v>3000</v>
      </c>
      <c r="DQ946">
        <v>1076</v>
      </c>
      <c r="DR946">
        <v>1076</v>
      </c>
      <c r="DS946">
        <v>1076</v>
      </c>
      <c r="DT946">
        <v>1076</v>
      </c>
      <c r="DU946">
        <v>1000</v>
      </c>
      <c r="DZ946">
        <v>0</v>
      </c>
      <c r="EA946">
        <v>1075</v>
      </c>
      <c r="EB946">
        <v>1075</v>
      </c>
      <c r="EC946">
        <v>1074</v>
      </c>
      <c r="ED946">
        <v>1075</v>
      </c>
      <c r="EE946">
        <v>3000</v>
      </c>
      <c r="EJ946">
        <v>0</v>
      </c>
      <c r="EO946">
        <v>0</v>
      </c>
      <c r="ET946">
        <v>0</v>
      </c>
      <c r="EY946">
        <v>0</v>
      </c>
      <c r="EZ946">
        <v>1078</v>
      </c>
      <c r="FA946">
        <v>1078</v>
      </c>
      <c r="FB946">
        <v>1076</v>
      </c>
      <c r="FC946">
        <v>1076</v>
      </c>
      <c r="FD946">
        <v>3000</v>
      </c>
      <c r="FI946">
        <v>0</v>
      </c>
      <c r="FN946">
        <v>0</v>
      </c>
      <c r="FS946">
        <v>0</v>
      </c>
      <c r="FT946">
        <v>1080</v>
      </c>
      <c r="FU946">
        <v>1080</v>
      </c>
      <c r="FV946">
        <v>1080</v>
      </c>
      <c r="FW946">
        <v>1080</v>
      </c>
      <c r="FX946">
        <v>2000</v>
      </c>
      <c r="GC946">
        <v>0</v>
      </c>
      <c r="GH946">
        <v>0</v>
      </c>
      <c r="GM946">
        <v>0</v>
      </c>
      <c r="GR946">
        <v>0</v>
      </c>
      <c r="GW946">
        <v>0</v>
      </c>
      <c r="HB946">
        <v>0</v>
      </c>
      <c r="HG946">
        <v>0</v>
      </c>
      <c r="HL946">
        <v>0</v>
      </c>
      <c r="HQ946">
        <v>0</v>
      </c>
      <c r="HV946">
        <v>0</v>
      </c>
      <c r="IA946">
        <v>0</v>
      </c>
      <c r="IB946">
        <v>1080</v>
      </c>
      <c r="IC946">
        <v>1080</v>
      </c>
      <c r="ID946">
        <v>1074</v>
      </c>
      <c r="IE946">
        <v>1077</v>
      </c>
      <c r="IF946">
        <v>20000</v>
      </c>
      <c r="IG946">
        <v>1078</v>
      </c>
      <c r="IH946">
        <v>1078</v>
      </c>
      <c r="II946">
        <v>1076</v>
      </c>
      <c r="IJ946">
        <v>1076</v>
      </c>
      <c r="IK946">
        <v>7000</v>
      </c>
      <c r="IP946">
        <v>0</v>
      </c>
      <c r="IQ946">
        <v>1080</v>
      </c>
      <c r="IR946">
        <v>1080</v>
      </c>
      <c r="IS946">
        <v>1078</v>
      </c>
      <c r="IT946">
        <v>1078</v>
      </c>
      <c r="IU946">
        <v>2000</v>
      </c>
      <c r="IZ946">
        <v>0</v>
      </c>
      <c r="JA946">
        <v>1076</v>
      </c>
      <c r="JB946">
        <v>1076</v>
      </c>
      <c r="JC946">
        <v>1076</v>
      </c>
      <c r="JD946">
        <v>1076</v>
      </c>
      <c r="JE946">
        <v>1000</v>
      </c>
      <c r="JF946">
        <v>1075</v>
      </c>
      <c r="JG946">
        <v>1075</v>
      </c>
      <c r="JH946">
        <v>1074</v>
      </c>
      <c r="JI946">
        <v>1075</v>
      </c>
      <c r="JJ946">
        <v>4000</v>
      </c>
      <c r="JK946">
        <v>1075</v>
      </c>
      <c r="JL946">
        <v>1075</v>
      </c>
      <c r="JM946">
        <v>1075</v>
      </c>
      <c r="JN946">
        <v>1075</v>
      </c>
      <c r="JO946">
        <v>1000</v>
      </c>
      <c r="JP946">
        <v>1078</v>
      </c>
      <c r="JQ946">
        <v>1080</v>
      </c>
      <c r="JR946">
        <v>1078</v>
      </c>
      <c r="JS946">
        <v>1079</v>
      </c>
      <c r="JT946">
        <v>7000</v>
      </c>
      <c r="JY946">
        <v>0</v>
      </c>
      <c r="JZ946">
        <v>1078</v>
      </c>
      <c r="KA946">
        <v>1078</v>
      </c>
      <c r="KB946">
        <v>1078</v>
      </c>
      <c r="KC946">
        <v>1078</v>
      </c>
      <c r="KD946">
        <v>1000</v>
      </c>
      <c r="KE946">
        <v>1078</v>
      </c>
      <c r="KF946">
        <v>1078</v>
      </c>
      <c r="KG946">
        <v>1077</v>
      </c>
      <c r="KH946">
        <v>1077</v>
      </c>
      <c r="KI946">
        <v>3000</v>
      </c>
      <c r="KJ946">
        <v>1074</v>
      </c>
      <c r="KK946">
        <v>1077</v>
      </c>
      <c r="KL946">
        <v>1074</v>
      </c>
      <c r="KM946">
        <v>1077</v>
      </c>
      <c r="KN946">
        <v>10000</v>
      </c>
      <c r="KS946">
        <v>0</v>
      </c>
      <c r="KT946">
        <v>1077</v>
      </c>
      <c r="KU946">
        <v>1077</v>
      </c>
      <c r="KV946">
        <v>1077</v>
      </c>
      <c r="KW946">
        <v>1077</v>
      </c>
      <c r="KX946">
        <v>1000</v>
      </c>
      <c r="LC946">
        <v>0</v>
      </c>
      <c r="LD946">
        <v>1076</v>
      </c>
      <c r="LE946">
        <v>1076</v>
      </c>
      <c r="LF946">
        <v>1075</v>
      </c>
      <c r="LG946">
        <v>1075</v>
      </c>
      <c r="LH946">
        <v>4000</v>
      </c>
      <c r="LI946">
        <v>1075</v>
      </c>
      <c r="LJ946">
        <v>1076</v>
      </c>
      <c r="LK946">
        <v>1075</v>
      </c>
      <c r="LL946">
        <v>1076</v>
      </c>
      <c r="LM946">
        <v>3000</v>
      </c>
      <c r="LN946">
        <v>1077</v>
      </c>
      <c r="LO946">
        <v>1077</v>
      </c>
      <c r="LP946">
        <v>1077</v>
      </c>
      <c r="LQ946">
        <v>1077</v>
      </c>
      <c r="LR946">
        <v>1000</v>
      </c>
      <c r="LS946">
        <v>1078</v>
      </c>
      <c r="LT946">
        <v>1078</v>
      </c>
      <c r="LU946">
        <v>1078</v>
      </c>
      <c r="LV946">
        <v>1078</v>
      </c>
      <c r="LW946">
        <v>3000</v>
      </c>
      <c r="MB946">
        <v>0</v>
      </c>
      <c r="MC946">
        <v>1079</v>
      </c>
      <c r="MD946">
        <v>1081</v>
      </c>
      <c r="ME946">
        <v>1079</v>
      </c>
      <c r="MF946">
        <v>1081</v>
      </c>
      <c r="MG946">
        <v>10000</v>
      </c>
      <c r="ML946">
        <v>0</v>
      </c>
      <c r="MM946">
        <v>1080</v>
      </c>
      <c r="MN946">
        <v>1080</v>
      </c>
      <c r="MO946">
        <v>1080</v>
      </c>
      <c r="MP946">
        <v>1080</v>
      </c>
      <c r="MQ946">
        <v>4000</v>
      </c>
      <c r="MV946">
        <v>0</v>
      </c>
      <c r="MW946">
        <v>1079</v>
      </c>
      <c r="MX946">
        <v>1080</v>
      </c>
      <c r="MY946">
        <v>1079</v>
      </c>
      <c r="MZ946">
        <v>1080</v>
      </c>
      <c r="NA946">
        <v>9000</v>
      </c>
      <c r="NB946">
        <v>1080</v>
      </c>
      <c r="NC946">
        <v>1080</v>
      </c>
      <c r="ND946">
        <v>1078</v>
      </c>
      <c r="NE946">
        <v>1078</v>
      </c>
      <c r="NF946">
        <v>6000</v>
      </c>
      <c r="NG946">
        <v>1077</v>
      </c>
      <c r="NH946">
        <v>1077</v>
      </c>
      <c r="NI946">
        <v>1077</v>
      </c>
      <c r="NJ946">
        <v>1077</v>
      </c>
      <c r="NK946">
        <v>2000</v>
      </c>
      <c r="NL946">
        <v>1077</v>
      </c>
      <c r="NM946">
        <v>1079</v>
      </c>
      <c r="NN946">
        <v>1077</v>
      </c>
      <c r="NO946">
        <v>1078</v>
      </c>
      <c r="NP946">
        <v>16000</v>
      </c>
      <c r="NQ946">
        <v>1080</v>
      </c>
      <c r="NR946">
        <v>1082</v>
      </c>
      <c r="NS946">
        <v>1079</v>
      </c>
      <c r="NT946">
        <v>1082</v>
      </c>
      <c r="NU946">
        <v>7000</v>
      </c>
      <c r="NV946">
        <v>1079</v>
      </c>
      <c r="NW946">
        <v>1079</v>
      </c>
      <c r="NX946">
        <v>1079</v>
      </c>
      <c r="NY946">
        <v>1079</v>
      </c>
      <c r="NZ946">
        <v>12000</v>
      </c>
    </row>
    <row r="947" spans="1:390" ht="15">
      <c r="A947" s="15" t="s">
        <v>608</v>
      </c>
      <c r="B947" s="15">
        <v>40</v>
      </c>
      <c r="C947" s="15">
        <v>6134</v>
      </c>
      <c r="D947" s="10" t="s">
        <v>533</v>
      </c>
      <c r="E947" s="15" t="s">
        <v>20</v>
      </c>
      <c r="F947" s="15" t="s">
        <v>517</v>
      </c>
      <c r="G947" s="50">
        <v>1850</v>
      </c>
      <c r="H947" s="50">
        <v>69</v>
      </c>
      <c r="I947" s="58">
        <v>3.8699999999999998E-2</v>
      </c>
      <c r="J947" s="50">
        <v>1251600</v>
      </c>
      <c r="K947" s="50">
        <v>1874</v>
      </c>
      <c r="L947" s="50">
        <v>1799</v>
      </c>
      <c r="M947" s="63">
        <f t="shared" si="74"/>
        <v>0.32</v>
      </c>
      <c r="N947" s="42" t="str">
        <f>IFERROR(VLOOKUP(C947, マスタ!$E$2:$G$33, 3, TRUE), "")</f>
        <v>機械</v>
      </c>
      <c r="O947" s="15" t="str">
        <f>IF(F947 = "", "", TEXT( WORKDAY(TEXT(LEFT(F947, FIND("(", F947) - 1), "yyyy/mm/dd"), 1, マスタ!$A$2:$A$106), "yyyymmdd"))</f>
        <v>20170815</v>
      </c>
      <c r="P947" s="16">
        <v>42962</v>
      </c>
      <c r="Q947" s="56">
        <v>1857</v>
      </c>
      <c r="R947" s="56">
        <v>1890</v>
      </c>
      <c r="S947" s="56">
        <v>1845</v>
      </c>
      <c r="T947" s="15" t="str">
        <f t="shared" si="71"/>
        <v>有</v>
      </c>
      <c r="U947" s="15" t="str">
        <f t="shared" si="72"/>
        <v>無</v>
      </c>
      <c r="V947" s="67">
        <f t="shared" si="73"/>
        <v>3.7837837837837451E-3</v>
      </c>
      <c r="W947" s="17" t="s">
        <v>948</v>
      </c>
      <c r="X947" s="46">
        <v>-1</v>
      </c>
      <c r="Y947" s="71">
        <f t="shared" si="75"/>
        <v>-0.54054054054054057</v>
      </c>
      <c r="Z947">
        <v>1857</v>
      </c>
      <c r="AA947">
        <v>1863</v>
      </c>
      <c r="AB947">
        <v>1849</v>
      </c>
      <c r="AC947">
        <v>1849</v>
      </c>
      <c r="AD947">
        <v>34700</v>
      </c>
      <c r="AE947">
        <v>1849</v>
      </c>
      <c r="AF947">
        <v>1862</v>
      </c>
      <c r="AG947">
        <v>1845</v>
      </c>
      <c r="AH947">
        <v>1862</v>
      </c>
      <c r="AI947">
        <v>13800</v>
      </c>
      <c r="AJ947">
        <v>1863</v>
      </c>
      <c r="AK947">
        <v>1866</v>
      </c>
      <c r="AL947">
        <v>1858</v>
      </c>
      <c r="AM947">
        <v>1866</v>
      </c>
      <c r="AN947">
        <v>6800</v>
      </c>
      <c r="AO947">
        <v>1867</v>
      </c>
      <c r="AP947">
        <v>1867</v>
      </c>
      <c r="AQ947">
        <v>1857</v>
      </c>
      <c r="AR947">
        <v>1858</v>
      </c>
      <c r="AS947">
        <v>11000</v>
      </c>
      <c r="AT947">
        <v>1857</v>
      </c>
      <c r="AU947">
        <v>1857</v>
      </c>
      <c r="AV947">
        <v>1850</v>
      </c>
      <c r="AW947">
        <v>1856</v>
      </c>
      <c r="AX947">
        <v>16500</v>
      </c>
      <c r="AY947">
        <v>1856</v>
      </c>
      <c r="AZ947">
        <v>1863</v>
      </c>
      <c r="BA947">
        <v>1856</v>
      </c>
      <c r="BB947">
        <v>1861</v>
      </c>
      <c r="BC947">
        <v>9900</v>
      </c>
      <c r="BD947">
        <v>1862</v>
      </c>
      <c r="BE947">
        <v>1863</v>
      </c>
      <c r="BF947">
        <v>1861</v>
      </c>
      <c r="BG947">
        <v>1861</v>
      </c>
      <c r="BH947">
        <v>6900</v>
      </c>
      <c r="BI947">
        <v>1861</v>
      </c>
      <c r="BJ947">
        <v>1866</v>
      </c>
      <c r="BK947">
        <v>1860</v>
      </c>
      <c r="BL947">
        <v>1866</v>
      </c>
      <c r="BM947">
        <v>38100</v>
      </c>
      <c r="BN947">
        <v>1865</v>
      </c>
      <c r="BO947">
        <v>1865</v>
      </c>
      <c r="BP947">
        <v>1860</v>
      </c>
      <c r="BQ947">
        <v>1861</v>
      </c>
      <c r="BR947">
        <v>10300</v>
      </c>
      <c r="BS947">
        <v>1862</v>
      </c>
      <c r="BT947">
        <v>1867</v>
      </c>
      <c r="BU947">
        <v>1861</v>
      </c>
      <c r="BV947">
        <v>1865</v>
      </c>
      <c r="BW947">
        <v>9500</v>
      </c>
      <c r="BX947">
        <v>1863</v>
      </c>
      <c r="BY947">
        <v>1865</v>
      </c>
      <c r="BZ947">
        <v>1861</v>
      </c>
      <c r="CA947">
        <v>1863</v>
      </c>
      <c r="CB947">
        <v>11800</v>
      </c>
      <c r="CC947">
        <v>1861</v>
      </c>
      <c r="CD947">
        <v>1861</v>
      </c>
      <c r="CE947">
        <v>1853</v>
      </c>
      <c r="CF947">
        <v>1853</v>
      </c>
      <c r="CG947">
        <v>9700</v>
      </c>
      <c r="CH947">
        <v>1853</v>
      </c>
      <c r="CI947">
        <v>1858</v>
      </c>
      <c r="CJ947">
        <v>1852</v>
      </c>
      <c r="CK947">
        <v>1855</v>
      </c>
      <c r="CL947">
        <v>12700</v>
      </c>
      <c r="CM947">
        <v>1855</v>
      </c>
      <c r="CN947">
        <v>1856</v>
      </c>
      <c r="CO947">
        <v>1853</v>
      </c>
      <c r="CP947">
        <v>1855</v>
      </c>
      <c r="CQ947">
        <v>6200</v>
      </c>
      <c r="CR947">
        <v>1855</v>
      </c>
      <c r="CS947">
        <v>1859</v>
      </c>
      <c r="CT947">
        <v>1854</v>
      </c>
      <c r="CU947">
        <v>1857</v>
      </c>
      <c r="CV947">
        <v>6100</v>
      </c>
      <c r="CW947">
        <v>1857</v>
      </c>
      <c r="CX947">
        <v>1860</v>
      </c>
      <c r="CY947">
        <v>1857</v>
      </c>
      <c r="CZ947">
        <v>1859</v>
      </c>
      <c r="DA947">
        <v>5000</v>
      </c>
      <c r="DB947">
        <v>1860</v>
      </c>
      <c r="DC947">
        <v>1863</v>
      </c>
      <c r="DD947">
        <v>1860</v>
      </c>
      <c r="DE947">
        <v>1863</v>
      </c>
      <c r="DF947">
        <v>6200</v>
      </c>
      <c r="DG947">
        <v>1862</v>
      </c>
      <c r="DH947">
        <v>1862</v>
      </c>
      <c r="DI947">
        <v>1860</v>
      </c>
      <c r="DJ947">
        <v>1860</v>
      </c>
      <c r="DK947">
        <v>5700</v>
      </c>
      <c r="DL947">
        <v>1859</v>
      </c>
      <c r="DM947">
        <v>1861</v>
      </c>
      <c r="DN947">
        <v>1859</v>
      </c>
      <c r="DO947">
        <v>1861</v>
      </c>
      <c r="DP947">
        <v>5300</v>
      </c>
      <c r="DQ947">
        <v>1861</v>
      </c>
      <c r="DR947">
        <v>1866</v>
      </c>
      <c r="DS947">
        <v>1861</v>
      </c>
      <c r="DT947">
        <v>1865</v>
      </c>
      <c r="DU947">
        <v>15700</v>
      </c>
      <c r="DV947">
        <v>1865</v>
      </c>
      <c r="DW947">
        <v>1865</v>
      </c>
      <c r="DX947">
        <v>1861</v>
      </c>
      <c r="DY947">
        <v>1861</v>
      </c>
      <c r="DZ947">
        <v>7500</v>
      </c>
      <c r="EA947">
        <v>1860</v>
      </c>
      <c r="EB947">
        <v>1862</v>
      </c>
      <c r="EC947">
        <v>1860</v>
      </c>
      <c r="ED947">
        <v>1862</v>
      </c>
      <c r="EE947">
        <v>1800</v>
      </c>
      <c r="EF947">
        <v>1862</v>
      </c>
      <c r="EG947">
        <v>1864</v>
      </c>
      <c r="EH947">
        <v>1861</v>
      </c>
      <c r="EI947">
        <v>1861</v>
      </c>
      <c r="EJ947">
        <v>7200</v>
      </c>
      <c r="EK947">
        <v>1860</v>
      </c>
      <c r="EL947">
        <v>1861</v>
      </c>
      <c r="EM947">
        <v>1860</v>
      </c>
      <c r="EN947">
        <v>1861</v>
      </c>
      <c r="EO947">
        <v>3800</v>
      </c>
      <c r="EP947">
        <v>1861</v>
      </c>
      <c r="EQ947">
        <v>1862</v>
      </c>
      <c r="ER947">
        <v>1860</v>
      </c>
      <c r="ES947">
        <v>1860</v>
      </c>
      <c r="ET947">
        <v>6800</v>
      </c>
      <c r="EU947">
        <v>1861</v>
      </c>
      <c r="EV947">
        <v>1863</v>
      </c>
      <c r="EW947">
        <v>1861</v>
      </c>
      <c r="EX947">
        <v>1863</v>
      </c>
      <c r="EY947">
        <v>5500</v>
      </c>
      <c r="EZ947">
        <v>1863</v>
      </c>
      <c r="FA947">
        <v>1866</v>
      </c>
      <c r="FB947">
        <v>1863</v>
      </c>
      <c r="FC947">
        <v>1865</v>
      </c>
      <c r="FD947">
        <v>11700</v>
      </c>
      <c r="FE947">
        <v>1866</v>
      </c>
      <c r="FF947">
        <v>1866</v>
      </c>
      <c r="FG947">
        <v>1863</v>
      </c>
      <c r="FH947">
        <v>1865</v>
      </c>
      <c r="FI947">
        <v>4700</v>
      </c>
      <c r="FJ947">
        <v>1863</v>
      </c>
      <c r="FK947">
        <v>1865</v>
      </c>
      <c r="FL947">
        <v>1862</v>
      </c>
      <c r="FM947">
        <v>1864</v>
      </c>
      <c r="FN947">
        <v>8700</v>
      </c>
      <c r="FO947">
        <v>1863</v>
      </c>
      <c r="FP947">
        <v>1863</v>
      </c>
      <c r="FQ947">
        <v>1861</v>
      </c>
      <c r="FR947">
        <v>1861</v>
      </c>
      <c r="FS947">
        <v>2100</v>
      </c>
      <c r="FT947">
        <v>1860</v>
      </c>
      <c r="FU947">
        <v>1860</v>
      </c>
      <c r="FV947">
        <v>1860</v>
      </c>
      <c r="FW947">
        <v>1860</v>
      </c>
      <c r="FX947">
        <v>400</v>
      </c>
      <c r="GC947">
        <v>0</v>
      </c>
      <c r="GH947">
        <v>0</v>
      </c>
      <c r="GM947">
        <v>0</v>
      </c>
      <c r="GR947">
        <v>0</v>
      </c>
      <c r="GW947">
        <v>0</v>
      </c>
      <c r="HB947">
        <v>0</v>
      </c>
      <c r="HG947">
        <v>0</v>
      </c>
      <c r="HL947">
        <v>0</v>
      </c>
      <c r="HQ947">
        <v>0</v>
      </c>
      <c r="HV947">
        <v>0</v>
      </c>
      <c r="IA947">
        <v>0</v>
      </c>
      <c r="IB947">
        <v>1861</v>
      </c>
      <c r="IC947">
        <v>1863</v>
      </c>
      <c r="ID947">
        <v>1861</v>
      </c>
      <c r="IE947">
        <v>1861</v>
      </c>
      <c r="IF947">
        <v>23100</v>
      </c>
      <c r="IG947">
        <v>1861</v>
      </c>
      <c r="IH947">
        <v>1864</v>
      </c>
      <c r="II947">
        <v>1861</v>
      </c>
      <c r="IJ947">
        <v>1861</v>
      </c>
      <c r="IK947">
        <v>10100</v>
      </c>
      <c r="IL947">
        <v>1861</v>
      </c>
      <c r="IM947">
        <v>1862</v>
      </c>
      <c r="IN947">
        <v>1861</v>
      </c>
      <c r="IO947">
        <v>1862</v>
      </c>
      <c r="IP947">
        <v>8300</v>
      </c>
      <c r="IQ947">
        <v>1862</v>
      </c>
      <c r="IR947">
        <v>1864</v>
      </c>
      <c r="IS947">
        <v>1861</v>
      </c>
      <c r="IT947">
        <v>1863</v>
      </c>
      <c r="IU947">
        <v>8100</v>
      </c>
      <c r="IV947">
        <v>1863</v>
      </c>
      <c r="IW947">
        <v>1864</v>
      </c>
      <c r="IX947">
        <v>1862</v>
      </c>
      <c r="IY947">
        <v>1862</v>
      </c>
      <c r="IZ947">
        <v>4800</v>
      </c>
      <c r="JA947">
        <v>1861</v>
      </c>
      <c r="JB947">
        <v>1863</v>
      </c>
      <c r="JC947">
        <v>1859</v>
      </c>
      <c r="JD947">
        <v>1863</v>
      </c>
      <c r="JE947">
        <v>7200</v>
      </c>
      <c r="JF947">
        <v>1861</v>
      </c>
      <c r="JG947">
        <v>1861</v>
      </c>
      <c r="JH947">
        <v>1860</v>
      </c>
      <c r="JI947">
        <v>1861</v>
      </c>
      <c r="JJ947">
        <v>6100</v>
      </c>
      <c r="JK947">
        <v>1861</v>
      </c>
      <c r="JL947">
        <v>1862</v>
      </c>
      <c r="JM947">
        <v>1861</v>
      </c>
      <c r="JN947">
        <v>1862</v>
      </c>
      <c r="JO947">
        <v>5400</v>
      </c>
      <c r="JP947">
        <v>1862</v>
      </c>
      <c r="JQ947">
        <v>1863</v>
      </c>
      <c r="JR947">
        <v>1862</v>
      </c>
      <c r="JS947">
        <v>1863</v>
      </c>
      <c r="JT947">
        <v>3400</v>
      </c>
      <c r="JU947">
        <v>1864</v>
      </c>
      <c r="JV947">
        <v>1867</v>
      </c>
      <c r="JW947">
        <v>1864</v>
      </c>
      <c r="JX947">
        <v>1867</v>
      </c>
      <c r="JY947">
        <v>10700</v>
      </c>
      <c r="JZ947">
        <v>1867</v>
      </c>
      <c r="KA947">
        <v>1878</v>
      </c>
      <c r="KB947">
        <v>1867</v>
      </c>
      <c r="KC947">
        <v>1877</v>
      </c>
      <c r="KD947">
        <v>21200</v>
      </c>
      <c r="KE947">
        <v>1878</v>
      </c>
      <c r="KF947">
        <v>1879</v>
      </c>
      <c r="KG947">
        <v>1876</v>
      </c>
      <c r="KH947">
        <v>1876</v>
      </c>
      <c r="KI947">
        <v>5600</v>
      </c>
      <c r="KJ947">
        <v>1875</v>
      </c>
      <c r="KK947">
        <v>1875</v>
      </c>
      <c r="KL947">
        <v>1873</v>
      </c>
      <c r="KM947">
        <v>1873</v>
      </c>
      <c r="KN947">
        <v>6400</v>
      </c>
      <c r="KO947">
        <v>1873</v>
      </c>
      <c r="KP947">
        <v>1876</v>
      </c>
      <c r="KQ947">
        <v>1872</v>
      </c>
      <c r="KR947">
        <v>1875</v>
      </c>
      <c r="KS947">
        <v>6400</v>
      </c>
      <c r="KT947">
        <v>1875</v>
      </c>
      <c r="KU947">
        <v>1876</v>
      </c>
      <c r="KV947">
        <v>1875</v>
      </c>
      <c r="KW947">
        <v>1875</v>
      </c>
      <c r="KX947">
        <v>3200</v>
      </c>
      <c r="KY947">
        <v>1876</v>
      </c>
      <c r="KZ947">
        <v>1882</v>
      </c>
      <c r="LA947">
        <v>1876</v>
      </c>
      <c r="LB947">
        <v>1881</v>
      </c>
      <c r="LC947">
        <v>20500</v>
      </c>
      <c r="LD947">
        <v>1881</v>
      </c>
      <c r="LE947">
        <v>1884</v>
      </c>
      <c r="LF947">
        <v>1879</v>
      </c>
      <c r="LG947">
        <v>1880</v>
      </c>
      <c r="LH947">
        <v>14500</v>
      </c>
      <c r="LI947">
        <v>1879</v>
      </c>
      <c r="LJ947">
        <v>1879</v>
      </c>
      <c r="LK947">
        <v>1877</v>
      </c>
      <c r="LL947">
        <v>1879</v>
      </c>
      <c r="LM947">
        <v>8000</v>
      </c>
      <c r="LN947">
        <v>1880</v>
      </c>
      <c r="LO947">
        <v>1882</v>
      </c>
      <c r="LP947">
        <v>1880</v>
      </c>
      <c r="LQ947">
        <v>1881</v>
      </c>
      <c r="LR947">
        <v>5700</v>
      </c>
      <c r="LS947">
        <v>1881</v>
      </c>
      <c r="LT947">
        <v>1886</v>
      </c>
      <c r="LU947">
        <v>1881</v>
      </c>
      <c r="LV947">
        <v>1885</v>
      </c>
      <c r="LW947">
        <v>15400</v>
      </c>
      <c r="LX947">
        <v>1886</v>
      </c>
      <c r="LY947">
        <v>1887</v>
      </c>
      <c r="LZ947">
        <v>1882</v>
      </c>
      <c r="MA947">
        <v>1883</v>
      </c>
      <c r="MB947">
        <v>10900</v>
      </c>
      <c r="MC947">
        <v>1882</v>
      </c>
      <c r="MD947">
        <v>1883</v>
      </c>
      <c r="ME947">
        <v>1881</v>
      </c>
      <c r="MF947">
        <v>1882</v>
      </c>
      <c r="MG947">
        <v>3700</v>
      </c>
      <c r="MH947">
        <v>1882</v>
      </c>
      <c r="MI947">
        <v>1886</v>
      </c>
      <c r="MJ947">
        <v>1882</v>
      </c>
      <c r="MK947">
        <v>1884</v>
      </c>
      <c r="ML947">
        <v>9300</v>
      </c>
      <c r="MM947">
        <v>1884</v>
      </c>
      <c r="MN947">
        <v>1885</v>
      </c>
      <c r="MO947">
        <v>1884</v>
      </c>
      <c r="MP947">
        <v>1884</v>
      </c>
      <c r="MQ947">
        <v>4800</v>
      </c>
      <c r="MR947">
        <v>1884</v>
      </c>
      <c r="MS947">
        <v>1887</v>
      </c>
      <c r="MT947">
        <v>1884</v>
      </c>
      <c r="MU947">
        <v>1886</v>
      </c>
      <c r="MV947">
        <v>9400</v>
      </c>
      <c r="MW947">
        <v>1887</v>
      </c>
      <c r="MX947">
        <v>1889</v>
      </c>
      <c r="MY947">
        <v>1887</v>
      </c>
      <c r="MZ947">
        <v>1889</v>
      </c>
      <c r="NA947">
        <v>8400</v>
      </c>
      <c r="NB947">
        <v>1889</v>
      </c>
      <c r="NC947">
        <v>1889</v>
      </c>
      <c r="ND947">
        <v>1885</v>
      </c>
      <c r="NE947">
        <v>1885</v>
      </c>
      <c r="NF947">
        <v>32000</v>
      </c>
      <c r="NG947">
        <v>1885</v>
      </c>
      <c r="NH947">
        <v>1885</v>
      </c>
      <c r="NI947">
        <v>1882</v>
      </c>
      <c r="NJ947">
        <v>1885</v>
      </c>
      <c r="NK947">
        <v>13900</v>
      </c>
      <c r="NL947">
        <v>1885</v>
      </c>
      <c r="NM947">
        <v>1887</v>
      </c>
      <c r="NN947">
        <v>1884</v>
      </c>
      <c r="NO947">
        <v>1887</v>
      </c>
      <c r="NP947">
        <v>26000</v>
      </c>
      <c r="NQ947">
        <v>1888</v>
      </c>
      <c r="NR947">
        <v>1890</v>
      </c>
      <c r="NS947">
        <v>1885</v>
      </c>
      <c r="NT947">
        <v>1889</v>
      </c>
      <c r="NU947">
        <v>49100</v>
      </c>
      <c r="NV947">
        <v>1887</v>
      </c>
      <c r="NW947">
        <v>1887</v>
      </c>
      <c r="NX947">
        <v>1887</v>
      </c>
      <c r="NY947">
        <v>1887</v>
      </c>
      <c r="NZ947">
        <v>34200</v>
      </c>
    </row>
    <row r="948" spans="1:390" ht="15">
      <c r="A948" s="14" t="s">
        <v>610</v>
      </c>
      <c r="B948" s="14">
        <v>41</v>
      </c>
      <c r="C948" s="14">
        <v>7552</v>
      </c>
      <c r="D948" s="9" t="s">
        <v>534</v>
      </c>
      <c r="E948" s="14" t="s">
        <v>20</v>
      </c>
      <c r="F948" s="14" t="s">
        <v>517</v>
      </c>
      <c r="G948" s="51">
        <v>1902</v>
      </c>
      <c r="H948" s="51">
        <v>70</v>
      </c>
      <c r="I948" s="59">
        <v>3.8199999999999998E-2</v>
      </c>
      <c r="J948" s="51">
        <v>455400</v>
      </c>
      <c r="K948" s="51">
        <v>1916</v>
      </c>
      <c r="L948" s="51">
        <v>1786</v>
      </c>
      <c r="M948" s="64">
        <f t="shared" si="74"/>
        <v>0.1076923076923077</v>
      </c>
      <c r="N948" s="43" t="str">
        <f>IFERROR(VLOOKUP(C948, マスタ!$E$2:$G$33, 3, TRUE), "")</f>
        <v>75</v>
      </c>
      <c r="O948" s="14" t="str">
        <f>IF(F948 = "", "", TEXT( WORKDAY(TEXT(LEFT(F948, FIND("(", F948) - 1), "yyyy/mm/dd"), 1, マスタ!$A$2:$A$106), "yyyymmdd"))</f>
        <v>20170815</v>
      </c>
      <c r="P948" s="18">
        <v>42962</v>
      </c>
      <c r="Q948" s="57">
        <v>1914</v>
      </c>
      <c r="R948" s="57">
        <v>1914</v>
      </c>
      <c r="S948" s="57">
        <v>1884</v>
      </c>
      <c r="T948" s="14" t="str">
        <f t="shared" si="71"/>
        <v>無</v>
      </c>
      <c r="U948" s="14" t="str">
        <f t="shared" si="72"/>
        <v>有</v>
      </c>
      <c r="V948" s="68">
        <f t="shared" si="73"/>
        <v>6.3091482649841879E-3</v>
      </c>
      <c r="W948" s="19" t="s">
        <v>947</v>
      </c>
      <c r="X948" s="47">
        <v>-19</v>
      </c>
      <c r="Y948" s="70">
        <f t="shared" si="75"/>
        <v>-9.989484752891693</v>
      </c>
      <c r="Z948">
        <v>1914</v>
      </c>
      <c r="AA948">
        <v>1914</v>
      </c>
      <c r="AB948">
        <v>1891</v>
      </c>
      <c r="AC948">
        <v>1896</v>
      </c>
      <c r="AD948">
        <v>9800</v>
      </c>
      <c r="AE948">
        <v>1895</v>
      </c>
      <c r="AF948">
        <v>1910</v>
      </c>
      <c r="AG948">
        <v>1895</v>
      </c>
      <c r="AH948">
        <v>1907</v>
      </c>
      <c r="AI948">
        <v>5700</v>
      </c>
      <c r="AJ948">
        <v>1903</v>
      </c>
      <c r="AK948">
        <v>1903</v>
      </c>
      <c r="AL948">
        <v>1893</v>
      </c>
      <c r="AM948">
        <v>1893</v>
      </c>
      <c r="AN948">
        <v>2500</v>
      </c>
      <c r="AO948">
        <v>1893</v>
      </c>
      <c r="AP948">
        <v>1895</v>
      </c>
      <c r="AQ948">
        <v>1889</v>
      </c>
      <c r="AR948">
        <v>1890</v>
      </c>
      <c r="AS948">
        <v>2500</v>
      </c>
      <c r="AT948">
        <v>1895</v>
      </c>
      <c r="AU948">
        <v>1899</v>
      </c>
      <c r="AV948">
        <v>1895</v>
      </c>
      <c r="AW948">
        <v>1899</v>
      </c>
      <c r="AX948">
        <v>500</v>
      </c>
      <c r="AY948">
        <v>1894</v>
      </c>
      <c r="AZ948">
        <v>1902</v>
      </c>
      <c r="BA948">
        <v>1890</v>
      </c>
      <c r="BB948">
        <v>1898</v>
      </c>
      <c r="BC948">
        <v>4800</v>
      </c>
      <c r="BD948">
        <v>1898</v>
      </c>
      <c r="BE948">
        <v>1903</v>
      </c>
      <c r="BF948">
        <v>1891</v>
      </c>
      <c r="BG948">
        <v>1900</v>
      </c>
      <c r="BH948">
        <v>3300</v>
      </c>
      <c r="BI948">
        <v>1899</v>
      </c>
      <c r="BJ948">
        <v>1905</v>
      </c>
      <c r="BK948">
        <v>1899</v>
      </c>
      <c r="BL948">
        <v>1901</v>
      </c>
      <c r="BM948">
        <v>4100</v>
      </c>
      <c r="BN948">
        <v>1900</v>
      </c>
      <c r="BO948">
        <v>1901</v>
      </c>
      <c r="BP948">
        <v>1897</v>
      </c>
      <c r="BQ948">
        <v>1898</v>
      </c>
      <c r="BR948">
        <v>1300</v>
      </c>
      <c r="BS948">
        <v>1900</v>
      </c>
      <c r="BT948">
        <v>1903</v>
      </c>
      <c r="BU948">
        <v>1900</v>
      </c>
      <c r="BV948">
        <v>1901</v>
      </c>
      <c r="BW948">
        <v>2800</v>
      </c>
      <c r="BX948">
        <v>1900</v>
      </c>
      <c r="BY948">
        <v>1900</v>
      </c>
      <c r="BZ948">
        <v>1897</v>
      </c>
      <c r="CA948">
        <v>1897</v>
      </c>
      <c r="CB948">
        <v>1800</v>
      </c>
      <c r="CC948">
        <v>1897</v>
      </c>
      <c r="CD948">
        <v>1897</v>
      </c>
      <c r="CE948">
        <v>1894</v>
      </c>
      <c r="CF948">
        <v>1894</v>
      </c>
      <c r="CG948">
        <v>2000</v>
      </c>
      <c r="CH948">
        <v>1892</v>
      </c>
      <c r="CI948">
        <v>1893</v>
      </c>
      <c r="CJ948">
        <v>1890</v>
      </c>
      <c r="CK948">
        <v>1891</v>
      </c>
      <c r="CL948">
        <v>1600</v>
      </c>
      <c r="CM948">
        <v>1891</v>
      </c>
      <c r="CN948">
        <v>1891</v>
      </c>
      <c r="CO948">
        <v>1888</v>
      </c>
      <c r="CP948">
        <v>1891</v>
      </c>
      <c r="CQ948">
        <v>1700</v>
      </c>
      <c r="CR948">
        <v>1893</v>
      </c>
      <c r="CS948">
        <v>1896</v>
      </c>
      <c r="CT948">
        <v>1891</v>
      </c>
      <c r="CU948">
        <v>1894</v>
      </c>
      <c r="CV948">
        <v>2600</v>
      </c>
      <c r="CW948">
        <v>1893</v>
      </c>
      <c r="CX948">
        <v>1893</v>
      </c>
      <c r="CY948">
        <v>1888</v>
      </c>
      <c r="CZ948">
        <v>1890</v>
      </c>
      <c r="DA948">
        <v>1500</v>
      </c>
      <c r="DB948">
        <v>1889</v>
      </c>
      <c r="DC948">
        <v>1889</v>
      </c>
      <c r="DD948">
        <v>1886</v>
      </c>
      <c r="DE948">
        <v>1886</v>
      </c>
      <c r="DF948">
        <v>1100</v>
      </c>
      <c r="DG948">
        <v>1887</v>
      </c>
      <c r="DH948">
        <v>1889</v>
      </c>
      <c r="DI948">
        <v>1886</v>
      </c>
      <c r="DJ948">
        <v>1887</v>
      </c>
      <c r="DK948">
        <v>3100</v>
      </c>
      <c r="DL948">
        <v>1886</v>
      </c>
      <c r="DM948">
        <v>1889</v>
      </c>
      <c r="DN948">
        <v>1884</v>
      </c>
      <c r="DO948">
        <v>1889</v>
      </c>
      <c r="DP948">
        <v>2200</v>
      </c>
      <c r="DQ948">
        <v>1889</v>
      </c>
      <c r="DR948">
        <v>1891</v>
      </c>
      <c r="DS948">
        <v>1886</v>
      </c>
      <c r="DT948">
        <v>1889</v>
      </c>
      <c r="DU948">
        <v>3500</v>
      </c>
      <c r="DV948">
        <v>1889</v>
      </c>
      <c r="DW948">
        <v>1889</v>
      </c>
      <c r="DX948">
        <v>1889</v>
      </c>
      <c r="DY948">
        <v>1889</v>
      </c>
      <c r="DZ948">
        <v>200</v>
      </c>
      <c r="EA948">
        <v>1889</v>
      </c>
      <c r="EB948">
        <v>1890</v>
      </c>
      <c r="EC948">
        <v>1889</v>
      </c>
      <c r="ED948">
        <v>1889</v>
      </c>
      <c r="EE948">
        <v>1100</v>
      </c>
      <c r="EF948">
        <v>1890</v>
      </c>
      <c r="EG948">
        <v>1895</v>
      </c>
      <c r="EH948">
        <v>1890</v>
      </c>
      <c r="EI948">
        <v>1893</v>
      </c>
      <c r="EJ948">
        <v>2600</v>
      </c>
      <c r="EK948">
        <v>1892</v>
      </c>
      <c r="EL948">
        <v>1892</v>
      </c>
      <c r="EM948">
        <v>1892</v>
      </c>
      <c r="EN948">
        <v>1892</v>
      </c>
      <c r="EO948">
        <v>200</v>
      </c>
      <c r="EP948">
        <v>1892</v>
      </c>
      <c r="EQ948">
        <v>1894</v>
      </c>
      <c r="ER948">
        <v>1892</v>
      </c>
      <c r="ES948">
        <v>1894</v>
      </c>
      <c r="ET948">
        <v>1800</v>
      </c>
      <c r="EY948">
        <v>0</v>
      </c>
      <c r="EZ948">
        <v>1894</v>
      </c>
      <c r="FA948">
        <v>1894</v>
      </c>
      <c r="FB948">
        <v>1894</v>
      </c>
      <c r="FC948">
        <v>1894</v>
      </c>
      <c r="FD948">
        <v>100</v>
      </c>
      <c r="FE948">
        <v>1896</v>
      </c>
      <c r="FF948">
        <v>1899</v>
      </c>
      <c r="FG948">
        <v>1895</v>
      </c>
      <c r="FH948">
        <v>1899</v>
      </c>
      <c r="FI948">
        <v>3200</v>
      </c>
      <c r="FJ948">
        <v>1899</v>
      </c>
      <c r="FK948">
        <v>1899</v>
      </c>
      <c r="FL948">
        <v>1899</v>
      </c>
      <c r="FM948">
        <v>1899</v>
      </c>
      <c r="FN948">
        <v>100</v>
      </c>
      <c r="FO948">
        <v>1899</v>
      </c>
      <c r="FP948">
        <v>1899</v>
      </c>
      <c r="FQ948">
        <v>1898</v>
      </c>
      <c r="FR948">
        <v>1898</v>
      </c>
      <c r="FS948">
        <v>500</v>
      </c>
      <c r="FT948">
        <v>1897</v>
      </c>
      <c r="FU948">
        <v>1897</v>
      </c>
      <c r="FV948">
        <v>1897</v>
      </c>
      <c r="FW948">
        <v>1897</v>
      </c>
      <c r="FX948">
        <v>100</v>
      </c>
      <c r="GC948">
        <v>0</v>
      </c>
      <c r="GH948">
        <v>0</v>
      </c>
      <c r="GM948">
        <v>0</v>
      </c>
      <c r="GR948">
        <v>0</v>
      </c>
      <c r="GW948">
        <v>0</v>
      </c>
      <c r="HB948">
        <v>0</v>
      </c>
      <c r="HG948">
        <v>0</v>
      </c>
      <c r="HL948">
        <v>0</v>
      </c>
      <c r="HQ948">
        <v>0</v>
      </c>
      <c r="HV948">
        <v>0</v>
      </c>
      <c r="IA948">
        <v>0</v>
      </c>
      <c r="IB948">
        <v>1900</v>
      </c>
      <c r="IC948">
        <v>1908</v>
      </c>
      <c r="ID948">
        <v>1897</v>
      </c>
      <c r="IE948">
        <v>1908</v>
      </c>
      <c r="IF948">
        <v>9900</v>
      </c>
      <c r="IG948">
        <v>1908</v>
      </c>
      <c r="IH948">
        <v>1911</v>
      </c>
      <c r="II948">
        <v>1905</v>
      </c>
      <c r="IJ948">
        <v>1906</v>
      </c>
      <c r="IK948">
        <v>5800</v>
      </c>
      <c r="IL948">
        <v>1906</v>
      </c>
      <c r="IM948">
        <v>1906</v>
      </c>
      <c r="IN948">
        <v>1904</v>
      </c>
      <c r="IO948">
        <v>1906</v>
      </c>
      <c r="IP948">
        <v>1700</v>
      </c>
      <c r="IQ948">
        <v>1906</v>
      </c>
      <c r="IR948">
        <v>1906</v>
      </c>
      <c r="IS948">
        <v>1903</v>
      </c>
      <c r="IT948">
        <v>1904</v>
      </c>
      <c r="IU948">
        <v>2700</v>
      </c>
      <c r="IV948">
        <v>1904</v>
      </c>
      <c r="IW948">
        <v>1905</v>
      </c>
      <c r="IX948">
        <v>1903</v>
      </c>
      <c r="IY948">
        <v>1903</v>
      </c>
      <c r="IZ948">
        <v>1000</v>
      </c>
      <c r="JA948">
        <v>1901</v>
      </c>
      <c r="JB948">
        <v>1901</v>
      </c>
      <c r="JC948">
        <v>1900</v>
      </c>
      <c r="JD948">
        <v>1901</v>
      </c>
      <c r="JE948">
        <v>1600</v>
      </c>
      <c r="JF948">
        <v>1901</v>
      </c>
      <c r="JG948">
        <v>1903</v>
      </c>
      <c r="JH948">
        <v>1899</v>
      </c>
      <c r="JI948">
        <v>1903</v>
      </c>
      <c r="JJ948">
        <v>4600</v>
      </c>
      <c r="JK948">
        <v>1904</v>
      </c>
      <c r="JL948">
        <v>1904</v>
      </c>
      <c r="JM948">
        <v>1900</v>
      </c>
      <c r="JN948">
        <v>1900</v>
      </c>
      <c r="JO948">
        <v>1700</v>
      </c>
      <c r="JP948">
        <v>1900</v>
      </c>
      <c r="JQ948">
        <v>1903</v>
      </c>
      <c r="JR948">
        <v>1899</v>
      </c>
      <c r="JS948">
        <v>1900</v>
      </c>
      <c r="JT948">
        <v>2900</v>
      </c>
      <c r="JU948">
        <v>1902</v>
      </c>
      <c r="JV948">
        <v>1902</v>
      </c>
      <c r="JW948">
        <v>1900</v>
      </c>
      <c r="JX948">
        <v>1900</v>
      </c>
      <c r="JY948">
        <v>700</v>
      </c>
      <c r="JZ948">
        <v>1902</v>
      </c>
      <c r="KA948">
        <v>1902</v>
      </c>
      <c r="KB948">
        <v>1900</v>
      </c>
      <c r="KC948">
        <v>1900</v>
      </c>
      <c r="KD948">
        <v>900</v>
      </c>
      <c r="KE948">
        <v>1900</v>
      </c>
      <c r="KF948">
        <v>1901</v>
      </c>
      <c r="KG948">
        <v>1898</v>
      </c>
      <c r="KH948">
        <v>1898</v>
      </c>
      <c r="KI948">
        <v>1400</v>
      </c>
      <c r="KJ948">
        <v>1898</v>
      </c>
      <c r="KK948">
        <v>1900</v>
      </c>
      <c r="KL948">
        <v>1898</v>
      </c>
      <c r="KM948">
        <v>1899</v>
      </c>
      <c r="KN948">
        <v>1600</v>
      </c>
      <c r="KO948">
        <v>1900</v>
      </c>
      <c r="KP948">
        <v>1901</v>
      </c>
      <c r="KQ948">
        <v>1900</v>
      </c>
      <c r="KR948">
        <v>1901</v>
      </c>
      <c r="KS948">
        <v>200</v>
      </c>
      <c r="KT948">
        <v>1900</v>
      </c>
      <c r="KU948">
        <v>1901</v>
      </c>
      <c r="KV948">
        <v>1899</v>
      </c>
      <c r="KW948">
        <v>1899</v>
      </c>
      <c r="KX948">
        <v>2300</v>
      </c>
      <c r="KY948">
        <v>1899</v>
      </c>
      <c r="KZ948">
        <v>1899</v>
      </c>
      <c r="LA948">
        <v>1897</v>
      </c>
      <c r="LB948">
        <v>1898</v>
      </c>
      <c r="LC948">
        <v>1700</v>
      </c>
      <c r="LD948">
        <v>1897</v>
      </c>
      <c r="LE948">
        <v>1901</v>
      </c>
      <c r="LF948">
        <v>1897</v>
      </c>
      <c r="LG948">
        <v>1898</v>
      </c>
      <c r="LH948">
        <v>3200</v>
      </c>
      <c r="LI948">
        <v>1896</v>
      </c>
      <c r="LJ948">
        <v>1898</v>
      </c>
      <c r="LK948">
        <v>1896</v>
      </c>
      <c r="LL948">
        <v>1898</v>
      </c>
      <c r="LM948">
        <v>1200</v>
      </c>
      <c r="LN948">
        <v>1899</v>
      </c>
      <c r="LO948">
        <v>1899</v>
      </c>
      <c r="LP948">
        <v>1898</v>
      </c>
      <c r="LQ948">
        <v>1898</v>
      </c>
      <c r="LR948">
        <v>800</v>
      </c>
      <c r="LS948">
        <v>1899</v>
      </c>
      <c r="LT948">
        <v>1901</v>
      </c>
      <c r="LU948">
        <v>1899</v>
      </c>
      <c r="LV948">
        <v>1900</v>
      </c>
      <c r="LW948">
        <v>1800</v>
      </c>
      <c r="LX948">
        <v>1899</v>
      </c>
      <c r="LY948">
        <v>1899</v>
      </c>
      <c r="LZ948">
        <v>1898</v>
      </c>
      <c r="MA948">
        <v>1898</v>
      </c>
      <c r="MB948">
        <v>1000</v>
      </c>
      <c r="MC948">
        <v>1899</v>
      </c>
      <c r="MD948">
        <v>1903</v>
      </c>
      <c r="ME948">
        <v>1899</v>
      </c>
      <c r="MF948">
        <v>1901</v>
      </c>
      <c r="MG948">
        <v>1800</v>
      </c>
      <c r="MH948">
        <v>1901</v>
      </c>
      <c r="MI948">
        <v>1907</v>
      </c>
      <c r="MJ948">
        <v>1901</v>
      </c>
      <c r="MK948">
        <v>1907</v>
      </c>
      <c r="ML948">
        <v>5800</v>
      </c>
      <c r="MM948">
        <v>1907</v>
      </c>
      <c r="MN948">
        <v>1907</v>
      </c>
      <c r="MO948">
        <v>1905</v>
      </c>
      <c r="MP948">
        <v>1905</v>
      </c>
      <c r="MQ948">
        <v>1900</v>
      </c>
      <c r="MR948">
        <v>1905</v>
      </c>
      <c r="MS948">
        <v>1907</v>
      </c>
      <c r="MT948">
        <v>1905</v>
      </c>
      <c r="MU948">
        <v>1906</v>
      </c>
      <c r="MV948">
        <v>3000</v>
      </c>
      <c r="MW948">
        <v>1906</v>
      </c>
      <c r="MX948">
        <v>1907</v>
      </c>
      <c r="MY948">
        <v>1906</v>
      </c>
      <c r="MZ948">
        <v>1906</v>
      </c>
      <c r="NA948">
        <v>5800</v>
      </c>
      <c r="NB948">
        <v>1905</v>
      </c>
      <c r="NC948">
        <v>1905</v>
      </c>
      <c r="ND948">
        <v>1898</v>
      </c>
      <c r="NE948">
        <v>1901</v>
      </c>
      <c r="NF948">
        <v>10600</v>
      </c>
      <c r="NG948">
        <v>1900</v>
      </c>
      <c r="NH948">
        <v>1901</v>
      </c>
      <c r="NI948">
        <v>1895</v>
      </c>
      <c r="NJ948">
        <v>1901</v>
      </c>
      <c r="NK948">
        <v>4600</v>
      </c>
      <c r="NL948">
        <v>1903</v>
      </c>
      <c r="NM948">
        <v>1903</v>
      </c>
      <c r="NN948">
        <v>1899</v>
      </c>
      <c r="NO948">
        <v>1899</v>
      </c>
      <c r="NP948">
        <v>2100</v>
      </c>
      <c r="NQ948">
        <v>1898</v>
      </c>
      <c r="NR948">
        <v>1902</v>
      </c>
      <c r="NS948">
        <v>1898</v>
      </c>
      <c r="NT948">
        <v>1902</v>
      </c>
      <c r="NU948">
        <v>6300</v>
      </c>
      <c r="NV948">
        <v>1899</v>
      </c>
      <c r="NW948">
        <v>1899</v>
      </c>
      <c r="NX948">
        <v>1899</v>
      </c>
      <c r="NY948">
        <v>1899</v>
      </c>
      <c r="NZ948">
        <v>5100</v>
      </c>
    </row>
    <row r="949" spans="1:390" ht="15">
      <c r="A949" s="15" t="s">
        <v>611</v>
      </c>
      <c r="B949" s="15">
        <v>43</v>
      </c>
      <c r="C949" s="15">
        <v>4587</v>
      </c>
      <c r="D949" s="10" t="s">
        <v>501</v>
      </c>
      <c r="E949" s="15" t="s">
        <v>20</v>
      </c>
      <c r="F949" s="15" t="s">
        <v>517</v>
      </c>
      <c r="G949" s="50">
        <v>3410</v>
      </c>
      <c r="H949" s="50">
        <v>115</v>
      </c>
      <c r="I949" s="58">
        <v>3.49E-2</v>
      </c>
      <c r="J949" s="50">
        <v>1445500</v>
      </c>
      <c r="K949" s="50">
        <v>3440</v>
      </c>
      <c r="L949" s="50">
        <v>3200</v>
      </c>
      <c r="M949" s="63">
        <f t="shared" si="74"/>
        <v>0.125</v>
      </c>
      <c r="N949" s="42" t="str">
        <f>IFERROR(VLOOKUP(C949, マスタ!$E$2:$G$33, 3, TRUE), "")</f>
        <v>化学・医薬品</v>
      </c>
      <c r="O949" s="15" t="str">
        <f>IF(F949 = "", "", TEXT( WORKDAY(TEXT(LEFT(F949, FIND("(", F949) - 1), "yyyy/mm/dd"), 1, マスタ!$A$2:$A$106), "yyyymmdd"))</f>
        <v>20170815</v>
      </c>
      <c r="P949" s="16">
        <v>42962</v>
      </c>
      <c r="Q949" s="56">
        <v>3380</v>
      </c>
      <c r="R949" s="56">
        <v>3450</v>
      </c>
      <c r="S949" s="56">
        <v>3350</v>
      </c>
      <c r="T949" s="15" t="str">
        <f t="shared" ref="T949:T954" si="76">IF(Q949="", "", IF(R949-Q949&gt;=ROUNDDOWN(G949/100, 0), "有", "無"))</f>
        <v>有</v>
      </c>
      <c r="U949" s="15" t="str">
        <f t="shared" ref="U949:U954" si="77">IF(Q949="", "", IF(Q949-S949&gt;=ROUNDDOWN(G949/100, 0), "有", "無"))</f>
        <v>無</v>
      </c>
      <c r="V949" s="67">
        <f t="shared" ref="V949:V954" si="78">IF(Q949="", "", Q949/G949-1)</f>
        <v>-8.7976539589442737E-3</v>
      </c>
      <c r="W949" s="17" t="s">
        <v>950</v>
      </c>
      <c r="X949" s="46">
        <v>35</v>
      </c>
      <c r="Y949" s="71">
        <f t="shared" si="75"/>
        <v>10.263929618768328</v>
      </c>
      <c r="Z949">
        <v>3380</v>
      </c>
      <c r="AA949">
        <v>3390</v>
      </c>
      <c r="AB949">
        <v>3350</v>
      </c>
      <c r="AC949">
        <v>3380</v>
      </c>
      <c r="AD949">
        <v>61100</v>
      </c>
      <c r="AE949">
        <v>3385</v>
      </c>
      <c r="AF949">
        <v>3385</v>
      </c>
      <c r="AG949">
        <v>3365</v>
      </c>
      <c r="AH949">
        <v>3370</v>
      </c>
      <c r="AI949">
        <v>18000</v>
      </c>
      <c r="AJ949">
        <v>3370</v>
      </c>
      <c r="AK949">
        <v>3390</v>
      </c>
      <c r="AL949">
        <v>3370</v>
      </c>
      <c r="AM949">
        <v>3390</v>
      </c>
      <c r="AN949">
        <v>6000</v>
      </c>
      <c r="AO949">
        <v>3385</v>
      </c>
      <c r="AP949">
        <v>3395</v>
      </c>
      <c r="AQ949">
        <v>3375</v>
      </c>
      <c r="AR949">
        <v>3390</v>
      </c>
      <c r="AS949">
        <v>27900</v>
      </c>
      <c r="AT949">
        <v>3390</v>
      </c>
      <c r="AU949">
        <v>3420</v>
      </c>
      <c r="AV949">
        <v>3390</v>
      </c>
      <c r="AW949">
        <v>3415</v>
      </c>
      <c r="AX949">
        <v>25400</v>
      </c>
      <c r="AY949">
        <v>3415</v>
      </c>
      <c r="AZ949">
        <v>3435</v>
      </c>
      <c r="BA949">
        <v>3415</v>
      </c>
      <c r="BB949">
        <v>3430</v>
      </c>
      <c r="BC949">
        <v>38200</v>
      </c>
      <c r="BD949">
        <v>3430</v>
      </c>
      <c r="BE949">
        <v>3435</v>
      </c>
      <c r="BF949">
        <v>3415</v>
      </c>
      <c r="BG949">
        <v>3415</v>
      </c>
      <c r="BH949">
        <v>18300</v>
      </c>
      <c r="BI949">
        <v>3410</v>
      </c>
      <c r="BJ949">
        <v>3425</v>
      </c>
      <c r="BK949">
        <v>3405</v>
      </c>
      <c r="BL949">
        <v>3405</v>
      </c>
      <c r="BM949">
        <v>28900</v>
      </c>
      <c r="BN949">
        <v>3400</v>
      </c>
      <c r="BO949">
        <v>3400</v>
      </c>
      <c r="BP949">
        <v>3390</v>
      </c>
      <c r="BQ949">
        <v>3400</v>
      </c>
      <c r="BR949">
        <v>17100</v>
      </c>
      <c r="BS949">
        <v>3405</v>
      </c>
      <c r="BT949">
        <v>3410</v>
      </c>
      <c r="BU949">
        <v>3400</v>
      </c>
      <c r="BV949">
        <v>3400</v>
      </c>
      <c r="BW949">
        <v>9700</v>
      </c>
      <c r="BX949">
        <v>3400</v>
      </c>
      <c r="BY949">
        <v>3405</v>
      </c>
      <c r="BZ949">
        <v>3395</v>
      </c>
      <c r="CA949">
        <v>3405</v>
      </c>
      <c r="CB949">
        <v>14000</v>
      </c>
      <c r="CC949">
        <v>3405</v>
      </c>
      <c r="CD949">
        <v>3410</v>
      </c>
      <c r="CE949">
        <v>3395</v>
      </c>
      <c r="CF949">
        <v>3405</v>
      </c>
      <c r="CG949">
        <v>9100</v>
      </c>
      <c r="CH949">
        <v>3400</v>
      </c>
      <c r="CI949">
        <v>3400</v>
      </c>
      <c r="CJ949">
        <v>3395</v>
      </c>
      <c r="CK949">
        <v>3395</v>
      </c>
      <c r="CL949">
        <v>9000</v>
      </c>
      <c r="CM949">
        <v>3395</v>
      </c>
      <c r="CN949">
        <v>3400</v>
      </c>
      <c r="CO949">
        <v>3395</v>
      </c>
      <c r="CP949">
        <v>3400</v>
      </c>
      <c r="CQ949">
        <v>8500</v>
      </c>
      <c r="CR949">
        <v>3400</v>
      </c>
      <c r="CS949">
        <v>3410</v>
      </c>
      <c r="CT949">
        <v>3400</v>
      </c>
      <c r="CU949">
        <v>3405</v>
      </c>
      <c r="CV949">
        <v>8400</v>
      </c>
      <c r="CW949">
        <v>3405</v>
      </c>
      <c r="CX949">
        <v>3410</v>
      </c>
      <c r="CY949">
        <v>3400</v>
      </c>
      <c r="CZ949">
        <v>3410</v>
      </c>
      <c r="DA949">
        <v>4700</v>
      </c>
      <c r="DB949">
        <v>3405</v>
      </c>
      <c r="DC949">
        <v>3405</v>
      </c>
      <c r="DD949">
        <v>3395</v>
      </c>
      <c r="DE949">
        <v>3400</v>
      </c>
      <c r="DF949">
        <v>10200</v>
      </c>
      <c r="DG949">
        <v>3395</v>
      </c>
      <c r="DH949">
        <v>3395</v>
      </c>
      <c r="DI949">
        <v>3390</v>
      </c>
      <c r="DJ949">
        <v>3390</v>
      </c>
      <c r="DK949">
        <v>5300</v>
      </c>
      <c r="DL949">
        <v>3390</v>
      </c>
      <c r="DM949">
        <v>3410</v>
      </c>
      <c r="DN949">
        <v>3390</v>
      </c>
      <c r="DO949">
        <v>3405</v>
      </c>
      <c r="DP949">
        <v>10500</v>
      </c>
      <c r="DQ949">
        <v>3410</v>
      </c>
      <c r="DR949">
        <v>3410</v>
      </c>
      <c r="DS949">
        <v>3405</v>
      </c>
      <c r="DT949">
        <v>3410</v>
      </c>
      <c r="DU949">
        <v>7000</v>
      </c>
      <c r="DV949">
        <v>3410</v>
      </c>
      <c r="DW949">
        <v>3410</v>
      </c>
      <c r="DX949">
        <v>3410</v>
      </c>
      <c r="DY949">
        <v>3410</v>
      </c>
      <c r="DZ949">
        <v>7300</v>
      </c>
      <c r="EA949">
        <v>3410</v>
      </c>
      <c r="EB949">
        <v>3415</v>
      </c>
      <c r="EC949">
        <v>3410</v>
      </c>
      <c r="ED949">
        <v>3415</v>
      </c>
      <c r="EE949">
        <v>8500</v>
      </c>
      <c r="EF949">
        <v>3420</v>
      </c>
      <c r="EG949">
        <v>3420</v>
      </c>
      <c r="EH949">
        <v>3405</v>
      </c>
      <c r="EI949">
        <v>3415</v>
      </c>
      <c r="EJ949">
        <v>20200</v>
      </c>
      <c r="EK949">
        <v>3415</v>
      </c>
      <c r="EL949">
        <v>3415</v>
      </c>
      <c r="EM949">
        <v>3400</v>
      </c>
      <c r="EN949">
        <v>3405</v>
      </c>
      <c r="EO949">
        <v>7100</v>
      </c>
      <c r="EP949">
        <v>3405</v>
      </c>
      <c r="EQ949">
        <v>3415</v>
      </c>
      <c r="ER949">
        <v>3405</v>
      </c>
      <c r="ES949">
        <v>3415</v>
      </c>
      <c r="ET949">
        <v>10300</v>
      </c>
      <c r="EU949">
        <v>3415</v>
      </c>
      <c r="EV949">
        <v>3415</v>
      </c>
      <c r="EW949">
        <v>3410</v>
      </c>
      <c r="EX949">
        <v>3410</v>
      </c>
      <c r="EY949">
        <v>700</v>
      </c>
      <c r="EZ949">
        <v>3415</v>
      </c>
      <c r="FA949">
        <v>3415</v>
      </c>
      <c r="FB949">
        <v>3415</v>
      </c>
      <c r="FC949">
        <v>3415</v>
      </c>
      <c r="FD949">
        <v>4600</v>
      </c>
      <c r="FE949">
        <v>3410</v>
      </c>
      <c r="FF949">
        <v>3415</v>
      </c>
      <c r="FG949">
        <v>3410</v>
      </c>
      <c r="FH949">
        <v>3415</v>
      </c>
      <c r="FI949">
        <v>800</v>
      </c>
      <c r="FJ949">
        <v>3410</v>
      </c>
      <c r="FK949">
        <v>3410</v>
      </c>
      <c r="FL949">
        <v>3410</v>
      </c>
      <c r="FM949">
        <v>3410</v>
      </c>
      <c r="FN949">
        <v>6100</v>
      </c>
      <c r="FO949">
        <v>3410</v>
      </c>
      <c r="FP949">
        <v>3410</v>
      </c>
      <c r="FQ949">
        <v>3405</v>
      </c>
      <c r="FR949">
        <v>3405</v>
      </c>
      <c r="FS949">
        <v>4700</v>
      </c>
      <c r="FT949">
        <v>3400</v>
      </c>
      <c r="FU949">
        <v>3400</v>
      </c>
      <c r="FV949">
        <v>3400</v>
      </c>
      <c r="FW949">
        <v>3400</v>
      </c>
      <c r="FX949">
        <v>300</v>
      </c>
      <c r="GC949">
        <v>0</v>
      </c>
      <c r="GH949">
        <v>0</v>
      </c>
      <c r="GM949">
        <v>0</v>
      </c>
      <c r="GR949">
        <v>0</v>
      </c>
      <c r="GW949">
        <v>0</v>
      </c>
      <c r="HB949">
        <v>0</v>
      </c>
      <c r="HG949">
        <v>0</v>
      </c>
      <c r="HL949">
        <v>0</v>
      </c>
      <c r="HQ949">
        <v>0</v>
      </c>
      <c r="HV949">
        <v>0</v>
      </c>
      <c r="IA949">
        <v>0</v>
      </c>
      <c r="IB949">
        <v>3410</v>
      </c>
      <c r="IC949">
        <v>3410</v>
      </c>
      <c r="ID949">
        <v>3395</v>
      </c>
      <c r="IE949">
        <v>3395</v>
      </c>
      <c r="IF949">
        <v>19500</v>
      </c>
      <c r="IG949">
        <v>3395</v>
      </c>
      <c r="IH949">
        <v>3400</v>
      </c>
      <c r="II949">
        <v>3390</v>
      </c>
      <c r="IJ949">
        <v>3400</v>
      </c>
      <c r="IK949">
        <v>7000</v>
      </c>
      <c r="IL949">
        <v>3400</v>
      </c>
      <c r="IM949">
        <v>3400</v>
      </c>
      <c r="IN949">
        <v>3395</v>
      </c>
      <c r="IO949">
        <v>3395</v>
      </c>
      <c r="IP949">
        <v>2000</v>
      </c>
      <c r="IQ949">
        <v>3395</v>
      </c>
      <c r="IR949">
        <v>3400</v>
      </c>
      <c r="IS949">
        <v>3395</v>
      </c>
      <c r="IT949">
        <v>3395</v>
      </c>
      <c r="IU949">
        <v>8500</v>
      </c>
      <c r="IV949">
        <v>3395</v>
      </c>
      <c r="IW949">
        <v>3395</v>
      </c>
      <c r="IX949">
        <v>3385</v>
      </c>
      <c r="IY949">
        <v>3390</v>
      </c>
      <c r="IZ949">
        <v>6700</v>
      </c>
      <c r="JA949">
        <v>3390</v>
      </c>
      <c r="JB949">
        <v>3405</v>
      </c>
      <c r="JC949">
        <v>3390</v>
      </c>
      <c r="JD949">
        <v>3405</v>
      </c>
      <c r="JE949">
        <v>23800</v>
      </c>
      <c r="JF949">
        <v>3405</v>
      </c>
      <c r="JG949">
        <v>3410</v>
      </c>
      <c r="JH949">
        <v>3405</v>
      </c>
      <c r="JI949">
        <v>3410</v>
      </c>
      <c r="JJ949">
        <v>11500</v>
      </c>
      <c r="JK949">
        <v>3415</v>
      </c>
      <c r="JL949">
        <v>3415</v>
      </c>
      <c r="JM949">
        <v>3405</v>
      </c>
      <c r="JN949">
        <v>3410</v>
      </c>
      <c r="JO949">
        <v>11400</v>
      </c>
      <c r="JP949">
        <v>3410</v>
      </c>
      <c r="JQ949">
        <v>3410</v>
      </c>
      <c r="JR949">
        <v>3405</v>
      </c>
      <c r="JS949">
        <v>3405</v>
      </c>
      <c r="JT949">
        <v>2000</v>
      </c>
      <c r="JU949">
        <v>3405</v>
      </c>
      <c r="JV949">
        <v>3410</v>
      </c>
      <c r="JW949">
        <v>3405</v>
      </c>
      <c r="JX949">
        <v>3410</v>
      </c>
      <c r="JY949">
        <v>8300</v>
      </c>
      <c r="JZ949">
        <v>3410</v>
      </c>
      <c r="KA949">
        <v>3420</v>
      </c>
      <c r="KB949">
        <v>3410</v>
      </c>
      <c r="KC949">
        <v>3420</v>
      </c>
      <c r="KD949">
        <v>8600</v>
      </c>
      <c r="KE949">
        <v>3415</v>
      </c>
      <c r="KF949">
        <v>3420</v>
      </c>
      <c r="KG949">
        <v>3415</v>
      </c>
      <c r="KH949">
        <v>3415</v>
      </c>
      <c r="KI949">
        <v>5100</v>
      </c>
      <c r="KJ949">
        <v>3415</v>
      </c>
      <c r="KK949">
        <v>3420</v>
      </c>
      <c r="KL949">
        <v>3415</v>
      </c>
      <c r="KM949">
        <v>3420</v>
      </c>
      <c r="KN949">
        <v>1300</v>
      </c>
      <c r="KO949">
        <v>3420</v>
      </c>
      <c r="KP949">
        <v>3430</v>
      </c>
      <c r="KQ949">
        <v>3415</v>
      </c>
      <c r="KR949">
        <v>3425</v>
      </c>
      <c r="KS949">
        <v>29600</v>
      </c>
      <c r="KT949">
        <v>3430</v>
      </c>
      <c r="KU949">
        <v>3430</v>
      </c>
      <c r="KV949">
        <v>3425</v>
      </c>
      <c r="KW949">
        <v>3430</v>
      </c>
      <c r="KX949">
        <v>1200</v>
      </c>
      <c r="KY949">
        <v>3425</v>
      </c>
      <c r="KZ949">
        <v>3425</v>
      </c>
      <c r="LA949">
        <v>3420</v>
      </c>
      <c r="LB949">
        <v>3425</v>
      </c>
      <c r="LC949">
        <v>14600</v>
      </c>
      <c r="LD949">
        <v>3425</v>
      </c>
      <c r="LE949">
        <v>3425</v>
      </c>
      <c r="LF949">
        <v>3415</v>
      </c>
      <c r="LG949">
        <v>3415</v>
      </c>
      <c r="LH949">
        <v>9500</v>
      </c>
      <c r="LI949">
        <v>3420</v>
      </c>
      <c r="LJ949">
        <v>3425</v>
      </c>
      <c r="LK949">
        <v>3415</v>
      </c>
      <c r="LL949">
        <v>3420</v>
      </c>
      <c r="LM949">
        <v>8100</v>
      </c>
      <c r="LN949">
        <v>3425</v>
      </c>
      <c r="LO949">
        <v>3425</v>
      </c>
      <c r="LP949">
        <v>3425</v>
      </c>
      <c r="LQ949">
        <v>3425</v>
      </c>
      <c r="LR949">
        <v>1000</v>
      </c>
      <c r="LS949">
        <v>3425</v>
      </c>
      <c r="LT949">
        <v>3430</v>
      </c>
      <c r="LU949">
        <v>3420</v>
      </c>
      <c r="LV949">
        <v>3430</v>
      </c>
      <c r="LW949">
        <v>8500</v>
      </c>
      <c r="LX949">
        <v>3425</v>
      </c>
      <c r="LY949">
        <v>3425</v>
      </c>
      <c r="LZ949">
        <v>3425</v>
      </c>
      <c r="MA949">
        <v>3425</v>
      </c>
      <c r="MB949">
        <v>12900</v>
      </c>
      <c r="MC949">
        <v>3420</v>
      </c>
      <c r="MD949">
        <v>3425</v>
      </c>
      <c r="ME949">
        <v>3420</v>
      </c>
      <c r="MF949">
        <v>3420</v>
      </c>
      <c r="MG949">
        <v>600</v>
      </c>
      <c r="MH949">
        <v>3425</v>
      </c>
      <c r="MI949">
        <v>3430</v>
      </c>
      <c r="MJ949">
        <v>3425</v>
      </c>
      <c r="MK949">
        <v>3425</v>
      </c>
      <c r="ML949">
        <v>5900</v>
      </c>
      <c r="MM949">
        <v>3430</v>
      </c>
      <c r="MN949">
        <v>3450</v>
      </c>
      <c r="MO949">
        <v>3430</v>
      </c>
      <c r="MP949">
        <v>3445</v>
      </c>
      <c r="MQ949">
        <v>62700</v>
      </c>
      <c r="MR949">
        <v>3445</v>
      </c>
      <c r="MS949">
        <v>3450</v>
      </c>
      <c r="MT949">
        <v>3445</v>
      </c>
      <c r="MU949">
        <v>3450</v>
      </c>
      <c r="MV949">
        <v>3700</v>
      </c>
      <c r="MW949">
        <v>3445</v>
      </c>
      <c r="MX949">
        <v>3445</v>
      </c>
      <c r="MY949">
        <v>3440</v>
      </c>
      <c r="MZ949">
        <v>3440</v>
      </c>
      <c r="NA949">
        <v>8700</v>
      </c>
      <c r="NB949">
        <v>3440</v>
      </c>
      <c r="NC949">
        <v>3445</v>
      </c>
      <c r="ND949">
        <v>3435</v>
      </c>
      <c r="NE949">
        <v>3440</v>
      </c>
      <c r="NF949">
        <v>42700</v>
      </c>
      <c r="NG949">
        <v>3435</v>
      </c>
      <c r="NH949">
        <v>3450</v>
      </c>
      <c r="NI949">
        <v>3435</v>
      </c>
      <c r="NJ949">
        <v>3450</v>
      </c>
      <c r="NK949">
        <v>15300</v>
      </c>
      <c r="NL949">
        <v>3445</v>
      </c>
      <c r="NM949">
        <v>3445</v>
      </c>
      <c r="NN949">
        <v>3435</v>
      </c>
      <c r="NO949">
        <v>3440</v>
      </c>
      <c r="NP949">
        <v>8500</v>
      </c>
      <c r="NQ949">
        <v>3440</v>
      </c>
      <c r="NR949">
        <v>3445</v>
      </c>
      <c r="NS949">
        <v>3435</v>
      </c>
      <c r="NT949">
        <v>3440</v>
      </c>
      <c r="NU949">
        <v>22200</v>
      </c>
      <c r="NV949">
        <v>3435</v>
      </c>
      <c r="NW949">
        <v>3435</v>
      </c>
      <c r="NX949">
        <v>3435</v>
      </c>
      <c r="NY949">
        <v>3435</v>
      </c>
      <c r="NZ949">
        <v>39000</v>
      </c>
    </row>
    <row r="950" spans="1:390" ht="27">
      <c r="A950" s="14" t="s">
        <v>610</v>
      </c>
      <c r="B950" s="14">
        <v>45</v>
      </c>
      <c r="C950" s="14">
        <v>3654</v>
      </c>
      <c r="D950" s="9" t="s">
        <v>535</v>
      </c>
      <c r="E950" s="14" t="s">
        <v>20</v>
      </c>
      <c r="F950" s="14" t="s">
        <v>517</v>
      </c>
      <c r="G950" s="51">
        <v>1858</v>
      </c>
      <c r="H950" s="51">
        <v>61</v>
      </c>
      <c r="I950" s="59">
        <v>3.39E-2</v>
      </c>
      <c r="J950" s="51">
        <v>150200</v>
      </c>
      <c r="K950" s="51">
        <v>1862</v>
      </c>
      <c r="L950" s="51">
        <v>1790</v>
      </c>
      <c r="M950" s="64">
        <f t="shared" si="74"/>
        <v>5.5555555555555552E-2</v>
      </c>
      <c r="N950" s="43" t="str">
        <f>IFERROR(VLOOKUP(C950, マスタ!$E$2:$G$33, 3, TRUE), "")</f>
        <v>36</v>
      </c>
      <c r="O950" s="14" t="str">
        <f>IF(F950 = "", "", TEXT( WORKDAY(TEXT(LEFT(F950, FIND("(", F950) - 1), "yyyy/mm/dd"), 1, マスタ!$A$2:$A$106), "yyyymmdd"))</f>
        <v>20170815</v>
      </c>
      <c r="P950" s="18">
        <v>42962</v>
      </c>
      <c r="Q950" s="57">
        <v>1850</v>
      </c>
      <c r="R950" s="57">
        <v>1867</v>
      </c>
      <c r="S950" s="57">
        <v>1806</v>
      </c>
      <c r="T950" s="14" t="str">
        <f t="shared" si="76"/>
        <v>無</v>
      </c>
      <c r="U950" s="14" t="str">
        <f t="shared" si="77"/>
        <v>有</v>
      </c>
      <c r="V950" s="68">
        <f t="shared" si="78"/>
        <v>-4.3057050592034685E-3</v>
      </c>
      <c r="W950" s="19" t="s">
        <v>947</v>
      </c>
      <c r="X950" s="47">
        <v>-18</v>
      </c>
      <c r="Y950" s="70">
        <f t="shared" si="75"/>
        <v>-9.6878363832077508</v>
      </c>
      <c r="Z950">
        <v>1850</v>
      </c>
      <c r="AA950">
        <v>1850</v>
      </c>
      <c r="AB950">
        <v>1836</v>
      </c>
      <c r="AC950">
        <v>1845</v>
      </c>
      <c r="AD950">
        <v>3700</v>
      </c>
      <c r="AE950">
        <v>1842</v>
      </c>
      <c r="AF950">
        <v>1848</v>
      </c>
      <c r="AG950">
        <v>1840</v>
      </c>
      <c r="AH950">
        <v>1845</v>
      </c>
      <c r="AI950">
        <v>2100</v>
      </c>
      <c r="AJ950">
        <v>1845</v>
      </c>
      <c r="AK950">
        <v>1845</v>
      </c>
      <c r="AL950">
        <v>1838</v>
      </c>
      <c r="AM950">
        <v>1838</v>
      </c>
      <c r="AN950">
        <v>900</v>
      </c>
      <c r="AO950">
        <v>1831</v>
      </c>
      <c r="AP950">
        <v>1831</v>
      </c>
      <c r="AQ950">
        <v>1825</v>
      </c>
      <c r="AR950">
        <v>1826</v>
      </c>
      <c r="AS950">
        <v>2500</v>
      </c>
      <c r="AT950">
        <v>1825</v>
      </c>
      <c r="AU950">
        <v>1826</v>
      </c>
      <c r="AV950">
        <v>1816</v>
      </c>
      <c r="AW950">
        <v>1816</v>
      </c>
      <c r="AX950">
        <v>3100</v>
      </c>
      <c r="AY950">
        <v>1822</v>
      </c>
      <c r="AZ950">
        <v>1825</v>
      </c>
      <c r="BA950">
        <v>1822</v>
      </c>
      <c r="BB950">
        <v>1825</v>
      </c>
      <c r="BC950">
        <v>400</v>
      </c>
      <c r="BD950">
        <v>1825</v>
      </c>
      <c r="BE950">
        <v>1825</v>
      </c>
      <c r="BF950">
        <v>1820</v>
      </c>
      <c r="BG950">
        <v>1820</v>
      </c>
      <c r="BH950">
        <v>1400</v>
      </c>
      <c r="BI950">
        <v>1825</v>
      </c>
      <c r="BJ950">
        <v>1827</v>
      </c>
      <c r="BK950">
        <v>1825</v>
      </c>
      <c r="BL950">
        <v>1826</v>
      </c>
      <c r="BM950">
        <v>600</v>
      </c>
      <c r="BN950">
        <v>1823</v>
      </c>
      <c r="BO950">
        <v>1826</v>
      </c>
      <c r="BP950">
        <v>1823</v>
      </c>
      <c r="BQ950">
        <v>1826</v>
      </c>
      <c r="BR950">
        <v>400</v>
      </c>
      <c r="BS950">
        <v>1824</v>
      </c>
      <c r="BT950">
        <v>1824</v>
      </c>
      <c r="BU950">
        <v>1824</v>
      </c>
      <c r="BV950">
        <v>1824</v>
      </c>
      <c r="BW950">
        <v>100</v>
      </c>
      <c r="BX950">
        <v>1823</v>
      </c>
      <c r="BY950">
        <v>1823</v>
      </c>
      <c r="BZ950">
        <v>1818</v>
      </c>
      <c r="CA950">
        <v>1818</v>
      </c>
      <c r="CB950">
        <v>2800</v>
      </c>
      <c r="CC950">
        <v>1820</v>
      </c>
      <c r="CD950">
        <v>1821</v>
      </c>
      <c r="CE950">
        <v>1819</v>
      </c>
      <c r="CF950">
        <v>1820</v>
      </c>
      <c r="CG950">
        <v>600</v>
      </c>
      <c r="CH950">
        <v>1822</v>
      </c>
      <c r="CI950">
        <v>1824</v>
      </c>
      <c r="CJ950">
        <v>1817</v>
      </c>
      <c r="CK950">
        <v>1817</v>
      </c>
      <c r="CL950">
        <v>1800</v>
      </c>
      <c r="CM950">
        <v>1816</v>
      </c>
      <c r="CN950">
        <v>1816</v>
      </c>
      <c r="CO950">
        <v>1813</v>
      </c>
      <c r="CP950">
        <v>1813</v>
      </c>
      <c r="CQ950">
        <v>2200</v>
      </c>
      <c r="CR950">
        <v>1812</v>
      </c>
      <c r="CS950">
        <v>1813</v>
      </c>
      <c r="CT950">
        <v>1807</v>
      </c>
      <c r="CU950">
        <v>1813</v>
      </c>
      <c r="CV950">
        <v>4100</v>
      </c>
      <c r="CW950">
        <v>1811</v>
      </c>
      <c r="CX950">
        <v>1811</v>
      </c>
      <c r="CY950">
        <v>1807</v>
      </c>
      <c r="CZ950">
        <v>1808</v>
      </c>
      <c r="DA950">
        <v>2500</v>
      </c>
      <c r="DB950">
        <v>1808</v>
      </c>
      <c r="DC950">
        <v>1812</v>
      </c>
      <c r="DD950">
        <v>1808</v>
      </c>
      <c r="DE950">
        <v>1812</v>
      </c>
      <c r="DF950">
        <v>1400</v>
      </c>
      <c r="DK950">
        <v>0</v>
      </c>
      <c r="DL950">
        <v>1812</v>
      </c>
      <c r="DM950">
        <v>1816</v>
      </c>
      <c r="DN950">
        <v>1812</v>
      </c>
      <c r="DO950">
        <v>1816</v>
      </c>
      <c r="DP950">
        <v>900</v>
      </c>
      <c r="DQ950">
        <v>1816</v>
      </c>
      <c r="DR950">
        <v>1817</v>
      </c>
      <c r="DS950">
        <v>1815</v>
      </c>
      <c r="DT950">
        <v>1815</v>
      </c>
      <c r="DU950">
        <v>400</v>
      </c>
      <c r="DV950">
        <v>1815</v>
      </c>
      <c r="DW950">
        <v>1815</v>
      </c>
      <c r="DX950">
        <v>1815</v>
      </c>
      <c r="DY950">
        <v>1815</v>
      </c>
      <c r="DZ950">
        <v>200</v>
      </c>
      <c r="EE950">
        <v>0</v>
      </c>
      <c r="EF950">
        <v>1814</v>
      </c>
      <c r="EG950">
        <v>1819</v>
      </c>
      <c r="EH950">
        <v>1814</v>
      </c>
      <c r="EI950">
        <v>1819</v>
      </c>
      <c r="EJ950">
        <v>500</v>
      </c>
      <c r="EK950">
        <v>1815</v>
      </c>
      <c r="EL950">
        <v>1815</v>
      </c>
      <c r="EM950">
        <v>1815</v>
      </c>
      <c r="EN950">
        <v>1815</v>
      </c>
      <c r="EO950">
        <v>100</v>
      </c>
      <c r="EP950">
        <v>1817</v>
      </c>
      <c r="EQ950">
        <v>1818</v>
      </c>
      <c r="ER950">
        <v>1817</v>
      </c>
      <c r="ES950">
        <v>1818</v>
      </c>
      <c r="ET950">
        <v>300</v>
      </c>
      <c r="EU950">
        <v>1818</v>
      </c>
      <c r="EV950">
        <v>1818</v>
      </c>
      <c r="EW950">
        <v>1818</v>
      </c>
      <c r="EX950">
        <v>1818</v>
      </c>
      <c r="EY950">
        <v>100</v>
      </c>
      <c r="EZ950">
        <v>1818</v>
      </c>
      <c r="FA950">
        <v>1818</v>
      </c>
      <c r="FB950">
        <v>1816</v>
      </c>
      <c r="FC950">
        <v>1817</v>
      </c>
      <c r="FD950">
        <v>400</v>
      </c>
      <c r="FE950">
        <v>1817</v>
      </c>
      <c r="FF950">
        <v>1817</v>
      </c>
      <c r="FG950">
        <v>1817</v>
      </c>
      <c r="FH950">
        <v>1817</v>
      </c>
      <c r="FI950">
        <v>300</v>
      </c>
      <c r="FJ950">
        <v>1816</v>
      </c>
      <c r="FK950">
        <v>1816</v>
      </c>
      <c r="FL950">
        <v>1815</v>
      </c>
      <c r="FM950">
        <v>1815</v>
      </c>
      <c r="FN950">
        <v>300</v>
      </c>
      <c r="FO950">
        <v>1813</v>
      </c>
      <c r="FP950">
        <v>1814</v>
      </c>
      <c r="FQ950">
        <v>1813</v>
      </c>
      <c r="FR950">
        <v>1814</v>
      </c>
      <c r="FS950">
        <v>200</v>
      </c>
      <c r="FX950">
        <v>0</v>
      </c>
      <c r="GC950">
        <v>0</v>
      </c>
      <c r="GH950">
        <v>0</v>
      </c>
      <c r="GM950">
        <v>0</v>
      </c>
      <c r="GR950">
        <v>0</v>
      </c>
      <c r="GW950">
        <v>0</v>
      </c>
      <c r="HB950">
        <v>0</v>
      </c>
      <c r="HG950">
        <v>0</v>
      </c>
      <c r="HL950">
        <v>0</v>
      </c>
      <c r="HQ950">
        <v>0</v>
      </c>
      <c r="HV950">
        <v>0</v>
      </c>
      <c r="IA950">
        <v>0</v>
      </c>
      <c r="IB950">
        <v>1811</v>
      </c>
      <c r="IC950">
        <v>1814</v>
      </c>
      <c r="ID950">
        <v>1810</v>
      </c>
      <c r="IE950">
        <v>1810</v>
      </c>
      <c r="IF950">
        <v>2200</v>
      </c>
      <c r="IG950">
        <v>1810</v>
      </c>
      <c r="IH950">
        <v>1812</v>
      </c>
      <c r="II950">
        <v>1810</v>
      </c>
      <c r="IJ950">
        <v>1812</v>
      </c>
      <c r="IK950">
        <v>500</v>
      </c>
      <c r="IL950">
        <v>1809</v>
      </c>
      <c r="IM950">
        <v>1809</v>
      </c>
      <c r="IN950">
        <v>1806</v>
      </c>
      <c r="IO950">
        <v>1809</v>
      </c>
      <c r="IP950">
        <v>1600</v>
      </c>
      <c r="IQ950">
        <v>1813</v>
      </c>
      <c r="IR950">
        <v>1813</v>
      </c>
      <c r="IS950">
        <v>1813</v>
      </c>
      <c r="IT950">
        <v>1813</v>
      </c>
      <c r="IU950">
        <v>200</v>
      </c>
      <c r="IV950">
        <v>1814</v>
      </c>
      <c r="IW950">
        <v>1814</v>
      </c>
      <c r="IX950">
        <v>1812</v>
      </c>
      <c r="IY950">
        <v>1814</v>
      </c>
      <c r="IZ950">
        <v>1000</v>
      </c>
      <c r="JA950">
        <v>1815</v>
      </c>
      <c r="JB950">
        <v>1817</v>
      </c>
      <c r="JC950">
        <v>1815</v>
      </c>
      <c r="JD950">
        <v>1817</v>
      </c>
      <c r="JE950">
        <v>200</v>
      </c>
      <c r="JF950">
        <v>1818</v>
      </c>
      <c r="JG950">
        <v>1821</v>
      </c>
      <c r="JH950">
        <v>1818</v>
      </c>
      <c r="JI950">
        <v>1820</v>
      </c>
      <c r="JJ950">
        <v>600</v>
      </c>
      <c r="JK950">
        <v>1822</v>
      </c>
      <c r="JL950">
        <v>1824</v>
      </c>
      <c r="JM950">
        <v>1821</v>
      </c>
      <c r="JN950">
        <v>1821</v>
      </c>
      <c r="JO950">
        <v>900</v>
      </c>
      <c r="JP950">
        <v>1823</v>
      </c>
      <c r="JQ950">
        <v>1823</v>
      </c>
      <c r="JR950">
        <v>1822</v>
      </c>
      <c r="JS950">
        <v>1822</v>
      </c>
      <c r="JT950">
        <v>200</v>
      </c>
      <c r="JU950">
        <v>1823</v>
      </c>
      <c r="JV950">
        <v>1826</v>
      </c>
      <c r="JW950">
        <v>1823</v>
      </c>
      <c r="JX950">
        <v>1826</v>
      </c>
      <c r="JY950">
        <v>200</v>
      </c>
      <c r="JZ950">
        <v>1825</v>
      </c>
      <c r="KA950">
        <v>1825</v>
      </c>
      <c r="KB950">
        <v>1825</v>
      </c>
      <c r="KC950">
        <v>1825</v>
      </c>
      <c r="KD950">
        <v>100</v>
      </c>
      <c r="KE950">
        <v>1826</v>
      </c>
      <c r="KF950">
        <v>1826</v>
      </c>
      <c r="KG950">
        <v>1825</v>
      </c>
      <c r="KH950">
        <v>1825</v>
      </c>
      <c r="KI950">
        <v>200</v>
      </c>
      <c r="KJ950">
        <v>1825</v>
      </c>
      <c r="KK950">
        <v>1826</v>
      </c>
      <c r="KL950">
        <v>1824</v>
      </c>
      <c r="KM950">
        <v>1824</v>
      </c>
      <c r="KN950">
        <v>700</v>
      </c>
      <c r="KO950">
        <v>1826</v>
      </c>
      <c r="KP950">
        <v>1826</v>
      </c>
      <c r="KQ950">
        <v>1825</v>
      </c>
      <c r="KR950">
        <v>1825</v>
      </c>
      <c r="KS950">
        <v>400</v>
      </c>
      <c r="KT950">
        <v>1827</v>
      </c>
      <c r="KU950">
        <v>1833</v>
      </c>
      <c r="KV950">
        <v>1827</v>
      </c>
      <c r="KW950">
        <v>1833</v>
      </c>
      <c r="KX950">
        <v>1700</v>
      </c>
      <c r="KY950">
        <v>1833</v>
      </c>
      <c r="KZ950">
        <v>1840</v>
      </c>
      <c r="LA950">
        <v>1833</v>
      </c>
      <c r="LB950">
        <v>1840</v>
      </c>
      <c r="LC950">
        <v>2900</v>
      </c>
      <c r="LD950">
        <v>1841</v>
      </c>
      <c r="LE950">
        <v>1844</v>
      </c>
      <c r="LF950">
        <v>1841</v>
      </c>
      <c r="LG950">
        <v>1844</v>
      </c>
      <c r="LH950">
        <v>1000</v>
      </c>
      <c r="LI950">
        <v>1845</v>
      </c>
      <c r="LJ950">
        <v>1846</v>
      </c>
      <c r="LK950">
        <v>1841</v>
      </c>
      <c r="LL950">
        <v>1846</v>
      </c>
      <c r="LM950">
        <v>1600</v>
      </c>
      <c r="LN950">
        <v>1848</v>
      </c>
      <c r="LO950">
        <v>1851</v>
      </c>
      <c r="LP950">
        <v>1847</v>
      </c>
      <c r="LQ950">
        <v>1851</v>
      </c>
      <c r="LR950">
        <v>3300</v>
      </c>
      <c r="LS950">
        <v>1850</v>
      </c>
      <c r="LT950">
        <v>1852</v>
      </c>
      <c r="LU950">
        <v>1848</v>
      </c>
      <c r="LV950">
        <v>1852</v>
      </c>
      <c r="LW950">
        <v>1000</v>
      </c>
      <c r="LX950">
        <v>1851</v>
      </c>
      <c r="LY950">
        <v>1854</v>
      </c>
      <c r="LZ950">
        <v>1850</v>
      </c>
      <c r="MA950">
        <v>1851</v>
      </c>
      <c r="MB950">
        <v>2400</v>
      </c>
      <c r="MC950">
        <v>1852</v>
      </c>
      <c r="MD950">
        <v>1855</v>
      </c>
      <c r="ME950">
        <v>1852</v>
      </c>
      <c r="MF950">
        <v>1855</v>
      </c>
      <c r="MG950">
        <v>2900</v>
      </c>
      <c r="MH950">
        <v>1855</v>
      </c>
      <c r="MI950">
        <v>1858</v>
      </c>
      <c r="MJ950">
        <v>1853</v>
      </c>
      <c r="MK950">
        <v>1857</v>
      </c>
      <c r="ML950">
        <v>2600</v>
      </c>
      <c r="MM950">
        <v>1856</v>
      </c>
      <c r="MN950">
        <v>1867</v>
      </c>
      <c r="MO950">
        <v>1856</v>
      </c>
      <c r="MP950">
        <v>1863</v>
      </c>
      <c r="MQ950">
        <v>9700</v>
      </c>
      <c r="MR950">
        <v>1862</v>
      </c>
      <c r="MS950">
        <v>1862</v>
      </c>
      <c r="MT950">
        <v>1861</v>
      </c>
      <c r="MU950">
        <v>1862</v>
      </c>
      <c r="MV950">
        <v>400</v>
      </c>
      <c r="MW950">
        <v>1861</v>
      </c>
      <c r="MX950">
        <v>1861</v>
      </c>
      <c r="MY950">
        <v>1861</v>
      </c>
      <c r="MZ950">
        <v>1861</v>
      </c>
      <c r="NA950">
        <v>900</v>
      </c>
      <c r="NB950">
        <v>1860</v>
      </c>
      <c r="NC950">
        <v>1860</v>
      </c>
      <c r="ND950">
        <v>1853</v>
      </c>
      <c r="NE950">
        <v>1854</v>
      </c>
      <c r="NF950">
        <v>1700</v>
      </c>
      <c r="NG950">
        <v>1854</v>
      </c>
      <c r="NH950">
        <v>1856</v>
      </c>
      <c r="NI950">
        <v>1852</v>
      </c>
      <c r="NJ950">
        <v>1854</v>
      </c>
      <c r="NK950">
        <v>2400</v>
      </c>
      <c r="NL950">
        <v>1855</v>
      </c>
      <c r="NM950">
        <v>1855</v>
      </c>
      <c r="NN950">
        <v>1853</v>
      </c>
      <c r="NO950">
        <v>1853</v>
      </c>
      <c r="NP950">
        <v>800</v>
      </c>
      <c r="NQ950">
        <v>1853</v>
      </c>
      <c r="NR950">
        <v>1855</v>
      </c>
      <c r="NS950">
        <v>1851</v>
      </c>
      <c r="NT950">
        <v>1855</v>
      </c>
      <c r="NU950">
        <v>2700</v>
      </c>
      <c r="NV950">
        <v>1855</v>
      </c>
      <c r="NW950">
        <v>1855</v>
      </c>
      <c r="NX950">
        <v>1855</v>
      </c>
      <c r="NY950">
        <v>1855</v>
      </c>
      <c r="NZ950">
        <v>1100</v>
      </c>
    </row>
    <row r="951" spans="1:390" ht="40.5">
      <c r="A951" s="15" t="s">
        <v>610</v>
      </c>
      <c r="B951" s="15">
        <v>46</v>
      </c>
      <c r="C951" s="15">
        <v>3916</v>
      </c>
      <c r="D951" s="10" t="s">
        <v>536</v>
      </c>
      <c r="E951" s="15" t="s">
        <v>20</v>
      </c>
      <c r="F951" s="15" t="s">
        <v>517</v>
      </c>
      <c r="G951" s="50">
        <v>1969</v>
      </c>
      <c r="H951" s="50">
        <v>64</v>
      </c>
      <c r="I951" s="58">
        <v>3.3599999999999998E-2</v>
      </c>
      <c r="J951" s="50">
        <v>36900</v>
      </c>
      <c r="K951" s="50">
        <v>1975</v>
      </c>
      <c r="L951" s="50">
        <v>1911</v>
      </c>
      <c r="M951" s="63">
        <f t="shared" si="74"/>
        <v>9.375E-2</v>
      </c>
      <c r="N951" s="42" t="str">
        <f>IFERROR(VLOOKUP(C951, マスタ!$E$2:$G$33, 3, TRUE), "")</f>
        <v>パルプ・紙</v>
      </c>
      <c r="O951" s="15" t="str">
        <f>IF(F951 = "", "", TEXT( WORKDAY(TEXT(LEFT(F951, FIND("(", F951) - 1), "yyyy/mm/dd"), 1, マスタ!$A$2:$A$106), "yyyymmdd"))</f>
        <v>20170815</v>
      </c>
      <c r="P951" s="16">
        <v>42962</v>
      </c>
      <c r="Q951" s="56">
        <v>1975</v>
      </c>
      <c r="R951" s="56">
        <v>2007</v>
      </c>
      <c r="S951" s="56">
        <v>1948</v>
      </c>
      <c r="T951" s="15" t="str">
        <f t="shared" si="76"/>
        <v>有</v>
      </c>
      <c r="U951" s="15" t="str">
        <f t="shared" si="77"/>
        <v>有</v>
      </c>
      <c r="V951" s="67">
        <f t="shared" si="78"/>
        <v>3.0472320975114542E-3</v>
      </c>
      <c r="W951" s="17" t="s">
        <v>950</v>
      </c>
      <c r="X951" s="46">
        <v>23</v>
      </c>
      <c r="Y951" s="71">
        <f t="shared" si="75"/>
        <v>11.681056373793803</v>
      </c>
      <c r="Z951">
        <v>1975</v>
      </c>
      <c r="AA951">
        <v>2000</v>
      </c>
      <c r="AB951">
        <v>1975</v>
      </c>
      <c r="AC951">
        <v>1999</v>
      </c>
      <c r="AD951">
        <v>15800</v>
      </c>
      <c r="AE951">
        <v>1999</v>
      </c>
      <c r="AF951">
        <v>2003</v>
      </c>
      <c r="AG951">
        <v>1994</v>
      </c>
      <c r="AH951">
        <v>2003</v>
      </c>
      <c r="AI951">
        <v>1600</v>
      </c>
      <c r="AJ951">
        <v>2003</v>
      </c>
      <c r="AK951">
        <v>2007</v>
      </c>
      <c r="AL951">
        <v>2003</v>
      </c>
      <c r="AM951">
        <v>2003</v>
      </c>
      <c r="AN951">
        <v>800</v>
      </c>
      <c r="AO951">
        <v>2005</v>
      </c>
      <c r="AP951">
        <v>2007</v>
      </c>
      <c r="AQ951">
        <v>2005</v>
      </c>
      <c r="AR951">
        <v>2005</v>
      </c>
      <c r="AS951">
        <v>1500</v>
      </c>
      <c r="AT951">
        <v>2001</v>
      </c>
      <c r="AU951">
        <v>2001</v>
      </c>
      <c r="AV951">
        <v>1991</v>
      </c>
      <c r="AW951">
        <v>1998</v>
      </c>
      <c r="AX951">
        <v>1800</v>
      </c>
      <c r="BC951">
        <v>0</v>
      </c>
      <c r="BD951">
        <v>1998</v>
      </c>
      <c r="BE951">
        <v>1998</v>
      </c>
      <c r="BF951">
        <v>1983</v>
      </c>
      <c r="BG951">
        <v>1984</v>
      </c>
      <c r="BH951">
        <v>700</v>
      </c>
      <c r="BM951">
        <v>0</v>
      </c>
      <c r="BN951">
        <v>1984</v>
      </c>
      <c r="BO951">
        <v>1988</v>
      </c>
      <c r="BP951">
        <v>1984</v>
      </c>
      <c r="BQ951">
        <v>1988</v>
      </c>
      <c r="BR951">
        <v>400</v>
      </c>
      <c r="BS951">
        <v>1986</v>
      </c>
      <c r="BT951">
        <v>1986</v>
      </c>
      <c r="BU951">
        <v>1986</v>
      </c>
      <c r="BV951">
        <v>1986</v>
      </c>
      <c r="BW951">
        <v>100</v>
      </c>
      <c r="CB951">
        <v>0</v>
      </c>
      <c r="CC951">
        <v>1980</v>
      </c>
      <c r="CD951">
        <v>1980</v>
      </c>
      <c r="CE951">
        <v>1976</v>
      </c>
      <c r="CF951">
        <v>1976</v>
      </c>
      <c r="CG951">
        <v>500</v>
      </c>
      <c r="CL951">
        <v>0</v>
      </c>
      <c r="CM951">
        <v>1964</v>
      </c>
      <c r="CN951">
        <v>1964</v>
      </c>
      <c r="CO951">
        <v>1964</v>
      </c>
      <c r="CP951">
        <v>1964</v>
      </c>
      <c r="CQ951">
        <v>100</v>
      </c>
      <c r="CR951">
        <v>1958</v>
      </c>
      <c r="CS951">
        <v>1958</v>
      </c>
      <c r="CT951">
        <v>1951</v>
      </c>
      <c r="CU951">
        <v>1951</v>
      </c>
      <c r="CV951">
        <v>700</v>
      </c>
      <c r="CW951">
        <v>1954</v>
      </c>
      <c r="CX951">
        <v>1958</v>
      </c>
      <c r="CY951">
        <v>1954</v>
      </c>
      <c r="CZ951">
        <v>1954</v>
      </c>
      <c r="DA951">
        <v>500</v>
      </c>
      <c r="DF951">
        <v>0</v>
      </c>
      <c r="DG951">
        <v>1954</v>
      </c>
      <c r="DH951">
        <v>1956</v>
      </c>
      <c r="DI951">
        <v>1954</v>
      </c>
      <c r="DJ951">
        <v>1956</v>
      </c>
      <c r="DK951">
        <v>400</v>
      </c>
      <c r="DP951">
        <v>0</v>
      </c>
      <c r="DQ951">
        <v>1956</v>
      </c>
      <c r="DR951">
        <v>1956</v>
      </c>
      <c r="DS951">
        <v>1949</v>
      </c>
      <c r="DT951">
        <v>1949</v>
      </c>
      <c r="DU951">
        <v>600</v>
      </c>
      <c r="DV951">
        <v>1948</v>
      </c>
      <c r="DW951">
        <v>1953</v>
      </c>
      <c r="DX951">
        <v>1948</v>
      </c>
      <c r="DY951">
        <v>1953</v>
      </c>
      <c r="DZ951">
        <v>600</v>
      </c>
      <c r="EA951">
        <v>1956</v>
      </c>
      <c r="EB951">
        <v>1956</v>
      </c>
      <c r="EC951">
        <v>1956</v>
      </c>
      <c r="ED951">
        <v>1956</v>
      </c>
      <c r="EE951">
        <v>100</v>
      </c>
      <c r="EF951">
        <v>1959</v>
      </c>
      <c r="EG951">
        <v>1959</v>
      </c>
      <c r="EH951">
        <v>1959</v>
      </c>
      <c r="EI951">
        <v>1959</v>
      </c>
      <c r="EJ951">
        <v>100</v>
      </c>
      <c r="EO951">
        <v>0</v>
      </c>
      <c r="ET951">
        <v>0</v>
      </c>
      <c r="EY951">
        <v>0</v>
      </c>
      <c r="EZ951">
        <v>1955</v>
      </c>
      <c r="FA951">
        <v>1956</v>
      </c>
      <c r="FB951">
        <v>1954</v>
      </c>
      <c r="FC951">
        <v>1956</v>
      </c>
      <c r="FD951">
        <v>400</v>
      </c>
      <c r="FE951">
        <v>1953</v>
      </c>
      <c r="FF951">
        <v>1953</v>
      </c>
      <c r="FG951">
        <v>1953</v>
      </c>
      <c r="FH951">
        <v>1953</v>
      </c>
      <c r="FI951">
        <v>100</v>
      </c>
      <c r="FJ951">
        <v>1955</v>
      </c>
      <c r="FK951">
        <v>1955</v>
      </c>
      <c r="FL951">
        <v>1955</v>
      </c>
      <c r="FM951">
        <v>1955</v>
      </c>
      <c r="FN951">
        <v>100</v>
      </c>
      <c r="FO951">
        <v>1955</v>
      </c>
      <c r="FP951">
        <v>1955</v>
      </c>
      <c r="FQ951">
        <v>1955</v>
      </c>
      <c r="FR951">
        <v>1955</v>
      </c>
      <c r="FS951">
        <v>100</v>
      </c>
      <c r="FT951">
        <v>1957</v>
      </c>
      <c r="FU951">
        <v>1957</v>
      </c>
      <c r="FV951">
        <v>1957</v>
      </c>
      <c r="FW951">
        <v>1957</v>
      </c>
      <c r="FX951">
        <v>300</v>
      </c>
      <c r="GC951">
        <v>0</v>
      </c>
      <c r="GH951">
        <v>0</v>
      </c>
      <c r="GM951">
        <v>0</v>
      </c>
      <c r="GR951">
        <v>0</v>
      </c>
      <c r="GW951">
        <v>0</v>
      </c>
      <c r="HB951">
        <v>0</v>
      </c>
      <c r="HG951">
        <v>0</v>
      </c>
      <c r="HL951">
        <v>0</v>
      </c>
      <c r="HQ951">
        <v>0</v>
      </c>
      <c r="HV951">
        <v>0</v>
      </c>
      <c r="IA951">
        <v>0</v>
      </c>
      <c r="IB951">
        <v>1954</v>
      </c>
      <c r="IC951">
        <v>1961</v>
      </c>
      <c r="ID951">
        <v>1954</v>
      </c>
      <c r="IE951">
        <v>1961</v>
      </c>
      <c r="IF951">
        <v>500</v>
      </c>
      <c r="IK951">
        <v>0</v>
      </c>
      <c r="IP951">
        <v>0</v>
      </c>
      <c r="IQ951">
        <v>1957</v>
      </c>
      <c r="IR951">
        <v>1958</v>
      </c>
      <c r="IS951">
        <v>1957</v>
      </c>
      <c r="IT951">
        <v>1958</v>
      </c>
      <c r="IU951">
        <v>500</v>
      </c>
      <c r="IZ951">
        <v>0</v>
      </c>
      <c r="JA951">
        <v>1954</v>
      </c>
      <c r="JB951">
        <v>1954</v>
      </c>
      <c r="JC951">
        <v>1954</v>
      </c>
      <c r="JD951">
        <v>1954</v>
      </c>
      <c r="JE951">
        <v>200</v>
      </c>
      <c r="JF951">
        <v>1953</v>
      </c>
      <c r="JG951">
        <v>1953</v>
      </c>
      <c r="JH951">
        <v>1953</v>
      </c>
      <c r="JI951">
        <v>1953</v>
      </c>
      <c r="JJ951">
        <v>200</v>
      </c>
      <c r="JK951">
        <v>1957</v>
      </c>
      <c r="JL951">
        <v>1959</v>
      </c>
      <c r="JM951">
        <v>1957</v>
      </c>
      <c r="JN951">
        <v>1957</v>
      </c>
      <c r="JO951">
        <v>700</v>
      </c>
      <c r="JT951">
        <v>0</v>
      </c>
      <c r="JU951">
        <v>1956</v>
      </c>
      <c r="JV951">
        <v>1956</v>
      </c>
      <c r="JW951">
        <v>1952</v>
      </c>
      <c r="JX951">
        <v>1952</v>
      </c>
      <c r="JY951">
        <v>500</v>
      </c>
      <c r="JZ951">
        <v>1955</v>
      </c>
      <c r="KA951">
        <v>1955</v>
      </c>
      <c r="KB951">
        <v>1954</v>
      </c>
      <c r="KC951">
        <v>1954</v>
      </c>
      <c r="KD951">
        <v>300</v>
      </c>
      <c r="KE951">
        <v>1956</v>
      </c>
      <c r="KF951">
        <v>1957</v>
      </c>
      <c r="KG951">
        <v>1956</v>
      </c>
      <c r="KH951">
        <v>1957</v>
      </c>
      <c r="KI951">
        <v>300</v>
      </c>
      <c r="KN951">
        <v>0</v>
      </c>
      <c r="KO951">
        <v>1958</v>
      </c>
      <c r="KP951">
        <v>1958</v>
      </c>
      <c r="KQ951">
        <v>1957</v>
      </c>
      <c r="KR951">
        <v>1957</v>
      </c>
      <c r="KS951">
        <v>1000</v>
      </c>
      <c r="KT951">
        <v>1959</v>
      </c>
      <c r="KU951">
        <v>1959</v>
      </c>
      <c r="KV951">
        <v>1959</v>
      </c>
      <c r="KW951">
        <v>1959</v>
      </c>
      <c r="KX951">
        <v>100</v>
      </c>
      <c r="LC951">
        <v>0</v>
      </c>
      <c r="LD951">
        <v>1961</v>
      </c>
      <c r="LE951">
        <v>1962</v>
      </c>
      <c r="LF951">
        <v>1961</v>
      </c>
      <c r="LG951">
        <v>1962</v>
      </c>
      <c r="LH951">
        <v>300</v>
      </c>
      <c r="LI951">
        <v>1965</v>
      </c>
      <c r="LJ951">
        <v>1965</v>
      </c>
      <c r="LK951">
        <v>1965</v>
      </c>
      <c r="LL951">
        <v>1965</v>
      </c>
      <c r="LM951">
        <v>100</v>
      </c>
      <c r="LR951">
        <v>0</v>
      </c>
      <c r="LW951">
        <v>0</v>
      </c>
      <c r="LX951">
        <v>1965</v>
      </c>
      <c r="LY951">
        <v>1966</v>
      </c>
      <c r="LZ951">
        <v>1965</v>
      </c>
      <c r="MA951">
        <v>1966</v>
      </c>
      <c r="MB951">
        <v>200</v>
      </c>
      <c r="MG951">
        <v>0</v>
      </c>
      <c r="MH951">
        <v>1966</v>
      </c>
      <c r="MI951">
        <v>1966</v>
      </c>
      <c r="MJ951">
        <v>1966</v>
      </c>
      <c r="MK951">
        <v>1966</v>
      </c>
      <c r="ML951">
        <v>100</v>
      </c>
      <c r="MQ951">
        <v>0</v>
      </c>
      <c r="MR951">
        <v>1966</v>
      </c>
      <c r="MS951">
        <v>1977</v>
      </c>
      <c r="MT951">
        <v>1966</v>
      </c>
      <c r="MU951">
        <v>1976</v>
      </c>
      <c r="MV951">
        <v>1400</v>
      </c>
      <c r="MW951">
        <v>1976</v>
      </c>
      <c r="MX951">
        <v>1976</v>
      </c>
      <c r="MY951">
        <v>1976</v>
      </c>
      <c r="MZ951">
        <v>1976</v>
      </c>
      <c r="NA951">
        <v>200</v>
      </c>
      <c r="NB951">
        <v>1976</v>
      </c>
      <c r="NC951">
        <v>1976</v>
      </c>
      <c r="ND951">
        <v>1975</v>
      </c>
      <c r="NE951">
        <v>1975</v>
      </c>
      <c r="NF951">
        <v>500</v>
      </c>
      <c r="NG951">
        <v>1971</v>
      </c>
      <c r="NH951">
        <v>1971</v>
      </c>
      <c r="NI951">
        <v>1971</v>
      </c>
      <c r="NJ951">
        <v>1971</v>
      </c>
      <c r="NK951">
        <v>100</v>
      </c>
      <c r="NL951">
        <v>1969</v>
      </c>
      <c r="NM951">
        <v>1971</v>
      </c>
      <c r="NN951">
        <v>1966</v>
      </c>
      <c r="NO951">
        <v>1971</v>
      </c>
      <c r="NP951">
        <v>1400</v>
      </c>
      <c r="NQ951">
        <v>1969</v>
      </c>
      <c r="NR951">
        <v>1973</v>
      </c>
      <c r="NS951">
        <v>1969</v>
      </c>
      <c r="NT951">
        <v>1971</v>
      </c>
      <c r="NU951">
        <v>1700</v>
      </c>
      <c r="NV951">
        <v>1974</v>
      </c>
      <c r="NW951">
        <v>1974</v>
      </c>
      <c r="NX951">
        <v>1974</v>
      </c>
      <c r="NY951">
        <v>1974</v>
      </c>
      <c r="NZ951">
        <v>700</v>
      </c>
    </row>
    <row r="952" spans="1:390" ht="27">
      <c r="A952" s="14" t="s">
        <v>610</v>
      </c>
      <c r="B952" s="14">
        <v>47</v>
      </c>
      <c r="C952" s="14">
        <v>2389</v>
      </c>
      <c r="D952" s="9" t="s">
        <v>537</v>
      </c>
      <c r="E952" s="14" t="s">
        <v>20</v>
      </c>
      <c r="F952" s="14" t="s">
        <v>517</v>
      </c>
      <c r="G952" s="51">
        <v>1200</v>
      </c>
      <c r="H952" s="51">
        <v>39</v>
      </c>
      <c r="I952" s="59">
        <v>3.3599999999999998E-2</v>
      </c>
      <c r="J952" s="51">
        <v>473800</v>
      </c>
      <c r="K952" s="51">
        <v>1224</v>
      </c>
      <c r="L952" s="51">
        <v>1171</v>
      </c>
      <c r="M952" s="64">
        <f t="shared" si="74"/>
        <v>0.45283018867924529</v>
      </c>
      <c r="N952" s="43" t="str">
        <f>IFERROR(VLOOKUP(C952, マスタ!$E$2:$G$33, 3, TRUE), "")</f>
        <v>食品</v>
      </c>
      <c r="O952" s="14" t="str">
        <f>IF(F952 = "", "", TEXT( WORKDAY(TEXT(LEFT(F952, FIND("(", F952) - 1), "yyyy/mm/dd"), 1, マスタ!$A$2:$A$106), "yyyymmdd"))</f>
        <v>20170815</v>
      </c>
      <c r="P952" s="18">
        <v>42962</v>
      </c>
      <c r="Q952" s="57">
        <v>1224</v>
      </c>
      <c r="R952" s="57">
        <v>1241</v>
      </c>
      <c r="S952" s="57">
        <v>1200</v>
      </c>
      <c r="T952" s="14" t="str">
        <f t="shared" si="76"/>
        <v>有</v>
      </c>
      <c r="U952" s="14" t="str">
        <f t="shared" si="77"/>
        <v>有</v>
      </c>
      <c r="V952" s="68">
        <f t="shared" si="78"/>
        <v>2.0000000000000018E-2</v>
      </c>
      <c r="W952" s="19" t="s">
        <v>947</v>
      </c>
      <c r="X952" s="47">
        <v>-12</v>
      </c>
      <c r="Y952" s="70">
        <f t="shared" si="75"/>
        <v>-10</v>
      </c>
      <c r="Z952">
        <v>1224</v>
      </c>
      <c r="AA952">
        <v>1224</v>
      </c>
      <c r="AB952">
        <v>1211</v>
      </c>
      <c r="AC952">
        <v>1217</v>
      </c>
      <c r="AD952">
        <v>18200</v>
      </c>
      <c r="AE952">
        <v>1212</v>
      </c>
      <c r="AF952">
        <v>1217</v>
      </c>
      <c r="AG952">
        <v>1203</v>
      </c>
      <c r="AH952">
        <v>1211</v>
      </c>
      <c r="AI952">
        <v>9100</v>
      </c>
      <c r="AJ952">
        <v>1212</v>
      </c>
      <c r="AK952">
        <v>1225</v>
      </c>
      <c r="AL952">
        <v>1201</v>
      </c>
      <c r="AM952">
        <v>1225</v>
      </c>
      <c r="AN952">
        <v>14200</v>
      </c>
      <c r="AO952">
        <v>1225</v>
      </c>
      <c r="AP952">
        <v>1236</v>
      </c>
      <c r="AQ952">
        <v>1223</v>
      </c>
      <c r="AR952">
        <v>1227</v>
      </c>
      <c r="AS952">
        <v>14100</v>
      </c>
      <c r="AT952">
        <v>1228</v>
      </c>
      <c r="AU952">
        <v>1229</v>
      </c>
      <c r="AV952">
        <v>1214</v>
      </c>
      <c r="AW952">
        <v>1217</v>
      </c>
      <c r="AX952">
        <v>13500</v>
      </c>
      <c r="AY952">
        <v>1213</v>
      </c>
      <c r="AZ952">
        <v>1227</v>
      </c>
      <c r="BA952">
        <v>1212</v>
      </c>
      <c r="BB952">
        <v>1224</v>
      </c>
      <c r="BC952">
        <v>4100</v>
      </c>
      <c r="BD952">
        <v>1223</v>
      </c>
      <c r="BE952">
        <v>1227</v>
      </c>
      <c r="BF952">
        <v>1223</v>
      </c>
      <c r="BG952">
        <v>1226</v>
      </c>
      <c r="BH952">
        <v>3600</v>
      </c>
      <c r="BI952">
        <v>1222</v>
      </c>
      <c r="BJ952">
        <v>1232</v>
      </c>
      <c r="BK952">
        <v>1222</v>
      </c>
      <c r="BL952">
        <v>1227</v>
      </c>
      <c r="BM952">
        <v>10300</v>
      </c>
      <c r="BN952">
        <v>1224</v>
      </c>
      <c r="BO952">
        <v>1234</v>
      </c>
      <c r="BP952">
        <v>1223</v>
      </c>
      <c r="BQ952">
        <v>1225</v>
      </c>
      <c r="BR952">
        <v>4000</v>
      </c>
      <c r="BS952">
        <v>1227</v>
      </c>
      <c r="BT952">
        <v>1234</v>
      </c>
      <c r="BU952">
        <v>1227</v>
      </c>
      <c r="BV952">
        <v>1230</v>
      </c>
      <c r="BW952">
        <v>5200</v>
      </c>
      <c r="BX952">
        <v>1229</v>
      </c>
      <c r="BY952">
        <v>1238</v>
      </c>
      <c r="BZ952">
        <v>1228</v>
      </c>
      <c r="CA952">
        <v>1231</v>
      </c>
      <c r="CB952">
        <v>10800</v>
      </c>
      <c r="CC952">
        <v>1229</v>
      </c>
      <c r="CD952">
        <v>1229</v>
      </c>
      <c r="CE952">
        <v>1220</v>
      </c>
      <c r="CF952">
        <v>1221</v>
      </c>
      <c r="CG952">
        <v>2400</v>
      </c>
      <c r="CH952">
        <v>1220</v>
      </c>
      <c r="CI952">
        <v>1221</v>
      </c>
      <c r="CJ952">
        <v>1214</v>
      </c>
      <c r="CK952">
        <v>1219</v>
      </c>
      <c r="CL952">
        <v>6600</v>
      </c>
      <c r="CM952">
        <v>1218</v>
      </c>
      <c r="CN952">
        <v>1218</v>
      </c>
      <c r="CO952">
        <v>1213</v>
      </c>
      <c r="CP952">
        <v>1215</v>
      </c>
      <c r="CQ952">
        <v>2000</v>
      </c>
      <c r="CR952">
        <v>1214</v>
      </c>
      <c r="CS952">
        <v>1217</v>
      </c>
      <c r="CT952">
        <v>1212</v>
      </c>
      <c r="CU952">
        <v>1217</v>
      </c>
      <c r="CV952">
        <v>2200</v>
      </c>
      <c r="CW952">
        <v>1214</v>
      </c>
      <c r="CX952">
        <v>1214</v>
      </c>
      <c r="CY952">
        <v>1211</v>
      </c>
      <c r="CZ952">
        <v>1213</v>
      </c>
      <c r="DA952">
        <v>1800</v>
      </c>
      <c r="DB952">
        <v>1213</v>
      </c>
      <c r="DC952">
        <v>1213</v>
      </c>
      <c r="DD952">
        <v>1208</v>
      </c>
      <c r="DE952">
        <v>1208</v>
      </c>
      <c r="DF952">
        <v>1200</v>
      </c>
      <c r="DG952">
        <v>1209</v>
      </c>
      <c r="DH952">
        <v>1212</v>
      </c>
      <c r="DI952">
        <v>1209</v>
      </c>
      <c r="DJ952">
        <v>1210</v>
      </c>
      <c r="DK952">
        <v>1700</v>
      </c>
      <c r="DL952">
        <v>1208</v>
      </c>
      <c r="DM952">
        <v>1210</v>
      </c>
      <c r="DN952">
        <v>1207</v>
      </c>
      <c r="DO952">
        <v>1210</v>
      </c>
      <c r="DP952">
        <v>2000</v>
      </c>
      <c r="DQ952">
        <v>1208</v>
      </c>
      <c r="DR952">
        <v>1212</v>
      </c>
      <c r="DS952">
        <v>1206</v>
      </c>
      <c r="DT952">
        <v>1208</v>
      </c>
      <c r="DU952">
        <v>4100</v>
      </c>
      <c r="DV952">
        <v>1207</v>
      </c>
      <c r="DW952">
        <v>1207</v>
      </c>
      <c r="DX952">
        <v>1202</v>
      </c>
      <c r="DY952">
        <v>1202</v>
      </c>
      <c r="DZ952">
        <v>4300</v>
      </c>
      <c r="EA952">
        <v>1202</v>
      </c>
      <c r="EB952">
        <v>1204</v>
      </c>
      <c r="EC952">
        <v>1202</v>
      </c>
      <c r="ED952">
        <v>1203</v>
      </c>
      <c r="EE952">
        <v>1200</v>
      </c>
      <c r="EF952">
        <v>1204</v>
      </c>
      <c r="EG952">
        <v>1205</v>
      </c>
      <c r="EH952">
        <v>1204</v>
      </c>
      <c r="EI952">
        <v>1204</v>
      </c>
      <c r="EJ952">
        <v>1000</v>
      </c>
      <c r="EK952">
        <v>1202</v>
      </c>
      <c r="EL952">
        <v>1202</v>
      </c>
      <c r="EM952">
        <v>1201</v>
      </c>
      <c r="EN952">
        <v>1201</v>
      </c>
      <c r="EO952">
        <v>2000</v>
      </c>
      <c r="EP952">
        <v>1201</v>
      </c>
      <c r="EQ952">
        <v>1202</v>
      </c>
      <c r="ER952">
        <v>1200</v>
      </c>
      <c r="ES952">
        <v>1202</v>
      </c>
      <c r="ET952">
        <v>700</v>
      </c>
      <c r="EU952">
        <v>1201</v>
      </c>
      <c r="EV952">
        <v>1204</v>
      </c>
      <c r="EW952">
        <v>1201</v>
      </c>
      <c r="EX952">
        <v>1204</v>
      </c>
      <c r="EY952">
        <v>1200</v>
      </c>
      <c r="EZ952">
        <v>1202</v>
      </c>
      <c r="FA952">
        <v>1202</v>
      </c>
      <c r="FB952">
        <v>1202</v>
      </c>
      <c r="FC952">
        <v>1202</v>
      </c>
      <c r="FD952">
        <v>200</v>
      </c>
      <c r="FE952">
        <v>1201</v>
      </c>
      <c r="FF952">
        <v>1204</v>
      </c>
      <c r="FG952">
        <v>1201</v>
      </c>
      <c r="FH952">
        <v>1203</v>
      </c>
      <c r="FI952">
        <v>1500</v>
      </c>
      <c r="FN952">
        <v>0</v>
      </c>
      <c r="FO952">
        <v>1205</v>
      </c>
      <c r="FP952">
        <v>1205</v>
      </c>
      <c r="FQ952">
        <v>1203</v>
      </c>
      <c r="FR952">
        <v>1205</v>
      </c>
      <c r="FS952">
        <v>800</v>
      </c>
      <c r="FX952">
        <v>0</v>
      </c>
      <c r="GC952">
        <v>0</v>
      </c>
      <c r="GH952">
        <v>0</v>
      </c>
      <c r="GM952">
        <v>0</v>
      </c>
      <c r="GR952">
        <v>0</v>
      </c>
      <c r="GW952">
        <v>0</v>
      </c>
      <c r="HB952">
        <v>0</v>
      </c>
      <c r="HG952">
        <v>0</v>
      </c>
      <c r="HL952">
        <v>0</v>
      </c>
      <c r="HQ952">
        <v>0</v>
      </c>
      <c r="HV952">
        <v>0</v>
      </c>
      <c r="IA952">
        <v>0</v>
      </c>
      <c r="IB952">
        <v>1205</v>
      </c>
      <c r="IC952">
        <v>1209</v>
      </c>
      <c r="ID952">
        <v>1202</v>
      </c>
      <c r="IE952">
        <v>1209</v>
      </c>
      <c r="IF952">
        <v>11000</v>
      </c>
      <c r="IG952">
        <v>1208</v>
      </c>
      <c r="IH952">
        <v>1209</v>
      </c>
      <c r="II952">
        <v>1208</v>
      </c>
      <c r="IJ952">
        <v>1209</v>
      </c>
      <c r="IK952">
        <v>300</v>
      </c>
      <c r="IL952">
        <v>1208</v>
      </c>
      <c r="IM952">
        <v>1209</v>
      </c>
      <c r="IN952">
        <v>1206</v>
      </c>
      <c r="IO952">
        <v>1208</v>
      </c>
      <c r="IP952">
        <v>1500</v>
      </c>
      <c r="IQ952">
        <v>1208</v>
      </c>
      <c r="IR952">
        <v>1209</v>
      </c>
      <c r="IS952">
        <v>1208</v>
      </c>
      <c r="IT952">
        <v>1209</v>
      </c>
      <c r="IU952">
        <v>800</v>
      </c>
      <c r="IV952">
        <v>1210</v>
      </c>
      <c r="IW952">
        <v>1215</v>
      </c>
      <c r="IX952">
        <v>1210</v>
      </c>
      <c r="IY952">
        <v>1213</v>
      </c>
      <c r="IZ952">
        <v>2600</v>
      </c>
      <c r="JA952">
        <v>1213</v>
      </c>
      <c r="JB952">
        <v>1214</v>
      </c>
      <c r="JC952">
        <v>1209</v>
      </c>
      <c r="JD952">
        <v>1211</v>
      </c>
      <c r="JE952">
        <v>3400</v>
      </c>
      <c r="JF952">
        <v>1209</v>
      </c>
      <c r="JG952">
        <v>1211</v>
      </c>
      <c r="JH952">
        <v>1209</v>
      </c>
      <c r="JI952">
        <v>1211</v>
      </c>
      <c r="JJ952">
        <v>500</v>
      </c>
      <c r="JK952">
        <v>1210</v>
      </c>
      <c r="JL952">
        <v>1211</v>
      </c>
      <c r="JM952">
        <v>1209</v>
      </c>
      <c r="JN952">
        <v>1211</v>
      </c>
      <c r="JO952">
        <v>1100</v>
      </c>
      <c r="JP952">
        <v>1210</v>
      </c>
      <c r="JQ952">
        <v>1210</v>
      </c>
      <c r="JR952">
        <v>1209</v>
      </c>
      <c r="JS952">
        <v>1209</v>
      </c>
      <c r="JT952">
        <v>500</v>
      </c>
      <c r="JU952">
        <v>1208</v>
      </c>
      <c r="JV952">
        <v>1212</v>
      </c>
      <c r="JW952">
        <v>1208</v>
      </c>
      <c r="JX952">
        <v>1212</v>
      </c>
      <c r="JY952">
        <v>1000</v>
      </c>
      <c r="JZ952">
        <v>1212</v>
      </c>
      <c r="KA952">
        <v>1212</v>
      </c>
      <c r="KB952">
        <v>1211</v>
      </c>
      <c r="KC952">
        <v>1212</v>
      </c>
      <c r="KD952">
        <v>900</v>
      </c>
      <c r="KE952">
        <v>1211</v>
      </c>
      <c r="KF952">
        <v>1213</v>
      </c>
      <c r="KG952">
        <v>1210</v>
      </c>
      <c r="KH952">
        <v>1210</v>
      </c>
      <c r="KI952">
        <v>1400</v>
      </c>
      <c r="KJ952">
        <v>1210</v>
      </c>
      <c r="KK952">
        <v>1210</v>
      </c>
      <c r="KL952">
        <v>1210</v>
      </c>
      <c r="KM952">
        <v>1210</v>
      </c>
      <c r="KN952">
        <v>600</v>
      </c>
      <c r="KO952">
        <v>1209</v>
      </c>
      <c r="KP952">
        <v>1211</v>
      </c>
      <c r="KQ952">
        <v>1209</v>
      </c>
      <c r="KR952">
        <v>1211</v>
      </c>
      <c r="KS952">
        <v>1000</v>
      </c>
      <c r="KT952">
        <v>1212</v>
      </c>
      <c r="KU952">
        <v>1213</v>
      </c>
      <c r="KV952">
        <v>1209</v>
      </c>
      <c r="KW952">
        <v>1213</v>
      </c>
      <c r="KX952">
        <v>1500</v>
      </c>
      <c r="KY952">
        <v>1213</v>
      </c>
      <c r="KZ952">
        <v>1218</v>
      </c>
      <c r="LA952">
        <v>1212</v>
      </c>
      <c r="LB952">
        <v>1218</v>
      </c>
      <c r="LC952">
        <v>9300</v>
      </c>
      <c r="LD952">
        <v>1217</v>
      </c>
      <c r="LE952">
        <v>1222</v>
      </c>
      <c r="LF952">
        <v>1215</v>
      </c>
      <c r="LG952">
        <v>1221</v>
      </c>
      <c r="LH952">
        <v>8700</v>
      </c>
      <c r="LI952">
        <v>1219</v>
      </c>
      <c r="LJ952">
        <v>1225</v>
      </c>
      <c r="LK952">
        <v>1219</v>
      </c>
      <c r="LL952">
        <v>1224</v>
      </c>
      <c r="LM952">
        <v>3500</v>
      </c>
      <c r="LN952">
        <v>1224</v>
      </c>
      <c r="LO952">
        <v>1238</v>
      </c>
      <c r="LP952">
        <v>1224</v>
      </c>
      <c r="LQ952">
        <v>1235</v>
      </c>
      <c r="LR952">
        <v>15200</v>
      </c>
      <c r="LS952">
        <v>1232</v>
      </c>
      <c r="LT952">
        <v>1232</v>
      </c>
      <c r="LU952">
        <v>1230</v>
      </c>
      <c r="LV952">
        <v>1231</v>
      </c>
      <c r="LW952">
        <v>1000</v>
      </c>
      <c r="LX952">
        <v>1231</v>
      </c>
      <c r="LY952">
        <v>1234</v>
      </c>
      <c r="LZ952">
        <v>1229</v>
      </c>
      <c r="MA952">
        <v>1234</v>
      </c>
      <c r="MB952">
        <v>2500</v>
      </c>
      <c r="MC952">
        <v>1236</v>
      </c>
      <c r="MD952">
        <v>1237</v>
      </c>
      <c r="ME952">
        <v>1231</v>
      </c>
      <c r="MF952">
        <v>1231</v>
      </c>
      <c r="MG952">
        <v>3100</v>
      </c>
      <c r="MH952">
        <v>1230</v>
      </c>
      <c r="MI952">
        <v>1238</v>
      </c>
      <c r="MJ952">
        <v>1230</v>
      </c>
      <c r="MK952">
        <v>1237</v>
      </c>
      <c r="ML952">
        <v>9000</v>
      </c>
      <c r="MM952">
        <v>1238</v>
      </c>
      <c r="MN952">
        <v>1241</v>
      </c>
      <c r="MO952">
        <v>1234</v>
      </c>
      <c r="MP952">
        <v>1241</v>
      </c>
      <c r="MQ952">
        <v>16100</v>
      </c>
      <c r="MR952">
        <v>1239</v>
      </c>
      <c r="MS952">
        <v>1239</v>
      </c>
      <c r="MT952">
        <v>1235</v>
      </c>
      <c r="MU952">
        <v>1235</v>
      </c>
      <c r="MV952">
        <v>2800</v>
      </c>
      <c r="MW952">
        <v>1233</v>
      </c>
      <c r="MX952">
        <v>1236</v>
      </c>
      <c r="MY952">
        <v>1231</v>
      </c>
      <c r="MZ952">
        <v>1236</v>
      </c>
      <c r="NA952">
        <v>4400</v>
      </c>
      <c r="NB952">
        <v>1236</v>
      </c>
      <c r="NC952">
        <v>1237</v>
      </c>
      <c r="ND952">
        <v>1234</v>
      </c>
      <c r="NE952">
        <v>1237</v>
      </c>
      <c r="NF952">
        <v>4600</v>
      </c>
      <c r="NG952">
        <v>1235</v>
      </c>
      <c r="NH952">
        <v>1236</v>
      </c>
      <c r="NI952">
        <v>1234</v>
      </c>
      <c r="NJ952">
        <v>1234</v>
      </c>
      <c r="NK952">
        <v>2400</v>
      </c>
      <c r="NL952">
        <v>1234</v>
      </c>
      <c r="NM952">
        <v>1234</v>
      </c>
      <c r="NN952">
        <v>1231</v>
      </c>
      <c r="NO952">
        <v>1234</v>
      </c>
      <c r="NP952">
        <v>5300</v>
      </c>
      <c r="NQ952">
        <v>1232</v>
      </c>
      <c r="NR952">
        <v>1236</v>
      </c>
      <c r="NS952">
        <v>1231</v>
      </c>
      <c r="NT952">
        <v>1235</v>
      </c>
      <c r="NU952">
        <v>8800</v>
      </c>
      <c r="NV952">
        <v>1235</v>
      </c>
      <c r="NW952">
        <v>1235</v>
      </c>
      <c r="NX952">
        <v>1235</v>
      </c>
      <c r="NY952">
        <v>1235</v>
      </c>
      <c r="NZ952">
        <v>4400</v>
      </c>
    </row>
    <row r="953" spans="1:390" ht="15">
      <c r="A953" s="15" t="s">
        <v>610</v>
      </c>
      <c r="B953" s="15">
        <v>48</v>
      </c>
      <c r="C953" s="15">
        <v>1982</v>
      </c>
      <c r="D953" s="10" t="s">
        <v>538</v>
      </c>
      <c r="E953" s="15" t="s">
        <v>20</v>
      </c>
      <c r="F953" s="15" t="s">
        <v>517</v>
      </c>
      <c r="G953" s="50">
        <v>2214</v>
      </c>
      <c r="H953" s="50">
        <v>71</v>
      </c>
      <c r="I953" s="58">
        <v>3.3099999999999997E-2</v>
      </c>
      <c r="J953" s="50">
        <v>57300</v>
      </c>
      <c r="K953" s="50">
        <v>2243</v>
      </c>
      <c r="L953" s="50">
        <v>2108</v>
      </c>
      <c r="M953" s="63">
        <f t="shared" si="74"/>
        <v>0.21481481481481482</v>
      </c>
      <c r="N953" s="42" t="str">
        <f>IFERROR(VLOOKUP(C953, マスタ!$E$2:$G$33, 3, TRUE), "")</f>
        <v>建設</v>
      </c>
      <c r="O953" s="15" t="str">
        <f>IF(F953 = "", "", TEXT( WORKDAY(TEXT(LEFT(F953, FIND("(", F953) - 1), "yyyy/mm/dd"), 1, マスタ!$A$2:$A$106), "yyyymmdd"))</f>
        <v>20170815</v>
      </c>
      <c r="P953" s="16">
        <v>42962</v>
      </c>
      <c r="Q953" s="56">
        <v>2234</v>
      </c>
      <c r="R953" s="56">
        <v>2296</v>
      </c>
      <c r="S953" s="56">
        <v>2225</v>
      </c>
      <c r="T953" s="15" t="str">
        <f t="shared" si="76"/>
        <v>有</v>
      </c>
      <c r="U953" s="15" t="str">
        <f t="shared" si="77"/>
        <v>無</v>
      </c>
      <c r="V953" s="67">
        <f t="shared" si="78"/>
        <v>9.0334236675699842E-3</v>
      </c>
      <c r="W953" s="17" t="s">
        <v>948</v>
      </c>
      <c r="X953" s="46">
        <v>-6</v>
      </c>
      <c r="Y953" s="71">
        <f t="shared" si="75"/>
        <v>-2.7100271002710028</v>
      </c>
      <c r="Z953">
        <v>2234</v>
      </c>
      <c r="AA953">
        <v>2234</v>
      </c>
      <c r="AB953">
        <v>2230</v>
      </c>
      <c r="AC953">
        <v>2234</v>
      </c>
      <c r="AD953">
        <v>1600</v>
      </c>
      <c r="AE953">
        <v>2245</v>
      </c>
      <c r="AF953">
        <v>2259</v>
      </c>
      <c r="AG953">
        <v>2245</v>
      </c>
      <c r="AH953">
        <v>2246</v>
      </c>
      <c r="AI953">
        <v>600</v>
      </c>
      <c r="AJ953">
        <v>2238</v>
      </c>
      <c r="AK953">
        <v>2240</v>
      </c>
      <c r="AL953">
        <v>2232</v>
      </c>
      <c r="AM953">
        <v>2240</v>
      </c>
      <c r="AN953">
        <v>900</v>
      </c>
      <c r="AO953">
        <v>2228</v>
      </c>
      <c r="AP953">
        <v>2228</v>
      </c>
      <c r="AQ953">
        <v>2225</v>
      </c>
      <c r="AR953">
        <v>2225</v>
      </c>
      <c r="AS953">
        <v>200</v>
      </c>
      <c r="AT953">
        <v>2228</v>
      </c>
      <c r="AU953">
        <v>2228</v>
      </c>
      <c r="AV953">
        <v>2228</v>
      </c>
      <c r="AW953">
        <v>2228</v>
      </c>
      <c r="AX953">
        <v>200</v>
      </c>
      <c r="AY953">
        <v>2245</v>
      </c>
      <c r="AZ953">
        <v>2250</v>
      </c>
      <c r="BA953">
        <v>2241</v>
      </c>
      <c r="BB953">
        <v>2248</v>
      </c>
      <c r="BC953">
        <v>700</v>
      </c>
      <c r="BD953">
        <v>2248</v>
      </c>
      <c r="BE953">
        <v>2249</v>
      </c>
      <c r="BF953">
        <v>2248</v>
      </c>
      <c r="BG953">
        <v>2248</v>
      </c>
      <c r="BH953">
        <v>300</v>
      </c>
      <c r="BI953">
        <v>2240</v>
      </c>
      <c r="BJ953">
        <v>2256</v>
      </c>
      <c r="BK953">
        <v>2240</v>
      </c>
      <c r="BL953">
        <v>2256</v>
      </c>
      <c r="BM953">
        <v>1700</v>
      </c>
      <c r="BN953">
        <v>2250</v>
      </c>
      <c r="BO953">
        <v>2255</v>
      </c>
      <c r="BP953">
        <v>2248</v>
      </c>
      <c r="BQ953">
        <v>2248</v>
      </c>
      <c r="BR953">
        <v>300</v>
      </c>
      <c r="BS953">
        <v>2240</v>
      </c>
      <c r="BT953">
        <v>2258</v>
      </c>
      <c r="BU953">
        <v>2240</v>
      </c>
      <c r="BV953">
        <v>2255</v>
      </c>
      <c r="BW953">
        <v>1000</v>
      </c>
      <c r="BX953">
        <v>2255</v>
      </c>
      <c r="BY953">
        <v>2255</v>
      </c>
      <c r="BZ953">
        <v>2251</v>
      </c>
      <c r="CA953">
        <v>2251</v>
      </c>
      <c r="CB953">
        <v>300</v>
      </c>
      <c r="CC953">
        <v>2254</v>
      </c>
      <c r="CD953">
        <v>2254</v>
      </c>
      <c r="CE953">
        <v>2254</v>
      </c>
      <c r="CF953">
        <v>2254</v>
      </c>
      <c r="CG953">
        <v>300</v>
      </c>
      <c r="CH953">
        <v>2257</v>
      </c>
      <c r="CI953">
        <v>2257</v>
      </c>
      <c r="CJ953">
        <v>2257</v>
      </c>
      <c r="CK953">
        <v>2257</v>
      </c>
      <c r="CL953">
        <v>300</v>
      </c>
      <c r="CQ953">
        <v>0</v>
      </c>
      <c r="CR953">
        <v>2261</v>
      </c>
      <c r="CS953">
        <v>2279</v>
      </c>
      <c r="CT953">
        <v>2261</v>
      </c>
      <c r="CU953">
        <v>2267</v>
      </c>
      <c r="CV953">
        <v>2400</v>
      </c>
      <c r="CW953">
        <v>2279</v>
      </c>
      <c r="CX953">
        <v>2291</v>
      </c>
      <c r="CY953">
        <v>2268</v>
      </c>
      <c r="CZ953">
        <v>2277</v>
      </c>
      <c r="DA953">
        <v>1600</v>
      </c>
      <c r="DB953">
        <v>2268</v>
      </c>
      <c r="DC953">
        <v>2273</v>
      </c>
      <c r="DD953">
        <v>2267</v>
      </c>
      <c r="DE953">
        <v>2270</v>
      </c>
      <c r="DF953">
        <v>900</v>
      </c>
      <c r="DG953">
        <v>2267</v>
      </c>
      <c r="DH953">
        <v>2267</v>
      </c>
      <c r="DI953">
        <v>2263</v>
      </c>
      <c r="DJ953">
        <v>2263</v>
      </c>
      <c r="DK953">
        <v>300</v>
      </c>
      <c r="DP953">
        <v>0</v>
      </c>
      <c r="DQ953">
        <v>2263</v>
      </c>
      <c r="DR953">
        <v>2274</v>
      </c>
      <c r="DS953">
        <v>2263</v>
      </c>
      <c r="DT953">
        <v>2264</v>
      </c>
      <c r="DU953">
        <v>1700</v>
      </c>
      <c r="DV953">
        <v>2260</v>
      </c>
      <c r="DW953">
        <v>2279</v>
      </c>
      <c r="DX953">
        <v>2260</v>
      </c>
      <c r="DY953">
        <v>2279</v>
      </c>
      <c r="DZ953">
        <v>500</v>
      </c>
      <c r="EA953">
        <v>2262</v>
      </c>
      <c r="EB953">
        <v>2263</v>
      </c>
      <c r="EC953">
        <v>2262</v>
      </c>
      <c r="ED953">
        <v>2263</v>
      </c>
      <c r="EE953">
        <v>300</v>
      </c>
      <c r="EF953">
        <v>2275</v>
      </c>
      <c r="EG953">
        <v>2275</v>
      </c>
      <c r="EH953">
        <v>2265</v>
      </c>
      <c r="EI953">
        <v>2265</v>
      </c>
      <c r="EJ953">
        <v>500</v>
      </c>
      <c r="EO953">
        <v>0</v>
      </c>
      <c r="EP953">
        <v>2257</v>
      </c>
      <c r="EQ953">
        <v>2257</v>
      </c>
      <c r="ER953">
        <v>2256</v>
      </c>
      <c r="ES953">
        <v>2256</v>
      </c>
      <c r="ET953">
        <v>300</v>
      </c>
      <c r="EU953">
        <v>2260</v>
      </c>
      <c r="EV953">
        <v>2260</v>
      </c>
      <c r="EW953">
        <v>2259</v>
      </c>
      <c r="EX953">
        <v>2259</v>
      </c>
      <c r="EY953">
        <v>200</v>
      </c>
      <c r="EZ953">
        <v>2259</v>
      </c>
      <c r="FA953">
        <v>2266</v>
      </c>
      <c r="FB953">
        <v>2241</v>
      </c>
      <c r="FC953">
        <v>2241</v>
      </c>
      <c r="FD953">
        <v>800</v>
      </c>
      <c r="FE953">
        <v>2260</v>
      </c>
      <c r="FF953">
        <v>2272</v>
      </c>
      <c r="FG953">
        <v>2260</v>
      </c>
      <c r="FH953">
        <v>2266</v>
      </c>
      <c r="FI953">
        <v>600</v>
      </c>
      <c r="FN953">
        <v>0</v>
      </c>
      <c r="FO953">
        <v>2266</v>
      </c>
      <c r="FP953">
        <v>2266</v>
      </c>
      <c r="FQ953">
        <v>2266</v>
      </c>
      <c r="FR953">
        <v>2266</v>
      </c>
      <c r="FS953">
        <v>100</v>
      </c>
      <c r="FT953">
        <v>2265</v>
      </c>
      <c r="FU953">
        <v>2265</v>
      </c>
      <c r="FV953">
        <v>2265</v>
      </c>
      <c r="FW953">
        <v>2265</v>
      </c>
      <c r="FX953">
        <v>200</v>
      </c>
      <c r="GC953">
        <v>0</v>
      </c>
      <c r="GH953">
        <v>0</v>
      </c>
      <c r="GM953">
        <v>0</v>
      </c>
      <c r="GR953">
        <v>0</v>
      </c>
      <c r="GW953">
        <v>0</v>
      </c>
      <c r="HB953">
        <v>0</v>
      </c>
      <c r="HG953">
        <v>0</v>
      </c>
      <c r="HL953">
        <v>0</v>
      </c>
      <c r="HQ953">
        <v>0</v>
      </c>
      <c r="HV953">
        <v>0</v>
      </c>
      <c r="IA953">
        <v>0</v>
      </c>
      <c r="IB953">
        <v>2269</v>
      </c>
      <c r="IC953">
        <v>2269</v>
      </c>
      <c r="ID953">
        <v>2261</v>
      </c>
      <c r="IE953">
        <v>2262</v>
      </c>
      <c r="IF953">
        <v>1000</v>
      </c>
      <c r="IG953">
        <v>2260</v>
      </c>
      <c r="IH953">
        <v>2265</v>
      </c>
      <c r="II953">
        <v>2258</v>
      </c>
      <c r="IJ953">
        <v>2264</v>
      </c>
      <c r="IK953">
        <v>500</v>
      </c>
      <c r="IL953">
        <v>2269</v>
      </c>
      <c r="IM953">
        <v>2280</v>
      </c>
      <c r="IN953">
        <v>2262</v>
      </c>
      <c r="IO953">
        <v>2272</v>
      </c>
      <c r="IP953">
        <v>1300</v>
      </c>
      <c r="IQ953">
        <v>2275</v>
      </c>
      <c r="IR953">
        <v>2275</v>
      </c>
      <c r="IS953">
        <v>2275</v>
      </c>
      <c r="IT953">
        <v>2275</v>
      </c>
      <c r="IU953">
        <v>100</v>
      </c>
      <c r="IZ953">
        <v>0</v>
      </c>
      <c r="JE953">
        <v>0</v>
      </c>
      <c r="JF953">
        <v>2273</v>
      </c>
      <c r="JG953">
        <v>2285</v>
      </c>
      <c r="JH953">
        <v>2271</v>
      </c>
      <c r="JI953">
        <v>2282</v>
      </c>
      <c r="JJ953">
        <v>1400</v>
      </c>
      <c r="JK953">
        <v>2278</v>
      </c>
      <c r="JL953">
        <v>2281</v>
      </c>
      <c r="JM953">
        <v>2278</v>
      </c>
      <c r="JN953">
        <v>2281</v>
      </c>
      <c r="JO953">
        <v>200</v>
      </c>
      <c r="JT953">
        <v>0</v>
      </c>
      <c r="JU953">
        <v>2280</v>
      </c>
      <c r="JV953">
        <v>2284</v>
      </c>
      <c r="JW953">
        <v>2277</v>
      </c>
      <c r="JX953">
        <v>2281</v>
      </c>
      <c r="JY953">
        <v>600</v>
      </c>
      <c r="KD953">
        <v>0</v>
      </c>
      <c r="KE953">
        <v>2282</v>
      </c>
      <c r="KF953">
        <v>2288</v>
      </c>
      <c r="KG953">
        <v>2282</v>
      </c>
      <c r="KH953">
        <v>2287</v>
      </c>
      <c r="KI953">
        <v>600</v>
      </c>
      <c r="KJ953">
        <v>2284</v>
      </c>
      <c r="KK953">
        <v>2296</v>
      </c>
      <c r="KL953">
        <v>2284</v>
      </c>
      <c r="KM953">
        <v>2290</v>
      </c>
      <c r="KN953">
        <v>500</v>
      </c>
      <c r="KO953">
        <v>2283</v>
      </c>
      <c r="KP953">
        <v>2291</v>
      </c>
      <c r="KQ953">
        <v>2272</v>
      </c>
      <c r="KR953">
        <v>2291</v>
      </c>
      <c r="KS953">
        <v>800</v>
      </c>
      <c r="KT953">
        <v>2291</v>
      </c>
      <c r="KU953">
        <v>2291</v>
      </c>
      <c r="KV953">
        <v>2291</v>
      </c>
      <c r="KW953">
        <v>2291</v>
      </c>
      <c r="KX953">
        <v>100</v>
      </c>
      <c r="KY953">
        <v>2286</v>
      </c>
      <c r="KZ953">
        <v>2287</v>
      </c>
      <c r="LA953">
        <v>2285</v>
      </c>
      <c r="LB953">
        <v>2287</v>
      </c>
      <c r="LC953">
        <v>300</v>
      </c>
      <c r="LD953">
        <v>2273</v>
      </c>
      <c r="LE953">
        <v>2288</v>
      </c>
      <c r="LF953">
        <v>2271</v>
      </c>
      <c r="LG953">
        <v>2288</v>
      </c>
      <c r="LH953">
        <v>500</v>
      </c>
      <c r="LI953">
        <v>2277</v>
      </c>
      <c r="LJ953">
        <v>2281</v>
      </c>
      <c r="LK953">
        <v>2265</v>
      </c>
      <c r="LL953">
        <v>2281</v>
      </c>
      <c r="LM953">
        <v>800</v>
      </c>
      <c r="LN953">
        <v>2283</v>
      </c>
      <c r="LO953">
        <v>2283</v>
      </c>
      <c r="LP953">
        <v>2283</v>
      </c>
      <c r="LQ953">
        <v>2283</v>
      </c>
      <c r="LR953">
        <v>100</v>
      </c>
      <c r="LS953">
        <v>2286</v>
      </c>
      <c r="LT953">
        <v>2287</v>
      </c>
      <c r="LU953">
        <v>2286</v>
      </c>
      <c r="LV953">
        <v>2287</v>
      </c>
      <c r="LW953">
        <v>200</v>
      </c>
      <c r="MB953">
        <v>0</v>
      </c>
      <c r="MC953">
        <v>2288</v>
      </c>
      <c r="MD953">
        <v>2290</v>
      </c>
      <c r="ME953">
        <v>2288</v>
      </c>
      <c r="MF953">
        <v>2290</v>
      </c>
      <c r="MG953">
        <v>400</v>
      </c>
      <c r="MH953">
        <v>2287</v>
      </c>
      <c r="MI953">
        <v>2287</v>
      </c>
      <c r="MJ953">
        <v>2274</v>
      </c>
      <c r="MK953">
        <v>2278</v>
      </c>
      <c r="ML953">
        <v>700</v>
      </c>
      <c r="MM953">
        <v>2286</v>
      </c>
      <c r="MN953">
        <v>2286</v>
      </c>
      <c r="MO953">
        <v>2279</v>
      </c>
      <c r="MP953">
        <v>2279</v>
      </c>
      <c r="MQ953">
        <v>500</v>
      </c>
      <c r="MR953">
        <v>2287</v>
      </c>
      <c r="MS953">
        <v>2287</v>
      </c>
      <c r="MT953">
        <v>2275</v>
      </c>
      <c r="MU953">
        <v>2282</v>
      </c>
      <c r="MV953">
        <v>800</v>
      </c>
      <c r="MW953">
        <v>2285</v>
      </c>
      <c r="MX953">
        <v>2285</v>
      </c>
      <c r="MY953">
        <v>2284</v>
      </c>
      <c r="MZ953">
        <v>2284</v>
      </c>
      <c r="NA953">
        <v>200</v>
      </c>
      <c r="NB953">
        <v>2275</v>
      </c>
      <c r="NC953">
        <v>2275</v>
      </c>
      <c r="ND953">
        <v>2265</v>
      </c>
      <c r="NE953">
        <v>2274</v>
      </c>
      <c r="NF953">
        <v>900</v>
      </c>
      <c r="NG953">
        <v>2271</v>
      </c>
      <c r="NH953">
        <v>2274</v>
      </c>
      <c r="NI953">
        <v>2271</v>
      </c>
      <c r="NJ953">
        <v>2274</v>
      </c>
      <c r="NK953">
        <v>400</v>
      </c>
      <c r="NL953">
        <v>2274</v>
      </c>
      <c r="NM953">
        <v>2274</v>
      </c>
      <c r="NN953">
        <v>2270</v>
      </c>
      <c r="NO953">
        <v>2270</v>
      </c>
      <c r="NP953">
        <v>1700</v>
      </c>
      <c r="NQ953">
        <v>2272</v>
      </c>
      <c r="NR953">
        <v>2273</v>
      </c>
      <c r="NS953">
        <v>2258</v>
      </c>
      <c r="NT953">
        <v>2268</v>
      </c>
      <c r="NU953">
        <v>1800</v>
      </c>
      <c r="NV953">
        <v>2269</v>
      </c>
      <c r="NW953">
        <v>2269</v>
      </c>
      <c r="NX953">
        <v>2269</v>
      </c>
      <c r="NY953">
        <v>2269</v>
      </c>
      <c r="NZ953">
        <v>3100</v>
      </c>
    </row>
    <row r="954" spans="1:390" ht="15">
      <c r="A954" s="14" t="s">
        <v>610</v>
      </c>
      <c r="B954" s="14">
        <v>49</v>
      </c>
      <c r="C954" s="14">
        <v>9514</v>
      </c>
      <c r="D954" s="9" t="s">
        <v>539</v>
      </c>
      <c r="E954" s="14" t="s">
        <v>20</v>
      </c>
      <c r="F954" s="14" t="s">
        <v>517</v>
      </c>
      <c r="G954" s="51">
        <v>1150</v>
      </c>
      <c r="H954" s="51">
        <v>35</v>
      </c>
      <c r="I954" s="59">
        <v>3.1399999999999997E-2</v>
      </c>
      <c r="J954" s="51">
        <v>148000</v>
      </c>
      <c r="K954" s="51">
        <v>1150</v>
      </c>
      <c r="L954" s="51">
        <v>1094</v>
      </c>
      <c r="M954" s="64">
        <f t="shared" si="74"/>
        <v>0</v>
      </c>
      <c r="N954" s="43" t="str">
        <f>IFERROR(VLOOKUP(C954, マスタ!$E$2:$G$33, 3, TRUE), "")</f>
        <v>電気ガス</v>
      </c>
      <c r="O954" s="14" t="str">
        <f>IF(F954 = "", "", TEXT( WORKDAY(TEXT(LEFT(F954, FIND("(", F954) - 1), "yyyy/mm/dd"), 1, マスタ!$A$2:$A$106), "yyyymmdd"))</f>
        <v>20170815</v>
      </c>
      <c r="P954" s="18">
        <v>42962</v>
      </c>
      <c r="Q954" s="57">
        <v>1160</v>
      </c>
      <c r="R954" s="57">
        <v>1172</v>
      </c>
      <c r="S954" s="57">
        <v>1092</v>
      </c>
      <c r="T954" s="14" t="str">
        <f t="shared" si="76"/>
        <v>有</v>
      </c>
      <c r="U954" s="14" t="str">
        <f t="shared" si="77"/>
        <v>有</v>
      </c>
      <c r="V954" s="68">
        <f t="shared" si="78"/>
        <v>8.6956521739129933E-3</v>
      </c>
      <c r="W954" s="19" t="s">
        <v>947</v>
      </c>
      <c r="X954" s="47">
        <v>-11</v>
      </c>
      <c r="Y954" s="70">
        <f t="shared" si="75"/>
        <v>-9.5652173913043477</v>
      </c>
      <c r="Z954">
        <v>1160</v>
      </c>
      <c r="AA954">
        <v>1172</v>
      </c>
      <c r="AB954">
        <v>1160</v>
      </c>
      <c r="AC954">
        <v>1168</v>
      </c>
      <c r="AD954">
        <v>15100</v>
      </c>
      <c r="AE954">
        <v>1169</v>
      </c>
      <c r="AF954">
        <v>1169</v>
      </c>
      <c r="AG954">
        <v>1151</v>
      </c>
      <c r="AH954">
        <v>1165</v>
      </c>
      <c r="AI954">
        <v>10500</v>
      </c>
      <c r="AJ954">
        <v>1164</v>
      </c>
      <c r="AK954">
        <v>1164</v>
      </c>
      <c r="AL954">
        <v>1152</v>
      </c>
      <c r="AM954">
        <v>1152</v>
      </c>
      <c r="AN954">
        <v>3200</v>
      </c>
      <c r="AO954">
        <v>1151</v>
      </c>
      <c r="AP954">
        <v>1152</v>
      </c>
      <c r="AQ954">
        <v>1147</v>
      </c>
      <c r="AR954">
        <v>1148</v>
      </c>
      <c r="AS954">
        <v>6600</v>
      </c>
      <c r="AT954">
        <v>1146</v>
      </c>
      <c r="AU954">
        <v>1147</v>
      </c>
      <c r="AV954">
        <v>1139</v>
      </c>
      <c r="AW954">
        <v>1143</v>
      </c>
      <c r="AX954">
        <v>6500</v>
      </c>
      <c r="AY954">
        <v>1141</v>
      </c>
      <c r="AZ954">
        <v>1142</v>
      </c>
      <c r="BA954">
        <v>1122</v>
      </c>
      <c r="BB954">
        <v>1139</v>
      </c>
      <c r="BC954">
        <v>10400</v>
      </c>
      <c r="BD954">
        <v>1130</v>
      </c>
      <c r="BE954">
        <v>1137</v>
      </c>
      <c r="BF954">
        <v>1130</v>
      </c>
      <c r="BG954">
        <v>1135</v>
      </c>
      <c r="BH954">
        <v>2900</v>
      </c>
      <c r="BI954">
        <v>1134</v>
      </c>
      <c r="BJ954">
        <v>1136</v>
      </c>
      <c r="BK954">
        <v>1134</v>
      </c>
      <c r="BL954">
        <v>1135</v>
      </c>
      <c r="BM954">
        <v>1100</v>
      </c>
      <c r="BN954">
        <v>1136</v>
      </c>
      <c r="BO954">
        <v>1137</v>
      </c>
      <c r="BP954">
        <v>1125</v>
      </c>
      <c r="BQ954">
        <v>1126</v>
      </c>
      <c r="BR954">
        <v>1600</v>
      </c>
      <c r="BS954">
        <v>1125</v>
      </c>
      <c r="BT954">
        <v>1132</v>
      </c>
      <c r="BU954">
        <v>1125</v>
      </c>
      <c r="BV954">
        <v>1131</v>
      </c>
      <c r="BW954">
        <v>1000</v>
      </c>
      <c r="BX954">
        <v>1129</v>
      </c>
      <c r="BY954">
        <v>1129</v>
      </c>
      <c r="BZ954">
        <v>1124</v>
      </c>
      <c r="CA954">
        <v>1124</v>
      </c>
      <c r="CB954">
        <v>1200</v>
      </c>
      <c r="CC954">
        <v>1125</v>
      </c>
      <c r="CD954">
        <v>1127</v>
      </c>
      <c r="CE954">
        <v>1125</v>
      </c>
      <c r="CF954">
        <v>1127</v>
      </c>
      <c r="CG954">
        <v>500</v>
      </c>
      <c r="CH954">
        <v>1126</v>
      </c>
      <c r="CI954">
        <v>1126</v>
      </c>
      <c r="CJ954">
        <v>1117</v>
      </c>
      <c r="CK954">
        <v>1117</v>
      </c>
      <c r="CL954">
        <v>3100</v>
      </c>
      <c r="CM954">
        <v>1116</v>
      </c>
      <c r="CN954">
        <v>1118</v>
      </c>
      <c r="CO954">
        <v>1114</v>
      </c>
      <c r="CP954">
        <v>1115</v>
      </c>
      <c r="CQ954">
        <v>4300</v>
      </c>
      <c r="CR954">
        <v>1115</v>
      </c>
      <c r="CS954">
        <v>1122</v>
      </c>
      <c r="CT954">
        <v>1115</v>
      </c>
      <c r="CU954">
        <v>1122</v>
      </c>
      <c r="CV954">
        <v>10100</v>
      </c>
      <c r="CW954">
        <v>1122</v>
      </c>
      <c r="CX954">
        <v>1122</v>
      </c>
      <c r="CY954">
        <v>1118</v>
      </c>
      <c r="CZ954">
        <v>1118</v>
      </c>
      <c r="DA954">
        <v>400</v>
      </c>
      <c r="DB954">
        <v>1117</v>
      </c>
      <c r="DC954">
        <v>1118</v>
      </c>
      <c r="DD954">
        <v>1113</v>
      </c>
      <c r="DE954">
        <v>1113</v>
      </c>
      <c r="DF954">
        <v>3300</v>
      </c>
      <c r="DG954">
        <v>1113</v>
      </c>
      <c r="DH954">
        <v>1113</v>
      </c>
      <c r="DI954">
        <v>1113</v>
      </c>
      <c r="DJ954">
        <v>1113</v>
      </c>
      <c r="DK954">
        <v>500</v>
      </c>
      <c r="DL954">
        <v>1113</v>
      </c>
      <c r="DM954">
        <v>1117</v>
      </c>
      <c r="DN954">
        <v>1113</v>
      </c>
      <c r="DO954">
        <v>1117</v>
      </c>
      <c r="DP954">
        <v>3800</v>
      </c>
      <c r="DQ954">
        <v>1116</v>
      </c>
      <c r="DR954">
        <v>1120</v>
      </c>
      <c r="DS954">
        <v>1115</v>
      </c>
      <c r="DT954">
        <v>1120</v>
      </c>
      <c r="DU954">
        <v>1000</v>
      </c>
      <c r="DV954">
        <v>1121</v>
      </c>
      <c r="DW954">
        <v>1122</v>
      </c>
      <c r="DX954">
        <v>1121</v>
      </c>
      <c r="DY954">
        <v>1122</v>
      </c>
      <c r="DZ954">
        <v>500</v>
      </c>
      <c r="EA954">
        <v>1122</v>
      </c>
      <c r="EB954">
        <v>1123</v>
      </c>
      <c r="EC954">
        <v>1122</v>
      </c>
      <c r="ED954">
        <v>1123</v>
      </c>
      <c r="EE954">
        <v>300</v>
      </c>
      <c r="EF954">
        <v>1124</v>
      </c>
      <c r="EG954">
        <v>1124</v>
      </c>
      <c r="EH954">
        <v>1124</v>
      </c>
      <c r="EI954">
        <v>1124</v>
      </c>
      <c r="EJ954">
        <v>1000</v>
      </c>
      <c r="EK954">
        <v>1123</v>
      </c>
      <c r="EL954">
        <v>1123</v>
      </c>
      <c r="EM954">
        <v>1121</v>
      </c>
      <c r="EN954">
        <v>1121</v>
      </c>
      <c r="EO954">
        <v>800</v>
      </c>
      <c r="EP954">
        <v>1122</v>
      </c>
      <c r="EQ954">
        <v>1122</v>
      </c>
      <c r="ER954">
        <v>1122</v>
      </c>
      <c r="ES954">
        <v>1122</v>
      </c>
      <c r="ET954">
        <v>100</v>
      </c>
      <c r="EU954">
        <v>1122</v>
      </c>
      <c r="EV954">
        <v>1123</v>
      </c>
      <c r="EW954">
        <v>1092</v>
      </c>
      <c r="EX954">
        <v>1109</v>
      </c>
      <c r="EY954">
        <v>19200</v>
      </c>
      <c r="EZ954">
        <v>1113</v>
      </c>
      <c r="FA954">
        <v>1113</v>
      </c>
      <c r="FB954">
        <v>1112</v>
      </c>
      <c r="FC954">
        <v>1113</v>
      </c>
      <c r="FD954">
        <v>1500</v>
      </c>
      <c r="FE954">
        <v>1114</v>
      </c>
      <c r="FF954">
        <v>1114</v>
      </c>
      <c r="FG954">
        <v>1109</v>
      </c>
      <c r="FH954">
        <v>1110</v>
      </c>
      <c r="FI954">
        <v>1300</v>
      </c>
      <c r="FJ954">
        <v>1109</v>
      </c>
      <c r="FK954">
        <v>1109</v>
      </c>
      <c r="FL954">
        <v>1108</v>
      </c>
      <c r="FM954">
        <v>1108</v>
      </c>
      <c r="FN954">
        <v>400</v>
      </c>
      <c r="FO954">
        <v>1108</v>
      </c>
      <c r="FP954">
        <v>1111</v>
      </c>
      <c r="FQ954">
        <v>1108</v>
      </c>
      <c r="FR954">
        <v>1111</v>
      </c>
      <c r="FS954">
        <v>700</v>
      </c>
      <c r="FT954">
        <v>1112</v>
      </c>
      <c r="FU954">
        <v>1112</v>
      </c>
      <c r="FV954">
        <v>1112</v>
      </c>
      <c r="FW954">
        <v>1112</v>
      </c>
      <c r="FX954">
        <v>300</v>
      </c>
      <c r="GC954">
        <v>0</v>
      </c>
      <c r="GH954">
        <v>0</v>
      </c>
      <c r="GM954">
        <v>0</v>
      </c>
      <c r="GR954">
        <v>0</v>
      </c>
      <c r="GW954">
        <v>0</v>
      </c>
      <c r="HB954">
        <v>0</v>
      </c>
      <c r="HG954">
        <v>0</v>
      </c>
      <c r="HL954">
        <v>0</v>
      </c>
      <c r="HQ954">
        <v>0</v>
      </c>
      <c r="HV954">
        <v>0</v>
      </c>
      <c r="IA954">
        <v>0</v>
      </c>
      <c r="IB954">
        <v>1116</v>
      </c>
      <c r="IC954">
        <v>1118</v>
      </c>
      <c r="ID954">
        <v>1115</v>
      </c>
      <c r="IE954">
        <v>1118</v>
      </c>
      <c r="IF954">
        <v>3200</v>
      </c>
      <c r="IG954">
        <v>1119</v>
      </c>
      <c r="IH954">
        <v>1124</v>
      </c>
      <c r="II954">
        <v>1119</v>
      </c>
      <c r="IJ954">
        <v>1124</v>
      </c>
      <c r="IK954">
        <v>1900</v>
      </c>
      <c r="IL954">
        <v>1122</v>
      </c>
      <c r="IM954">
        <v>1124</v>
      </c>
      <c r="IN954">
        <v>1122</v>
      </c>
      <c r="IO954">
        <v>1124</v>
      </c>
      <c r="IP954">
        <v>200</v>
      </c>
      <c r="IQ954">
        <v>1124</v>
      </c>
      <c r="IR954">
        <v>1130</v>
      </c>
      <c r="IS954">
        <v>1124</v>
      </c>
      <c r="IT954">
        <v>1130</v>
      </c>
      <c r="IU954">
        <v>3000</v>
      </c>
      <c r="IV954">
        <v>1131</v>
      </c>
      <c r="IW954">
        <v>1131</v>
      </c>
      <c r="IX954">
        <v>1131</v>
      </c>
      <c r="IY954">
        <v>1131</v>
      </c>
      <c r="IZ954">
        <v>100</v>
      </c>
      <c r="JA954">
        <v>1133</v>
      </c>
      <c r="JB954">
        <v>1133</v>
      </c>
      <c r="JC954">
        <v>1132</v>
      </c>
      <c r="JD954">
        <v>1132</v>
      </c>
      <c r="JE954">
        <v>300</v>
      </c>
      <c r="JF954">
        <v>1133</v>
      </c>
      <c r="JG954">
        <v>1133</v>
      </c>
      <c r="JH954">
        <v>1132</v>
      </c>
      <c r="JI954">
        <v>1133</v>
      </c>
      <c r="JJ954">
        <v>1100</v>
      </c>
      <c r="JK954">
        <v>1133</v>
      </c>
      <c r="JL954">
        <v>1133</v>
      </c>
      <c r="JM954">
        <v>1129</v>
      </c>
      <c r="JN954">
        <v>1129</v>
      </c>
      <c r="JO954">
        <v>1100</v>
      </c>
      <c r="JP954">
        <v>1126</v>
      </c>
      <c r="JQ954">
        <v>1128</v>
      </c>
      <c r="JR954">
        <v>1124</v>
      </c>
      <c r="JS954">
        <v>1124</v>
      </c>
      <c r="JT954">
        <v>500</v>
      </c>
      <c r="JU954">
        <v>1123</v>
      </c>
      <c r="JV954">
        <v>1125</v>
      </c>
      <c r="JW954">
        <v>1123</v>
      </c>
      <c r="JX954">
        <v>1125</v>
      </c>
      <c r="JY954">
        <v>600</v>
      </c>
      <c r="JZ954">
        <v>1125</v>
      </c>
      <c r="KA954">
        <v>1125</v>
      </c>
      <c r="KB954">
        <v>1120</v>
      </c>
      <c r="KC954">
        <v>1120</v>
      </c>
      <c r="KD954">
        <v>1100</v>
      </c>
      <c r="KE954">
        <v>1120</v>
      </c>
      <c r="KF954">
        <v>1120</v>
      </c>
      <c r="KG954">
        <v>1117</v>
      </c>
      <c r="KH954">
        <v>1117</v>
      </c>
      <c r="KI954">
        <v>1500</v>
      </c>
      <c r="KJ954">
        <v>1118</v>
      </c>
      <c r="KK954">
        <v>1119</v>
      </c>
      <c r="KL954">
        <v>1116</v>
      </c>
      <c r="KM954">
        <v>1116</v>
      </c>
      <c r="KN954">
        <v>1100</v>
      </c>
      <c r="KO954">
        <v>1116</v>
      </c>
      <c r="KP954">
        <v>1122</v>
      </c>
      <c r="KQ954">
        <v>1116</v>
      </c>
      <c r="KR954">
        <v>1121</v>
      </c>
      <c r="KS954">
        <v>1100</v>
      </c>
      <c r="KT954">
        <v>1120</v>
      </c>
      <c r="KU954">
        <v>1122</v>
      </c>
      <c r="KV954">
        <v>1119</v>
      </c>
      <c r="KW954">
        <v>1121</v>
      </c>
      <c r="KX954">
        <v>1600</v>
      </c>
      <c r="KY954">
        <v>1121</v>
      </c>
      <c r="KZ954">
        <v>1121</v>
      </c>
      <c r="LA954">
        <v>1117</v>
      </c>
      <c r="LB954">
        <v>1117</v>
      </c>
      <c r="LC954">
        <v>1100</v>
      </c>
      <c r="LD954">
        <v>1118</v>
      </c>
      <c r="LE954">
        <v>1121</v>
      </c>
      <c r="LF954">
        <v>1118</v>
      </c>
      <c r="LG954">
        <v>1120</v>
      </c>
      <c r="LH954">
        <v>2500</v>
      </c>
      <c r="LI954">
        <v>1120</v>
      </c>
      <c r="LJ954">
        <v>1120</v>
      </c>
      <c r="LK954">
        <v>1118</v>
      </c>
      <c r="LL954">
        <v>1118</v>
      </c>
      <c r="LM954">
        <v>600</v>
      </c>
      <c r="LN954">
        <v>1117</v>
      </c>
      <c r="LO954">
        <v>1119</v>
      </c>
      <c r="LP954">
        <v>1117</v>
      </c>
      <c r="LQ954">
        <v>1119</v>
      </c>
      <c r="LR954">
        <v>600</v>
      </c>
      <c r="LS954">
        <v>1120</v>
      </c>
      <c r="LT954">
        <v>1120</v>
      </c>
      <c r="LU954">
        <v>1119</v>
      </c>
      <c r="LV954">
        <v>1120</v>
      </c>
      <c r="LW954">
        <v>1300</v>
      </c>
      <c r="LX954">
        <v>1120</v>
      </c>
      <c r="LY954">
        <v>1121</v>
      </c>
      <c r="LZ954">
        <v>1120</v>
      </c>
      <c r="MA954">
        <v>1120</v>
      </c>
      <c r="MB954">
        <v>900</v>
      </c>
      <c r="MC954">
        <v>1120</v>
      </c>
      <c r="MD954">
        <v>1120</v>
      </c>
      <c r="ME954">
        <v>1119</v>
      </c>
      <c r="MF954">
        <v>1119</v>
      </c>
      <c r="MG954">
        <v>700</v>
      </c>
      <c r="MH954">
        <v>1119</v>
      </c>
      <c r="MI954">
        <v>1119</v>
      </c>
      <c r="MJ954">
        <v>1118</v>
      </c>
      <c r="MK954">
        <v>1118</v>
      </c>
      <c r="ML954">
        <v>500</v>
      </c>
      <c r="MM954">
        <v>1118</v>
      </c>
      <c r="MN954">
        <v>1121</v>
      </c>
      <c r="MO954">
        <v>1118</v>
      </c>
      <c r="MP954">
        <v>1119</v>
      </c>
      <c r="MQ954">
        <v>1600</v>
      </c>
      <c r="MR954">
        <v>1119</v>
      </c>
      <c r="MS954">
        <v>1124</v>
      </c>
      <c r="MT954">
        <v>1119</v>
      </c>
      <c r="MU954">
        <v>1123</v>
      </c>
      <c r="MV954">
        <v>2200</v>
      </c>
      <c r="MW954">
        <v>1122</v>
      </c>
      <c r="MX954">
        <v>1123</v>
      </c>
      <c r="MY954">
        <v>1120</v>
      </c>
      <c r="MZ954">
        <v>1123</v>
      </c>
      <c r="NA954">
        <v>1200</v>
      </c>
      <c r="NB954">
        <v>1122</v>
      </c>
      <c r="NC954">
        <v>1122</v>
      </c>
      <c r="ND954">
        <v>1119</v>
      </c>
      <c r="NE954">
        <v>1121</v>
      </c>
      <c r="NF954">
        <v>2700</v>
      </c>
      <c r="NG954">
        <v>1121</v>
      </c>
      <c r="NH954">
        <v>1122</v>
      </c>
      <c r="NI954">
        <v>1120</v>
      </c>
      <c r="NJ954">
        <v>1122</v>
      </c>
      <c r="NK954">
        <v>2500</v>
      </c>
      <c r="NL954">
        <v>1122</v>
      </c>
      <c r="NM954">
        <v>1124</v>
      </c>
      <c r="NN954">
        <v>1120</v>
      </c>
      <c r="NO954">
        <v>1123</v>
      </c>
      <c r="NP954">
        <v>2500</v>
      </c>
      <c r="NQ954">
        <v>1122</v>
      </c>
      <c r="NR954">
        <v>1122</v>
      </c>
      <c r="NS954">
        <v>1118</v>
      </c>
      <c r="NT954">
        <v>1122</v>
      </c>
      <c r="NU954">
        <v>3000</v>
      </c>
      <c r="NV954">
        <v>1122</v>
      </c>
      <c r="NW954">
        <v>1122</v>
      </c>
      <c r="NX954">
        <v>1122</v>
      </c>
      <c r="NY954">
        <v>1122</v>
      </c>
      <c r="NZ954">
        <v>1800</v>
      </c>
    </row>
    <row r="955" spans="1:390" ht="15">
      <c r="A955" s="15" t="s">
        <v>540</v>
      </c>
      <c r="B955" s="15">
        <v>50</v>
      </c>
      <c r="C955" s="15">
        <v>2317</v>
      </c>
      <c r="D955" s="10" t="s">
        <v>369</v>
      </c>
      <c r="E955" s="15" t="s">
        <v>20</v>
      </c>
      <c r="F955" s="15" t="s">
        <v>517</v>
      </c>
      <c r="G955" s="50">
        <v>2534</v>
      </c>
      <c r="H955" s="50">
        <v>76</v>
      </c>
      <c r="I955" s="58">
        <v>3.09E-2</v>
      </c>
      <c r="J955" s="50">
        <v>231100</v>
      </c>
      <c r="K955" s="50">
        <v>2557</v>
      </c>
      <c r="L955" s="50">
        <v>2437</v>
      </c>
      <c r="M955" s="63">
        <f t="shared" si="74"/>
        <v>0.19166666666666668</v>
      </c>
      <c r="N955" s="42" t="str">
        <f>IFERROR(VLOOKUP(C955, マスタ!$E$2:$G$33, 3, TRUE), "")</f>
        <v>食品</v>
      </c>
      <c r="O955" s="15" t="str">
        <f>IF(F955 = "", "", TEXT( WORKDAY(TEXT(LEFT(F955, FIND("(", F955) - 1), "yyyy/mm/dd"), 1, マスタ!$A$2:$A$106), "yyyymmdd"))</f>
        <v>20170815</v>
      </c>
      <c r="P955" s="16">
        <v>42962</v>
      </c>
      <c r="Q955" s="56">
        <v>2530</v>
      </c>
      <c r="R955" s="56">
        <v>2578</v>
      </c>
      <c r="S955" s="56">
        <v>2486</v>
      </c>
      <c r="T955" s="15" t="str">
        <f t="shared" ref="T955:T1018" si="79">IF(Q955="", "", IF(R955-Q955&gt;=ROUNDDOWN(G955/100, 0), "有", "無"))</f>
        <v>有</v>
      </c>
      <c r="U955" s="15" t="str">
        <f t="shared" ref="U955:U1018" si="80">IF(Q955="", "", IF(Q955-S955&gt;=ROUNDDOWN(G955/100, 0), "有", "無"))</f>
        <v>有</v>
      </c>
      <c r="V955" s="67">
        <f t="shared" ref="V955:V1018" si="81">IF(Q955="", "", Q955/G955-1)</f>
        <v>-1.5785319652722452E-3</v>
      </c>
      <c r="W955" s="17" t="s">
        <v>947</v>
      </c>
      <c r="X955" s="46">
        <v>-25</v>
      </c>
      <c r="Y955" s="71">
        <f t="shared" si="75"/>
        <v>-9.8658247829518544</v>
      </c>
      <c r="Z955">
        <v>2530</v>
      </c>
      <c r="AA955">
        <v>2546</v>
      </c>
      <c r="AB955">
        <v>2486</v>
      </c>
      <c r="AC955">
        <v>2494</v>
      </c>
      <c r="AD955">
        <v>15600</v>
      </c>
      <c r="AE955">
        <v>2492</v>
      </c>
      <c r="AF955">
        <v>2546</v>
      </c>
      <c r="AG955">
        <v>2492</v>
      </c>
      <c r="AH955">
        <v>2529</v>
      </c>
      <c r="AI955">
        <v>6000</v>
      </c>
      <c r="AJ955">
        <v>2527</v>
      </c>
      <c r="AK955">
        <v>2527</v>
      </c>
      <c r="AL955">
        <v>2514</v>
      </c>
      <c r="AM955">
        <v>2524</v>
      </c>
      <c r="AN955">
        <v>2900</v>
      </c>
      <c r="AO955">
        <v>2518</v>
      </c>
      <c r="AP955">
        <v>2522</v>
      </c>
      <c r="AQ955">
        <v>2517</v>
      </c>
      <c r="AR955">
        <v>2520</v>
      </c>
      <c r="AS955">
        <v>1700</v>
      </c>
      <c r="AT955">
        <v>2514</v>
      </c>
      <c r="AU955">
        <v>2520</v>
      </c>
      <c r="AV955">
        <v>2502</v>
      </c>
      <c r="AW955">
        <v>2508</v>
      </c>
      <c r="AX955">
        <v>4200</v>
      </c>
      <c r="AY955">
        <v>2508</v>
      </c>
      <c r="AZ955">
        <v>2519</v>
      </c>
      <c r="BA955">
        <v>2505</v>
      </c>
      <c r="BB955">
        <v>2510</v>
      </c>
      <c r="BC955">
        <v>2100</v>
      </c>
      <c r="BD955">
        <v>2508</v>
      </c>
      <c r="BE955">
        <v>2514</v>
      </c>
      <c r="BF955">
        <v>2507</v>
      </c>
      <c r="BG955">
        <v>2509</v>
      </c>
      <c r="BH955">
        <v>1500</v>
      </c>
      <c r="BI955">
        <v>2510</v>
      </c>
      <c r="BJ955">
        <v>2519</v>
      </c>
      <c r="BK955">
        <v>2510</v>
      </c>
      <c r="BL955">
        <v>2514</v>
      </c>
      <c r="BM955">
        <v>2500</v>
      </c>
      <c r="BN955">
        <v>2513</v>
      </c>
      <c r="BO955">
        <v>2513</v>
      </c>
      <c r="BP955">
        <v>2506</v>
      </c>
      <c r="BQ955">
        <v>2513</v>
      </c>
      <c r="BR955">
        <v>900</v>
      </c>
      <c r="BS955">
        <v>2513</v>
      </c>
      <c r="BT955">
        <v>2517</v>
      </c>
      <c r="BU955">
        <v>2508</v>
      </c>
      <c r="BV955">
        <v>2508</v>
      </c>
      <c r="BW955">
        <v>600</v>
      </c>
      <c r="BX955">
        <v>2508</v>
      </c>
      <c r="BY955">
        <v>2513</v>
      </c>
      <c r="BZ955">
        <v>2506</v>
      </c>
      <c r="CA955">
        <v>2507</v>
      </c>
      <c r="CB955">
        <v>3400</v>
      </c>
      <c r="CC955">
        <v>2508</v>
      </c>
      <c r="CD955">
        <v>2516</v>
      </c>
      <c r="CE955">
        <v>2505</v>
      </c>
      <c r="CF955">
        <v>2509</v>
      </c>
      <c r="CG955">
        <v>1300</v>
      </c>
      <c r="CH955">
        <v>2505</v>
      </c>
      <c r="CI955">
        <v>2506</v>
      </c>
      <c r="CJ955">
        <v>2501</v>
      </c>
      <c r="CK955">
        <v>2501</v>
      </c>
      <c r="CL955">
        <v>600</v>
      </c>
      <c r="CM955">
        <v>2500</v>
      </c>
      <c r="CN955">
        <v>2512</v>
      </c>
      <c r="CO955">
        <v>2500</v>
      </c>
      <c r="CP955">
        <v>2512</v>
      </c>
      <c r="CQ955">
        <v>1900</v>
      </c>
      <c r="CR955">
        <v>2513</v>
      </c>
      <c r="CS955">
        <v>2518</v>
      </c>
      <c r="CT955">
        <v>2510</v>
      </c>
      <c r="CU955">
        <v>2518</v>
      </c>
      <c r="CV955">
        <v>2500</v>
      </c>
      <c r="CW955">
        <v>2517</v>
      </c>
      <c r="CX955">
        <v>2520</v>
      </c>
      <c r="CY955">
        <v>2509</v>
      </c>
      <c r="CZ955">
        <v>2520</v>
      </c>
      <c r="DA955">
        <v>1700</v>
      </c>
      <c r="DB955">
        <v>2517</v>
      </c>
      <c r="DC955">
        <v>2517</v>
      </c>
      <c r="DD955">
        <v>2512</v>
      </c>
      <c r="DE955">
        <v>2514</v>
      </c>
      <c r="DF955">
        <v>1100</v>
      </c>
      <c r="DG955">
        <v>2514</v>
      </c>
      <c r="DH955">
        <v>2521</v>
      </c>
      <c r="DI955">
        <v>2514</v>
      </c>
      <c r="DJ955">
        <v>2521</v>
      </c>
      <c r="DK955">
        <v>900</v>
      </c>
      <c r="DL955">
        <v>2526</v>
      </c>
      <c r="DM955">
        <v>2528</v>
      </c>
      <c r="DN955">
        <v>2526</v>
      </c>
      <c r="DO955">
        <v>2526</v>
      </c>
      <c r="DP955">
        <v>1200</v>
      </c>
      <c r="DQ955">
        <v>2529</v>
      </c>
      <c r="DR955">
        <v>2537</v>
      </c>
      <c r="DS955">
        <v>2529</v>
      </c>
      <c r="DT955">
        <v>2534</v>
      </c>
      <c r="DU955">
        <v>5200</v>
      </c>
      <c r="DV955">
        <v>2527</v>
      </c>
      <c r="DW955">
        <v>2535</v>
      </c>
      <c r="DX955">
        <v>2527</v>
      </c>
      <c r="DY955">
        <v>2534</v>
      </c>
      <c r="DZ955">
        <v>1600</v>
      </c>
      <c r="EA955">
        <v>2531</v>
      </c>
      <c r="EB955">
        <v>2534</v>
      </c>
      <c r="EC955">
        <v>2530</v>
      </c>
      <c r="ED955">
        <v>2531</v>
      </c>
      <c r="EE955">
        <v>1100</v>
      </c>
      <c r="EF955">
        <v>2531</v>
      </c>
      <c r="EG955">
        <v>2536</v>
      </c>
      <c r="EH955">
        <v>2531</v>
      </c>
      <c r="EI955">
        <v>2535</v>
      </c>
      <c r="EJ955">
        <v>1300</v>
      </c>
      <c r="EK955">
        <v>2538</v>
      </c>
      <c r="EL955">
        <v>2538</v>
      </c>
      <c r="EM955">
        <v>2530</v>
      </c>
      <c r="EN955">
        <v>2531</v>
      </c>
      <c r="EO955">
        <v>5900</v>
      </c>
      <c r="EP955">
        <v>2531</v>
      </c>
      <c r="EQ955">
        <v>2539</v>
      </c>
      <c r="ER955">
        <v>2531</v>
      </c>
      <c r="ES955">
        <v>2537</v>
      </c>
      <c r="ET955">
        <v>1800</v>
      </c>
      <c r="EU955">
        <v>2537</v>
      </c>
      <c r="EV955">
        <v>2545</v>
      </c>
      <c r="EW955">
        <v>2537</v>
      </c>
      <c r="EX955">
        <v>2541</v>
      </c>
      <c r="EY955">
        <v>2000</v>
      </c>
      <c r="EZ955">
        <v>2540</v>
      </c>
      <c r="FA955">
        <v>2542</v>
      </c>
      <c r="FB955">
        <v>2539</v>
      </c>
      <c r="FC955">
        <v>2542</v>
      </c>
      <c r="FD955">
        <v>600</v>
      </c>
      <c r="FE955">
        <v>2544</v>
      </c>
      <c r="FF955">
        <v>2546</v>
      </c>
      <c r="FG955">
        <v>2544</v>
      </c>
      <c r="FH955">
        <v>2546</v>
      </c>
      <c r="FI955">
        <v>600</v>
      </c>
      <c r="FJ955">
        <v>2544</v>
      </c>
      <c r="FK955">
        <v>2546</v>
      </c>
      <c r="FL955">
        <v>2544</v>
      </c>
      <c r="FM955">
        <v>2546</v>
      </c>
      <c r="FN955">
        <v>700</v>
      </c>
      <c r="FO955">
        <v>2544</v>
      </c>
      <c r="FP955">
        <v>2547</v>
      </c>
      <c r="FQ955">
        <v>2544</v>
      </c>
      <c r="FR955">
        <v>2547</v>
      </c>
      <c r="FS955">
        <v>1100</v>
      </c>
      <c r="FX955">
        <v>0</v>
      </c>
      <c r="GC955">
        <v>0</v>
      </c>
      <c r="GH955">
        <v>0</v>
      </c>
      <c r="GM955">
        <v>0</v>
      </c>
      <c r="GR955">
        <v>0</v>
      </c>
      <c r="GW955">
        <v>0</v>
      </c>
      <c r="HB955">
        <v>0</v>
      </c>
      <c r="HG955">
        <v>0</v>
      </c>
      <c r="HL955">
        <v>0</v>
      </c>
      <c r="HQ955">
        <v>0</v>
      </c>
      <c r="HV955">
        <v>0</v>
      </c>
      <c r="IA955">
        <v>0</v>
      </c>
      <c r="IB955">
        <v>2542</v>
      </c>
      <c r="IC955">
        <v>2563</v>
      </c>
      <c r="ID955">
        <v>2542</v>
      </c>
      <c r="IE955">
        <v>2559</v>
      </c>
      <c r="IF955">
        <v>9600</v>
      </c>
      <c r="IG955">
        <v>2557</v>
      </c>
      <c r="IH955">
        <v>2567</v>
      </c>
      <c r="II955">
        <v>2557</v>
      </c>
      <c r="IJ955">
        <v>2561</v>
      </c>
      <c r="IK955">
        <v>3600</v>
      </c>
      <c r="IL955">
        <v>2561</v>
      </c>
      <c r="IM955">
        <v>2562</v>
      </c>
      <c r="IN955">
        <v>2561</v>
      </c>
      <c r="IO955">
        <v>2561</v>
      </c>
      <c r="IP955">
        <v>1000</v>
      </c>
      <c r="IQ955">
        <v>2556</v>
      </c>
      <c r="IR955">
        <v>2558</v>
      </c>
      <c r="IS955">
        <v>2553</v>
      </c>
      <c r="IT955">
        <v>2555</v>
      </c>
      <c r="IU955">
        <v>1200</v>
      </c>
      <c r="IV955">
        <v>2554</v>
      </c>
      <c r="IW955">
        <v>2559</v>
      </c>
      <c r="IX955">
        <v>2553</v>
      </c>
      <c r="IY955">
        <v>2557</v>
      </c>
      <c r="IZ955">
        <v>1400</v>
      </c>
      <c r="JA955">
        <v>2555</v>
      </c>
      <c r="JB955">
        <v>2555</v>
      </c>
      <c r="JC955">
        <v>2555</v>
      </c>
      <c r="JD955">
        <v>2555</v>
      </c>
      <c r="JE955">
        <v>500</v>
      </c>
      <c r="JF955">
        <v>2556</v>
      </c>
      <c r="JG955">
        <v>2566</v>
      </c>
      <c r="JH955">
        <v>2556</v>
      </c>
      <c r="JI955">
        <v>2566</v>
      </c>
      <c r="JJ955">
        <v>2300</v>
      </c>
      <c r="JK955">
        <v>2568</v>
      </c>
      <c r="JL955">
        <v>2569</v>
      </c>
      <c r="JM955">
        <v>2567</v>
      </c>
      <c r="JN955">
        <v>2567</v>
      </c>
      <c r="JO955">
        <v>2100</v>
      </c>
      <c r="JP955">
        <v>2565</v>
      </c>
      <c r="JQ955">
        <v>2567</v>
      </c>
      <c r="JR955">
        <v>2564</v>
      </c>
      <c r="JS955">
        <v>2567</v>
      </c>
      <c r="JT955">
        <v>1600</v>
      </c>
      <c r="JU955">
        <v>2568</v>
      </c>
      <c r="JV955">
        <v>2569</v>
      </c>
      <c r="JW955">
        <v>2566</v>
      </c>
      <c r="JX955">
        <v>2566</v>
      </c>
      <c r="JY955">
        <v>800</v>
      </c>
      <c r="JZ955">
        <v>2566</v>
      </c>
      <c r="KA955">
        <v>2570</v>
      </c>
      <c r="KB955">
        <v>2566</v>
      </c>
      <c r="KC955">
        <v>2570</v>
      </c>
      <c r="KD955">
        <v>1800</v>
      </c>
      <c r="KE955">
        <v>2571</v>
      </c>
      <c r="KF955">
        <v>2571</v>
      </c>
      <c r="KG955">
        <v>2569</v>
      </c>
      <c r="KH955">
        <v>2569</v>
      </c>
      <c r="KI955">
        <v>800</v>
      </c>
      <c r="KJ955">
        <v>2568</v>
      </c>
      <c r="KK955">
        <v>2570</v>
      </c>
      <c r="KL955">
        <v>2568</v>
      </c>
      <c r="KM955">
        <v>2570</v>
      </c>
      <c r="KN955">
        <v>600</v>
      </c>
      <c r="KO955">
        <v>2570</v>
      </c>
      <c r="KP955">
        <v>2575</v>
      </c>
      <c r="KQ955">
        <v>2570</v>
      </c>
      <c r="KR955">
        <v>2573</v>
      </c>
      <c r="KS955">
        <v>2300</v>
      </c>
      <c r="KT955">
        <v>2572</v>
      </c>
      <c r="KU955">
        <v>2574</v>
      </c>
      <c r="KV955">
        <v>2572</v>
      </c>
      <c r="KW955">
        <v>2573</v>
      </c>
      <c r="KX955">
        <v>600</v>
      </c>
      <c r="KY955">
        <v>2574</v>
      </c>
      <c r="KZ955">
        <v>2576</v>
      </c>
      <c r="LA955">
        <v>2574</v>
      </c>
      <c r="LB955">
        <v>2576</v>
      </c>
      <c r="LC955">
        <v>800</v>
      </c>
      <c r="LD955">
        <v>2576</v>
      </c>
      <c r="LE955">
        <v>2578</v>
      </c>
      <c r="LF955">
        <v>2572</v>
      </c>
      <c r="LG955">
        <v>2572</v>
      </c>
      <c r="LH955">
        <v>1200</v>
      </c>
      <c r="LI955">
        <v>2570</v>
      </c>
      <c r="LJ955">
        <v>2573</v>
      </c>
      <c r="LK955">
        <v>2568</v>
      </c>
      <c r="LL955">
        <v>2569</v>
      </c>
      <c r="LM955">
        <v>6400</v>
      </c>
      <c r="LN955">
        <v>2567</v>
      </c>
      <c r="LO955">
        <v>2567</v>
      </c>
      <c r="LP955">
        <v>2560</v>
      </c>
      <c r="LQ955">
        <v>2564</v>
      </c>
      <c r="LR955">
        <v>4400</v>
      </c>
      <c r="LS955">
        <v>2564</v>
      </c>
      <c r="LT955">
        <v>2570</v>
      </c>
      <c r="LU955">
        <v>2564</v>
      </c>
      <c r="LV955">
        <v>2566</v>
      </c>
      <c r="LW955">
        <v>1800</v>
      </c>
      <c r="LX955">
        <v>2564</v>
      </c>
      <c r="LY955">
        <v>2567</v>
      </c>
      <c r="LZ955">
        <v>2564</v>
      </c>
      <c r="MA955">
        <v>2565</v>
      </c>
      <c r="MB955">
        <v>1500</v>
      </c>
      <c r="MC955">
        <v>2566</v>
      </c>
      <c r="MD955">
        <v>2566</v>
      </c>
      <c r="ME955">
        <v>2565</v>
      </c>
      <c r="MF955">
        <v>2565</v>
      </c>
      <c r="MG955">
        <v>700</v>
      </c>
      <c r="MH955">
        <v>2566</v>
      </c>
      <c r="MI955">
        <v>2566</v>
      </c>
      <c r="MJ955">
        <v>2565</v>
      </c>
      <c r="MK955">
        <v>2566</v>
      </c>
      <c r="ML955">
        <v>1400</v>
      </c>
      <c r="MM955">
        <v>2568</v>
      </c>
      <c r="MN955">
        <v>2570</v>
      </c>
      <c r="MO955">
        <v>2565</v>
      </c>
      <c r="MP955">
        <v>2566</v>
      </c>
      <c r="MQ955">
        <v>1800</v>
      </c>
      <c r="MR955">
        <v>2567</v>
      </c>
      <c r="MS955">
        <v>2569</v>
      </c>
      <c r="MT955">
        <v>2567</v>
      </c>
      <c r="MU955">
        <v>2569</v>
      </c>
      <c r="MV955">
        <v>1500</v>
      </c>
      <c r="MW955">
        <v>2569</v>
      </c>
      <c r="MX955">
        <v>2570</v>
      </c>
      <c r="MY955">
        <v>2569</v>
      </c>
      <c r="MZ955">
        <v>2569</v>
      </c>
      <c r="NA955">
        <v>900</v>
      </c>
      <c r="NB955">
        <v>2569</v>
      </c>
      <c r="NC955">
        <v>2569</v>
      </c>
      <c r="ND955">
        <v>2564</v>
      </c>
      <c r="NE955">
        <v>2566</v>
      </c>
      <c r="NF955">
        <v>3400</v>
      </c>
      <c r="NG955">
        <v>2565</v>
      </c>
      <c r="NH955">
        <v>2568</v>
      </c>
      <c r="NI955">
        <v>2564</v>
      </c>
      <c r="NJ955">
        <v>2568</v>
      </c>
      <c r="NK955">
        <v>1400</v>
      </c>
      <c r="NL955">
        <v>2567</v>
      </c>
      <c r="NM955">
        <v>2567</v>
      </c>
      <c r="NN955">
        <v>2563</v>
      </c>
      <c r="NO955">
        <v>2564</v>
      </c>
      <c r="NP955">
        <v>3400</v>
      </c>
      <c r="NQ955">
        <v>2563</v>
      </c>
      <c r="NR955">
        <v>2564</v>
      </c>
      <c r="NS955">
        <v>2560</v>
      </c>
      <c r="NT955">
        <v>2560</v>
      </c>
      <c r="NU955">
        <v>5900</v>
      </c>
      <c r="NV955">
        <v>2559</v>
      </c>
      <c r="NW955">
        <v>2559</v>
      </c>
      <c r="NX955">
        <v>2559</v>
      </c>
      <c r="NY955">
        <v>2559</v>
      </c>
      <c r="NZ955">
        <v>4900</v>
      </c>
    </row>
    <row r="956" spans="1:390" ht="15">
      <c r="A956" s="14" t="s">
        <v>18</v>
      </c>
      <c r="B956" s="14">
        <v>1</v>
      </c>
      <c r="C956" s="14">
        <v>6804</v>
      </c>
      <c r="D956" s="9" t="s">
        <v>363</v>
      </c>
      <c r="E956" s="14" t="s">
        <v>20</v>
      </c>
      <c r="F956" s="14" t="s">
        <v>621</v>
      </c>
      <c r="G956" s="51">
        <v>1715</v>
      </c>
      <c r="H956" s="51">
        <v>187</v>
      </c>
      <c r="I956" s="59">
        <v>0.12239999999999999</v>
      </c>
      <c r="J956" s="51">
        <v>5584900</v>
      </c>
      <c r="K956" s="51">
        <v>1744</v>
      </c>
      <c r="L956" s="51">
        <v>1612</v>
      </c>
      <c r="M956" s="64">
        <f t="shared" si="74"/>
        <v>0.2196969696969697</v>
      </c>
      <c r="N956" s="43" t="str">
        <f>IFERROR(VLOOKUP(C956, マスタ!$E$2:$G$33, 3, TRUE), "")</f>
        <v>電気</v>
      </c>
      <c r="O956" s="14" t="str">
        <f>IF(F956 = "", "", TEXT( WORKDAY(TEXT(LEFT(F956, FIND("(", F956) - 1), "yyyy/mm/dd"), 1, マスタ!$A$2:$A$106), "yyyymmdd"))</f>
        <v>20170816</v>
      </c>
      <c r="P956" s="18">
        <v>42963</v>
      </c>
      <c r="Q956" s="57">
        <v>1718</v>
      </c>
      <c r="R956" s="57">
        <v>1798</v>
      </c>
      <c r="S956" s="57">
        <v>1715</v>
      </c>
      <c r="T956" s="14" t="str">
        <f t="shared" si="79"/>
        <v>有</v>
      </c>
      <c r="U956" s="14" t="str">
        <f t="shared" si="80"/>
        <v>無</v>
      </c>
      <c r="V956" s="68">
        <f t="shared" si="81"/>
        <v>1.7492711370261649E-3</v>
      </c>
      <c r="W956" s="19" t="s">
        <v>950</v>
      </c>
      <c r="X956" s="47">
        <v>27</v>
      </c>
      <c r="Y956" s="70">
        <f t="shared" si="75"/>
        <v>15.74344023323615</v>
      </c>
      <c r="Z956">
        <v>1718</v>
      </c>
      <c r="AA956">
        <v>1731</v>
      </c>
      <c r="AB956">
        <v>1715</v>
      </c>
      <c r="AC956">
        <v>1726</v>
      </c>
      <c r="AD956">
        <v>230700</v>
      </c>
      <c r="AE956">
        <v>1728</v>
      </c>
      <c r="AF956">
        <v>1728</v>
      </c>
      <c r="AG956">
        <v>1717</v>
      </c>
      <c r="AH956">
        <v>1718</v>
      </c>
      <c r="AI956">
        <v>54600</v>
      </c>
      <c r="AJ956">
        <v>1718</v>
      </c>
      <c r="AK956">
        <v>1722</v>
      </c>
      <c r="AL956">
        <v>1715</v>
      </c>
      <c r="AM956">
        <v>1721</v>
      </c>
      <c r="AN956">
        <v>51700</v>
      </c>
      <c r="AO956">
        <v>1720</v>
      </c>
      <c r="AP956">
        <v>1738</v>
      </c>
      <c r="AQ956">
        <v>1720</v>
      </c>
      <c r="AR956">
        <v>1726</v>
      </c>
      <c r="AS956">
        <v>89700</v>
      </c>
      <c r="AT956">
        <v>1726</v>
      </c>
      <c r="AU956">
        <v>1745</v>
      </c>
      <c r="AV956">
        <v>1726</v>
      </c>
      <c r="AW956">
        <v>1745</v>
      </c>
      <c r="AX956">
        <v>64400</v>
      </c>
      <c r="AY956">
        <v>1745</v>
      </c>
      <c r="AZ956">
        <v>1752</v>
      </c>
      <c r="BA956">
        <v>1742</v>
      </c>
      <c r="BB956">
        <v>1750</v>
      </c>
      <c r="BC956">
        <v>106100</v>
      </c>
      <c r="BD956">
        <v>1749</v>
      </c>
      <c r="BE956">
        <v>1758</v>
      </c>
      <c r="BF956">
        <v>1747</v>
      </c>
      <c r="BG956">
        <v>1755</v>
      </c>
      <c r="BH956">
        <v>72900</v>
      </c>
      <c r="BI956">
        <v>1754</v>
      </c>
      <c r="BJ956">
        <v>1768</v>
      </c>
      <c r="BK956">
        <v>1753</v>
      </c>
      <c r="BL956">
        <v>1754</v>
      </c>
      <c r="BM956">
        <v>114800</v>
      </c>
      <c r="BN956">
        <v>1755</v>
      </c>
      <c r="BO956">
        <v>1762</v>
      </c>
      <c r="BP956">
        <v>1754</v>
      </c>
      <c r="BQ956">
        <v>1759</v>
      </c>
      <c r="BR956">
        <v>56600</v>
      </c>
      <c r="BS956">
        <v>1757</v>
      </c>
      <c r="BT956">
        <v>1759</v>
      </c>
      <c r="BU956">
        <v>1753</v>
      </c>
      <c r="BV956">
        <v>1759</v>
      </c>
      <c r="BW956">
        <v>32200</v>
      </c>
      <c r="BX956">
        <v>1760</v>
      </c>
      <c r="BY956">
        <v>1760</v>
      </c>
      <c r="BZ956">
        <v>1748</v>
      </c>
      <c r="CA956">
        <v>1748</v>
      </c>
      <c r="CB956">
        <v>47800</v>
      </c>
      <c r="CC956">
        <v>1750</v>
      </c>
      <c r="CD956">
        <v>1752</v>
      </c>
      <c r="CE956">
        <v>1741</v>
      </c>
      <c r="CF956">
        <v>1745</v>
      </c>
      <c r="CG956">
        <v>53800</v>
      </c>
      <c r="CH956">
        <v>1747</v>
      </c>
      <c r="CI956">
        <v>1759</v>
      </c>
      <c r="CJ956">
        <v>1747</v>
      </c>
      <c r="CK956">
        <v>1756</v>
      </c>
      <c r="CL956">
        <v>33600</v>
      </c>
      <c r="CM956">
        <v>1756</v>
      </c>
      <c r="CN956">
        <v>1758</v>
      </c>
      <c r="CO956">
        <v>1746</v>
      </c>
      <c r="CP956">
        <v>1750</v>
      </c>
      <c r="CQ956">
        <v>69000</v>
      </c>
      <c r="CR956">
        <v>1752</v>
      </c>
      <c r="CS956">
        <v>1759</v>
      </c>
      <c r="CT956">
        <v>1750</v>
      </c>
      <c r="CU956">
        <v>1758</v>
      </c>
      <c r="CV956">
        <v>37600</v>
      </c>
      <c r="CW956">
        <v>1758</v>
      </c>
      <c r="CX956">
        <v>1758</v>
      </c>
      <c r="CY956">
        <v>1745</v>
      </c>
      <c r="CZ956">
        <v>1747</v>
      </c>
      <c r="DA956">
        <v>30800</v>
      </c>
      <c r="DB956">
        <v>1747</v>
      </c>
      <c r="DC956">
        <v>1752</v>
      </c>
      <c r="DD956">
        <v>1746</v>
      </c>
      <c r="DE956">
        <v>1750</v>
      </c>
      <c r="DF956">
        <v>11500</v>
      </c>
      <c r="DG956">
        <v>1751</v>
      </c>
      <c r="DH956">
        <v>1757</v>
      </c>
      <c r="DI956">
        <v>1751</v>
      </c>
      <c r="DJ956">
        <v>1757</v>
      </c>
      <c r="DK956">
        <v>27800</v>
      </c>
      <c r="DL956">
        <v>1757</v>
      </c>
      <c r="DM956">
        <v>1758</v>
      </c>
      <c r="DN956">
        <v>1751</v>
      </c>
      <c r="DO956">
        <v>1752</v>
      </c>
      <c r="DP956">
        <v>27200</v>
      </c>
      <c r="DQ956">
        <v>1751</v>
      </c>
      <c r="DR956">
        <v>1758</v>
      </c>
      <c r="DS956">
        <v>1751</v>
      </c>
      <c r="DT956">
        <v>1756</v>
      </c>
      <c r="DU956">
        <v>23000</v>
      </c>
      <c r="DV956">
        <v>1757</v>
      </c>
      <c r="DW956">
        <v>1766</v>
      </c>
      <c r="DX956">
        <v>1756</v>
      </c>
      <c r="DY956">
        <v>1766</v>
      </c>
      <c r="DZ956">
        <v>71500</v>
      </c>
      <c r="EA956">
        <v>1766</v>
      </c>
      <c r="EB956">
        <v>1774</v>
      </c>
      <c r="EC956">
        <v>1765</v>
      </c>
      <c r="ED956">
        <v>1771</v>
      </c>
      <c r="EE956">
        <v>75200</v>
      </c>
      <c r="EF956">
        <v>1770</v>
      </c>
      <c r="EG956">
        <v>1773</v>
      </c>
      <c r="EH956">
        <v>1763</v>
      </c>
      <c r="EI956">
        <v>1772</v>
      </c>
      <c r="EJ956">
        <v>29300</v>
      </c>
      <c r="EK956">
        <v>1772</v>
      </c>
      <c r="EL956">
        <v>1778</v>
      </c>
      <c r="EM956">
        <v>1770</v>
      </c>
      <c r="EN956">
        <v>1777</v>
      </c>
      <c r="EO956">
        <v>55300</v>
      </c>
      <c r="EP956">
        <v>1777</v>
      </c>
      <c r="EQ956">
        <v>1778</v>
      </c>
      <c r="ER956">
        <v>1767</v>
      </c>
      <c r="ES956">
        <v>1770</v>
      </c>
      <c r="ET956">
        <v>39800</v>
      </c>
      <c r="EU956">
        <v>1768</v>
      </c>
      <c r="EV956">
        <v>1772</v>
      </c>
      <c r="EW956">
        <v>1765</v>
      </c>
      <c r="EX956">
        <v>1771</v>
      </c>
      <c r="EY956">
        <v>58700</v>
      </c>
      <c r="EZ956">
        <v>1771</v>
      </c>
      <c r="FA956">
        <v>1773</v>
      </c>
      <c r="FB956">
        <v>1768</v>
      </c>
      <c r="FC956">
        <v>1772</v>
      </c>
      <c r="FD956">
        <v>21000</v>
      </c>
      <c r="FE956">
        <v>1772</v>
      </c>
      <c r="FF956">
        <v>1775</v>
      </c>
      <c r="FG956">
        <v>1766</v>
      </c>
      <c r="FH956">
        <v>1772</v>
      </c>
      <c r="FI956">
        <v>31900</v>
      </c>
      <c r="FJ956">
        <v>1770</v>
      </c>
      <c r="FK956">
        <v>1775</v>
      </c>
      <c r="FL956">
        <v>1770</v>
      </c>
      <c r="FM956">
        <v>1774</v>
      </c>
      <c r="FN956">
        <v>14400</v>
      </c>
      <c r="FO956">
        <v>1775</v>
      </c>
      <c r="FP956">
        <v>1778</v>
      </c>
      <c r="FQ956">
        <v>1774</v>
      </c>
      <c r="FR956">
        <v>1774</v>
      </c>
      <c r="FS956">
        <v>23400</v>
      </c>
      <c r="FT956">
        <v>1775</v>
      </c>
      <c r="FU956">
        <v>1775</v>
      </c>
      <c r="FV956">
        <v>1775</v>
      </c>
      <c r="FW956">
        <v>1775</v>
      </c>
      <c r="FX956">
        <v>4700</v>
      </c>
      <c r="GC956">
        <v>0</v>
      </c>
      <c r="GH956">
        <v>0</v>
      </c>
      <c r="GM956">
        <v>0</v>
      </c>
      <c r="GR956">
        <v>0</v>
      </c>
      <c r="GW956">
        <v>0</v>
      </c>
      <c r="HB956">
        <v>0</v>
      </c>
      <c r="HG956">
        <v>0</v>
      </c>
      <c r="HL956">
        <v>0</v>
      </c>
      <c r="HQ956">
        <v>0</v>
      </c>
      <c r="HV956">
        <v>0</v>
      </c>
      <c r="IA956">
        <v>0</v>
      </c>
      <c r="IB956">
        <v>1777</v>
      </c>
      <c r="IC956">
        <v>1780</v>
      </c>
      <c r="ID956">
        <v>1772</v>
      </c>
      <c r="IE956">
        <v>1774</v>
      </c>
      <c r="IF956">
        <v>131800</v>
      </c>
      <c r="IG956">
        <v>1776</v>
      </c>
      <c r="IH956">
        <v>1781</v>
      </c>
      <c r="II956">
        <v>1774</v>
      </c>
      <c r="IJ956">
        <v>1778</v>
      </c>
      <c r="IK956">
        <v>36600</v>
      </c>
      <c r="IL956">
        <v>1778</v>
      </c>
      <c r="IM956">
        <v>1784</v>
      </c>
      <c r="IN956">
        <v>1778</v>
      </c>
      <c r="IO956">
        <v>1780</v>
      </c>
      <c r="IP956">
        <v>45200</v>
      </c>
      <c r="IQ956">
        <v>1779</v>
      </c>
      <c r="IR956">
        <v>1783</v>
      </c>
      <c r="IS956">
        <v>1778</v>
      </c>
      <c r="IT956">
        <v>1780</v>
      </c>
      <c r="IU956">
        <v>37500</v>
      </c>
      <c r="IV956">
        <v>1779</v>
      </c>
      <c r="IW956">
        <v>1780</v>
      </c>
      <c r="IX956">
        <v>1773</v>
      </c>
      <c r="IY956">
        <v>1779</v>
      </c>
      <c r="IZ956">
        <v>51000</v>
      </c>
      <c r="JA956">
        <v>1779</v>
      </c>
      <c r="JB956">
        <v>1780</v>
      </c>
      <c r="JC956">
        <v>1773</v>
      </c>
      <c r="JD956">
        <v>1780</v>
      </c>
      <c r="JE956">
        <v>27800</v>
      </c>
      <c r="JF956">
        <v>1779</v>
      </c>
      <c r="JG956">
        <v>1779</v>
      </c>
      <c r="JH956">
        <v>1774</v>
      </c>
      <c r="JI956">
        <v>1775</v>
      </c>
      <c r="JJ956">
        <v>11300</v>
      </c>
      <c r="JK956">
        <v>1774</v>
      </c>
      <c r="JL956">
        <v>1779</v>
      </c>
      <c r="JM956">
        <v>1772</v>
      </c>
      <c r="JN956">
        <v>1773</v>
      </c>
      <c r="JO956">
        <v>43300</v>
      </c>
      <c r="JP956">
        <v>1772</v>
      </c>
      <c r="JQ956">
        <v>1774</v>
      </c>
      <c r="JR956">
        <v>1769</v>
      </c>
      <c r="JS956">
        <v>1772</v>
      </c>
      <c r="JT956">
        <v>23500</v>
      </c>
      <c r="JU956">
        <v>1772</v>
      </c>
      <c r="JV956">
        <v>1774</v>
      </c>
      <c r="JW956">
        <v>1771</v>
      </c>
      <c r="JX956">
        <v>1773</v>
      </c>
      <c r="JY956">
        <v>21100</v>
      </c>
      <c r="JZ956">
        <v>1773</v>
      </c>
      <c r="KA956">
        <v>1774</v>
      </c>
      <c r="KB956">
        <v>1771</v>
      </c>
      <c r="KC956">
        <v>1774</v>
      </c>
      <c r="KD956">
        <v>14300</v>
      </c>
      <c r="KE956">
        <v>1774</v>
      </c>
      <c r="KF956">
        <v>1776</v>
      </c>
      <c r="KG956">
        <v>1770</v>
      </c>
      <c r="KH956">
        <v>1776</v>
      </c>
      <c r="KI956">
        <v>30900</v>
      </c>
      <c r="KJ956">
        <v>1777</v>
      </c>
      <c r="KK956">
        <v>1780</v>
      </c>
      <c r="KL956">
        <v>1769</v>
      </c>
      <c r="KM956">
        <v>1771</v>
      </c>
      <c r="KN956">
        <v>47700</v>
      </c>
      <c r="KO956">
        <v>1772</v>
      </c>
      <c r="KP956">
        <v>1776</v>
      </c>
      <c r="KQ956">
        <v>1771</v>
      </c>
      <c r="KR956">
        <v>1776</v>
      </c>
      <c r="KS956">
        <v>15100</v>
      </c>
      <c r="KT956">
        <v>1776</v>
      </c>
      <c r="KU956">
        <v>1776</v>
      </c>
      <c r="KV956">
        <v>1773</v>
      </c>
      <c r="KW956">
        <v>1774</v>
      </c>
      <c r="KX956">
        <v>14500</v>
      </c>
      <c r="KY956">
        <v>1774</v>
      </c>
      <c r="KZ956">
        <v>1775</v>
      </c>
      <c r="LA956">
        <v>1774</v>
      </c>
      <c r="LB956">
        <v>1775</v>
      </c>
      <c r="LC956">
        <v>8900</v>
      </c>
      <c r="LD956">
        <v>1774</v>
      </c>
      <c r="LE956">
        <v>1775</v>
      </c>
      <c r="LF956">
        <v>1771</v>
      </c>
      <c r="LG956">
        <v>1771</v>
      </c>
      <c r="LH956">
        <v>22100</v>
      </c>
      <c r="LI956">
        <v>1773</v>
      </c>
      <c r="LJ956">
        <v>1773</v>
      </c>
      <c r="LK956">
        <v>1770</v>
      </c>
      <c r="LL956">
        <v>1771</v>
      </c>
      <c r="LM956">
        <v>34100</v>
      </c>
      <c r="LN956">
        <v>1771</v>
      </c>
      <c r="LO956">
        <v>1776</v>
      </c>
      <c r="LP956">
        <v>1771</v>
      </c>
      <c r="LQ956">
        <v>1775</v>
      </c>
      <c r="LR956">
        <v>30100</v>
      </c>
      <c r="LS956">
        <v>1776</v>
      </c>
      <c r="LT956">
        <v>1781</v>
      </c>
      <c r="LU956">
        <v>1774</v>
      </c>
      <c r="LV956">
        <v>1779</v>
      </c>
      <c r="LW956">
        <v>47700</v>
      </c>
      <c r="LX956">
        <v>1778</v>
      </c>
      <c r="LY956">
        <v>1783</v>
      </c>
      <c r="LZ956">
        <v>1778</v>
      </c>
      <c r="MA956">
        <v>1783</v>
      </c>
      <c r="MB956">
        <v>28100</v>
      </c>
      <c r="MC956">
        <v>1782</v>
      </c>
      <c r="MD956">
        <v>1788</v>
      </c>
      <c r="ME956">
        <v>1780</v>
      </c>
      <c r="MF956">
        <v>1787</v>
      </c>
      <c r="MG956">
        <v>86400</v>
      </c>
      <c r="MH956">
        <v>1786</v>
      </c>
      <c r="MI956">
        <v>1790</v>
      </c>
      <c r="MJ956">
        <v>1785</v>
      </c>
      <c r="MK956">
        <v>1789</v>
      </c>
      <c r="ML956">
        <v>45700</v>
      </c>
      <c r="MM956">
        <v>1789</v>
      </c>
      <c r="MN956">
        <v>1798</v>
      </c>
      <c r="MO956">
        <v>1789</v>
      </c>
      <c r="MP956">
        <v>1794</v>
      </c>
      <c r="MQ956">
        <v>96500</v>
      </c>
      <c r="MR956">
        <v>1794</v>
      </c>
      <c r="MS956">
        <v>1794</v>
      </c>
      <c r="MT956">
        <v>1788</v>
      </c>
      <c r="MU956">
        <v>1792</v>
      </c>
      <c r="MV956">
        <v>49900</v>
      </c>
      <c r="MW956">
        <v>1792</v>
      </c>
      <c r="MX956">
        <v>1794</v>
      </c>
      <c r="MY956">
        <v>1788</v>
      </c>
      <c r="MZ956">
        <v>1789</v>
      </c>
      <c r="NA956">
        <v>88900</v>
      </c>
      <c r="NB956">
        <v>1790</v>
      </c>
      <c r="NC956">
        <v>1794</v>
      </c>
      <c r="ND956">
        <v>1789</v>
      </c>
      <c r="NE956">
        <v>1790</v>
      </c>
      <c r="NF956">
        <v>66000</v>
      </c>
      <c r="NG956">
        <v>1790</v>
      </c>
      <c r="NH956">
        <v>1793</v>
      </c>
      <c r="NI956">
        <v>1789</v>
      </c>
      <c r="NJ956">
        <v>1792</v>
      </c>
      <c r="NK956">
        <v>66500</v>
      </c>
      <c r="NL956">
        <v>1792</v>
      </c>
      <c r="NM956">
        <v>1797</v>
      </c>
      <c r="NN956">
        <v>1790</v>
      </c>
      <c r="NO956">
        <v>1794</v>
      </c>
      <c r="NP956">
        <v>97500</v>
      </c>
      <c r="NQ956">
        <v>1794</v>
      </c>
      <c r="NR956">
        <v>1796</v>
      </c>
      <c r="NS956">
        <v>1793</v>
      </c>
      <c r="NT956">
        <v>1794</v>
      </c>
      <c r="NU956">
        <v>94700</v>
      </c>
      <c r="NV956">
        <v>1793</v>
      </c>
      <c r="NW956">
        <v>1793</v>
      </c>
      <c r="NX956">
        <v>1793</v>
      </c>
      <c r="NY956">
        <v>1793</v>
      </c>
      <c r="NZ956">
        <v>129800</v>
      </c>
    </row>
    <row r="957" spans="1:390" ht="15">
      <c r="A957" s="15" t="s">
        <v>18</v>
      </c>
      <c r="B957" s="15">
        <v>2</v>
      </c>
      <c r="C957" s="15">
        <v>4686</v>
      </c>
      <c r="D957" s="10" t="s">
        <v>442</v>
      </c>
      <c r="E957" s="15" t="s">
        <v>20</v>
      </c>
      <c r="F957" s="15" t="s">
        <v>621</v>
      </c>
      <c r="G957" s="50">
        <v>2316</v>
      </c>
      <c r="H957" s="50">
        <v>252</v>
      </c>
      <c r="I957" s="58">
        <v>0.1221</v>
      </c>
      <c r="J957" s="50">
        <v>1614600</v>
      </c>
      <c r="K957" s="50">
        <v>2339</v>
      </c>
      <c r="L957" s="50">
        <v>2071</v>
      </c>
      <c r="M957" s="63">
        <f t="shared" si="74"/>
        <v>8.5820895522388058E-2</v>
      </c>
      <c r="N957" s="42" t="str">
        <f>IFERROR(VLOOKUP(C957, マスタ!$E$2:$G$33, 3, TRUE), "")</f>
        <v>化学・医薬品</v>
      </c>
      <c r="O957" s="15" t="str">
        <f>IF(F957 = "", "", TEXT( WORKDAY(TEXT(LEFT(F957, FIND("(", F957) - 1), "yyyy/mm/dd"), 1, マスタ!$A$2:$A$106), "yyyymmdd"))</f>
        <v>20170816</v>
      </c>
      <c r="P957" s="16">
        <v>42963</v>
      </c>
      <c r="Q957" s="56">
        <v>2277</v>
      </c>
      <c r="R957" s="56">
        <v>2350</v>
      </c>
      <c r="S957" s="56">
        <v>2265</v>
      </c>
      <c r="T957" s="15" t="str">
        <f t="shared" si="79"/>
        <v>有</v>
      </c>
      <c r="U957" s="15" t="str">
        <f t="shared" si="80"/>
        <v>無</v>
      </c>
      <c r="V957" s="67">
        <f t="shared" si="81"/>
        <v>-1.6839378238341918E-2</v>
      </c>
      <c r="W957" s="17" t="s">
        <v>950</v>
      </c>
      <c r="X957" s="46">
        <v>40</v>
      </c>
      <c r="Y957" s="71">
        <f t="shared" si="75"/>
        <v>17.271157167530223</v>
      </c>
      <c r="Z957">
        <v>2277</v>
      </c>
      <c r="AA957">
        <v>2319</v>
      </c>
      <c r="AB957">
        <v>2265</v>
      </c>
      <c r="AC957">
        <v>2311</v>
      </c>
      <c r="AD957">
        <v>108800</v>
      </c>
      <c r="AE957">
        <v>2307</v>
      </c>
      <c r="AF957">
        <v>2310</v>
      </c>
      <c r="AG957">
        <v>2284</v>
      </c>
      <c r="AH957">
        <v>2291</v>
      </c>
      <c r="AI957">
        <v>23500</v>
      </c>
      <c r="AJ957">
        <v>2294</v>
      </c>
      <c r="AK957">
        <v>2320</v>
      </c>
      <c r="AL957">
        <v>2293</v>
      </c>
      <c r="AM957">
        <v>2310</v>
      </c>
      <c r="AN957">
        <v>13100</v>
      </c>
      <c r="AO957">
        <v>2308</v>
      </c>
      <c r="AP957">
        <v>2313</v>
      </c>
      <c r="AQ957">
        <v>2298</v>
      </c>
      <c r="AR957">
        <v>2313</v>
      </c>
      <c r="AS957">
        <v>11500</v>
      </c>
      <c r="AT957">
        <v>2316</v>
      </c>
      <c r="AU957">
        <v>2322</v>
      </c>
      <c r="AV957">
        <v>2312</v>
      </c>
      <c r="AW957">
        <v>2317</v>
      </c>
      <c r="AX957">
        <v>7400</v>
      </c>
      <c r="AY957">
        <v>2318</v>
      </c>
      <c r="AZ957">
        <v>2332</v>
      </c>
      <c r="BA957">
        <v>2315</v>
      </c>
      <c r="BB957">
        <v>2315</v>
      </c>
      <c r="BC957">
        <v>20000</v>
      </c>
      <c r="BD957">
        <v>2316</v>
      </c>
      <c r="BE957">
        <v>2335</v>
      </c>
      <c r="BF957">
        <v>2316</v>
      </c>
      <c r="BG957">
        <v>2332</v>
      </c>
      <c r="BH957">
        <v>14100</v>
      </c>
      <c r="BI957">
        <v>2334</v>
      </c>
      <c r="BJ957">
        <v>2335</v>
      </c>
      <c r="BK957">
        <v>2326</v>
      </c>
      <c r="BL957">
        <v>2330</v>
      </c>
      <c r="BM957">
        <v>10000</v>
      </c>
      <c r="BN957">
        <v>2328</v>
      </c>
      <c r="BO957">
        <v>2330</v>
      </c>
      <c r="BP957">
        <v>2321</v>
      </c>
      <c r="BQ957">
        <v>2328</v>
      </c>
      <c r="BR957">
        <v>9800</v>
      </c>
      <c r="BS957">
        <v>2330</v>
      </c>
      <c r="BT957">
        <v>2332</v>
      </c>
      <c r="BU957">
        <v>2313</v>
      </c>
      <c r="BV957">
        <v>2321</v>
      </c>
      <c r="BW957">
        <v>13500</v>
      </c>
      <c r="BX957">
        <v>2320</v>
      </c>
      <c r="BY957">
        <v>2332</v>
      </c>
      <c r="BZ957">
        <v>2319</v>
      </c>
      <c r="CA957">
        <v>2320</v>
      </c>
      <c r="CB957">
        <v>8700</v>
      </c>
      <c r="CC957">
        <v>2320</v>
      </c>
      <c r="CD957">
        <v>2321</v>
      </c>
      <c r="CE957">
        <v>2315</v>
      </c>
      <c r="CF957">
        <v>2317</v>
      </c>
      <c r="CG957">
        <v>6700</v>
      </c>
      <c r="CH957">
        <v>2318</v>
      </c>
      <c r="CI957">
        <v>2318</v>
      </c>
      <c r="CJ957">
        <v>2312</v>
      </c>
      <c r="CK957">
        <v>2316</v>
      </c>
      <c r="CL957">
        <v>7900</v>
      </c>
      <c r="CM957">
        <v>2314</v>
      </c>
      <c r="CN957">
        <v>2314</v>
      </c>
      <c r="CO957">
        <v>2304</v>
      </c>
      <c r="CP957">
        <v>2310</v>
      </c>
      <c r="CQ957">
        <v>16600</v>
      </c>
      <c r="CR957">
        <v>2308</v>
      </c>
      <c r="CS957">
        <v>2313</v>
      </c>
      <c r="CT957">
        <v>2304</v>
      </c>
      <c r="CU957">
        <v>2313</v>
      </c>
      <c r="CV957">
        <v>5100</v>
      </c>
      <c r="CW957">
        <v>2312</v>
      </c>
      <c r="CX957">
        <v>2325</v>
      </c>
      <c r="CY957">
        <v>2312</v>
      </c>
      <c r="CZ957">
        <v>2324</v>
      </c>
      <c r="DA957">
        <v>12700</v>
      </c>
      <c r="DB957">
        <v>2324</v>
      </c>
      <c r="DC957">
        <v>2328</v>
      </c>
      <c r="DD957">
        <v>2317</v>
      </c>
      <c r="DE957">
        <v>2320</v>
      </c>
      <c r="DF957">
        <v>7400</v>
      </c>
      <c r="DG957">
        <v>2323</v>
      </c>
      <c r="DH957">
        <v>2323</v>
      </c>
      <c r="DI957">
        <v>2312</v>
      </c>
      <c r="DJ957">
        <v>2316</v>
      </c>
      <c r="DK957">
        <v>5600</v>
      </c>
      <c r="DL957">
        <v>2318</v>
      </c>
      <c r="DM957">
        <v>2321</v>
      </c>
      <c r="DN957">
        <v>2314</v>
      </c>
      <c r="DO957">
        <v>2317</v>
      </c>
      <c r="DP957">
        <v>4900</v>
      </c>
      <c r="DQ957">
        <v>2317</v>
      </c>
      <c r="DR957">
        <v>2318</v>
      </c>
      <c r="DS957">
        <v>2316</v>
      </c>
      <c r="DT957">
        <v>2318</v>
      </c>
      <c r="DU957">
        <v>3400</v>
      </c>
      <c r="DV957">
        <v>2318</v>
      </c>
      <c r="DW957">
        <v>2318</v>
      </c>
      <c r="DX957">
        <v>2312</v>
      </c>
      <c r="DY957">
        <v>2312</v>
      </c>
      <c r="DZ957">
        <v>1700</v>
      </c>
      <c r="EA957">
        <v>2311</v>
      </c>
      <c r="EB957">
        <v>2319</v>
      </c>
      <c r="EC957">
        <v>2310</v>
      </c>
      <c r="ED957">
        <v>2318</v>
      </c>
      <c r="EE957">
        <v>11000</v>
      </c>
      <c r="EF957">
        <v>2316</v>
      </c>
      <c r="EG957">
        <v>2328</v>
      </c>
      <c r="EH957">
        <v>2315</v>
      </c>
      <c r="EI957">
        <v>2325</v>
      </c>
      <c r="EJ957">
        <v>11300</v>
      </c>
      <c r="EK957">
        <v>2324</v>
      </c>
      <c r="EL957">
        <v>2331</v>
      </c>
      <c r="EM957">
        <v>2321</v>
      </c>
      <c r="EN957">
        <v>2326</v>
      </c>
      <c r="EO957">
        <v>9200</v>
      </c>
      <c r="EP957">
        <v>2323</v>
      </c>
      <c r="EQ957">
        <v>2333</v>
      </c>
      <c r="ER957">
        <v>2321</v>
      </c>
      <c r="ES957">
        <v>2333</v>
      </c>
      <c r="ET957">
        <v>13400</v>
      </c>
      <c r="EU957">
        <v>2331</v>
      </c>
      <c r="EV957">
        <v>2343</v>
      </c>
      <c r="EW957">
        <v>2331</v>
      </c>
      <c r="EX957">
        <v>2340</v>
      </c>
      <c r="EY957">
        <v>22900</v>
      </c>
      <c r="EZ957">
        <v>2338</v>
      </c>
      <c r="FA957">
        <v>2340</v>
      </c>
      <c r="FB957">
        <v>2326</v>
      </c>
      <c r="FC957">
        <v>2337</v>
      </c>
      <c r="FD957">
        <v>7700</v>
      </c>
      <c r="FE957">
        <v>2336</v>
      </c>
      <c r="FF957">
        <v>2337</v>
      </c>
      <c r="FG957">
        <v>2331</v>
      </c>
      <c r="FH957">
        <v>2335</v>
      </c>
      <c r="FI957">
        <v>6700</v>
      </c>
      <c r="FJ957">
        <v>2335</v>
      </c>
      <c r="FK957">
        <v>2340</v>
      </c>
      <c r="FL957">
        <v>2332</v>
      </c>
      <c r="FM957">
        <v>2339</v>
      </c>
      <c r="FN957">
        <v>4200</v>
      </c>
      <c r="FO957">
        <v>2337</v>
      </c>
      <c r="FP957">
        <v>2340</v>
      </c>
      <c r="FQ957">
        <v>2332</v>
      </c>
      <c r="FR957">
        <v>2334</v>
      </c>
      <c r="FS957">
        <v>10200</v>
      </c>
      <c r="FT957">
        <v>2335</v>
      </c>
      <c r="FU957">
        <v>2335</v>
      </c>
      <c r="FV957">
        <v>2335</v>
      </c>
      <c r="FW957">
        <v>2335</v>
      </c>
      <c r="FX957">
        <v>500</v>
      </c>
      <c r="GC957">
        <v>0</v>
      </c>
      <c r="GH957">
        <v>0</v>
      </c>
      <c r="GM957">
        <v>0</v>
      </c>
      <c r="GR957">
        <v>0</v>
      </c>
      <c r="GW957">
        <v>0</v>
      </c>
      <c r="HB957">
        <v>0</v>
      </c>
      <c r="HG957">
        <v>0</v>
      </c>
      <c r="HL957">
        <v>0</v>
      </c>
      <c r="HQ957">
        <v>0</v>
      </c>
      <c r="HV957">
        <v>0</v>
      </c>
      <c r="IA957">
        <v>0</v>
      </c>
      <c r="IB957">
        <v>2338</v>
      </c>
      <c r="IC957">
        <v>2339</v>
      </c>
      <c r="ID957">
        <v>2328</v>
      </c>
      <c r="IE957">
        <v>2331</v>
      </c>
      <c r="IF957">
        <v>18500</v>
      </c>
      <c r="IG957">
        <v>2330</v>
      </c>
      <c r="IH957">
        <v>2337</v>
      </c>
      <c r="II957">
        <v>2321</v>
      </c>
      <c r="IJ957">
        <v>2333</v>
      </c>
      <c r="IK957">
        <v>14100</v>
      </c>
      <c r="IL957">
        <v>2333</v>
      </c>
      <c r="IM957">
        <v>2340</v>
      </c>
      <c r="IN957">
        <v>2333</v>
      </c>
      <c r="IO957">
        <v>2333</v>
      </c>
      <c r="IP957">
        <v>7700</v>
      </c>
      <c r="IQ957">
        <v>2334</v>
      </c>
      <c r="IR957">
        <v>2335</v>
      </c>
      <c r="IS957">
        <v>2321</v>
      </c>
      <c r="IT957">
        <v>2325</v>
      </c>
      <c r="IU957">
        <v>7800</v>
      </c>
      <c r="IV957">
        <v>2325</v>
      </c>
      <c r="IW957">
        <v>2330</v>
      </c>
      <c r="IX957">
        <v>2320</v>
      </c>
      <c r="IY957">
        <v>2325</v>
      </c>
      <c r="IZ957">
        <v>5100</v>
      </c>
      <c r="JA957">
        <v>2326</v>
      </c>
      <c r="JB957">
        <v>2331</v>
      </c>
      <c r="JC957">
        <v>2325</v>
      </c>
      <c r="JD957">
        <v>2326</v>
      </c>
      <c r="JE957">
        <v>2900</v>
      </c>
      <c r="JF957">
        <v>2326</v>
      </c>
      <c r="JG957">
        <v>2329</v>
      </c>
      <c r="JH957">
        <v>2321</v>
      </c>
      <c r="JI957">
        <v>2329</v>
      </c>
      <c r="JJ957">
        <v>5700</v>
      </c>
      <c r="JK957">
        <v>2328</v>
      </c>
      <c r="JL957">
        <v>2328</v>
      </c>
      <c r="JM957">
        <v>2325</v>
      </c>
      <c r="JN957">
        <v>2327</v>
      </c>
      <c r="JO957">
        <v>1700</v>
      </c>
      <c r="JP957">
        <v>2326</v>
      </c>
      <c r="JQ957">
        <v>2326</v>
      </c>
      <c r="JR957">
        <v>2321</v>
      </c>
      <c r="JS957">
        <v>2321</v>
      </c>
      <c r="JT957">
        <v>3900</v>
      </c>
      <c r="JU957">
        <v>2320</v>
      </c>
      <c r="JV957">
        <v>2322</v>
      </c>
      <c r="JW957">
        <v>2317</v>
      </c>
      <c r="JX957">
        <v>2321</v>
      </c>
      <c r="JY957">
        <v>4300</v>
      </c>
      <c r="JZ957">
        <v>2320</v>
      </c>
      <c r="KA957">
        <v>2324</v>
      </c>
      <c r="KB957">
        <v>2320</v>
      </c>
      <c r="KC957">
        <v>2321</v>
      </c>
      <c r="KD957">
        <v>3200</v>
      </c>
      <c r="KE957">
        <v>2320</v>
      </c>
      <c r="KF957">
        <v>2325</v>
      </c>
      <c r="KG957">
        <v>2319</v>
      </c>
      <c r="KH957">
        <v>2324</v>
      </c>
      <c r="KI957">
        <v>3100</v>
      </c>
      <c r="KJ957">
        <v>2324</v>
      </c>
      <c r="KK957">
        <v>2325</v>
      </c>
      <c r="KL957">
        <v>2322</v>
      </c>
      <c r="KM957">
        <v>2324</v>
      </c>
      <c r="KN957">
        <v>3500</v>
      </c>
      <c r="KO957">
        <v>2325</v>
      </c>
      <c r="KP957">
        <v>2328</v>
      </c>
      <c r="KQ957">
        <v>2324</v>
      </c>
      <c r="KR957">
        <v>2328</v>
      </c>
      <c r="KS957">
        <v>2000</v>
      </c>
      <c r="KT957">
        <v>2329</v>
      </c>
      <c r="KU957">
        <v>2329</v>
      </c>
      <c r="KV957">
        <v>2326</v>
      </c>
      <c r="KW957">
        <v>2329</v>
      </c>
      <c r="KX957">
        <v>1300</v>
      </c>
      <c r="KY957">
        <v>2327</v>
      </c>
      <c r="KZ957">
        <v>2327</v>
      </c>
      <c r="LA957">
        <v>2324</v>
      </c>
      <c r="LB957">
        <v>2324</v>
      </c>
      <c r="LC957">
        <v>3900</v>
      </c>
      <c r="LD957">
        <v>2324</v>
      </c>
      <c r="LE957">
        <v>2328</v>
      </c>
      <c r="LF957">
        <v>2321</v>
      </c>
      <c r="LG957">
        <v>2322</v>
      </c>
      <c r="LH957">
        <v>4300</v>
      </c>
      <c r="LI957">
        <v>2321</v>
      </c>
      <c r="LJ957">
        <v>2321</v>
      </c>
      <c r="LK957">
        <v>2314</v>
      </c>
      <c r="LL957">
        <v>2316</v>
      </c>
      <c r="LM957">
        <v>6500</v>
      </c>
      <c r="LN957">
        <v>2317</v>
      </c>
      <c r="LO957">
        <v>2323</v>
      </c>
      <c r="LP957">
        <v>2316</v>
      </c>
      <c r="LQ957">
        <v>2322</v>
      </c>
      <c r="LR957">
        <v>5400</v>
      </c>
      <c r="LS957">
        <v>2321</v>
      </c>
      <c r="LT957">
        <v>2326</v>
      </c>
      <c r="LU957">
        <v>2320</v>
      </c>
      <c r="LV957">
        <v>2323</v>
      </c>
      <c r="LW957">
        <v>8300</v>
      </c>
      <c r="LX957">
        <v>2321</v>
      </c>
      <c r="LY957">
        <v>2323</v>
      </c>
      <c r="LZ957">
        <v>2319</v>
      </c>
      <c r="MA957">
        <v>2323</v>
      </c>
      <c r="MB957">
        <v>4600</v>
      </c>
      <c r="MC957">
        <v>2321</v>
      </c>
      <c r="MD957">
        <v>2322</v>
      </c>
      <c r="ME957">
        <v>2320</v>
      </c>
      <c r="MF957">
        <v>2322</v>
      </c>
      <c r="MG957">
        <v>5500</v>
      </c>
      <c r="MH957">
        <v>2321</v>
      </c>
      <c r="MI957">
        <v>2321</v>
      </c>
      <c r="MJ957">
        <v>2316</v>
      </c>
      <c r="MK957">
        <v>2317</v>
      </c>
      <c r="ML957">
        <v>4900</v>
      </c>
      <c r="MM957">
        <v>2317</v>
      </c>
      <c r="MN957">
        <v>2317</v>
      </c>
      <c r="MO957">
        <v>2313</v>
      </c>
      <c r="MP957">
        <v>2313</v>
      </c>
      <c r="MQ957">
        <v>7200</v>
      </c>
      <c r="MR957">
        <v>2314</v>
      </c>
      <c r="MS957">
        <v>2320</v>
      </c>
      <c r="MT957">
        <v>2312</v>
      </c>
      <c r="MU957">
        <v>2320</v>
      </c>
      <c r="MV957">
        <v>8500</v>
      </c>
      <c r="MW957">
        <v>2321</v>
      </c>
      <c r="MX957">
        <v>2327</v>
      </c>
      <c r="MY957">
        <v>2319</v>
      </c>
      <c r="MZ957">
        <v>2326</v>
      </c>
      <c r="NA957">
        <v>8300</v>
      </c>
      <c r="NB957">
        <v>2326</v>
      </c>
      <c r="NC957">
        <v>2326</v>
      </c>
      <c r="ND957">
        <v>2323</v>
      </c>
      <c r="NE957">
        <v>2323</v>
      </c>
      <c r="NF957">
        <v>8500</v>
      </c>
      <c r="NG957">
        <v>2324</v>
      </c>
      <c r="NH957">
        <v>2328</v>
      </c>
      <c r="NI957">
        <v>2324</v>
      </c>
      <c r="NJ957">
        <v>2328</v>
      </c>
      <c r="NK957">
        <v>6700</v>
      </c>
      <c r="NL957">
        <v>2328</v>
      </c>
      <c r="NM957">
        <v>2346</v>
      </c>
      <c r="NN957">
        <v>2328</v>
      </c>
      <c r="NO957">
        <v>2345</v>
      </c>
      <c r="NP957">
        <v>29600</v>
      </c>
      <c r="NQ957">
        <v>2345</v>
      </c>
      <c r="NR957">
        <v>2350</v>
      </c>
      <c r="NS957">
        <v>2338</v>
      </c>
      <c r="NT957">
        <v>2343</v>
      </c>
      <c r="NU957">
        <v>52800</v>
      </c>
      <c r="NV957">
        <v>2343</v>
      </c>
      <c r="NW957">
        <v>2343</v>
      </c>
      <c r="NX957">
        <v>2343</v>
      </c>
      <c r="NY957">
        <v>2343</v>
      </c>
      <c r="NZ957">
        <v>25200</v>
      </c>
    </row>
    <row r="958" spans="1:390" ht="15">
      <c r="A958" s="14" t="s">
        <v>18</v>
      </c>
      <c r="B958" s="14">
        <v>4</v>
      </c>
      <c r="C958" s="14">
        <v>6187</v>
      </c>
      <c r="D958" s="9" t="s">
        <v>622</v>
      </c>
      <c r="E958" s="14" t="s">
        <v>20</v>
      </c>
      <c r="F958" s="14" t="s">
        <v>621</v>
      </c>
      <c r="G958" s="51">
        <v>1594</v>
      </c>
      <c r="H958" s="51">
        <v>128</v>
      </c>
      <c r="I958" s="59">
        <v>8.7300000000000003E-2</v>
      </c>
      <c r="J958" s="51">
        <v>130700</v>
      </c>
      <c r="K958" s="51">
        <v>1594</v>
      </c>
      <c r="L958" s="51">
        <v>1525</v>
      </c>
      <c r="M958" s="64">
        <f t="shared" si="74"/>
        <v>0</v>
      </c>
      <c r="N958" s="43" t="str">
        <f>IFERROR(VLOOKUP(C958, マスタ!$E$2:$G$33, 3, TRUE), "")</f>
        <v>機械</v>
      </c>
      <c r="O958" s="14" t="str">
        <f>IF(F958 = "", "", TEXT( WORKDAY(TEXT(LEFT(F958, FIND("(", F958) - 1), "yyyy/mm/dd"), 1, マスタ!$A$2:$A$106), "yyyymmdd"))</f>
        <v>20170816</v>
      </c>
      <c r="P958" s="18">
        <v>42963</v>
      </c>
      <c r="Q958" s="57">
        <v>1589</v>
      </c>
      <c r="R958" s="57">
        <v>1589</v>
      </c>
      <c r="S958" s="57">
        <v>1544</v>
      </c>
      <c r="T958" s="14" t="str">
        <f t="shared" si="79"/>
        <v>無</v>
      </c>
      <c r="U958" s="14" t="str">
        <f t="shared" si="80"/>
        <v>有</v>
      </c>
      <c r="V958" s="68">
        <f t="shared" si="81"/>
        <v>-3.1367628607277265E-3</v>
      </c>
      <c r="W958" s="19" t="s">
        <v>947</v>
      </c>
      <c r="X958" s="47">
        <v>-15</v>
      </c>
      <c r="Y958" s="70">
        <f t="shared" si="75"/>
        <v>-9.4102885821831865</v>
      </c>
      <c r="Z958">
        <v>1589</v>
      </c>
      <c r="AA958">
        <v>1589</v>
      </c>
      <c r="AB958">
        <v>1577</v>
      </c>
      <c r="AC958">
        <v>1580</v>
      </c>
      <c r="AD958">
        <v>8100</v>
      </c>
      <c r="AE958">
        <v>1578</v>
      </c>
      <c r="AF958">
        <v>1580</v>
      </c>
      <c r="AG958">
        <v>1576</v>
      </c>
      <c r="AH958">
        <v>1580</v>
      </c>
      <c r="AI958">
        <v>1300</v>
      </c>
      <c r="AJ958">
        <v>1578</v>
      </c>
      <c r="AK958">
        <v>1579</v>
      </c>
      <c r="AL958">
        <v>1577</v>
      </c>
      <c r="AM958">
        <v>1577</v>
      </c>
      <c r="AN958">
        <v>400</v>
      </c>
      <c r="AO958">
        <v>1577</v>
      </c>
      <c r="AP958">
        <v>1578</v>
      </c>
      <c r="AQ958">
        <v>1568</v>
      </c>
      <c r="AR958">
        <v>1568</v>
      </c>
      <c r="AS958">
        <v>2600</v>
      </c>
      <c r="AT958">
        <v>1565</v>
      </c>
      <c r="AU958">
        <v>1567</v>
      </c>
      <c r="AV958">
        <v>1565</v>
      </c>
      <c r="AW958">
        <v>1567</v>
      </c>
      <c r="AX958">
        <v>500</v>
      </c>
      <c r="AY958">
        <v>1570</v>
      </c>
      <c r="AZ958">
        <v>1572</v>
      </c>
      <c r="BA958">
        <v>1567</v>
      </c>
      <c r="BB958">
        <v>1567</v>
      </c>
      <c r="BC958">
        <v>1300</v>
      </c>
      <c r="BD958">
        <v>1566</v>
      </c>
      <c r="BE958">
        <v>1566</v>
      </c>
      <c r="BF958">
        <v>1563</v>
      </c>
      <c r="BG958">
        <v>1566</v>
      </c>
      <c r="BH958">
        <v>1200</v>
      </c>
      <c r="BI958">
        <v>1566</v>
      </c>
      <c r="BJ958">
        <v>1566</v>
      </c>
      <c r="BK958">
        <v>1564</v>
      </c>
      <c r="BL958">
        <v>1565</v>
      </c>
      <c r="BM958">
        <v>600</v>
      </c>
      <c r="BN958">
        <v>1565</v>
      </c>
      <c r="BO958">
        <v>1567</v>
      </c>
      <c r="BP958">
        <v>1565</v>
      </c>
      <c r="BQ958">
        <v>1567</v>
      </c>
      <c r="BR958">
        <v>900</v>
      </c>
      <c r="BW958">
        <v>0</v>
      </c>
      <c r="BX958">
        <v>1566</v>
      </c>
      <c r="BY958">
        <v>1566</v>
      </c>
      <c r="BZ958">
        <v>1555</v>
      </c>
      <c r="CA958">
        <v>1556</v>
      </c>
      <c r="CB958">
        <v>6500</v>
      </c>
      <c r="CC958">
        <v>1554</v>
      </c>
      <c r="CD958">
        <v>1558</v>
      </c>
      <c r="CE958">
        <v>1552</v>
      </c>
      <c r="CF958">
        <v>1552</v>
      </c>
      <c r="CG958">
        <v>1000</v>
      </c>
      <c r="CH958">
        <v>1553</v>
      </c>
      <c r="CI958">
        <v>1553</v>
      </c>
      <c r="CJ958">
        <v>1551</v>
      </c>
      <c r="CK958">
        <v>1551</v>
      </c>
      <c r="CL958">
        <v>1300</v>
      </c>
      <c r="CM958">
        <v>1551</v>
      </c>
      <c r="CN958">
        <v>1551</v>
      </c>
      <c r="CO958">
        <v>1547</v>
      </c>
      <c r="CP958">
        <v>1548</v>
      </c>
      <c r="CQ958">
        <v>2500</v>
      </c>
      <c r="CR958">
        <v>1550</v>
      </c>
      <c r="CS958">
        <v>1550</v>
      </c>
      <c r="CT958">
        <v>1548</v>
      </c>
      <c r="CU958">
        <v>1548</v>
      </c>
      <c r="CV958">
        <v>800</v>
      </c>
      <c r="CW958">
        <v>1548</v>
      </c>
      <c r="CX958">
        <v>1549</v>
      </c>
      <c r="CY958">
        <v>1545</v>
      </c>
      <c r="CZ958">
        <v>1546</v>
      </c>
      <c r="DA958">
        <v>1400</v>
      </c>
      <c r="DB958">
        <v>1546</v>
      </c>
      <c r="DC958">
        <v>1549</v>
      </c>
      <c r="DD958">
        <v>1544</v>
      </c>
      <c r="DE958">
        <v>1549</v>
      </c>
      <c r="DF958">
        <v>2400</v>
      </c>
      <c r="DG958">
        <v>1546</v>
      </c>
      <c r="DH958">
        <v>1549</v>
      </c>
      <c r="DI958">
        <v>1546</v>
      </c>
      <c r="DJ958">
        <v>1549</v>
      </c>
      <c r="DK958">
        <v>400</v>
      </c>
      <c r="DL958">
        <v>1549</v>
      </c>
      <c r="DM958">
        <v>1558</v>
      </c>
      <c r="DN958">
        <v>1549</v>
      </c>
      <c r="DO958">
        <v>1555</v>
      </c>
      <c r="DP958">
        <v>2900</v>
      </c>
      <c r="DQ958">
        <v>1556</v>
      </c>
      <c r="DR958">
        <v>1556</v>
      </c>
      <c r="DS958">
        <v>1556</v>
      </c>
      <c r="DT958">
        <v>1556</v>
      </c>
      <c r="DU958">
        <v>100</v>
      </c>
      <c r="DV958">
        <v>1557</v>
      </c>
      <c r="DW958">
        <v>1564</v>
      </c>
      <c r="DX958">
        <v>1557</v>
      </c>
      <c r="DY958">
        <v>1564</v>
      </c>
      <c r="DZ958">
        <v>1500</v>
      </c>
      <c r="EA958">
        <v>1563</v>
      </c>
      <c r="EB958">
        <v>1575</v>
      </c>
      <c r="EC958">
        <v>1563</v>
      </c>
      <c r="ED958">
        <v>1573</v>
      </c>
      <c r="EE958">
        <v>1300</v>
      </c>
      <c r="EF958">
        <v>1571</v>
      </c>
      <c r="EG958">
        <v>1571</v>
      </c>
      <c r="EH958">
        <v>1569</v>
      </c>
      <c r="EI958">
        <v>1569</v>
      </c>
      <c r="EJ958">
        <v>400</v>
      </c>
      <c r="EK958">
        <v>1569</v>
      </c>
      <c r="EL958">
        <v>1572</v>
      </c>
      <c r="EM958">
        <v>1567</v>
      </c>
      <c r="EN958">
        <v>1572</v>
      </c>
      <c r="EO958">
        <v>700</v>
      </c>
      <c r="ET958">
        <v>0</v>
      </c>
      <c r="EU958">
        <v>1574</v>
      </c>
      <c r="EV958">
        <v>1574</v>
      </c>
      <c r="EW958">
        <v>1574</v>
      </c>
      <c r="EX958">
        <v>1574</v>
      </c>
      <c r="EY958">
        <v>100</v>
      </c>
      <c r="EZ958">
        <v>1575</v>
      </c>
      <c r="FA958">
        <v>1575</v>
      </c>
      <c r="FB958">
        <v>1570</v>
      </c>
      <c r="FC958">
        <v>1572</v>
      </c>
      <c r="FD958">
        <v>1200</v>
      </c>
      <c r="FI958">
        <v>0</v>
      </c>
      <c r="FN958">
        <v>0</v>
      </c>
      <c r="FO958">
        <v>1572</v>
      </c>
      <c r="FP958">
        <v>1572</v>
      </c>
      <c r="FQ958">
        <v>1570</v>
      </c>
      <c r="FR958">
        <v>1570</v>
      </c>
      <c r="FS958">
        <v>200</v>
      </c>
      <c r="FX958">
        <v>0</v>
      </c>
      <c r="GC958">
        <v>0</v>
      </c>
      <c r="GH958">
        <v>0</v>
      </c>
      <c r="GM958">
        <v>0</v>
      </c>
      <c r="GR958">
        <v>0</v>
      </c>
      <c r="GW958">
        <v>0</v>
      </c>
      <c r="HB958">
        <v>0</v>
      </c>
      <c r="HG958">
        <v>0</v>
      </c>
      <c r="HL958">
        <v>0</v>
      </c>
      <c r="HQ958">
        <v>0</v>
      </c>
      <c r="HV958">
        <v>0</v>
      </c>
      <c r="IA958">
        <v>0</v>
      </c>
      <c r="IB958">
        <v>1568</v>
      </c>
      <c r="IC958">
        <v>1571</v>
      </c>
      <c r="ID958">
        <v>1567</v>
      </c>
      <c r="IE958">
        <v>1571</v>
      </c>
      <c r="IF958">
        <v>1100</v>
      </c>
      <c r="IG958">
        <v>1570</v>
      </c>
      <c r="IH958">
        <v>1571</v>
      </c>
      <c r="II958">
        <v>1569</v>
      </c>
      <c r="IJ958">
        <v>1569</v>
      </c>
      <c r="IK958">
        <v>1500</v>
      </c>
      <c r="IL958">
        <v>1566</v>
      </c>
      <c r="IM958">
        <v>1566</v>
      </c>
      <c r="IN958">
        <v>1564</v>
      </c>
      <c r="IO958">
        <v>1565</v>
      </c>
      <c r="IP958">
        <v>700</v>
      </c>
      <c r="IQ958">
        <v>1561</v>
      </c>
      <c r="IR958">
        <v>1561</v>
      </c>
      <c r="IS958">
        <v>1561</v>
      </c>
      <c r="IT958">
        <v>1561</v>
      </c>
      <c r="IU958">
        <v>500</v>
      </c>
      <c r="IV958">
        <v>1562</v>
      </c>
      <c r="IW958">
        <v>1562</v>
      </c>
      <c r="IX958">
        <v>1562</v>
      </c>
      <c r="IY958">
        <v>1562</v>
      </c>
      <c r="IZ958">
        <v>100</v>
      </c>
      <c r="JE958">
        <v>0</v>
      </c>
      <c r="JF958">
        <v>1561</v>
      </c>
      <c r="JG958">
        <v>1561</v>
      </c>
      <c r="JH958">
        <v>1559</v>
      </c>
      <c r="JI958">
        <v>1559</v>
      </c>
      <c r="JJ958">
        <v>1700</v>
      </c>
      <c r="JK958">
        <v>1558</v>
      </c>
      <c r="JL958">
        <v>1558</v>
      </c>
      <c r="JM958">
        <v>1558</v>
      </c>
      <c r="JN958">
        <v>1558</v>
      </c>
      <c r="JO958">
        <v>500</v>
      </c>
      <c r="JP958">
        <v>1558</v>
      </c>
      <c r="JQ958">
        <v>1558</v>
      </c>
      <c r="JR958">
        <v>1558</v>
      </c>
      <c r="JS958">
        <v>1558</v>
      </c>
      <c r="JT958">
        <v>100</v>
      </c>
      <c r="JY958">
        <v>0</v>
      </c>
      <c r="JZ958">
        <v>1557</v>
      </c>
      <c r="KA958">
        <v>1558</v>
      </c>
      <c r="KB958">
        <v>1557</v>
      </c>
      <c r="KC958">
        <v>1558</v>
      </c>
      <c r="KD958">
        <v>300</v>
      </c>
      <c r="KI958">
        <v>0</v>
      </c>
      <c r="KJ958">
        <v>1558</v>
      </c>
      <c r="KK958">
        <v>1559</v>
      </c>
      <c r="KL958">
        <v>1558</v>
      </c>
      <c r="KM958">
        <v>1558</v>
      </c>
      <c r="KN958">
        <v>400</v>
      </c>
      <c r="KO958">
        <v>1560</v>
      </c>
      <c r="KP958">
        <v>1561</v>
      </c>
      <c r="KQ958">
        <v>1560</v>
      </c>
      <c r="KR958">
        <v>1561</v>
      </c>
      <c r="KS958">
        <v>200</v>
      </c>
      <c r="KT958">
        <v>1560</v>
      </c>
      <c r="KU958">
        <v>1560</v>
      </c>
      <c r="KV958">
        <v>1560</v>
      </c>
      <c r="KW958">
        <v>1560</v>
      </c>
      <c r="KX958">
        <v>100</v>
      </c>
      <c r="LC958">
        <v>0</v>
      </c>
      <c r="LD958">
        <v>1560</v>
      </c>
      <c r="LE958">
        <v>1560</v>
      </c>
      <c r="LF958">
        <v>1560</v>
      </c>
      <c r="LG958">
        <v>1560</v>
      </c>
      <c r="LH958">
        <v>300</v>
      </c>
      <c r="LI958">
        <v>1560</v>
      </c>
      <c r="LJ958">
        <v>1561</v>
      </c>
      <c r="LK958">
        <v>1560</v>
      </c>
      <c r="LL958">
        <v>1561</v>
      </c>
      <c r="LM958">
        <v>300</v>
      </c>
      <c r="LN958">
        <v>1561</v>
      </c>
      <c r="LO958">
        <v>1561</v>
      </c>
      <c r="LP958">
        <v>1561</v>
      </c>
      <c r="LQ958">
        <v>1561</v>
      </c>
      <c r="LR958">
        <v>100</v>
      </c>
      <c r="LW958">
        <v>0</v>
      </c>
      <c r="LX958">
        <v>1561</v>
      </c>
      <c r="LY958">
        <v>1561</v>
      </c>
      <c r="LZ958">
        <v>1559</v>
      </c>
      <c r="MA958">
        <v>1559</v>
      </c>
      <c r="MB958">
        <v>200</v>
      </c>
      <c r="MC958">
        <v>1557</v>
      </c>
      <c r="MD958">
        <v>1559</v>
      </c>
      <c r="ME958">
        <v>1556</v>
      </c>
      <c r="MF958">
        <v>1558</v>
      </c>
      <c r="MG958">
        <v>1100</v>
      </c>
      <c r="ML958">
        <v>0</v>
      </c>
      <c r="MM958">
        <v>1556</v>
      </c>
      <c r="MN958">
        <v>1556</v>
      </c>
      <c r="MO958">
        <v>1556</v>
      </c>
      <c r="MP958">
        <v>1556</v>
      </c>
      <c r="MQ958">
        <v>100</v>
      </c>
      <c r="MR958">
        <v>1556</v>
      </c>
      <c r="MS958">
        <v>1556</v>
      </c>
      <c r="MT958">
        <v>1555</v>
      </c>
      <c r="MU958">
        <v>1555</v>
      </c>
      <c r="MV958">
        <v>200</v>
      </c>
      <c r="MW958">
        <v>1557</v>
      </c>
      <c r="MX958">
        <v>1568</v>
      </c>
      <c r="MY958">
        <v>1557</v>
      </c>
      <c r="MZ958">
        <v>1563</v>
      </c>
      <c r="NA958">
        <v>5400</v>
      </c>
      <c r="NB958">
        <v>1564</v>
      </c>
      <c r="NC958">
        <v>1566</v>
      </c>
      <c r="ND958">
        <v>1560</v>
      </c>
      <c r="NE958">
        <v>1563</v>
      </c>
      <c r="NF958">
        <v>1500</v>
      </c>
      <c r="NG958">
        <v>1560</v>
      </c>
      <c r="NH958">
        <v>1562</v>
      </c>
      <c r="NI958">
        <v>1552</v>
      </c>
      <c r="NJ958">
        <v>1560</v>
      </c>
      <c r="NK958">
        <v>5100</v>
      </c>
      <c r="NL958">
        <v>1560</v>
      </c>
      <c r="NM958">
        <v>1560</v>
      </c>
      <c r="NN958">
        <v>1558</v>
      </c>
      <c r="NO958">
        <v>1558</v>
      </c>
      <c r="NP958">
        <v>600</v>
      </c>
      <c r="NQ958">
        <v>1558</v>
      </c>
      <c r="NR958">
        <v>1560</v>
      </c>
      <c r="NS958">
        <v>1556</v>
      </c>
      <c r="NT958">
        <v>1556</v>
      </c>
      <c r="NU958">
        <v>600</v>
      </c>
      <c r="NV958">
        <v>1553</v>
      </c>
      <c r="NW958">
        <v>1553</v>
      </c>
      <c r="NX958">
        <v>1553</v>
      </c>
      <c r="NY958">
        <v>1553</v>
      </c>
      <c r="NZ958">
        <v>1800</v>
      </c>
    </row>
    <row r="959" spans="1:390" ht="15">
      <c r="A959" s="15" t="s">
        <v>18</v>
      </c>
      <c r="B959" s="15">
        <v>6</v>
      </c>
      <c r="C959" s="15">
        <v>3036</v>
      </c>
      <c r="D959" s="10" t="s">
        <v>444</v>
      </c>
      <c r="E959" s="15" t="s">
        <v>20</v>
      </c>
      <c r="F959" s="15" t="s">
        <v>621</v>
      </c>
      <c r="G959" s="50">
        <v>2736</v>
      </c>
      <c r="H959" s="50">
        <v>196</v>
      </c>
      <c r="I959" s="58">
        <v>7.7200000000000005E-2</v>
      </c>
      <c r="J959" s="50">
        <v>165400</v>
      </c>
      <c r="K959" s="50">
        <v>2759</v>
      </c>
      <c r="L959" s="50">
        <v>2560</v>
      </c>
      <c r="M959" s="63">
        <f t="shared" si="74"/>
        <v>0.11557788944723618</v>
      </c>
      <c r="N959" s="42" t="str">
        <f>IFERROR(VLOOKUP(C959, マスタ!$E$2:$G$33, 3, TRUE), "")</f>
        <v>繊維製品</v>
      </c>
      <c r="O959" s="15" t="str">
        <f>IF(F959 = "", "", TEXT( WORKDAY(TEXT(LEFT(F959, FIND("(", F959) - 1), "yyyy/mm/dd"), 1, マスタ!$A$2:$A$106), "yyyymmdd"))</f>
        <v>20170816</v>
      </c>
      <c r="P959" s="16">
        <v>42963</v>
      </c>
      <c r="Q959" s="56">
        <v>2700</v>
      </c>
      <c r="R959" s="56">
        <v>2755</v>
      </c>
      <c r="S959" s="56">
        <v>2700</v>
      </c>
      <c r="T959" s="15" t="str">
        <f t="shared" si="79"/>
        <v>有</v>
      </c>
      <c r="U959" s="15" t="str">
        <f t="shared" si="80"/>
        <v>無</v>
      </c>
      <c r="V959" s="67">
        <f t="shared" si="81"/>
        <v>-1.3157894736842146E-2</v>
      </c>
      <c r="W959" s="17" t="s">
        <v>949</v>
      </c>
      <c r="X959" s="46">
        <v>54</v>
      </c>
      <c r="Y959" s="71">
        <f t="shared" si="75"/>
        <v>19.736842105263158</v>
      </c>
      <c r="Z959">
        <v>2700</v>
      </c>
      <c r="AA959">
        <v>2754</v>
      </c>
      <c r="AB959">
        <v>2700</v>
      </c>
      <c r="AC959">
        <v>2752</v>
      </c>
      <c r="AD959">
        <v>13500</v>
      </c>
      <c r="AE959">
        <v>2742</v>
      </c>
      <c r="AF959">
        <v>2742</v>
      </c>
      <c r="AG959">
        <v>2727</v>
      </c>
      <c r="AH959">
        <v>2735</v>
      </c>
      <c r="AI959">
        <v>2000</v>
      </c>
      <c r="AJ959">
        <v>2735</v>
      </c>
      <c r="AK959">
        <v>2743</v>
      </c>
      <c r="AL959">
        <v>2735</v>
      </c>
      <c r="AM959">
        <v>2741</v>
      </c>
      <c r="AN959">
        <v>1100</v>
      </c>
      <c r="AO959">
        <v>2749</v>
      </c>
      <c r="AP959">
        <v>2755</v>
      </c>
      <c r="AQ959">
        <v>2742</v>
      </c>
      <c r="AR959">
        <v>2742</v>
      </c>
      <c r="AS959">
        <v>2100</v>
      </c>
      <c r="AT959">
        <v>2745</v>
      </c>
      <c r="AU959">
        <v>2755</v>
      </c>
      <c r="AV959">
        <v>2745</v>
      </c>
      <c r="AW959">
        <v>2750</v>
      </c>
      <c r="AX959">
        <v>1000</v>
      </c>
      <c r="AY959">
        <v>2751</v>
      </c>
      <c r="AZ959">
        <v>2751</v>
      </c>
      <c r="BA959">
        <v>2741</v>
      </c>
      <c r="BB959">
        <v>2741</v>
      </c>
      <c r="BC959">
        <v>700</v>
      </c>
      <c r="BD959">
        <v>2741</v>
      </c>
      <c r="BE959">
        <v>2741</v>
      </c>
      <c r="BF959">
        <v>2740</v>
      </c>
      <c r="BG959">
        <v>2740</v>
      </c>
      <c r="BH959">
        <v>1000</v>
      </c>
      <c r="BI959">
        <v>2739</v>
      </c>
      <c r="BJ959">
        <v>2739</v>
      </c>
      <c r="BK959">
        <v>2735</v>
      </c>
      <c r="BL959">
        <v>2739</v>
      </c>
      <c r="BM959">
        <v>1400</v>
      </c>
      <c r="BN959">
        <v>2730</v>
      </c>
      <c r="BO959">
        <v>2730</v>
      </c>
      <c r="BP959">
        <v>2717</v>
      </c>
      <c r="BQ959">
        <v>2725</v>
      </c>
      <c r="BR959">
        <v>3700</v>
      </c>
      <c r="BS959">
        <v>2727</v>
      </c>
      <c r="BT959">
        <v>2735</v>
      </c>
      <c r="BU959">
        <v>2721</v>
      </c>
      <c r="BV959">
        <v>2735</v>
      </c>
      <c r="BW959">
        <v>1000</v>
      </c>
      <c r="BX959">
        <v>2726</v>
      </c>
      <c r="BY959">
        <v>2726</v>
      </c>
      <c r="BZ959">
        <v>2726</v>
      </c>
      <c r="CA959">
        <v>2726</v>
      </c>
      <c r="CB959">
        <v>200</v>
      </c>
      <c r="CG959">
        <v>0</v>
      </c>
      <c r="CH959">
        <v>2725</v>
      </c>
      <c r="CI959">
        <v>2725</v>
      </c>
      <c r="CJ959">
        <v>2721</v>
      </c>
      <c r="CK959">
        <v>2725</v>
      </c>
      <c r="CL959">
        <v>400</v>
      </c>
      <c r="CM959">
        <v>2720</v>
      </c>
      <c r="CN959">
        <v>2724</v>
      </c>
      <c r="CO959">
        <v>2720</v>
      </c>
      <c r="CP959">
        <v>2724</v>
      </c>
      <c r="CQ959">
        <v>200</v>
      </c>
      <c r="CR959">
        <v>2716</v>
      </c>
      <c r="CS959">
        <v>2716</v>
      </c>
      <c r="CT959">
        <v>2713</v>
      </c>
      <c r="CU959">
        <v>2713</v>
      </c>
      <c r="CV959">
        <v>1300</v>
      </c>
      <c r="CW959">
        <v>2712</v>
      </c>
      <c r="CX959">
        <v>2715</v>
      </c>
      <c r="CY959">
        <v>2701</v>
      </c>
      <c r="CZ959">
        <v>2708</v>
      </c>
      <c r="DA959">
        <v>2600</v>
      </c>
      <c r="DB959">
        <v>2708</v>
      </c>
      <c r="DC959">
        <v>2708</v>
      </c>
      <c r="DD959">
        <v>2702</v>
      </c>
      <c r="DE959">
        <v>2702</v>
      </c>
      <c r="DF959">
        <v>300</v>
      </c>
      <c r="DG959">
        <v>2708</v>
      </c>
      <c r="DH959">
        <v>2714</v>
      </c>
      <c r="DI959">
        <v>2708</v>
      </c>
      <c r="DJ959">
        <v>2714</v>
      </c>
      <c r="DK959">
        <v>700</v>
      </c>
      <c r="DL959">
        <v>2721</v>
      </c>
      <c r="DM959">
        <v>2739</v>
      </c>
      <c r="DN959">
        <v>2721</v>
      </c>
      <c r="DO959">
        <v>2731</v>
      </c>
      <c r="DP959">
        <v>2200</v>
      </c>
      <c r="DU959">
        <v>0</v>
      </c>
      <c r="DV959">
        <v>2731</v>
      </c>
      <c r="DW959">
        <v>2731</v>
      </c>
      <c r="DX959">
        <v>2728</v>
      </c>
      <c r="DY959">
        <v>2728</v>
      </c>
      <c r="DZ959">
        <v>400</v>
      </c>
      <c r="EA959">
        <v>2723</v>
      </c>
      <c r="EB959">
        <v>2723</v>
      </c>
      <c r="EC959">
        <v>2722</v>
      </c>
      <c r="ED959">
        <v>2722</v>
      </c>
      <c r="EE959">
        <v>600</v>
      </c>
      <c r="EF959">
        <v>2720</v>
      </c>
      <c r="EG959">
        <v>2720</v>
      </c>
      <c r="EH959">
        <v>2711</v>
      </c>
      <c r="EI959">
        <v>2711</v>
      </c>
      <c r="EJ959">
        <v>1400</v>
      </c>
      <c r="EK959">
        <v>2718</v>
      </c>
      <c r="EL959">
        <v>2718</v>
      </c>
      <c r="EM959">
        <v>2715</v>
      </c>
      <c r="EN959">
        <v>2715</v>
      </c>
      <c r="EO959">
        <v>300</v>
      </c>
      <c r="ET959">
        <v>0</v>
      </c>
      <c r="EU959">
        <v>2720</v>
      </c>
      <c r="EV959">
        <v>2720</v>
      </c>
      <c r="EW959">
        <v>2719</v>
      </c>
      <c r="EX959">
        <v>2719</v>
      </c>
      <c r="EY959">
        <v>300</v>
      </c>
      <c r="EZ959">
        <v>2717</v>
      </c>
      <c r="FA959">
        <v>2722</v>
      </c>
      <c r="FB959">
        <v>2717</v>
      </c>
      <c r="FC959">
        <v>2722</v>
      </c>
      <c r="FD959">
        <v>600</v>
      </c>
      <c r="FE959">
        <v>2723</v>
      </c>
      <c r="FF959">
        <v>2733</v>
      </c>
      <c r="FG959">
        <v>2723</v>
      </c>
      <c r="FH959">
        <v>2733</v>
      </c>
      <c r="FI959">
        <v>1200</v>
      </c>
      <c r="FJ959">
        <v>2731</v>
      </c>
      <c r="FK959">
        <v>2740</v>
      </c>
      <c r="FL959">
        <v>2731</v>
      </c>
      <c r="FM959">
        <v>2735</v>
      </c>
      <c r="FN959">
        <v>1600</v>
      </c>
      <c r="FO959">
        <v>2733</v>
      </c>
      <c r="FP959">
        <v>2734</v>
      </c>
      <c r="FQ959">
        <v>2724</v>
      </c>
      <c r="FR959">
        <v>2724</v>
      </c>
      <c r="FS959">
        <v>500</v>
      </c>
      <c r="FT959">
        <v>2715</v>
      </c>
      <c r="FU959">
        <v>2715</v>
      </c>
      <c r="FV959">
        <v>2715</v>
      </c>
      <c r="FW959">
        <v>2715</v>
      </c>
      <c r="FX959">
        <v>200</v>
      </c>
      <c r="GC959">
        <v>0</v>
      </c>
      <c r="GH959">
        <v>0</v>
      </c>
      <c r="GM959">
        <v>0</v>
      </c>
      <c r="GR959">
        <v>0</v>
      </c>
      <c r="GW959">
        <v>0</v>
      </c>
      <c r="HB959">
        <v>0</v>
      </c>
      <c r="HG959">
        <v>0</v>
      </c>
      <c r="HL959">
        <v>0</v>
      </c>
      <c r="HQ959">
        <v>0</v>
      </c>
      <c r="HV959">
        <v>0</v>
      </c>
      <c r="IA959">
        <v>0</v>
      </c>
      <c r="IB959">
        <v>2717</v>
      </c>
      <c r="IC959">
        <v>2730</v>
      </c>
      <c r="ID959">
        <v>2717</v>
      </c>
      <c r="IE959">
        <v>2730</v>
      </c>
      <c r="IF959">
        <v>3400</v>
      </c>
      <c r="IG959">
        <v>2733</v>
      </c>
      <c r="IH959">
        <v>2743</v>
      </c>
      <c r="II959">
        <v>2733</v>
      </c>
      <c r="IJ959">
        <v>2742</v>
      </c>
      <c r="IK959">
        <v>1900</v>
      </c>
      <c r="IL959">
        <v>2742</v>
      </c>
      <c r="IM959">
        <v>2749</v>
      </c>
      <c r="IN959">
        <v>2742</v>
      </c>
      <c r="IO959">
        <v>2748</v>
      </c>
      <c r="IP959">
        <v>1500</v>
      </c>
      <c r="IQ959">
        <v>2747</v>
      </c>
      <c r="IR959">
        <v>2747</v>
      </c>
      <c r="IS959">
        <v>2743</v>
      </c>
      <c r="IT959">
        <v>2743</v>
      </c>
      <c r="IU959">
        <v>200</v>
      </c>
      <c r="IV959">
        <v>2747</v>
      </c>
      <c r="IW959">
        <v>2752</v>
      </c>
      <c r="IX959">
        <v>2747</v>
      </c>
      <c r="IY959">
        <v>2748</v>
      </c>
      <c r="IZ959">
        <v>5000</v>
      </c>
      <c r="JA959">
        <v>2749</v>
      </c>
      <c r="JB959">
        <v>2749</v>
      </c>
      <c r="JC959">
        <v>2747</v>
      </c>
      <c r="JD959">
        <v>2747</v>
      </c>
      <c r="JE959">
        <v>400</v>
      </c>
      <c r="JJ959">
        <v>0</v>
      </c>
      <c r="JK959">
        <v>2747</v>
      </c>
      <c r="JL959">
        <v>2748</v>
      </c>
      <c r="JM959">
        <v>2746</v>
      </c>
      <c r="JN959">
        <v>2746</v>
      </c>
      <c r="JO959">
        <v>800</v>
      </c>
      <c r="JP959">
        <v>2749</v>
      </c>
      <c r="JQ959">
        <v>2749</v>
      </c>
      <c r="JR959">
        <v>2749</v>
      </c>
      <c r="JS959">
        <v>2749</v>
      </c>
      <c r="JT959">
        <v>200</v>
      </c>
      <c r="JU959">
        <v>2750</v>
      </c>
      <c r="JV959">
        <v>2751</v>
      </c>
      <c r="JW959">
        <v>2749</v>
      </c>
      <c r="JX959">
        <v>2749</v>
      </c>
      <c r="JY959">
        <v>1400</v>
      </c>
      <c r="KD959">
        <v>0</v>
      </c>
      <c r="KE959">
        <v>2749</v>
      </c>
      <c r="KF959">
        <v>2749</v>
      </c>
      <c r="KG959">
        <v>2749</v>
      </c>
      <c r="KH959">
        <v>2749</v>
      </c>
      <c r="KI959">
        <v>100</v>
      </c>
      <c r="KJ959">
        <v>2749</v>
      </c>
      <c r="KK959">
        <v>2749</v>
      </c>
      <c r="KL959">
        <v>2744</v>
      </c>
      <c r="KM959">
        <v>2744</v>
      </c>
      <c r="KN959">
        <v>1300</v>
      </c>
      <c r="KO959">
        <v>2742</v>
      </c>
      <c r="KP959">
        <v>2747</v>
      </c>
      <c r="KQ959">
        <v>2737</v>
      </c>
      <c r="KR959">
        <v>2739</v>
      </c>
      <c r="KS959">
        <v>1800</v>
      </c>
      <c r="KT959">
        <v>2739</v>
      </c>
      <c r="KU959">
        <v>2739</v>
      </c>
      <c r="KV959">
        <v>2725</v>
      </c>
      <c r="KW959">
        <v>2725</v>
      </c>
      <c r="KX959">
        <v>2000</v>
      </c>
      <c r="KY959">
        <v>2730</v>
      </c>
      <c r="KZ959">
        <v>2731</v>
      </c>
      <c r="LA959">
        <v>2730</v>
      </c>
      <c r="LB959">
        <v>2731</v>
      </c>
      <c r="LC959">
        <v>200</v>
      </c>
      <c r="LD959">
        <v>2729</v>
      </c>
      <c r="LE959">
        <v>2735</v>
      </c>
      <c r="LF959">
        <v>2724</v>
      </c>
      <c r="LG959">
        <v>2724</v>
      </c>
      <c r="LH959">
        <v>1300</v>
      </c>
      <c r="LI959">
        <v>2724</v>
      </c>
      <c r="LJ959">
        <v>2724</v>
      </c>
      <c r="LK959">
        <v>2715</v>
      </c>
      <c r="LL959">
        <v>2715</v>
      </c>
      <c r="LM959">
        <v>1500</v>
      </c>
      <c r="LN959">
        <v>2714</v>
      </c>
      <c r="LO959">
        <v>2746</v>
      </c>
      <c r="LP959">
        <v>2712</v>
      </c>
      <c r="LQ959">
        <v>2732</v>
      </c>
      <c r="LR959">
        <v>5900</v>
      </c>
      <c r="LS959">
        <v>2729</v>
      </c>
      <c r="LT959">
        <v>2730</v>
      </c>
      <c r="LU959">
        <v>2725</v>
      </c>
      <c r="LV959">
        <v>2728</v>
      </c>
      <c r="LW959">
        <v>1300</v>
      </c>
      <c r="LX959">
        <v>2728</v>
      </c>
      <c r="LY959">
        <v>2728</v>
      </c>
      <c r="LZ959">
        <v>2712</v>
      </c>
      <c r="MA959">
        <v>2720</v>
      </c>
      <c r="MB959">
        <v>2600</v>
      </c>
      <c r="MC959">
        <v>2723</v>
      </c>
      <c r="MD959">
        <v>2725</v>
      </c>
      <c r="ME959">
        <v>2723</v>
      </c>
      <c r="MF959">
        <v>2725</v>
      </c>
      <c r="MG959">
        <v>300</v>
      </c>
      <c r="MH959">
        <v>2723</v>
      </c>
      <c r="MI959">
        <v>2724</v>
      </c>
      <c r="MJ959">
        <v>2722</v>
      </c>
      <c r="MK959">
        <v>2723</v>
      </c>
      <c r="ML959">
        <v>400</v>
      </c>
      <c r="MM959">
        <v>2723</v>
      </c>
      <c r="MN959">
        <v>2723</v>
      </c>
      <c r="MO959">
        <v>2720</v>
      </c>
      <c r="MP959">
        <v>2720</v>
      </c>
      <c r="MQ959">
        <v>400</v>
      </c>
      <c r="MR959">
        <v>2724</v>
      </c>
      <c r="MS959">
        <v>2725</v>
      </c>
      <c r="MT959">
        <v>2721</v>
      </c>
      <c r="MU959">
        <v>2725</v>
      </c>
      <c r="MV959">
        <v>600</v>
      </c>
      <c r="MW959">
        <v>2725</v>
      </c>
      <c r="MX959">
        <v>2725</v>
      </c>
      <c r="MY959">
        <v>2723</v>
      </c>
      <c r="MZ959">
        <v>2723</v>
      </c>
      <c r="NA959">
        <v>400</v>
      </c>
      <c r="NB959">
        <v>2724</v>
      </c>
      <c r="NC959">
        <v>2725</v>
      </c>
      <c r="ND959">
        <v>2722</v>
      </c>
      <c r="NE959">
        <v>2725</v>
      </c>
      <c r="NF959">
        <v>1100</v>
      </c>
      <c r="NG959">
        <v>2720</v>
      </c>
      <c r="NH959">
        <v>2722</v>
      </c>
      <c r="NI959">
        <v>2720</v>
      </c>
      <c r="NJ959">
        <v>2722</v>
      </c>
      <c r="NK959">
        <v>900</v>
      </c>
      <c r="NL959">
        <v>2719</v>
      </c>
      <c r="NM959">
        <v>2722</v>
      </c>
      <c r="NN959">
        <v>2717</v>
      </c>
      <c r="NO959">
        <v>2717</v>
      </c>
      <c r="NP959">
        <v>1000</v>
      </c>
      <c r="NQ959">
        <v>2717</v>
      </c>
      <c r="NR959">
        <v>2722</v>
      </c>
      <c r="NS959">
        <v>2716</v>
      </c>
      <c r="NT959">
        <v>2716</v>
      </c>
      <c r="NU959">
        <v>3000</v>
      </c>
      <c r="NV959">
        <v>2715</v>
      </c>
      <c r="NW959">
        <v>2715</v>
      </c>
      <c r="NX959">
        <v>2715</v>
      </c>
      <c r="NY959">
        <v>2715</v>
      </c>
      <c r="NZ959">
        <v>3400</v>
      </c>
    </row>
    <row r="960" spans="1:390" ht="27">
      <c r="A960" s="14" t="s">
        <v>18</v>
      </c>
      <c r="B960" s="14">
        <v>7</v>
      </c>
      <c r="C960" s="14">
        <v>4901</v>
      </c>
      <c r="D960" s="9" t="s">
        <v>623</v>
      </c>
      <c r="E960" s="14" t="s">
        <v>20</v>
      </c>
      <c r="F960" s="14" t="s">
        <v>621</v>
      </c>
      <c r="G960" s="51">
        <v>4245</v>
      </c>
      <c r="H960" s="51">
        <v>303</v>
      </c>
      <c r="I960" s="59">
        <v>7.6899999999999996E-2</v>
      </c>
      <c r="J960" s="51">
        <v>6898500</v>
      </c>
      <c r="K960" s="51">
        <v>4258</v>
      </c>
      <c r="L960" s="51">
        <v>4159</v>
      </c>
      <c r="M960" s="64">
        <f t="shared" si="74"/>
        <v>0.13131313131313133</v>
      </c>
      <c r="N960" s="43" t="str">
        <f>IFERROR(VLOOKUP(C960, マスタ!$E$2:$G$33, 3, TRUE), "")</f>
        <v>化学・医薬品</v>
      </c>
      <c r="O960" s="14" t="str">
        <f>IF(F960 = "", "", TEXT( WORKDAY(TEXT(LEFT(F960, FIND("(", F960) - 1), "yyyy/mm/dd"), 1, マスタ!$A$2:$A$106), "yyyymmdd"))</f>
        <v>20170816</v>
      </c>
      <c r="P960" s="18">
        <v>42963</v>
      </c>
      <c r="Q960" s="57">
        <v>4257</v>
      </c>
      <c r="R960" s="57">
        <v>4300</v>
      </c>
      <c r="S960" s="57">
        <v>4234</v>
      </c>
      <c r="T960" s="14" t="str">
        <f t="shared" si="79"/>
        <v>有</v>
      </c>
      <c r="U960" s="14" t="str">
        <f t="shared" si="80"/>
        <v>無</v>
      </c>
      <c r="V960" s="68">
        <f t="shared" si="81"/>
        <v>2.8268551236749762E-3</v>
      </c>
      <c r="W960" s="19" t="s">
        <v>950</v>
      </c>
      <c r="X960" s="47">
        <v>22</v>
      </c>
      <c r="Y960" s="70">
        <f t="shared" si="75"/>
        <v>5.1825677267373376</v>
      </c>
      <c r="Z960">
        <v>4257</v>
      </c>
      <c r="AA960">
        <v>4277</v>
      </c>
      <c r="AB960">
        <v>4256</v>
      </c>
      <c r="AC960">
        <v>4273</v>
      </c>
      <c r="AD960">
        <v>433700</v>
      </c>
      <c r="AE960">
        <v>4271</v>
      </c>
      <c r="AF960">
        <v>4278</v>
      </c>
      <c r="AG960">
        <v>4263</v>
      </c>
      <c r="AH960">
        <v>4275</v>
      </c>
      <c r="AI960">
        <v>106500</v>
      </c>
      <c r="AJ960">
        <v>4277</v>
      </c>
      <c r="AK960">
        <v>4290</v>
      </c>
      <c r="AL960">
        <v>4276</v>
      </c>
      <c r="AM960">
        <v>4280</v>
      </c>
      <c r="AN960">
        <v>130500</v>
      </c>
      <c r="AO960">
        <v>4279</v>
      </c>
      <c r="AP960">
        <v>4285</v>
      </c>
      <c r="AQ960">
        <v>4277</v>
      </c>
      <c r="AR960">
        <v>4283</v>
      </c>
      <c r="AS960">
        <v>56400</v>
      </c>
      <c r="AT960">
        <v>4284</v>
      </c>
      <c r="AU960">
        <v>4286</v>
      </c>
      <c r="AV960">
        <v>4277</v>
      </c>
      <c r="AW960">
        <v>4279</v>
      </c>
      <c r="AX960">
        <v>86400</v>
      </c>
      <c r="AY960">
        <v>4279</v>
      </c>
      <c r="AZ960">
        <v>4279</v>
      </c>
      <c r="BA960">
        <v>4266</v>
      </c>
      <c r="BB960">
        <v>4267</v>
      </c>
      <c r="BC960">
        <v>62500</v>
      </c>
      <c r="BD960">
        <v>4267</v>
      </c>
      <c r="BE960">
        <v>4268</v>
      </c>
      <c r="BF960">
        <v>4254</v>
      </c>
      <c r="BG960">
        <v>4255</v>
      </c>
      <c r="BH960">
        <v>99000</v>
      </c>
      <c r="BI960">
        <v>4254</v>
      </c>
      <c r="BJ960">
        <v>4258</v>
      </c>
      <c r="BK960">
        <v>4252</v>
      </c>
      <c r="BL960">
        <v>4253</v>
      </c>
      <c r="BM960">
        <v>41000</v>
      </c>
      <c r="BN960">
        <v>4252</v>
      </c>
      <c r="BO960">
        <v>4253</v>
      </c>
      <c r="BP960">
        <v>4236</v>
      </c>
      <c r="BQ960">
        <v>4236</v>
      </c>
      <c r="BR960">
        <v>100800</v>
      </c>
      <c r="BS960">
        <v>4235</v>
      </c>
      <c r="BT960">
        <v>4240</v>
      </c>
      <c r="BU960">
        <v>4235</v>
      </c>
      <c r="BV960">
        <v>4240</v>
      </c>
      <c r="BW960">
        <v>56600</v>
      </c>
      <c r="BX960">
        <v>4240</v>
      </c>
      <c r="BY960">
        <v>4246</v>
      </c>
      <c r="BZ960">
        <v>4234</v>
      </c>
      <c r="CA960">
        <v>4238</v>
      </c>
      <c r="CB960">
        <v>53700</v>
      </c>
      <c r="CC960">
        <v>4238</v>
      </c>
      <c r="CD960">
        <v>4254</v>
      </c>
      <c r="CE960">
        <v>4238</v>
      </c>
      <c r="CF960">
        <v>4250</v>
      </c>
      <c r="CG960">
        <v>45000</v>
      </c>
      <c r="CH960">
        <v>4250</v>
      </c>
      <c r="CI960">
        <v>4258</v>
      </c>
      <c r="CJ960">
        <v>4247</v>
      </c>
      <c r="CK960">
        <v>4257</v>
      </c>
      <c r="CL960">
        <v>42500</v>
      </c>
      <c r="CM960">
        <v>4258</v>
      </c>
      <c r="CN960">
        <v>4262</v>
      </c>
      <c r="CO960">
        <v>4255</v>
      </c>
      <c r="CP960">
        <v>4260</v>
      </c>
      <c r="CQ960">
        <v>63600</v>
      </c>
      <c r="CR960">
        <v>4260</v>
      </c>
      <c r="CS960">
        <v>4262</v>
      </c>
      <c r="CT960">
        <v>4257</v>
      </c>
      <c r="CU960">
        <v>4259</v>
      </c>
      <c r="CV960">
        <v>39800</v>
      </c>
      <c r="CW960">
        <v>4257</v>
      </c>
      <c r="CX960">
        <v>4269</v>
      </c>
      <c r="CY960">
        <v>4257</v>
      </c>
      <c r="CZ960">
        <v>4268</v>
      </c>
      <c r="DA960">
        <v>47400</v>
      </c>
      <c r="DB960">
        <v>4268</v>
      </c>
      <c r="DC960">
        <v>4269</v>
      </c>
      <c r="DD960">
        <v>4263</v>
      </c>
      <c r="DE960">
        <v>4265</v>
      </c>
      <c r="DF960">
        <v>36600</v>
      </c>
      <c r="DG960">
        <v>4264</v>
      </c>
      <c r="DH960">
        <v>4273</v>
      </c>
      <c r="DI960">
        <v>4263</v>
      </c>
      <c r="DJ960">
        <v>4272</v>
      </c>
      <c r="DK960">
        <v>41400</v>
      </c>
      <c r="DL960">
        <v>4273</v>
      </c>
      <c r="DM960">
        <v>4275</v>
      </c>
      <c r="DN960">
        <v>4265</v>
      </c>
      <c r="DO960">
        <v>4266</v>
      </c>
      <c r="DP960">
        <v>62400</v>
      </c>
      <c r="DQ960">
        <v>4265</v>
      </c>
      <c r="DR960">
        <v>4277</v>
      </c>
      <c r="DS960">
        <v>4265</v>
      </c>
      <c r="DT960">
        <v>4274</v>
      </c>
      <c r="DU960">
        <v>30800</v>
      </c>
      <c r="DV960">
        <v>4275</v>
      </c>
      <c r="DW960">
        <v>4279</v>
      </c>
      <c r="DX960">
        <v>4274</v>
      </c>
      <c r="DY960">
        <v>4278</v>
      </c>
      <c r="DZ960">
        <v>33100</v>
      </c>
      <c r="EA960">
        <v>4278</v>
      </c>
      <c r="EB960">
        <v>4284</v>
      </c>
      <c r="EC960">
        <v>4277</v>
      </c>
      <c r="ED960">
        <v>4281</v>
      </c>
      <c r="EE960">
        <v>56400</v>
      </c>
      <c r="EF960">
        <v>4280</v>
      </c>
      <c r="EG960">
        <v>4286</v>
      </c>
      <c r="EH960">
        <v>4278</v>
      </c>
      <c r="EI960">
        <v>4284</v>
      </c>
      <c r="EJ960">
        <v>53100</v>
      </c>
      <c r="EK960">
        <v>4285</v>
      </c>
      <c r="EL960">
        <v>4286</v>
      </c>
      <c r="EM960">
        <v>4282</v>
      </c>
      <c r="EN960">
        <v>4286</v>
      </c>
      <c r="EO960">
        <v>31900</v>
      </c>
      <c r="EP960">
        <v>4287</v>
      </c>
      <c r="EQ960">
        <v>4288</v>
      </c>
      <c r="ER960">
        <v>4284</v>
      </c>
      <c r="ES960">
        <v>4287</v>
      </c>
      <c r="ET960">
        <v>25900</v>
      </c>
      <c r="EU960">
        <v>4285</v>
      </c>
      <c r="EV960">
        <v>4288</v>
      </c>
      <c r="EW960">
        <v>4285</v>
      </c>
      <c r="EX960">
        <v>4286</v>
      </c>
      <c r="EY960">
        <v>35000</v>
      </c>
      <c r="EZ960">
        <v>4286</v>
      </c>
      <c r="FA960">
        <v>4287</v>
      </c>
      <c r="FB960">
        <v>4280</v>
      </c>
      <c r="FC960">
        <v>4281</v>
      </c>
      <c r="FD960">
        <v>22900</v>
      </c>
      <c r="FE960">
        <v>4281</v>
      </c>
      <c r="FF960">
        <v>4283</v>
      </c>
      <c r="FG960">
        <v>4277</v>
      </c>
      <c r="FH960">
        <v>4282</v>
      </c>
      <c r="FI960">
        <v>33300</v>
      </c>
      <c r="FJ960">
        <v>4282</v>
      </c>
      <c r="FK960">
        <v>4284</v>
      </c>
      <c r="FL960">
        <v>4282</v>
      </c>
      <c r="FM960">
        <v>4284</v>
      </c>
      <c r="FN960">
        <v>25000</v>
      </c>
      <c r="FO960">
        <v>4283</v>
      </c>
      <c r="FP960">
        <v>4289</v>
      </c>
      <c r="FQ960">
        <v>4283</v>
      </c>
      <c r="FR960">
        <v>4289</v>
      </c>
      <c r="FS960">
        <v>47100</v>
      </c>
      <c r="FT960">
        <v>4289</v>
      </c>
      <c r="FU960">
        <v>4289</v>
      </c>
      <c r="FV960">
        <v>4289</v>
      </c>
      <c r="FW960">
        <v>4289</v>
      </c>
      <c r="FX960">
        <v>4800</v>
      </c>
      <c r="GC960">
        <v>0</v>
      </c>
      <c r="GH960">
        <v>0</v>
      </c>
      <c r="GM960">
        <v>0</v>
      </c>
      <c r="GR960">
        <v>0</v>
      </c>
      <c r="GW960">
        <v>0</v>
      </c>
      <c r="HB960">
        <v>0</v>
      </c>
      <c r="HG960">
        <v>0</v>
      </c>
      <c r="HL960">
        <v>0</v>
      </c>
      <c r="HQ960">
        <v>0</v>
      </c>
      <c r="HV960">
        <v>0</v>
      </c>
      <c r="IA960">
        <v>0</v>
      </c>
      <c r="IB960">
        <v>4288</v>
      </c>
      <c r="IC960">
        <v>4298</v>
      </c>
      <c r="ID960">
        <v>4285</v>
      </c>
      <c r="IE960">
        <v>4298</v>
      </c>
      <c r="IF960">
        <v>182800</v>
      </c>
      <c r="IG960">
        <v>4297</v>
      </c>
      <c r="IH960">
        <v>4300</v>
      </c>
      <c r="II960">
        <v>4295</v>
      </c>
      <c r="IJ960">
        <v>4295</v>
      </c>
      <c r="IK960">
        <v>74400</v>
      </c>
      <c r="IL960">
        <v>4295</v>
      </c>
      <c r="IM960">
        <v>4295</v>
      </c>
      <c r="IN960">
        <v>4289</v>
      </c>
      <c r="IO960">
        <v>4292</v>
      </c>
      <c r="IP960">
        <v>49000</v>
      </c>
      <c r="IQ960">
        <v>4290</v>
      </c>
      <c r="IR960">
        <v>4296</v>
      </c>
      <c r="IS960">
        <v>4290</v>
      </c>
      <c r="IT960">
        <v>4296</v>
      </c>
      <c r="IU960">
        <v>22500</v>
      </c>
      <c r="IV960">
        <v>4296</v>
      </c>
      <c r="IW960">
        <v>4296</v>
      </c>
      <c r="IX960">
        <v>4289</v>
      </c>
      <c r="IY960">
        <v>4290</v>
      </c>
      <c r="IZ960">
        <v>37300</v>
      </c>
      <c r="JA960">
        <v>4289</v>
      </c>
      <c r="JB960">
        <v>4290</v>
      </c>
      <c r="JC960">
        <v>4280</v>
      </c>
      <c r="JD960">
        <v>4285</v>
      </c>
      <c r="JE960">
        <v>47000</v>
      </c>
      <c r="JF960">
        <v>4283</v>
      </c>
      <c r="JG960">
        <v>4285</v>
      </c>
      <c r="JH960">
        <v>4280</v>
      </c>
      <c r="JI960">
        <v>4283</v>
      </c>
      <c r="JJ960">
        <v>23700</v>
      </c>
      <c r="JK960">
        <v>4284</v>
      </c>
      <c r="JL960">
        <v>4289</v>
      </c>
      <c r="JM960">
        <v>4284</v>
      </c>
      <c r="JN960">
        <v>4284</v>
      </c>
      <c r="JO960">
        <v>25100</v>
      </c>
      <c r="JP960">
        <v>4284</v>
      </c>
      <c r="JQ960">
        <v>4284</v>
      </c>
      <c r="JR960">
        <v>4277</v>
      </c>
      <c r="JS960">
        <v>4281</v>
      </c>
      <c r="JT960">
        <v>56900</v>
      </c>
      <c r="JU960">
        <v>4281</v>
      </c>
      <c r="JV960">
        <v>4284</v>
      </c>
      <c r="JW960">
        <v>4280</v>
      </c>
      <c r="JX960">
        <v>4284</v>
      </c>
      <c r="JY960">
        <v>21000</v>
      </c>
      <c r="JZ960">
        <v>4283</v>
      </c>
      <c r="KA960">
        <v>4284</v>
      </c>
      <c r="KB960">
        <v>4277</v>
      </c>
      <c r="KC960">
        <v>4277</v>
      </c>
      <c r="KD960">
        <v>24800</v>
      </c>
      <c r="KE960">
        <v>4277</v>
      </c>
      <c r="KF960">
        <v>4283</v>
      </c>
      <c r="KG960">
        <v>4277</v>
      </c>
      <c r="KH960">
        <v>4282</v>
      </c>
      <c r="KI960">
        <v>26700</v>
      </c>
      <c r="KJ960">
        <v>4282</v>
      </c>
      <c r="KK960">
        <v>4283</v>
      </c>
      <c r="KL960">
        <v>4279</v>
      </c>
      <c r="KM960">
        <v>4279</v>
      </c>
      <c r="KN960">
        <v>16700</v>
      </c>
      <c r="KO960">
        <v>4279</v>
      </c>
      <c r="KP960">
        <v>4280</v>
      </c>
      <c r="KQ960">
        <v>4273</v>
      </c>
      <c r="KR960">
        <v>4273</v>
      </c>
      <c r="KS960">
        <v>30100</v>
      </c>
      <c r="KT960">
        <v>4273</v>
      </c>
      <c r="KU960">
        <v>4273</v>
      </c>
      <c r="KV960">
        <v>4271</v>
      </c>
      <c r="KW960">
        <v>4272</v>
      </c>
      <c r="KX960">
        <v>19000</v>
      </c>
      <c r="KY960">
        <v>4272</v>
      </c>
      <c r="KZ960">
        <v>4276</v>
      </c>
      <c r="LA960">
        <v>4272</v>
      </c>
      <c r="LB960">
        <v>4273</v>
      </c>
      <c r="LC960">
        <v>28700</v>
      </c>
      <c r="LD960">
        <v>4274</v>
      </c>
      <c r="LE960">
        <v>4274</v>
      </c>
      <c r="LF960">
        <v>4273</v>
      </c>
      <c r="LG960">
        <v>4274</v>
      </c>
      <c r="LH960">
        <v>11900</v>
      </c>
      <c r="LI960">
        <v>4273</v>
      </c>
      <c r="LJ960">
        <v>4273</v>
      </c>
      <c r="LK960">
        <v>4269</v>
      </c>
      <c r="LL960">
        <v>4272</v>
      </c>
      <c r="LM960">
        <v>46900</v>
      </c>
      <c r="LN960">
        <v>4273</v>
      </c>
      <c r="LO960">
        <v>4277</v>
      </c>
      <c r="LP960">
        <v>4273</v>
      </c>
      <c r="LQ960">
        <v>4276</v>
      </c>
      <c r="LR960">
        <v>33000</v>
      </c>
      <c r="LS960">
        <v>4276</v>
      </c>
      <c r="LT960">
        <v>4281</v>
      </c>
      <c r="LU960">
        <v>4276</v>
      </c>
      <c r="LV960">
        <v>4276</v>
      </c>
      <c r="LW960">
        <v>46400</v>
      </c>
      <c r="LX960">
        <v>4277</v>
      </c>
      <c r="LY960">
        <v>4278</v>
      </c>
      <c r="LZ960">
        <v>4274</v>
      </c>
      <c r="MA960">
        <v>4274</v>
      </c>
      <c r="MB960">
        <v>32300</v>
      </c>
      <c r="MC960">
        <v>4275</v>
      </c>
      <c r="MD960">
        <v>4280</v>
      </c>
      <c r="ME960">
        <v>4272</v>
      </c>
      <c r="MF960">
        <v>4280</v>
      </c>
      <c r="MG960">
        <v>44300</v>
      </c>
      <c r="MH960">
        <v>4279</v>
      </c>
      <c r="MI960">
        <v>4281</v>
      </c>
      <c r="MJ960">
        <v>4278</v>
      </c>
      <c r="MK960">
        <v>4279</v>
      </c>
      <c r="ML960">
        <v>37100</v>
      </c>
      <c r="MM960">
        <v>4279</v>
      </c>
      <c r="MN960">
        <v>4280</v>
      </c>
      <c r="MO960">
        <v>4276</v>
      </c>
      <c r="MP960">
        <v>4278</v>
      </c>
      <c r="MQ960">
        <v>46700</v>
      </c>
      <c r="MR960">
        <v>4278</v>
      </c>
      <c r="MS960">
        <v>4281</v>
      </c>
      <c r="MT960">
        <v>4277</v>
      </c>
      <c r="MU960">
        <v>4277</v>
      </c>
      <c r="MV960">
        <v>38000</v>
      </c>
      <c r="MW960">
        <v>4278</v>
      </c>
      <c r="MX960">
        <v>4283</v>
      </c>
      <c r="MY960">
        <v>4278</v>
      </c>
      <c r="MZ960">
        <v>4281</v>
      </c>
      <c r="NA960">
        <v>62700</v>
      </c>
      <c r="NB960">
        <v>4281</v>
      </c>
      <c r="NC960">
        <v>4283</v>
      </c>
      <c r="ND960">
        <v>4279</v>
      </c>
      <c r="NE960">
        <v>4280</v>
      </c>
      <c r="NF960">
        <v>46100</v>
      </c>
      <c r="NG960">
        <v>4280</v>
      </c>
      <c r="NH960">
        <v>4282</v>
      </c>
      <c r="NI960">
        <v>4278</v>
      </c>
      <c r="NJ960">
        <v>4281</v>
      </c>
      <c r="NK960">
        <v>50400</v>
      </c>
      <c r="NL960">
        <v>4281</v>
      </c>
      <c r="NM960">
        <v>4286</v>
      </c>
      <c r="NN960">
        <v>4280</v>
      </c>
      <c r="NO960">
        <v>4285</v>
      </c>
      <c r="NP960">
        <v>54400</v>
      </c>
      <c r="NQ960">
        <v>4285</v>
      </c>
      <c r="NR960">
        <v>4288</v>
      </c>
      <c r="NS960">
        <v>4283</v>
      </c>
      <c r="NT960">
        <v>4287</v>
      </c>
      <c r="NU960">
        <v>105100</v>
      </c>
      <c r="NV960">
        <v>4287</v>
      </c>
      <c r="NW960">
        <v>4287</v>
      </c>
      <c r="NX960">
        <v>4287</v>
      </c>
      <c r="NY960">
        <v>4287</v>
      </c>
      <c r="NZ960">
        <v>282000</v>
      </c>
    </row>
    <row r="961" spans="1:390" ht="15">
      <c r="A961" s="15" t="s">
        <v>18</v>
      </c>
      <c r="B961" s="15">
        <v>9</v>
      </c>
      <c r="C961" s="15">
        <v>2772</v>
      </c>
      <c r="D961" s="10" t="s">
        <v>183</v>
      </c>
      <c r="E961" s="15" t="s">
        <v>20</v>
      </c>
      <c r="F961" s="15" t="s">
        <v>621</v>
      </c>
      <c r="G961" s="50">
        <v>4455</v>
      </c>
      <c r="H961" s="50">
        <v>300</v>
      </c>
      <c r="I961" s="58">
        <v>7.22E-2</v>
      </c>
      <c r="J961" s="50">
        <v>306300</v>
      </c>
      <c r="K961" s="50">
        <v>4470</v>
      </c>
      <c r="L961" s="50">
        <v>4195</v>
      </c>
      <c r="M961" s="63">
        <f t="shared" si="74"/>
        <v>5.4545454545454543E-2</v>
      </c>
      <c r="N961" s="42" t="str">
        <f>IFERROR(VLOOKUP(C961, マスタ!$E$2:$G$33, 3, TRUE), "")</f>
        <v>食品</v>
      </c>
      <c r="O961" s="15" t="str">
        <f>IF(F961 = "", "", TEXT( WORKDAY(TEXT(LEFT(F961, FIND("(", F961) - 1), "yyyy/mm/dd"), 1, マスタ!$A$2:$A$106), "yyyymmdd"))</f>
        <v>20170816</v>
      </c>
      <c r="P961" s="16">
        <v>42963</v>
      </c>
      <c r="Q961" s="56">
        <v>4495</v>
      </c>
      <c r="R961" s="56">
        <v>4605</v>
      </c>
      <c r="S961" s="56">
        <v>4370</v>
      </c>
      <c r="T961" s="15" t="str">
        <f t="shared" si="79"/>
        <v>有</v>
      </c>
      <c r="U961" s="15" t="str">
        <f t="shared" si="80"/>
        <v>有</v>
      </c>
      <c r="V961" s="67">
        <f t="shared" si="81"/>
        <v>8.9786756453422711E-3</v>
      </c>
      <c r="W961" s="17" t="s">
        <v>949</v>
      </c>
      <c r="X961" s="46">
        <v>89</v>
      </c>
      <c r="Y961" s="71">
        <f t="shared" si="75"/>
        <v>19.977553310886645</v>
      </c>
      <c r="Z961">
        <v>4495</v>
      </c>
      <c r="AA961">
        <v>4605</v>
      </c>
      <c r="AB961">
        <v>4485</v>
      </c>
      <c r="AC961">
        <v>4580</v>
      </c>
      <c r="AD961">
        <v>42900</v>
      </c>
      <c r="AE961">
        <v>4595</v>
      </c>
      <c r="AF961">
        <v>4595</v>
      </c>
      <c r="AG961">
        <v>4505</v>
      </c>
      <c r="AH961">
        <v>4525</v>
      </c>
      <c r="AI961">
        <v>18600</v>
      </c>
      <c r="AJ961">
        <v>4520</v>
      </c>
      <c r="AK961">
        <v>4525</v>
      </c>
      <c r="AL961">
        <v>4460</v>
      </c>
      <c r="AM961">
        <v>4475</v>
      </c>
      <c r="AN961">
        <v>8800</v>
      </c>
      <c r="AO961">
        <v>4475</v>
      </c>
      <c r="AP961">
        <v>4480</v>
      </c>
      <c r="AQ961">
        <v>4415</v>
      </c>
      <c r="AR961">
        <v>4460</v>
      </c>
      <c r="AS961">
        <v>11300</v>
      </c>
      <c r="AT961">
        <v>4465</v>
      </c>
      <c r="AU961">
        <v>4480</v>
      </c>
      <c r="AV961">
        <v>4455</v>
      </c>
      <c r="AW961">
        <v>4475</v>
      </c>
      <c r="AX961">
        <v>4900</v>
      </c>
      <c r="AY961">
        <v>4470</v>
      </c>
      <c r="AZ961">
        <v>4475</v>
      </c>
      <c r="BA961">
        <v>4440</v>
      </c>
      <c r="BB961">
        <v>4455</v>
      </c>
      <c r="BC961">
        <v>7700</v>
      </c>
      <c r="BD961">
        <v>4450</v>
      </c>
      <c r="BE961">
        <v>4470</v>
      </c>
      <c r="BF961">
        <v>4450</v>
      </c>
      <c r="BG961">
        <v>4455</v>
      </c>
      <c r="BH961">
        <v>1400</v>
      </c>
      <c r="BI961">
        <v>4455</v>
      </c>
      <c r="BJ961">
        <v>4470</v>
      </c>
      <c r="BK961">
        <v>4455</v>
      </c>
      <c r="BL961">
        <v>4460</v>
      </c>
      <c r="BM961">
        <v>2700</v>
      </c>
      <c r="BN961">
        <v>4460</v>
      </c>
      <c r="BO961">
        <v>4460</v>
      </c>
      <c r="BP961">
        <v>4400</v>
      </c>
      <c r="BQ961">
        <v>4420</v>
      </c>
      <c r="BR961">
        <v>9800</v>
      </c>
      <c r="BS961">
        <v>4420</v>
      </c>
      <c r="BT961">
        <v>4430</v>
      </c>
      <c r="BU961">
        <v>4410</v>
      </c>
      <c r="BV961">
        <v>4430</v>
      </c>
      <c r="BW961">
        <v>3900</v>
      </c>
      <c r="BX961">
        <v>4435</v>
      </c>
      <c r="BY961">
        <v>4440</v>
      </c>
      <c r="BZ961">
        <v>4405</v>
      </c>
      <c r="CA961">
        <v>4405</v>
      </c>
      <c r="CB961">
        <v>3600</v>
      </c>
      <c r="CC961">
        <v>4410</v>
      </c>
      <c r="CD961">
        <v>4425</v>
      </c>
      <c r="CE961">
        <v>4405</v>
      </c>
      <c r="CF961">
        <v>4420</v>
      </c>
      <c r="CG961">
        <v>1800</v>
      </c>
      <c r="CH961">
        <v>4415</v>
      </c>
      <c r="CI961">
        <v>4415</v>
      </c>
      <c r="CJ961">
        <v>4405</v>
      </c>
      <c r="CK961">
        <v>4410</v>
      </c>
      <c r="CL961">
        <v>2700</v>
      </c>
      <c r="CM961">
        <v>4410</v>
      </c>
      <c r="CN961">
        <v>4410</v>
      </c>
      <c r="CO961">
        <v>4380</v>
      </c>
      <c r="CP961">
        <v>4390</v>
      </c>
      <c r="CQ961">
        <v>7600</v>
      </c>
      <c r="CR961">
        <v>4390</v>
      </c>
      <c r="CS961">
        <v>4395</v>
      </c>
      <c r="CT961">
        <v>4390</v>
      </c>
      <c r="CU961">
        <v>4390</v>
      </c>
      <c r="CV961">
        <v>900</v>
      </c>
      <c r="CW961">
        <v>4385</v>
      </c>
      <c r="CX961">
        <v>4385</v>
      </c>
      <c r="CY961">
        <v>4370</v>
      </c>
      <c r="CZ961">
        <v>4375</v>
      </c>
      <c r="DA961">
        <v>3100</v>
      </c>
      <c r="DB961">
        <v>4375</v>
      </c>
      <c r="DC961">
        <v>4390</v>
      </c>
      <c r="DD961">
        <v>4375</v>
      </c>
      <c r="DE961">
        <v>4390</v>
      </c>
      <c r="DF961">
        <v>2600</v>
      </c>
      <c r="DG961">
        <v>4390</v>
      </c>
      <c r="DH961">
        <v>4400</v>
      </c>
      <c r="DI961">
        <v>4390</v>
      </c>
      <c r="DJ961">
        <v>4395</v>
      </c>
      <c r="DK961">
        <v>700</v>
      </c>
      <c r="DL961">
        <v>4400</v>
      </c>
      <c r="DM961">
        <v>4435</v>
      </c>
      <c r="DN961">
        <v>4400</v>
      </c>
      <c r="DO961">
        <v>4420</v>
      </c>
      <c r="DP961">
        <v>3400</v>
      </c>
      <c r="DQ961">
        <v>4420</v>
      </c>
      <c r="DR961">
        <v>4430</v>
      </c>
      <c r="DS961">
        <v>4420</v>
      </c>
      <c r="DT961">
        <v>4425</v>
      </c>
      <c r="DU961">
        <v>1100</v>
      </c>
      <c r="DV961">
        <v>4420</v>
      </c>
      <c r="DW961">
        <v>4420</v>
      </c>
      <c r="DX961">
        <v>4415</v>
      </c>
      <c r="DY961">
        <v>4420</v>
      </c>
      <c r="DZ961">
        <v>700</v>
      </c>
      <c r="EA961">
        <v>4410</v>
      </c>
      <c r="EB961">
        <v>4420</v>
      </c>
      <c r="EC961">
        <v>4405</v>
      </c>
      <c r="ED961">
        <v>4405</v>
      </c>
      <c r="EE961">
        <v>1400</v>
      </c>
      <c r="EF961">
        <v>4405</v>
      </c>
      <c r="EG961">
        <v>4405</v>
      </c>
      <c r="EH961">
        <v>4400</v>
      </c>
      <c r="EI961">
        <v>4400</v>
      </c>
      <c r="EJ961">
        <v>900</v>
      </c>
      <c r="EK961">
        <v>4405</v>
      </c>
      <c r="EL961">
        <v>4415</v>
      </c>
      <c r="EM961">
        <v>4405</v>
      </c>
      <c r="EN961">
        <v>4415</v>
      </c>
      <c r="EO961">
        <v>1700</v>
      </c>
      <c r="EP961">
        <v>4420</v>
      </c>
      <c r="EQ961">
        <v>4425</v>
      </c>
      <c r="ER961">
        <v>4420</v>
      </c>
      <c r="ES961">
        <v>4425</v>
      </c>
      <c r="ET961">
        <v>700</v>
      </c>
      <c r="EU961">
        <v>4425</v>
      </c>
      <c r="EV961">
        <v>4440</v>
      </c>
      <c r="EW961">
        <v>4425</v>
      </c>
      <c r="EX961">
        <v>4440</v>
      </c>
      <c r="EY961">
        <v>2200</v>
      </c>
      <c r="EZ961">
        <v>4445</v>
      </c>
      <c r="FA961">
        <v>4445</v>
      </c>
      <c r="FB961">
        <v>4435</v>
      </c>
      <c r="FC961">
        <v>4440</v>
      </c>
      <c r="FD961">
        <v>1000</v>
      </c>
      <c r="FE961">
        <v>4440</v>
      </c>
      <c r="FF961">
        <v>4440</v>
      </c>
      <c r="FG961">
        <v>4440</v>
      </c>
      <c r="FH961">
        <v>4440</v>
      </c>
      <c r="FI961">
        <v>100</v>
      </c>
      <c r="FJ961">
        <v>4445</v>
      </c>
      <c r="FK961">
        <v>4460</v>
      </c>
      <c r="FL961">
        <v>4445</v>
      </c>
      <c r="FM961">
        <v>4460</v>
      </c>
      <c r="FN961">
        <v>2700</v>
      </c>
      <c r="FO961">
        <v>4460</v>
      </c>
      <c r="FP961">
        <v>4460</v>
      </c>
      <c r="FQ961">
        <v>4455</v>
      </c>
      <c r="FR961">
        <v>4455</v>
      </c>
      <c r="FS961">
        <v>1700</v>
      </c>
      <c r="FT961">
        <v>4450</v>
      </c>
      <c r="FU961">
        <v>4450</v>
      </c>
      <c r="FV961">
        <v>4450</v>
      </c>
      <c r="FW961">
        <v>4450</v>
      </c>
      <c r="FX961">
        <v>100</v>
      </c>
      <c r="GC961">
        <v>0</v>
      </c>
      <c r="GH961">
        <v>0</v>
      </c>
      <c r="GM961">
        <v>0</v>
      </c>
      <c r="GR961">
        <v>0</v>
      </c>
      <c r="GW961">
        <v>0</v>
      </c>
      <c r="HB961">
        <v>0</v>
      </c>
      <c r="HG961">
        <v>0</v>
      </c>
      <c r="HL961">
        <v>0</v>
      </c>
      <c r="HQ961">
        <v>0</v>
      </c>
      <c r="HV961">
        <v>0</v>
      </c>
      <c r="IA961">
        <v>0</v>
      </c>
      <c r="IB961">
        <v>4460</v>
      </c>
      <c r="IC961">
        <v>4465</v>
      </c>
      <c r="ID961">
        <v>4455</v>
      </c>
      <c r="IE961">
        <v>4460</v>
      </c>
      <c r="IF961">
        <v>2800</v>
      </c>
      <c r="IG961">
        <v>4465</v>
      </c>
      <c r="IH961">
        <v>4485</v>
      </c>
      <c r="II961">
        <v>4465</v>
      </c>
      <c r="IJ961">
        <v>4465</v>
      </c>
      <c r="IK961">
        <v>3200</v>
      </c>
      <c r="IL961">
        <v>4470</v>
      </c>
      <c r="IM961">
        <v>4470</v>
      </c>
      <c r="IN961">
        <v>4455</v>
      </c>
      <c r="IO961">
        <v>4455</v>
      </c>
      <c r="IP961">
        <v>1000</v>
      </c>
      <c r="IQ961">
        <v>4455</v>
      </c>
      <c r="IR961">
        <v>4460</v>
      </c>
      <c r="IS961">
        <v>4455</v>
      </c>
      <c r="IT961">
        <v>4460</v>
      </c>
      <c r="IU961">
        <v>500</v>
      </c>
      <c r="IV961">
        <v>4455</v>
      </c>
      <c r="IW961">
        <v>4455</v>
      </c>
      <c r="IX961">
        <v>4430</v>
      </c>
      <c r="IY961">
        <v>4450</v>
      </c>
      <c r="IZ961">
        <v>4100</v>
      </c>
      <c r="JA961">
        <v>4440</v>
      </c>
      <c r="JB961">
        <v>4445</v>
      </c>
      <c r="JC961">
        <v>4425</v>
      </c>
      <c r="JD961">
        <v>4430</v>
      </c>
      <c r="JE961">
        <v>1100</v>
      </c>
      <c r="JF961">
        <v>4430</v>
      </c>
      <c r="JG961">
        <v>4430</v>
      </c>
      <c r="JH961">
        <v>4430</v>
      </c>
      <c r="JI961">
        <v>4430</v>
      </c>
      <c r="JJ961">
        <v>700</v>
      </c>
      <c r="JK961">
        <v>4430</v>
      </c>
      <c r="JL961">
        <v>4455</v>
      </c>
      <c r="JM961">
        <v>4430</v>
      </c>
      <c r="JN961">
        <v>4445</v>
      </c>
      <c r="JO961">
        <v>2200</v>
      </c>
      <c r="JP961">
        <v>4445</v>
      </c>
      <c r="JQ961">
        <v>4445</v>
      </c>
      <c r="JR961">
        <v>4440</v>
      </c>
      <c r="JS961">
        <v>4440</v>
      </c>
      <c r="JT961">
        <v>1000</v>
      </c>
      <c r="JU961">
        <v>4435</v>
      </c>
      <c r="JV961">
        <v>4435</v>
      </c>
      <c r="JW961">
        <v>4435</v>
      </c>
      <c r="JX961">
        <v>4435</v>
      </c>
      <c r="JY961">
        <v>300</v>
      </c>
      <c r="JZ961">
        <v>4430</v>
      </c>
      <c r="KA961">
        <v>4430</v>
      </c>
      <c r="KB961">
        <v>4425</v>
      </c>
      <c r="KC961">
        <v>4425</v>
      </c>
      <c r="KD961">
        <v>300</v>
      </c>
      <c r="KE961">
        <v>4425</v>
      </c>
      <c r="KF961">
        <v>4450</v>
      </c>
      <c r="KG961">
        <v>4425</v>
      </c>
      <c r="KH961">
        <v>4450</v>
      </c>
      <c r="KI961">
        <v>1900</v>
      </c>
      <c r="KJ961">
        <v>4445</v>
      </c>
      <c r="KK961">
        <v>4445</v>
      </c>
      <c r="KL961">
        <v>4440</v>
      </c>
      <c r="KM961">
        <v>4440</v>
      </c>
      <c r="KN961">
        <v>500</v>
      </c>
      <c r="KO961">
        <v>4440</v>
      </c>
      <c r="KP961">
        <v>4445</v>
      </c>
      <c r="KQ961">
        <v>4440</v>
      </c>
      <c r="KR961">
        <v>4445</v>
      </c>
      <c r="KS961">
        <v>400</v>
      </c>
      <c r="KT961">
        <v>4450</v>
      </c>
      <c r="KU961">
        <v>4465</v>
      </c>
      <c r="KV961">
        <v>4450</v>
      </c>
      <c r="KW961">
        <v>4460</v>
      </c>
      <c r="KX961">
        <v>2500</v>
      </c>
      <c r="KY961">
        <v>4460</v>
      </c>
      <c r="KZ961">
        <v>4465</v>
      </c>
      <c r="LA961">
        <v>4460</v>
      </c>
      <c r="LB961">
        <v>4465</v>
      </c>
      <c r="LC961">
        <v>400</v>
      </c>
      <c r="LD961">
        <v>4455</v>
      </c>
      <c r="LE961">
        <v>4460</v>
      </c>
      <c r="LF961">
        <v>4455</v>
      </c>
      <c r="LG961">
        <v>4460</v>
      </c>
      <c r="LH961">
        <v>1200</v>
      </c>
      <c r="LI961">
        <v>4460</v>
      </c>
      <c r="LJ961">
        <v>4460</v>
      </c>
      <c r="LK961">
        <v>4455</v>
      </c>
      <c r="LL961">
        <v>4455</v>
      </c>
      <c r="LM961">
        <v>1500</v>
      </c>
      <c r="LN961">
        <v>4460</v>
      </c>
      <c r="LO961">
        <v>4460</v>
      </c>
      <c r="LP961">
        <v>4460</v>
      </c>
      <c r="LQ961">
        <v>4460</v>
      </c>
      <c r="LR961">
        <v>700</v>
      </c>
      <c r="LS961">
        <v>4455</v>
      </c>
      <c r="LT961">
        <v>4465</v>
      </c>
      <c r="LU961">
        <v>4455</v>
      </c>
      <c r="LV961">
        <v>4465</v>
      </c>
      <c r="LW961">
        <v>1900</v>
      </c>
      <c r="LX961">
        <v>4460</v>
      </c>
      <c r="LY961">
        <v>4465</v>
      </c>
      <c r="LZ961">
        <v>4460</v>
      </c>
      <c r="MA961">
        <v>4460</v>
      </c>
      <c r="MB961">
        <v>600</v>
      </c>
      <c r="MC961">
        <v>4460</v>
      </c>
      <c r="MD961">
        <v>4460</v>
      </c>
      <c r="ME961">
        <v>4460</v>
      </c>
      <c r="MF961">
        <v>4460</v>
      </c>
      <c r="MG961">
        <v>1100</v>
      </c>
      <c r="MH961">
        <v>4455</v>
      </c>
      <c r="MI961">
        <v>4455</v>
      </c>
      <c r="MJ961">
        <v>4445</v>
      </c>
      <c r="MK961">
        <v>4445</v>
      </c>
      <c r="ML961">
        <v>2000</v>
      </c>
      <c r="MM961">
        <v>4445</v>
      </c>
      <c r="MN961">
        <v>4445</v>
      </c>
      <c r="MO961">
        <v>4445</v>
      </c>
      <c r="MP961">
        <v>4445</v>
      </c>
      <c r="MQ961">
        <v>300</v>
      </c>
      <c r="MR961">
        <v>4445</v>
      </c>
      <c r="MS961">
        <v>4450</v>
      </c>
      <c r="MT961">
        <v>4445</v>
      </c>
      <c r="MU961">
        <v>4450</v>
      </c>
      <c r="MV961">
        <v>600</v>
      </c>
      <c r="MW961">
        <v>4445</v>
      </c>
      <c r="MX961">
        <v>4465</v>
      </c>
      <c r="MY961">
        <v>4445</v>
      </c>
      <c r="MZ961">
        <v>4465</v>
      </c>
      <c r="NA961">
        <v>2300</v>
      </c>
      <c r="NB961">
        <v>4455</v>
      </c>
      <c r="NC961">
        <v>4455</v>
      </c>
      <c r="ND961">
        <v>4450</v>
      </c>
      <c r="NE961">
        <v>4450</v>
      </c>
      <c r="NF961">
        <v>400</v>
      </c>
      <c r="NG961">
        <v>4445</v>
      </c>
      <c r="NH961">
        <v>4460</v>
      </c>
      <c r="NI961">
        <v>4445</v>
      </c>
      <c r="NJ961">
        <v>4460</v>
      </c>
      <c r="NK961">
        <v>1700</v>
      </c>
      <c r="NL961">
        <v>4460</v>
      </c>
      <c r="NM961">
        <v>4465</v>
      </c>
      <c r="NN961">
        <v>4460</v>
      </c>
      <c r="NO961">
        <v>4460</v>
      </c>
      <c r="NP961">
        <v>2100</v>
      </c>
      <c r="NQ961">
        <v>4460</v>
      </c>
      <c r="NR961">
        <v>4465</v>
      </c>
      <c r="NS961">
        <v>4455</v>
      </c>
      <c r="NT961">
        <v>4455</v>
      </c>
      <c r="NU961">
        <v>3500</v>
      </c>
      <c r="NV961">
        <v>4455</v>
      </c>
      <c r="NW961">
        <v>4455</v>
      </c>
      <c r="NX961">
        <v>4455</v>
      </c>
      <c r="NY961">
        <v>4455</v>
      </c>
      <c r="NZ961">
        <v>4000</v>
      </c>
    </row>
    <row r="962" spans="1:390" ht="15">
      <c r="A962" s="14" t="s">
        <v>18</v>
      </c>
      <c r="B962" s="14">
        <v>10</v>
      </c>
      <c r="C962" s="14">
        <v>9322</v>
      </c>
      <c r="D962" s="9" t="s">
        <v>24</v>
      </c>
      <c r="E962" s="14" t="s">
        <v>20</v>
      </c>
      <c r="F962" s="14" t="s">
        <v>621</v>
      </c>
      <c r="G962" s="51">
        <v>2189</v>
      </c>
      <c r="H962" s="51">
        <v>144</v>
      </c>
      <c r="I962" s="59">
        <v>7.0400000000000004E-2</v>
      </c>
      <c r="J962" s="51">
        <v>9000</v>
      </c>
      <c r="K962" s="51">
        <v>2220</v>
      </c>
      <c r="L962" s="51">
        <v>2050</v>
      </c>
      <c r="M962" s="64">
        <f t="shared" si="74"/>
        <v>0.18235294117647058</v>
      </c>
      <c r="N962" s="43" t="str">
        <f>IFERROR(VLOOKUP(C962, マスタ!$E$2:$G$33, 3, TRUE), "")</f>
        <v>倉庫・運輸</v>
      </c>
      <c r="O962" s="14" t="str">
        <f>IF(F962 = "", "", TEXT( WORKDAY(TEXT(LEFT(F962, FIND("(", F962) - 1), "yyyy/mm/dd"), 1, マスタ!$A$2:$A$106), "yyyymmdd"))</f>
        <v>20170816</v>
      </c>
      <c r="P962" s="18">
        <v>42963</v>
      </c>
      <c r="Q962" s="57">
        <v>2155</v>
      </c>
      <c r="R962" s="57">
        <v>2203</v>
      </c>
      <c r="S962" s="57">
        <v>2151</v>
      </c>
      <c r="T962" s="14" t="str">
        <f t="shared" si="79"/>
        <v>有</v>
      </c>
      <c r="U962" s="14" t="str">
        <f t="shared" si="80"/>
        <v>無</v>
      </c>
      <c r="V962" s="68">
        <f t="shared" si="81"/>
        <v>-1.5532206486980393E-2</v>
      </c>
      <c r="W962" s="19" t="s">
        <v>949</v>
      </c>
      <c r="X962" s="47">
        <v>43</v>
      </c>
      <c r="Y962" s="70">
        <f t="shared" si="75"/>
        <v>19.643672910004568</v>
      </c>
      <c r="Z962">
        <v>2155</v>
      </c>
      <c r="AA962">
        <v>2155</v>
      </c>
      <c r="AB962">
        <v>2155</v>
      </c>
      <c r="AC962">
        <v>2155</v>
      </c>
      <c r="AD962">
        <v>200</v>
      </c>
      <c r="AE962">
        <v>2170</v>
      </c>
      <c r="AF962">
        <v>2170</v>
      </c>
      <c r="AG962">
        <v>2170</v>
      </c>
      <c r="AH962">
        <v>2170</v>
      </c>
      <c r="AI962">
        <v>200</v>
      </c>
      <c r="AJ962">
        <v>2200</v>
      </c>
      <c r="AK962">
        <v>2203</v>
      </c>
      <c r="AL962">
        <v>2200</v>
      </c>
      <c r="AM962">
        <v>2203</v>
      </c>
      <c r="AN962">
        <v>200</v>
      </c>
      <c r="AS962">
        <v>0</v>
      </c>
      <c r="AT962">
        <v>2153</v>
      </c>
      <c r="AU962">
        <v>2153</v>
      </c>
      <c r="AV962">
        <v>2153</v>
      </c>
      <c r="AW962">
        <v>2153</v>
      </c>
      <c r="AX962">
        <v>100</v>
      </c>
      <c r="BC962">
        <v>0</v>
      </c>
      <c r="BH962">
        <v>0</v>
      </c>
      <c r="BM962">
        <v>0</v>
      </c>
      <c r="BR962">
        <v>0</v>
      </c>
      <c r="BW962">
        <v>0</v>
      </c>
      <c r="BX962">
        <v>2168</v>
      </c>
      <c r="BY962">
        <v>2168</v>
      </c>
      <c r="BZ962">
        <v>2168</v>
      </c>
      <c r="CA962">
        <v>2168</v>
      </c>
      <c r="CB962">
        <v>100</v>
      </c>
      <c r="CC962">
        <v>2162</v>
      </c>
      <c r="CD962">
        <v>2166</v>
      </c>
      <c r="CE962">
        <v>2162</v>
      </c>
      <c r="CF962">
        <v>2166</v>
      </c>
      <c r="CG962">
        <v>600</v>
      </c>
      <c r="CH962">
        <v>2188</v>
      </c>
      <c r="CI962">
        <v>2188</v>
      </c>
      <c r="CJ962">
        <v>2188</v>
      </c>
      <c r="CK962">
        <v>2188</v>
      </c>
      <c r="CL962">
        <v>100</v>
      </c>
      <c r="CQ962">
        <v>0</v>
      </c>
      <c r="CV962">
        <v>0</v>
      </c>
      <c r="DA962">
        <v>0</v>
      </c>
      <c r="DB962">
        <v>2173</v>
      </c>
      <c r="DC962">
        <v>2173</v>
      </c>
      <c r="DD962">
        <v>2173</v>
      </c>
      <c r="DE962">
        <v>2173</v>
      </c>
      <c r="DF962">
        <v>100</v>
      </c>
      <c r="DG962">
        <v>2183</v>
      </c>
      <c r="DH962">
        <v>2183</v>
      </c>
      <c r="DI962">
        <v>2183</v>
      </c>
      <c r="DJ962">
        <v>2183</v>
      </c>
      <c r="DK962">
        <v>100</v>
      </c>
      <c r="DP962">
        <v>0</v>
      </c>
      <c r="DQ962">
        <v>2180</v>
      </c>
      <c r="DR962">
        <v>2180</v>
      </c>
      <c r="DS962">
        <v>2180</v>
      </c>
      <c r="DT962">
        <v>2180</v>
      </c>
      <c r="DU962">
        <v>100</v>
      </c>
      <c r="DZ962">
        <v>0</v>
      </c>
      <c r="EE962">
        <v>0</v>
      </c>
      <c r="EJ962">
        <v>0</v>
      </c>
      <c r="EO962">
        <v>0</v>
      </c>
      <c r="ET962">
        <v>0</v>
      </c>
      <c r="EY962">
        <v>0</v>
      </c>
      <c r="FD962">
        <v>0</v>
      </c>
      <c r="FI962">
        <v>0</v>
      </c>
      <c r="FN962">
        <v>0</v>
      </c>
      <c r="FO962">
        <v>2168</v>
      </c>
      <c r="FP962">
        <v>2168</v>
      </c>
      <c r="FQ962">
        <v>2168</v>
      </c>
      <c r="FR962">
        <v>2168</v>
      </c>
      <c r="FS962">
        <v>100</v>
      </c>
      <c r="FX962">
        <v>0</v>
      </c>
      <c r="GC962">
        <v>0</v>
      </c>
      <c r="GH962">
        <v>0</v>
      </c>
      <c r="GM962">
        <v>0</v>
      </c>
      <c r="GR962">
        <v>0</v>
      </c>
      <c r="GW962">
        <v>0</v>
      </c>
      <c r="HB962">
        <v>0</v>
      </c>
      <c r="HG962">
        <v>0</v>
      </c>
      <c r="HL962">
        <v>0</v>
      </c>
      <c r="HQ962">
        <v>0</v>
      </c>
      <c r="HV962">
        <v>0</v>
      </c>
      <c r="IA962">
        <v>0</v>
      </c>
      <c r="IB962">
        <v>2151</v>
      </c>
      <c r="IC962">
        <v>2151</v>
      </c>
      <c r="ID962">
        <v>2151</v>
      </c>
      <c r="IE962">
        <v>2151</v>
      </c>
      <c r="IF962">
        <v>600</v>
      </c>
      <c r="IK962">
        <v>0</v>
      </c>
      <c r="IL962">
        <v>2156</v>
      </c>
      <c r="IM962">
        <v>2156</v>
      </c>
      <c r="IN962">
        <v>2156</v>
      </c>
      <c r="IO962">
        <v>2156</v>
      </c>
      <c r="IP962">
        <v>100</v>
      </c>
      <c r="IU962">
        <v>0</v>
      </c>
      <c r="IV962">
        <v>2154</v>
      </c>
      <c r="IW962">
        <v>2154</v>
      </c>
      <c r="IX962">
        <v>2154</v>
      </c>
      <c r="IY962">
        <v>2154</v>
      </c>
      <c r="IZ962">
        <v>100</v>
      </c>
      <c r="JE962">
        <v>0</v>
      </c>
      <c r="JF962">
        <v>2154</v>
      </c>
      <c r="JG962">
        <v>2154</v>
      </c>
      <c r="JH962">
        <v>2154</v>
      </c>
      <c r="JI962">
        <v>2154</v>
      </c>
      <c r="JJ962">
        <v>100</v>
      </c>
      <c r="JO962">
        <v>0</v>
      </c>
      <c r="JP962">
        <v>2154</v>
      </c>
      <c r="JQ962">
        <v>2154</v>
      </c>
      <c r="JR962">
        <v>2154</v>
      </c>
      <c r="JS962">
        <v>2154</v>
      </c>
      <c r="JT962">
        <v>100</v>
      </c>
      <c r="JY962">
        <v>0</v>
      </c>
      <c r="KD962">
        <v>0</v>
      </c>
      <c r="KI962">
        <v>0</v>
      </c>
      <c r="KN962">
        <v>0</v>
      </c>
      <c r="KO962">
        <v>2154</v>
      </c>
      <c r="KP962">
        <v>2170</v>
      </c>
      <c r="KQ962">
        <v>2154</v>
      </c>
      <c r="KR962">
        <v>2170</v>
      </c>
      <c r="KS962">
        <v>200</v>
      </c>
      <c r="KX962">
        <v>0</v>
      </c>
      <c r="LC962">
        <v>0</v>
      </c>
      <c r="LH962">
        <v>0</v>
      </c>
      <c r="LM962">
        <v>0</v>
      </c>
      <c r="LR962">
        <v>0</v>
      </c>
      <c r="LS962">
        <v>2161</v>
      </c>
      <c r="LT962">
        <v>2161</v>
      </c>
      <c r="LU962">
        <v>2161</v>
      </c>
      <c r="LV962">
        <v>2161</v>
      </c>
      <c r="LW962">
        <v>100</v>
      </c>
      <c r="MB962">
        <v>0</v>
      </c>
      <c r="MC962">
        <v>2170</v>
      </c>
      <c r="MD962">
        <v>2170</v>
      </c>
      <c r="ME962">
        <v>2170</v>
      </c>
      <c r="MF962">
        <v>2170</v>
      </c>
      <c r="MG962">
        <v>100</v>
      </c>
      <c r="ML962">
        <v>0</v>
      </c>
      <c r="MQ962">
        <v>0</v>
      </c>
      <c r="MV962">
        <v>0</v>
      </c>
      <c r="NA962">
        <v>0</v>
      </c>
      <c r="NF962">
        <v>0</v>
      </c>
      <c r="NK962">
        <v>0</v>
      </c>
      <c r="NP962">
        <v>0</v>
      </c>
      <c r="NQ962">
        <v>2160</v>
      </c>
      <c r="NR962">
        <v>2161</v>
      </c>
      <c r="NS962">
        <v>2157</v>
      </c>
      <c r="NT962">
        <v>2157</v>
      </c>
      <c r="NU962">
        <v>400</v>
      </c>
      <c r="NV962">
        <v>2158</v>
      </c>
      <c r="NW962">
        <v>2158</v>
      </c>
      <c r="NX962">
        <v>2158</v>
      </c>
      <c r="NY962">
        <v>2158</v>
      </c>
      <c r="NZ962">
        <v>300</v>
      </c>
    </row>
    <row r="963" spans="1:390" ht="15">
      <c r="A963" s="15" t="s">
        <v>18</v>
      </c>
      <c r="B963" s="15">
        <v>11</v>
      </c>
      <c r="C963" s="15">
        <v>6222</v>
      </c>
      <c r="D963" s="10" t="s">
        <v>170</v>
      </c>
      <c r="E963" s="15" t="s">
        <v>20</v>
      </c>
      <c r="F963" s="15" t="s">
        <v>621</v>
      </c>
      <c r="G963" s="50">
        <v>5710</v>
      </c>
      <c r="H963" s="50">
        <v>360</v>
      </c>
      <c r="I963" s="58">
        <v>6.7299999999999999E-2</v>
      </c>
      <c r="J963" s="50">
        <v>230000</v>
      </c>
      <c r="K963" s="50">
        <v>5740</v>
      </c>
      <c r="L963" s="50">
        <v>5430</v>
      </c>
      <c r="M963" s="63">
        <f t="shared" si="74"/>
        <v>9.6774193548387094E-2</v>
      </c>
      <c r="N963" s="42" t="str">
        <f>IFERROR(VLOOKUP(C963, マスタ!$E$2:$G$33, 3, TRUE), "")</f>
        <v>機械</v>
      </c>
      <c r="O963" s="15" t="str">
        <f>IF(F963 = "", "", TEXT( WORKDAY(TEXT(LEFT(F963, FIND("(", F963) - 1), "yyyy/mm/dd"), 1, マスタ!$A$2:$A$106), "yyyymmdd"))</f>
        <v>20170816</v>
      </c>
      <c r="P963" s="16">
        <v>42963</v>
      </c>
      <c r="Q963" s="56">
        <v>5620</v>
      </c>
      <c r="R963" s="56">
        <v>5650</v>
      </c>
      <c r="S963" s="56">
        <v>5520</v>
      </c>
      <c r="T963" s="15" t="str">
        <f t="shared" si="79"/>
        <v>無</v>
      </c>
      <c r="U963" s="15" t="str">
        <f t="shared" si="80"/>
        <v>有</v>
      </c>
      <c r="V963" s="67">
        <f t="shared" si="81"/>
        <v>-1.5761821366024553E-2</v>
      </c>
      <c r="W963" s="17" t="s">
        <v>947</v>
      </c>
      <c r="X963" s="46">
        <v>-57</v>
      </c>
      <c r="Y963" s="71">
        <f t="shared" si="75"/>
        <v>-9.9824868651488607</v>
      </c>
      <c r="Z963">
        <v>5620</v>
      </c>
      <c r="AA963">
        <v>5650</v>
      </c>
      <c r="AB963">
        <v>5620</v>
      </c>
      <c r="AC963">
        <v>5630</v>
      </c>
      <c r="AD963">
        <v>8500</v>
      </c>
      <c r="AE963">
        <v>5620</v>
      </c>
      <c r="AF963">
        <v>5620</v>
      </c>
      <c r="AG963">
        <v>5590</v>
      </c>
      <c r="AH963">
        <v>5590</v>
      </c>
      <c r="AI963">
        <v>6100</v>
      </c>
      <c r="AJ963">
        <v>5580</v>
      </c>
      <c r="AK963">
        <v>5580</v>
      </c>
      <c r="AL963">
        <v>5560</v>
      </c>
      <c r="AM963">
        <v>5570</v>
      </c>
      <c r="AN963">
        <v>6400</v>
      </c>
      <c r="AO963">
        <v>5570</v>
      </c>
      <c r="AP963">
        <v>5570</v>
      </c>
      <c r="AQ963">
        <v>5530</v>
      </c>
      <c r="AR963">
        <v>5530</v>
      </c>
      <c r="AS963">
        <v>6000</v>
      </c>
      <c r="AT963">
        <v>5530</v>
      </c>
      <c r="AU963">
        <v>5560</v>
      </c>
      <c r="AV963">
        <v>5520</v>
      </c>
      <c r="AW963">
        <v>5560</v>
      </c>
      <c r="AX963">
        <v>3700</v>
      </c>
      <c r="AY963">
        <v>5560</v>
      </c>
      <c r="AZ963">
        <v>5560</v>
      </c>
      <c r="BA963">
        <v>5540</v>
      </c>
      <c r="BB963">
        <v>5540</v>
      </c>
      <c r="BC963">
        <v>1200</v>
      </c>
      <c r="BD963">
        <v>5540</v>
      </c>
      <c r="BE963">
        <v>5540</v>
      </c>
      <c r="BF963">
        <v>5520</v>
      </c>
      <c r="BG963">
        <v>5530</v>
      </c>
      <c r="BH963">
        <v>3100</v>
      </c>
      <c r="BI963">
        <v>5540</v>
      </c>
      <c r="BJ963">
        <v>5560</v>
      </c>
      <c r="BK963">
        <v>5540</v>
      </c>
      <c r="BL963">
        <v>5560</v>
      </c>
      <c r="BM963">
        <v>1900</v>
      </c>
      <c r="BN963">
        <v>5560</v>
      </c>
      <c r="BO963">
        <v>5560</v>
      </c>
      <c r="BP963">
        <v>5540</v>
      </c>
      <c r="BQ963">
        <v>5550</v>
      </c>
      <c r="BR963">
        <v>2600</v>
      </c>
      <c r="BS963">
        <v>5550</v>
      </c>
      <c r="BT963">
        <v>5570</v>
      </c>
      <c r="BU963">
        <v>5540</v>
      </c>
      <c r="BV963">
        <v>5560</v>
      </c>
      <c r="BW963">
        <v>3000</v>
      </c>
      <c r="BX963">
        <v>5570</v>
      </c>
      <c r="BY963">
        <v>5580</v>
      </c>
      <c r="BZ963">
        <v>5570</v>
      </c>
      <c r="CA963">
        <v>5570</v>
      </c>
      <c r="CB963">
        <v>1000</v>
      </c>
      <c r="CC963">
        <v>5570</v>
      </c>
      <c r="CD963">
        <v>5570</v>
      </c>
      <c r="CE963">
        <v>5560</v>
      </c>
      <c r="CF963">
        <v>5560</v>
      </c>
      <c r="CG963">
        <v>3000</v>
      </c>
      <c r="CH963">
        <v>5570</v>
      </c>
      <c r="CI963">
        <v>5570</v>
      </c>
      <c r="CJ963">
        <v>5560</v>
      </c>
      <c r="CK963">
        <v>5560</v>
      </c>
      <c r="CL963">
        <v>2500</v>
      </c>
      <c r="CM963">
        <v>5560</v>
      </c>
      <c r="CN963">
        <v>5560</v>
      </c>
      <c r="CO963">
        <v>5550</v>
      </c>
      <c r="CP963">
        <v>5560</v>
      </c>
      <c r="CQ963">
        <v>800</v>
      </c>
      <c r="CR963">
        <v>5570</v>
      </c>
      <c r="CS963">
        <v>5580</v>
      </c>
      <c r="CT963">
        <v>5570</v>
      </c>
      <c r="CU963">
        <v>5570</v>
      </c>
      <c r="CV963">
        <v>1000</v>
      </c>
      <c r="CW963">
        <v>5570</v>
      </c>
      <c r="CX963">
        <v>5580</v>
      </c>
      <c r="CY963">
        <v>5550</v>
      </c>
      <c r="CZ963">
        <v>5550</v>
      </c>
      <c r="DA963">
        <v>1600</v>
      </c>
      <c r="DB963">
        <v>5550</v>
      </c>
      <c r="DC963">
        <v>5550</v>
      </c>
      <c r="DD963">
        <v>5550</v>
      </c>
      <c r="DE963">
        <v>5550</v>
      </c>
      <c r="DF963">
        <v>100</v>
      </c>
      <c r="DG963">
        <v>5560</v>
      </c>
      <c r="DH963">
        <v>5560</v>
      </c>
      <c r="DI963">
        <v>5550</v>
      </c>
      <c r="DJ963">
        <v>5550</v>
      </c>
      <c r="DK963">
        <v>600</v>
      </c>
      <c r="DL963">
        <v>5560</v>
      </c>
      <c r="DM963">
        <v>5560</v>
      </c>
      <c r="DN963">
        <v>5560</v>
      </c>
      <c r="DO963">
        <v>5560</v>
      </c>
      <c r="DP963">
        <v>2200</v>
      </c>
      <c r="DQ963">
        <v>5550</v>
      </c>
      <c r="DR963">
        <v>5550</v>
      </c>
      <c r="DS963">
        <v>5550</v>
      </c>
      <c r="DT963">
        <v>5550</v>
      </c>
      <c r="DU963">
        <v>100</v>
      </c>
      <c r="DV963">
        <v>5550</v>
      </c>
      <c r="DW963">
        <v>5550</v>
      </c>
      <c r="DX963">
        <v>5550</v>
      </c>
      <c r="DY963">
        <v>5550</v>
      </c>
      <c r="DZ963">
        <v>400</v>
      </c>
      <c r="EA963">
        <v>5550</v>
      </c>
      <c r="EB963">
        <v>5560</v>
      </c>
      <c r="EC963">
        <v>5540</v>
      </c>
      <c r="ED963">
        <v>5550</v>
      </c>
      <c r="EE963">
        <v>2700</v>
      </c>
      <c r="EF963">
        <v>5540</v>
      </c>
      <c r="EG963">
        <v>5550</v>
      </c>
      <c r="EH963">
        <v>5540</v>
      </c>
      <c r="EI963">
        <v>5540</v>
      </c>
      <c r="EJ963">
        <v>1100</v>
      </c>
      <c r="EK963">
        <v>5550</v>
      </c>
      <c r="EL963">
        <v>5550</v>
      </c>
      <c r="EM963">
        <v>5540</v>
      </c>
      <c r="EN963">
        <v>5550</v>
      </c>
      <c r="EO963">
        <v>600</v>
      </c>
      <c r="EP963">
        <v>5560</v>
      </c>
      <c r="EQ963">
        <v>5560</v>
      </c>
      <c r="ER963">
        <v>5550</v>
      </c>
      <c r="ES963">
        <v>5560</v>
      </c>
      <c r="ET963">
        <v>1700</v>
      </c>
      <c r="EU963">
        <v>5570</v>
      </c>
      <c r="EV963">
        <v>5580</v>
      </c>
      <c r="EW963">
        <v>5570</v>
      </c>
      <c r="EX963">
        <v>5570</v>
      </c>
      <c r="EY963">
        <v>2700</v>
      </c>
      <c r="EZ963">
        <v>5580</v>
      </c>
      <c r="FA963">
        <v>5580</v>
      </c>
      <c r="FB963">
        <v>5580</v>
      </c>
      <c r="FC963">
        <v>5580</v>
      </c>
      <c r="FD963">
        <v>700</v>
      </c>
      <c r="FE963">
        <v>5570</v>
      </c>
      <c r="FF963">
        <v>5570</v>
      </c>
      <c r="FG963">
        <v>5570</v>
      </c>
      <c r="FH963">
        <v>5570</v>
      </c>
      <c r="FI963">
        <v>1000</v>
      </c>
      <c r="FJ963">
        <v>5580</v>
      </c>
      <c r="FK963">
        <v>5580</v>
      </c>
      <c r="FL963">
        <v>5580</v>
      </c>
      <c r="FM963">
        <v>5580</v>
      </c>
      <c r="FN963">
        <v>100</v>
      </c>
      <c r="FO963">
        <v>5570</v>
      </c>
      <c r="FP963">
        <v>5570</v>
      </c>
      <c r="FQ963">
        <v>5570</v>
      </c>
      <c r="FR963">
        <v>5570</v>
      </c>
      <c r="FS963">
        <v>1500</v>
      </c>
      <c r="FT963">
        <v>5580</v>
      </c>
      <c r="FU963">
        <v>5580</v>
      </c>
      <c r="FV963">
        <v>5580</v>
      </c>
      <c r="FW963">
        <v>5580</v>
      </c>
      <c r="FX963">
        <v>200</v>
      </c>
      <c r="GC963">
        <v>0</v>
      </c>
      <c r="GH963">
        <v>0</v>
      </c>
      <c r="GM963">
        <v>0</v>
      </c>
      <c r="GR963">
        <v>0</v>
      </c>
      <c r="GW963">
        <v>0</v>
      </c>
      <c r="HB963">
        <v>0</v>
      </c>
      <c r="HG963">
        <v>0</v>
      </c>
      <c r="HL963">
        <v>0</v>
      </c>
      <c r="HQ963">
        <v>0</v>
      </c>
      <c r="HV963">
        <v>0</v>
      </c>
      <c r="IA963">
        <v>0</v>
      </c>
      <c r="IB963">
        <v>5590</v>
      </c>
      <c r="IC963">
        <v>5610</v>
      </c>
      <c r="ID963">
        <v>5590</v>
      </c>
      <c r="IE963">
        <v>5610</v>
      </c>
      <c r="IF963">
        <v>4400</v>
      </c>
      <c r="IG963">
        <v>5620</v>
      </c>
      <c r="IH963">
        <v>5620</v>
      </c>
      <c r="II963">
        <v>5600</v>
      </c>
      <c r="IJ963">
        <v>5610</v>
      </c>
      <c r="IK963">
        <v>1500</v>
      </c>
      <c r="IL963">
        <v>5610</v>
      </c>
      <c r="IM963">
        <v>5610</v>
      </c>
      <c r="IN963">
        <v>5610</v>
      </c>
      <c r="IO963">
        <v>5610</v>
      </c>
      <c r="IP963">
        <v>400</v>
      </c>
      <c r="IQ963">
        <v>5600</v>
      </c>
      <c r="IR963">
        <v>5600</v>
      </c>
      <c r="IS963">
        <v>5590</v>
      </c>
      <c r="IT963">
        <v>5590</v>
      </c>
      <c r="IU963">
        <v>2300</v>
      </c>
      <c r="IV963">
        <v>5590</v>
      </c>
      <c r="IW963">
        <v>5590</v>
      </c>
      <c r="IX963">
        <v>5590</v>
      </c>
      <c r="IY963">
        <v>5590</v>
      </c>
      <c r="IZ963">
        <v>400</v>
      </c>
      <c r="JA963">
        <v>5590</v>
      </c>
      <c r="JB963">
        <v>5610</v>
      </c>
      <c r="JC963">
        <v>5590</v>
      </c>
      <c r="JD963">
        <v>5600</v>
      </c>
      <c r="JE963">
        <v>2900</v>
      </c>
      <c r="JF963">
        <v>5590</v>
      </c>
      <c r="JG963">
        <v>5590</v>
      </c>
      <c r="JH963">
        <v>5590</v>
      </c>
      <c r="JI963">
        <v>5590</v>
      </c>
      <c r="JJ963">
        <v>700</v>
      </c>
      <c r="JK963">
        <v>5590</v>
      </c>
      <c r="JL963">
        <v>5590</v>
      </c>
      <c r="JM963">
        <v>5580</v>
      </c>
      <c r="JN963">
        <v>5580</v>
      </c>
      <c r="JO963">
        <v>200</v>
      </c>
      <c r="JP963">
        <v>5590</v>
      </c>
      <c r="JQ963">
        <v>5590</v>
      </c>
      <c r="JR963">
        <v>5590</v>
      </c>
      <c r="JS963">
        <v>5590</v>
      </c>
      <c r="JT963">
        <v>900</v>
      </c>
      <c r="JU963">
        <v>5590</v>
      </c>
      <c r="JV963">
        <v>5590</v>
      </c>
      <c r="JW963">
        <v>5580</v>
      </c>
      <c r="JX963">
        <v>5590</v>
      </c>
      <c r="JY963">
        <v>2000</v>
      </c>
      <c r="JZ963">
        <v>5590</v>
      </c>
      <c r="KA963">
        <v>5600</v>
      </c>
      <c r="KB963">
        <v>5590</v>
      </c>
      <c r="KC963">
        <v>5590</v>
      </c>
      <c r="KD963">
        <v>1300</v>
      </c>
      <c r="KE963">
        <v>5590</v>
      </c>
      <c r="KF963">
        <v>5600</v>
      </c>
      <c r="KG963">
        <v>5580</v>
      </c>
      <c r="KH963">
        <v>5590</v>
      </c>
      <c r="KI963">
        <v>1500</v>
      </c>
      <c r="KJ963">
        <v>5590</v>
      </c>
      <c r="KK963">
        <v>5590</v>
      </c>
      <c r="KL963">
        <v>5590</v>
      </c>
      <c r="KM963">
        <v>5590</v>
      </c>
      <c r="KN963">
        <v>900</v>
      </c>
      <c r="KO963">
        <v>5600</v>
      </c>
      <c r="KP963">
        <v>5600</v>
      </c>
      <c r="KQ963">
        <v>5590</v>
      </c>
      <c r="KR963">
        <v>5590</v>
      </c>
      <c r="KS963">
        <v>1800</v>
      </c>
      <c r="KT963">
        <v>5590</v>
      </c>
      <c r="KU963">
        <v>5590</v>
      </c>
      <c r="KV963">
        <v>5590</v>
      </c>
      <c r="KW963">
        <v>5590</v>
      </c>
      <c r="KX963">
        <v>200</v>
      </c>
      <c r="LC963">
        <v>0</v>
      </c>
      <c r="LD963">
        <v>5580</v>
      </c>
      <c r="LE963">
        <v>5580</v>
      </c>
      <c r="LF963">
        <v>5550</v>
      </c>
      <c r="LG963">
        <v>5560</v>
      </c>
      <c r="LH963">
        <v>8500</v>
      </c>
      <c r="LI963">
        <v>5560</v>
      </c>
      <c r="LJ963">
        <v>5560</v>
      </c>
      <c r="LK963">
        <v>5560</v>
      </c>
      <c r="LL963">
        <v>5560</v>
      </c>
      <c r="LM963">
        <v>600</v>
      </c>
      <c r="LN963">
        <v>5560</v>
      </c>
      <c r="LO963">
        <v>5560</v>
      </c>
      <c r="LP963">
        <v>5560</v>
      </c>
      <c r="LQ963">
        <v>5560</v>
      </c>
      <c r="LR963">
        <v>200</v>
      </c>
      <c r="LS963">
        <v>5560</v>
      </c>
      <c r="LT963">
        <v>5560</v>
      </c>
      <c r="LU963">
        <v>5560</v>
      </c>
      <c r="LV963">
        <v>5560</v>
      </c>
      <c r="LW963">
        <v>1400</v>
      </c>
      <c r="LX963">
        <v>5560</v>
      </c>
      <c r="LY963">
        <v>5570</v>
      </c>
      <c r="LZ963">
        <v>5560</v>
      </c>
      <c r="MA963">
        <v>5570</v>
      </c>
      <c r="MB963">
        <v>1200</v>
      </c>
      <c r="MC963">
        <v>5560</v>
      </c>
      <c r="MD963">
        <v>5560</v>
      </c>
      <c r="ME963">
        <v>5560</v>
      </c>
      <c r="MF963">
        <v>5560</v>
      </c>
      <c r="MG963">
        <v>300</v>
      </c>
      <c r="MH963">
        <v>5560</v>
      </c>
      <c r="MI963">
        <v>5560</v>
      </c>
      <c r="MJ963">
        <v>5550</v>
      </c>
      <c r="MK963">
        <v>5550</v>
      </c>
      <c r="ML963">
        <v>3200</v>
      </c>
      <c r="MM963">
        <v>5540</v>
      </c>
      <c r="MN963">
        <v>5540</v>
      </c>
      <c r="MO963">
        <v>5540</v>
      </c>
      <c r="MP963">
        <v>5540</v>
      </c>
      <c r="MQ963">
        <v>2200</v>
      </c>
      <c r="MR963">
        <v>5540</v>
      </c>
      <c r="MS963">
        <v>5550</v>
      </c>
      <c r="MT963">
        <v>5540</v>
      </c>
      <c r="MU963">
        <v>5540</v>
      </c>
      <c r="MV963">
        <v>4000</v>
      </c>
      <c r="MW963">
        <v>5540</v>
      </c>
      <c r="MX963">
        <v>5570</v>
      </c>
      <c r="MY963">
        <v>5540</v>
      </c>
      <c r="MZ963">
        <v>5570</v>
      </c>
      <c r="NA963">
        <v>5800</v>
      </c>
      <c r="NB963">
        <v>5560</v>
      </c>
      <c r="NC963">
        <v>5570</v>
      </c>
      <c r="ND963">
        <v>5560</v>
      </c>
      <c r="NE963">
        <v>5560</v>
      </c>
      <c r="NF963">
        <v>2000</v>
      </c>
      <c r="NG963">
        <v>5550</v>
      </c>
      <c r="NH963">
        <v>5550</v>
      </c>
      <c r="NI963">
        <v>5550</v>
      </c>
      <c r="NJ963">
        <v>5550</v>
      </c>
      <c r="NK963">
        <v>300</v>
      </c>
      <c r="NL963">
        <v>5550</v>
      </c>
      <c r="NM963">
        <v>5570</v>
      </c>
      <c r="NN963">
        <v>5550</v>
      </c>
      <c r="NO963">
        <v>5570</v>
      </c>
      <c r="NP963">
        <v>5000</v>
      </c>
      <c r="NQ963">
        <v>5560</v>
      </c>
      <c r="NR963">
        <v>5570</v>
      </c>
      <c r="NS963">
        <v>5550</v>
      </c>
      <c r="NT963">
        <v>5550</v>
      </c>
      <c r="NU963">
        <v>4700</v>
      </c>
      <c r="NV963">
        <v>5540</v>
      </c>
      <c r="NW963">
        <v>5540</v>
      </c>
      <c r="NX963">
        <v>5540</v>
      </c>
      <c r="NY963">
        <v>5540</v>
      </c>
      <c r="NZ963">
        <v>9000</v>
      </c>
    </row>
    <row r="964" spans="1:390" ht="15">
      <c r="A964" s="14" t="s">
        <v>18</v>
      </c>
      <c r="B964" s="14">
        <v>12</v>
      </c>
      <c r="C964" s="14">
        <v>6630</v>
      </c>
      <c r="D964" s="9" t="s">
        <v>263</v>
      </c>
      <c r="E964" s="14" t="s">
        <v>20</v>
      </c>
      <c r="F964" s="14" t="s">
        <v>621</v>
      </c>
      <c r="G964" s="51">
        <v>9440</v>
      </c>
      <c r="H964" s="51">
        <v>570</v>
      </c>
      <c r="I964" s="59">
        <v>6.4299999999999996E-2</v>
      </c>
      <c r="J964" s="51">
        <v>169400</v>
      </c>
      <c r="K964" s="51">
        <v>9480</v>
      </c>
      <c r="L964" s="51">
        <v>8930</v>
      </c>
      <c r="M964" s="64">
        <f t="shared" si="74"/>
        <v>7.2727272727272724E-2</v>
      </c>
      <c r="N964" s="43" t="str">
        <f>IFERROR(VLOOKUP(C964, マスタ!$E$2:$G$33, 3, TRUE), "")</f>
        <v>電気</v>
      </c>
      <c r="O964" s="14" t="str">
        <f>IF(F964 = "", "", TEXT( WORKDAY(TEXT(LEFT(F964, FIND("(", F964) - 1), "yyyy/mm/dd"), 1, マスタ!$A$2:$A$106), "yyyymmdd"))</f>
        <v>20170816</v>
      </c>
      <c r="P964" s="18">
        <v>42963</v>
      </c>
      <c r="Q964" s="57">
        <v>9580</v>
      </c>
      <c r="R964" s="57">
        <v>9840</v>
      </c>
      <c r="S964" s="57">
        <v>9320</v>
      </c>
      <c r="T964" s="14" t="str">
        <f t="shared" si="79"/>
        <v>有</v>
      </c>
      <c r="U964" s="14" t="str">
        <f t="shared" si="80"/>
        <v>有</v>
      </c>
      <c r="V964" s="68">
        <f t="shared" si="81"/>
        <v>1.4830508474576343E-2</v>
      </c>
      <c r="W964" s="19" t="s">
        <v>949</v>
      </c>
      <c r="X964" s="47">
        <v>188</v>
      </c>
      <c r="Y964" s="70">
        <f t="shared" si="75"/>
        <v>19.915254237288135</v>
      </c>
      <c r="Z964">
        <v>9580</v>
      </c>
      <c r="AA964">
        <v>9710</v>
      </c>
      <c r="AB964">
        <v>9530</v>
      </c>
      <c r="AC964">
        <v>9700</v>
      </c>
      <c r="AD964">
        <v>22200</v>
      </c>
      <c r="AE964">
        <v>9700</v>
      </c>
      <c r="AF964">
        <v>9840</v>
      </c>
      <c r="AG964">
        <v>9690</v>
      </c>
      <c r="AH964">
        <v>9770</v>
      </c>
      <c r="AI964">
        <v>21000</v>
      </c>
      <c r="AJ964">
        <v>9750</v>
      </c>
      <c r="AK964">
        <v>9830</v>
      </c>
      <c r="AL964">
        <v>9710</v>
      </c>
      <c r="AM964">
        <v>9730</v>
      </c>
      <c r="AN964">
        <v>16100</v>
      </c>
      <c r="AO964">
        <v>9720</v>
      </c>
      <c r="AP964">
        <v>9770</v>
      </c>
      <c r="AQ964">
        <v>9640</v>
      </c>
      <c r="AR964">
        <v>9640</v>
      </c>
      <c r="AS964">
        <v>7400</v>
      </c>
      <c r="AT964">
        <v>9640</v>
      </c>
      <c r="AU964">
        <v>9740</v>
      </c>
      <c r="AV964">
        <v>9600</v>
      </c>
      <c r="AW964">
        <v>9660</v>
      </c>
      <c r="AX964">
        <v>8200</v>
      </c>
      <c r="AY964">
        <v>9670</v>
      </c>
      <c r="AZ964">
        <v>9670</v>
      </c>
      <c r="BA964">
        <v>9500</v>
      </c>
      <c r="BB964">
        <v>9540</v>
      </c>
      <c r="BC964">
        <v>10800</v>
      </c>
      <c r="BD964">
        <v>9540</v>
      </c>
      <c r="BE964">
        <v>9630</v>
      </c>
      <c r="BF964">
        <v>9540</v>
      </c>
      <c r="BG964">
        <v>9610</v>
      </c>
      <c r="BH964">
        <v>2800</v>
      </c>
      <c r="BI964">
        <v>9600</v>
      </c>
      <c r="BJ964">
        <v>9650</v>
      </c>
      <c r="BK964">
        <v>9600</v>
      </c>
      <c r="BL964">
        <v>9650</v>
      </c>
      <c r="BM964">
        <v>1100</v>
      </c>
      <c r="BN964">
        <v>9650</v>
      </c>
      <c r="BO964">
        <v>9680</v>
      </c>
      <c r="BP964">
        <v>9600</v>
      </c>
      <c r="BQ964">
        <v>9650</v>
      </c>
      <c r="BR964">
        <v>3400</v>
      </c>
      <c r="BS964">
        <v>9630</v>
      </c>
      <c r="BT964">
        <v>9630</v>
      </c>
      <c r="BU964">
        <v>9610</v>
      </c>
      <c r="BV964">
        <v>9630</v>
      </c>
      <c r="BW964">
        <v>1000</v>
      </c>
      <c r="BX964">
        <v>9610</v>
      </c>
      <c r="BY964">
        <v>9610</v>
      </c>
      <c r="BZ964">
        <v>9550</v>
      </c>
      <c r="CA964">
        <v>9570</v>
      </c>
      <c r="CB964">
        <v>3100</v>
      </c>
      <c r="CC964">
        <v>9570</v>
      </c>
      <c r="CD964">
        <v>9600</v>
      </c>
      <c r="CE964">
        <v>9560</v>
      </c>
      <c r="CF964">
        <v>9590</v>
      </c>
      <c r="CG964">
        <v>900</v>
      </c>
      <c r="CH964">
        <v>9580</v>
      </c>
      <c r="CI964">
        <v>9580</v>
      </c>
      <c r="CJ964">
        <v>9530</v>
      </c>
      <c r="CK964">
        <v>9530</v>
      </c>
      <c r="CL964">
        <v>1900</v>
      </c>
      <c r="CM964">
        <v>9530</v>
      </c>
      <c r="CN964">
        <v>9580</v>
      </c>
      <c r="CO964">
        <v>9520</v>
      </c>
      <c r="CP964">
        <v>9580</v>
      </c>
      <c r="CQ964">
        <v>2800</v>
      </c>
      <c r="CR964">
        <v>9580</v>
      </c>
      <c r="CS964">
        <v>9590</v>
      </c>
      <c r="CT964">
        <v>9560</v>
      </c>
      <c r="CU964">
        <v>9590</v>
      </c>
      <c r="CV964">
        <v>1600</v>
      </c>
      <c r="CW964">
        <v>9560</v>
      </c>
      <c r="CX964">
        <v>9560</v>
      </c>
      <c r="CY964">
        <v>9550</v>
      </c>
      <c r="CZ964">
        <v>9550</v>
      </c>
      <c r="DA964">
        <v>200</v>
      </c>
      <c r="DB964">
        <v>9560</v>
      </c>
      <c r="DC964">
        <v>9570</v>
      </c>
      <c r="DD964">
        <v>9540</v>
      </c>
      <c r="DE964">
        <v>9540</v>
      </c>
      <c r="DF964">
        <v>1500</v>
      </c>
      <c r="DG964">
        <v>9530</v>
      </c>
      <c r="DH964">
        <v>9530</v>
      </c>
      <c r="DI964">
        <v>9530</v>
      </c>
      <c r="DJ964">
        <v>9530</v>
      </c>
      <c r="DK964">
        <v>100</v>
      </c>
      <c r="DL964">
        <v>9540</v>
      </c>
      <c r="DM964">
        <v>9550</v>
      </c>
      <c r="DN964">
        <v>9540</v>
      </c>
      <c r="DO964">
        <v>9550</v>
      </c>
      <c r="DP964">
        <v>500</v>
      </c>
      <c r="DQ964">
        <v>9550</v>
      </c>
      <c r="DR964">
        <v>9590</v>
      </c>
      <c r="DS964">
        <v>9550</v>
      </c>
      <c r="DT964">
        <v>9590</v>
      </c>
      <c r="DU964">
        <v>1200</v>
      </c>
      <c r="DV964">
        <v>9590</v>
      </c>
      <c r="DW964">
        <v>9590</v>
      </c>
      <c r="DX964">
        <v>9580</v>
      </c>
      <c r="DY964">
        <v>9590</v>
      </c>
      <c r="DZ964">
        <v>1200</v>
      </c>
      <c r="EA964">
        <v>9570</v>
      </c>
      <c r="EB964">
        <v>9570</v>
      </c>
      <c r="EC964">
        <v>9550</v>
      </c>
      <c r="ED964">
        <v>9550</v>
      </c>
      <c r="EE964">
        <v>1300</v>
      </c>
      <c r="EF964">
        <v>9540</v>
      </c>
      <c r="EG964">
        <v>9540</v>
      </c>
      <c r="EH964">
        <v>9530</v>
      </c>
      <c r="EI964">
        <v>9540</v>
      </c>
      <c r="EJ964">
        <v>1200</v>
      </c>
      <c r="EK964">
        <v>9540</v>
      </c>
      <c r="EL964">
        <v>9540</v>
      </c>
      <c r="EM964">
        <v>9540</v>
      </c>
      <c r="EN964">
        <v>9540</v>
      </c>
      <c r="EO964">
        <v>100</v>
      </c>
      <c r="EP964">
        <v>9540</v>
      </c>
      <c r="EQ964">
        <v>9540</v>
      </c>
      <c r="ER964">
        <v>9540</v>
      </c>
      <c r="ES964">
        <v>9540</v>
      </c>
      <c r="ET964">
        <v>1000</v>
      </c>
      <c r="EU964">
        <v>9540</v>
      </c>
      <c r="EV964">
        <v>9540</v>
      </c>
      <c r="EW964">
        <v>9520</v>
      </c>
      <c r="EX964">
        <v>9530</v>
      </c>
      <c r="EY964">
        <v>2900</v>
      </c>
      <c r="EZ964">
        <v>9530</v>
      </c>
      <c r="FA964">
        <v>9530</v>
      </c>
      <c r="FB964">
        <v>9500</v>
      </c>
      <c r="FC964">
        <v>9500</v>
      </c>
      <c r="FD964">
        <v>1700</v>
      </c>
      <c r="FE964">
        <v>9510</v>
      </c>
      <c r="FF964">
        <v>9530</v>
      </c>
      <c r="FG964">
        <v>9460</v>
      </c>
      <c r="FH964">
        <v>9460</v>
      </c>
      <c r="FI964">
        <v>6500</v>
      </c>
      <c r="FJ964">
        <v>9450</v>
      </c>
      <c r="FK964">
        <v>9450</v>
      </c>
      <c r="FL964">
        <v>9350</v>
      </c>
      <c r="FM964">
        <v>9370</v>
      </c>
      <c r="FN964">
        <v>7900</v>
      </c>
      <c r="FO964">
        <v>9370</v>
      </c>
      <c r="FP964">
        <v>9410</v>
      </c>
      <c r="FQ964">
        <v>9370</v>
      </c>
      <c r="FR964">
        <v>9400</v>
      </c>
      <c r="FS964">
        <v>1200</v>
      </c>
      <c r="FT964">
        <v>9410</v>
      </c>
      <c r="FU964">
        <v>9410</v>
      </c>
      <c r="FV964">
        <v>9410</v>
      </c>
      <c r="FW964">
        <v>9410</v>
      </c>
      <c r="FX964">
        <v>500</v>
      </c>
      <c r="GC964">
        <v>0</v>
      </c>
      <c r="GH964">
        <v>0</v>
      </c>
      <c r="GM964">
        <v>0</v>
      </c>
      <c r="GR964">
        <v>0</v>
      </c>
      <c r="GW964">
        <v>0</v>
      </c>
      <c r="HB964">
        <v>0</v>
      </c>
      <c r="HG964">
        <v>0</v>
      </c>
      <c r="HL964">
        <v>0</v>
      </c>
      <c r="HQ964">
        <v>0</v>
      </c>
      <c r="HV964">
        <v>0</v>
      </c>
      <c r="IA964">
        <v>0</v>
      </c>
      <c r="IB964">
        <v>9380</v>
      </c>
      <c r="IC964">
        <v>9400</v>
      </c>
      <c r="ID964">
        <v>9350</v>
      </c>
      <c r="IE964">
        <v>9360</v>
      </c>
      <c r="IF964">
        <v>5900</v>
      </c>
      <c r="IG964">
        <v>9360</v>
      </c>
      <c r="IH964">
        <v>9370</v>
      </c>
      <c r="II964">
        <v>9360</v>
      </c>
      <c r="IJ964">
        <v>9370</v>
      </c>
      <c r="IK964">
        <v>200</v>
      </c>
      <c r="IL964">
        <v>9380</v>
      </c>
      <c r="IM964">
        <v>9380</v>
      </c>
      <c r="IN964">
        <v>9320</v>
      </c>
      <c r="IO964">
        <v>9350</v>
      </c>
      <c r="IP964">
        <v>2800</v>
      </c>
      <c r="IQ964">
        <v>9350</v>
      </c>
      <c r="IR964">
        <v>9360</v>
      </c>
      <c r="IS964">
        <v>9350</v>
      </c>
      <c r="IT964">
        <v>9360</v>
      </c>
      <c r="IU964">
        <v>300</v>
      </c>
      <c r="IV964">
        <v>9340</v>
      </c>
      <c r="IW964">
        <v>9350</v>
      </c>
      <c r="IX964">
        <v>9330</v>
      </c>
      <c r="IY964">
        <v>9350</v>
      </c>
      <c r="IZ964">
        <v>1800</v>
      </c>
      <c r="JA964">
        <v>9340</v>
      </c>
      <c r="JB964">
        <v>9360</v>
      </c>
      <c r="JC964">
        <v>9340</v>
      </c>
      <c r="JD964">
        <v>9360</v>
      </c>
      <c r="JE964">
        <v>300</v>
      </c>
      <c r="JF964">
        <v>9360</v>
      </c>
      <c r="JG964">
        <v>9400</v>
      </c>
      <c r="JH964">
        <v>9360</v>
      </c>
      <c r="JI964">
        <v>9390</v>
      </c>
      <c r="JJ964">
        <v>1500</v>
      </c>
      <c r="JK964">
        <v>9400</v>
      </c>
      <c r="JL964">
        <v>9400</v>
      </c>
      <c r="JM964">
        <v>9370</v>
      </c>
      <c r="JN964">
        <v>9390</v>
      </c>
      <c r="JO964">
        <v>1100</v>
      </c>
      <c r="JP964">
        <v>9390</v>
      </c>
      <c r="JQ964">
        <v>9400</v>
      </c>
      <c r="JR964">
        <v>9390</v>
      </c>
      <c r="JS964">
        <v>9400</v>
      </c>
      <c r="JT964">
        <v>400</v>
      </c>
      <c r="JU964">
        <v>9400</v>
      </c>
      <c r="JV964">
        <v>9400</v>
      </c>
      <c r="JW964">
        <v>9390</v>
      </c>
      <c r="JX964">
        <v>9390</v>
      </c>
      <c r="JY964">
        <v>1100</v>
      </c>
      <c r="JZ964">
        <v>9390</v>
      </c>
      <c r="KA964">
        <v>9400</v>
      </c>
      <c r="KB964">
        <v>9390</v>
      </c>
      <c r="KC964">
        <v>9400</v>
      </c>
      <c r="KD964">
        <v>600</v>
      </c>
      <c r="KE964">
        <v>9410</v>
      </c>
      <c r="KF964">
        <v>9410</v>
      </c>
      <c r="KG964">
        <v>9410</v>
      </c>
      <c r="KH964">
        <v>9410</v>
      </c>
      <c r="KI964">
        <v>300</v>
      </c>
      <c r="KJ964">
        <v>9410</v>
      </c>
      <c r="KK964">
        <v>9410</v>
      </c>
      <c r="KL964">
        <v>9400</v>
      </c>
      <c r="KM964">
        <v>9400</v>
      </c>
      <c r="KN964">
        <v>800</v>
      </c>
      <c r="KO964">
        <v>9410</v>
      </c>
      <c r="KP964">
        <v>9430</v>
      </c>
      <c r="KQ964">
        <v>9410</v>
      </c>
      <c r="KR964">
        <v>9410</v>
      </c>
      <c r="KS964">
        <v>1200</v>
      </c>
      <c r="KT964">
        <v>9410</v>
      </c>
      <c r="KU964">
        <v>9410</v>
      </c>
      <c r="KV964">
        <v>9390</v>
      </c>
      <c r="KW964">
        <v>9390</v>
      </c>
      <c r="KX964">
        <v>400</v>
      </c>
      <c r="LC964">
        <v>0</v>
      </c>
      <c r="LD964">
        <v>9390</v>
      </c>
      <c r="LE964">
        <v>9390</v>
      </c>
      <c r="LF964">
        <v>9380</v>
      </c>
      <c r="LG964">
        <v>9380</v>
      </c>
      <c r="LH964">
        <v>700</v>
      </c>
      <c r="LI964">
        <v>9380</v>
      </c>
      <c r="LJ964">
        <v>9380</v>
      </c>
      <c r="LK964">
        <v>9380</v>
      </c>
      <c r="LL964">
        <v>9380</v>
      </c>
      <c r="LM964">
        <v>700</v>
      </c>
      <c r="LN964">
        <v>9380</v>
      </c>
      <c r="LO964">
        <v>9380</v>
      </c>
      <c r="LP964">
        <v>9380</v>
      </c>
      <c r="LQ964">
        <v>9380</v>
      </c>
      <c r="LR964">
        <v>100</v>
      </c>
      <c r="LS964">
        <v>9390</v>
      </c>
      <c r="LT964">
        <v>9410</v>
      </c>
      <c r="LU964">
        <v>9380</v>
      </c>
      <c r="LV964">
        <v>9390</v>
      </c>
      <c r="LW964">
        <v>1700</v>
      </c>
      <c r="LX964">
        <v>9400</v>
      </c>
      <c r="LY964">
        <v>9410</v>
      </c>
      <c r="LZ964">
        <v>9400</v>
      </c>
      <c r="MA964">
        <v>9410</v>
      </c>
      <c r="MB964">
        <v>600</v>
      </c>
      <c r="MC964">
        <v>9400</v>
      </c>
      <c r="MD964">
        <v>9400</v>
      </c>
      <c r="ME964">
        <v>9380</v>
      </c>
      <c r="MF964">
        <v>9380</v>
      </c>
      <c r="MG964">
        <v>1700</v>
      </c>
      <c r="MH964">
        <v>9380</v>
      </c>
      <c r="MI964">
        <v>9380</v>
      </c>
      <c r="MJ964">
        <v>9340</v>
      </c>
      <c r="MK964">
        <v>9360</v>
      </c>
      <c r="ML964">
        <v>1900</v>
      </c>
      <c r="MM964">
        <v>9360</v>
      </c>
      <c r="MN964">
        <v>9380</v>
      </c>
      <c r="MO964">
        <v>9330</v>
      </c>
      <c r="MP964">
        <v>9330</v>
      </c>
      <c r="MQ964">
        <v>3800</v>
      </c>
      <c r="MR964">
        <v>9350</v>
      </c>
      <c r="MS964">
        <v>9370</v>
      </c>
      <c r="MT964">
        <v>9340</v>
      </c>
      <c r="MU964">
        <v>9370</v>
      </c>
      <c r="MV964">
        <v>1600</v>
      </c>
      <c r="MW964">
        <v>9380</v>
      </c>
      <c r="MX964">
        <v>9400</v>
      </c>
      <c r="MY964">
        <v>9380</v>
      </c>
      <c r="MZ964">
        <v>9380</v>
      </c>
      <c r="NA964">
        <v>1700</v>
      </c>
      <c r="NB964">
        <v>9370</v>
      </c>
      <c r="NC964">
        <v>9370</v>
      </c>
      <c r="ND964">
        <v>9360</v>
      </c>
      <c r="NE964">
        <v>9370</v>
      </c>
      <c r="NF964">
        <v>1700</v>
      </c>
      <c r="NG964">
        <v>9370</v>
      </c>
      <c r="NH964">
        <v>9370</v>
      </c>
      <c r="NI964">
        <v>9330</v>
      </c>
      <c r="NJ964">
        <v>9330</v>
      </c>
      <c r="NK964">
        <v>2800</v>
      </c>
      <c r="NL964">
        <v>9340</v>
      </c>
      <c r="NM964">
        <v>9350</v>
      </c>
      <c r="NN964">
        <v>9330</v>
      </c>
      <c r="NO964">
        <v>9340</v>
      </c>
      <c r="NP964">
        <v>3800</v>
      </c>
      <c r="NQ964">
        <v>9340</v>
      </c>
      <c r="NR964">
        <v>9370</v>
      </c>
      <c r="NS964">
        <v>9320</v>
      </c>
      <c r="NT964">
        <v>9340</v>
      </c>
      <c r="NU964">
        <v>5300</v>
      </c>
      <c r="NV964">
        <v>9340</v>
      </c>
      <c r="NW964">
        <v>9340</v>
      </c>
      <c r="NX964">
        <v>9340</v>
      </c>
      <c r="NY964">
        <v>9340</v>
      </c>
      <c r="NZ964">
        <v>2400</v>
      </c>
    </row>
    <row r="965" spans="1:390" ht="15">
      <c r="A965" s="15" t="s">
        <v>18</v>
      </c>
      <c r="B965" s="15">
        <v>13</v>
      </c>
      <c r="C965" s="15">
        <v>6087</v>
      </c>
      <c r="D965" s="10" t="s">
        <v>150</v>
      </c>
      <c r="E965" s="15" t="s">
        <v>20</v>
      </c>
      <c r="F965" s="15" t="s">
        <v>621</v>
      </c>
      <c r="G965" s="50">
        <v>4580</v>
      </c>
      <c r="H965" s="50">
        <v>275</v>
      </c>
      <c r="I965" s="58">
        <v>6.3899999999999998E-2</v>
      </c>
      <c r="J965" s="50">
        <v>24000</v>
      </c>
      <c r="K965" s="50">
        <v>4630</v>
      </c>
      <c r="L965" s="50">
        <v>4385</v>
      </c>
      <c r="M965" s="63">
        <f t="shared" si="74"/>
        <v>0.20408163265306123</v>
      </c>
      <c r="N965" s="42" t="str">
        <f>IFERROR(VLOOKUP(C965, マスタ!$E$2:$G$33, 3, TRUE), "")</f>
        <v>機械</v>
      </c>
      <c r="O965" s="15" t="str">
        <f>IF(F965 = "", "", TEXT( WORKDAY(TEXT(LEFT(F965, FIND("(", F965) - 1), "yyyy/mm/dd"), 1, マスタ!$A$2:$A$106), "yyyymmdd"))</f>
        <v>20170816</v>
      </c>
      <c r="P965" s="16">
        <v>42963</v>
      </c>
      <c r="Q965" s="56">
        <v>4600</v>
      </c>
      <c r="R965" s="56">
        <v>4710</v>
      </c>
      <c r="S965" s="56">
        <v>4585</v>
      </c>
      <c r="T965" s="15" t="str">
        <f t="shared" si="79"/>
        <v>有</v>
      </c>
      <c r="U965" s="15" t="str">
        <f t="shared" si="80"/>
        <v>無</v>
      </c>
      <c r="V965" s="67">
        <f t="shared" si="81"/>
        <v>4.366812227074135E-3</v>
      </c>
      <c r="W965" s="17" t="s">
        <v>949</v>
      </c>
      <c r="X965" s="46">
        <v>91</v>
      </c>
      <c r="Y965" s="71">
        <f t="shared" si="75"/>
        <v>19.868995633187772</v>
      </c>
      <c r="Z965">
        <v>4600</v>
      </c>
      <c r="AA965">
        <v>4655</v>
      </c>
      <c r="AB965">
        <v>4585</v>
      </c>
      <c r="AC965">
        <v>4630</v>
      </c>
      <c r="AD965">
        <v>2300</v>
      </c>
      <c r="AE965">
        <v>4610</v>
      </c>
      <c r="AF965">
        <v>4610</v>
      </c>
      <c r="AG965">
        <v>4605</v>
      </c>
      <c r="AH965">
        <v>4610</v>
      </c>
      <c r="AI965">
        <v>500</v>
      </c>
      <c r="AJ965">
        <v>4645</v>
      </c>
      <c r="AK965">
        <v>4670</v>
      </c>
      <c r="AL965">
        <v>4645</v>
      </c>
      <c r="AM965">
        <v>4665</v>
      </c>
      <c r="AN965">
        <v>600</v>
      </c>
      <c r="AO965">
        <v>4670</v>
      </c>
      <c r="AP965">
        <v>4695</v>
      </c>
      <c r="AQ965">
        <v>4670</v>
      </c>
      <c r="AR965">
        <v>4695</v>
      </c>
      <c r="AS965">
        <v>1100</v>
      </c>
      <c r="AT965">
        <v>4695</v>
      </c>
      <c r="AU965">
        <v>4700</v>
      </c>
      <c r="AV965">
        <v>4690</v>
      </c>
      <c r="AW965">
        <v>4700</v>
      </c>
      <c r="AX965">
        <v>700</v>
      </c>
      <c r="AY965">
        <v>4700</v>
      </c>
      <c r="AZ965">
        <v>4700</v>
      </c>
      <c r="BA965">
        <v>4690</v>
      </c>
      <c r="BB965">
        <v>4690</v>
      </c>
      <c r="BC965">
        <v>400</v>
      </c>
      <c r="BD965">
        <v>4695</v>
      </c>
      <c r="BE965">
        <v>4705</v>
      </c>
      <c r="BF965">
        <v>4690</v>
      </c>
      <c r="BG965">
        <v>4705</v>
      </c>
      <c r="BH965">
        <v>700</v>
      </c>
      <c r="BI965">
        <v>4695</v>
      </c>
      <c r="BJ965">
        <v>4695</v>
      </c>
      <c r="BK965">
        <v>4690</v>
      </c>
      <c r="BL965">
        <v>4690</v>
      </c>
      <c r="BM965">
        <v>300</v>
      </c>
      <c r="BN965">
        <v>4685</v>
      </c>
      <c r="BO965">
        <v>4685</v>
      </c>
      <c r="BP965">
        <v>4685</v>
      </c>
      <c r="BQ965">
        <v>4685</v>
      </c>
      <c r="BR965">
        <v>800</v>
      </c>
      <c r="BS965">
        <v>4675</v>
      </c>
      <c r="BT965">
        <v>4675</v>
      </c>
      <c r="BU965">
        <v>4675</v>
      </c>
      <c r="BV965">
        <v>4675</v>
      </c>
      <c r="BW965">
        <v>200</v>
      </c>
      <c r="BX965">
        <v>4680</v>
      </c>
      <c r="BY965">
        <v>4680</v>
      </c>
      <c r="BZ965">
        <v>4670</v>
      </c>
      <c r="CA965">
        <v>4670</v>
      </c>
      <c r="CB965">
        <v>400</v>
      </c>
      <c r="CC965">
        <v>4665</v>
      </c>
      <c r="CD965">
        <v>4665</v>
      </c>
      <c r="CE965">
        <v>4660</v>
      </c>
      <c r="CF965">
        <v>4665</v>
      </c>
      <c r="CG965">
        <v>400</v>
      </c>
      <c r="CL965">
        <v>0</v>
      </c>
      <c r="CM965">
        <v>4665</v>
      </c>
      <c r="CN965">
        <v>4665</v>
      </c>
      <c r="CO965">
        <v>4665</v>
      </c>
      <c r="CP965">
        <v>4665</v>
      </c>
      <c r="CQ965">
        <v>100</v>
      </c>
      <c r="CR965">
        <v>4665</v>
      </c>
      <c r="CS965">
        <v>4685</v>
      </c>
      <c r="CT965">
        <v>4665</v>
      </c>
      <c r="CU965">
        <v>4685</v>
      </c>
      <c r="CV965">
        <v>700</v>
      </c>
      <c r="CW965">
        <v>4685</v>
      </c>
      <c r="CX965">
        <v>4685</v>
      </c>
      <c r="CY965">
        <v>4685</v>
      </c>
      <c r="CZ965">
        <v>4685</v>
      </c>
      <c r="DA965">
        <v>300</v>
      </c>
      <c r="DB965">
        <v>4690</v>
      </c>
      <c r="DC965">
        <v>4690</v>
      </c>
      <c r="DD965">
        <v>4680</v>
      </c>
      <c r="DE965">
        <v>4680</v>
      </c>
      <c r="DF965">
        <v>800</v>
      </c>
      <c r="DG965">
        <v>4685</v>
      </c>
      <c r="DH965">
        <v>4685</v>
      </c>
      <c r="DI965">
        <v>4685</v>
      </c>
      <c r="DJ965">
        <v>4685</v>
      </c>
      <c r="DK965">
        <v>100</v>
      </c>
      <c r="DL965">
        <v>4690</v>
      </c>
      <c r="DM965">
        <v>4690</v>
      </c>
      <c r="DN965">
        <v>4690</v>
      </c>
      <c r="DO965">
        <v>4690</v>
      </c>
      <c r="DP965">
        <v>200</v>
      </c>
      <c r="DQ965">
        <v>4695</v>
      </c>
      <c r="DR965">
        <v>4695</v>
      </c>
      <c r="DS965">
        <v>4690</v>
      </c>
      <c r="DT965">
        <v>4690</v>
      </c>
      <c r="DU965">
        <v>400</v>
      </c>
      <c r="DV965">
        <v>4690</v>
      </c>
      <c r="DW965">
        <v>4695</v>
      </c>
      <c r="DX965">
        <v>4690</v>
      </c>
      <c r="DY965">
        <v>4695</v>
      </c>
      <c r="DZ965">
        <v>200</v>
      </c>
      <c r="EA965">
        <v>4685</v>
      </c>
      <c r="EB965">
        <v>4685</v>
      </c>
      <c r="EC965">
        <v>4675</v>
      </c>
      <c r="ED965">
        <v>4675</v>
      </c>
      <c r="EE965">
        <v>1000</v>
      </c>
      <c r="EF965">
        <v>4675</v>
      </c>
      <c r="EG965">
        <v>4675</v>
      </c>
      <c r="EH965">
        <v>4670</v>
      </c>
      <c r="EI965">
        <v>4670</v>
      </c>
      <c r="EJ965">
        <v>1100</v>
      </c>
      <c r="EK965">
        <v>4660</v>
      </c>
      <c r="EL965">
        <v>4690</v>
      </c>
      <c r="EM965">
        <v>4660</v>
      </c>
      <c r="EN965">
        <v>4685</v>
      </c>
      <c r="EO965">
        <v>1600</v>
      </c>
      <c r="EP965">
        <v>4685</v>
      </c>
      <c r="EQ965">
        <v>4685</v>
      </c>
      <c r="ER965">
        <v>4685</v>
      </c>
      <c r="ES965">
        <v>4685</v>
      </c>
      <c r="ET965">
        <v>100</v>
      </c>
      <c r="EU965">
        <v>4690</v>
      </c>
      <c r="EV965">
        <v>4690</v>
      </c>
      <c r="EW965">
        <v>4690</v>
      </c>
      <c r="EX965">
        <v>4690</v>
      </c>
      <c r="EY965">
        <v>100</v>
      </c>
      <c r="EZ965">
        <v>4695</v>
      </c>
      <c r="FA965">
        <v>4695</v>
      </c>
      <c r="FB965">
        <v>4695</v>
      </c>
      <c r="FC965">
        <v>4695</v>
      </c>
      <c r="FD965">
        <v>100</v>
      </c>
      <c r="FE965">
        <v>4695</v>
      </c>
      <c r="FF965">
        <v>4695</v>
      </c>
      <c r="FG965">
        <v>4695</v>
      </c>
      <c r="FH965">
        <v>4695</v>
      </c>
      <c r="FI965">
        <v>100</v>
      </c>
      <c r="FJ965">
        <v>4700</v>
      </c>
      <c r="FK965">
        <v>4710</v>
      </c>
      <c r="FL965">
        <v>4700</v>
      </c>
      <c r="FM965">
        <v>4710</v>
      </c>
      <c r="FN965">
        <v>2000</v>
      </c>
      <c r="FO965">
        <v>4710</v>
      </c>
      <c r="FP965">
        <v>4710</v>
      </c>
      <c r="FQ965">
        <v>4705</v>
      </c>
      <c r="FR965">
        <v>4710</v>
      </c>
      <c r="FS965">
        <v>400</v>
      </c>
      <c r="FX965">
        <v>0</v>
      </c>
      <c r="GC965">
        <v>0</v>
      </c>
      <c r="GH965">
        <v>0</v>
      </c>
      <c r="GM965">
        <v>0</v>
      </c>
      <c r="GR965">
        <v>0</v>
      </c>
      <c r="GW965">
        <v>0</v>
      </c>
      <c r="HB965">
        <v>0</v>
      </c>
      <c r="HG965">
        <v>0</v>
      </c>
      <c r="HL965">
        <v>0</v>
      </c>
      <c r="HQ965">
        <v>0</v>
      </c>
      <c r="HV965">
        <v>0</v>
      </c>
      <c r="IA965">
        <v>0</v>
      </c>
      <c r="IB965">
        <v>4695</v>
      </c>
      <c r="IC965">
        <v>4695</v>
      </c>
      <c r="ID965">
        <v>4675</v>
      </c>
      <c r="IE965">
        <v>4685</v>
      </c>
      <c r="IF965">
        <v>1600</v>
      </c>
      <c r="IG965">
        <v>4685</v>
      </c>
      <c r="IH965">
        <v>4685</v>
      </c>
      <c r="II965">
        <v>4685</v>
      </c>
      <c r="IJ965">
        <v>4685</v>
      </c>
      <c r="IK965">
        <v>100</v>
      </c>
      <c r="IL965">
        <v>4690</v>
      </c>
      <c r="IM965">
        <v>4690</v>
      </c>
      <c r="IN965">
        <v>4685</v>
      </c>
      <c r="IO965">
        <v>4685</v>
      </c>
      <c r="IP965">
        <v>400</v>
      </c>
      <c r="IQ965">
        <v>4680</v>
      </c>
      <c r="IR965">
        <v>4680</v>
      </c>
      <c r="IS965">
        <v>4680</v>
      </c>
      <c r="IT965">
        <v>4680</v>
      </c>
      <c r="IU965">
        <v>100</v>
      </c>
      <c r="IV965">
        <v>4685</v>
      </c>
      <c r="IW965">
        <v>4685</v>
      </c>
      <c r="IX965">
        <v>4675</v>
      </c>
      <c r="IY965">
        <v>4675</v>
      </c>
      <c r="IZ965">
        <v>600</v>
      </c>
      <c r="JE965">
        <v>0</v>
      </c>
      <c r="JF965">
        <v>4685</v>
      </c>
      <c r="JG965">
        <v>4685</v>
      </c>
      <c r="JH965">
        <v>4685</v>
      </c>
      <c r="JI965">
        <v>4685</v>
      </c>
      <c r="JJ965">
        <v>100</v>
      </c>
      <c r="JK965">
        <v>4680</v>
      </c>
      <c r="JL965">
        <v>4680</v>
      </c>
      <c r="JM965">
        <v>4680</v>
      </c>
      <c r="JN965">
        <v>4680</v>
      </c>
      <c r="JO965">
        <v>400</v>
      </c>
      <c r="JP965">
        <v>4675</v>
      </c>
      <c r="JQ965">
        <v>4675</v>
      </c>
      <c r="JR965">
        <v>4675</v>
      </c>
      <c r="JS965">
        <v>4675</v>
      </c>
      <c r="JT965">
        <v>300</v>
      </c>
      <c r="JU965">
        <v>4680</v>
      </c>
      <c r="JV965">
        <v>4685</v>
      </c>
      <c r="JW965">
        <v>4680</v>
      </c>
      <c r="JX965">
        <v>4685</v>
      </c>
      <c r="JY965">
        <v>200</v>
      </c>
      <c r="JZ965">
        <v>4680</v>
      </c>
      <c r="KA965">
        <v>4680</v>
      </c>
      <c r="KB965">
        <v>4680</v>
      </c>
      <c r="KC965">
        <v>4680</v>
      </c>
      <c r="KD965">
        <v>300</v>
      </c>
      <c r="KE965">
        <v>4675</v>
      </c>
      <c r="KF965">
        <v>4675</v>
      </c>
      <c r="KG965">
        <v>4675</v>
      </c>
      <c r="KH965">
        <v>4675</v>
      </c>
      <c r="KI965">
        <v>200</v>
      </c>
      <c r="KJ965">
        <v>4670</v>
      </c>
      <c r="KK965">
        <v>4670</v>
      </c>
      <c r="KL965">
        <v>4670</v>
      </c>
      <c r="KM965">
        <v>4670</v>
      </c>
      <c r="KN965">
        <v>200</v>
      </c>
      <c r="KO965">
        <v>4670</v>
      </c>
      <c r="KP965">
        <v>4685</v>
      </c>
      <c r="KQ965">
        <v>4670</v>
      </c>
      <c r="KR965">
        <v>4680</v>
      </c>
      <c r="KS965">
        <v>1100</v>
      </c>
      <c r="KX965">
        <v>0</v>
      </c>
      <c r="LC965">
        <v>0</v>
      </c>
      <c r="LD965">
        <v>4690</v>
      </c>
      <c r="LE965">
        <v>4695</v>
      </c>
      <c r="LF965">
        <v>4690</v>
      </c>
      <c r="LG965">
        <v>4695</v>
      </c>
      <c r="LH965">
        <v>400</v>
      </c>
      <c r="LM965">
        <v>0</v>
      </c>
      <c r="LN965">
        <v>4700</v>
      </c>
      <c r="LO965">
        <v>4700</v>
      </c>
      <c r="LP965">
        <v>4695</v>
      </c>
      <c r="LQ965">
        <v>4695</v>
      </c>
      <c r="LR965">
        <v>300</v>
      </c>
      <c r="LS965">
        <v>4700</v>
      </c>
      <c r="LT965">
        <v>4700</v>
      </c>
      <c r="LU965">
        <v>4700</v>
      </c>
      <c r="LV965">
        <v>4700</v>
      </c>
      <c r="LW965">
        <v>300</v>
      </c>
      <c r="MB965">
        <v>0</v>
      </c>
      <c r="MC965">
        <v>4700</v>
      </c>
      <c r="MD965">
        <v>4700</v>
      </c>
      <c r="ME965">
        <v>4700</v>
      </c>
      <c r="MF965">
        <v>4700</v>
      </c>
      <c r="MG965">
        <v>100</v>
      </c>
      <c r="MH965">
        <v>4700</v>
      </c>
      <c r="MI965">
        <v>4700</v>
      </c>
      <c r="MJ965">
        <v>4695</v>
      </c>
      <c r="MK965">
        <v>4695</v>
      </c>
      <c r="ML965">
        <v>700</v>
      </c>
      <c r="MM965">
        <v>4690</v>
      </c>
      <c r="MN965">
        <v>4700</v>
      </c>
      <c r="MO965">
        <v>4690</v>
      </c>
      <c r="MP965">
        <v>4695</v>
      </c>
      <c r="MQ965">
        <v>700</v>
      </c>
      <c r="MV965">
        <v>0</v>
      </c>
      <c r="MW965">
        <v>4700</v>
      </c>
      <c r="MX965">
        <v>4700</v>
      </c>
      <c r="MY965">
        <v>4700</v>
      </c>
      <c r="MZ965">
        <v>4700</v>
      </c>
      <c r="NA965">
        <v>400</v>
      </c>
      <c r="NB965">
        <v>4705</v>
      </c>
      <c r="NC965">
        <v>4705</v>
      </c>
      <c r="ND965">
        <v>4695</v>
      </c>
      <c r="NE965">
        <v>4695</v>
      </c>
      <c r="NF965">
        <v>800</v>
      </c>
      <c r="NG965">
        <v>4700</v>
      </c>
      <c r="NH965">
        <v>4700</v>
      </c>
      <c r="NI965">
        <v>4700</v>
      </c>
      <c r="NJ965">
        <v>4700</v>
      </c>
      <c r="NK965">
        <v>300</v>
      </c>
      <c r="NL965">
        <v>4710</v>
      </c>
      <c r="NM965">
        <v>4710</v>
      </c>
      <c r="NN965">
        <v>4710</v>
      </c>
      <c r="NO965">
        <v>4710</v>
      </c>
      <c r="NP965">
        <v>500</v>
      </c>
      <c r="NQ965">
        <v>4705</v>
      </c>
      <c r="NR965">
        <v>4710</v>
      </c>
      <c r="NS965">
        <v>4700</v>
      </c>
      <c r="NT965">
        <v>4710</v>
      </c>
      <c r="NU965">
        <v>600</v>
      </c>
      <c r="NV965">
        <v>4710</v>
      </c>
      <c r="NW965">
        <v>4710</v>
      </c>
      <c r="NX965">
        <v>4710</v>
      </c>
      <c r="NY965">
        <v>4710</v>
      </c>
      <c r="NZ965">
        <v>1500</v>
      </c>
    </row>
    <row r="966" spans="1:390" ht="15">
      <c r="A966" s="14" t="s">
        <v>18</v>
      </c>
      <c r="B966" s="14">
        <v>14</v>
      </c>
      <c r="C966" s="14">
        <v>6294</v>
      </c>
      <c r="D966" s="9" t="s">
        <v>624</v>
      </c>
      <c r="E966" s="14" t="s">
        <v>20</v>
      </c>
      <c r="F966" s="14" t="s">
        <v>621</v>
      </c>
      <c r="G966" s="51">
        <v>1500</v>
      </c>
      <c r="H966" s="51">
        <v>87</v>
      </c>
      <c r="I966" s="59">
        <v>6.1600000000000002E-2</v>
      </c>
      <c r="J966" s="51">
        <v>61500</v>
      </c>
      <c r="K966" s="51">
        <v>1503</v>
      </c>
      <c r="L966" s="51">
        <v>1418</v>
      </c>
      <c r="M966" s="64">
        <f t="shared" si="74"/>
        <v>3.5294117647058823E-2</v>
      </c>
      <c r="N966" s="43" t="str">
        <f>IFERROR(VLOOKUP(C966, マスタ!$E$2:$G$33, 3, TRUE), "")</f>
        <v>機械</v>
      </c>
      <c r="O966" s="14" t="str">
        <f>IF(F966 = "", "", TEXT( WORKDAY(TEXT(LEFT(F966, FIND("(", F966) - 1), "yyyy/mm/dd"), 1, マスタ!$A$2:$A$106), "yyyymmdd"))</f>
        <v>20170816</v>
      </c>
      <c r="P966" s="18">
        <v>42963</v>
      </c>
      <c r="Q966" s="57">
        <v>1530</v>
      </c>
      <c r="R966" s="57">
        <v>1530</v>
      </c>
      <c r="S966" s="57">
        <v>1463</v>
      </c>
      <c r="T966" s="14" t="str">
        <f t="shared" si="79"/>
        <v>無</v>
      </c>
      <c r="U966" s="14" t="str">
        <f t="shared" si="80"/>
        <v>有</v>
      </c>
      <c r="V966" s="68">
        <f t="shared" si="81"/>
        <v>2.0000000000000018E-2</v>
      </c>
      <c r="W966" s="19" t="s">
        <v>947</v>
      </c>
      <c r="X966" s="47">
        <v>-15</v>
      </c>
      <c r="Y966" s="70">
        <f t="shared" si="75"/>
        <v>-10</v>
      </c>
      <c r="Z966">
        <v>1530</v>
      </c>
      <c r="AA966">
        <v>1530</v>
      </c>
      <c r="AB966">
        <v>1521</v>
      </c>
      <c r="AC966">
        <v>1524</v>
      </c>
      <c r="AD966">
        <v>9900</v>
      </c>
      <c r="AE966">
        <v>1524</v>
      </c>
      <c r="AF966">
        <v>1524</v>
      </c>
      <c r="AG966">
        <v>1515</v>
      </c>
      <c r="AH966">
        <v>1515</v>
      </c>
      <c r="AI966">
        <v>900</v>
      </c>
      <c r="AJ966">
        <v>1516</v>
      </c>
      <c r="AK966">
        <v>1516</v>
      </c>
      <c r="AL966">
        <v>1508</v>
      </c>
      <c r="AM966">
        <v>1508</v>
      </c>
      <c r="AN966">
        <v>700</v>
      </c>
      <c r="AO966">
        <v>1507</v>
      </c>
      <c r="AP966">
        <v>1507</v>
      </c>
      <c r="AQ966">
        <v>1506</v>
      </c>
      <c r="AR966">
        <v>1506</v>
      </c>
      <c r="AS966">
        <v>400</v>
      </c>
      <c r="AT966">
        <v>1506</v>
      </c>
      <c r="AU966">
        <v>1506</v>
      </c>
      <c r="AV966">
        <v>1488</v>
      </c>
      <c r="AW966">
        <v>1492</v>
      </c>
      <c r="AX966">
        <v>3600</v>
      </c>
      <c r="AY966">
        <v>1486</v>
      </c>
      <c r="AZ966">
        <v>1486</v>
      </c>
      <c r="BA966">
        <v>1471</v>
      </c>
      <c r="BB966">
        <v>1477</v>
      </c>
      <c r="BC966">
        <v>2000</v>
      </c>
      <c r="BD966">
        <v>1477</v>
      </c>
      <c r="BE966">
        <v>1480</v>
      </c>
      <c r="BF966">
        <v>1463</v>
      </c>
      <c r="BG966">
        <v>1478</v>
      </c>
      <c r="BH966">
        <v>2600</v>
      </c>
      <c r="BI966">
        <v>1491</v>
      </c>
      <c r="BJ966">
        <v>1493</v>
      </c>
      <c r="BK966">
        <v>1476</v>
      </c>
      <c r="BL966">
        <v>1482</v>
      </c>
      <c r="BM966">
        <v>1500</v>
      </c>
      <c r="BN966">
        <v>1480</v>
      </c>
      <c r="BO966">
        <v>1480</v>
      </c>
      <c r="BP966">
        <v>1480</v>
      </c>
      <c r="BQ966">
        <v>1480</v>
      </c>
      <c r="BR966">
        <v>100</v>
      </c>
      <c r="BS966">
        <v>1486</v>
      </c>
      <c r="BT966">
        <v>1486</v>
      </c>
      <c r="BU966">
        <v>1482</v>
      </c>
      <c r="BV966">
        <v>1482</v>
      </c>
      <c r="BW966">
        <v>900</v>
      </c>
      <c r="BX966">
        <v>1482</v>
      </c>
      <c r="BY966">
        <v>1482</v>
      </c>
      <c r="BZ966">
        <v>1482</v>
      </c>
      <c r="CA966">
        <v>1482</v>
      </c>
      <c r="CB966">
        <v>400</v>
      </c>
      <c r="CG966">
        <v>0</v>
      </c>
      <c r="CL966">
        <v>0</v>
      </c>
      <c r="CM966">
        <v>1491</v>
      </c>
      <c r="CN966">
        <v>1491</v>
      </c>
      <c r="CO966">
        <v>1491</v>
      </c>
      <c r="CP966">
        <v>1491</v>
      </c>
      <c r="CQ966">
        <v>200</v>
      </c>
      <c r="CR966">
        <v>1492</v>
      </c>
      <c r="CS966">
        <v>1500</v>
      </c>
      <c r="CT966">
        <v>1492</v>
      </c>
      <c r="CU966">
        <v>1493</v>
      </c>
      <c r="CV966">
        <v>2200</v>
      </c>
      <c r="CW966">
        <v>1492</v>
      </c>
      <c r="CX966">
        <v>1492</v>
      </c>
      <c r="CY966">
        <v>1483</v>
      </c>
      <c r="CZ966">
        <v>1483</v>
      </c>
      <c r="DA966">
        <v>900</v>
      </c>
      <c r="DB966">
        <v>1484</v>
      </c>
      <c r="DC966">
        <v>1498</v>
      </c>
      <c r="DD966">
        <v>1484</v>
      </c>
      <c r="DE966">
        <v>1498</v>
      </c>
      <c r="DF966">
        <v>1100</v>
      </c>
      <c r="DG966">
        <v>1498</v>
      </c>
      <c r="DH966">
        <v>1498</v>
      </c>
      <c r="DI966">
        <v>1493</v>
      </c>
      <c r="DJ966">
        <v>1493</v>
      </c>
      <c r="DK966">
        <v>300</v>
      </c>
      <c r="DP966">
        <v>0</v>
      </c>
      <c r="DQ966">
        <v>1498</v>
      </c>
      <c r="DR966">
        <v>1502</v>
      </c>
      <c r="DS966">
        <v>1498</v>
      </c>
      <c r="DT966">
        <v>1502</v>
      </c>
      <c r="DU966">
        <v>1300</v>
      </c>
      <c r="DV966">
        <v>1504</v>
      </c>
      <c r="DW966">
        <v>1504</v>
      </c>
      <c r="DX966">
        <v>1504</v>
      </c>
      <c r="DY966">
        <v>1504</v>
      </c>
      <c r="DZ966">
        <v>100</v>
      </c>
      <c r="EA966">
        <v>1504</v>
      </c>
      <c r="EB966">
        <v>1505</v>
      </c>
      <c r="EC966">
        <v>1504</v>
      </c>
      <c r="ED966">
        <v>1505</v>
      </c>
      <c r="EE966">
        <v>200</v>
      </c>
      <c r="EF966">
        <v>1505</v>
      </c>
      <c r="EG966">
        <v>1508</v>
      </c>
      <c r="EH966">
        <v>1505</v>
      </c>
      <c r="EI966">
        <v>1508</v>
      </c>
      <c r="EJ966">
        <v>500</v>
      </c>
      <c r="EK966">
        <v>1509</v>
      </c>
      <c r="EL966">
        <v>1511</v>
      </c>
      <c r="EM966">
        <v>1509</v>
      </c>
      <c r="EN966">
        <v>1511</v>
      </c>
      <c r="EO966">
        <v>1000</v>
      </c>
      <c r="EP966">
        <v>1510</v>
      </c>
      <c r="EQ966">
        <v>1510</v>
      </c>
      <c r="ER966">
        <v>1510</v>
      </c>
      <c r="ES966">
        <v>1510</v>
      </c>
      <c r="ET966">
        <v>200</v>
      </c>
      <c r="EU966">
        <v>1514</v>
      </c>
      <c r="EV966">
        <v>1516</v>
      </c>
      <c r="EW966">
        <v>1514</v>
      </c>
      <c r="EX966">
        <v>1514</v>
      </c>
      <c r="EY966">
        <v>1600</v>
      </c>
      <c r="EZ966">
        <v>1512</v>
      </c>
      <c r="FA966">
        <v>1512</v>
      </c>
      <c r="FB966">
        <v>1511</v>
      </c>
      <c r="FC966">
        <v>1511</v>
      </c>
      <c r="FD966">
        <v>300</v>
      </c>
      <c r="FE966">
        <v>1511</v>
      </c>
      <c r="FF966">
        <v>1511</v>
      </c>
      <c r="FG966">
        <v>1511</v>
      </c>
      <c r="FH966">
        <v>1511</v>
      </c>
      <c r="FI966">
        <v>100</v>
      </c>
      <c r="FJ966">
        <v>1512</v>
      </c>
      <c r="FK966">
        <v>1512</v>
      </c>
      <c r="FL966">
        <v>1510</v>
      </c>
      <c r="FM966">
        <v>1510</v>
      </c>
      <c r="FN966">
        <v>500</v>
      </c>
      <c r="FO966">
        <v>1511</v>
      </c>
      <c r="FP966">
        <v>1511</v>
      </c>
      <c r="FQ966">
        <v>1511</v>
      </c>
      <c r="FR966">
        <v>1511</v>
      </c>
      <c r="FS966">
        <v>100</v>
      </c>
      <c r="FT966">
        <v>1516</v>
      </c>
      <c r="FU966">
        <v>1516</v>
      </c>
      <c r="FV966">
        <v>1516</v>
      </c>
      <c r="FW966">
        <v>1516</v>
      </c>
      <c r="FX966">
        <v>200</v>
      </c>
      <c r="GC966">
        <v>0</v>
      </c>
      <c r="GH966">
        <v>0</v>
      </c>
      <c r="GM966">
        <v>0</v>
      </c>
      <c r="GR966">
        <v>0</v>
      </c>
      <c r="GW966">
        <v>0</v>
      </c>
      <c r="HB966">
        <v>0</v>
      </c>
      <c r="HG966">
        <v>0</v>
      </c>
      <c r="HL966">
        <v>0</v>
      </c>
      <c r="HQ966">
        <v>0</v>
      </c>
      <c r="HV966">
        <v>0</v>
      </c>
      <c r="IA966">
        <v>0</v>
      </c>
      <c r="IB966">
        <v>1516</v>
      </c>
      <c r="IC966">
        <v>1516</v>
      </c>
      <c r="ID966">
        <v>1513</v>
      </c>
      <c r="IE966">
        <v>1513</v>
      </c>
      <c r="IF966">
        <v>2100</v>
      </c>
      <c r="IK966">
        <v>0</v>
      </c>
      <c r="IL966">
        <v>1516</v>
      </c>
      <c r="IM966">
        <v>1517</v>
      </c>
      <c r="IN966">
        <v>1516</v>
      </c>
      <c r="IO966">
        <v>1517</v>
      </c>
      <c r="IP966">
        <v>800</v>
      </c>
      <c r="IQ966">
        <v>1518</v>
      </c>
      <c r="IR966">
        <v>1519</v>
      </c>
      <c r="IS966">
        <v>1518</v>
      </c>
      <c r="IT966">
        <v>1519</v>
      </c>
      <c r="IU966">
        <v>1200</v>
      </c>
      <c r="IV966">
        <v>1516</v>
      </c>
      <c r="IW966">
        <v>1516</v>
      </c>
      <c r="IX966">
        <v>1510</v>
      </c>
      <c r="IY966">
        <v>1510</v>
      </c>
      <c r="IZ966">
        <v>1100</v>
      </c>
      <c r="JA966">
        <v>1512</v>
      </c>
      <c r="JB966">
        <v>1514</v>
      </c>
      <c r="JC966">
        <v>1512</v>
      </c>
      <c r="JD966">
        <v>1513</v>
      </c>
      <c r="JE966">
        <v>900</v>
      </c>
      <c r="JF966">
        <v>1509</v>
      </c>
      <c r="JG966">
        <v>1510</v>
      </c>
      <c r="JH966">
        <v>1507</v>
      </c>
      <c r="JI966">
        <v>1508</v>
      </c>
      <c r="JJ966">
        <v>900</v>
      </c>
      <c r="JK966">
        <v>1508</v>
      </c>
      <c r="JL966">
        <v>1508</v>
      </c>
      <c r="JM966">
        <v>1506</v>
      </c>
      <c r="JN966">
        <v>1508</v>
      </c>
      <c r="JO966">
        <v>300</v>
      </c>
      <c r="JT966">
        <v>0</v>
      </c>
      <c r="JU966">
        <v>1508</v>
      </c>
      <c r="JV966">
        <v>1508</v>
      </c>
      <c r="JW966">
        <v>1508</v>
      </c>
      <c r="JX966">
        <v>1508</v>
      </c>
      <c r="JY966">
        <v>1800</v>
      </c>
      <c r="JZ966">
        <v>1510</v>
      </c>
      <c r="KA966">
        <v>1510</v>
      </c>
      <c r="KB966">
        <v>1510</v>
      </c>
      <c r="KC966">
        <v>1510</v>
      </c>
      <c r="KD966">
        <v>200</v>
      </c>
      <c r="KE966">
        <v>1510</v>
      </c>
      <c r="KF966">
        <v>1510</v>
      </c>
      <c r="KG966">
        <v>1508</v>
      </c>
      <c r="KH966">
        <v>1509</v>
      </c>
      <c r="KI966">
        <v>1200</v>
      </c>
      <c r="KJ966">
        <v>1510</v>
      </c>
      <c r="KK966">
        <v>1510</v>
      </c>
      <c r="KL966">
        <v>1507</v>
      </c>
      <c r="KM966">
        <v>1507</v>
      </c>
      <c r="KN966">
        <v>600</v>
      </c>
      <c r="KO966">
        <v>1508</v>
      </c>
      <c r="KP966">
        <v>1508</v>
      </c>
      <c r="KQ966">
        <v>1508</v>
      </c>
      <c r="KR966">
        <v>1508</v>
      </c>
      <c r="KS966">
        <v>300</v>
      </c>
      <c r="KT966">
        <v>1508</v>
      </c>
      <c r="KU966">
        <v>1508</v>
      </c>
      <c r="KV966">
        <v>1508</v>
      </c>
      <c r="KW966">
        <v>1508</v>
      </c>
      <c r="KX966">
        <v>800</v>
      </c>
      <c r="KY966">
        <v>1507</v>
      </c>
      <c r="KZ966">
        <v>1509</v>
      </c>
      <c r="LA966">
        <v>1507</v>
      </c>
      <c r="LB966">
        <v>1509</v>
      </c>
      <c r="LC966">
        <v>500</v>
      </c>
      <c r="LH966">
        <v>0</v>
      </c>
      <c r="LI966">
        <v>1507</v>
      </c>
      <c r="LJ966">
        <v>1508</v>
      </c>
      <c r="LK966">
        <v>1507</v>
      </c>
      <c r="LL966">
        <v>1508</v>
      </c>
      <c r="LM966">
        <v>1400</v>
      </c>
      <c r="LR966">
        <v>0</v>
      </c>
      <c r="LS966">
        <v>1508</v>
      </c>
      <c r="LT966">
        <v>1510</v>
      </c>
      <c r="LU966">
        <v>1508</v>
      </c>
      <c r="LV966">
        <v>1510</v>
      </c>
      <c r="LW966">
        <v>2000</v>
      </c>
      <c r="LX966">
        <v>1509</v>
      </c>
      <c r="LY966">
        <v>1509</v>
      </c>
      <c r="LZ966">
        <v>1509</v>
      </c>
      <c r="MA966">
        <v>1509</v>
      </c>
      <c r="MB966">
        <v>100</v>
      </c>
      <c r="MG966">
        <v>0</v>
      </c>
      <c r="MH966">
        <v>1510</v>
      </c>
      <c r="MI966">
        <v>1510</v>
      </c>
      <c r="MJ966">
        <v>1510</v>
      </c>
      <c r="MK966">
        <v>1510</v>
      </c>
      <c r="ML966">
        <v>100</v>
      </c>
      <c r="MM966">
        <v>1509</v>
      </c>
      <c r="MN966">
        <v>1509</v>
      </c>
      <c r="MO966">
        <v>1509</v>
      </c>
      <c r="MP966">
        <v>1509</v>
      </c>
      <c r="MQ966">
        <v>300</v>
      </c>
      <c r="MR966">
        <v>1508</v>
      </c>
      <c r="MS966">
        <v>1508</v>
      </c>
      <c r="MT966">
        <v>1508</v>
      </c>
      <c r="MU966">
        <v>1508</v>
      </c>
      <c r="MV966">
        <v>200</v>
      </c>
      <c r="MW966">
        <v>1507</v>
      </c>
      <c r="MX966">
        <v>1507</v>
      </c>
      <c r="MY966">
        <v>1506</v>
      </c>
      <c r="MZ966">
        <v>1506</v>
      </c>
      <c r="NA966">
        <v>600</v>
      </c>
      <c r="NB966">
        <v>1507</v>
      </c>
      <c r="NC966">
        <v>1507</v>
      </c>
      <c r="ND966">
        <v>1507</v>
      </c>
      <c r="NE966">
        <v>1507</v>
      </c>
      <c r="NF966">
        <v>600</v>
      </c>
      <c r="NG966">
        <v>1508</v>
      </c>
      <c r="NH966">
        <v>1509</v>
      </c>
      <c r="NI966">
        <v>1508</v>
      </c>
      <c r="NJ966">
        <v>1508</v>
      </c>
      <c r="NK966">
        <v>500</v>
      </c>
      <c r="NL966">
        <v>1506</v>
      </c>
      <c r="NM966">
        <v>1507</v>
      </c>
      <c r="NN966">
        <v>1506</v>
      </c>
      <c r="NO966">
        <v>1507</v>
      </c>
      <c r="NP966">
        <v>300</v>
      </c>
      <c r="NQ966">
        <v>1509</v>
      </c>
      <c r="NR966">
        <v>1509</v>
      </c>
      <c r="NS966">
        <v>1509</v>
      </c>
      <c r="NT966">
        <v>1509</v>
      </c>
      <c r="NU966">
        <v>300</v>
      </c>
      <c r="NV966">
        <v>1508</v>
      </c>
      <c r="NW966">
        <v>1508</v>
      </c>
      <c r="NX966">
        <v>1508</v>
      </c>
      <c r="NY966">
        <v>1508</v>
      </c>
      <c r="NZ966">
        <v>1300</v>
      </c>
    </row>
    <row r="967" spans="1:390" ht="15">
      <c r="A967" s="15" t="s">
        <v>18</v>
      </c>
      <c r="B967" s="15">
        <v>15</v>
      </c>
      <c r="C967" s="15">
        <v>3639</v>
      </c>
      <c r="D967" s="10" t="s">
        <v>23</v>
      </c>
      <c r="E967" s="15" t="s">
        <v>20</v>
      </c>
      <c r="F967" s="15" t="s">
        <v>621</v>
      </c>
      <c r="G967" s="50">
        <v>1434</v>
      </c>
      <c r="H967" s="50">
        <v>83</v>
      </c>
      <c r="I967" s="58">
        <v>6.1400000000000003E-2</v>
      </c>
      <c r="J967" s="50">
        <v>1087000</v>
      </c>
      <c r="K967" s="50">
        <v>1551</v>
      </c>
      <c r="L967" s="50">
        <v>1371</v>
      </c>
      <c r="M967" s="63">
        <f t="shared" si="74"/>
        <v>0.65</v>
      </c>
      <c r="N967" s="42" t="str">
        <f>IFERROR(VLOOKUP(C967, マスタ!$E$2:$G$33, 3, TRUE), "")</f>
        <v>36</v>
      </c>
      <c r="O967" s="15" t="str">
        <f>IF(F967 = "", "", TEXT( WORKDAY(TEXT(LEFT(F967, FIND("(", F967) - 1), "yyyy/mm/dd"), 1, マスタ!$A$2:$A$106), "yyyymmdd"))</f>
        <v>20170816</v>
      </c>
      <c r="P967" s="16">
        <v>42963</v>
      </c>
      <c r="Q967" s="56">
        <v>1455</v>
      </c>
      <c r="R967" s="56">
        <v>1550</v>
      </c>
      <c r="S967" s="56">
        <v>1455</v>
      </c>
      <c r="T967" s="15" t="str">
        <f t="shared" si="79"/>
        <v>有</v>
      </c>
      <c r="U967" s="15" t="str">
        <f t="shared" si="80"/>
        <v>無</v>
      </c>
      <c r="V967" s="67">
        <f t="shared" si="81"/>
        <v>1.4644351464435212E-2</v>
      </c>
      <c r="W967" s="17" t="s">
        <v>949</v>
      </c>
      <c r="X967" s="46">
        <v>28</v>
      </c>
      <c r="Y967" s="71">
        <f t="shared" si="75"/>
        <v>19.525801952580196</v>
      </c>
      <c r="Z967">
        <v>1455</v>
      </c>
      <c r="AA967">
        <v>1478</v>
      </c>
      <c r="AB967">
        <v>1455</v>
      </c>
      <c r="AC967">
        <v>1478</v>
      </c>
      <c r="AD967">
        <v>53300</v>
      </c>
      <c r="AE967">
        <v>1473</v>
      </c>
      <c r="AF967">
        <v>1474</v>
      </c>
      <c r="AG967">
        <v>1460</v>
      </c>
      <c r="AH967">
        <v>1466</v>
      </c>
      <c r="AI967">
        <v>11200</v>
      </c>
      <c r="AJ967">
        <v>1466</v>
      </c>
      <c r="AK967">
        <v>1473</v>
      </c>
      <c r="AL967">
        <v>1461</v>
      </c>
      <c r="AM967">
        <v>1472</v>
      </c>
      <c r="AN967">
        <v>11900</v>
      </c>
      <c r="AO967">
        <v>1473</v>
      </c>
      <c r="AP967">
        <v>1488</v>
      </c>
      <c r="AQ967">
        <v>1468</v>
      </c>
      <c r="AR967">
        <v>1478</v>
      </c>
      <c r="AS967">
        <v>17100</v>
      </c>
      <c r="AT967">
        <v>1478</v>
      </c>
      <c r="AU967">
        <v>1508</v>
      </c>
      <c r="AV967">
        <v>1478</v>
      </c>
      <c r="AW967">
        <v>1499</v>
      </c>
      <c r="AX967">
        <v>33400</v>
      </c>
      <c r="AY967">
        <v>1500</v>
      </c>
      <c r="AZ967">
        <v>1501</v>
      </c>
      <c r="BA967">
        <v>1487</v>
      </c>
      <c r="BB967">
        <v>1490</v>
      </c>
      <c r="BC967">
        <v>16600</v>
      </c>
      <c r="BD967">
        <v>1490</v>
      </c>
      <c r="BE967">
        <v>1497</v>
      </c>
      <c r="BF967">
        <v>1483</v>
      </c>
      <c r="BG967">
        <v>1486</v>
      </c>
      <c r="BH967">
        <v>10000</v>
      </c>
      <c r="BI967">
        <v>1483</v>
      </c>
      <c r="BJ967">
        <v>1510</v>
      </c>
      <c r="BK967">
        <v>1481</v>
      </c>
      <c r="BL967">
        <v>1507</v>
      </c>
      <c r="BM967">
        <v>36700</v>
      </c>
      <c r="BN967">
        <v>1506</v>
      </c>
      <c r="BO967">
        <v>1509</v>
      </c>
      <c r="BP967">
        <v>1490</v>
      </c>
      <c r="BQ967">
        <v>1492</v>
      </c>
      <c r="BR967">
        <v>18400</v>
      </c>
      <c r="BS967">
        <v>1491</v>
      </c>
      <c r="BT967">
        <v>1499</v>
      </c>
      <c r="BU967">
        <v>1487</v>
      </c>
      <c r="BV967">
        <v>1497</v>
      </c>
      <c r="BW967">
        <v>9800</v>
      </c>
      <c r="BX967">
        <v>1496</v>
      </c>
      <c r="BY967">
        <v>1509</v>
      </c>
      <c r="BZ967">
        <v>1492</v>
      </c>
      <c r="CA967">
        <v>1501</v>
      </c>
      <c r="CB967">
        <v>20200</v>
      </c>
      <c r="CC967">
        <v>1503</v>
      </c>
      <c r="CD967">
        <v>1511</v>
      </c>
      <c r="CE967">
        <v>1503</v>
      </c>
      <c r="CF967">
        <v>1509</v>
      </c>
      <c r="CG967">
        <v>16700</v>
      </c>
      <c r="CH967">
        <v>1510</v>
      </c>
      <c r="CI967">
        <v>1512</v>
      </c>
      <c r="CJ967">
        <v>1494</v>
      </c>
      <c r="CK967">
        <v>1499</v>
      </c>
      <c r="CL967">
        <v>10500</v>
      </c>
      <c r="CM967">
        <v>1498</v>
      </c>
      <c r="CN967">
        <v>1513</v>
      </c>
      <c r="CO967">
        <v>1494</v>
      </c>
      <c r="CP967">
        <v>1506</v>
      </c>
      <c r="CQ967">
        <v>19400</v>
      </c>
      <c r="CR967">
        <v>1505</v>
      </c>
      <c r="CS967">
        <v>1510</v>
      </c>
      <c r="CT967">
        <v>1503</v>
      </c>
      <c r="CU967">
        <v>1503</v>
      </c>
      <c r="CV967">
        <v>3400</v>
      </c>
      <c r="CW967">
        <v>1502</v>
      </c>
      <c r="CX967">
        <v>1503</v>
      </c>
      <c r="CY967">
        <v>1495</v>
      </c>
      <c r="CZ967">
        <v>1496</v>
      </c>
      <c r="DA967">
        <v>7500</v>
      </c>
      <c r="DB967">
        <v>1496</v>
      </c>
      <c r="DC967">
        <v>1496</v>
      </c>
      <c r="DD967">
        <v>1490</v>
      </c>
      <c r="DE967">
        <v>1492</v>
      </c>
      <c r="DF967">
        <v>6100</v>
      </c>
      <c r="DG967">
        <v>1493</v>
      </c>
      <c r="DH967">
        <v>1498</v>
      </c>
      <c r="DI967">
        <v>1492</v>
      </c>
      <c r="DJ967">
        <v>1498</v>
      </c>
      <c r="DK967">
        <v>2200</v>
      </c>
      <c r="DL967">
        <v>1496</v>
      </c>
      <c r="DM967">
        <v>1500</v>
      </c>
      <c r="DN967">
        <v>1494</v>
      </c>
      <c r="DO967">
        <v>1498</v>
      </c>
      <c r="DP967">
        <v>2700</v>
      </c>
      <c r="DQ967">
        <v>1498</v>
      </c>
      <c r="DR967">
        <v>1509</v>
      </c>
      <c r="DS967">
        <v>1498</v>
      </c>
      <c r="DT967">
        <v>1509</v>
      </c>
      <c r="DU967">
        <v>7400</v>
      </c>
      <c r="DV967">
        <v>1509</v>
      </c>
      <c r="DW967">
        <v>1518</v>
      </c>
      <c r="DX967">
        <v>1509</v>
      </c>
      <c r="DY967">
        <v>1509</v>
      </c>
      <c r="DZ967">
        <v>10600</v>
      </c>
      <c r="EA967">
        <v>1510</v>
      </c>
      <c r="EB967">
        <v>1510</v>
      </c>
      <c r="EC967">
        <v>1504</v>
      </c>
      <c r="ED967">
        <v>1504</v>
      </c>
      <c r="EE967">
        <v>1700</v>
      </c>
      <c r="EF967">
        <v>1502</v>
      </c>
      <c r="EG967">
        <v>1502</v>
      </c>
      <c r="EH967">
        <v>1496</v>
      </c>
      <c r="EI967">
        <v>1500</v>
      </c>
      <c r="EJ967">
        <v>6100</v>
      </c>
      <c r="EK967">
        <v>1500</v>
      </c>
      <c r="EL967">
        <v>1507</v>
      </c>
      <c r="EM967">
        <v>1500</v>
      </c>
      <c r="EN967">
        <v>1507</v>
      </c>
      <c r="EO967">
        <v>6400</v>
      </c>
      <c r="EP967">
        <v>1503</v>
      </c>
      <c r="EQ967">
        <v>1506</v>
      </c>
      <c r="ER967">
        <v>1503</v>
      </c>
      <c r="ES967">
        <v>1506</v>
      </c>
      <c r="ET967">
        <v>1200</v>
      </c>
      <c r="EU967">
        <v>1507</v>
      </c>
      <c r="EV967">
        <v>1528</v>
      </c>
      <c r="EW967">
        <v>1507</v>
      </c>
      <c r="EX967">
        <v>1524</v>
      </c>
      <c r="EY967">
        <v>23600</v>
      </c>
      <c r="EZ967">
        <v>1524</v>
      </c>
      <c r="FA967">
        <v>1528</v>
      </c>
      <c r="FB967">
        <v>1510</v>
      </c>
      <c r="FC967">
        <v>1513</v>
      </c>
      <c r="FD967">
        <v>11200</v>
      </c>
      <c r="FE967">
        <v>1512</v>
      </c>
      <c r="FF967">
        <v>1519</v>
      </c>
      <c r="FG967">
        <v>1503</v>
      </c>
      <c r="FH967">
        <v>1515</v>
      </c>
      <c r="FI967">
        <v>13800</v>
      </c>
      <c r="FJ967">
        <v>1514</v>
      </c>
      <c r="FK967">
        <v>1524</v>
      </c>
      <c r="FL967">
        <v>1501</v>
      </c>
      <c r="FM967">
        <v>1519</v>
      </c>
      <c r="FN967">
        <v>14100</v>
      </c>
      <c r="FO967">
        <v>1520</v>
      </c>
      <c r="FP967">
        <v>1520</v>
      </c>
      <c r="FQ967">
        <v>1509</v>
      </c>
      <c r="FR967">
        <v>1510</v>
      </c>
      <c r="FS967">
        <v>2600</v>
      </c>
      <c r="FT967">
        <v>1506</v>
      </c>
      <c r="FU967">
        <v>1506</v>
      </c>
      <c r="FV967">
        <v>1506</v>
      </c>
      <c r="FW967">
        <v>1506</v>
      </c>
      <c r="FX967">
        <v>400</v>
      </c>
      <c r="GC967">
        <v>0</v>
      </c>
      <c r="GH967">
        <v>0</v>
      </c>
      <c r="GM967">
        <v>0</v>
      </c>
      <c r="GR967">
        <v>0</v>
      </c>
      <c r="GW967">
        <v>0</v>
      </c>
      <c r="HB967">
        <v>0</v>
      </c>
      <c r="HG967">
        <v>0</v>
      </c>
      <c r="HL967">
        <v>0</v>
      </c>
      <c r="HQ967">
        <v>0</v>
      </c>
      <c r="HV967">
        <v>0</v>
      </c>
      <c r="IA967">
        <v>0</v>
      </c>
      <c r="IB967">
        <v>1516</v>
      </c>
      <c r="IC967">
        <v>1531</v>
      </c>
      <c r="ID967">
        <v>1508</v>
      </c>
      <c r="IE967">
        <v>1525</v>
      </c>
      <c r="IF967">
        <v>26300</v>
      </c>
      <c r="IG967">
        <v>1526</v>
      </c>
      <c r="IH967">
        <v>1533</v>
      </c>
      <c r="II967">
        <v>1525</v>
      </c>
      <c r="IJ967">
        <v>1525</v>
      </c>
      <c r="IK967">
        <v>13000</v>
      </c>
      <c r="IL967">
        <v>1529</v>
      </c>
      <c r="IM967">
        <v>1538</v>
      </c>
      <c r="IN967">
        <v>1529</v>
      </c>
      <c r="IO967">
        <v>1538</v>
      </c>
      <c r="IP967">
        <v>11800</v>
      </c>
      <c r="IQ967">
        <v>1536</v>
      </c>
      <c r="IR967">
        <v>1539</v>
      </c>
      <c r="IS967">
        <v>1526</v>
      </c>
      <c r="IT967">
        <v>1526</v>
      </c>
      <c r="IU967">
        <v>10300</v>
      </c>
      <c r="IV967">
        <v>1526</v>
      </c>
      <c r="IW967">
        <v>1534</v>
      </c>
      <c r="IX967">
        <v>1522</v>
      </c>
      <c r="IY967">
        <v>1534</v>
      </c>
      <c r="IZ967">
        <v>7700</v>
      </c>
      <c r="JA967">
        <v>1534</v>
      </c>
      <c r="JB967">
        <v>1534</v>
      </c>
      <c r="JC967">
        <v>1527</v>
      </c>
      <c r="JD967">
        <v>1529</v>
      </c>
      <c r="JE967">
        <v>3900</v>
      </c>
      <c r="JF967">
        <v>1528</v>
      </c>
      <c r="JG967">
        <v>1537</v>
      </c>
      <c r="JH967">
        <v>1528</v>
      </c>
      <c r="JI967">
        <v>1535</v>
      </c>
      <c r="JJ967">
        <v>9100</v>
      </c>
      <c r="JK967">
        <v>1538</v>
      </c>
      <c r="JL967">
        <v>1549</v>
      </c>
      <c r="JM967">
        <v>1537</v>
      </c>
      <c r="JN967">
        <v>1543</v>
      </c>
      <c r="JO967">
        <v>20400</v>
      </c>
      <c r="JP967">
        <v>1544</v>
      </c>
      <c r="JQ967">
        <v>1548</v>
      </c>
      <c r="JR967">
        <v>1541</v>
      </c>
      <c r="JS967">
        <v>1546</v>
      </c>
      <c r="JT967">
        <v>5600</v>
      </c>
      <c r="JU967">
        <v>1545</v>
      </c>
      <c r="JV967">
        <v>1548</v>
      </c>
      <c r="JW967">
        <v>1540</v>
      </c>
      <c r="JX967">
        <v>1543</v>
      </c>
      <c r="JY967">
        <v>5600</v>
      </c>
      <c r="JZ967">
        <v>1543</v>
      </c>
      <c r="KA967">
        <v>1543</v>
      </c>
      <c r="KB967">
        <v>1540</v>
      </c>
      <c r="KC967">
        <v>1540</v>
      </c>
      <c r="KD967">
        <v>3600</v>
      </c>
      <c r="KE967">
        <v>1540</v>
      </c>
      <c r="KF967">
        <v>1540</v>
      </c>
      <c r="KG967">
        <v>1536</v>
      </c>
      <c r="KH967">
        <v>1540</v>
      </c>
      <c r="KI967">
        <v>6200</v>
      </c>
      <c r="KJ967">
        <v>1541</v>
      </c>
      <c r="KK967">
        <v>1543</v>
      </c>
      <c r="KL967">
        <v>1538</v>
      </c>
      <c r="KM967">
        <v>1541</v>
      </c>
      <c r="KN967">
        <v>6100</v>
      </c>
      <c r="KO967">
        <v>1541</v>
      </c>
      <c r="KP967">
        <v>1550</v>
      </c>
      <c r="KQ967">
        <v>1540</v>
      </c>
      <c r="KR967">
        <v>1546</v>
      </c>
      <c r="KS967">
        <v>8900</v>
      </c>
      <c r="KT967">
        <v>1547</v>
      </c>
      <c r="KU967">
        <v>1549</v>
      </c>
      <c r="KV967">
        <v>1540</v>
      </c>
      <c r="KW967">
        <v>1544</v>
      </c>
      <c r="KX967">
        <v>6000</v>
      </c>
      <c r="KY967">
        <v>1544</v>
      </c>
      <c r="KZ967">
        <v>1547</v>
      </c>
      <c r="LA967">
        <v>1534</v>
      </c>
      <c r="LB967">
        <v>1536</v>
      </c>
      <c r="LC967">
        <v>9800</v>
      </c>
      <c r="LD967">
        <v>1535</v>
      </c>
      <c r="LE967">
        <v>1537</v>
      </c>
      <c r="LF967">
        <v>1531</v>
      </c>
      <c r="LG967">
        <v>1532</v>
      </c>
      <c r="LH967">
        <v>5300</v>
      </c>
      <c r="LI967">
        <v>1535</v>
      </c>
      <c r="LJ967">
        <v>1535</v>
      </c>
      <c r="LK967">
        <v>1526</v>
      </c>
      <c r="LL967">
        <v>1528</v>
      </c>
      <c r="LM967">
        <v>14700</v>
      </c>
      <c r="LN967">
        <v>1528</v>
      </c>
      <c r="LO967">
        <v>1528</v>
      </c>
      <c r="LP967">
        <v>1522</v>
      </c>
      <c r="LQ967">
        <v>1526</v>
      </c>
      <c r="LR967">
        <v>12100</v>
      </c>
      <c r="LS967">
        <v>1527</v>
      </c>
      <c r="LT967">
        <v>1527</v>
      </c>
      <c r="LU967">
        <v>1523</v>
      </c>
      <c r="LV967">
        <v>1523</v>
      </c>
      <c r="LW967">
        <v>2900</v>
      </c>
      <c r="LX967">
        <v>1523</v>
      </c>
      <c r="LY967">
        <v>1533</v>
      </c>
      <c r="LZ967">
        <v>1523</v>
      </c>
      <c r="MA967">
        <v>1530</v>
      </c>
      <c r="MB967">
        <v>6000</v>
      </c>
      <c r="MC967">
        <v>1529</v>
      </c>
      <c r="MD967">
        <v>1529</v>
      </c>
      <c r="ME967">
        <v>1523</v>
      </c>
      <c r="MF967">
        <v>1527</v>
      </c>
      <c r="MG967">
        <v>4300</v>
      </c>
      <c r="MH967">
        <v>1528</v>
      </c>
      <c r="MI967">
        <v>1528</v>
      </c>
      <c r="MJ967">
        <v>1521</v>
      </c>
      <c r="MK967">
        <v>1524</v>
      </c>
      <c r="ML967">
        <v>6700</v>
      </c>
      <c r="MM967">
        <v>1524</v>
      </c>
      <c r="MN967">
        <v>1526</v>
      </c>
      <c r="MO967">
        <v>1519</v>
      </c>
      <c r="MP967">
        <v>1524</v>
      </c>
      <c r="MQ967">
        <v>9000</v>
      </c>
      <c r="MR967">
        <v>1524</v>
      </c>
      <c r="MS967">
        <v>1529</v>
      </c>
      <c r="MT967">
        <v>1523</v>
      </c>
      <c r="MU967">
        <v>1528</v>
      </c>
      <c r="MV967">
        <v>2700</v>
      </c>
      <c r="MW967">
        <v>1526</v>
      </c>
      <c r="MX967">
        <v>1529</v>
      </c>
      <c r="MY967">
        <v>1525</v>
      </c>
      <c r="MZ967">
        <v>1529</v>
      </c>
      <c r="NA967">
        <v>1800</v>
      </c>
      <c r="NB967">
        <v>1528</v>
      </c>
      <c r="NC967">
        <v>1528</v>
      </c>
      <c r="ND967">
        <v>1524</v>
      </c>
      <c r="NE967">
        <v>1524</v>
      </c>
      <c r="NF967">
        <v>2300</v>
      </c>
      <c r="NG967">
        <v>1525</v>
      </c>
      <c r="NH967">
        <v>1528</v>
      </c>
      <c r="NI967">
        <v>1522</v>
      </c>
      <c r="NJ967">
        <v>1524</v>
      </c>
      <c r="NK967">
        <v>3500</v>
      </c>
      <c r="NL967">
        <v>1528</v>
      </c>
      <c r="NM967">
        <v>1530</v>
      </c>
      <c r="NN967">
        <v>1527</v>
      </c>
      <c r="NO967">
        <v>1530</v>
      </c>
      <c r="NP967">
        <v>3600</v>
      </c>
      <c r="NQ967">
        <v>1530</v>
      </c>
      <c r="NR967">
        <v>1536</v>
      </c>
      <c r="NS967">
        <v>1529</v>
      </c>
      <c r="NT967">
        <v>1536</v>
      </c>
      <c r="NU967">
        <v>15200</v>
      </c>
      <c r="NV967">
        <v>1537</v>
      </c>
      <c r="NW967">
        <v>1537</v>
      </c>
      <c r="NX967">
        <v>1537</v>
      </c>
      <c r="NY967">
        <v>1537</v>
      </c>
      <c r="NZ967">
        <v>16100</v>
      </c>
    </row>
    <row r="968" spans="1:390" ht="15">
      <c r="A968" s="14" t="s">
        <v>18</v>
      </c>
      <c r="B968" s="14">
        <v>16</v>
      </c>
      <c r="C968" s="14">
        <v>3038</v>
      </c>
      <c r="D968" s="9" t="s">
        <v>311</v>
      </c>
      <c r="E968" s="14" t="s">
        <v>20</v>
      </c>
      <c r="F968" s="14" t="s">
        <v>621</v>
      </c>
      <c r="G968" s="51">
        <v>5850</v>
      </c>
      <c r="H968" s="51">
        <v>330</v>
      </c>
      <c r="I968" s="59">
        <v>5.9799999999999999E-2</v>
      </c>
      <c r="J968" s="51">
        <v>225700</v>
      </c>
      <c r="K968" s="51">
        <v>5870</v>
      </c>
      <c r="L968" s="51">
        <v>5600</v>
      </c>
      <c r="M968" s="64">
        <f t="shared" si="74"/>
        <v>7.407407407407407E-2</v>
      </c>
      <c r="N968" s="43" t="str">
        <f>IFERROR(VLOOKUP(C968, マスタ!$E$2:$G$33, 3, TRUE), "")</f>
        <v>繊維製品</v>
      </c>
      <c r="O968" s="14" t="str">
        <f>IF(F968 = "", "", TEXT( WORKDAY(TEXT(LEFT(F968, FIND("(", F968) - 1), "yyyy/mm/dd"), 1, マスタ!$A$2:$A$106), "yyyymmdd"))</f>
        <v>20170816</v>
      </c>
      <c r="P968" s="18">
        <v>42963</v>
      </c>
      <c r="Q968" s="57">
        <v>5790</v>
      </c>
      <c r="R968" s="57">
        <v>5810</v>
      </c>
      <c r="S968" s="57">
        <v>5700</v>
      </c>
      <c r="T968" s="14" t="str">
        <f t="shared" si="79"/>
        <v>無</v>
      </c>
      <c r="U968" s="14" t="str">
        <f t="shared" si="80"/>
        <v>有</v>
      </c>
      <c r="V968" s="68">
        <f t="shared" si="81"/>
        <v>-1.025641025641022E-2</v>
      </c>
      <c r="W968" s="19" t="s">
        <v>947</v>
      </c>
      <c r="X968" s="47">
        <v>-58</v>
      </c>
      <c r="Y968" s="70">
        <f t="shared" si="75"/>
        <v>-9.9145299145299148</v>
      </c>
      <c r="Z968">
        <v>5790</v>
      </c>
      <c r="AA968">
        <v>5810</v>
      </c>
      <c r="AB968">
        <v>5740</v>
      </c>
      <c r="AC968">
        <v>5750</v>
      </c>
      <c r="AD968">
        <v>16400</v>
      </c>
      <c r="AE968">
        <v>5760</v>
      </c>
      <c r="AF968">
        <v>5760</v>
      </c>
      <c r="AG968">
        <v>5750</v>
      </c>
      <c r="AH968">
        <v>5760</v>
      </c>
      <c r="AI968">
        <v>5100</v>
      </c>
      <c r="AJ968">
        <v>5750</v>
      </c>
      <c r="AK968">
        <v>5750</v>
      </c>
      <c r="AL968">
        <v>5740</v>
      </c>
      <c r="AM968">
        <v>5740</v>
      </c>
      <c r="AN968">
        <v>5800</v>
      </c>
      <c r="AO968">
        <v>5740</v>
      </c>
      <c r="AP968">
        <v>5740</v>
      </c>
      <c r="AQ968">
        <v>5700</v>
      </c>
      <c r="AR968">
        <v>5730</v>
      </c>
      <c r="AS968">
        <v>18500</v>
      </c>
      <c r="AT968">
        <v>5730</v>
      </c>
      <c r="AU968">
        <v>5740</v>
      </c>
      <c r="AV968">
        <v>5730</v>
      </c>
      <c r="AW968">
        <v>5740</v>
      </c>
      <c r="AX968">
        <v>1500</v>
      </c>
      <c r="AY968">
        <v>5750</v>
      </c>
      <c r="AZ968">
        <v>5770</v>
      </c>
      <c r="BA968">
        <v>5750</v>
      </c>
      <c r="BB968">
        <v>5770</v>
      </c>
      <c r="BC968">
        <v>1400</v>
      </c>
      <c r="BD968">
        <v>5780</v>
      </c>
      <c r="BE968">
        <v>5800</v>
      </c>
      <c r="BF968">
        <v>5780</v>
      </c>
      <c r="BG968">
        <v>5790</v>
      </c>
      <c r="BH968">
        <v>2600</v>
      </c>
      <c r="BI968">
        <v>5790</v>
      </c>
      <c r="BJ968">
        <v>5800</v>
      </c>
      <c r="BK968">
        <v>5780</v>
      </c>
      <c r="BL968">
        <v>5790</v>
      </c>
      <c r="BM968">
        <v>1800</v>
      </c>
      <c r="BN968">
        <v>5790</v>
      </c>
      <c r="BO968">
        <v>5790</v>
      </c>
      <c r="BP968">
        <v>5760</v>
      </c>
      <c r="BQ968">
        <v>5760</v>
      </c>
      <c r="BR968">
        <v>3800</v>
      </c>
      <c r="BS968">
        <v>5760</v>
      </c>
      <c r="BT968">
        <v>5760</v>
      </c>
      <c r="BU968">
        <v>5720</v>
      </c>
      <c r="BV968">
        <v>5720</v>
      </c>
      <c r="BW968">
        <v>2400</v>
      </c>
      <c r="BX968">
        <v>5730</v>
      </c>
      <c r="BY968">
        <v>5750</v>
      </c>
      <c r="BZ968">
        <v>5730</v>
      </c>
      <c r="CA968">
        <v>5740</v>
      </c>
      <c r="CB968">
        <v>2400</v>
      </c>
      <c r="CC968">
        <v>5730</v>
      </c>
      <c r="CD968">
        <v>5740</v>
      </c>
      <c r="CE968">
        <v>5730</v>
      </c>
      <c r="CF968">
        <v>5740</v>
      </c>
      <c r="CG968">
        <v>500</v>
      </c>
      <c r="CH968">
        <v>5740</v>
      </c>
      <c r="CI968">
        <v>5750</v>
      </c>
      <c r="CJ968">
        <v>5740</v>
      </c>
      <c r="CK968">
        <v>5750</v>
      </c>
      <c r="CL968">
        <v>1100</v>
      </c>
      <c r="CM968">
        <v>5740</v>
      </c>
      <c r="CN968">
        <v>5740</v>
      </c>
      <c r="CO968">
        <v>5730</v>
      </c>
      <c r="CP968">
        <v>5730</v>
      </c>
      <c r="CQ968">
        <v>800</v>
      </c>
      <c r="CR968">
        <v>5730</v>
      </c>
      <c r="CS968">
        <v>5730</v>
      </c>
      <c r="CT968">
        <v>5720</v>
      </c>
      <c r="CU968">
        <v>5720</v>
      </c>
      <c r="CV968">
        <v>2100</v>
      </c>
      <c r="CW968">
        <v>5720</v>
      </c>
      <c r="CX968">
        <v>5720</v>
      </c>
      <c r="CY968">
        <v>5720</v>
      </c>
      <c r="CZ968">
        <v>5720</v>
      </c>
      <c r="DA968">
        <v>1000</v>
      </c>
      <c r="DB968">
        <v>5730</v>
      </c>
      <c r="DC968">
        <v>5730</v>
      </c>
      <c r="DD968">
        <v>5730</v>
      </c>
      <c r="DE968">
        <v>5730</v>
      </c>
      <c r="DF968">
        <v>600</v>
      </c>
      <c r="DG968">
        <v>5720</v>
      </c>
      <c r="DH968">
        <v>5740</v>
      </c>
      <c r="DI968">
        <v>5710</v>
      </c>
      <c r="DJ968">
        <v>5710</v>
      </c>
      <c r="DK968">
        <v>4800</v>
      </c>
      <c r="DL968">
        <v>5720</v>
      </c>
      <c r="DM968">
        <v>5730</v>
      </c>
      <c r="DN968">
        <v>5720</v>
      </c>
      <c r="DO968">
        <v>5730</v>
      </c>
      <c r="DP968">
        <v>1700</v>
      </c>
      <c r="DQ968">
        <v>5730</v>
      </c>
      <c r="DR968">
        <v>5730</v>
      </c>
      <c r="DS968">
        <v>5720</v>
      </c>
      <c r="DT968">
        <v>5730</v>
      </c>
      <c r="DU968">
        <v>700</v>
      </c>
      <c r="DV968">
        <v>5730</v>
      </c>
      <c r="DW968">
        <v>5740</v>
      </c>
      <c r="DX968">
        <v>5730</v>
      </c>
      <c r="DY968">
        <v>5730</v>
      </c>
      <c r="DZ968">
        <v>1800</v>
      </c>
      <c r="EA968">
        <v>5730</v>
      </c>
      <c r="EB968">
        <v>5730</v>
      </c>
      <c r="EC968">
        <v>5720</v>
      </c>
      <c r="ED968">
        <v>5720</v>
      </c>
      <c r="EE968">
        <v>800</v>
      </c>
      <c r="EF968">
        <v>5720</v>
      </c>
      <c r="EG968">
        <v>5720</v>
      </c>
      <c r="EH968">
        <v>5710</v>
      </c>
      <c r="EI968">
        <v>5720</v>
      </c>
      <c r="EJ968">
        <v>2800</v>
      </c>
      <c r="EO968">
        <v>0</v>
      </c>
      <c r="ET968">
        <v>0</v>
      </c>
      <c r="EU968">
        <v>5730</v>
      </c>
      <c r="EV968">
        <v>5730</v>
      </c>
      <c r="EW968">
        <v>5730</v>
      </c>
      <c r="EX968">
        <v>5730</v>
      </c>
      <c r="EY968">
        <v>1100</v>
      </c>
      <c r="EZ968">
        <v>5740</v>
      </c>
      <c r="FA968">
        <v>5750</v>
      </c>
      <c r="FB968">
        <v>5740</v>
      </c>
      <c r="FC968">
        <v>5750</v>
      </c>
      <c r="FD968">
        <v>1500</v>
      </c>
      <c r="FE968">
        <v>5750</v>
      </c>
      <c r="FF968">
        <v>5750</v>
      </c>
      <c r="FG968">
        <v>5750</v>
      </c>
      <c r="FH968">
        <v>5750</v>
      </c>
      <c r="FI968">
        <v>1300</v>
      </c>
      <c r="FJ968">
        <v>5750</v>
      </c>
      <c r="FK968">
        <v>5750</v>
      </c>
      <c r="FL968">
        <v>5750</v>
      </c>
      <c r="FM968">
        <v>5750</v>
      </c>
      <c r="FN968">
        <v>200</v>
      </c>
      <c r="FO968">
        <v>5750</v>
      </c>
      <c r="FP968">
        <v>5760</v>
      </c>
      <c r="FQ968">
        <v>5750</v>
      </c>
      <c r="FR968">
        <v>5750</v>
      </c>
      <c r="FS968">
        <v>1700</v>
      </c>
      <c r="FT968">
        <v>5750</v>
      </c>
      <c r="FU968">
        <v>5750</v>
      </c>
      <c r="FV968">
        <v>5750</v>
      </c>
      <c r="FW968">
        <v>5750</v>
      </c>
      <c r="FX968">
        <v>200</v>
      </c>
      <c r="GC968">
        <v>0</v>
      </c>
      <c r="GH968">
        <v>0</v>
      </c>
      <c r="GM968">
        <v>0</v>
      </c>
      <c r="GR968">
        <v>0</v>
      </c>
      <c r="GW968">
        <v>0</v>
      </c>
      <c r="HB968">
        <v>0</v>
      </c>
      <c r="HG968">
        <v>0</v>
      </c>
      <c r="HL968">
        <v>0</v>
      </c>
      <c r="HQ968">
        <v>0</v>
      </c>
      <c r="HV968">
        <v>0</v>
      </c>
      <c r="IA968">
        <v>0</v>
      </c>
      <c r="IB968">
        <v>5740</v>
      </c>
      <c r="IC968">
        <v>5750</v>
      </c>
      <c r="ID968">
        <v>5740</v>
      </c>
      <c r="IE968">
        <v>5750</v>
      </c>
      <c r="IF968">
        <v>2300</v>
      </c>
      <c r="IG968">
        <v>5750</v>
      </c>
      <c r="IH968">
        <v>5760</v>
      </c>
      <c r="II968">
        <v>5750</v>
      </c>
      <c r="IJ968">
        <v>5760</v>
      </c>
      <c r="IK968">
        <v>1200</v>
      </c>
      <c r="IL968">
        <v>5760</v>
      </c>
      <c r="IM968">
        <v>5760</v>
      </c>
      <c r="IN968">
        <v>5750</v>
      </c>
      <c r="IO968">
        <v>5750</v>
      </c>
      <c r="IP968">
        <v>1900</v>
      </c>
      <c r="IQ968">
        <v>5740</v>
      </c>
      <c r="IR968">
        <v>5740</v>
      </c>
      <c r="IS968">
        <v>5740</v>
      </c>
      <c r="IT968">
        <v>5740</v>
      </c>
      <c r="IU968">
        <v>1700</v>
      </c>
      <c r="IV968">
        <v>5740</v>
      </c>
      <c r="IW968">
        <v>5750</v>
      </c>
      <c r="IX968">
        <v>5740</v>
      </c>
      <c r="IY968">
        <v>5740</v>
      </c>
      <c r="IZ968">
        <v>1600</v>
      </c>
      <c r="JA968">
        <v>5740</v>
      </c>
      <c r="JB968">
        <v>5740</v>
      </c>
      <c r="JC968">
        <v>5730</v>
      </c>
      <c r="JD968">
        <v>5730</v>
      </c>
      <c r="JE968">
        <v>1500</v>
      </c>
      <c r="JJ968">
        <v>0</v>
      </c>
      <c r="JO968">
        <v>0</v>
      </c>
      <c r="JP968">
        <v>5730</v>
      </c>
      <c r="JQ968">
        <v>5730</v>
      </c>
      <c r="JR968">
        <v>5730</v>
      </c>
      <c r="JS968">
        <v>5730</v>
      </c>
      <c r="JT968">
        <v>1100</v>
      </c>
      <c r="JU968">
        <v>5730</v>
      </c>
      <c r="JV968">
        <v>5730</v>
      </c>
      <c r="JW968">
        <v>5730</v>
      </c>
      <c r="JX968">
        <v>5730</v>
      </c>
      <c r="JY968">
        <v>800</v>
      </c>
      <c r="JZ968">
        <v>5730</v>
      </c>
      <c r="KA968">
        <v>5740</v>
      </c>
      <c r="KB968">
        <v>5730</v>
      </c>
      <c r="KC968">
        <v>5740</v>
      </c>
      <c r="KD968">
        <v>2500</v>
      </c>
      <c r="KE968">
        <v>5740</v>
      </c>
      <c r="KF968">
        <v>5750</v>
      </c>
      <c r="KG968">
        <v>5740</v>
      </c>
      <c r="KH968">
        <v>5750</v>
      </c>
      <c r="KI968">
        <v>600</v>
      </c>
      <c r="KJ968">
        <v>5750</v>
      </c>
      <c r="KK968">
        <v>5750</v>
      </c>
      <c r="KL968">
        <v>5740</v>
      </c>
      <c r="KM968">
        <v>5740</v>
      </c>
      <c r="KN968">
        <v>400</v>
      </c>
      <c r="KS968">
        <v>0</v>
      </c>
      <c r="KT968">
        <v>5750</v>
      </c>
      <c r="KU968">
        <v>5750</v>
      </c>
      <c r="KV968">
        <v>5750</v>
      </c>
      <c r="KW968">
        <v>5750</v>
      </c>
      <c r="KX968">
        <v>100</v>
      </c>
      <c r="KY968">
        <v>5750</v>
      </c>
      <c r="KZ968">
        <v>5750</v>
      </c>
      <c r="LA968">
        <v>5740</v>
      </c>
      <c r="LB968">
        <v>5750</v>
      </c>
      <c r="LC968">
        <v>2400</v>
      </c>
      <c r="LD968">
        <v>5750</v>
      </c>
      <c r="LE968">
        <v>5750</v>
      </c>
      <c r="LF968">
        <v>5750</v>
      </c>
      <c r="LG968">
        <v>5750</v>
      </c>
      <c r="LH968">
        <v>200</v>
      </c>
      <c r="LI968">
        <v>5740</v>
      </c>
      <c r="LJ968">
        <v>5740</v>
      </c>
      <c r="LK968">
        <v>5730</v>
      </c>
      <c r="LL968">
        <v>5730</v>
      </c>
      <c r="LM968">
        <v>3700</v>
      </c>
      <c r="LN968">
        <v>5720</v>
      </c>
      <c r="LO968">
        <v>5720</v>
      </c>
      <c r="LP968">
        <v>5720</v>
      </c>
      <c r="LQ968">
        <v>5720</v>
      </c>
      <c r="LR968">
        <v>4200</v>
      </c>
      <c r="LS968">
        <v>5720</v>
      </c>
      <c r="LT968">
        <v>5720</v>
      </c>
      <c r="LU968">
        <v>5720</v>
      </c>
      <c r="LV968">
        <v>5720</v>
      </c>
      <c r="LW968">
        <v>200</v>
      </c>
      <c r="LX968">
        <v>5720</v>
      </c>
      <c r="LY968">
        <v>5720</v>
      </c>
      <c r="LZ968">
        <v>5720</v>
      </c>
      <c r="MA968">
        <v>5720</v>
      </c>
      <c r="MB968">
        <v>300</v>
      </c>
      <c r="MC968">
        <v>5720</v>
      </c>
      <c r="MD968">
        <v>5720</v>
      </c>
      <c r="ME968">
        <v>5720</v>
      </c>
      <c r="MF968">
        <v>5720</v>
      </c>
      <c r="MG968">
        <v>500</v>
      </c>
      <c r="MH968">
        <v>5720</v>
      </c>
      <c r="MI968">
        <v>5720</v>
      </c>
      <c r="MJ968">
        <v>5710</v>
      </c>
      <c r="MK968">
        <v>5720</v>
      </c>
      <c r="ML968">
        <v>2600</v>
      </c>
      <c r="MM968">
        <v>5720</v>
      </c>
      <c r="MN968">
        <v>5720</v>
      </c>
      <c r="MO968">
        <v>5720</v>
      </c>
      <c r="MP968">
        <v>5720</v>
      </c>
      <c r="MQ968">
        <v>200</v>
      </c>
      <c r="MR968">
        <v>5720</v>
      </c>
      <c r="MS968">
        <v>5720</v>
      </c>
      <c r="MT968">
        <v>5720</v>
      </c>
      <c r="MU968">
        <v>5720</v>
      </c>
      <c r="MV968">
        <v>2900</v>
      </c>
      <c r="MW968">
        <v>5710</v>
      </c>
      <c r="MX968">
        <v>5720</v>
      </c>
      <c r="MY968">
        <v>5710</v>
      </c>
      <c r="MZ968">
        <v>5720</v>
      </c>
      <c r="NA968">
        <v>200</v>
      </c>
      <c r="NB968">
        <v>5720</v>
      </c>
      <c r="NC968">
        <v>5720</v>
      </c>
      <c r="ND968">
        <v>5710</v>
      </c>
      <c r="NE968">
        <v>5710</v>
      </c>
      <c r="NF968">
        <v>7800</v>
      </c>
      <c r="NG968">
        <v>5710</v>
      </c>
      <c r="NH968">
        <v>5710</v>
      </c>
      <c r="NI968">
        <v>5710</v>
      </c>
      <c r="NJ968">
        <v>5710</v>
      </c>
      <c r="NK968">
        <v>700</v>
      </c>
      <c r="NL968">
        <v>5710</v>
      </c>
      <c r="NM968">
        <v>5710</v>
      </c>
      <c r="NN968">
        <v>5700</v>
      </c>
      <c r="NO968">
        <v>5710</v>
      </c>
      <c r="NP968">
        <v>3200</v>
      </c>
      <c r="NQ968">
        <v>5710</v>
      </c>
      <c r="NR968">
        <v>5710</v>
      </c>
      <c r="NS968">
        <v>5700</v>
      </c>
      <c r="NT968">
        <v>5710</v>
      </c>
      <c r="NU968">
        <v>6700</v>
      </c>
      <c r="NV968">
        <v>5700</v>
      </c>
      <c r="NW968">
        <v>5700</v>
      </c>
      <c r="NX968">
        <v>5700</v>
      </c>
      <c r="NY968">
        <v>5700</v>
      </c>
      <c r="NZ968">
        <v>6300</v>
      </c>
    </row>
    <row r="969" spans="1:390" ht="15">
      <c r="A969" s="15" t="s">
        <v>18</v>
      </c>
      <c r="B969" s="15">
        <v>18</v>
      </c>
      <c r="C969" s="15">
        <v>6745</v>
      </c>
      <c r="D969" s="10" t="s">
        <v>49</v>
      </c>
      <c r="E969" s="15" t="s">
        <v>20</v>
      </c>
      <c r="F969" s="15" t="s">
        <v>621</v>
      </c>
      <c r="G969" s="50">
        <v>1871</v>
      </c>
      <c r="H969" s="50">
        <v>103</v>
      </c>
      <c r="I969" s="58">
        <v>5.8299999999999998E-2</v>
      </c>
      <c r="J969" s="50">
        <v>52900</v>
      </c>
      <c r="K969" s="50">
        <v>1878</v>
      </c>
      <c r="L969" s="50">
        <v>1790</v>
      </c>
      <c r="M969" s="63">
        <f t="shared" si="74"/>
        <v>7.9545454545454544E-2</v>
      </c>
      <c r="N969" s="42" t="str">
        <f>IFERROR(VLOOKUP(C969, マスタ!$E$2:$G$33, 3, TRUE), "")</f>
        <v>電気</v>
      </c>
      <c r="O969" s="15" t="str">
        <f>IF(F969 = "", "", TEXT( WORKDAY(TEXT(LEFT(F969, FIND("(", F969) - 1), "yyyy/mm/dd"), 1, マスタ!$A$2:$A$106), "yyyymmdd"))</f>
        <v>20170816</v>
      </c>
      <c r="P969" s="16">
        <v>42963</v>
      </c>
      <c r="Q969" s="56">
        <v>1861</v>
      </c>
      <c r="R969" s="56">
        <v>1878</v>
      </c>
      <c r="S969" s="56">
        <v>1843</v>
      </c>
      <c r="T969" s="15" t="str">
        <f t="shared" si="79"/>
        <v>無</v>
      </c>
      <c r="U969" s="15" t="str">
        <f t="shared" si="80"/>
        <v>有</v>
      </c>
      <c r="V969" s="67">
        <f t="shared" si="81"/>
        <v>-5.3447354355959931E-3</v>
      </c>
      <c r="W969" s="17" t="s">
        <v>948</v>
      </c>
      <c r="X969" s="46">
        <v>-8</v>
      </c>
      <c r="Y969" s="71">
        <f t="shared" si="75"/>
        <v>-4.27578834847675</v>
      </c>
      <c r="Z969">
        <v>1861</v>
      </c>
      <c r="AA969">
        <v>1878</v>
      </c>
      <c r="AB969">
        <v>1861</v>
      </c>
      <c r="AC969">
        <v>1871</v>
      </c>
      <c r="AD969">
        <v>2600</v>
      </c>
      <c r="AE969">
        <v>1862</v>
      </c>
      <c r="AF969">
        <v>1867</v>
      </c>
      <c r="AG969">
        <v>1845</v>
      </c>
      <c r="AH969">
        <v>1867</v>
      </c>
      <c r="AI969">
        <v>1600</v>
      </c>
      <c r="AJ969">
        <v>1859</v>
      </c>
      <c r="AK969">
        <v>1859</v>
      </c>
      <c r="AL969">
        <v>1859</v>
      </c>
      <c r="AM969">
        <v>1859</v>
      </c>
      <c r="AN969">
        <v>100</v>
      </c>
      <c r="AO969">
        <v>1847</v>
      </c>
      <c r="AP969">
        <v>1848</v>
      </c>
      <c r="AQ969">
        <v>1844</v>
      </c>
      <c r="AR969">
        <v>1844</v>
      </c>
      <c r="AS969">
        <v>600</v>
      </c>
      <c r="AT969">
        <v>1844</v>
      </c>
      <c r="AU969">
        <v>1862</v>
      </c>
      <c r="AV969">
        <v>1844</v>
      </c>
      <c r="AW969">
        <v>1853</v>
      </c>
      <c r="AX969">
        <v>2200</v>
      </c>
      <c r="AY969">
        <v>1855</v>
      </c>
      <c r="AZ969">
        <v>1855</v>
      </c>
      <c r="BA969">
        <v>1855</v>
      </c>
      <c r="BB969">
        <v>1855</v>
      </c>
      <c r="BC969">
        <v>300</v>
      </c>
      <c r="BD969">
        <v>1859</v>
      </c>
      <c r="BE969">
        <v>1859</v>
      </c>
      <c r="BF969">
        <v>1853</v>
      </c>
      <c r="BG969">
        <v>1853</v>
      </c>
      <c r="BH969">
        <v>500</v>
      </c>
      <c r="BI969">
        <v>1854</v>
      </c>
      <c r="BJ969">
        <v>1854</v>
      </c>
      <c r="BK969">
        <v>1854</v>
      </c>
      <c r="BL969">
        <v>1854</v>
      </c>
      <c r="BM969">
        <v>100</v>
      </c>
      <c r="BN969">
        <v>1850</v>
      </c>
      <c r="BO969">
        <v>1850</v>
      </c>
      <c r="BP969">
        <v>1846</v>
      </c>
      <c r="BQ969">
        <v>1850</v>
      </c>
      <c r="BR969">
        <v>1100</v>
      </c>
      <c r="BW969">
        <v>0</v>
      </c>
      <c r="BX969">
        <v>1851</v>
      </c>
      <c r="BY969">
        <v>1857</v>
      </c>
      <c r="BZ969">
        <v>1850</v>
      </c>
      <c r="CA969">
        <v>1856</v>
      </c>
      <c r="CB969">
        <v>900</v>
      </c>
      <c r="CG969">
        <v>0</v>
      </c>
      <c r="CL969">
        <v>0</v>
      </c>
      <c r="CQ969">
        <v>0</v>
      </c>
      <c r="CV969">
        <v>0</v>
      </c>
      <c r="DA969">
        <v>0</v>
      </c>
      <c r="DB969">
        <v>1852</v>
      </c>
      <c r="DC969">
        <v>1853</v>
      </c>
      <c r="DD969">
        <v>1852</v>
      </c>
      <c r="DE969">
        <v>1853</v>
      </c>
      <c r="DF969">
        <v>400</v>
      </c>
      <c r="DG969">
        <v>1852</v>
      </c>
      <c r="DH969">
        <v>1853</v>
      </c>
      <c r="DI969">
        <v>1851</v>
      </c>
      <c r="DJ969">
        <v>1851</v>
      </c>
      <c r="DK969">
        <v>600</v>
      </c>
      <c r="DL969">
        <v>1851</v>
      </c>
      <c r="DM969">
        <v>1852</v>
      </c>
      <c r="DN969">
        <v>1851</v>
      </c>
      <c r="DO969">
        <v>1851</v>
      </c>
      <c r="DP969">
        <v>300</v>
      </c>
      <c r="DQ969">
        <v>1850</v>
      </c>
      <c r="DR969">
        <v>1851</v>
      </c>
      <c r="DS969">
        <v>1850</v>
      </c>
      <c r="DT969">
        <v>1850</v>
      </c>
      <c r="DU969">
        <v>700</v>
      </c>
      <c r="DV969">
        <v>1849</v>
      </c>
      <c r="DW969">
        <v>1849</v>
      </c>
      <c r="DX969">
        <v>1849</v>
      </c>
      <c r="DY969">
        <v>1849</v>
      </c>
      <c r="DZ969">
        <v>100</v>
      </c>
      <c r="EA969">
        <v>1848</v>
      </c>
      <c r="EB969">
        <v>1860</v>
      </c>
      <c r="EC969">
        <v>1847</v>
      </c>
      <c r="ED969">
        <v>1860</v>
      </c>
      <c r="EE969">
        <v>1700</v>
      </c>
      <c r="EF969">
        <v>1861</v>
      </c>
      <c r="EG969">
        <v>1861</v>
      </c>
      <c r="EH969">
        <v>1861</v>
      </c>
      <c r="EI969">
        <v>1861</v>
      </c>
      <c r="EJ969">
        <v>100</v>
      </c>
      <c r="EO969">
        <v>0</v>
      </c>
      <c r="ET969">
        <v>0</v>
      </c>
      <c r="EY969">
        <v>0</v>
      </c>
      <c r="FD969">
        <v>0</v>
      </c>
      <c r="FI969">
        <v>0</v>
      </c>
      <c r="FJ969">
        <v>1858</v>
      </c>
      <c r="FK969">
        <v>1861</v>
      </c>
      <c r="FL969">
        <v>1856</v>
      </c>
      <c r="FM969">
        <v>1861</v>
      </c>
      <c r="FN969">
        <v>600</v>
      </c>
      <c r="FO969">
        <v>1860</v>
      </c>
      <c r="FP969">
        <v>1860</v>
      </c>
      <c r="FQ969">
        <v>1858</v>
      </c>
      <c r="FR969">
        <v>1858</v>
      </c>
      <c r="FS969">
        <v>200</v>
      </c>
      <c r="FX969">
        <v>0</v>
      </c>
      <c r="GC969">
        <v>0</v>
      </c>
      <c r="GH969">
        <v>0</v>
      </c>
      <c r="GM969">
        <v>0</v>
      </c>
      <c r="GR969">
        <v>0</v>
      </c>
      <c r="GW969">
        <v>0</v>
      </c>
      <c r="HB969">
        <v>0</v>
      </c>
      <c r="HG969">
        <v>0</v>
      </c>
      <c r="HL969">
        <v>0</v>
      </c>
      <c r="HQ969">
        <v>0</v>
      </c>
      <c r="HV969">
        <v>0</v>
      </c>
      <c r="IA969">
        <v>0</v>
      </c>
      <c r="IB969">
        <v>1846</v>
      </c>
      <c r="IC969">
        <v>1856</v>
      </c>
      <c r="ID969">
        <v>1843</v>
      </c>
      <c r="IE969">
        <v>1855</v>
      </c>
      <c r="IF969">
        <v>7000</v>
      </c>
      <c r="IG969">
        <v>1858</v>
      </c>
      <c r="IH969">
        <v>1858</v>
      </c>
      <c r="II969">
        <v>1855</v>
      </c>
      <c r="IJ969">
        <v>1857</v>
      </c>
      <c r="IK969">
        <v>400</v>
      </c>
      <c r="IP969">
        <v>0</v>
      </c>
      <c r="IQ969">
        <v>1856</v>
      </c>
      <c r="IR969">
        <v>1861</v>
      </c>
      <c r="IS969">
        <v>1855</v>
      </c>
      <c r="IT969">
        <v>1861</v>
      </c>
      <c r="IU969">
        <v>500</v>
      </c>
      <c r="IZ969">
        <v>0</v>
      </c>
      <c r="JE969">
        <v>0</v>
      </c>
      <c r="JF969">
        <v>1850</v>
      </c>
      <c r="JG969">
        <v>1854</v>
      </c>
      <c r="JH969">
        <v>1846</v>
      </c>
      <c r="JI969">
        <v>1854</v>
      </c>
      <c r="JJ969">
        <v>1300</v>
      </c>
      <c r="JO969">
        <v>0</v>
      </c>
      <c r="JT969">
        <v>0</v>
      </c>
      <c r="JY969">
        <v>0</v>
      </c>
      <c r="KD969">
        <v>0</v>
      </c>
      <c r="KE969">
        <v>1855</v>
      </c>
      <c r="KF969">
        <v>1858</v>
      </c>
      <c r="KG969">
        <v>1855</v>
      </c>
      <c r="KH969">
        <v>1858</v>
      </c>
      <c r="KI969">
        <v>200</v>
      </c>
      <c r="KN969">
        <v>0</v>
      </c>
      <c r="KO969">
        <v>1858</v>
      </c>
      <c r="KP969">
        <v>1858</v>
      </c>
      <c r="KQ969">
        <v>1858</v>
      </c>
      <c r="KR969">
        <v>1858</v>
      </c>
      <c r="KS969">
        <v>300</v>
      </c>
      <c r="KT969">
        <v>1857</v>
      </c>
      <c r="KU969">
        <v>1858</v>
      </c>
      <c r="KV969">
        <v>1857</v>
      </c>
      <c r="KW969">
        <v>1857</v>
      </c>
      <c r="KX969">
        <v>300</v>
      </c>
      <c r="KY969">
        <v>1857</v>
      </c>
      <c r="KZ969">
        <v>1861</v>
      </c>
      <c r="LA969">
        <v>1857</v>
      </c>
      <c r="LB969">
        <v>1861</v>
      </c>
      <c r="LC969">
        <v>800</v>
      </c>
      <c r="LD969">
        <v>1861</v>
      </c>
      <c r="LE969">
        <v>1861</v>
      </c>
      <c r="LF969">
        <v>1861</v>
      </c>
      <c r="LG969">
        <v>1861</v>
      </c>
      <c r="LH969">
        <v>200</v>
      </c>
      <c r="LI969">
        <v>1861</v>
      </c>
      <c r="LJ969">
        <v>1861</v>
      </c>
      <c r="LK969">
        <v>1861</v>
      </c>
      <c r="LL969">
        <v>1861</v>
      </c>
      <c r="LM969">
        <v>200</v>
      </c>
      <c r="LN969">
        <v>1860</v>
      </c>
      <c r="LO969">
        <v>1861</v>
      </c>
      <c r="LP969">
        <v>1858</v>
      </c>
      <c r="LQ969">
        <v>1858</v>
      </c>
      <c r="LR969">
        <v>1600</v>
      </c>
      <c r="LS969">
        <v>1860</v>
      </c>
      <c r="LT969">
        <v>1862</v>
      </c>
      <c r="LU969">
        <v>1860</v>
      </c>
      <c r="LV969">
        <v>1860</v>
      </c>
      <c r="LW969">
        <v>1500</v>
      </c>
      <c r="LX969">
        <v>1860</v>
      </c>
      <c r="LY969">
        <v>1860</v>
      </c>
      <c r="LZ969">
        <v>1860</v>
      </c>
      <c r="MA969">
        <v>1860</v>
      </c>
      <c r="MB969">
        <v>100</v>
      </c>
      <c r="MC969">
        <v>1858</v>
      </c>
      <c r="MD969">
        <v>1860</v>
      </c>
      <c r="ME969">
        <v>1858</v>
      </c>
      <c r="MF969">
        <v>1860</v>
      </c>
      <c r="MG969">
        <v>1000</v>
      </c>
      <c r="MH969">
        <v>1860</v>
      </c>
      <c r="MI969">
        <v>1860</v>
      </c>
      <c r="MJ969">
        <v>1859</v>
      </c>
      <c r="MK969">
        <v>1860</v>
      </c>
      <c r="ML969">
        <v>500</v>
      </c>
      <c r="MM969">
        <v>1861</v>
      </c>
      <c r="MN969">
        <v>1864</v>
      </c>
      <c r="MO969">
        <v>1861</v>
      </c>
      <c r="MP969">
        <v>1864</v>
      </c>
      <c r="MQ969">
        <v>1100</v>
      </c>
      <c r="MV969">
        <v>0</v>
      </c>
      <c r="MW969">
        <v>1865</v>
      </c>
      <c r="MX969">
        <v>1865</v>
      </c>
      <c r="MY969">
        <v>1865</v>
      </c>
      <c r="MZ969">
        <v>1865</v>
      </c>
      <c r="NA969">
        <v>400</v>
      </c>
      <c r="NB969">
        <v>1867</v>
      </c>
      <c r="NC969">
        <v>1867</v>
      </c>
      <c r="ND969">
        <v>1861</v>
      </c>
      <c r="NE969">
        <v>1861</v>
      </c>
      <c r="NF969">
        <v>1100</v>
      </c>
      <c r="NG969">
        <v>1862</v>
      </c>
      <c r="NH969">
        <v>1863</v>
      </c>
      <c r="NI969">
        <v>1860</v>
      </c>
      <c r="NJ969">
        <v>1860</v>
      </c>
      <c r="NK969">
        <v>900</v>
      </c>
      <c r="NL969">
        <v>1862</v>
      </c>
      <c r="NM969">
        <v>1864</v>
      </c>
      <c r="NN969">
        <v>1862</v>
      </c>
      <c r="NO969">
        <v>1864</v>
      </c>
      <c r="NP969">
        <v>600</v>
      </c>
      <c r="NQ969">
        <v>1861</v>
      </c>
      <c r="NR969">
        <v>1867</v>
      </c>
      <c r="NS969">
        <v>1861</v>
      </c>
      <c r="NT969">
        <v>1867</v>
      </c>
      <c r="NU969">
        <v>1300</v>
      </c>
      <c r="NV969">
        <v>1863</v>
      </c>
      <c r="NW969">
        <v>1863</v>
      </c>
      <c r="NX969">
        <v>1863</v>
      </c>
      <c r="NY969">
        <v>1863</v>
      </c>
      <c r="NZ969">
        <v>3100</v>
      </c>
    </row>
    <row r="970" spans="1:390" ht="15">
      <c r="A970" s="14" t="s">
        <v>18</v>
      </c>
      <c r="B970" s="14">
        <v>21</v>
      </c>
      <c r="C970" s="14">
        <v>4674</v>
      </c>
      <c r="D970" s="9" t="s">
        <v>308</v>
      </c>
      <c r="E970" s="14" t="s">
        <v>20</v>
      </c>
      <c r="F970" s="14" t="s">
        <v>621</v>
      </c>
      <c r="G970" s="51">
        <v>3890</v>
      </c>
      <c r="H970" s="51">
        <v>210</v>
      </c>
      <c r="I970" s="59">
        <v>5.7099999999999998E-2</v>
      </c>
      <c r="J970" s="51">
        <v>56100</v>
      </c>
      <c r="K970" s="51">
        <v>3905</v>
      </c>
      <c r="L970" s="51">
        <v>3745</v>
      </c>
      <c r="M970" s="64">
        <f t="shared" si="74"/>
        <v>9.375E-2</v>
      </c>
      <c r="N970" s="43" t="str">
        <f>IFERROR(VLOOKUP(C970, マスタ!$E$2:$G$33, 3, TRUE), "")</f>
        <v>化学・医薬品</v>
      </c>
      <c r="O970" s="14" t="str">
        <f>IF(F970 = "", "", TEXT( WORKDAY(TEXT(LEFT(F970, FIND("(", F970) - 1), "yyyy/mm/dd"), 1, マスタ!$A$2:$A$106), "yyyymmdd"))</f>
        <v>20170816</v>
      </c>
      <c r="P970" s="18">
        <v>42963</v>
      </c>
      <c r="Q970" s="57">
        <v>3960</v>
      </c>
      <c r="R970" s="57">
        <v>4005</v>
      </c>
      <c r="S970" s="57">
        <v>3875</v>
      </c>
      <c r="T970" s="14" t="str">
        <f t="shared" si="79"/>
        <v>有</v>
      </c>
      <c r="U970" s="14" t="str">
        <f t="shared" si="80"/>
        <v>有</v>
      </c>
      <c r="V970" s="68">
        <f t="shared" si="81"/>
        <v>1.799485861182526E-2</v>
      </c>
      <c r="W970" s="19" t="s">
        <v>947</v>
      </c>
      <c r="X970" s="47">
        <v>-38</v>
      </c>
      <c r="Y970" s="70">
        <f t="shared" si="75"/>
        <v>-9.7686375321336758</v>
      </c>
      <c r="Z970">
        <v>3960</v>
      </c>
      <c r="AA970">
        <v>3965</v>
      </c>
      <c r="AB970">
        <v>3930</v>
      </c>
      <c r="AC970">
        <v>3930</v>
      </c>
      <c r="AD970">
        <v>3600</v>
      </c>
      <c r="AE970">
        <v>3920</v>
      </c>
      <c r="AF970">
        <v>3920</v>
      </c>
      <c r="AG970">
        <v>3900</v>
      </c>
      <c r="AH970">
        <v>3910</v>
      </c>
      <c r="AI970">
        <v>1200</v>
      </c>
      <c r="AJ970">
        <v>3905</v>
      </c>
      <c r="AK970">
        <v>3905</v>
      </c>
      <c r="AL970">
        <v>3885</v>
      </c>
      <c r="AM970">
        <v>3890</v>
      </c>
      <c r="AN970">
        <v>1900</v>
      </c>
      <c r="AO970">
        <v>3885</v>
      </c>
      <c r="AP970">
        <v>3885</v>
      </c>
      <c r="AQ970">
        <v>3875</v>
      </c>
      <c r="AR970">
        <v>3880</v>
      </c>
      <c r="AS970">
        <v>1000</v>
      </c>
      <c r="AT970">
        <v>3880</v>
      </c>
      <c r="AU970">
        <v>3905</v>
      </c>
      <c r="AV970">
        <v>3880</v>
      </c>
      <c r="AW970">
        <v>3905</v>
      </c>
      <c r="AX970">
        <v>800</v>
      </c>
      <c r="AY970">
        <v>3910</v>
      </c>
      <c r="AZ970">
        <v>3920</v>
      </c>
      <c r="BA970">
        <v>3905</v>
      </c>
      <c r="BB970">
        <v>3905</v>
      </c>
      <c r="BC970">
        <v>2600</v>
      </c>
      <c r="BD970">
        <v>3910</v>
      </c>
      <c r="BE970">
        <v>3920</v>
      </c>
      <c r="BF970">
        <v>3910</v>
      </c>
      <c r="BG970">
        <v>3920</v>
      </c>
      <c r="BH970">
        <v>600</v>
      </c>
      <c r="BI970">
        <v>3920</v>
      </c>
      <c r="BJ970">
        <v>3940</v>
      </c>
      <c r="BK970">
        <v>3920</v>
      </c>
      <c r="BL970">
        <v>3930</v>
      </c>
      <c r="BM970">
        <v>1800</v>
      </c>
      <c r="BN970">
        <v>3930</v>
      </c>
      <c r="BO970">
        <v>3930</v>
      </c>
      <c r="BP970">
        <v>3930</v>
      </c>
      <c r="BQ970">
        <v>3930</v>
      </c>
      <c r="BR970">
        <v>200</v>
      </c>
      <c r="BS970">
        <v>3930</v>
      </c>
      <c r="BT970">
        <v>3930</v>
      </c>
      <c r="BU970">
        <v>3925</v>
      </c>
      <c r="BV970">
        <v>3925</v>
      </c>
      <c r="BW970">
        <v>400</v>
      </c>
      <c r="BX970">
        <v>3930</v>
      </c>
      <c r="BY970">
        <v>3945</v>
      </c>
      <c r="BZ970">
        <v>3930</v>
      </c>
      <c r="CA970">
        <v>3935</v>
      </c>
      <c r="CB970">
        <v>1400</v>
      </c>
      <c r="CC970">
        <v>3940</v>
      </c>
      <c r="CD970">
        <v>3940</v>
      </c>
      <c r="CE970">
        <v>3940</v>
      </c>
      <c r="CF970">
        <v>3940</v>
      </c>
      <c r="CG970">
        <v>400</v>
      </c>
      <c r="CH970">
        <v>3945</v>
      </c>
      <c r="CI970">
        <v>3950</v>
      </c>
      <c r="CJ970">
        <v>3945</v>
      </c>
      <c r="CK970">
        <v>3950</v>
      </c>
      <c r="CL970">
        <v>500</v>
      </c>
      <c r="CM970">
        <v>3940</v>
      </c>
      <c r="CN970">
        <v>3965</v>
      </c>
      <c r="CO970">
        <v>3940</v>
      </c>
      <c r="CP970">
        <v>3965</v>
      </c>
      <c r="CQ970">
        <v>3100</v>
      </c>
      <c r="CR970">
        <v>3965</v>
      </c>
      <c r="CS970">
        <v>3965</v>
      </c>
      <c r="CT970">
        <v>3960</v>
      </c>
      <c r="CU970">
        <v>3960</v>
      </c>
      <c r="CV970">
        <v>900</v>
      </c>
      <c r="CW970">
        <v>3970</v>
      </c>
      <c r="CX970">
        <v>3975</v>
      </c>
      <c r="CY970">
        <v>3970</v>
      </c>
      <c r="CZ970">
        <v>3970</v>
      </c>
      <c r="DA970">
        <v>2200</v>
      </c>
      <c r="DB970">
        <v>3970</v>
      </c>
      <c r="DC970">
        <v>3970</v>
      </c>
      <c r="DD970">
        <v>3970</v>
      </c>
      <c r="DE970">
        <v>3970</v>
      </c>
      <c r="DF970">
        <v>100</v>
      </c>
      <c r="DG970">
        <v>3970</v>
      </c>
      <c r="DH970">
        <v>3970</v>
      </c>
      <c r="DI970">
        <v>3970</v>
      </c>
      <c r="DJ970">
        <v>3970</v>
      </c>
      <c r="DK970">
        <v>700</v>
      </c>
      <c r="DL970">
        <v>3980</v>
      </c>
      <c r="DM970">
        <v>3995</v>
      </c>
      <c r="DN970">
        <v>3980</v>
      </c>
      <c r="DO970">
        <v>3985</v>
      </c>
      <c r="DP970">
        <v>3900</v>
      </c>
      <c r="DQ970">
        <v>3985</v>
      </c>
      <c r="DR970">
        <v>3985</v>
      </c>
      <c r="DS970">
        <v>3975</v>
      </c>
      <c r="DT970">
        <v>3985</v>
      </c>
      <c r="DU970">
        <v>600</v>
      </c>
      <c r="DV970">
        <v>3990</v>
      </c>
      <c r="DW970">
        <v>3990</v>
      </c>
      <c r="DX970">
        <v>3985</v>
      </c>
      <c r="DY970">
        <v>3985</v>
      </c>
      <c r="DZ970">
        <v>400</v>
      </c>
      <c r="EE970">
        <v>0</v>
      </c>
      <c r="EJ970">
        <v>0</v>
      </c>
      <c r="EK970">
        <v>3980</v>
      </c>
      <c r="EL970">
        <v>3980</v>
      </c>
      <c r="EM970">
        <v>3980</v>
      </c>
      <c r="EN970">
        <v>3980</v>
      </c>
      <c r="EO970">
        <v>200</v>
      </c>
      <c r="EP970">
        <v>3990</v>
      </c>
      <c r="EQ970">
        <v>3995</v>
      </c>
      <c r="ER970">
        <v>3990</v>
      </c>
      <c r="ES970">
        <v>3995</v>
      </c>
      <c r="ET970">
        <v>600</v>
      </c>
      <c r="EU970">
        <v>3995</v>
      </c>
      <c r="EV970">
        <v>4000</v>
      </c>
      <c r="EW970">
        <v>3995</v>
      </c>
      <c r="EX970">
        <v>4000</v>
      </c>
      <c r="EY970">
        <v>3100</v>
      </c>
      <c r="EZ970">
        <v>4000</v>
      </c>
      <c r="FA970">
        <v>4000</v>
      </c>
      <c r="FB970">
        <v>4000</v>
      </c>
      <c r="FC970">
        <v>4000</v>
      </c>
      <c r="FD970">
        <v>300</v>
      </c>
      <c r="FE970">
        <v>3995</v>
      </c>
      <c r="FF970">
        <v>4000</v>
      </c>
      <c r="FG970">
        <v>3995</v>
      </c>
      <c r="FH970">
        <v>4000</v>
      </c>
      <c r="FI970">
        <v>400</v>
      </c>
      <c r="FJ970">
        <v>4000</v>
      </c>
      <c r="FK970">
        <v>4005</v>
      </c>
      <c r="FL970">
        <v>4000</v>
      </c>
      <c r="FM970">
        <v>4005</v>
      </c>
      <c r="FN970">
        <v>900</v>
      </c>
      <c r="FO970">
        <v>4000</v>
      </c>
      <c r="FP970">
        <v>4000</v>
      </c>
      <c r="FQ970">
        <v>3995</v>
      </c>
      <c r="FR970">
        <v>3995</v>
      </c>
      <c r="FS970">
        <v>500</v>
      </c>
      <c r="FT970">
        <v>4005</v>
      </c>
      <c r="FU970">
        <v>4005</v>
      </c>
      <c r="FV970">
        <v>4005</v>
      </c>
      <c r="FW970">
        <v>4005</v>
      </c>
      <c r="FX970">
        <v>100</v>
      </c>
      <c r="GC970">
        <v>0</v>
      </c>
      <c r="GH970">
        <v>0</v>
      </c>
      <c r="GM970">
        <v>0</v>
      </c>
      <c r="GR970">
        <v>0</v>
      </c>
      <c r="GW970">
        <v>0</v>
      </c>
      <c r="HB970">
        <v>0</v>
      </c>
      <c r="HG970">
        <v>0</v>
      </c>
      <c r="HL970">
        <v>0</v>
      </c>
      <c r="HQ970">
        <v>0</v>
      </c>
      <c r="HV970">
        <v>0</v>
      </c>
      <c r="IA970">
        <v>0</v>
      </c>
      <c r="IB970">
        <v>3995</v>
      </c>
      <c r="IC970">
        <v>3995</v>
      </c>
      <c r="ID970">
        <v>3975</v>
      </c>
      <c r="IE970">
        <v>3975</v>
      </c>
      <c r="IF970">
        <v>2000</v>
      </c>
      <c r="IG970">
        <v>3980</v>
      </c>
      <c r="IH970">
        <v>3980</v>
      </c>
      <c r="II970">
        <v>3980</v>
      </c>
      <c r="IJ970">
        <v>3980</v>
      </c>
      <c r="IK970">
        <v>600</v>
      </c>
      <c r="IL970">
        <v>3980</v>
      </c>
      <c r="IM970">
        <v>3980</v>
      </c>
      <c r="IN970">
        <v>3975</v>
      </c>
      <c r="IO970">
        <v>3975</v>
      </c>
      <c r="IP970">
        <v>400</v>
      </c>
      <c r="IQ970">
        <v>3970</v>
      </c>
      <c r="IR970">
        <v>3975</v>
      </c>
      <c r="IS970">
        <v>3970</v>
      </c>
      <c r="IT970">
        <v>3975</v>
      </c>
      <c r="IU970">
        <v>1000</v>
      </c>
      <c r="IV970">
        <v>3970</v>
      </c>
      <c r="IW970">
        <v>3975</v>
      </c>
      <c r="IX970">
        <v>3965</v>
      </c>
      <c r="IY970">
        <v>3970</v>
      </c>
      <c r="IZ970">
        <v>1700</v>
      </c>
      <c r="JA970">
        <v>3980</v>
      </c>
      <c r="JB970">
        <v>3980</v>
      </c>
      <c r="JC970">
        <v>3975</v>
      </c>
      <c r="JD970">
        <v>3975</v>
      </c>
      <c r="JE970">
        <v>700</v>
      </c>
      <c r="JF970">
        <v>3970</v>
      </c>
      <c r="JG970">
        <v>3970</v>
      </c>
      <c r="JH970">
        <v>3965</v>
      </c>
      <c r="JI970">
        <v>3965</v>
      </c>
      <c r="JJ970">
        <v>2100</v>
      </c>
      <c r="JK970">
        <v>3970</v>
      </c>
      <c r="JL970">
        <v>3980</v>
      </c>
      <c r="JM970">
        <v>3970</v>
      </c>
      <c r="JN970">
        <v>3980</v>
      </c>
      <c r="JO970">
        <v>1100</v>
      </c>
      <c r="JP970">
        <v>3975</v>
      </c>
      <c r="JQ970">
        <v>3980</v>
      </c>
      <c r="JR970">
        <v>3975</v>
      </c>
      <c r="JS970">
        <v>3980</v>
      </c>
      <c r="JT970">
        <v>700</v>
      </c>
      <c r="JU970">
        <v>3980</v>
      </c>
      <c r="JV970">
        <v>3980</v>
      </c>
      <c r="JW970">
        <v>3970</v>
      </c>
      <c r="JX970">
        <v>3970</v>
      </c>
      <c r="JY970">
        <v>800</v>
      </c>
      <c r="JZ970">
        <v>3970</v>
      </c>
      <c r="KA970">
        <v>3980</v>
      </c>
      <c r="KB970">
        <v>3970</v>
      </c>
      <c r="KC970">
        <v>3980</v>
      </c>
      <c r="KD970">
        <v>3200</v>
      </c>
      <c r="KE970">
        <v>3980</v>
      </c>
      <c r="KF970">
        <v>3980</v>
      </c>
      <c r="KG970">
        <v>3980</v>
      </c>
      <c r="KH970">
        <v>3980</v>
      </c>
      <c r="KI970">
        <v>800</v>
      </c>
      <c r="KJ970">
        <v>3980</v>
      </c>
      <c r="KK970">
        <v>3980</v>
      </c>
      <c r="KL970">
        <v>3980</v>
      </c>
      <c r="KM970">
        <v>3980</v>
      </c>
      <c r="KN970">
        <v>200</v>
      </c>
      <c r="KO970">
        <v>3980</v>
      </c>
      <c r="KP970">
        <v>3980</v>
      </c>
      <c r="KQ970">
        <v>3980</v>
      </c>
      <c r="KR970">
        <v>3980</v>
      </c>
      <c r="KS970">
        <v>400</v>
      </c>
      <c r="KT970">
        <v>3980</v>
      </c>
      <c r="KU970">
        <v>3980</v>
      </c>
      <c r="KV970">
        <v>3980</v>
      </c>
      <c r="KW970">
        <v>3980</v>
      </c>
      <c r="KX970">
        <v>1200</v>
      </c>
      <c r="KY970">
        <v>3980</v>
      </c>
      <c r="KZ970">
        <v>3980</v>
      </c>
      <c r="LA970">
        <v>3980</v>
      </c>
      <c r="LB970">
        <v>3980</v>
      </c>
      <c r="LC970">
        <v>200</v>
      </c>
      <c r="LD970">
        <v>3980</v>
      </c>
      <c r="LE970">
        <v>3980</v>
      </c>
      <c r="LF970">
        <v>3970</v>
      </c>
      <c r="LG970">
        <v>3970</v>
      </c>
      <c r="LH970">
        <v>1400</v>
      </c>
      <c r="LI970">
        <v>3965</v>
      </c>
      <c r="LJ970">
        <v>3970</v>
      </c>
      <c r="LK970">
        <v>3955</v>
      </c>
      <c r="LL970">
        <v>3955</v>
      </c>
      <c r="LM970">
        <v>1000</v>
      </c>
      <c r="LN970">
        <v>3960</v>
      </c>
      <c r="LO970">
        <v>3975</v>
      </c>
      <c r="LP970">
        <v>3960</v>
      </c>
      <c r="LQ970">
        <v>3970</v>
      </c>
      <c r="LR970">
        <v>1800</v>
      </c>
      <c r="LS970">
        <v>3975</v>
      </c>
      <c r="LT970">
        <v>3975</v>
      </c>
      <c r="LU970">
        <v>3975</v>
      </c>
      <c r="LV970">
        <v>3975</v>
      </c>
      <c r="LW970">
        <v>100</v>
      </c>
      <c r="LX970">
        <v>3980</v>
      </c>
      <c r="LY970">
        <v>3985</v>
      </c>
      <c r="LZ970">
        <v>3980</v>
      </c>
      <c r="MA970">
        <v>3980</v>
      </c>
      <c r="MB970">
        <v>1700</v>
      </c>
      <c r="MC970">
        <v>3980</v>
      </c>
      <c r="MD970">
        <v>3980</v>
      </c>
      <c r="ME970">
        <v>3975</v>
      </c>
      <c r="MF970">
        <v>3975</v>
      </c>
      <c r="MG970">
        <v>900</v>
      </c>
      <c r="MH970">
        <v>3975</v>
      </c>
      <c r="MI970">
        <v>3975</v>
      </c>
      <c r="MJ970">
        <v>3975</v>
      </c>
      <c r="MK970">
        <v>3975</v>
      </c>
      <c r="ML970">
        <v>100</v>
      </c>
      <c r="MM970">
        <v>3980</v>
      </c>
      <c r="MN970">
        <v>3990</v>
      </c>
      <c r="MO970">
        <v>3980</v>
      </c>
      <c r="MP970">
        <v>3990</v>
      </c>
      <c r="MQ970">
        <v>1600</v>
      </c>
      <c r="MR970">
        <v>3995</v>
      </c>
      <c r="MS970">
        <v>3995</v>
      </c>
      <c r="MT970">
        <v>3995</v>
      </c>
      <c r="MU970">
        <v>3995</v>
      </c>
      <c r="MV970">
        <v>300</v>
      </c>
      <c r="MW970">
        <v>4000</v>
      </c>
      <c r="MX970">
        <v>4000</v>
      </c>
      <c r="MY970">
        <v>3995</v>
      </c>
      <c r="MZ970">
        <v>3995</v>
      </c>
      <c r="NA970">
        <v>600</v>
      </c>
      <c r="NB970">
        <v>3990</v>
      </c>
      <c r="NC970">
        <v>3990</v>
      </c>
      <c r="ND970">
        <v>3985</v>
      </c>
      <c r="NE970">
        <v>3985</v>
      </c>
      <c r="NF970">
        <v>600</v>
      </c>
      <c r="NG970">
        <v>3990</v>
      </c>
      <c r="NH970">
        <v>3990</v>
      </c>
      <c r="NI970">
        <v>3990</v>
      </c>
      <c r="NJ970">
        <v>3990</v>
      </c>
      <c r="NK970">
        <v>100</v>
      </c>
      <c r="NL970">
        <v>3990</v>
      </c>
      <c r="NM970">
        <v>3995</v>
      </c>
      <c r="NN970">
        <v>3990</v>
      </c>
      <c r="NO970">
        <v>3995</v>
      </c>
      <c r="NP970">
        <v>1500</v>
      </c>
      <c r="NQ970">
        <v>3995</v>
      </c>
      <c r="NR970">
        <v>3995</v>
      </c>
      <c r="NS970">
        <v>3980</v>
      </c>
      <c r="NT970">
        <v>3980</v>
      </c>
      <c r="NU970">
        <v>1100</v>
      </c>
      <c r="NV970">
        <v>3980</v>
      </c>
      <c r="NW970">
        <v>3980</v>
      </c>
      <c r="NX970">
        <v>3980</v>
      </c>
      <c r="NY970">
        <v>3980</v>
      </c>
      <c r="NZ970">
        <v>1500</v>
      </c>
    </row>
    <row r="971" spans="1:390" ht="15">
      <c r="A971" s="15" t="s">
        <v>18</v>
      </c>
      <c r="B971" s="15">
        <v>22</v>
      </c>
      <c r="C971" s="15">
        <v>6143</v>
      </c>
      <c r="D971" s="10" t="s">
        <v>302</v>
      </c>
      <c r="E971" s="15" t="s">
        <v>20</v>
      </c>
      <c r="F971" s="15" t="s">
        <v>621</v>
      </c>
      <c r="G971" s="50">
        <v>1303</v>
      </c>
      <c r="H971" s="50">
        <v>70</v>
      </c>
      <c r="I971" s="58">
        <v>5.6800000000000003E-2</v>
      </c>
      <c r="J971" s="50">
        <v>1290400</v>
      </c>
      <c r="K971" s="50">
        <v>1313</v>
      </c>
      <c r="L971" s="50">
        <v>1264</v>
      </c>
      <c r="M971" s="63">
        <f t="shared" si="74"/>
        <v>0.20408163265306123</v>
      </c>
      <c r="N971" s="42" t="str">
        <f>IFERROR(VLOOKUP(C971, マスタ!$E$2:$G$33, 3, TRUE), "")</f>
        <v>機械</v>
      </c>
      <c r="O971" s="15" t="str">
        <f>IF(F971 = "", "", TEXT( WORKDAY(TEXT(LEFT(F971, FIND("(", F971) - 1), "yyyy/mm/dd"), 1, マスタ!$A$2:$A$106), "yyyymmdd"))</f>
        <v>20170816</v>
      </c>
      <c r="P971" s="16">
        <v>42963</v>
      </c>
      <c r="Q971" s="56">
        <v>1303</v>
      </c>
      <c r="R971" s="56">
        <v>1320</v>
      </c>
      <c r="S971" s="56">
        <v>1290</v>
      </c>
      <c r="T971" s="15" t="str">
        <f t="shared" si="79"/>
        <v>有</v>
      </c>
      <c r="U971" s="15" t="str">
        <f t="shared" si="80"/>
        <v>有</v>
      </c>
      <c r="V971" s="67">
        <f t="shared" si="81"/>
        <v>0</v>
      </c>
      <c r="W971" s="17" t="s">
        <v>947</v>
      </c>
      <c r="X971" s="46">
        <v>-13</v>
      </c>
      <c r="Y971" s="71">
        <f t="shared" si="75"/>
        <v>-9.9769762087490417</v>
      </c>
      <c r="Z971">
        <v>1303</v>
      </c>
      <c r="AA971">
        <v>1307</v>
      </c>
      <c r="AB971">
        <v>1292</v>
      </c>
      <c r="AC971">
        <v>1292</v>
      </c>
      <c r="AD971">
        <v>34100</v>
      </c>
      <c r="AE971">
        <v>1292</v>
      </c>
      <c r="AF971">
        <v>1301</v>
      </c>
      <c r="AG971">
        <v>1290</v>
      </c>
      <c r="AH971">
        <v>1296</v>
      </c>
      <c r="AI971">
        <v>14200</v>
      </c>
      <c r="AJ971">
        <v>1300</v>
      </c>
      <c r="AK971">
        <v>1306</v>
      </c>
      <c r="AL971">
        <v>1300</v>
      </c>
      <c r="AM971">
        <v>1306</v>
      </c>
      <c r="AN971">
        <v>1900</v>
      </c>
      <c r="AO971">
        <v>1306</v>
      </c>
      <c r="AP971">
        <v>1306</v>
      </c>
      <c r="AQ971">
        <v>1298</v>
      </c>
      <c r="AR971">
        <v>1301</v>
      </c>
      <c r="AS971">
        <v>8600</v>
      </c>
      <c r="AT971">
        <v>1302</v>
      </c>
      <c r="AU971">
        <v>1308</v>
      </c>
      <c r="AV971">
        <v>1302</v>
      </c>
      <c r="AW971">
        <v>1307</v>
      </c>
      <c r="AX971">
        <v>3400</v>
      </c>
      <c r="AY971">
        <v>1307</v>
      </c>
      <c r="AZ971">
        <v>1310</v>
      </c>
      <c r="BA971">
        <v>1307</v>
      </c>
      <c r="BB971">
        <v>1309</v>
      </c>
      <c r="BC971">
        <v>9700</v>
      </c>
      <c r="BD971">
        <v>1308</v>
      </c>
      <c r="BE971">
        <v>1311</v>
      </c>
      <c r="BF971">
        <v>1307</v>
      </c>
      <c r="BG971">
        <v>1307</v>
      </c>
      <c r="BH971">
        <v>3900</v>
      </c>
      <c r="BI971">
        <v>1307</v>
      </c>
      <c r="BJ971">
        <v>1312</v>
      </c>
      <c r="BK971">
        <v>1307</v>
      </c>
      <c r="BL971">
        <v>1310</v>
      </c>
      <c r="BM971">
        <v>7100</v>
      </c>
      <c r="BN971">
        <v>1310</v>
      </c>
      <c r="BO971">
        <v>1310</v>
      </c>
      <c r="BP971">
        <v>1308</v>
      </c>
      <c r="BQ971">
        <v>1309</v>
      </c>
      <c r="BR971">
        <v>4000</v>
      </c>
      <c r="BS971">
        <v>1309</v>
      </c>
      <c r="BT971">
        <v>1312</v>
      </c>
      <c r="BU971">
        <v>1309</v>
      </c>
      <c r="BV971">
        <v>1310</v>
      </c>
      <c r="BW971">
        <v>5700</v>
      </c>
      <c r="BX971">
        <v>1311</v>
      </c>
      <c r="BY971">
        <v>1313</v>
      </c>
      <c r="BZ971">
        <v>1311</v>
      </c>
      <c r="CA971">
        <v>1312</v>
      </c>
      <c r="CB971">
        <v>6000</v>
      </c>
      <c r="CC971">
        <v>1312</v>
      </c>
      <c r="CD971">
        <v>1314</v>
      </c>
      <c r="CE971">
        <v>1312</v>
      </c>
      <c r="CF971">
        <v>1314</v>
      </c>
      <c r="CG971">
        <v>2500</v>
      </c>
      <c r="CH971">
        <v>1315</v>
      </c>
      <c r="CI971">
        <v>1316</v>
      </c>
      <c r="CJ971">
        <v>1313</v>
      </c>
      <c r="CK971">
        <v>1313</v>
      </c>
      <c r="CL971">
        <v>10400</v>
      </c>
      <c r="CM971">
        <v>1315</v>
      </c>
      <c r="CN971">
        <v>1316</v>
      </c>
      <c r="CO971">
        <v>1315</v>
      </c>
      <c r="CP971">
        <v>1316</v>
      </c>
      <c r="CQ971">
        <v>1900</v>
      </c>
      <c r="CR971">
        <v>1316</v>
      </c>
      <c r="CS971">
        <v>1317</v>
      </c>
      <c r="CT971">
        <v>1314</v>
      </c>
      <c r="CU971">
        <v>1314</v>
      </c>
      <c r="CV971">
        <v>3300</v>
      </c>
      <c r="CW971">
        <v>1314</v>
      </c>
      <c r="CX971">
        <v>1314</v>
      </c>
      <c r="CY971">
        <v>1306</v>
      </c>
      <c r="CZ971">
        <v>1308</v>
      </c>
      <c r="DA971">
        <v>17900</v>
      </c>
      <c r="DB971">
        <v>1307</v>
      </c>
      <c r="DC971">
        <v>1307</v>
      </c>
      <c r="DD971">
        <v>1307</v>
      </c>
      <c r="DE971">
        <v>1307</v>
      </c>
      <c r="DF971">
        <v>600</v>
      </c>
      <c r="DG971">
        <v>1307</v>
      </c>
      <c r="DH971">
        <v>1309</v>
      </c>
      <c r="DI971">
        <v>1307</v>
      </c>
      <c r="DJ971">
        <v>1309</v>
      </c>
      <c r="DK971">
        <v>3100</v>
      </c>
      <c r="DL971">
        <v>1309</v>
      </c>
      <c r="DM971">
        <v>1312</v>
      </c>
      <c r="DN971">
        <v>1307</v>
      </c>
      <c r="DO971">
        <v>1309</v>
      </c>
      <c r="DP971">
        <v>7500</v>
      </c>
      <c r="DQ971">
        <v>1309</v>
      </c>
      <c r="DR971">
        <v>1309</v>
      </c>
      <c r="DS971">
        <v>1308</v>
      </c>
      <c r="DT971">
        <v>1308</v>
      </c>
      <c r="DU971">
        <v>1600</v>
      </c>
      <c r="DV971">
        <v>1309</v>
      </c>
      <c r="DW971">
        <v>1309</v>
      </c>
      <c r="DX971">
        <v>1306</v>
      </c>
      <c r="DY971">
        <v>1306</v>
      </c>
      <c r="DZ971">
        <v>7600</v>
      </c>
      <c r="EA971">
        <v>1305</v>
      </c>
      <c r="EB971">
        <v>1305</v>
      </c>
      <c r="EC971">
        <v>1304</v>
      </c>
      <c r="ED971">
        <v>1304</v>
      </c>
      <c r="EE971">
        <v>4700</v>
      </c>
      <c r="EF971">
        <v>1303</v>
      </c>
      <c r="EG971">
        <v>1303</v>
      </c>
      <c r="EH971">
        <v>1302</v>
      </c>
      <c r="EI971">
        <v>1303</v>
      </c>
      <c r="EJ971">
        <v>1500</v>
      </c>
      <c r="EK971">
        <v>1304</v>
      </c>
      <c r="EL971">
        <v>1307</v>
      </c>
      <c r="EM971">
        <v>1304</v>
      </c>
      <c r="EN971">
        <v>1306</v>
      </c>
      <c r="EO971">
        <v>4000</v>
      </c>
      <c r="EP971">
        <v>1308</v>
      </c>
      <c r="EQ971">
        <v>1308</v>
      </c>
      <c r="ER971">
        <v>1304</v>
      </c>
      <c r="ES971">
        <v>1306</v>
      </c>
      <c r="ET971">
        <v>9500</v>
      </c>
      <c r="EU971">
        <v>1306</v>
      </c>
      <c r="EV971">
        <v>1307</v>
      </c>
      <c r="EW971">
        <v>1305</v>
      </c>
      <c r="EX971">
        <v>1307</v>
      </c>
      <c r="EY971">
        <v>4200</v>
      </c>
      <c r="EZ971">
        <v>1306</v>
      </c>
      <c r="FA971">
        <v>1307</v>
      </c>
      <c r="FB971">
        <v>1306</v>
      </c>
      <c r="FC971">
        <v>1307</v>
      </c>
      <c r="FD971">
        <v>400</v>
      </c>
      <c r="FE971">
        <v>1306</v>
      </c>
      <c r="FF971">
        <v>1306</v>
      </c>
      <c r="FG971">
        <v>1305</v>
      </c>
      <c r="FH971">
        <v>1306</v>
      </c>
      <c r="FI971">
        <v>2300</v>
      </c>
      <c r="FJ971">
        <v>1306</v>
      </c>
      <c r="FK971">
        <v>1308</v>
      </c>
      <c r="FL971">
        <v>1306</v>
      </c>
      <c r="FM971">
        <v>1308</v>
      </c>
      <c r="FN971">
        <v>2100</v>
      </c>
      <c r="FO971">
        <v>1309</v>
      </c>
      <c r="FP971">
        <v>1312</v>
      </c>
      <c r="FQ971">
        <v>1309</v>
      </c>
      <c r="FR971">
        <v>1311</v>
      </c>
      <c r="FS971">
        <v>4200</v>
      </c>
      <c r="FT971">
        <v>1309</v>
      </c>
      <c r="FU971">
        <v>1309</v>
      </c>
      <c r="FV971">
        <v>1309</v>
      </c>
      <c r="FW971">
        <v>1309</v>
      </c>
      <c r="FX971">
        <v>300</v>
      </c>
      <c r="GC971">
        <v>0</v>
      </c>
      <c r="GH971">
        <v>0</v>
      </c>
      <c r="GM971">
        <v>0</v>
      </c>
      <c r="GR971">
        <v>0</v>
      </c>
      <c r="GW971">
        <v>0</v>
      </c>
      <c r="HB971">
        <v>0</v>
      </c>
      <c r="HG971">
        <v>0</v>
      </c>
      <c r="HL971">
        <v>0</v>
      </c>
      <c r="HQ971">
        <v>0</v>
      </c>
      <c r="HV971">
        <v>0</v>
      </c>
      <c r="IA971">
        <v>0</v>
      </c>
      <c r="IB971">
        <v>1313</v>
      </c>
      <c r="IC971">
        <v>1316</v>
      </c>
      <c r="ID971">
        <v>1309</v>
      </c>
      <c r="IE971">
        <v>1316</v>
      </c>
      <c r="IF971">
        <v>13500</v>
      </c>
      <c r="IG971">
        <v>1314</v>
      </c>
      <c r="IH971">
        <v>1320</v>
      </c>
      <c r="II971">
        <v>1314</v>
      </c>
      <c r="IJ971">
        <v>1320</v>
      </c>
      <c r="IK971">
        <v>13600</v>
      </c>
      <c r="IL971">
        <v>1320</v>
      </c>
      <c r="IM971">
        <v>1320</v>
      </c>
      <c r="IN971">
        <v>1316</v>
      </c>
      <c r="IO971">
        <v>1316</v>
      </c>
      <c r="IP971">
        <v>3600</v>
      </c>
      <c r="IQ971">
        <v>1317</v>
      </c>
      <c r="IR971">
        <v>1318</v>
      </c>
      <c r="IS971">
        <v>1314</v>
      </c>
      <c r="IT971">
        <v>1314</v>
      </c>
      <c r="IU971">
        <v>7600</v>
      </c>
      <c r="IV971">
        <v>1314</v>
      </c>
      <c r="IW971">
        <v>1315</v>
      </c>
      <c r="IX971">
        <v>1311</v>
      </c>
      <c r="IY971">
        <v>1315</v>
      </c>
      <c r="IZ971">
        <v>7400</v>
      </c>
      <c r="JA971">
        <v>1316</v>
      </c>
      <c r="JB971">
        <v>1316</v>
      </c>
      <c r="JC971">
        <v>1315</v>
      </c>
      <c r="JD971">
        <v>1315</v>
      </c>
      <c r="JE971">
        <v>4500</v>
      </c>
      <c r="JF971">
        <v>1315</v>
      </c>
      <c r="JG971">
        <v>1315</v>
      </c>
      <c r="JH971">
        <v>1310</v>
      </c>
      <c r="JI971">
        <v>1311</v>
      </c>
      <c r="JJ971">
        <v>9400</v>
      </c>
      <c r="JK971">
        <v>1311</v>
      </c>
      <c r="JL971">
        <v>1312</v>
      </c>
      <c r="JM971">
        <v>1310</v>
      </c>
      <c r="JN971">
        <v>1312</v>
      </c>
      <c r="JO971">
        <v>6000</v>
      </c>
      <c r="JP971">
        <v>1312</v>
      </c>
      <c r="JQ971">
        <v>1314</v>
      </c>
      <c r="JR971">
        <v>1309</v>
      </c>
      <c r="JS971">
        <v>1309</v>
      </c>
      <c r="JT971">
        <v>6800</v>
      </c>
      <c r="JU971">
        <v>1310</v>
      </c>
      <c r="JV971">
        <v>1311</v>
      </c>
      <c r="JW971">
        <v>1310</v>
      </c>
      <c r="JX971">
        <v>1310</v>
      </c>
      <c r="JY971">
        <v>1400</v>
      </c>
      <c r="JZ971">
        <v>1311</v>
      </c>
      <c r="KA971">
        <v>1311</v>
      </c>
      <c r="KB971">
        <v>1310</v>
      </c>
      <c r="KC971">
        <v>1310</v>
      </c>
      <c r="KD971">
        <v>3500</v>
      </c>
      <c r="KE971">
        <v>1311</v>
      </c>
      <c r="KF971">
        <v>1313</v>
      </c>
      <c r="KG971">
        <v>1311</v>
      </c>
      <c r="KH971">
        <v>1313</v>
      </c>
      <c r="KI971">
        <v>1600</v>
      </c>
      <c r="KJ971">
        <v>1313</v>
      </c>
      <c r="KK971">
        <v>1313</v>
      </c>
      <c r="KL971">
        <v>1312</v>
      </c>
      <c r="KM971">
        <v>1312</v>
      </c>
      <c r="KN971">
        <v>3900</v>
      </c>
      <c r="KO971">
        <v>1311</v>
      </c>
      <c r="KP971">
        <v>1312</v>
      </c>
      <c r="KQ971">
        <v>1311</v>
      </c>
      <c r="KR971">
        <v>1311</v>
      </c>
      <c r="KS971">
        <v>4500</v>
      </c>
      <c r="KT971">
        <v>1311</v>
      </c>
      <c r="KU971">
        <v>1311</v>
      </c>
      <c r="KV971">
        <v>1310</v>
      </c>
      <c r="KW971">
        <v>1311</v>
      </c>
      <c r="KX971">
        <v>3200</v>
      </c>
      <c r="KY971">
        <v>1311</v>
      </c>
      <c r="KZ971">
        <v>1312</v>
      </c>
      <c r="LA971">
        <v>1311</v>
      </c>
      <c r="LB971">
        <v>1312</v>
      </c>
      <c r="LC971">
        <v>1200</v>
      </c>
      <c r="LD971">
        <v>1311</v>
      </c>
      <c r="LE971">
        <v>1311</v>
      </c>
      <c r="LF971">
        <v>1309</v>
      </c>
      <c r="LG971">
        <v>1310</v>
      </c>
      <c r="LH971">
        <v>5200</v>
      </c>
      <c r="LI971">
        <v>1309</v>
      </c>
      <c r="LJ971">
        <v>1312</v>
      </c>
      <c r="LK971">
        <v>1309</v>
      </c>
      <c r="LL971">
        <v>1309</v>
      </c>
      <c r="LM971">
        <v>9700</v>
      </c>
      <c r="LN971">
        <v>1310</v>
      </c>
      <c r="LO971">
        <v>1310</v>
      </c>
      <c r="LP971">
        <v>1310</v>
      </c>
      <c r="LQ971">
        <v>1310</v>
      </c>
      <c r="LR971">
        <v>5500</v>
      </c>
      <c r="LS971">
        <v>1311</v>
      </c>
      <c r="LT971">
        <v>1312</v>
      </c>
      <c r="LU971">
        <v>1310</v>
      </c>
      <c r="LV971">
        <v>1310</v>
      </c>
      <c r="LW971">
        <v>14400</v>
      </c>
      <c r="LX971">
        <v>1310</v>
      </c>
      <c r="LY971">
        <v>1312</v>
      </c>
      <c r="LZ971">
        <v>1310</v>
      </c>
      <c r="MA971">
        <v>1312</v>
      </c>
      <c r="MB971">
        <v>3700</v>
      </c>
      <c r="MC971">
        <v>1311</v>
      </c>
      <c r="MD971">
        <v>1312</v>
      </c>
      <c r="ME971">
        <v>1309</v>
      </c>
      <c r="MF971">
        <v>1309</v>
      </c>
      <c r="MG971">
        <v>8100</v>
      </c>
      <c r="MH971">
        <v>1309</v>
      </c>
      <c r="MI971">
        <v>1310</v>
      </c>
      <c r="MJ971">
        <v>1309</v>
      </c>
      <c r="MK971">
        <v>1310</v>
      </c>
      <c r="ML971">
        <v>2300</v>
      </c>
      <c r="MM971">
        <v>1310</v>
      </c>
      <c r="MN971">
        <v>1310</v>
      </c>
      <c r="MO971">
        <v>1308</v>
      </c>
      <c r="MP971">
        <v>1308</v>
      </c>
      <c r="MQ971">
        <v>5300</v>
      </c>
      <c r="MR971">
        <v>1307</v>
      </c>
      <c r="MS971">
        <v>1310</v>
      </c>
      <c r="MT971">
        <v>1307</v>
      </c>
      <c r="MU971">
        <v>1310</v>
      </c>
      <c r="MV971">
        <v>4600</v>
      </c>
      <c r="MW971">
        <v>1310</v>
      </c>
      <c r="MX971">
        <v>1311</v>
      </c>
      <c r="MY971">
        <v>1310</v>
      </c>
      <c r="MZ971">
        <v>1310</v>
      </c>
      <c r="NA971">
        <v>5300</v>
      </c>
      <c r="NB971">
        <v>1309</v>
      </c>
      <c r="NC971">
        <v>1309</v>
      </c>
      <c r="ND971">
        <v>1308</v>
      </c>
      <c r="NE971">
        <v>1308</v>
      </c>
      <c r="NF971">
        <v>6900</v>
      </c>
      <c r="NG971">
        <v>1309</v>
      </c>
      <c r="NH971">
        <v>1309</v>
      </c>
      <c r="NI971">
        <v>1308</v>
      </c>
      <c r="NJ971">
        <v>1308</v>
      </c>
      <c r="NK971">
        <v>1100</v>
      </c>
      <c r="NL971">
        <v>1308</v>
      </c>
      <c r="NM971">
        <v>1309</v>
      </c>
      <c r="NN971">
        <v>1308</v>
      </c>
      <c r="NO971">
        <v>1308</v>
      </c>
      <c r="NP971">
        <v>10000</v>
      </c>
      <c r="NQ971">
        <v>1309</v>
      </c>
      <c r="NR971">
        <v>1310</v>
      </c>
      <c r="NS971">
        <v>1307</v>
      </c>
      <c r="NT971">
        <v>1307</v>
      </c>
      <c r="NU971">
        <v>10800</v>
      </c>
      <c r="NV971">
        <v>1306</v>
      </c>
      <c r="NW971">
        <v>1306</v>
      </c>
      <c r="NX971">
        <v>1306</v>
      </c>
      <c r="NY971">
        <v>1306</v>
      </c>
      <c r="NZ971">
        <v>18900</v>
      </c>
    </row>
    <row r="972" spans="1:390" ht="15">
      <c r="A972" s="14" t="s">
        <v>18</v>
      </c>
      <c r="B972" s="14">
        <v>23</v>
      </c>
      <c r="C972" s="14">
        <v>2154</v>
      </c>
      <c r="D972" s="9" t="s">
        <v>185</v>
      </c>
      <c r="E972" s="14" t="s">
        <v>20</v>
      </c>
      <c r="F972" s="14" t="s">
        <v>621</v>
      </c>
      <c r="G972" s="51">
        <v>2724</v>
      </c>
      <c r="H972" s="51">
        <v>146</v>
      </c>
      <c r="I972" s="59">
        <v>5.6599999999999998E-2</v>
      </c>
      <c r="J972" s="51">
        <v>240000</v>
      </c>
      <c r="K972" s="51">
        <v>2735</v>
      </c>
      <c r="L972" s="51">
        <v>2600</v>
      </c>
      <c r="M972" s="64">
        <f t="shared" si="74"/>
        <v>8.1481481481481488E-2</v>
      </c>
      <c r="N972" s="43" t="str">
        <f>IFERROR(VLOOKUP(C972, マスタ!$E$2:$G$33, 3, TRUE), "")</f>
        <v>食品</v>
      </c>
      <c r="O972" s="14" t="str">
        <f>IF(F972 = "", "", TEXT( WORKDAY(TEXT(LEFT(F972, FIND("(", F972) - 1), "yyyy/mm/dd"), 1, マスタ!$A$2:$A$106), "yyyymmdd"))</f>
        <v>20170816</v>
      </c>
      <c r="P972" s="18">
        <v>42963</v>
      </c>
      <c r="Q972" s="57">
        <v>2795</v>
      </c>
      <c r="R972" s="57">
        <v>2848</v>
      </c>
      <c r="S972" s="57">
        <v>2734</v>
      </c>
      <c r="T972" s="14" t="str">
        <f t="shared" si="79"/>
        <v>有</v>
      </c>
      <c r="U972" s="14" t="str">
        <f t="shared" si="80"/>
        <v>有</v>
      </c>
      <c r="V972" s="68">
        <f t="shared" si="81"/>
        <v>2.6064610866372906E-2</v>
      </c>
      <c r="W972" s="19" t="s">
        <v>947</v>
      </c>
      <c r="X972" s="47">
        <v>-27</v>
      </c>
      <c r="Y972" s="70">
        <f t="shared" si="75"/>
        <v>-9.9118942731277535</v>
      </c>
      <c r="Z972">
        <v>2795</v>
      </c>
      <c r="AA972">
        <v>2795</v>
      </c>
      <c r="AB972">
        <v>2770</v>
      </c>
      <c r="AC972">
        <v>2779</v>
      </c>
      <c r="AD972">
        <v>29600</v>
      </c>
      <c r="AE972">
        <v>2787</v>
      </c>
      <c r="AF972">
        <v>2790</v>
      </c>
      <c r="AG972">
        <v>2750</v>
      </c>
      <c r="AH972">
        <v>2780</v>
      </c>
      <c r="AI972">
        <v>7000</v>
      </c>
      <c r="AJ972">
        <v>2774</v>
      </c>
      <c r="AK972">
        <v>2781</v>
      </c>
      <c r="AL972">
        <v>2761</v>
      </c>
      <c r="AM972">
        <v>2781</v>
      </c>
      <c r="AN972">
        <v>4400</v>
      </c>
      <c r="AO972">
        <v>2770</v>
      </c>
      <c r="AP972">
        <v>2794</v>
      </c>
      <c r="AQ972">
        <v>2770</v>
      </c>
      <c r="AR972">
        <v>2794</v>
      </c>
      <c r="AS972">
        <v>3800</v>
      </c>
      <c r="AT972">
        <v>2794</v>
      </c>
      <c r="AU972">
        <v>2815</v>
      </c>
      <c r="AV972">
        <v>2789</v>
      </c>
      <c r="AW972">
        <v>2810</v>
      </c>
      <c r="AX972">
        <v>9200</v>
      </c>
      <c r="AY972">
        <v>2815</v>
      </c>
      <c r="AZ972">
        <v>2837</v>
      </c>
      <c r="BA972">
        <v>2815</v>
      </c>
      <c r="BB972">
        <v>2827</v>
      </c>
      <c r="BC972">
        <v>4900</v>
      </c>
      <c r="BD972">
        <v>2827</v>
      </c>
      <c r="BE972">
        <v>2844</v>
      </c>
      <c r="BF972">
        <v>2824</v>
      </c>
      <c r="BG972">
        <v>2834</v>
      </c>
      <c r="BH972">
        <v>6000</v>
      </c>
      <c r="BI972">
        <v>2839</v>
      </c>
      <c r="BJ972">
        <v>2848</v>
      </c>
      <c r="BK972">
        <v>2825</v>
      </c>
      <c r="BL972">
        <v>2830</v>
      </c>
      <c r="BM972">
        <v>4200</v>
      </c>
      <c r="BN972">
        <v>2836</v>
      </c>
      <c r="BO972">
        <v>2845</v>
      </c>
      <c r="BP972">
        <v>2833</v>
      </c>
      <c r="BQ972">
        <v>2840</v>
      </c>
      <c r="BR972">
        <v>3900</v>
      </c>
      <c r="BS972">
        <v>2838</v>
      </c>
      <c r="BT972">
        <v>2846</v>
      </c>
      <c r="BU972">
        <v>2833</v>
      </c>
      <c r="BV972">
        <v>2843</v>
      </c>
      <c r="BW972">
        <v>4900</v>
      </c>
      <c r="BX972">
        <v>2846</v>
      </c>
      <c r="BY972">
        <v>2848</v>
      </c>
      <c r="BZ972">
        <v>2832</v>
      </c>
      <c r="CA972">
        <v>2833</v>
      </c>
      <c r="CB972">
        <v>5200</v>
      </c>
      <c r="CC972">
        <v>2837</v>
      </c>
      <c r="CD972">
        <v>2841</v>
      </c>
      <c r="CE972">
        <v>2837</v>
      </c>
      <c r="CF972">
        <v>2837</v>
      </c>
      <c r="CG972">
        <v>2400</v>
      </c>
      <c r="CH972">
        <v>2836</v>
      </c>
      <c r="CI972">
        <v>2838</v>
      </c>
      <c r="CJ972">
        <v>2835</v>
      </c>
      <c r="CK972">
        <v>2835</v>
      </c>
      <c r="CL972">
        <v>900</v>
      </c>
      <c r="CM972">
        <v>2837</v>
      </c>
      <c r="CN972">
        <v>2839</v>
      </c>
      <c r="CO972">
        <v>2834</v>
      </c>
      <c r="CP972">
        <v>2834</v>
      </c>
      <c r="CQ972">
        <v>3000</v>
      </c>
      <c r="CR972">
        <v>2834</v>
      </c>
      <c r="CS972">
        <v>2834</v>
      </c>
      <c r="CT972">
        <v>2814</v>
      </c>
      <c r="CU972">
        <v>2817</v>
      </c>
      <c r="CV972">
        <v>9900</v>
      </c>
      <c r="CW972">
        <v>2807</v>
      </c>
      <c r="CX972">
        <v>2828</v>
      </c>
      <c r="CY972">
        <v>2807</v>
      </c>
      <c r="CZ972">
        <v>2824</v>
      </c>
      <c r="DA972">
        <v>4600</v>
      </c>
      <c r="DB972">
        <v>2824</v>
      </c>
      <c r="DC972">
        <v>2825</v>
      </c>
      <c r="DD972">
        <v>2819</v>
      </c>
      <c r="DE972">
        <v>2820</v>
      </c>
      <c r="DF972">
        <v>4200</v>
      </c>
      <c r="DG972">
        <v>2819</v>
      </c>
      <c r="DH972">
        <v>2819</v>
      </c>
      <c r="DI972">
        <v>2808</v>
      </c>
      <c r="DJ972">
        <v>2808</v>
      </c>
      <c r="DK972">
        <v>2700</v>
      </c>
      <c r="DL972">
        <v>2815</v>
      </c>
      <c r="DM972">
        <v>2825</v>
      </c>
      <c r="DN972">
        <v>2815</v>
      </c>
      <c r="DO972">
        <v>2825</v>
      </c>
      <c r="DP972">
        <v>600</v>
      </c>
      <c r="DQ972">
        <v>2823</v>
      </c>
      <c r="DR972">
        <v>2841</v>
      </c>
      <c r="DS972">
        <v>2823</v>
      </c>
      <c r="DT972">
        <v>2840</v>
      </c>
      <c r="DU972">
        <v>2700</v>
      </c>
      <c r="DV972">
        <v>2836</v>
      </c>
      <c r="DW972">
        <v>2836</v>
      </c>
      <c r="DX972">
        <v>2740</v>
      </c>
      <c r="DY972">
        <v>2822</v>
      </c>
      <c r="DZ972">
        <v>26200</v>
      </c>
      <c r="EA972">
        <v>2817</v>
      </c>
      <c r="EB972">
        <v>2822</v>
      </c>
      <c r="EC972">
        <v>2813</v>
      </c>
      <c r="ED972">
        <v>2814</v>
      </c>
      <c r="EE972">
        <v>700</v>
      </c>
      <c r="EF972">
        <v>2814</v>
      </c>
      <c r="EG972">
        <v>2817</v>
      </c>
      <c r="EH972">
        <v>2810</v>
      </c>
      <c r="EI972">
        <v>2815</v>
      </c>
      <c r="EJ972">
        <v>2600</v>
      </c>
      <c r="EK972">
        <v>2809</v>
      </c>
      <c r="EL972">
        <v>2813</v>
      </c>
      <c r="EM972">
        <v>2787</v>
      </c>
      <c r="EN972">
        <v>2794</v>
      </c>
      <c r="EO972">
        <v>5000</v>
      </c>
      <c r="EP972">
        <v>2797</v>
      </c>
      <c r="EQ972">
        <v>2798</v>
      </c>
      <c r="ER972">
        <v>2782</v>
      </c>
      <c r="ES972">
        <v>2792</v>
      </c>
      <c r="ET972">
        <v>3100</v>
      </c>
      <c r="EU972">
        <v>2792</v>
      </c>
      <c r="EV972">
        <v>2800</v>
      </c>
      <c r="EW972">
        <v>2792</v>
      </c>
      <c r="EX972">
        <v>2800</v>
      </c>
      <c r="EY972">
        <v>1100</v>
      </c>
      <c r="EZ972">
        <v>2800</v>
      </c>
      <c r="FA972">
        <v>2803</v>
      </c>
      <c r="FB972">
        <v>2794</v>
      </c>
      <c r="FC972">
        <v>2795</v>
      </c>
      <c r="FD972">
        <v>1600</v>
      </c>
      <c r="FE972">
        <v>2800</v>
      </c>
      <c r="FF972">
        <v>2803</v>
      </c>
      <c r="FG972">
        <v>2798</v>
      </c>
      <c r="FH972">
        <v>2798</v>
      </c>
      <c r="FI972">
        <v>800</v>
      </c>
      <c r="FJ972">
        <v>2796</v>
      </c>
      <c r="FK972">
        <v>2802</v>
      </c>
      <c r="FL972">
        <v>2796</v>
      </c>
      <c r="FM972">
        <v>2802</v>
      </c>
      <c r="FN972">
        <v>1900</v>
      </c>
      <c r="FO972">
        <v>2805</v>
      </c>
      <c r="FP972">
        <v>2809</v>
      </c>
      <c r="FQ972">
        <v>2787</v>
      </c>
      <c r="FR972">
        <v>2787</v>
      </c>
      <c r="FS972">
        <v>2800</v>
      </c>
      <c r="FT972">
        <v>2798</v>
      </c>
      <c r="FU972">
        <v>2798</v>
      </c>
      <c r="FV972">
        <v>2798</v>
      </c>
      <c r="FW972">
        <v>2798</v>
      </c>
      <c r="FX972">
        <v>300</v>
      </c>
      <c r="GC972">
        <v>0</v>
      </c>
      <c r="GH972">
        <v>0</v>
      </c>
      <c r="GM972">
        <v>0</v>
      </c>
      <c r="GR972">
        <v>0</v>
      </c>
      <c r="GW972">
        <v>0</v>
      </c>
      <c r="HB972">
        <v>0</v>
      </c>
      <c r="HG972">
        <v>0</v>
      </c>
      <c r="HL972">
        <v>0</v>
      </c>
      <c r="HQ972">
        <v>0</v>
      </c>
      <c r="HV972">
        <v>0</v>
      </c>
      <c r="IA972">
        <v>0</v>
      </c>
      <c r="IB972">
        <v>2810</v>
      </c>
      <c r="IC972">
        <v>2810</v>
      </c>
      <c r="ID972">
        <v>2795</v>
      </c>
      <c r="IE972">
        <v>2805</v>
      </c>
      <c r="IF972">
        <v>8200</v>
      </c>
      <c r="IG972">
        <v>2808</v>
      </c>
      <c r="IH972">
        <v>2834</v>
      </c>
      <c r="II972">
        <v>2804</v>
      </c>
      <c r="IJ972">
        <v>2834</v>
      </c>
      <c r="IK972">
        <v>6400</v>
      </c>
      <c r="IL972">
        <v>2835</v>
      </c>
      <c r="IM972">
        <v>2835</v>
      </c>
      <c r="IN972">
        <v>2815</v>
      </c>
      <c r="IO972">
        <v>2821</v>
      </c>
      <c r="IP972">
        <v>1800</v>
      </c>
      <c r="IQ972">
        <v>2823</v>
      </c>
      <c r="IR972">
        <v>2823</v>
      </c>
      <c r="IS972">
        <v>2808</v>
      </c>
      <c r="IT972">
        <v>2808</v>
      </c>
      <c r="IU972">
        <v>3500</v>
      </c>
      <c r="IV972">
        <v>2808</v>
      </c>
      <c r="IW972">
        <v>2810</v>
      </c>
      <c r="IX972">
        <v>2798</v>
      </c>
      <c r="IY972">
        <v>2798</v>
      </c>
      <c r="IZ972">
        <v>1800</v>
      </c>
      <c r="JA972">
        <v>2796</v>
      </c>
      <c r="JB972">
        <v>2796</v>
      </c>
      <c r="JC972">
        <v>2781</v>
      </c>
      <c r="JD972">
        <v>2781</v>
      </c>
      <c r="JE972">
        <v>2100</v>
      </c>
      <c r="JF972">
        <v>2781</v>
      </c>
      <c r="JG972">
        <v>2781</v>
      </c>
      <c r="JH972">
        <v>2770</v>
      </c>
      <c r="JI972">
        <v>2779</v>
      </c>
      <c r="JJ972">
        <v>3200</v>
      </c>
      <c r="JK972">
        <v>2779</v>
      </c>
      <c r="JL972">
        <v>2781</v>
      </c>
      <c r="JM972">
        <v>2760</v>
      </c>
      <c r="JN972">
        <v>2767</v>
      </c>
      <c r="JO972">
        <v>5700</v>
      </c>
      <c r="JP972">
        <v>2768</v>
      </c>
      <c r="JQ972">
        <v>2768</v>
      </c>
      <c r="JR972">
        <v>2747</v>
      </c>
      <c r="JS972">
        <v>2750</v>
      </c>
      <c r="JT972">
        <v>5800</v>
      </c>
      <c r="JU972">
        <v>2745</v>
      </c>
      <c r="JV972">
        <v>2753</v>
      </c>
      <c r="JW972">
        <v>2737</v>
      </c>
      <c r="JX972">
        <v>2749</v>
      </c>
      <c r="JY972">
        <v>5800</v>
      </c>
      <c r="JZ972">
        <v>2748</v>
      </c>
      <c r="KA972">
        <v>2761</v>
      </c>
      <c r="KB972">
        <v>2745</v>
      </c>
      <c r="KC972">
        <v>2761</v>
      </c>
      <c r="KD972">
        <v>3500</v>
      </c>
      <c r="KE972">
        <v>2762</v>
      </c>
      <c r="KF972">
        <v>2783</v>
      </c>
      <c r="KG972">
        <v>2762</v>
      </c>
      <c r="KH972">
        <v>2783</v>
      </c>
      <c r="KI972">
        <v>2500</v>
      </c>
      <c r="KJ972">
        <v>2782</v>
      </c>
      <c r="KK972">
        <v>2782</v>
      </c>
      <c r="KL972">
        <v>2767</v>
      </c>
      <c r="KM972">
        <v>2771</v>
      </c>
      <c r="KN972">
        <v>3100</v>
      </c>
      <c r="KO972">
        <v>2771</v>
      </c>
      <c r="KP972">
        <v>2783</v>
      </c>
      <c r="KQ972">
        <v>2771</v>
      </c>
      <c r="KR972">
        <v>2772</v>
      </c>
      <c r="KS972">
        <v>3600</v>
      </c>
      <c r="KT972">
        <v>2771</v>
      </c>
      <c r="KU972">
        <v>2773</v>
      </c>
      <c r="KV972">
        <v>2765</v>
      </c>
      <c r="KW972">
        <v>2769</v>
      </c>
      <c r="KX972">
        <v>2600</v>
      </c>
      <c r="KY972">
        <v>2770</v>
      </c>
      <c r="KZ972">
        <v>2771</v>
      </c>
      <c r="LA972">
        <v>2767</v>
      </c>
      <c r="LB972">
        <v>2768</v>
      </c>
      <c r="LC972">
        <v>2300</v>
      </c>
      <c r="LD972">
        <v>2766</v>
      </c>
      <c r="LE972">
        <v>2766</v>
      </c>
      <c r="LF972">
        <v>2758</v>
      </c>
      <c r="LG972">
        <v>2758</v>
      </c>
      <c r="LH972">
        <v>3800</v>
      </c>
      <c r="LI972">
        <v>2761</v>
      </c>
      <c r="LJ972">
        <v>2761</v>
      </c>
      <c r="LK972">
        <v>2751</v>
      </c>
      <c r="LL972">
        <v>2755</v>
      </c>
      <c r="LM972">
        <v>4200</v>
      </c>
      <c r="LN972">
        <v>2756</v>
      </c>
      <c r="LO972">
        <v>2756</v>
      </c>
      <c r="LP972">
        <v>2751</v>
      </c>
      <c r="LQ972">
        <v>2753</v>
      </c>
      <c r="LR972">
        <v>3900</v>
      </c>
      <c r="LS972">
        <v>2754</v>
      </c>
      <c r="LT972">
        <v>2757</v>
      </c>
      <c r="LU972">
        <v>2746</v>
      </c>
      <c r="LV972">
        <v>2749</v>
      </c>
      <c r="LW972">
        <v>4800</v>
      </c>
      <c r="LX972">
        <v>2749</v>
      </c>
      <c r="LY972">
        <v>2751</v>
      </c>
      <c r="LZ972">
        <v>2748</v>
      </c>
      <c r="MA972">
        <v>2750</v>
      </c>
      <c r="MB972">
        <v>3300</v>
      </c>
      <c r="MC972">
        <v>2750</v>
      </c>
      <c r="MD972">
        <v>2751</v>
      </c>
      <c r="ME972">
        <v>2740</v>
      </c>
      <c r="MF972">
        <v>2740</v>
      </c>
      <c r="MG972">
        <v>5900</v>
      </c>
      <c r="MH972">
        <v>2743</v>
      </c>
      <c r="MI972">
        <v>2746</v>
      </c>
      <c r="MJ972">
        <v>2741</v>
      </c>
      <c r="MK972">
        <v>2745</v>
      </c>
      <c r="ML972">
        <v>4500</v>
      </c>
      <c r="MM972">
        <v>2745</v>
      </c>
      <c r="MN972">
        <v>2745</v>
      </c>
      <c r="MO972">
        <v>2734</v>
      </c>
      <c r="MP972">
        <v>2738</v>
      </c>
      <c r="MQ972">
        <v>4800</v>
      </c>
      <c r="MR972">
        <v>2738</v>
      </c>
      <c r="MS972">
        <v>2742</v>
      </c>
      <c r="MT972">
        <v>2738</v>
      </c>
      <c r="MU972">
        <v>2739</v>
      </c>
      <c r="MV972">
        <v>4900</v>
      </c>
      <c r="MW972">
        <v>2742</v>
      </c>
      <c r="MX972">
        <v>2756</v>
      </c>
      <c r="MY972">
        <v>2742</v>
      </c>
      <c r="MZ972">
        <v>2756</v>
      </c>
      <c r="NA972">
        <v>5100</v>
      </c>
      <c r="NB972">
        <v>2757</v>
      </c>
      <c r="NC972">
        <v>2758</v>
      </c>
      <c r="ND972">
        <v>2751</v>
      </c>
      <c r="NE972">
        <v>2752</v>
      </c>
      <c r="NF972">
        <v>4000</v>
      </c>
      <c r="NG972">
        <v>2752</v>
      </c>
      <c r="NH972">
        <v>2752</v>
      </c>
      <c r="NI972">
        <v>2747</v>
      </c>
      <c r="NJ972">
        <v>2747</v>
      </c>
      <c r="NK972">
        <v>4300</v>
      </c>
      <c r="NL972">
        <v>2749</v>
      </c>
      <c r="NM972">
        <v>2755</v>
      </c>
      <c r="NN972">
        <v>2748</v>
      </c>
      <c r="NO972">
        <v>2754</v>
      </c>
      <c r="NP972">
        <v>6700</v>
      </c>
      <c r="NQ972">
        <v>2753</v>
      </c>
      <c r="NR972">
        <v>2759</v>
      </c>
      <c r="NS972">
        <v>2752</v>
      </c>
      <c r="NT972">
        <v>2758</v>
      </c>
      <c r="NU972">
        <v>5100</v>
      </c>
      <c r="NV972">
        <v>2751</v>
      </c>
      <c r="NW972">
        <v>2751</v>
      </c>
      <c r="NX972">
        <v>2751</v>
      </c>
      <c r="NY972">
        <v>2751</v>
      </c>
      <c r="NZ972">
        <v>4400</v>
      </c>
    </row>
    <row r="973" spans="1:390" ht="27">
      <c r="A973" s="15" t="s">
        <v>18</v>
      </c>
      <c r="B973" s="15">
        <v>24</v>
      </c>
      <c r="C973" s="15">
        <v>9449</v>
      </c>
      <c r="D973" s="10" t="s">
        <v>512</v>
      </c>
      <c r="E973" s="15" t="s">
        <v>20</v>
      </c>
      <c r="F973" s="15" t="s">
        <v>621</v>
      </c>
      <c r="G973" s="50">
        <v>1382</v>
      </c>
      <c r="H973" s="50">
        <v>73</v>
      </c>
      <c r="I973" s="58">
        <v>5.5800000000000002E-2</v>
      </c>
      <c r="J973" s="50">
        <v>1421200</v>
      </c>
      <c r="K973" s="50">
        <v>1384</v>
      </c>
      <c r="L973" s="50">
        <v>1308</v>
      </c>
      <c r="M973" s="63">
        <f t="shared" ref="M973:M1028" si="82">IFERROR((K973-G973) / (K973-L973), "")</f>
        <v>2.6315789473684209E-2</v>
      </c>
      <c r="N973" s="42" t="str">
        <f>IFERROR(VLOOKUP(C973, マスタ!$E$2:$G$33, 3, TRUE), "")</f>
        <v>情報通信</v>
      </c>
      <c r="O973" s="15" t="str">
        <f>IF(F973 = "", "", TEXT( WORKDAY(TEXT(LEFT(F973, FIND("(", F973) - 1), "yyyy/mm/dd"), 1, マスタ!$A$2:$A$106), "yyyymmdd"))</f>
        <v>20170816</v>
      </c>
      <c r="P973" s="16">
        <v>42963</v>
      </c>
      <c r="Q973" s="56">
        <v>1386</v>
      </c>
      <c r="R973" s="56">
        <v>1409</v>
      </c>
      <c r="S973" s="56">
        <v>1370</v>
      </c>
      <c r="T973" s="15" t="str">
        <f t="shared" si="79"/>
        <v>有</v>
      </c>
      <c r="U973" s="15" t="str">
        <f t="shared" si="80"/>
        <v>有</v>
      </c>
      <c r="V973" s="67">
        <f t="shared" si="81"/>
        <v>2.8943560057888007E-3</v>
      </c>
      <c r="W973" s="17" t="s">
        <v>947</v>
      </c>
      <c r="X973" s="46">
        <v>-13</v>
      </c>
      <c r="Y973" s="71">
        <f t="shared" ref="Y973:Y1036" si="83">IFERROR(X973/G973*1000,"")</f>
        <v>-9.4066570188133145</v>
      </c>
      <c r="Z973">
        <v>1386</v>
      </c>
      <c r="AA973">
        <v>1387</v>
      </c>
      <c r="AB973">
        <v>1375</v>
      </c>
      <c r="AC973">
        <v>1376</v>
      </c>
      <c r="AD973">
        <v>103900</v>
      </c>
      <c r="AE973">
        <v>1377</v>
      </c>
      <c r="AF973">
        <v>1381</v>
      </c>
      <c r="AG973">
        <v>1370</v>
      </c>
      <c r="AH973">
        <v>1381</v>
      </c>
      <c r="AI973">
        <v>42600</v>
      </c>
      <c r="AJ973">
        <v>1379</v>
      </c>
      <c r="AK973">
        <v>1382</v>
      </c>
      <c r="AL973">
        <v>1378</v>
      </c>
      <c r="AM973">
        <v>1380</v>
      </c>
      <c r="AN973">
        <v>13800</v>
      </c>
      <c r="AO973">
        <v>1380</v>
      </c>
      <c r="AP973">
        <v>1382</v>
      </c>
      <c r="AQ973">
        <v>1378</v>
      </c>
      <c r="AR973">
        <v>1381</v>
      </c>
      <c r="AS973">
        <v>20700</v>
      </c>
      <c r="AT973">
        <v>1381</v>
      </c>
      <c r="AU973">
        <v>1389</v>
      </c>
      <c r="AV973">
        <v>1381</v>
      </c>
      <c r="AW973">
        <v>1388</v>
      </c>
      <c r="AX973">
        <v>55100</v>
      </c>
      <c r="AY973">
        <v>1388</v>
      </c>
      <c r="AZ973">
        <v>1389</v>
      </c>
      <c r="BA973">
        <v>1382</v>
      </c>
      <c r="BB973">
        <v>1382</v>
      </c>
      <c r="BC973">
        <v>45000</v>
      </c>
      <c r="BD973">
        <v>1382</v>
      </c>
      <c r="BE973">
        <v>1387</v>
      </c>
      <c r="BF973">
        <v>1382</v>
      </c>
      <c r="BG973">
        <v>1386</v>
      </c>
      <c r="BH973">
        <v>11900</v>
      </c>
      <c r="BI973">
        <v>1387</v>
      </c>
      <c r="BJ973">
        <v>1387</v>
      </c>
      <c r="BK973">
        <v>1384</v>
      </c>
      <c r="BL973">
        <v>1384</v>
      </c>
      <c r="BM973">
        <v>8600</v>
      </c>
      <c r="BN973">
        <v>1384</v>
      </c>
      <c r="BO973">
        <v>1389</v>
      </c>
      <c r="BP973">
        <v>1383</v>
      </c>
      <c r="BQ973">
        <v>1388</v>
      </c>
      <c r="BR973">
        <v>42400</v>
      </c>
      <c r="BS973">
        <v>1387</v>
      </c>
      <c r="BT973">
        <v>1389</v>
      </c>
      <c r="BU973">
        <v>1387</v>
      </c>
      <c r="BV973">
        <v>1387</v>
      </c>
      <c r="BW973">
        <v>15500</v>
      </c>
      <c r="BX973">
        <v>1386</v>
      </c>
      <c r="BY973">
        <v>1386</v>
      </c>
      <c r="BZ973">
        <v>1384</v>
      </c>
      <c r="CA973">
        <v>1384</v>
      </c>
      <c r="CB973">
        <v>7100</v>
      </c>
      <c r="CC973">
        <v>1384</v>
      </c>
      <c r="CD973">
        <v>1385</v>
      </c>
      <c r="CE973">
        <v>1380</v>
      </c>
      <c r="CF973">
        <v>1380</v>
      </c>
      <c r="CG973">
        <v>29900</v>
      </c>
      <c r="CH973">
        <v>1381</v>
      </c>
      <c r="CI973">
        <v>1383</v>
      </c>
      <c r="CJ973">
        <v>1377</v>
      </c>
      <c r="CK973">
        <v>1381</v>
      </c>
      <c r="CL973">
        <v>41000</v>
      </c>
      <c r="CM973">
        <v>1381</v>
      </c>
      <c r="CN973">
        <v>1383</v>
      </c>
      <c r="CO973">
        <v>1379</v>
      </c>
      <c r="CP973">
        <v>1382</v>
      </c>
      <c r="CQ973">
        <v>20100</v>
      </c>
      <c r="CR973">
        <v>1382</v>
      </c>
      <c r="CS973">
        <v>1382</v>
      </c>
      <c r="CT973">
        <v>1381</v>
      </c>
      <c r="CU973">
        <v>1381</v>
      </c>
      <c r="CV973">
        <v>3000</v>
      </c>
      <c r="CW973">
        <v>1380</v>
      </c>
      <c r="CX973">
        <v>1380</v>
      </c>
      <c r="CY973">
        <v>1380</v>
      </c>
      <c r="CZ973">
        <v>1380</v>
      </c>
      <c r="DA973">
        <v>3400</v>
      </c>
      <c r="DB973">
        <v>1380</v>
      </c>
      <c r="DC973">
        <v>1381</v>
      </c>
      <c r="DD973">
        <v>1376</v>
      </c>
      <c r="DE973">
        <v>1377</v>
      </c>
      <c r="DF973">
        <v>9100</v>
      </c>
      <c r="DG973">
        <v>1377</v>
      </c>
      <c r="DH973">
        <v>1377</v>
      </c>
      <c r="DI973">
        <v>1376</v>
      </c>
      <c r="DJ973">
        <v>1376</v>
      </c>
      <c r="DK973">
        <v>4200</v>
      </c>
      <c r="DL973">
        <v>1376</v>
      </c>
      <c r="DM973">
        <v>1378</v>
      </c>
      <c r="DN973">
        <v>1374</v>
      </c>
      <c r="DO973">
        <v>1378</v>
      </c>
      <c r="DP973">
        <v>21000</v>
      </c>
      <c r="DQ973">
        <v>1378</v>
      </c>
      <c r="DR973">
        <v>1385</v>
      </c>
      <c r="DS973">
        <v>1378</v>
      </c>
      <c r="DT973">
        <v>1384</v>
      </c>
      <c r="DU973">
        <v>20700</v>
      </c>
      <c r="DV973">
        <v>1384</v>
      </c>
      <c r="DW973">
        <v>1386</v>
      </c>
      <c r="DX973">
        <v>1384</v>
      </c>
      <c r="DY973">
        <v>1385</v>
      </c>
      <c r="DZ973">
        <v>20800</v>
      </c>
      <c r="EA973">
        <v>1385</v>
      </c>
      <c r="EB973">
        <v>1386</v>
      </c>
      <c r="EC973">
        <v>1385</v>
      </c>
      <c r="ED973">
        <v>1385</v>
      </c>
      <c r="EE973">
        <v>3800</v>
      </c>
      <c r="EF973">
        <v>1384</v>
      </c>
      <c r="EG973">
        <v>1387</v>
      </c>
      <c r="EH973">
        <v>1384</v>
      </c>
      <c r="EI973">
        <v>1386</v>
      </c>
      <c r="EJ973">
        <v>9100</v>
      </c>
      <c r="EK973">
        <v>1386</v>
      </c>
      <c r="EL973">
        <v>1388</v>
      </c>
      <c r="EM973">
        <v>1386</v>
      </c>
      <c r="EN973">
        <v>1387</v>
      </c>
      <c r="EO973">
        <v>6900</v>
      </c>
      <c r="EP973">
        <v>1387</v>
      </c>
      <c r="EQ973">
        <v>1388</v>
      </c>
      <c r="ER973">
        <v>1387</v>
      </c>
      <c r="ES973">
        <v>1387</v>
      </c>
      <c r="ET973">
        <v>4200</v>
      </c>
      <c r="EU973">
        <v>1388</v>
      </c>
      <c r="EV973">
        <v>1389</v>
      </c>
      <c r="EW973">
        <v>1388</v>
      </c>
      <c r="EX973">
        <v>1388</v>
      </c>
      <c r="EY973">
        <v>6300</v>
      </c>
      <c r="EZ973">
        <v>1388</v>
      </c>
      <c r="FA973">
        <v>1388</v>
      </c>
      <c r="FB973">
        <v>1388</v>
      </c>
      <c r="FC973">
        <v>1388</v>
      </c>
      <c r="FD973">
        <v>700</v>
      </c>
      <c r="FE973">
        <v>1388</v>
      </c>
      <c r="FF973">
        <v>1389</v>
      </c>
      <c r="FG973">
        <v>1388</v>
      </c>
      <c r="FH973">
        <v>1389</v>
      </c>
      <c r="FI973">
        <v>1200</v>
      </c>
      <c r="FJ973">
        <v>1389</v>
      </c>
      <c r="FK973">
        <v>1393</v>
      </c>
      <c r="FL973">
        <v>1389</v>
      </c>
      <c r="FM973">
        <v>1391</v>
      </c>
      <c r="FN973">
        <v>34800</v>
      </c>
      <c r="FO973">
        <v>1392</v>
      </c>
      <c r="FP973">
        <v>1392</v>
      </c>
      <c r="FQ973">
        <v>1390</v>
      </c>
      <c r="FR973">
        <v>1391</v>
      </c>
      <c r="FS973">
        <v>4900</v>
      </c>
      <c r="FT973">
        <v>1389</v>
      </c>
      <c r="FU973">
        <v>1389</v>
      </c>
      <c r="FV973">
        <v>1389</v>
      </c>
      <c r="FW973">
        <v>1389</v>
      </c>
      <c r="FX973">
        <v>1100</v>
      </c>
      <c r="GC973">
        <v>0</v>
      </c>
      <c r="GH973">
        <v>0</v>
      </c>
      <c r="GM973">
        <v>0</v>
      </c>
      <c r="GR973">
        <v>0</v>
      </c>
      <c r="GW973">
        <v>0</v>
      </c>
      <c r="HB973">
        <v>0</v>
      </c>
      <c r="HG973">
        <v>0</v>
      </c>
      <c r="HL973">
        <v>0</v>
      </c>
      <c r="HQ973">
        <v>0</v>
      </c>
      <c r="HV973">
        <v>0</v>
      </c>
      <c r="IA973">
        <v>0</v>
      </c>
      <c r="IB973">
        <v>1390</v>
      </c>
      <c r="IC973">
        <v>1391</v>
      </c>
      <c r="ID973">
        <v>1390</v>
      </c>
      <c r="IE973">
        <v>1391</v>
      </c>
      <c r="IF973">
        <v>13600</v>
      </c>
      <c r="IG973">
        <v>1391</v>
      </c>
      <c r="IH973">
        <v>1402</v>
      </c>
      <c r="II973">
        <v>1391</v>
      </c>
      <c r="IJ973">
        <v>1400</v>
      </c>
      <c r="IK973">
        <v>83300</v>
      </c>
      <c r="IL973">
        <v>1400</v>
      </c>
      <c r="IM973">
        <v>1402</v>
      </c>
      <c r="IN973">
        <v>1400</v>
      </c>
      <c r="IO973">
        <v>1401</v>
      </c>
      <c r="IP973">
        <v>7500</v>
      </c>
      <c r="IQ973">
        <v>1401</v>
      </c>
      <c r="IR973">
        <v>1403</v>
      </c>
      <c r="IS973">
        <v>1399</v>
      </c>
      <c r="IT973">
        <v>1399</v>
      </c>
      <c r="IU973">
        <v>16600</v>
      </c>
      <c r="IV973">
        <v>1400</v>
      </c>
      <c r="IW973">
        <v>1402</v>
      </c>
      <c r="IX973">
        <v>1400</v>
      </c>
      <c r="IY973">
        <v>1401</v>
      </c>
      <c r="IZ973">
        <v>4200</v>
      </c>
      <c r="JA973">
        <v>1401</v>
      </c>
      <c r="JB973">
        <v>1401</v>
      </c>
      <c r="JC973">
        <v>1399</v>
      </c>
      <c r="JD973">
        <v>1401</v>
      </c>
      <c r="JE973">
        <v>17000</v>
      </c>
      <c r="JF973">
        <v>1400</v>
      </c>
      <c r="JG973">
        <v>1402</v>
      </c>
      <c r="JH973">
        <v>1399</v>
      </c>
      <c r="JI973">
        <v>1401</v>
      </c>
      <c r="JJ973">
        <v>14200</v>
      </c>
      <c r="JK973">
        <v>1402</v>
      </c>
      <c r="JL973">
        <v>1403</v>
      </c>
      <c r="JM973">
        <v>1402</v>
      </c>
      <c r="JN973">
        <v>1402</v>
      </c>
      <c r="JO973">
        <v>7800</v>
      </c>
      <c r="JP973">
        <v>1402</v>
      </c>
      <c r="JQ973">
        <v>1407</v>
      </c>
      <c r="JR973">
        <v>1402</v>
      </c>
      <c r="JS973">
        <v>1407</v>
      </c>
      <c r="JT973">
        <v>31600</v>
      </c>
      <c r="JU973">
        <v>1407</v>
      </c>
      <c r="JV973">
        <v>1408</v>
      </c>
      <c r="JW973">
        <v>1405</v>
      </c>
      <c r="JX973">
        <v>1405</v>
      </c>
      <c r="JY973">
        <v>14000</v>
      </c>
      <c r="JZ973">
        <v>1404</v>
      </c>
      <c r="KA973">
        <v>1407</v>
      </c>
      <c r="KB973">
        <v>1404</v>
      </c>
      <c r="KC973">
        <v>1406</v>
      </c>
      <c r="KD973">
        <v>7400</v>
      </c>
      <c r="KE973">
        <v>1406</v>
      </c>
      <c r="KF973">
        <v>1407</v>
      </c>
      <c r="KG973">
        <v>1406</v>
      </c>
      <c r="KH973">
        <v>1406</v>
      </c>
      <c r="KI973">
        <v>5500</v>
      </c>
      <c r="KJ973">
        <v>1407</v>
      </c>
      <c r="KK973">
        <v>1409</v>
      </c>
      <c r="KL973">
        <v>1407</v>
      </c>
      <c r="KM973">
        <v>1409</v>
      </c>
      <c r="KN973">
        <v>20100</v>
      </c>
      <c r="KO973">
        <v>1408</v>
      </c>
      <c r="KP973">
        <v>1409</v>
      </c>
      <c r="KQ973">
        <v>1405</v>
      </c>
      <c r="KR973">
        <v>1405</v>
      </c>
      <c r="KS973">
        <v>20600</v>
      </c>
      <c r="KT973">
        <v>1406</v>
      </c>
      <c r="KU973">
        <v>1407</v>
      </c>
      <c r="KV973">
        <v>1405</v>
      </c>
      <c r="KW973">
        <v>1406</v>
      </c>
      <c r="KX973">
        <v>12200</v>
      </c>
      <c r="KY973">
        <v>1406</v>
      </c>
      <c r="KZ973">
        <v>1406</v>
      </c>
      <c r="LA973">
        <v>1405</v>
      </c>
      <c r="LB973">
        <v>1406</v>
      </c>
      <c r="LC973">
        <v>3000</v>
      </c>
      <c r="LD973">
        <v>1405</v>
      </c>
      <c r="LE973">
        <v>1405</v>
      </c>
      <c r="LF973">
        <v>1403</v>
      </c>
      <c r="LG973">
        <v>1403</v>
      </c>
      <c r="LH973">
        <v>15900</v>
      </c>
      <c r="LI973">
        <v>1404</v>
      </c>
      <c r="LJ973">
        <v>1405</v>
      </c>
      <c r="LK973">
        <v>1403</v>
      </c>
      <c r="LL973">
        <v>1405</v>
      </c>
      <c r="LM973">
        <v>14200</v>
      </c>
      <c r="LN973">
        <v>1405</v>
      </c>
      <c r="LO973">
        <v>1405</v>
      </c>
      <c r="LP973">
        <v>1405</v>
      </c>
      <c r="LQ973">
        <v>1405</v>
      </c>
      <c r="LR973">
        <v>8000</v>
      </c>
      <c r="LS973">
        <v>1404</v>
      </c>
      <c r="LT973">
        <v>1406</v>
      </c>
      <c r="LU973">
        <v>1403</v>
      </c>
      <c r="LV973">
        <v>1403</v>
      </c>
      <c r="LW973">
        <v>25100</v>
      </c>
      <c r="LX973">
        <v>1403</v>
      </c>
      <c r="LY973">
        <v>1403</v>
      </c>
      <c r="LZ973">
        <v>1402</v>
      </c>
      <c r="MA973">
        <v>1403</v>
      </c>
      <c r="MB973">
        <v>2100</v>
      </c>
      <c r="MC973">
        <v>1403</v>
      </c>
      <c r="MD973">
        <v>1403</v>
      </c>
      <c r="ME973">
        <v>1398</v>
      </c>
      <c r="MF973">
        <v>1400</v>
      </c>
      <c r="MG973">
        <v>24900</v>
      </c>
      <c r="MH973">
        <v>1400</v>
      </c>
      <c r="MI973">
        <v>1400</v>
      </c>
      <c r="MJ973">
        <v>1399</v>
      </c>
      <c r="MK973">
        <v>1400</v>
      </c>
      <c r="ML973">
        <v>5100</v>
      </c>
      <c r="MM973">
        <v>1400</v>
      </c>
      <c r="MN973">
        <v>1402</v>
      </c>
      <c r="MO973">
        <v>1399</v>
      </c>
      <c r="MP973">
        <v>1402</v>
      </c>
      <c r="MQ973">
        <v>22300</v>
      </c>
      <c r="MR973">
        <v>1402</v>
      </c>
      <c r="MS973">
        <v>1403</v>
      </c>
      <c r="MT973">
        <v>1402</v>
      </c>
      <c r="MU973">
        <v>1402</v>
      </c>
      <c r="MV973">
        <v>14100</v>
      </c>
      <c r="MW973">
        <v>1401</v>
      </c>
      <c r="MX973">
        <v>1405</v>
      </c>
      <c r="MY973">
        <v>1401</v>
      </c>
      <c r="MZ973">
        <v>1405</v>
      </c>
      <c r="NA973">
        <v>19900</v>
      </c>
      <c r="NB973">
        <v>1404</v>
      </c>
      <c r="NC973">
        <v>1404</v>
      </c>
      <c r="ND973">
        <v>1403</v>
      </c>
      <c r="NE973">
        <v>1404</v>
      </c>
      <c r="NF973">
        <v>9300</v>
      </c>
      <c r="NG973">
        <v>1404</v>
      </c>
      <c r="NH973">
        <v>1404</v>
      </c>
      <c r="NI973">
        <v>1402</v>
      </c>
      <c r="NJ973">
        <v>1403</v>
      </c>
      <c r="NK973">
        <v>24600</v>
      </c>
      <c r="NL973">
        <v>1403</v>
      </c>
      <c r="NM973">
        <v>1405</v>
      </c>
      <c r="NN973">
        <v>1402</v>
      </c>
      <c r="NO973">
        <v>1404</v>
      </c>
      <c r="NP973">
        <v>34600</v>
      </c>
      <c r="NQ973">
        <v>1403</v>
      </c>
      <c r="NR973">
        <v>1405</v>
      </c>
      <c r="NS973">
        <v>1403</v>
      </c>
      <c r="NT973">
        <v>1404</v>
      </c>
      <c r="NU973">
        <v>22600</v>
      </c>
      <c r="NV973">
        <v>1403</v>
      </c>
      <c r="NW973">
        <v>1403</v>
      </c>
      <c r="NX973">
        <v>1403</v>
      </c>
      <c r="NY973">
        <v>1403</v>
      </c>
      <c r="NZ973">
        <v>59900</v>
      </c>
    </row>
    <row r="974" spans="1:390" ht="15">
      <c r="A974" s="14" t="s">
        <v>18</v>
      </c>
      <c r="B974" s="14">
        <v>25</v>
      </c>
      <c r="C974" s="14">
        <v>4109</v>
      </c>
      <c r="D974" s="9" t="s">
        <v>361</v>
      </c>
      <c r="E974" s="14" t="s">
        <v>20</v>
      </c>
      <c r="F974" s="14" t="s">
        <v>621</v>
      </c>
      <c r="G974" s="51">
        <v>4220</v>
      </c>
      <c r="H974" s="51">
        <v>220</v>
      </c>
      <c r="I974" s="59">
        <v>5.5E-2</v>
      </c>
      <c r="J974" s="51">
        <v>754600</v>
      </c>
      <c r="K974" s="51">
        <v>4235</v>
      </c>
      <c r="L974" s="51">
        <v>4005</v>
      </c>
      <c r="M974" s="64">
        <f t="shared" si="82"/>
        <v>6.5217391304347824E-2</v>
      </c>
      <c r="N974" s="43" t="str">
        <f>IFERROR(VLOOKUP(C974, マスタ!$E$2:$G$33, 3, TRUE), "")</f>
        <v>化学・医薬品</v>
      </c>
      <c r="O974" s="14" t="str">
        <f>IF(F974 = "", "", TEXT( WORKDAY(TEXT(LEFT(F974, FIND("(", F974) - 1), "yyyy/mm/dd"), 1, マスタ!$A$2:$A$106), "yyyymmdd"))</f>
        <v>20170816</v>
      </c>
      <c r="P974" s="18">
        <v>42963</v>
      </c>
      <c r="Q974" s="57">
        <v>4220</v>
      </c>
      <c r="R974" s="57">
        <v>4360</v>
      </c>
      <c r="S974" s="57">
        <v>4145</v>
      </c>
      <c r="T974" s="14" t="str">
        <f t="shared" si="79"/>
        <v>有</v>
      </c>
      <c r="U974" s="14" t="str">
        <f t="shared" si="80"/>
        <v>有</v>
      </c>
      <c r="V974" s="68">
        <f t="shared" si="81"/>
        <v>0</v>
      </c>
      <c r="W974" s="19" t="s">
        <v>950</v>
      </c>
      <c r="X974" s="47">
        <v>25</v>
      </c>
      <c r="Y974" s="70">
        <f t="shared" si="83"/>
        <v>5.9241706161137433</v>
      </c>
      <c r="Z974">
        <v>4220</v>
      </c>
      <c r="AA974">
        <v>4260</v>
      </c>
      <c r="AB974">
        <v>4195</v>
      </c>
      <c r="AC974">
        <v>4260</v>
      </c>
      <c r="AD974">
        <v>69000</v>
      </c>
      <c r="AE974">
        <v>4260</v>
      </c>
      <c r="AF974">
        <v>4265</v>
      </c>
      <c r="AG974">
        <v>4230</v>
      </c>
      <c r="AH974">
        <v>4255</v>
      </c>
      <c r="AI974">
        <v>10500</v>
      </c>
      <c r="AJ974">
        <v>4250</v>
      </c>
      <c r="AK974">
        <v>4265</v>
      </c>
      <c r="AL974">
        <v>4230</v>
      </c>
      <c r="AM974">
        <v>4240</v>
      </c>
      <c r="AN974">
        <v>10800</v>
      </c>
      <c r="AO974">
        <v>4245</v>
      </c>
      <c r="AP974">
        <v>4245</v>
      </c>
      <c r="AQ974">
        <v>4210</v>
      </c>
      <c r="AR974">
        <v>4220</v>
      </c>
      <c r="AS974">
        <v>11500</v>
      </c>
      <c r="AT974">
        <v>4220</v>
      </c>
      <c r="AU974">
        <v>4245</v>
      </c>
      <c r="AV974">
        <v>4220</v>
      </c>
      <c r="AW974">
        <v>4245</v>
      </c>
      <c r="AX974">
        <v>5700</v>
      </c>
      <c r="AY974">
        <v>4240</v>
      </c>
      <c r="AZ974">
        <v>4260</v>
      </c>
      <c r="BA974">
        <v>4235</v>
      </c>
      <c r="BB974">
        <v>4250</v>
      </c>
      <c r="BC974">
        <v>8200</v>
      </c>
      <c r="BD974">
        <v>4245</v>
      </c>
      <c r="BE974">
        <v>4255</v>
      </c>
      <c r="BF974">
        <v>4245</v>
      </c>
      <c r="BG974">
        <v>4255</v>
      </c>
      <c r="BH974">
        <v>3000</v>
      </c>
      <c r="BI974">
        <v>4250</v>
      </c>
      <c r="BJ974">
        <v>4280</v>
      </c>
      <c r="BK974">
        <v>4250</v>
      </c>
      <c r="BL974">
        <v>4270</v>
      </c>
      <c r="BM974">
        <v>9100</v>
      </c>
      <c r="BN974">
        <v>4265</v>
      </c>
      <c r="BO974">
        <v>4280</v>
      </c>
      <c r="BP974">
        <v>4265</v>
      </c>
      <c r="BQ974">
        <v>4275</v>
      </c>
      <c r="BR974">
        <v>4200</v>
      </c>
      <c r="BS974">
        <v>4280</v>
      </c>
      <c r="BT974">
        <v>4300</v>
      </c>
      <c r="BU974">
        <v>4270</v>
      </c>
      <c r="BV974">
        <v>4300</v>
      </c>
      <c r="BW974">
        <v>11800</v>
      </c>
      <c r="BX974">
        <v>4300</v>
      </c>
      <c r="BY974">
        <v>4360</v>
      </c>
      <c r="BZ974">
        <v>4300</v>
      </c>
      <c r="CA974">
        <v>4340</v>
      </c>
      <c r="CB974">
        <v>32700</v>
      </c>
      <c r="CC974">
        <v>4340</v>
      </c>
      <c r="CD974">
        <v>4345</v>
      </c>
      <c r="CE974">
        <v>4310</v>
      </c>
      <c r="CF974">
        <v>4335</v>
      </c>
      <c r="CG974">
        <v>12300</v>
      </c>
      <c r="CH974">
        <v>4340</v>
      </c>
      <c r="CI974">
        <v>4340</v>
      </c>
      <c r="CJ974">
        <v>4320</v>
      </c>
      <c r="CK974">
        <v>4340</v>
      </c>
      <c r="CL974">
        <v>4000</v>
      </c>
      <c r="CM974">
        <v>4340</v>
      </c>
      <c r="CN974">
        <v>4345</v>
      </c>
      <c r="CO974">
        <v>4320</v>
      </c>
      <c r="CP974">
        <v>4320</v>
      </c>
      <c r="CQ974">
        <v>8100</v>
      </c>
      <c r="CR974">
        <v>4325</v>
      </c>
      <c r="CS974">
        <v>4340</v>
      </c>
      <c r="CT974">
        <v>4320</v>
      </c>
      <c r="CU974">
        <v>4325</v>
      </c>
      <c r="CV974">
        <v>12000</v>
      </c>
      <c r="CW974">
        <v>4320</v>
      </c>
      <c r="CX974">
        <v>4325</v>
      </c>
      <c r="CY974">
        <v>4300</v>
      </c>
      <c r="CZ974">
        <v>4300</v>
      </c>
      <c r="DA974">
        <v>6600</v>
      </c>
      <c r="DB974">
        <v>4300</v>
      </c>
      <c r="DC974">
        <v>4300</v>
      </c>
      <c r="DD974">
        <v>4270</v>
      </c>
      <c r="DE974">
        <v>4275</v>
      </c>
      <c r="DF974">
        <v>10100</v>
      </c>
      <c r="DG974">
        <v>4275</v>
      </c>
      <c r="DH974">
        <v>4280</v>
      </c>
      <c r="DI974">
        <v>4265</v>
      </c>
      <c r="DJ974">
        <v>4265</v>
      </c>
      <c r="DK974">
        <v>6100</v>
      </c>
      <c r="DL974">
        <v>4260</v>
      </c>
      <c r="DM974">
        <v>4285</v>
      </c>
      <c r="DN974">
        <v>4260</v>
      </c>
      <c r="DO974">
        <v>4275</v>
      </c>
      <c r="DP974">
        <v>9100</v>
      </c>
      <c r="DQ974">
        <v>4275</v>
      </c>
      <c r="DR974">
        <v>4295</v>
      </c>
      <c r="DS974">
        <v>4270</v>
      </c>
      <c r="DT974">
        <v>4270</v>
      </c>
      <c r="DU974">
        <v>8900</v>
      </c>
      <c r="DV974">
        <v>4265</v>
      </c>
      <c r="DW974">
        <v>4270</v>
      </c>
      <c r="DX974">
        <v>4250</v>
      </c>
      <c r="DY974">
        <v>4250</v>
      </c>
      <c r="DZ974">
        <v>6500</v>
      </c>
      <c r="EA974">
        <v>4250</v>
      </c>
      <c r="EB974">
        <v>4270</v>
      </c>
      <c r="EC974">
        <v>4250</v>
      </c>
      <c r="ED974">
        <v>4270</v>
      </c>
      <c r="EE974">
        <v>1900</v>
      </c>
      <c r="EF974">
        <v>4270</v>
      </c>
      <c r="EG974">
        <v>4280</v>
      </c>
      <c r="EH974">
        <v>4250</v>
      </c>
      <c r="EI974">
        <v>4250</v>
      </c>
      <c r="EJ974">
        <v>7600</v>
      </c>
      <c r="EK974">
        <v>4250</v>
      </c>
      <c r="EL974">
        <v>4260</v>
      </c>
      <c r="EM974">
        <v>4240</v>
      </c>
      <c r="EN974">
        <v>4260</v>
      </c>
      <c r="EO974">
        <v>8200</v>
      </c>
      <c r="EP974">
        <v>4255</v>
      </c>
      <c r="EQ974">
        <v>4255</v>
      </c>
      <c r="ER974">
        <v>4200</v>
      </c>
      <c r="ES974">
        <v>4200</v>
      </c>
      <c r="ET974">
        <v>17200</v>
      </c>
      <c r="EU974">
        <v>4200</v>
      </c>
      <c r="EV974">
        <v>4225</v>
      </c>
      <c r="EW974">
        <v>4180</v>
      </c>
      <c r="EX974">
        <v>4205</v>
      </c>
      <c r="EY974">
        <v>14900</v>
      </c>
      <c r="EZ974">
        <v>4210</v>
      </c>
      <c r="FA974">
        <v>4225</v>
      </c>
      <c r="FB974">
        <v>4200</v>
      </c>
      <c r="FC974">
        <v>4225</v>
      </c>
      <c r="FD974">
        <v>5500</v>
      </c>
      <c r="FE974">
        <v>4225</v>
      </c>
      <c r="FF974">
        <v>4235</v>
      </c>
      <c r="FG974">
        <v>4195</v>
      </c>
      <c r="FH974">
        <v>4230</v>
      </c>
      <c r="FI974">
        <v>8500</v>
      </c>
      <c r="FJ974">
        <v>4235</v>
      </c>
      <c r="FK974">
        <v>4235</v>
      </c>
      <c r="FL974">
        <v>4200</v>
      </c>
      <c r="FM974">
        <v>4220</v>
      </c>
      <c r="FN974">
        <v>7700</v>
      </c>
      <c r="FO974">
        <v>4220</v>
      </c>
      <c r="FP974">
        <v>4235</v>
      </c>
      <c r="FQ974">
        <v>4205</v>
      </c>
      <c r="FR974">
        <v>4235</v>
      </c>
      <c r="FS974">
        <v>6100</v>
      </c>
      <c r="FX974">
        <v>0</v>
      </c>
      <c r="GC974">
        <v>0</v>
      </c>
      <c r="GH974">
        <v>0</v>
      </c>
      <c r="GM974">
        <v>0</v>
      </c>
      <c r="GR974">
        <v>0</v>
      </c>
      <c r="GW974">
        <v>0</v>
      </c>
      <c r="HB974">
        <v>0</v>
      </c>
      <c r="HG974">
        <v>0</v>
      </c>
      <c r="HL974">
        <v>0</v>
      </c>
      <c r="HQ974">
        <v>0</v>
      </c>
      <c r="HV974">
        <v>0</v>
      </c>
      <c r="IA974">
        <v>0</v>
      </c>
      <c r="IB974">
        <v>4230</v>
      </c>
      <c r="IC974">
        <v>4230</v>
      </c>
      <c r="ID974">
        <v>4215</v>
      </c>
      <c r="IE974">
        <v>4225</v>
      </c>
      <c r="IF974">
        <v>10800</v>
      </c>
      <c r="IG974">
        <v>4225</v>
      </c>
      <c r="IH974">
        <v>4255</v>
      </c>
      <c r="II974">
        <v>4220</v>
      </c>
      <c r="IJ974">
        <v>4250</v>
      </c>
      <c r="IK974">
        <v>6600</v>
      </c>
      <c r="IL974">
        <v>4245</v>
      </c>
      <c r="IM974">
        <v>4245</v>
      </c>
      <c r="IN974">
        <v>4225</v>
      </c>
      <c r="IO974">
        <v>4235</v>
      </c>
      <c r="IP974">
        <v>4000</v>
      </c>
      <c r="IQ974">
        <v>4235</v>
      </c>
      <c r="IR974">
        <v>4250</v>
      </c>
      <c r="IS974">
        <v>4235</v>
      </c>
      <c r="IT974">
        <v>4250</v>
      </c>
      <c r="IU974">
        <v>3500</v>
      </c>
      <c r="IV974">
        <v>4250</v>
      </c>
      <c r="IW974">
        <v>4250</v>
      </c>
      <c r="IX974">
        <v>4215</v>
      </c>
      <c r="IY974">
        <v>4220</v>
      </c>
      <c r="IZ974">
        <v>6000</v>
      </c>
      <c r="JA974">
        <v>4225</v>
      </c>
      <c r="JB974">
        <v>4230</v>
      </c>
      <c r="JC974">
        <v>4220</v>
      </c>
      <c r="JD974">
        <v>4230</v>
      </c>
      <c r="JE974">
        <v>2400</v>
      </c>
      <c r="JF974">
        <v>4225</v>
      </c>
      <c r="JG974">
        <v>4225</v>
      </c>
      <c r="JH974">
        <v>4210</v>
      </c>
      <c r="JI974">
        <v>4215</v>
      </c>
      <c r="JJ974">
        <v>5600</v>
      </c>
      <c r="JK974">
        <v>4215</v>
      </c>
      <c r="JL974">
        <v>4230</v>
      </c>
      <c r="JM974">
        <v>4215</v>
      </c>
      <c r="JN974">
        <v>4230</v>
      </c>
      <c r="JO974">
        <v>3400</v>
      </c>
      <c r="JP974">
        <v>4235</v>
      </c>
      <c r="JQ974">
        <v>4235</v>
      </c>
      <c r="JR974">
        <v>4220</v>
      </c>
      <c r="JS974">
        <v>4235</v>
      </c>
      <c r="JT974">
        <v>4000</v>
      </c>
      <c r="JU974">
        <v>4235</v>
      </c>
      <c r="JV974">
        <v>4235</v>
      </c>
      <c r="JW974">
        <v>4225</v>
      </c>
      <c r="JX974">
        <v>4225</v>
      </c>
      <c r="JY974">
        <v>3100</v>
      </c>
      <c r="JZ974">
        <v>4225</v>
      </c>
      <c r="KA974">
        <v>4245</v>
      </c>
      <c r="KB974">
        <v>4225</v>
      </c>
      <c r="KC974">
        <v>4240</v>
      </c>
      <c r="KD974">
        <v>6500</v>
      </c>
      <c r="KE974">
        <v>4240</v>
      </c>
      <c r="KF974">
        <v>4240</v>
      </c>
      <c r="KG974">
        <v>4230</v>
      </c>
      <c r="KH974">
        <v>4240</v>
      </c>
      <c r="KI974">
        <v>2300</v>
      </c>
      <c r="KJ974">
        <v>4240</v>
      </c>
      <c r="KK974">
        <v>4240</v>
      </c>
      <c r="KL974">
        <v>4215</v>
      </c>
      <c r="KM974">
        <v>4215</v>
      </c>
      <c r="KN974">
        <v>7600</v>
      </c>
      <c r="KO974">
        <v>4220</v>
      </c>
      <c r="KP974">
        <v>4240</v>
      </c>
      <c r="KQ974">
        <v>4215</v>
      </c>
      <c r="KR974">
        <v>4235</v>
      </c>
      <c r="KS974">
        <v>6200</v>
      </c>
      <c r="KT974">
        <v>4235</v>
      </c>
      <c r="KU974">
        <v>4235</v>
      </c>
      <c r="KV974">
        <v>4230</v>
      </c>
      <c r="KW974">
        <v>4235</v>
      </c>
      <c r="KX974">
        <v>4400</v>
      </c>
      <c r="KY974">
        <v>4240</v>
      </c>
      <c r="KZ974">
        <v>4245</v>
      </c>
      <c r="LA974">
        <v>4235</v>
      </c>
      <c r="LB974">
        <v>4240</v>
      </c>
      <c r="LC974">
        <v>3400</v>
      </c>
      <c r="LD974">
        <v>4235</v>
      </c>
      <c r="LE974">
        <v>4235</v>
      </c>
      <c r="LF974">
        <v>4220</v>
      </c>
      <c r="LG974">
        <v>4225</v>
      </c>
      <c r="LH974">
        <v>5400</v>
      </c>
      <c r="LI974">
        <v>4230</v>
      </c>
      <c r="LJ974">
        <v>4230</v>
      </c>
      <c r="LK974">
        <v>4200</v>
      </c>
      <c r="LL974">
        <v>4215</v>
      </c>
      <c r="LM974">
        <v>13000</v>
      </c>
      <c r="LN974">
        <v>4220</v>
      </c>
      <c r="LO974">
        <v>4225</v>
      </c>
      <c r="LP974">
        <v>4215</v>
      </c>
      <c r="LQ974">
        <v>4220</v>
      </c>
      <c r="LR974">
        <v>4700</v>
      </c>
      <c r="LS974">
        <v>4220</v>
      </c>
      <c r="LT974">
        <v>4225</v>
      </c>
      <c r="LU974">
        <v>4215</v>
      </c>
      <c r="LV974">
        <v>4215</v>
      </c>
      <c r="LW974">
        <v>5200</v>
      </c>
      <c r="LX974">
        <v>4220</v>
      </c>
      <c r="LY974">
        <v>4220</v>
      </c>
      <c r="LZ974">
        <v>4210</v>
      </c>
      <c r="MA974">
        <v>4215</v>
      </c>
      <c r="MB974">
        <v>3400</v>
      </c>
      <c r="MC974">
        <v>4220</v>
      </c>
      <c r="MD974">
        <v>4220</v>
      </c>
      <c r="ME974">
        <v>4200</v>
      </c>
      <c r="MF974">
        <v>4200</v>
      </c>
      <c r="MG974">
        <v>12000</v>
      </c>
      <c r="MH974">
        <v>4195</v>
      </c>
      <c r="MI974">
        <v>4195</v>
      </c>
      <c r="MJ974">
        <v>4180</v>
      </c>
      <c r="MK974">
        <v>4185</v>
      </c>
      <c r="ML974">
        <v>8700</v>
      </c>
      <c r="MM974">
        <v>4190</v>
      </c>
      <c r="MN974">
        <v>4190</v>
      </c>
      <c r="MO974">
        <v>4170</v>
      </c>
      <c r="MP974">
        <v>4175</v>
      </c>
      <c r="MQ974">
        <v>12000</v>
      </c>
      <c r="MR974">
        <v>4175</v>
      </c>
      <c r="MS974">
        <v>4175</v>
      </c>
      <c r="MT974">
        <v>4145</v>
      </c>
      <c r="MU974">
        <v>4150</v>
      </c>
      <c r="MV974">
        <v>20100</v>
      </c>
      <c r="MW974">
        <v>4150</v>
      </c>
      <c r="MX974">
        <v>4180</v>
      </c>
      <c r="MY974">
        <v>4150</v>
      </c>
      <c r="MZ974">
        <v>4180</v>
      </c>
      <c r="NA974">
        <v>10200</v>
      </c>
      <c r="NB974">
        <v>4180</v>
      </c>
      <c r="NC974">
        <v>4185</v>
      </c>
      <c r="ND974">
        <v>4165</v>
      </c>
      <c r="NE974">
        <v>4175</v>
      </c>
      <c r="NF974">
        <v>8300</v>
      </c>
      <c r="NG974">
        <v>4175</v>
      </c>
      <c r="NH974">
        <v>4175</v>
      </c>
      <c r="NI974">
        <v>4155</v>
      </c>
      <c r="NJ974">
        <v>4170</v>
      </c>
      <c r="NK974">
        <v>7200</v>
      </c>
      <c r="NL974">
        <v>4165</v>
      </c>
      <c r="NM974">
        <v>4165</v>
      </c>
      <c r="NN974">
        <v>4155</v>
      </c>
      <c r="NO974">
        <v>4165</v>
      </c>
      <c r="NP974">
        <v>11100</v>
      </c>
      <c r="NQ974">
        <v>4160</v>
      </c>
      <c r="NR974">
        <v>4160</v>
      </c>
      <c r="NS974">
        <v>4145</v>
      </c>
      <c r="NT974">
        <v>4155</v>
      </c>
      <c r="NU974">
        <v>23300</v>
      </c>
      <c r="NV974">
        <v>4150</v>
      </c>
      <c r="NW974">
        <v>4150</v>
      </c>
      <c r="NX974">
        <v>4150</v>
      </c>
      <c r="NY974">
        <v>4150</v>
      </c>
      <c r="NZ974">
        <v>10800</v>
      </c>
    </row>
    <row r="975" spans="1:390" ht="15">
      <c r="A975" s="15" t="s">
        <v>18</v>
      </c>
      <c r="B975" s="15">
        <v>26</v>
      </c>
      <c r="C975" s="15">
        <v>7271</v>
      </c>
      <c r="D975" s="10" t="s">
        <v>160</v>
      </c>
      <c r="E975" s="15" t="s">
        <v>20</v>
      </c>
      <c r="F975" s="15" t="s">
        <v>621</v>
      </c>
      <c r="G975" s="50">
        <v>1714</v>
      </c>
      <c r="H975" s="50">
        <v>88</v>
      </c>
      <c r="I975" s="58">
        <v>5.4100000000000002E-2</v>
      </c>
      <c r="J975" s="50">
        <v>174200</v>
      </c>
      <c r="K975" s="50">
        <v>1723</v>
      </c>
      <c r="L975" s="50">
        <v>1651</v>
      </c>
      <c r="M975" s="63">
        <f t="shared" si="82"/>
        <v>0.125</v>
      </c>
      <c r="N975" s="42" t="str">
        <f>IFERROR(VLOOKUP(C975, マスタ!$E$2:$G$33, 3, TRUE), "")</f>
        <v>輸送用機械</v>
      </c>
      <c r="O975" s="15" t="str">
        <f>IF(F975 = "", "", TEXT( WORKDAY(TEXT(LEFT(F975, FIND("(", F975) - 1), "yyyy/mm/dd"), 1, マスタ!$A$2:$A$106), "yyyymmdd"))</f>
        <v>20170816</v>
      </c>
      <c r="P975" s="16">
        <v>42963</v>
      </c>
      <c r="Q975" s="56">
        <v>1710</v>
      </c>
      <c r="R975" s="56">
        <v>1729</v>
      </c>
      <c r="S975" s="56">
        <v>1682</v>
      </c>
      <c r="T975" s="15" t="str">
        <f t="shared" si="79"/>
        <v>有</v>
      </c>
      <c r="U975" s="15" t="str">
        <f t="shared" si="80"/>
        <v>有</v>
      </c>
      <c r="V975" s="67">
        <f t="shared" si="81"/>
        <v>-2.333722287047868E-3</v>
      </c>
      <c r="W975" s="17" t="s">
        <v>947</v>
      </c>
      <c r="X975" s="46">
        <v>-17</v>
      </c>
      <c r="Y975" s="71">
        <f t="shared" si="83"/>
        <v>-9.9183197199533257</v>
      </c>
      <c r="Z975">
        <v>1710</v>
      </c>
      <c r="AA975">
        <v>1714</v>
      </c>
      <c r="AB975">
        <v>1708</v>
      </c>
      <c r="AC975">
        <v>1708</v>
      </c>
      <c r="AD975">
        <v>6300</v>
      </c>
      <c r="AE975">
        <v>1707</v>
      </c>
      <c r="AF975">
        <v>1707</v>
      </c>
      <c r="AG975">
        <v>1682</v>
      </c>
      <c r="AH975">
        <v>1687</v>
      </c>
      <c r="AI975">
        <v>4500</v>
      </c>
      <c r="AJ975">
        <v>1688</v>
      </c>
      <c r="AK975">
        <v>1700</v>
      </c>
      <c r="AL975">
        <v>1688</v>
      </c>
      <c r="AM975">
        <v>1700</v>
      </c>
      <c r="AN975">
        <v>1100</v>
      </c>
      <c r="AO975">
        <v>1697</v>
      </c>
      <c r="AP975">
        <v>1702</v>
      </c>
      <c r="AQ975">
        <v>1697</v>
      </c>
      <c r="AR975">
        <v>1700</v>
      </c>
      <c r="AS975">
        <v>6400</v>
      </c>
      <c r="AT975">
        <v>1699</v>
      </c>
      <c r="AU975">
        <v>1715</v>
      </c>
      <c r="AV975">
        <v>1699</v>
      </c>
      <c r="AW975">
        <v>1715</v>
      </c>
      <c r="AX975">
        <v>2500</v>
      </c>
      <c r="AY975">
        <v>1718</v>
      </c>
      <c r="AZ975">
        <v>1729</v>
      </c>
      <c r="BA975">
        <v>1718</v>
      </c>
      <c r="BB975">
        <v>1718</v>
      </c>
      <c r="BC975">
        <v>11200</v>
      </c>
      <c r="BD975">
        <v>1722</v>
      </c>
      <c r="BE975">
        <v>1725</v>
      </c>
      <c r="BF975">
        <v>1721</v>
      </c>
      <c r="BG975">
        <v>1721</v>
      </c>
      <c r="BH975">
        <v>800</v>
      </c>
      <c r="BI975">
        <v>1722</v>
      </c>
      <c r="BJ975">
        <v>1726</v>
      </c>
      <c r="BK975">
        <v>1708</v>
      </c>
      <c r="BL975">
        <v>1721</v>
      </c>
      <c r="BM975">
        <v>4300</v>
      </c>
      <c r="BN975">
        <v>1720</v>
      </c>
      <c r="BO975">
        <v>1720</v>
      </c>
      <c r="BP975">
        <v>1706</v>
      </c>
      <c r="BQ975">
        <v>1706</v>
      </c>
      <c r="BR975">
        <v>1700</v>
      </c>
      <c r="BS975">
        <v>1709</v>
      </c>
      <c r="BT975">
        <v>1711</v>
      </c>
      <c r="BU975">
        <v>1698</v>
      </c>
      <c r="BV975">
        <v>1698</v>
      </c>
      <c r="BW975">
        <v>3300</v>
      </c>
      <c r="BX975">
        <v>1702</v>
      </c>
      <c r="BY975">
        <v>1709</v>
      </c>
      <c r="BZ975">
        <v>1702</v>
      </c>
      <c r="CA975">
        <v>1702</v>
      </c>
      <c r="CB975">
        <v>1000</v>
      </c>
      <c r="CC975">
        <v>1702</v>
      </c>
      <c r="CD975">
        <v>1710</v>
      </c>
      <c r="CE975">
        <v>1702</v>
      </c>
      <c r="CF975">
        <v>1710</v>
      </c>
      <c r="CG975">
        <v>200</v>
      </c>
      <c r="CH975">
        <v>1710</v>
      </c>
      <c r="CI975">
        <v>1716</v>
      </c>
      <c r="CJ975">
        <v>1710</v>
      </c>
      <c r="CK975">
        <v>1713</v>
      </c>
      <c r="CL975">
        <v>600</v>
      </c>
      <c r="CM975">
        <v>1712</v>
      </c>
      <c r="CN975">
        <v>1712</v>
      </c>
      <c r="CO975">
        <v>1711</v>
      </c>
      <c r="CP975">
        <v>1711</v>
      </c>
      <c r="CQ975">
        <v>300</v>
      </c>
      <c r="CR975">
        <v>1711</v>
      </c>
      <c r="CS975">
        <v>1711</v>
      </c>
      <c r="CT975">
        <v>1711</v>
      </c>
      <c r="CU975">
        <v>1711</v>
      </c>
      <c r="CV975">
        <v>100</v>
      </c>
      <c r="CW975">
        <v>1711</v>
      </c>
      <c r="CX975">
        <v>1711</v>
      </c>
      <c r="CY975">
        <v>1707</v>
      </c>
      <c r="CZ975">
        <v>1707</v>
      </c>
      <c r="DA975">
        <v>200</v>
      </c>
      <c r="DB975">
        <v>1705</v>
      </c>
      <c r="DC975">
        <v>1705</v>
      </c>
      <c r="DD975">
        <v>1705</v>
      </c>
      <c r="DE975">
        <v>1705</v>
      </c>
      <c r="DF975">
        <v>100</v>
      </c>
      <c r="DG975">
        <v>1704</v>
      </c>
      <c r="DH975">
        <v>1705</v>
      </c>
      <c r="DI975">
        <v>1697</v>
      </c>
      <c r="DJ975">
        <v>1697</v>
      </c>
      <c r="DK975">
        <v>1400</v>
      </c>
      <c r="DL975">
        <v>1697</v>
      </c>
      <c r="DM975">
        <v>1700</v>
      </c>
      <c r="DN975">
        <v>1697</v>
      </c>
      <c r="DO975">
        <v>1699</v>
      </c>
      <c r="DP975">
        <v>800</v>
      </c>
      <c r="DU975">
        <v>0</v>
      </c>
      <c r="DZ975">
        <v>0</v>
      </c>
      <c r="EA975">
        <v>1701</v>
      </c>
      <c r="EB975">
        <v>1701</v>
      </c>
      <c r="EC975">
        <v>1701</v>
      </c>
      <c r="ED975">
        <v>1701</v>
      </c>
      <c r="EE975">
        <v>300</v>
      </c>
      <c r="EF975">
        <v>1699</v>
      </c>
      <c r="EG975">
        <v>1699</v>
      </c>
      <c r="EH975">
        <v>1686</v>
      </c>
      <c r="EI975">
        <v>1688</v>
      </c>
      <c r="EJ975">
        <v>4700</v>
      </c>
      <c r="EK975">
        <v>1695</v>
      </c>
      <c r="EL975">
        <v>1705</v>
      </c>
      <c r="EM975">
        <v>1695</v>
      </c>
      <c r="EN975">
        <v>1705</v>
      </c>
      <c r="EO975">
        <v>500</v>
      </c>
      <c r="EP975">
        <v>1703</v>
      </c>
      <c r="EQ975">
        <v>1703</v>
      </c>
      <c r="ER975">
        <v>1703</v>
      </c>
      <c r="ES975">
        <v>1703</v>
      </c>
      <c r="ET975">
        <v>100</v>
      </c>
      <c r="EU975">
        <v>1705</v>
      </c>
      <c r="EV975">
        <v>1705</v>
      </c>
      <c r="EW975">
        <v>1700</v>
      </c>
      <c r="EX975">
        <v>1700</v>
      </c>
      <c r="EY975">
        <v>1100</v>
      </c>
      <c r="FD975">
        <v>0</v>
      </c>
      <c r="FI975">
        <v>0</v>
      </c>
      <c r="FJ975">
        <v>1704</v>
      </c>
      <c r="FK975">
        <v>1704</v>
      </c>
      <c r="FL975">
        <v>1697</v>
      </c>
      <c r="FM975">
        <v>1697</v>
      </c>
      <c r="FN975">
        <v>1200</v>
      </c>
      <c r="FO975">
        <v>1697</v>
      </c>
      <c r="FP975">
        <v>1697</v>
      </c>
      <c r="FQ975">
        <v>1697</v>
      </c>
      <c r="FR975">
        <v>1697</v>
      </c>
      <c r="FS975">
        <v>200</v>
      </c>
      <c r="FT975">
        <v>1696</v>
      </c>
      <c r="FU975">
        <v>1696</v>
      </c>
      <c r="FV975">
        <v>1696</v>
      </c>
      <c r="FW975">
        <v>1696</v>
      </c>
      <c r="FX975">
        <v>500</v>
      </c>
      <c r="GC975">
        <v>0</v>
      </c>
      <c r="GH975">
        <v>0</v>
      </c>
      <c r="GM975">
        <v>0</v>
      </c>
      <c r="GR975">
        <v>0</v>
      </c>
      <c r="GW975">
        <v>0</v>
      </c>
      <c r="HB975">
        <v>0</v>
      </c>
      <c r="HG975">
        <v>0</v>
      </c>
      <c r="HL975">
        <v>0</v>
      </c>
      <c r="HQ975">
        <v>0</v>
      </c>
      <c r="HV975">
        <v>0</v>
      </c>
      <c r="IA975">
        <v>0</v>
      </c>
      <c r="IB975">
        <v>1696</v>
      </c>
      <c r="IC975">
        <v>1696</v>
      </c>
      <c r="ID975">
        <v>1692</v>
      </c>
      <c r="IE975">
        <v>1692</v>
      </c>
      <c r="IF975">
        <v>3100</v>
      </c>
      <c r="IG975">
        <v>1692</v>
      </c>
      <c r="IH975">
        <v>1699</v>
      </c>
      <c r="II975">
        <v>1691</v>
      </c>
      <c r="IJ975">
        <v>1699</v>
      </c>
      <c r="IK975">
        <v>1400</v>
      </c>
      <c r="IL975">
        <v>1697</v>
      </c>
      <c r="IM975">
        <v>1698</v>
      </c>
      <c r="IN975">
        <v>1697</v>
      </c>
      <c r="IO975">
        <v>1698</v>
      </c>
      <c r="IP975">
        <v>400</v>
      </c>
      <c r="IQ975">
        <v>1698</v>
      </c>
      <c r="IR975">
        <v>1698</v>
      </c>
      <c r="IS975">
        <v>1695</v>
      </c>
      <c r="IT975">
        <v>1695</v>
      </c>
      <c r="IU975">
        <v>2400</v>
      </c>
      <c r="IZ975">
        <v>0</v>
      </c>
      <c r="JA975">
        <v>1696</v>
      </c>
      <c r="JB975">
        <v>1696</v>
      </c>
      <c r="JC975">
        <v>1696</v>
      </c>
      <c r="JD975">
        <v>1696</v>
      </c>
      <c r="JE975">
        <v>100</v>
      </c>
      <c r="JF975">
        <v>1699</v>
      </c>
      <c r="JG975">
        <v>1699</v>
      </c>
      <c r="JH975">
        <v>1699</v>
      </c>
      <c r="JI975">
        <v>1699</v>
      </c>
      <c r="JJ975">
        <v>100</v>
      </c>
      <c r="JK975">
        <v>1695</v>
      </c>
      <c r="JL975">
        <v>1695</v>
      </c>
      <c r="JM975">
        <v>1692</v>
      </c>
      <c r="JN975">
        <v>1692</v>
      </c>
      <c r="JO975">
        <v>1900</v>
      </c>
      <c r="JP975">
        <v>1694</v>
      </c>
      <c r="JQ975">
        <v>1695</v>
      </c>
      <c r="JR975">
        <v>1693</v>
      </c>
      <c r="JS975">
        <v>1693</v>
      </c>
      <c r="JT975">
        <v>400</v>
      </c>
      <c r="JU975">
        <v>1693</v>
      </c>
      <c r="JV975">
        <v>1693</v>
      </c>
      <c r="JW975">
        <v>1691</v>
      </c>
      <c r="JX975">
        <v>1692</v>
      </c>
      <c r="JY975">
        <v>700</v>
      </c>
      <c r="JZ975">
        <v>1692</v>
      </c>
      <c r="KA975">
        <v>1692</v>
      </c>
      <c r="KB975">
        <v>1688</v>
      </c>
      <c r="KC975">
        <v>1688</v>
      </c>
      <c r="KD975">
        <v>1800</v>
      </c>
      <c r="KE975">
        <v>1687</v>
      </c>
      <c r="KF975">
        <v>1689</v>
      </c>
      <c r="KG975">
        <v>1685</v>
      </c>
      <c r="KH975">
        <v>1689</v>
      </c>
      <c r="KI975">
        <v>3500</v>
      </c>
      <c r="KJ975">
        <v>1691</v>
      </c>
      <c r="KK975">
        <v>1694</v>
      </c>
      <c r="KL975">
        <v>1691</v>
      </c>
      <c r="KM975">
        <v>1694</v>
      </c>
      <c r="KN975">
        <v>600</v>
      </c>
      <c r="KO975">
        <v>1693</v>
      </c>
      <c r="KP975">
        <v>1693</v>
      </c>
      <c r="KQ975">
        <v>1691</v>
      </c>
      <c r="KR975">
        <v>1691</v>
      </c>
      <c r="KS975">
        <v>300</v>
      </c>
      <c r="KT975">
        <v>1691</v>
      </c>
      <c r="KU975">
        <v>1700</v>
      </c>
      <c r="KV975">
        <v>1691</v>
      </c>
      <c r="KW975">
        <v>1700</v>
      </c>
      <c r="KX975">
        <v>1500</v>
      </c>
      <c r="KY975">
        <v>1697</v>
      </c>
      <c r="KZ975">
        <v>1698</v>
      </c>
      <c r="LA975">
        <v>1695</v>
      </c>
      <c r="LB975">
        <v>1698</v>
      </c>
      <c r="LC975">
        <v>1900</v>
      </c>
      <c r="LD975">
        <v>1699</v>
      </c>
      <c r="LE975">
        <v>1703</v>
      </c>
      <c r="LF975">
        <v>1698</v>
      </c>
      <c r="LG975">
        <v>1698</v>
      </c>
      <c r="LH975">
        <v>1200</v>
      </c>
      <c r="LI975">
        <v>1697</v>
      </c>
      <c r="LJ975">
        <v>1697</v>
      </c>
      <c r="LK975">
        <v>1690</v>
      </c>
      <c r="LL975">
        <v>1690</v>
      </c>
      <c r="LM975">
        <v>1400</v>
      </c>
      <c r="LN975">
        <v>1690</v>
      </c>
      <c r="LO975">
        <v>1696</v>
      </c>
      <c r="LP975">
        <v>1689</v>
      </c>
      <c r="LQ975">
        <v>1696</v>
      </c>
      <c r="LR975">
        <v>800</v>
      </c>
      <c r="LS975">
        <v>1693</v>
      </c>
      <c r="LT975">
        <v>1693</v>
      </c>
      <c r="LU975">
        <v>1692</v>
      </c>
      <c r="LV975">
        <v>1692</v>
      </c>
      <c r="LW975">
        <v>700</v>
      </c>
      <c r="LX975">
        <v>1692</v>
      </c>
      <c r="LY975">
        <v>1696</v>
      </c>
      <c r="LZ975">
        <v>1692</v>
      </c>
      <c r="MA975">
        <v>1696</v>
      </c>
      <c r="MB975">
        <v>500</v>
      </c>
      <c r="MC975">
        <v>1693</v>
      </c>
      <c r="MD975">
        <v>1693</v>
      </c>
      <c r="ME975">
        <v>1690</v>
      </c>
      <c r="MF975">
        <v>1690</v>
      </c>
      <c r="MG975">
        <v>1300</v>
      </c>
      <c r="MH975">
        <v>1689</v>
      </c>
      <c r="MI975">
        <v>1689</v>
      </c>
      <c r="MJ975">
        <v>1688</v>
      </c>
      <c r="MK975">
        <v>1688</v>
      </c>
      <c r="ML975">
        <v>600</v>
      </c>
      <c r="MM975">
        <v>1689</v>
      </c>
      <c r="MN975">
        <v>1694</v>
      </c>
      <c r="MO975">
        <v>1689</v>
      </c>
      <c r="MP975">
        <v>1694</v>
      </c>
      <c r="MQ975">
        <v>500</v>
      </c>
      <c r="MR975">
        <v>1691</v>
      </c>
      <c r="MS975">
        <v>1691</v>
      </c>
      <c r="MT975">
        <v>1691</v>
      </c>
      <c r="MU975">
        <v>1691</v>
      </c>
      <c r="MV975">
        <v>300</v>
      </c>
      <c r="MW975">
        <v>1691</v>
      </c>
      <c r="MX975">
        <v>1691</v>
      </c>
      <c r="MY975">
        <v>1690</v>
      </c>
      <c r="MZ975">
        <v>1690</v>
      </c>
      <c r="NA975">
        <v>700</v>
      </c>
      <c r="NB975">
        <v>1690</v>
      </c>
      <c r="NC975">
        <v>1690</v>
      </c>
      <c r="ND975">
        <v>1688</v>
      </c>
      <c r="NE975">
        <v>1689</v>
      </c>
      <c r="NF975">
        <v>1500</v>
      </c>
      <c r="NG975">
        <v>1688</v>
      </c>
      <c r="NH975">
        <v>1693</v>
      </c>
      <c r="NI975">
        <v>1687</v>
      </c>
      <c r="NJ975">
        <v>1693</v>
      </c>
      <c r="NK975">
        <v>700</v>
      </c>
      <c r="NL975">
        <v>1691</v>
      </c>
      <c r="NM975">
        <v>1693</v>
      </c>
      <c r="NN975">
        <v>1691</v>
      </c>
      <c r="NO975">
        <v>1693</v>
      </c>
      <c r="NP975">
        <v>300</v>
      </c>
      <c r="NQ975">
        <v>1692</v>
      </c>
      <c r="NR975">
        <v>1696</v>
      </c>
      <c r="NS975">
        <v>1687</v>
      </c>
      <c r="NT975">
        <v>1692</v>
      </c>
      <c r="NU975">
        <v>6400</v>
      </c>
      <c r="NV975">
        <v>1692</v>
      </c>
      <c r="NW975">
        <v>1692</v>
      </c>
      <c r="NX975">
        <v>1692</v>
      </c>
      <c r="NY975">
        <v>1692</v>
      </c>
      <c r="NZ975">
        <v>3300</v>
      </c>
    </row>
    <row r="976" spans="1:390" ht="27">
      <c r="A976" s="14" t="s">
        <v>18</v>
      </c>
      <c r="B976" s="14">
        <v>27</v>
      </c>
      <c r="C976" s="14">
        <v>2884</v>
      </c>
      <c r="D976" s="9" t="s">
        <v>199</v>
      </c>
      <c r="E976" s="14" t="s">
        <v>20</v>
      </c>
      <c r="F976" s="14" t="s">
        <v>621</v>
      </c>
      <c r="G976" s="51">
        <v>3915</v>
      </c>
      <c r="H976" s="51">
        <v>200</v>
      </c>
      <c r="I976" s="59">
        <v>5.3800000000000001E-2</v>
      </c>
      <c r="J976" s="51">
        <v>66800</v>
      </c>
      <c r="K976" s="51">
        <v>3970</v>
      </c>
      <c r="L976" s="51">
        <v>3760</v>
      </c>
      <c r="M976" s="64">
        <f t="shared" si="82"/>
        <v>0.26190476190476192</v>
      </c>
      <c r="N976" s="43" t="str">
        <f>IFERROR(VLOOKUP(C976, マスタ!$E$2:$G$33, 3, TRUE), "")</f>
        <v>食品</v>
      </c>
      <c r="O976" s="14" t="str">
        <f>IF(F976 = "", "", TEXT( WORKDAY(TEXT(LEFT(F976, FIND("(", F976) - 1), "yyyy/mm/dd"), 1, マスタ!$A$2:$A$106), "yyyymmdd"))</f>
        <v>20170816</v>
      </c>
      <c r="P976" s="18">
        <v>42963</v>
      </c>
      <c r="Q976" s="57">
        <v>3930</v>
      </c>
      <c r="R976" s="57">
        <v>3940</v>
      </c>
      <c r="S976" s="57">
        <v>3870</v>
      </c>
      <c r="T976" s="14" t="str">
        <f t="shared" si="79"/>
        <v>無</v>
      </c>
      <c r="U976" s="14" t="str">
        <f t="shared" si="80"/>
        <v>有</v>
      </c>
      <c r="V976" s="68">
        <f t="shared" si="81"/>
        <v>3.8314176245211051E-3</v>
      </c>
      <c r="W976" s="19" t="s">
        <v>947</v>
      </c>
      <c r="X976" s="47">
        <v>-39</v>
      </c>
      <c r="Y976" s="70">
        <f t="shared" si="83"/>
        <v>-9.9616858237547898</v>
      </c>
      <c r="Z976">
        <v>3930</v>
      </c>
      <c r="AA976">
        <v>3940</v>
      </c>
      <c r="AB976">
        <v>3930</v>
      </c>
      <c r="AC976">
        <v>3940</v>
      </c>
      <c r="AD976">
        <v>2100</v>
      </c>
      <c r="AE976">
        <v>3925</v>
      </c>
      <c r="AF976">
        <v>3925</v>
      </c>
      <c r="AG976">
        <v>3915</v>
      </c>
      <c r="AH976">
        <v>3915</v>
      </c>
      <c r="AI976">
        <v>500</v>
      </c>
      <c r="AJ976">
        <v>3910</v>
      </c>
      <c r="AK976">
        <v>3910</v>
      </c>
      <c r="AL976">
        <v>3900</v>
      </c>
      <c r="AM976">
        <v>3900</v>
      </c>
      <c r="AN976">
        <v>700</v>
      </c>
      <c r="AO976">
        <v>3905</v>
      </c>
      <c r="AP976">
        <v>3910</v>
      </c>
      <c r="AQ976">
        <v>3905</v>
      </c>
      <c r="AR976">
        <v>3910</v>
      </c>
      <c r="AS976">
        <v>300</v>
      </c>
      <c r="AT976">
        <v>3900</v>
      </c>
      <c r="AU976">
        <v>3900</v>
      </c>
      <c r="AV976">
        <v>3880</v>
      </c>
      <c r="AW976">
        <v>3880</v>
      </c>
      <c r="AX976">
        <v>900</v>
      </c>
      <c r="AY976">
        <v>3880</v>
      </c>
      <c r="AZ976">
        <v>3900</v>
      </c>
      <c r="BA976">
        <v>3870</v>
      </c>
      <c r="BB976">
        <v>3895</v>
      </c>
      <c r="BC976">
        <v>1600</v>
      </c>
      <c r="BD976">
        <v>3900</v>
      </c>
      <c r="BE976">
        <v>3900</v>
      </c>
      <c r="BF976">
        <v>3885</v>
      </c>
      <c r="BG976">
        <v>3890</v>
      </c>
      <c r="BH976">
        <v>500</v>
      </c>
      <c r="BI976">
        <v>3895</v>
      </c>
      <c r="BJ976">
        <v>3895</v>
      </c>
      <c r="BK976">
        <v>3895</v>
      </c>
      <c r="BL976">
        <v>3895</v>
      </c>
      <c r="BM976">
        <v>100</v>
      </c>
      <c r="BN976">
        <v>3900</v>
      </c>
      <c r="BO976">
        <v>3905</v>
      </c>
      <c r="BP976">
        <v>3900</v>
      </c>
      <c r="BQ976">
        <v>3905</v>
      </c>
      <c r="BR976">
        <v>800</v>
      </c>
      <c r="BS976">
        <v>3905</v>
      </c>
      <c r="BT976">
        <v>3905</v>
      </c>
      <c r="BU976">
        <v>3905</v>
      </c>
      <c r="BV976">
        <v>3905</v>
      </c>
      <c r="BW976">
        <v>200</v>
      </c>
      <c r="BX976">
        <v>3905</v>
      </c>
      <c r="BY976">
        <v>3910</v>
      </c>
      <c r="BZ976">
        <v>3905</v>
      </c>
      <c r="CA976">
        <v>3910</v>
      </c>
      <c r="CB976">
        <v>400</v>
      </c>
      <c r="CG976">
        <v>0</v>
      </c>
      <c r="CH976">
        <v>3915</v>
      </c>
      <c r="CI976">
        <v>3920</v>
      </c>
      <c r="CJ976">
        <v>3910</v>
      </c>
      <c r="CK976">
        <v>3910</v>
      </c>
      <c r="CL976">
        <v>1100</v>
      </c>
      <c r="CM976">
        <v>3925</v>
      </c>
      <c r="CN976">
        <v>3925</v>
      </c>
      <c r="CO976">
        <v>3925</v>
      </c>
      <c r="CP976">
        <v>3925</v>
      </c>
      <c r="CQ976">
        <v>100</v>
      </c>
      <c r="CR976">
        <v>3905</v>
      </c>
      <c r="CS976">
        <v>3905</v>
      </c>
      <c r="CT976">
        <v>3905</v>
      </c>
      <c r="CU976">
        <v>3905</v>
      </c>
      <c r="CV976">
        <v>100</v>
      </c>
      <c r="DA976">
        <v>0</v>
      </c>
      <c r="DB976">
        <v>3900</v>
      </c>
      <c r="DC976">
        <v>3900</v>
      </c>
      <c r="DD976">
        <v>3885</v>
      </c>
      <c r="DE976">
        <v>3885</v>
      </c>
      <c r="DF976">
        <v>700</v>
      </c>
      <c r="DK976">
        <v>0</v>
      </c>
      <c r="DL976">
        <v>3885</v>
      </c>
      <c r="DM976">
        <v>3885</v>
      </c>
      <c r="DN976">
        <v>3885</v>
      </c>
      <c r="DO976">
        <v>3885</v>
      </c>
      <c r="DP976">
        <v>300</v>
      </c>
      <c r="DQ976">
        <v>3900</v>
      </c>
      <c r="DR976">
        <v>3900</v>
      </c>
      <c r="DS976">
        <v>3895</v>
      </c>
      <c r="DT976">
        <v>3895</v>
      </c>
      <c r="DU976">
        <v>200</v>
      </c>
      <c r="DZ976">
        <v>0</v>
      </c>
      <c r="EE976">
        <v>0</v>
      </c>
      <c r="EF976">
        <v>3895</v>
      </c>
      <c r="EG976">
        <v>3895</v>
      </c>
      <c r="EH976">
        <v>3890</v>
      </c>
      <c r="EI976">
        <v>3890</v>
      </c>
      <c r="EJ976">
        <v>200</v>
      </c>
      <c r="EK976">
        <v>3900</v>
      </c>
      <c r="EL976">
        <v>3900</v>
      </c>
      <c r="EM976">
        <v>3900</v>
      </c>
      <c r="EN976">
        <v>3900</v>
      </c>
      <c r="EO976">
        <v>100</v>
      </c>
      <c r="EP976">
        <v>3900</v>
      </c>
      <c r="EQ976">
        <v>3905</v>
      </c>
      <c r="ER976">
        <v>3900</v>
      </c>
      <c r="ES976">
        <v>3905</v>
      </c>
      <c r="ET976">
        <v>600</v>
      </c>
      <c r="EY976">
        <v>0</v>
      </c>
      <c r="EZ976">
        <v>3895</v>
      </c>
      <c r="FA976">
        <v>3895</v>
      </c>
      <c r="FB976">
        <v>3895</v>
      </c>
      <c r="FC976">
        <v>3895</v>
      </c>
      <c r="FD976">
        <v>100</v>
      </c>
      <c r="FI976">
        <v>0</v>
      </c>
      <c r="FJ976">
        <v>3905</v>
      </c>
      <c r="FK976">
        <v>3910</v>
      </c>
      <c r="FL976">
        <v>3905</v>
      </c>
      <c r="FM976">
        <v>3910</v>
      </c>
      <c r="FN976">
        <v>500</v>
      </c>
      <c r="FS976">
        <v>0</v>
      </c>
      <c r="FX976">
        <v>0</v>
      </c>
      <c r="GC976">
        <v>0</v>
      </c>
      <c r="GH976">
        <v>0</v>
      </c>
      <c r="GM976">
        <v>0</v>
      </c>
      <c r="GR976">
        <v>0</v>
      </c>
      <c r="GW976">
        <v>0</v>
      </c>
      <c r="HB976">
        <v>0</v>
      </c>
      <c r="HG976">
        <v>0</v>
      </c>
      <c r="HL976">
        <v>0</v>
      </c>
      <c r="HQ976">
        <v>0</v>
      </c>
      <c r="HV976">
        <v>0</v>
      </c>
      <c r="IA976">
        <v>0</v>
      </c>
      <c r="IB976">
        <v>3900</v>
      </c>
      <c r="IC976">
        <v>3900</v>
      </c>
      <c r="ID976">
        <v>3900</v>
      </c>
      <c r="IE976">
        <v>3900</v>
      </c>
      <c r="IF976">
        <v>500</v>
      </c>
      <c r="IG976">
        <v>3910</v>
      </c>
      <c r="IH976">
        <v>3910</v>
      </c>
      <c r="II976">
        <v>3910</v>
      </c>
      <c r="IJ976">
        <v>3910</v>
      </c>
      <c r="IK976">
        <v>100</v>
      </c>
      <c r="IP976">
        <v>0</v>
      </c>
      <c r="IU976">
        <v>0</v>
      </c>
      <c r="IV976">
        <v>3910</v>
      </c>
      <c r="IW976">
        <v>3910</v>
      </c>
      <c r="IX976">
        <v>3910</v>
      </c>
      <c r="IY976">
        <v>3910</v>
      </c>
      <c r="IZ976">
        <v>100</v>
      </c>
      <c r="JA976">
        <v>3900</v>
      </c>
      <c r="JB976">
        <v>3905</v>
      </c>
      <c r="JC976">
        <v>3900</v>
      </c>
      <c r="JD976">
        <v>3900</v>
      </c>
      <c r="JE976">
        <v>300</v>
      </c>
      <c r="JF976">
        <v>3900</v>
      </c>
      <c r="JG976">
        <v>3900</v>
      </c>
      <c r="JH976">
        <v>3900</v>
      </c>
      <c r="JI976">
        <v>3900</v>
      </c>
      <c r="JJ976">
        <v>100</v>
      </c>
      <c r="JK976">
        <v>3905</v>
      </c>
      <c r="JL976">
        <v>3905</v>
      </c>
      <c r="JM976">
        <v>3895</v>
      </c>
      <c r="JN976">
        <v>3895</v>
      </c>
      <c r="JO976">
        <v>200</v>
      </c>
      <c r="JP976">
        <v>3900</v>
      </c>
      <c r="JQ976">
        <v>3900</v>
      </c>
      <c r="JR976">
        <v>3900</v>
      </c>
      <c r="JS976">
        <v>3900</v>
      </c>
      <c r="JT976">
        <v>600</v>
      </c>
      <c r="JY976">
        <v>0</v>
      </c>
      <c r="KD976">
        <v>0</v>
      </c>
      <c r="KI976">
        <v>0</v>
      </c>
      <c r="KN976">
        <v>0</v>
      </c>
      <c r="KO976">
        <v>3905</v>
      </c>
      <c r="KP976">
        <v>3905</v>
      </c>
      <c r="KQ976">
        <v>3905</v>
      </c>
      <c r="KR976">
        <v>3905</v>
      </c>
      <c r="KS976">
        <v>100</v>
      </c>
      <c r="KT976">
        <v>3915</v>
      </c>
      <c r="KU976">
        <v>3925</v>
      </c>
      <c r="KV976">
        <v>3915</v>
      </c>
      <c r="KW976">
        <v>3925</v>
      </c>
      <c r="KX976">
        <v>600</v>
      </c>
      <c r="KY976">
        <v>3920</v>
      </c>
      <c r="KZ976">
        <v>3920</v>
      </c>
      <c r="LA976">
        <v>3910</v>
      </c>
      <c r="LB976">
        <v>3910</v>
      </c>
      <c r="LC976">
        <v>800</v>
      </c>
      <c r="LH976">
        <v>0</v>
      </c>
      <c r="LI976">
        <v>3925</v>
      </c>
      <c r="LJ976">
        <v>3925</v>
      </c>
      <c r="LK976">
        <v>3925</v>
      </c>
      <c r="LL976">
        <v>3925</v>
      </c>
      <c r="LM976">
        <v>100</v>
      </c>
      <c r="LN976">
        <v>3925</v>
      </c>
      <c r="LO976">
        <v>3925</v>
      </c>
      <c r="LP976">
        <v>3925</v>
      </c>
      <c r="LQ976">
        <v>3925</v>
      </c>
      <c r="LR976">
        <v>200</v>
      </c>
      <c r="LS976">
        <v>3930</v>
      </c>
      <c r="LT976">
        <v>3930</v>
      </c>
      <c r="LU976">
        <v>3930</v>
      </c>
      <c r="LV976">
        <v>3930</v>
      </c>
      <c r="LW976">
        <v>100</v>
      </c>
      <c r="LX976">
        <v>3925</v>
      </c>
      <c r="LY976">
        <v>3925</v>
      </c>
      <c r="LZ976">
        <v>3920</v>
      </c>
      <c r="MA976">
        <v>3920</v>
      </c>
      <c r="MB976">
        <v>500</v>
      </c>
      <c r="MC976">
        <v>3920</v>
      </c>
      <c r="MD976">
        <v>3920</v>
      </c>
      <c r="ME976">
        <v>3905</v>
      </c>
      <c r="MF976">
        <v>3905</v>
      </c>
      <c r="MG976">
        <v>500</v>
      </c>
      <c r="MH976">
        <v>3905</v>
      </c>
      <c r="MI976">
        <v>3905</v>
      </c>
      <c r="MJ976">
        <v>3905</v>
      </c>
      <c r="MK976">
        <v>3905</v>
      </c>
      <c r="ML976">
        <v>100</v>
      </c>
      <c r="MM976">
        <v>3900</v>
      </c>
      <c r="MN976">
        <v>3900</v>
      </c>
      <c r="MO976">
        <v>3900</v>
      </c>
      <c r="MP976">
        <v>3900</v>
      </c>
      <c r="MQ976">
        <v>200</v>
      </c>
      <c r="MR976">
        <v>3900</v>
      </c>
      <c r="MS976">
        <v>3900</v>
      </c>
      <c r="MT976">
        <v>3895</v>
      </c>
      <c r="MU976">
        <v>3895</v>
      </c>
      <c r="MV976">
        <v>400</v>
      </c>
      <c r="MW976">
        <v>3900</v>
      </c>
      <c r="MX976">
        <v>3900</v>
      </c>
      <c r="MY976">
        <v>3900</v>
      </c>
      <c r="MZ976">
        <v>3900</v>
      </c>
      <c r="NA976">
        <v>300</v>
      </c>
      <c r="NB976">
        <v>3900</v>
      </c>
      <c r="NC976">
        <v>3900</v>
      </c>
      <c r="ND976">
        <v>3900</v>
      </c>
      <c r="NE976">
        <v>3900</v>
      </c>
      <c r="NF976">
        <v>300</v>
      </c>
      <c r="NG976">
        <v>3905</v>
      </c>
      <c r="NH976">
        <v>3905</v>
      </c>
      <c r="NI976">
        <v>3905</v>
      </c>
      <c r="NJ976">
        <v>3905</v>
      </c>
      <c r="NK976">
        <v>300</v>
      </c>
      <c r="NL976">
        <v>3910</v>
      </c>
      <c r="NM976">
        <v>3910</v>
      </c>
      <c r="NN976">
        <v>3910</v>
      </c>
      <c r="NO976">
        <v>3910</v>
      </c>
      <c r="NP976">
        <v>500</v>
      </c>
      <c r="NQ976">
        <v>3900</v>
      </c>
      <c r="NR976">
        <v>3900</v>
      </c>
      <c r="NS976">
        <v>3900</v>
      </c>
      <c r="NT976">
        <v>3900</v>
      </c>
      <c r="NU976">
        <v>400</v>
      </c>
      <c r="NV976">
        <v>3895</v>
      </c>
      <c r="NW976">
        <v>3895</v>
      </c>
      <c r="NX976">
        <v>3895</v>
      </c>
      <c r="NY976">
        <v>3895</v>
      </c>
      <c r="NZ976">
        <v>600</v>
      </c>
    </row>
    <row r="977" spans="1:390" ht="27">
      <c r="A977" s="15" t="s">
        <v>18</v>
      </c>
      <c r="B977" s="15">
        <v>28</v>
      </c>
      <c r="C977" s="15">
        <v>4848</v>
      </c>
      <c r="D977" s="10" t="s">
        <v>438</v>
      </c>
      <c r="E977" s="15" t="s">
        <v>20</v>
      </c>
      <c r="F977" s="15" t="s">
        <v>621</v>
      </c>
      <c r="G977" s="50">
        <v>1768</v>
      </c>
      <c r="H977" s="50">
        <v>90</v>
      </c>
      <c r="I977" s="58">
        <v>5.3600000000000002E-2</v>
      </c>
      <c r="J977" s="50">
        <v>683500</v>
      </c>
      <c r="K977" s="50">
        <v>1799</v>
      </c>
      <c r="L977" s="50">
        <v>1694</v>
      </c>
      <c r="M977" s="63">
        <f t="shared" si="82"/>
        <v>0.29523809523809524</v>
      </c>
      <c r="N977" s="42" t="str">
        <f>IFERROR(VLOOKUP(C977, マスタ!$E$2:$G$33, 3, TRUE), "")</f>
        <v>化学・医薬品</v>
      </c>
      <c r="O977" s="15" t="str">
        <f>IF(F977 = "", "", TEXT( WORKDAY(TEXT(LEFT(F977, FIND("(", F977) - 1), "yyyy/mm/dd"), 1, マスタ!$A$2:$A$106), "yyyymmdd"))</f>
        <v>20170816</v>
      </c>
      <c r="P977" s="16">
        <v>42963</v>
      </c>
      <c r="Q977" s="56">
        <v>1774</v>
      </c>
      <c r="R977" s="56">
        <v>1854</v>
      </c>
      <c r="S977" s="56">
        <v>1759</v>
      </c>
      <c r="T977" s="15" t="str">
        <f t="shared" si="79"/>
        <v>有</v>
      </c>
      <c r="U977" s="15" t="str">
        <f t="shared" si="80"/>
        <v>無</v>
      </c>
      <c r="V977" s="67">
        <f t="shared" si="81"/>
        <v>3.3936651583710287E-3</v>
      </c>
      <c r="W977" s="17" t="s">
        <v>950</v>
      </c>
      <c r="X977" s="46">
        <v>11</v>
      </c>
      <c r="Y977" s="71">
        <f t="shared" si="83"/>
        <v>6.2217194570135739</v>
      </c>
      <c r="Z977">
        <v>1774</v>
      </c>
      <c r="AA977">
        <v>1775</v>
      </c>
      <c r="AB977">
        <v>1759</v>
      </c>
      <c r="AC977">
        <v>1772</v>
      </c>
      <c r="AD977">
        <v>33000</v>
      </c>
      <c r="AE977">
        <v>1775</v>
      </c>
      <c r="AF977">
        <v>1799</v>
      </c>
      <c r="AG977">
        <v>1775</v>
      </c>
      <c r="AH977">
        <v>1794</v>
      </c>
      <c r="AI977">
        <v>30200</v>
      </c>
      <c r="AJ977">
        <v>1795</v>
      </c>
      <c r="AK977">
        <v>1798</v>
      </c>
      <c r="AL977">
        <v>1789</v>
      </c>
      <c r="AM977">
        <v>1789</v>
      </c>
      <c r="AN977">
        <v>7800</v>
      </c>
      <c r="AO977">
        <v>1789</v>
      </c>
      <c r="AP977">
        <v>1790</v>
      </c>
      <c r="AQ977">
        <v>1775</v>
      </c>
      <c r="AR977">
        <v>1780</v>
      </c>
      <c r="AS977">
        <v>9900</v>
      </c>
      <c r="AT977">
        <v>1781</v>
      </c>
      <c r="AU977">
        <v>1789</v>
      </c>
      <c r="AV977">
        <v>1775</v>
      </c>
      <c r="AW977">
        <v>1785</v>
      </c>
      <c r="AX977">
        <v>12200</v>
      </c>
      <c r="AY977">
        <v>1785</v>
      </c>
      <c r="AZ977">
        <v>1788</v>
      </c>
      <c r="BA977">
        <v>1773</v>
      </c>
      <c r="BB977">
        <v>1773</v>
      </c>
      <c r="BC977">
        <v>4900</v>
      </c>
      <c r="BD977">
        <v>1774</v>
      </c>
      <c r="BE977">
        <v>1778</v>
      </c>
      <c r="BF977">
        <v>1773</v>
      </c>
      <c r="BG977">
        <v>1777</v>
      </c>
      <c r="BH977">
        <v>3800</v>
      </c>
      <c r="BI977">
        <v>1777</v>
      </c>
      <c r="BJ977">
        <v>1786</v>
      </c>
      <c r="BK977">
        <v>1777</v>
      </c>
      <c r="BL977">
        <v>1786</v>
      </c>
      <c r="BM977">
        <v>4200</v>
      </c>
      <c r="BN977">
        <v>1787</v>
      </c>
      <c r="BO977">
        <v>1790</v>
      </c>
      <c r="BP977">
        <v>1785</v>
      </c>
      <c r="BQ977">
        <v>1788</v>
      </c>
      <c r="BR977">
        <v>4600</v>
      </c>
      <c r="BS977">
        <v>1788</v>
      </c>
      <c r="BT977">
        <v>1789</v>
      </c>
      <c r="BU977">
        <v>1786</v>
      </c>
      <c r="BV977">
        <v>1787</v>
      </c>
      <c r="BW977">
        <v>2100</v>
      </c>
      <c r="BX977">
        <v>1787</v>
      </c>
      <c r="BY977">
        <v>1794</v>
      </c>
      <c r="BZ977">
        <v>1787</v>
      </c>
      <c r="CA977">
        <v>1791</v>
      </c>
      <c r="CB977">
        <v>5900</v>
      </c>
      <c r="CC977">
        <v>1792</v>
      </c>
      <c r="CD977">
        <v>1796</v>
      </c>
      <c r="CE977">
        <v>1792</v>
      </c>
      <c r="CF977">
        <v>1793</v>
      </c>
      <c r="CG977">
        <v>6700</v>
      </c>
      <c r="CH977">
        <v>1794</v>
      </c>
      <c r="CI977">
        <v>1805</v>
      </c>
      <c r="CJ977">
        <v>1793</v>
      </c>
      <c r="CK977">
        <v>1805</v>
      </c>
      <c r="CL977">
        <v>30500</v>
      </c>
      <c r="CM977">
        <v>1803</v>
      </c>
      <c r="CN977">
        <v>1807</v>
      </c>
      <c r="CO977">
        <v>1800</v>
      </c>
      <c r="CP977">
        <v>1803</v>
      </c>
      <c r="CQ977">
        <v>10200</v>
      </c>
      <c r="CR977">
        <v>1803</v>
      </c>
      <c r="CS977">
        <v>1803</v>
      </c>
      <c r="CT977">
        <v>1796</v>
      </c>
      <c r="CU977">
        <v>1797</v>
      </c>
      <c r="CV977">
        <v>5800</v>
      </c>
      <c r="CW977">
        <v>1798</v>
      </c>
      <c r="CX977">
        <v>1799</v>
      </c>
      <c r="CY977">
        <v>1793</v>
      </c>
      <c r="CZ977">
        <v>1798</v>
      </c>
      <c r="DA977">
        <v>9000</v>
      </c>
      <c r="DB977">
        <v>1797</v>
      </c>
      <c r="DC977">
        <v>1797</v>
      </c>
      <c r="DD977">
        <v>1786</v>
      </c>
      <c r="DE977">
        <v>1787</v>
      </c>
      <c r="DF977">
        <v>12600</v>
      </c>
      <c r="DG977">
        <v>1788</v>
      </c>
      <c r="DH977">
        <v>1798</v>
      </c>
      <c r="DI977">
        <v>1787</v>
      </c>
      <c r="DJ977">
        <v>1798</v>
      </c>
      <c r="DK977">
        <v>12000</v>
      </c>
      <c r="DL977">
        <v>1799</v>
      </c>
      <c r="DM977">
        <v>1800</v>
      </c>
      <c r="DN977">
        <v>1796</v>
      </c>
      <c r="DO977">
        <v>1796</v>
      </c>
      <c r="DP977">
        <v>6300</v>
      </c>
      <c r="DQ977">
        <v>1796</v>
      </c>
      <c r="DR977">
        <v>1798</v>
      </c>
      <c r="DS977">
        <v>1796</v>
      </c>
      <c r="DT977">
        <v>1796</v>
      </c>
      <c r="DU977">
        <v>3100</v>
      </c>
      <c r="DV977">
        <v>1795</v>
      </c>
      <c r="DW977">
        <v>1798</v>
      </c>
      <c r="DX977">
        <v>1794</v>
      </c>
      <c r="DY977">
        <v>1797</v>
      </c>
      <c r="DZ977">
        <v>9500</v>
      </c>
      <c r="EA977">
        <v>1797</v>
      </c>
      <c r="EB977">
        <v>1807</v>
      </c>
      <c r="EC977">
        <v>1796</v>
      </c>
      <c r="ED977">
        <v>1805</v>
      </c>
      <c r="EE977">
        <v>20300</v>
      </c>
      <c r="EF977">
        <v>1804</v>
      </c>
      <c r="EG977">
        <v>1813</v>
      </c>
      <c r="EH977">
        <v>1803</v>
      </c>
      <c r="EI977">
        <v>1812</v>
      </c>
      <c r="EJ977">
        <v>52500</v>
      </c>
      <c r="EK977">
        <v>1812</v>
      </c>
      <c r="EL977">
        <v>1813</v>
      </c>
      <c r="EM977">
        <v>1810</v>
      </c>
      <c r="EN977">
        <v>1811</v>
      </c>
      <c r="EO977">
        <v>9100</v>
      </c>
      <c r="EP977">
        <v>1811</v>
      </c>
      <c r="EQ977">
        <v>1813</v>
      </c>
      <c r="ER977">
        <v>1811</v>
      </c>
      <c r="ES977">
        <v>1813</v>
      </c>
      <c r="ET977">
        <v>10100</v>
      </c>
      <c r="EU977">
        <v>1813</v>
      </c>
      <c r="EV977">
        <v>1813</v>
      </c>
      <c r="EW977">
        <v>1809</v>
      </c>
      <c r="EX977">
        <v>1813</v>
      </c>
      <c r="EY977">
        <v>5300</v>
      </c>
      <c r="EZ977">
        <v>1813</v>
      </c>
      <c r="FA977">
        <v>1813</v>
      </c>
      <c r="FB977">
        <v>1810</v>
      </c>
      <c r="FC977">
        <v>1811</v>
      </c>
      <c r="FD977">
        <v>3000</v>
      </c>
      <c r="FE977">
        <v>1810</v>
      </c>
      <c r="FF977">
        <v>1811</v>
      </c>
      <c r="FG977">
        <v>1807</v>
      </c>
      <c r="FH977">
        <v>1808</v>
      </c>
      <c r="FI977">
        <v>4700</v>
      </c>
      <c r="FJ977">
        <v>1807</v>
      </c>
      <c r="FK977">
        <v>1813</v>
      </c>
      <c r="FL977">
        <v>1807</v>
      </c>
      <c r="FM977">
        <v>1812</v>
      </c>
      <c r="FN977">
        <v>11700</v>
      </c>
      <c r="FO977">
        <v>1812</v>
      </c>
      <c r="FP977">
        <v>1813</v>
      </c>
      <c r="FQ977">
        <v>1812</v>
      </c>
      <c r="FR977">
        <v>1813</v>
      </c>
      <c r="FS977">
        <v>4600</v>
      </c>
      <c r="FT977">
        <v>1813</v>
      </c>
      <c r="FU977">
        <v>1813</v>
      </c>
      <c r="FV977">
        <v>1813</v>
      </c>
      <c r="FW977">
        <v>1813</v>
      </c>
      <c r="FX977">
        <v>1300</v>
      </c>
      <c r="GC977">
        <v>0</v>
      </c>
      <c r="GH977">
        <v>0</v>
      </c>
      <c r="GM977">
        <v>0</v>
      </c>
      <c r="GR977">
        <v>0</v>
      </c>
      <c r="GW977">
        <v>0</v>
      </c>
      <c r="HB977">
        <v>0</v>
      </c>
      <c r="HG977">
        <v>0</v>
      </c>
      <c r="HL977">
        <v>0</v>
      </c>
      <c r="HQ977">
        <v>0</v>
      </c>
      <c r="HV977">
        <v>0</v>
      </c>
      <c r="IA977">
        <v>0</v>
      </c>
      <c r="IB977">
        <v>1813</v>
      </c>
      <c r="IC977">
        <v>1831</v>
      </c>
      <c r="ID977">
        <v>1811</v>
      </c>
      <c r="IE977">
        <v>1827</v>
      </c>
      <c r="IF977">
        <v>97800</v>
      </c>
      <c r="IG977">
        <v>1827</v>
      </c>
      <c r="IH977">
        <v>1840</v>
      </c>
      <c r="II977">
        <v>1825</v>
      </c>
      <c r="IJ977">
        <v>1840</v>
      </c>
      <c r="IK977">
        <v>16800</v>
      </c>
      <c r="IL977">
        <v>1838</v>
      </c>
      <c r="IM977">
        <v>1848</v>
      </c>
      <c r="IN977">
        <v>1838</v>
      </c>
      <c r="IO977">
        <v>1845</v>
      </c>
      <c r="IP977">
        <v>17200</v>
      </c>
      <c r="IQ977">
        <v>1847</v>
      </c>
      <c r="IR977">
        <v>1854</v>
      </c>
      <c r="IS977">
        <v>1841</v>
      </c>
      <c r="IT977">
        <v>1843</v>
      </c>
      <c r="IU977">
        <v>21200</v>
      </c>
      <c r="IV977">
        <v>1843</v>
      </c>
      <c r="IW977">
        <v>1847</v>
      </c>
      <c r="IX977">
        <v>1842</v>
      </c>
      <c r="IY977">
        <v>1845</v>
      </c>
      <c r="IZ977">
        <v>12400</v>
      </c>
      <c r="JA977">
        <v>1845</v>
      </c>
      <c r="JB977">
        <v>1847</v>
      </c>
      <c r="JC977">
        <v>1844</v>
      </c>
      <c r="JD977">
        <v>1847</v>
      </c>
      <c r="JE977">
        <v>5600</v>
      </c>
      <c r="JF977">
        <v>1846</v>
      </c>
      <c r="JG977">
        <v>1853</v>
      </c>
      <c r="JH977">
        <v>1845</v>
      </c>
      <c r="JI977">
        <v>1851</v>
      </c>
      <c r="JJ977">
        <v>9300</v>
      </c>
      <c r="JK977">
        <v>1851</v>
      </c>
      <c r="JL977">
        <v>1851</v>
      </c>
      <c r="JM977">
        <v>1841</v>
      </c>
      <c r="JN977">
        <v>1842</v>
      </c>
      <c r="JO977">
        <v>6700</v>
      </c>
      <c r="JP977">
        <v>1842</v>
      </c>
      <c r="JQ977">
        <v>1842</v>
      </c>
      <c r="JR977">
        <v>1830</v>
      </c>
      <c r="JS977">
        <v>1830</v>
      </c>
      <c r="JT977">
        <v>11800</v>
      </c>
      <c r="JU977">
        <v>1832</v>
      </c>
      <c r="JV977">
        <v>1834</v>
      </c>
      <c r="JW977">
        <v>1830</v>
      </c>
      <c r="JX977">
        <v>1831</v>
      </c>
      <c r="JY977">
        <v>4800</v>
      </c>
      <c r="JZ977">
        <v>1831</v>
      </c>
      <c r="KA977">
        <v>1844</v>
      </c>
      <c r="KB977">
        <v>1831</v>
      </c>
      <c r="KC977">
        <v>1840</v>
      </c>
      <c r="KD977">
        <v>8000</v>
      </c>
      <c r="KE977">
        <v>1841</v>
      </c>
      <c r="KF977">
        <v>1842</v>
      </c>
      <c r="KG977">
        <v>1834</v>
      </c>
      <c r="KH977">
        <v>1835</v>
      </c>
      <c r="KI977">
        <v>2300</v>
      </c>
      <c r="KJ977">
        <v>1836</v>
      </c>
      <c r="KK977">
        <v>1836</v>
      </c>
      <c r="KL977">
        <v>1829</v>
      </c>
      <c r="KM977">
        <v>1832</v>
      </c>
      <c r="KN977">
        <v>6100</v>
      </c>
      <c r="KO977">
        <v>1832</v>
      </c>
      <c r="KP977">
        <v>1832</v>
      </c>
      <c r="KQ977">
        <v>1822</v>
      </c>
      <c r="KR977">
        <v>1823</v>
      </c>
      <c r="KS977">
        <v>15000</v>
      </c>
      <c r="KT977">
        <v>1823</v>
      </c>
      <c r="KU977">
        <v>1824</v>
      </c>
      <c r="KV977">
        <v>1822</v>
      </c>
      <c r="KW977">
        <v>1823</v>
      </c>
      <c r="KX977">
        <v>3400</v>
      </c>
      <c r="KY977">
        <v>1824</v>
      </c>
      <c r="KZ977">
        <v>1825</v>
      </c>
      <c r="LA977">
        <v>1823</v>
      </c>
      <c r="LB977">
        <v>1824</v>
      </c>
      <c r="LC977">
        <v>5900</v>
      </c>
      <c r="LD977">
        <v>1823</v>
      </c>
      <c r="LE977">
        <v>1823</v>
      </c>
      <c r="LF977">
        <v>1820</v>
      </c>
      <c r="LG977">
        <v>1821</v>
      </c>
      <c r="LH977">
        <v>6300</v>
      </c>
      <c r="LI977">
        <v>1820</v>
      </c>
      <c r="LJ977">
        <v>1820</v>
      </c>
      <c r="LK977">
        <v>1817</v>
      </c>
      <c r="LL977">
        <v>1820</v>
      </c>
      <c r="LM977">
        <v>6800</v>
      </c>
      <c r="LN977">
        <v>1820</v>
      </c>
      <c r="LO977">
        <v>1823</v>
      </c>
      <c r="LP977">
        <v>1820</v>
      </c>
      <c r="LQ977">
        <v>1823</v>
      </c>
      <c r="LR977">
        <v>2900</v>
      </c>
      <c r="LS977">
        <v>1823</v>
      </c>
      <c r="LT977">
        <v>1825</v>
      </c>
      <c r="LU977">
        <v>1821</v>
      </c>
      <c r="LV977">
        <v>1822</v>
      </c>
      <c r="LW977">
        <v>8300</v>
      </c>
      <c r="LX977">
        <v>1823</v>
      </c>
      <c r="LY977">
        <v>1825</v>
      </c>
      <c r="LZ977">
        <v>1822</v>
      </c>
      <c r="MA977">
        <v>1822</v>
      </c>
      <c r="MB977">
        <v>4500</v>
      </c>
      <c r="MC977">
        <v>1822</v>
      </c>
      <c r="MD977">
        <v>1822</v>
      </c>
      <c r="ME977">
        <v>1819</v>
      </c>
      <c r="MF977">
        <v>1821</v>
      </c>
      <c r="MG977">
        <v>7400</v>
      </c>
      <c r="MH977">
        <v>1822</v>
      </c>
      <c r="MI977">
        <v>1822</v>
      </c>
      <c r="MJ977">
        <v>1819</v>
      </c>
      <c r="MK977">
        <v>1822</v>
      </c>
      <c r="ML977">
        <v>5900</v>
      </c>
      <c r="MM977">
        <v>1822</v>
      </c>
      <c r="MN977">
        <v>1823</v>
      </c>
      <c r="MO977">
        <v>1821</v>
      </c>
      <c r="MP977">
        <v>1821</v>
      </c>
      <c r="MQ977">
        <v>3100</v>
      </c>
      <c r="MR977">
        <v>1821</v>
      </c>
      <c r="MS977">
        <v>1826</v>
      </c>
      <c r="MT977">
        <v>1820</v>
      </c>
      <c r="MU977">
        <v>1825</v>
      </c>
      <c r="MV977">
        <v>7300</v>
      </c>
      <c r="MW977">
        <v>1825</v>
      </c>
      <c r="MX977">
        <v>1827</v>
      </c>
      <c r="MY977">
        <v>1825</v>
      </c>
      <c r="MZ977">
        <v>1827</v>
      </c>
      <c r="NA977">
        <v>6900</v>
      </c>
      <c r="NB977">
        <v>1826</v>
      </c>
      <c r="NC977">
        <v>1830</v>
      </c>
      <c r="ND977">
        <v>1825</v>
      </c>
      <c r="NE977">
        <v>1830</v>
      </c>
      <c r="NF977">
        <v>10500</v>
      </c>
      <c r="NG977">
        <v>1829</v>
      </c>
      <c r="NH977">
        <v>1830</v>
      </c>
      <c r="NI977">
        <v>1828</v>
      </c>
      <c r="NJ977">
        <v>1829</v>
      </c>
      <c r="NK977">
        <v>7200</v>
      </c>
      <c r="NL977">
        <v>1829</v>
      </c>
      <c r="NM977">
        <v>1829</v>
      </c>
      <c r="NN977">
        <v>1825</v>
      </c>
      <c r="NO977">
        <v>1825</v>
      </c>
      <c r="NP977">
        <v>11900</v>
      </c>
      <c r="NQ977">
        <v>1826</v>
      </c>
      <c r="NR977">
        <v>1831</v>
      </c>
      <c r="NS977">
        <v>1826</v>
      </c>
      <c r="NT977">
        <v>1829</v>
      </c>
      <c r="NU977">
        <v>19800</v>
      </c>
      <c r="NV977">
        <v>1830</v>
      </c>
      <c r="NW977">
        <v>1830</v>
      </c>
      <c r="NX977">
        <v>1830</v>
      </c>
      <c r="NY977">
        <v>1830</v>
      </c>
      <c r="NZ977">
        <v>16300</v>
      </c>
    </row>
    <row r="978" spans="1:390" ht="15">
      <c r="A978" s="14" t="s">
        <v>18</v>
      </c>
      <c r="B978" s="14">
        <v>29</v>
      </c>
      <c r="C978" s="14">
        <v>9386</v>
      </c>
      <c r="D978" s="9" t="s">
        <v>625</v>
      </c>
      <c r="E978" s="14" t="s">
        <v>20</v>
      </c>
      <c r="F978" s="14" t="s">
        <v>621</v>
      </c>
      <c r="G978" s="51">
        <v>1238</v>
      </c>
      <c r="H978" s="51">
        <v>63</v>
      </c>
      <c r="I978" s="59">
        <v>5.3600000000000002E-2</v>
      </c>
      <c r="J978" s="51">
        <v>37700</v>
      </c>
      <c r="K978" s="51">
        <v>1241</v>
      </c>
      <c r="L978" s="51">
        <v>1180</v>
      </c>
      <c r="M978" s="64">
        <f t="shared" si="82"/>
        <v>4.9180327868852458E-2</v>
      </c>
      <c r="N978" s="43" t="str">
        <f>IFERROR(VLOOKUP(C978, マスタ!$E$2:$G$33, 3, TRUE), "")</f>
        <v>倉庫・運輸</v>
      </c>
      <c r="O978" s="14" t="str">
        <f>IF(F978 = "", "", TEXT( WORKDAY(TEXT(LEFT(F978, FIND("(", F978) - 1), "yyyy/mm/dd"), 1, マスタ!$A$2:$A$106), "yyyymmdd"))</f>
        <v>20170816</v>
      </c>
      <c r="P978" s="18">
        <v>42963</v>
      </c>
      <c r="Q978" s="57">
        <v>1238</v>
      </c>
      <c r="R978" s="57">
        <v>1240</v>
      </c>
      <c r="S978" s="57">
        <v>1219</v>
      </c>
      <c r="T978" s="14" t="str">
        <f t="shared" si="79"/>
        <v>無</v>
      </c>
      <c r="U978" s="14" t="str">
        <f t="shared" si="80"/>
        <v>有</v>
      </c>
      <c r="V978" s="68">
        <f t="shared" si="81"/>
        <v>0</v>
      </c>
      <c r="W978" s="19" t="s">
        <v>948</v>
      </c>
      <c r="X978" s="47">
        <v>-6</v>
      </c>
      <c r="Y978" s="70">
        <f t="shared" si="83"/>
        <v>-4.8465266558966071</v>
      </c>
      <c r="Z978">
        <v>1238</v>
      </c>
      <c r="AA978">
        <v>1238</v>
      </c>
      <c r="AB978">
        <v>1236</v>
      </c>
      <c r="AC978">
        <v>1237</v>
      </c>
      <c r="AD978">
        <v>3500</v>
      </c>
      <c r="AE978">
        <v>1236</v>
      </c>
      <c r="AF978">
        <v>1238</v>
      </c>
      <c r="AG978">
        <v>1235</v>
      </c>
      <c r="AH978">
        <v>1238</v>
      </c>
      <c r="AI978">
        <v>700</v>
      </c>
      <c r="AJ978">
        <v>1237</v>
      </c>
      <c r="AK978">
        <v>1237</v>
      </c>
      <c r="AL978">
        <v>1233</v>
      </c>
      <c r="AM978">
        <v>1233</v>
      </c>
      <c r="AN978">
        <v>2000</v>
      </c>
      <c r="AS978">
        <v>0</v>
      </c>
      <c r="AT978">
        <v>1234</v>
      </c>
      <c r="AU978">
        <v>1234</v>
      </c>
      <c r="AV978">
        <v>1232</v>
      </c>
      <c r="AW978">
        <v>1232</v>
      </c>
      <c r="AX978">
        <v>1000</v>
      </c>
      <c r="AY978">
        <v>1232</v>
      </c>
      <c r="AZ978">
        <v>1234</v>
      </c>
      <c r="BA978">
        <v>1232</v>
      </c>
      <c r="BB978">
        <v>1232</v>
      </c>
      <c r="BC978">
        <v>400</v>
      </c>
      <c r="BD978">
        <v>1233</v>
      </c>
      <c r="BE978">
        <v>1234</v>
      </c>
      <c r="BF978">
        <v>1231</v>
      </c>
      <c r="BG978">
        <v>1234</v>
      </c>
      <c r="BH978">
        <v>600</v>
      </c>
      <c r="BI978">
        <v>1231</v>
      </c>
      <c r="BJ978">
        <v>1232</v>
      </c>
      <c r="BK978">
        <v>1231</v>
      </c>
      <c r="BL978">
        <v>1232</v>
      </c>
      <c r="BM978">
        <v>300</v>
      </c>
      <c r="BN978">
        <v>1231</v>
      </c>
      <c r="BO978">
        <v>1231</v>
      </c>
      <c r="BP978">
        <v>1231</v>
      </c>
      <c r="BQ978">
        <v>1231</v>
      </c>
      <c r="BR978">
        <v>400</v>
      </c>
      <c r="BS978">
        <v>1231</v>
      </c>
      <c r="BT978">
        <v>1231</v>
      </c>
      <c r="BU978">
        <v>1225</v>
      </c>
      <c r="BV978">
        <v>1225</v>
      </c>
      <c r="BW978">
        <v>1400</v>
      </c>
      <c r="BX978">
        <v>1225</v>
      </c>
      <c r="BY978">
        <v>1228</v>
      </c>
      <c r="BZ978">
        <v>1225</v>
      </c>
      <c r="CA978">
        <v>1228</v>
      </c>
      <c r="CB978">
        <v>400</v>
      </c>
      <c r="CC978">
        <v>1227</v>
      </c>
      <c r="CD978">
        <v>1227</v>
      </c>
      <c r="CE978">
        <v>1227</v>
      </c>
      <c r="CF978">
        <v>1227</v>
      </c>
      <c r="CG978">
        <v>500</v>
      </c>
      <c r="CH978">
        <v>1225</v>
      </c>
      <c r="CI978">
        <v>1225</v>
      </c>
      <c r="CJ978">
        <v>1220</v>
      </c>
      <c r="CK978">
        <v>1220</v>
      </c>
      <c r="CL978">
        <v>1200</v>
      </c>
      <c r="CM978">
        <v>1219</v>
      </c>
      <c r="CN978">
        <v>1220</v>
      </c>
      <c r="CO978">
        <v>1219</v>
      </c>
      <c r="CP978">
        <v>1220</v>
      </c>
      <c r="CQ978">
        <v>300</v>
      </c>
      <c r="CR978">
        <v>1221</v>
      </c>
      <c r="CS978">
        <v>1225</v>
      </c>
      <c r="CT978">
        <v>1221</v>
      </c>
      <c r="CU978">
        <v>1225</v>
      </c>
      <c r="CV978">
        <v>500</v>
      </c>
      <c r="CW978">
        <v>1225</v>
      </c>
      <c r="CX978">
        <v>1226</v>
      </c>
      <c r="CY978">
        <v>1225</v>
      </c>
      <c r="CZ978">
        <v>1226</v>
      </c>
      <c r="DA978">
        <v>300</v>
      </c>
      <c r="DB978">
        <v>1225</v>
      </c>
      <c r="DC978">
        <v>1226</v>
      </c>
      <c r="DD978">
        <v>1225</v>
      </c>
      <c r="DE978">
        <v>1226</v>
      </c>
      <c r="DF978">
        <v>400</v>
      </c>
      <c r="DG978">
        <v>1227</v>
      </c>
      <c r="DH978">
        <v>1227</v>
      </c>
      <c r="DI978">
        <v>1227</v>
      </c>
      <c r="DJ978">
        <v>1227</v>
      </c>
      <c r="DK978">
        <v>100</v>
      </c>
      <c r="DL978">
        <v>1226</v>
      </c>
      <c r="DM978">
        <v>1226</v>
      </c>
      <c r="DN978">
        <v>1221</v>
      </c>
      <c r="DO978">
        <v>1222</v>
      </c>
      <c r="DP978">
        <v>1600</v>
      </c>
      <c r="DQ978">
        <v>1226</v>
      </c>
      <c r="DR978">
        <v>1226</v>
      </c>
      <c r="DS978">
        <v>1226</v>
      </c>
      <c r="DT978">
        <v>1226</v>
      </c>
      <c r="DU978">
        <v>200</v>
      </c>
      <c r="DV978">
        <v>1227</v>
      </c>
      <c r="DW978">
        <v>1227</v>
      </c>
      <c r="DX978">
        <v>1227</v>
      </c>
      <c r="DY978">
        <v>1227</v>
      </c>
      <c r="DZ978">
        <v>200</v>
      </c>
      <c r="EA978">
        <v>1227</v>
      </c>
      <c r="EB978">
        <v>1227</v>
      </c>
      <c r="EC978">
        <v>1225</v>
      </c>
      <c r="ED978">
        <v>1225</v>
      </c>
      <c r="EE978">
        <v>200</v>
      </c>
      <c r="EF978">
        <v>1225</v>
      </c>
      <c r="EG978">
        <v>1226</v>
      </c>
      <c r="EH978">
        <v>1225</v>
      </c>
      <c r="EI978">
        <v>1226</v>
      </c>
      <c r="EJ978">
        <v>300</v>
      </c>
      <c r="EK978">
        <v>1227</v>
      </c>
      <c r="EL978">
        <v>1227</v>
      </c>
      <c r="EM978">
        <v>1227</v>
      </c>
      <c r="EN978">
        <v>1227</v>
      </c>
      <c r="EO978">
        <v>200</v>
      </c>
      <c r="ET978">
        <v>0</v>
      </c>
      <c r="EU978">
        <v>1228</v>
      </c>
      <c r="EV978">
        <v>1228</v>
      </c>
      <c r="EW978">
        <v>1228</v>
      </c>
      <c r="EX978">
        <v>1228</v>
      </c>
      <c r="EY978">
        <v>200</v>
      </c>
      <c r="EZ978">
        <v>1228</v>
      </c>
      <c r="FA978">
        <v>1228</v>
      </c>
      <c r="FB978">
        <v>1219</v>
      </c>
      <c r="FC978">
        <v>1221</v>
      </c>
      <c r="FD978">
        <v>6700</v>
      </c>
      <c r="FI978">
        <v>0</v>
      </c>
      <c r="FJ978">
        <v>1224</v>
      </c>
      <c r="FK978">
        <v>1224</v>
      </c>
      <c r="FL978">
        <v>1224</v>
      </c>
      <c r="FM978">
        <v>1224</v>
      </c>
      <c r="FN978">
        <v>100</v>
      </c>
      <c r="FS978">
        <v>0</v>
      </c>
      <c r="FX978">
        <v>0</v>
      </c>
      <c r="GC978">
        <v>0</v>
      </c>
      <c r="GH978">
        <v>0</v>
      </c>
      <c r="GM978">
        <v>0</v>
      </c>
      <c r="GR978">
        <v>0</v>
      </c>
      <c r="GW978">
        <v>0</v>
      </c>
      <c r="HB978">
        <v>0</v>
      </c>
      <c r="HG978">
        <v>0</v>
      </c>
      <c r="HL978">
        <v>0</v>
      </c>
      <c r="HQ978">
        <v>0</v>
      </c>
      <c r="HV978">
        <v>0</v>
      </c>
      <c r="IA978">
        <v>0</v>
      </c>
      <c r="IB978">
        <v>1228</v>
      </c>
      <c r="IC978">
        <v>1228</v>
      </c>
      <c r="ID978">
        <v>1228</v>
      </c>
      <c r="IE978">
        <v>1228</v>
      </c>
      <c r="IF978">
        <v>400</v>
      </c>
      <c r="IG978">
        <v>1226</v>
      </c>
      <c r="IH978">
        <v>1226</v>
      </c>
      <c r="II978">
        <v>1226</v>
      </c>
      <c r="IJ978">
        <v>1226</v>
      </c>
      <c r="IK978">
        <v>100</v>
      </c>
      <c r="IP978">
        <v>0</v>
      </c>
      <c r="IU978">
        <v>0</v>
      </c>
      <c r="IV978">
        <v>1228</v>
      </c>
      <c r="IW978">
        <v>1230</v>
      </c>
      <c r="IX978">
        <v>1228</v>
      </c>
      <c r="IY978">
        <v>1230</v>
      </c>
      <c r="IZ978">
        <v>2600</v>
      </c>
      <c r="JA978">
        <v>1235</v>
      </c>
      <c r="JB978">
        <v>1235</v>
      </c>
      <c r="JC978">
        <v>1235</v>
      </c>
      <c r="JD978">
        <v>1235</v>
      </c>
      <c r="JE978">
        <v>200</v>
      </c>
      <c r="JF978">
        <v>1234</v>
      </c>
      <c r="JG978">
        <v>1234</v>
      </c>
      <c r="JH978">
        <v>1234</v>
      </c>
      <c r="JI978">
        <v>1234</v>
      </c>
      <c r="JJ978">
        <v>200</v>
      </c>
      <c r="JK978">
        <v>1235</v>
      </c>
      <c r="JL978">
        <v>1235</v>
      </c>
      <c r="JM978">
        <v>1235</v>
      </c>
      <c r="JN978">
        <v>1235</v>
      </c>
      <c r="JO978">
        <v>200</v>
      </c>
      <c r="JT978">
        <v>0</v>
      </c>
      <c r="JU978">
        <v>1235</v>
      </c>
      <c r="JV978">
        <v>1236</v>
      </c>
      <c r="JW978">
        <v>1234</v>
      </c>
      <c r="JX978">
        <v>1234</v>
      </c>
      <c r="JY978">
        <v>400</v>
      </c>
      <c r="JZ978">
        <v>1236</v>
      </c>
      <c r="KA978">
        <v>1236</v>
      </c>
      <c r="KB978">
        <v>1236</v>
      </c>
      <c r="KC978">
        <v>1236</v>
      </c>
      <c r="KD978">
        <v>500</v>
      </c>
      <c r="KE978">
        <v>1236</v>
      </c>
      <c r="KF978">
        <v>1236</v>
      </c>
      <c r="KG978">
        <v>1236</v>
      </c>
      <c r="KH978">
        <v>1236</v>
      </c>
      <c r="KI978">
        <v>100</v>
      </c>
      <c r="KJ978">
        <v>1237</v>
      </c>
      <c r="KK978">
        <v>1237</v>
      </c>
      <c r="KL978">
        <v>1237</v>
      </c>
      <c r="KM978">
        <v>1237</v>
      </c>
      <c r="KN978">
        <v>600</v>
      </c>
      <c r="KS978">
        <v>0</v>
      </c>
      <c r="KT978">
        <v>1238</v>
      </c>
      <c r="KU978">
        <v>1238</v>
      </c>
      <c r="KV978">
        <v>1238</v>
      </c>
      <c r="KW978">
        <v>1238</v>
      </c>
      <c r="KX978">
        <v>100</v>
      </c>
      <c r="LC978">
        <v>0</v>
      </c>
      <c r="LH978">
        <v>0</v>
      </c>
      <c r="LI978">
        <v>1238</v>
      </c>
      <c r="LJ978">
        <v>1238</v>
      </c>
      <c r="LK978">
        <v>1238</v>
      </c>
      <c r="LL978">
        <v>1238</v>
      </c>
      <c r="LM978">
        <v>2200</v>
      </c>
      <c r="LN978">
        <v>1238</v>
      </c>
      <c r="LO978">
        <v>1239</v>
      </c>
      <c r="LP978">
        <v>1238</v>
      </c>
      <c r="LQ978">
        <v>1238</v>
      </c>
      <c r="LR978">
        <v>300</v>
      </c>
      <c r="LS978">
        <v>1238</v>
      </c>
      <c r="LT978">
        <v>1238</v>
      </c>
      <c r="LU978">
        <v>1238</v>
      </c>
      <c r="LV978">
        <v>1238</v>
      </c>
      <c r="LW978">
        <v>400</v>
      </c>
      <c r="LX978">
        <v>1238</v>
      </c>
      <c r="LY978">
        <v>1238</v>
      </c>
      <c r="LZ978">
        <v>1238</v>
      </c>
      <c r="MA978">
        <v>1238</v>
      </c>
      <c r="MB978">
        <v>100</v>
      </c>
      <c r="MC978">
        <v>1238</v>
      </c>
      <c r="MD978">
        <v>1238</v>
      </c>
      <c r="ME978">
        <v>1238</v>
      </c>
      <c r="MF978">
        <v>1238</v>
      </c>
      <c r="MG978">
        <v>100</v>
      </c>
      <c r="MH978">
        <v>1236</v>
      </c>
      <c r="MI978">
        <v>1236</v>
      </c>
      <c r="MJ978">
        <v>1235</v>
      </c>
      <c r="MK978">
        <v>1235</v>
      </c>
      <c r="ML978">
        <v>800</v>
      </c>
      <c r="MM978">
        <v>1236</v>
      </c>
      <c r="MN978">
        <v>1236</v>
      </c>
      <c r="MO978">
        <v>1235</v>
      </c>
      <c r="MP978">
        <v>1235</v>
      </c>
      <c r="MQ978">
        <v>500</v>
      </c>
      <c r="MR978">
        <v>1236</v>
      </c>
      <c r="MS978">
        <v>1236</v>
      </c>
      <c r="MT978">
        <v>1235</v>
      </c>
      <c r="MU978">
        <v>1235</v>
      </c>
      <c r="MV978">
        <v>300</v>
      </c>
      <c r="MW978">
        <v>1238</v>
      </c>
      <c r="MX978">
        <v>1238</v>
      </c>
      <c r="MY978">
        <v>1238</v>
      </c>
      <c r="MZ978">
        <v>1238</v>
      </c>
      <c r="NA978">
        <v>600</v>
      </c>
      <c r="NB978">
        <v>1239</v>
      </c>
      <c r="NC978">
        <v>1240</v>
      </c>
      <c r="ND978">
        <v>1237</v>
      </c>
      <c r="NE978">
        <v>1237</v>
      </c>
      <c r="NF978">
        <v>1600</v>
      </c>
      <c r="NG978">
        <v>1240</v>
      </c>
      <c r="NH978">
        <v>1240</v>
      </c>
      <c r="NI978">
        <v>1238</v>
      </c>
      <c r="NJ978">
        <v>1238</v>
      </c>
      <c r="NK978">
        <v>1100</v>
      </c>
      <c r="NP978">
        <v>0</v>
      </c>
      <c r="NQ978">
        <v>1240</v>
      </c>
      <c r="NR978">
        <v>1240</v>
      </c>
      <c r="NS978">
        <v>1235</v>
      </c>
      <c r="NT978">
        <v>1236</v>
      </c>
      <c r="NU978">
        <v>800</v>
      </c>
      <c r="NV978">
        <v>1233</v>
      </c>
      <c r="NW978">
        <v>1233</v>
      </c>
      <c r="NX978">
        <v>1233</v>
      </c>
      <c r="NY978">
        <v>1233</v>
      </c>
      <c r="NZ978">
        <v>800</v>
      </c>
    </row>
    <row r="979" spans="1:390" ht="27">
      <c r="A979" s="15" t="s">
        <v>18</v>
      </c>
      <c r="B979" s="15">
        <v>30</v>
      </c>
      <c r="C979" s="15">
        <v>4927</v>
      </c>
      <c r="D979" s="10" t="s">
        <v>379</v>
      </c>
      <c r="E979" s="15" t="s">
        <v>20</v>
      </c>
      <c r="F979" s="15" t="s">
        <v>621</v>
      </c>
      <c r="G979" s="50">
        <v>3390</v>
      </c>
      <c r="H979" s="50">
        <v>170</v>
      </c>
      <c r="I979" s="58">
        <v>5.28E-2</v>
      </c>
      <c r="J979" s="50">
        <v>2274500</v>
      </c>
      <c r="K979" s="50">
        <v>3400</v>
      </c>
      <c r="L979" s="50">
        <v>3230</v>
      </c>
      <c r="M979" s="63">
        <f t="shared" si="82"/>
        <v>5.8823529411764705E-2</v>
      </c>
      <c r="N979" s="42" t="str">
        <f>IFERROR(VLOOKUP(C979, マスタ!$E$2:$G$33, 3, TRUE), "")</f>
        <v>化学・医薬品</v>
      </c>
      <c r="O979" s="15" t="str">
        <f>IF(F979 = "", "", TEXT( WORKDAY(TEXT(LEFT(F979, FIND("(", F979) - 1), "yyyy/mm/dd"), 1, マスタ!$A$2:$A$106), "yyyymmdd"))</f>
        <v>20170816</v>
      </c>
      <c r="P979" s="16">
        <v>42963</v>
      </c>
      <c r="Q979" s="56">
        <v>3385</v>
      </c>
      <c r="R979" s="56">
        <v>3440</v>
      </c>
      <c r="S979" s="56">
        <v>3355</v>
      </c>
      <c r="T979" s="15" t="str">
        <f t="shared" si="79"/>
        <v>有</v>
      </c>
      <c r="U979" s="15" t="str">
        <f t="shared" si="80"/>
        <v>無</v>
      </c>
      <c r="V979" s="67">
        <f t="shared" si="81"/>
        <v>-1.4749262536872809E-3</v>
      </c>
      <c r="W979" s="17" t="s">
        <v>948</v>
      </c>
      <c r="X979" s="46">
        <v>-5</v>
      </c>
      <c r="Y979" s="71">
        <f t="shared" si="83"/>
        <v>-1.4749262536873156</v>
      </c>
      <c r="Z979">
        <v>3385</v>
      </c>
      <c r="AA979">
        <v>3390</v>
      </c>
      <c r="AB979">
        <v>3355</v>
      </c>
      <c r="AC979">
        <v>3375</v>
      </c>
      <c r="AD979">
        <v>100100</v>
      </c>
      <c r="AE979">
        <v>3375</v>
      </c>
      <c r="AF979">
        <v>3380</v>
      </c>
      <c r="AG979">
        <v>3360</v>
      </c>
      <c r="AH979">
        <v>3360</v>
      </c>
      <c r="AI979">
        <v>40500</v>
      </c>
      <c r="AJ979">
        <v>3360</v>
      </c>
      <c r="AK979">
        <v>3370</v>
      </c>
      <c r="AL979">
        <v>3360</v>
      </c>
      <c r="AM979">
        <v>3365</v>
      </c>
      <c r="AN979">
        <v>14100</v>
      </c>
      <c r="AO979">
        <v>3360</v>
      </c>
      <c r="AP979">
        <v>3370</v>
      </c>
      <c r="AQ979">
        <v>3360</v>
      </c>
      <c r="AR979">
        <v>3370</v>
      </c>
      <c r="AS979">
        <v>9700</v>
      </c>
      <c r="AT979">
        <v>3365</v>
      </c>
      <c r="AU979">
        <v>3380</v>
      </c>
      <c r="AV979">
        <v>3365</v>
      </c>
      <c r="AW979">
        <v>3380</v>
      </c>
      <c r="AX979">
        <v>20800</v>
      </c>
      <c r="AY979">
        <v>3380</v>
      </c>
      <c r="AZ979">
        <v>3390</v>
      </c>
      <c r="BA979">
        <v>3380</v>
      </c>
      <c r="BB979">
        <v>3385</v>
      </c>
      <c r="BC979">
        <v>21200</v>
      </c>
      <c r="BD979">
        <v>3385</v>
      </c>
      <c r="BE979">
        <v>3390</v>
      </c>
      <c r="BF979">
        <v>3380</v>
      </c>
      <c r="BG979">
        <v>3385</v>
      </c>
      <c r="BH979">
        <v>3300</v>
      </c>
      <c r="BI979">
        <v>3380</v>
      </c>
      <c r="BJ979">
        <v>3395</v>
      </c>
      <c r="BK979">
        <v>3380</v>
      </c>
      <c r="BL979">
        <v>3395</v>
      </c>
      <c r="BM979">
        <v>19700</v>
      </c>
      <c r="BN979">
        <v>3395</v>
      </c>
      <c r="BO979">
        <v>3420</v>
      </c>
      <c r="BP979">
        <v>3395</v>
      </c>
      <c r="BQ979">
        <v>3415</v>
      </c>
      <c r="BR979">
        <v>78400</v>
      </c>
      <c r="BS979">
        <v>3415</v>
      </c>
      <c r="BT979">
        <v>3415</v>
      </c>
      <c r="BU979">
        <v>3410</v>
      </c>
      <c r="BV979">
        <v>3410</v>
      </c>
      <c r="BW979">
        <v>13100</v>
      </c>
      <c r="BX979">
        <v>3410</v>
      </c>
      <c r="BY979">
        <v>3415</v>
      </c>
      <c r="BZ979">
        <v>3405</v>
      </c>
      <c r="CA979">
        <v>3405</v>
      </c>
      <c r="CB979">
        <v>25100</v>
      </c>
      <c r="CC979">
        <v>3400</v>
      </c>
      <c r="CD979">
        <v>3405</v>
      </c>
      <c r="CE979">
        <v>3395</v>
      </c>
      <c r="CF979">
        <v>3395</v>
      </c>
      <c r="CG979">
        <v>11900</v>
      </c>
      <c r="CH979">
        <v>3395</v>
      </c>
      <c r="CI979">
        <v>3395</v>
      </c>
      <c r="CJ979">
        <v>3390</v>
      </c>
      <c r="CK979">
        <v>3390</v>
      </c>
      <c r="CL979">
        <v>13800</v>
      </c>
      <c r="CM979">
        <v>3385</v>
      </c>
      <c r="CN979">
        <v>3390</v>
      </c>
      <c r="CO979">
        <v>3380</v>
      </c>
      <c r="CP979">
        <v>3385</v>
      </c>
      <c r="CQ979">
        <v>10500</v>
      </c>
      <c r="CR979">
        <v>3380</v>
      </c>
      <c r="CS979">
        <v>3385</v>
      </c>
      <c r="CT979">
        <v>3380</v>
      </c>
      <c r="CU979">
        <v>3380</v>
      </c>
      <c r="CV979">
        <v>5400</v>
      </c>
      <c r="CW979">
        <v>3380</v>
      </c>
      <c r="CX979">
        <v>3380</v>
      </c>
      <c r="CY979">
        <v>3375</v>
      </c>
      <c r="CZ979">
        <v>3380</v>
      </c>
      <c r="DA979">
        <v>4700</v>
      </c>
      <c r="DB979">
        <v>3380</v>
      </c>
      <c r="DC979">
        <v>3380</v>
      </c>
      <c r="DD979">
        <v>3365</v>
      </c>
      <c r="DE979">
        <v>3365</v>
      </c>
      <c r="DF979">
        <v>23700</v>
      </c>
      <c r="DG979">
        <v>3360</v>
      </c>
      <c r="DH979">
        <v>3370</v>
      </c>
      <c r="DI979">
        <v>3360</v>
      </c>
      <c r="DJ979">
        <v>3370</v>
      </c>
      <c r="DK979">
        <v>15900</v>
      </c>
      <c r="DL979">
        <v>3365</v>
      </c>
      <c r="DM979">
        <v>3385</v>
      </c>
      <c r="DN979">
        <v>3365</v>
      </c>
      <c r="DO979">
        <v>3385</v>
      </c>
      <c r="DP979">
        <v>23500</v>
      </c>
      <c r="DQ979">
        <v>3380</v>
      </c>
      <c r="DR979">
        <v>3395</v>
      </c>
      <c r="DS979">
        <v>3380</v>
      </c>
      <c r="DT979">
        <v>3390</v>
      </c>
      <c r="DU979">
        <v>15100</v>
      </c>
      <c r="DV979">
        <v>3390</v>
      </c>
      <c r="DW979">
        <v>3390</v>
      </c>
      <c r="DX979">
        <v>3385</v>
      </c>
      <c r="DY979">
        <v>3390</v>
      </c>
      <c r="DZ979">
        <v>3900</v>
      </c>
      <c r="EA979">
        <v>3385</v>
      </c>
      <c r="EB979">
        <v>3385</v>
      </c>
      <c r="EC979">
        <v>3375</v>
      </c>
      <c r="ED979">
        <v>3380</v>
      </c>
      <c r="EE979">
        <v>8300</v>
      </c>
      <c r="EF979">
        <v>3380</v>
      </c>
      <c r="EG979">
        <v>3380</v>
      </c>
      <c r="EH979">
        <v>3375</v>
      </c>
      <c r="EI979">
        <v>3375</v>
      </c>
      <c r="EJ979">
        <v>1000</v>
      </c>
      <c r="EK979">
        <v>3380</v>
      </c>
      <c r="EL979">
        <v>3390</v>
      </c>
      <c r="EM979">
        <v>3380</v>
      </c>
      <c r="EN979">
        <v>3390</v>
      </c>
      <c r="EO979">
        <v>14100</v>
      </c>
      <c r="EP979">
        <v>3385</v>
      </c>
      <c r="EQ979">
        <v>3390</v>
      </c>
      <c r="ER979">
        <v>3380</v>
      </c>
      <c r="ES979">
        <v>3385</v>
      </c>
      <c r="ET979">
        <v>11300</v>
      </c>
      <c r="EU979">
        <v>3390</v>
      </c>
      <c r="EV979">
        <v>3395</v>
      </c>
      <c r="EW979">
        <v>3385</v>
      </c>
      <c r="EX979">
        <v>3395</v>
      </c>
      <c r="EY979">
        <v>9100</v>
      </c>
      <c r="EZ979">
        <v>3390</v>
      </c>
      <c r="FA979">
        <v>3390</v>
      </c>
      <c r="FB979">
        <v>3385</v>
      </c>
      <c r="FC979">
        <v>3390</v>
      </c>
      <c r="FD979">
        <v>9100</v>
      </c>
      <c r="FE979">
        <v>3385</v>
      </c>
      <c r="FF979">
        <v>3390</v>
      </c>
      <c r="FG979">
        <v>3385</v>
      </c>
      <c r="FH979">
        <v>3385</v>
      </c>
      <c r="FI979">
        <v>500</v>
      </c>
      <c r="FJ979">
        <v>3390</v>
      </c>
      <c r="FK979">
        <v>3395</v>
      </c>
      <c r="FL979">
        <v>3390</v>
      </c>
      <c r="FM979">
        <v>3390</v>
      </c>
      <c r="FN979">
        <v>7800</v>
      </c>
      <c r="FO979">
        <v>3395</v>
      </c>
      <c r="FP979">
        <v>3400</v>
      </c>
      <c r="FQ979">
        <v>3390</v>
      </c>
      <c r="FR979">
        <v>3395</v>
      </c>
      <c r="FS979">
        <v>10800</v>
      </c>
      <c r="FT979">
        <v>3395</v>
      </c>
      <c r="FU979">
        <v>3395</v>
      </c>
      <c r="FV979">
        <v>3395</v>
      </c>
      <c r="FW979">
        <v>3395</v>
      </c>
      <c r="FX979">
        <v>500</v>
      </c>
      <c r="GC979">
        <v>0</v>
      </c>
      <c r="GH979">
        <v>0</v>
      </c>
      <c r="GM979">
        <v>0</v>
      </c>
      <c r="GR979">
        <v>0</v>
      </c>
      <c r="GW979">
        <v>0</v>
      </c>
      <c r="HB979">
        <v>0</v>
      </c>
      <c r="HG979">
        <v>0</v>
      </c>
      <c r="HL979">
        <v>0</v>
      </c>
      <c r="HQ979">
        <v>0</v>
      </c>
      <c r="HV979">
        <v>0</v>
      </c>
      <c r="IA979">
        <v>0</v>
      </c>
      <c r="IB979">
        <v>3400</v>
      </c>
      <c r="IC979">
        <v>3400</v>
      </c>
      <c r="ID979">
        <v>3395</v>
      </c>
      <c r="IE979">
        <v>3395</v>
      </c>
      <c r="IF979">
        <v>27800</v>
      </c>
      <c r="IG979">
        <v>3395</v>
      </c>
      <c r="IH979">
        <v>3410</v>
      </c>
      <c r="II979">
        <v>3395</v>
      </c>
      <c r="IJ979">
        <v>3410</v>
      </c>
      <c r="IK979">
        <v>23400</v>
      </c>
      <c r="IL979">
        <v>3405</v>
      </c>
      <c r="IM979">
        <v>3410</v>
      </c>
      <c r="IN979">
        <v>3405</v>
      </c>
      <c r="IO979">
        <v>3405</v>
      </c>
      <c r="IP979">
        <v>13600</v>
      </c>
      <c r="IQ979">
        <v>3410</v>
      </c>
      <c r="IR979">
        <v>3415</v>
      </c>
      <c r="IS979">
        <v>3410</v>
      </c>
      <c r="IT979">
        <v>3415</v>
      </c>
      <c r="IU979">
        <v>30400</v>
      </c>
      <c r="IV979">
        <v>3410</v>
      </c>
      <c r="IW979">
        <v>3425</v>
      </c>
      <c r="IX979">
        <v>3410</v>
      </c>
      <c r="IY979">
        <v>3425</v>
      </c>
      <c r="IZ979">
        <v>35700</v>
      </c>
      <c r="JA979">
        <v>3425</v>
      </c>
      <c r="JB979">
        <v>3430</v>
      </c>
      <c r="JC979">
        <v>3420</v>
      </c>
      <c r="JD979">
        <v>3425</v>
      </c>
      <c r="JE979">
        <v>20500</v>
      </c>
      <c r="JF979">
        <v>3430</v>
      </c>
      <c r="JG979">
        <v>3430</v>
      </c>
      <c r="JH979">
        <v>3425</v>
      </c>
      <c r="JI979">
        <v>3425</v>
      </c>
      <c r="JJ979">
        <v>2200</v>
      </c>
      <c r="JK979">
        <v>3430</v>
      </c>
      <c r="JL979">
        <v>3435</v>
      </c>
      <c r="JM979">
        <v>3430</v>
      </c>
      <c r="JN979">
        <v>3430</v>
      </c>
      <c r="JO979">
        <v>13900</v>
      </c>
      <c r="JP979">
        <v>3430</v>
      </c>
      <c r="JQ979">
        <v>3440</v>
      </c>
      <c r="JR979">
        <v>3430</v>
      </c>
      <c r="JS979">
        <v>3440</v>
      </c>
      <c r="JT979">
        <v>16900</v>
      </c>
      <c r="JU979">
        <v>3440</v>
      </c>
      <c r="JV979">
        <v>3440</v>
      </c>
      <c r="JW979">
        <v>3435</v>
      </c>
      <c r="JX979">
        <v>3440</v>
      </c>
      <c r="JY979">
        <v>6400</v>
      </c>
      <c r="JZ979">
        <v>3435</v>
      </c>
      <c r="KA979">
        <v>3440</v>
      </c>
      <c r="KB979">
        <v>3430</v>
      </c>
      <c r="KC979">
        <v>3430</v>
      </c>
      <c r="KD979">
        <v>24300</v>
      </c>
      <c r="KE979">
        <v>3430</v>
      </c>
      <c r="KF979">
        <v>3430</v>
      </c>
      <c r="KG979">
        <v>3420</v>
      </c>
      <c r="KH979">
        <v>3420</v>
      </c>
      <c r="KI979">
        <v>8900</v>
      </c>
      <c r="KJ979">
        <v>3420</v>
      </c>
      <c r="KK979">
        <v>3420</v>
      </c>
      <c r="KL979">
        <v>3415</v>
      </c>
      <c r="KM979">
        <v>3415</v>
      </c>
      <c r="KN979">
        <v>18200</v>
      </c>
      <c r="KO979">
        <v>3415</v>
      </c>
      <c r="KP979">
        <v>3415</v>
      </c>
      <c r="KQ979">
        <v>3405</v>
      </c>
      <c r="KR979">
        <v>3415</v>
      </c>
      <c r="KS979">
        <v>38900</v>
      </c>
      <c r="KT979">
        <v>3415</v>
      </c>
      <c r="KU979">
        <v>3420</v>
      </c>
      <c r="KV979">
        <v>3410</v>
      </c>
      <c r="KW979">
        <v>3415</v>
      </c>
      <c r="KX979">
        <v>27600</v>
      </c>
      <c r="KY979">
        <v>3410</v>
      </c>
      <c r="KZ979">
        <v>3415</v>
      </c>
      <c r="LA979">
        <v>3405</v>
      </c>
      <c r="LB979">
        <v>3405</v>
      </c>
      <c r="LC979">
        <v>19300</v>
      </c>
      <c r="LD979">
        <v>3405</v>
      </c>
      <c r="LE979">
        <v>3405</v>
      </c>
      <c r="LF979">
        <v>3405</v>
      </c>
      <c r="LG979">
        <v>3405</v>
      </c>
      <c r="LH979">
        <v>7300</v>
      </c>
      <c r="LI979">
        <v>3405</v>
      </c>
      <c r="LJ979">
        <v>3410</v>
      </c>
      <c r="LK979">
        <v>3405</v>
      </c>
      <c r="LL979">
        <v>3405</v>
      </c>
      <c r="LM979">
        <v>6100</v>
      </c>
      <c r="LN979">
        <v>3405</v>
      </c>
      <c r="LO979">
        <v>3415</v>
      </c>
      <c r="LP979">
        <v>3405</v>
      </c>
      <c r="LQ979">
        <v>3415</v>
      </c>
      <c r="LR979">
        <v>17600</v>
      </c>
      <c r="LS979">
        <v>3415</v>
      </c>
      <c r="LT979">
        <v>3415</v>
      </c>
      <c r="LU979">
        <v>3400</v>
      </c>
      <c r="LV979">
        <v>3400</v>
      </c>
      <c r="LW979">
        <v>20600</v>
      </c>
      <c r="LX979">
        <v>3400</v>
      </c>
      <c r="LY979">
        <v>3400</v>
      </c>
      <c r="LZ979">
        <v>3395</v>
      </c>
      <c r="MA979">
        <v>3395</v>
      </c>
      <c r="MB979">
        <v>20500</v>
      </c>
      <c r="MC979">
        <v>3395</v>
      </c>
      <c r="MD979">
        <v>3400</v>
      </c>
      <c r="ME979">
        <v>3390</v>
      </c>
      <c r="MF979">
        <v>3390</v>
      </c>
      <c r="MG979">
        <v>24600</v>
      </c>
      <c r="MH979">
        <v>3390</v>
      </c>
      <c r="MI979">
        <v>3390</v>
      </c>
      <c r="MJ979">
        <v>3385</v>
      </c>
      <c r="MK979">
        <v>3385</v>
      </c>
      <c r="ML979">
        <v>9300</v>
      </c>
      <c r="MM979">
        <v>3385</v>
      </c>
      <c r="MN979">
        <v>3385</v>
      </c>
      <c r="MO979">
        <v>3375</v>
      </c>
      <c r="MP979">
        <v>3375</v>
      </c>
      <c r="MQ979">
        <v>58900</v>
      </c>
      <c r="MR979">
        <v>3380</v>
      </c>
      <c r="MS979">
        <v>3385</v>
      </c>
      <c r="MT979">
        <v>3375</v>
      </c>
      <c r="MU979">
        <v>3385</v>
      </c>
      <c r="MV979">
        <v>15800</v>
      </c>
      <c r="MW979">
        <v>3380</v>
      </c>
      <c r="MX979">
        <v>3385</v>
      </c>
      <c r="MY979">
        <v>3380</v>
      </c>
      <c r="MZ979">
        <v>3380</v>
      </c>
      <c r="NA979">
        <v>11000</v>
      </c>
      <c r="NB979">
        <v>3385</v>
      </c>
      <c r="NC979">
        <v>3385</v>
      </c>
      <c r="ND979">
        <v>3380</v>
      </c>
      <c r="NE979">
        <v>3380</v>
      </c>
      <c r="NF979">
        <v>20100</v>
      </c>
      <c r="NG979">
        <v>3385</v>
      </c>
      <c r="NH979">
        <v>3385</v>
      </c>
      <c r="NI979">
        <v>3380</v>
      </c>
      <c r="NJ979">
        <v>3385</v>
      </c>
      <c r="NK979">
        <v>4900</v>
      </c>
      <c r="NL979">
        <v>3380</v>
      </c>
      <c r="NM979">
        <v>3385</v>
      </c>
      <c r="NN979">
        <v>3380</v>
      </c>
      <c r="NO979">
        <v>3380</v>
      </c>
      <c r="NP979">
        <v>7000</v>
      </c>
      <c r="NQ979">
        <v>3380</v>
      </c>
      <c r="NR979">
        <v>3385</v>
      </c>
      <c r="NS979">
        <v>3375</v>
      </c>
      <c r="NT979">
        <v>3380</v>
      </c>
      <c r="NU979">
        <v>79000</v>
      </c>
      <c r="NV979">
        <v>3385</v>
      </c>
      <c r="NW979">
        <v>3385</v>
      </c>
      <c r="NX979">
        <v>3385</v>
      </c>
      <c r="NY979">
        <v>3385</v>
      </c>
      <c r="NZ979">
        <v>90300</v>
      </c>
    </row>
    <row r="980" spans="1:390" ht="15">
      <c r="A980" s="14" t="s">
        <v>18</v>
      </c>
      <c r="B980" s="14">
        <v>31</v>
      </c>
      <c r="C980" s="14">
        <v>2733</v>
      </c>
      <c r="D980" s="9" t="s">
        <v>626</v>
      </c>
      <c r="E980" s="14" t="s">
        <v>20</v>
      </c>
      <c r="F980" s="14" t="s">
        <v>621</v>
      </c>
      <c r="G980" s="51">
        <v>4815</v>
      </c>
      <c r="H980" s="51">
        <v>240</v>
      </c>
      <c r="I980" s="59">
        <v>5.2499999999999998E-2</v>
      </c>
      <c r="J980" s="51">
        <v>97300</v>
      </c>
      <c r="K980" s="51">
        <v>4840</v>
      </c>
      <c r="L980" s="51">
        <v>4605</v>
      </c>
      <c r="M980" s="64">
        <f t="shared" si="82"/>
        <v>0.10638297872340426</v>
      </c>
      <c r="N980" s="43" t="str">
        <f>IFERROR(VLOOKUP(C980, マスタ!$E$2:$G$33, 3, TRUE), "")</f>
        <v>食品</v>
      </c>
      <c r="O980" s="14" t="str">
        <f>IF(F980 = "", "", TEXT( WORKDAY(TEXT(LEFT(F980, FIND("(", F980) - 1), "yyyy/mm/dd"), 1, マスタ!$A$2:$A$106), "yyyymmdd"))</f>
        <v>20170816</v>
      </c>
      <c r="P980" s="18">
        <v>42963</v>
      </c>
      <c r="Q980" s="57">
        <v>4810</v>
      </c>
      <c r="R980" s="57">
        <v>4820</v>
      </c>
      <c r="S980" s="57">
        <v>4715</v>
      </c>
      <c r="T980" s="14" t="str">
        <f t="shared" si="79"/>
        <v>無</v>
      </c>
      <c r="U980" s="14" t="str">
        <f t="shared" si="80"/>
        <v>有</v>
      </c>
      <c r="V980" s="68">
        <f t="shared" si="81"/>
        <v>-1.0384215991692258E-3</v>
      </c>
      <c r="W980" s="19" t="s">
        <v>947</v>
      </c>
      <c r="X980" s="47">
        <v>-48</v>
      </c>
      <c r="Y980" s="70">
        <f t="shared" si="83"/>
        <v>-9.9688473520249232</v>
      </c>
      <c r="Z980">
        <v>4810</v>
      </c>
      <c r="AA980">
        <v>4815</v>
      </c>
      <c r="AB980">
        <v>4795</v>
      </c>
      <c r="AC980">
        <v>4800</v>
      </c>
      <c r="AD980">
        <v>7900</v>
      </c>
      <c r="AE980">
        <v>4800</v>
      </c>
      <c r="AF980">
        <v>4800</v>
      </c>
      <c r="AG980">
        <v>4750</v>
      </c>
      <c r="AH980">
        <v>4750</v>
      </c>
      <c r="AI980">
        <v>3100</v>
      </c>
      <c r="AJ980">
        <v>4755</v>
      </c>
      <c r="AK980">
        <v>4755</v>
      </c>
      <c r="AL980">
        <v>4730</v>
      </c>
      <c r="AM980">
        <v>4730</v>
      </c>
      <c r="AN980">
        <v>1400</v>
      </c>
      <c r="AO980">
        <v>4725</v>
      </c>
      <c r="AP980">
        <v>4730</v>
      </c>
      <c r="AQ980">
        <v>4720</v>
      </c>
      <c r="AR980">
        <v>4720</v>
      </c>
      <c r="AS980">
        <v>2500</v>
      </c>
      <c r="AT980">
        <v>4715</v>
      </c>
      <c r="AU980">
        <v>4720</v>
      </c>
      <c r="AV980">
        <v>4715</v>
      </c>
      <c r="AW980">
        <v>4720</v>
      </c>
      <c r="AX980">
        <v>1600</v>
      </c>
      <c r="AY980">
        <v>4725</v>
      </c>
      <c r="AZ980">
        <v>4770</v>
      </c>
      <c r="BA980">
        <v>4725</v>
      </c>
      <c r="BB980">
        <v>4770</v>
      </c>
      <c r="BC980">
        <v>3700</v>
      </c>
      <c r="BD980">
        <v>4775</v>
      </c>
      <c r="BE980">
        <v>4780</v>
      </c>
      <c r="BF980">
        <v>4775</v>
      </c>
      <c r="BG980">
        <v>4775</v>
      </c>
      <c r="BH980">
        <v>600</v>
      </c>
      <c r="BI980">
        <v>4775</v>
      </c>
      <c r="BJ980">
        <v>4805</v>
      </c>
      <c r="BK980">
        <v>4775</v>
      </c>
      <c r="BL980">
        <v>4805</v>
      </c>
      <c r="BM980">
        <v>1800</v>
      </c>
      <c r="BN980">
        <v>4790</v>
      </c>
      <c r="BO980">
        <v>4790</v>
      </c>
      <c r="BP980">
        <v>4785</v>
      </c>
      <c r="BQ980">
        <v>4785</v>
      </c>
      <c r="BR980">
        <v>400</v>
      </c>
      <c r="BS980">
        <v>4785</v>
      </c>
      <c r="BT980">
        <v>4790</v>
      </c>
      <c r="BU980">
        <v>4785</v>
      </c>
      <c r="BV980">
        <v>4790</v>
      </c>
      <c r="BW980">
        <v>1000</v>
      </c>
      <c r="BX980">
        <v>4795</v>
      </c>
      <c r="BY980">
        <v>4820</v>
      </c>
      <c r="BZ980">
        <v>4790</v>
      </c>
      <c r="CA980">
        <v>4820</v>
      </c>
      <c r="CB980">
        <v>2300</v>
      </c>
      <c r="CC980">
        <v>4815</v>
      </c>
      <c r="CD980">
        <v>4815</v>
      </c>
      <c r="CE980">
        <v>4805</v>
      </c>
      <c r="CF980">
        <v>4810</v>
      </c>
      <c r="CG980">
        <v>2000</v>
      </c>
      <c r="CH980">
        <v>4815</v>
      </c>
      <c r="CI980">
        <v>4815</v>
      </c>
      <c r="CJ980">
        <v>4815</v>
      </c>
      <c r="CK980">
        <v>4815</v>
      </c>
      <c r="CL980">
        <v>300</v>
      </c>
      <c r="CM980">
        <v>4815</v>
      </c>
      <c r="CN980">
        <v>4815</v>
      </c>
      <c r="CO980">
        <v>4810</v>
      </c>
      <c r="CP980">
        <v>4810</v>
      </c>
      <c r="CQ980">
        <v>300</v>
      </c>
      <c r="CR980">
        <v>4810</v>
      </c>
      <c r="CS980">
        <v>4820</v>
      </c>
      <c r="CT980">
        <v>4810</v>
      </c>
      <c r="CU980">
        <v>4820</v>
      </c>
      <c r="CV980">
        <v>1300</v>
      </c>
      <c r="CW980">
        <v>4820</v>
      </c>
      <c r="CX980">
        <v>4820</v>
      </c>
      <c r="CY980">
        <v>4820</v>
      </c>
      <c r="CZ980">
        <v>4820</v>
      </c>
      <c r="DA980">
        <v>600</v>
      </c>
      <c r="DB980">
        <v>4820</v>
      </c>
      <c r="DC980">
        <v>4820</v>
      </c>
      <c r="DD980">
        <v>4810</v>
      </c>
      <c r="DE980">
        <v>4810</v>
      </c>
      <c r="DF980">
        <v>1100</v>
      </c>
      <c r="DG980">
        <v>4810</v>
      </c>
      <c r="DH980">
        <v>4810</v>
      </c>
      <c r="DI980">
        <v>4810</v>
      </c>
      <c r="DJ980">
        <v>4810</v>
      </c>
      <c r="DK980">
        <v>300</v>
      </c>
      <c r="DL980">
        <v>4805</v>
      </c>
      <c r="DM980">
        <v>4810</v>
      </c>
      <c r="DN980">
        <v>4805</v>
      </c>
      <c r="DO980">
        <v>4810</v>
      </c>
      <c r="DP980">
        <v>800</v>
      </c>
      <c r="DU980">
        <v>0</v>
      </c>
      <c r="DV980">
        <v>4810</v>
      </c>
      <c r="DW980">
        <v>4810</v>
      </c>
      <c r="DX980">
        <v>4800</v>
      </c>
      <c r="DY980">
        <v>4800</v>
      </c>
      <c r="DZ980">
        <v>1100</v>
      </c>
      <c r="EA980">
        <v>4790</v>
      </c>
      <c r="EB980">
        <v>4790</v>
      </c>
      <c r="EC980">
        <v>4790</v>
      </c>
      <c r="ED980">
        <v>4790</v>
      </c>
      <c r="EE980">
        <v>600</v>
      </c>
      <c r="EF980">
        <v>4785</v>
      </c>
      <c r="EG980">
        <v>4785</v>
      </c>
      <c r="EH980">
        <v>4780</v>
      </c>
      <c r="EI980">
        <v>4780</v>
      </c>
      <c r="EJ980">
        <v>800</v>
      </c>
      <c r="EK980">
        <v>4775</v>
      </c>
      <c r="EL980">
        <v>4775</v>
      </c>
      <c r="EM980">
        <v>4770</v>
      </c>
      <c r="EN980">
        <v>4770</v>
      </c>
      <c r="EO980">
        <v>500</v>
      </c>
      <c r="EP980">
        <v>4770</v>
      </c>
      <c r="EQ980">
        <v>4790</v>
      </c>
      <c r="ER980">
        <v>4770</v>
      </c>
      <c r="ES980">
        <v>4785</v>
      </c>
      <c r="ET980">
        <v>2400</v>
      </c>
      <c r="EY980">
        <v>0</v>
      </c>
      <c r="EZ980">
        <v>4785</v>
      </c>
      <c r="FA980">
        <v>4785</v>
      </c>
      <c r="FB980">
        <v>4785</v>
      </c>
      <c r="FC980">
        <v>4785</v>
      </c>
      <c r="FD980">
        <v>300</v>
      </c>
      <c r="FE980">
        <v>4780</v>
      </c>
      <c r="FF980">
        <v>4780</v>
      </c>
      <c r="FG980">
        <v>4780</v>
      </c>
      <c r="FH980">
        <v>4780</v>
      </c>
      <c r="FI980">
        <v>400</v>
      </c>
      <c r="FJ980">
        <v>4775</v>
      </c>
      <c r="FK980">
        <v>4775</v>
      </c>
      <c r="FL980">
        <v>4765</v>
      </c>
      <c r="FM980">
        <v>4765</v>
      </c>
      <c r="FN980">
        <v>500</v>
      </c>
      <c r="FO980">
        <v>4765</v>
      </c>
      <c r="FP980">
        <v>4770</v>
      </c>
      <c r="FQ980">
        <v>4765</v>
      </c>
      <c r="FR980">
        <v>4765</v>
      </c>
      <c r="FS980">
        <v>1600</v>
      </c>
      <c r="FT980">
        <v>4760</v>
      </c>
      <c r="FU980">
        <v>4760</v>
      </c>
      <c r="FV980">
        <v>4760</v>
      </c>
      <c r="FW980">
        <v>4760</v>
      </c>
      <c r="FX980">
        <v>2100</v>
      </c>
      <c r="GC980">
        <v>0</v>
      </c>
      <c r="GH980">
        <v>0</v>
      </c>
      <c r="GM980">
        <v>0</v>
      </c>
      <c r="GR980">
        <v>0</v>
      </c>
      <c r="GW980">
        <v>0</v>
      </c>
      <c r="HB980">
        <v>0</v>
      </c>
      <c r="HG980">
        <v>0</v>
      </c>
      <c r="HL980">
        <v>0</v>
      </c>
      <c r="HQ980">
        <v>0</v>
      </c>
      <c r="HV980">
        <v>0</v>
      </c>
      <c r="IA980">
        <v>0</v>
      </c>
      <c r="IB980">
        <v>4760</v>
      </c>
      <c r="IC980">
        <v>4785</v>
      </c>
      <c r="ID980">
        <v>4760</v>
      </c>
      <c r="IE980">
        <v>4765</v>
      </c>
      <c r="IF980">
        <v>3500</v>
      </c>
      <c r="IG980">
        <v>4760</v>
      </c>
      <c r="IH980">
        <v>4765</v>
      </c>
      <c r="II980">
        <v>4755</v>
      </c>
      <c r="IJ980">
        <v>4760</v>
      </c>
      <c r="IK980">
        <v>2500</v>
      </c>
      <c r="IL980">
        <v>4760</v>
      </c>
      <c r="IM980">
        <v>4760</v>
      </c>
      <c r="IN980">
        <v>4760</v>
      </c>
      <c r="IO980">
        <v>4760</v>
      </c>
      <c r="IP980">
        <v>300</v>
      </c>
      <c r="IQ980">
        <v>4755</v>
      </c>
      <c r="IR980">
        <v>4760</v>
      </c>
      <c r="IS980">
        <v>4755</v>
      </c>
      <c r="IT980">
        <v>4760</v>
      </c>
      <c r="IU980">
        <v>1300</v>
      </c>
      <c r="IV980">
        <v>4760</v>
      </c>
      <c r="IW980">
        <v>4785</v>
      </c>
      <c r="IX980">
        <v>4755</v>
      </c>
      <c r="IY980">
        <v>4775</v>
      </c>
      <c r="IZ980">
        <v>2600</v>
      </c>
      <c r="JA980">
        <v>4775</v>
      </c>
      <c r="JB980">
        <v>4785</v>
      </c>
      <c r="JC980">
        <v>4770</v>
      </c>
      <c r="JD980">
        <v>4785</v>
      </c>
      <c r="JE980">
        <v>1000</v>
      </c>
      <c r="JF980">
        <v>4785</v>
      </c>
      <c r="JG980">
        <v>4810</v>
      </c>
      <c r="JH980">
        <v>4785</v>
      </c>
      <c r="JI980">
        <v>4810</v>
      </c>
      <c r="JJ980">
        <v>900</v>
      </c>
      <c r="JK980">
        <v>4805</v>
      </c>
      <c r="JL980">
        <v>4805</v>
      </c>
      <c r="JM980">
        <v>4800</v>
      </c>
      <c r="JN980">
        <v>4800</v>
      </c>
      <c r="JO980">
        <v>600</v>
      </c>
      <c r="JP980">
        <v>4800</v>
      </c>
      <c r="JQ980">
        <v>4800</v>
      </c>
      <c r="JR980">
        <v>4790</v>
      </c>
      <c r="JS980">
        <v>4790</v>
      </c>
      <c r="JT980">
        <v>700</v>
      </c>
      <c r="JU980">
        <v>4790</v>
      </c>
      <c r="JV980">
        <v>4790</v>
      </c>
      <c r="JW980">
        <v>4790</v>
      </c>
      <c r="JX980">
        <v>4790</v>
      </c>
      <c r="JY980">
        <v>600</v>
      </c>
      <c r="JZ980">
        <v>4795</v>
      </c>
      <c r="KA980">
        <v>4795</v>
      </c>
      <c r="KB980">
        <v>4790</v>
      </c>
      <c r="KC980">
        <v>4790</v>
      </c>
      <c r="KD980">
        <v>300</v>
      </c>
      <c r="KE980">
        <v>4790</v>
      </c>
      <c r="KF980">
        <v>4790</v>
      </c>
      <c r="KG980">
        <v>4780</v>
      </c>
      <c r="KH980">
        <v>4785</v>
      </c>
      <c r="KI980">
        <v>500</v>
      </c>
      <c r="KJ980">
        <v>4780</v>
      </c>
      <c r="KK980">
        <v>4795</v>
      </c>
      <c r="KL980">
        <v>4780</v>
      </c>
      <c r="KM980">
        <v>4795</v>
      </c>
      <c r="KN980">
        <v>1800</v>
      </c>
      <c r="KO980">
        <v>4795</v>
      </c>
      <c r="KP980">
        <v>4805</v>
      </c>
      <c r="KQ980">
        <v>4795</v>
      </c>
      <c r="KR980">
        <v>4805</v>
      </c>
      <c r="KS980">
        <v>2300</v>
      </c>
      <c r="KT980">
        <v>4805</v>
      </c>
      <c r="KU980">
        <v>4805</v>
      </c>
      <c r="KV980">
        <v>4805</v>
      </c>
      <c r="KW980">
        <v>4805</v>
      </c>
      <c r="KX980">
        <v>500</v>
      </c>
      <c r="KY980">
        <v>4805</v>
      </c>
      <c r="KZ980">
        <v>4805</v>
      </c>
      <c r="LA980">
        <v>4805</v>
      </c>
      <c r="LB980">
        <v>4805</v>
      </c>
      <c r="LC980">
        <v>300</v>
      </c>
      <c r="LD980">
        <v>4800</v>
      </c>
      <c r="LE980">
        <v>4800</v>
      </c>
      <c r="LF980">
        <v>4790</v>
      </c>
      <c r="LG980">
        <v>4790</v>
      </c>
      <c r="LH980">
        <v>900</v>
      </c>
      <c r="LI980">
        <v>4785</v>
      </c>
      <c r="LJ980">
        <v>4790</v>
      </c>
      <c r="LK980">
        <v>4775</v>
      </c>
      <c r="LL980">
        <v>4790</v>
      </c>
      <c r="LM980">
        <v>2700</v>
      </c>
      <c r="LN980">
        <v>4790</v>
      </c>
      <c r="LO980">
        <v>4795</v>
      </c>
      <c r="LP980">
        <v>4790</v>
      </c>
      <c r="LQ980">
        <v>4790</v>
      </c>
      <c r="LR980">
        <v>600</v>
      </c>
      <c r="LS980">
        <v>4790</v>
      </c>
      <c r="LT980">
        <v>4795</v>
      </c>
      <c r="LU980">
        <v>4785</v>
      </c>
      <c r="LV980">
        <v>4790</v>
      </c>
      <c r="LW980">
        <v>1600</v>
      </c>
      <c r="LX980">
        <v>4790</v>
      </c>
      <c r="LY980">
        <v>4800</v>
      </c>
      <c r="LZ980">
        <v>4790</v>
      </c>
      <c r="MA980">
        <v>4800</v>
      </c>
      <c r="MB980">
        <v>1800</v>
      </c>
      <c r="MC980">
        <v>4800</v>
      </c>
      <c r="MD980">
        <v>4800</v>
      </c>
      <c r="ME980">
        <v>4790</v>
      </c>
      <c r="MF980">
        <v>4790</v>
      </c>
      <c r="MG980">
        <v>600</v>
      </c>
      <c r="MH980">
        <v>4785</v>
      </c>
      <c r="MI980">
        <v>4785</v>
      </c>
      <c r="MJ980">
        <v>4785</v>
      </c>
      <c r="MK980">
        <v>4785</v>
      </c>
      <c r="ML980">
        <v>800</v>
      </c>
      <c r="MM980">
        <v>4785</v>
      </c>
      <c r="MN980">
        <v>4785</v>
      </c>
      <c r="MO980">
        <v>4780</v>
      </c>
      <c r="MP980">
        <v>4780</v>
      </c>
      <c r="MQ980">
        <v>1100</v>
      </c>
      <c r="MR980">
        <v>4775</v>
      </c>
      <c r="MS980">
        <v>4790</v>
      </c>
      <c r="MT980">
        <v>4775</v>
      </c>
      <c r="MU980">
        <v>4790</v>
      </c>
      <c r="MV980">
        <v>2000</v>
      </c>
      <c r="MW980">
        <v>4790</v>
      </c>
      <c r="MX980">
        <v>4790</v>
      </c>
      <c r="MY980">
        <v>4790</v>
      </c>
      <c r="MZ980">
        <v>4790</v>
      </c>
      <c r="NA980">
        <v>500</v>
      </c>
      <c r="NB980">
        <v>4790</v>
      </c>
      <c r="NC980">
        <v>4790</v>
      </c>
      <c r="ND980">
        <v>4785</v>
      </c>
      <c r="NE980">
        <v>4785</v>
      </c>
      <c r="NF980">
        <v>400</v>
      </c>
      <c r="NG980">
        <v>4785</v>
      </c>
      <c r="NH980">
        <v>4785</v>
      </c>
      <c r="NI980">
        <v>4785</v>
      </c>
      <c r="NJ980">
        <v>4785</v>
      </c>
      <c r="NK980">
        <v>1700</v>
      </c>
      <c r="NL980">
        <v>4785</v>
      </c>
      <c r="NM980">
        <v>4795</v>
      </c>
      <c r="NN980">
        <v>4785</v>
      </c>
      <c r="NO980">
        <v>4795</v>
      </c>
      <c r="NP980">
        <v>1500</v>
      </c>
      <c r="NQ980">
        <v>4795</v>
      </c>
      <c r="NR980">
        <v>4800</v>
      </c>
      <c r="NS980">
        <v>4795</v>
      </c>
      <c r="NT980">
        <v>4795</v>
      </c>
      <c r="NU980">
        <v>2500</v>
      </c>
      <c r="NV980">
        <v>4790</v>
      </c>
      <c r="NW980">
        <v>4790</v>
      </c>
      <c r="NX980">
        <v>4790</v>
      </c>
      <c r="NY980">
        <v>4790</v>
      </c>
      <c r="NZ980">
        <v>3200</v>
      </c>
    </row>
    <row r="981" spans="1:390" ht="27">
      <c r="A981" s="15" t="s">
        <v>18</v>
      </c>
      <c r="B981" s="15">
        <v>32</v>
      </c>
      <c r="C981" s="15">
        <v>9957</v>
      </c>
      <c r="D981" s="10" t="s">
        <v>566</v>
      </c>
      <c r="E981" s="15" t="s">
        <v>20</v>
      </c>
      <c r="F981" s="15" t="s">
        <v>621</v>
      </c>
      <c r="G981" s="50">
        <v>1711</v>
      </c>
      <c r="H981" s="50">
        <v>85</v>
      </c>
      <c r="I981" s="58">
        <v>5.2299999999999999E-2</v>
      </c>
      <c r="J981" s="50">
        <v>100000</v>
      </c>
      <c r="K981" s="50">
        <v>1713</v>
      </c>
      <c r="L981" s="50">
        <v>1641</v>
      </c>
      <c r="M981" s="63">
        <f t="shared" si="82"/>
        <v>2.7777777777777776E-2</v>
      </c>
      <c r="N981" s="42" t="str">
        <f>IFERROR(VLOOKUP(C981, マスタ!$E$2:$G$33, 3, TRUE), "")</f>
        <v>サービス</v>
      </c>
      <c r="O981" s="15" t="str">
        <f>IF(F981 = "", "", TEXT( WORKDAY(TEXT(LEFT(F981, FIND("(", F981) - 1), "yyyy/mm/dd"), 1, マスタ!$A$2:$A$106), "yyyymmdd"))</f>
        <v>20170816</v>
      </c>
      <c r="P981" s="16">
        <v>42963</v>
      </c>
      <c r="Q981" s="56">
        <v>1711</v>
      </c>
      <c r="R981" s="56">
        <v>1729</v>
      </c>
      <c r="S981" s="56">
        <v>1691</v>
      </c>
      <c r="T981" s="15" t="str">
        <f t="shared" si="79"/>
        <v>有</v>
      </c>
      <c r="U981" s="15" t="str">
        <f t="shared" si="80"/>
        <v>有</v>
      </c>
      <c r="V981" s="67">
        <f t="shared" si="81"/>
        <v>0</v>
      </c>
      <c r="W981" s="17" t="s">
        <v>948</v>
      </c>
      <c r="X981" s="46">
        <v>-1</v>
      </c>
      <c r="Y981" s="71">
        <f t="shared" si="83"/>
        <v>-0.58445353594389238</v>
      </c>
      <c r="Z981">
        <v>1711</v>
      </c>
      <c r="AA981">
        <v>1716</v>
      </c>
      <c r="AB981">
        <v>1710</v>
      </c>
      <c r="AC981">
        <v>1715</v>
      </c>
      <c r="AD981">
        <v>8600</v>
      </c>
      <c r="AE981">
        <v>1716</v>
      </c>
      <c r="AF981">
        <v>1716</v>
      </c>
      <c r="AG981">
        <v>1712</v>
      </c>
      <c r="AH981">
        <v>1712</v>
      </c>
      <c r="AI981">
        <v>1400</v>
      </c>
      <c r="AJ981">
        <v>1716</v>
      </c>
      <c r="AK981">
        <v>1727</v>
      </c>
      <c r="AL981">
        <v>1716</v>
      </c>
      <c r="AM981">
        <v>1721</v>
      </c>
      <c r="AN981">
        <v>6800</v>
      </c>
      <c r="AO981">
        <v>1721</v>
      </c>
      <c r="AP981">
        <v>1721</v>
      </c>
      <c r="AQ981">
        <v>1718</v>
      </c>
      <c r="AR981">
        <v>1718</v>
      </c>
      <c r="AS981">
        <v>300</v>
      </c>
      <c r="AT981">
        <v>1720</v>
      </c>
      <c r="AU981">
        <v>1720</v>
      </c>
      <c r="AV981">
        <v>1710</v>
      </c>
      <c r="AW981">
        <v>1710</v>
      </c>
      <c r="AX981">
        <v>1000</v>
      </c>
      <c r="AY981">
        <v>1714</v>
      </c>
      <c r="AZ981">
        <v>1716</v>
      </c>
      <c r="BA981">
        <v>1714</v>
      </c>
      <c r="BB981">
        <v>1715</v>
      </c>
      <c r="BC981">
        <v>1000</v>
      </c>
      <c r="BD981">
        <v>1717</v>
      </c>
      <c r="BE981">
        <v>1717</v>
      </c>
      <c r="BF981">
        <v>1716</v>
      </c>
      <c r="BG981">
        <v>1716</v>
      </c>
      <c r="BH981">
        <v>200</v>
      </c>
      <c r="BI981">
        <v>1715</v>
      </c>
      <c r="BJ981">
        <v>1715</v>
      </c>
      <c r="BK981">
        <v>1710</v>
      </c>
      <c r="BL981">
        <v>1710</v>
      </c>
      <c r="BM981">
        <v>2000</v>
      </c>
      <c r="BN981">
        <v>1711</v>
      </c>
      <c r="BO981">
        <v>1711</v>
      </c>
      <c r="BP981">
        <v>1708</v>
      </c>
      <c r="BQ981">
        <v>1708</v>
      </c>
      <c r="BR981">
        <v>300</v>
      </c>
      <c r="BS981">
        <v>1707</v>
      </c>
      <c r="BT981">
        <v>1707</v>
      </c>
      <c r="BU981">
        <v>1700</v>
      </c>
      <c r="BV981">
        <v>1700</v>
      </c>
      <c r="BW981">
        <v>8800</v>
      </c>
      <c r="BX981">
        <v>1700</v>
      </c>
      <c r="BY981">
        <v>1702</v>
      </c>
      <c r="BZ981">
        <v>1700</v>
      </c>
      <c r="CA981">
        <v>1702</v>
      </c>
      <c r="CB981">
        <v>200</v>
      </c>
      <c r="CC981">
        <v>1701</v>
      </c>
      <c r="CD981">
        <v>1701</v>
      </c>
      <c r="CE981">
        <v>1701</v>
      </c>
      <c r="CF981">
        <v>1701</v>
      </c>
      <c r="CG981">
        <v>200</v>
      </c>
      <c r="CH981">
        <v>1701</v>
      </c>
      <c r="CI981">
        <v>1702</v>
      </c>
      <c r="CJ981">
        <v>1701</v>
      </c>
      <c r="CK981">
        <v>1701</v>
      </c>
      <c r="CL981">
        <v>400</v>
      </c>
      <c r="CM981">
        <v>1701</v>
      </c>
      <c r="CN981">
        <v>1701</v>
      </c>
      <c r="CO981">
        <v>1701</v>
      </c>
      <c r="CP981">
        <v>1701</v>
      </c>
      <c r="CQ981">
        <v>200</v>
      </c>
      <c r="CR981">
        <v>1701</v>
      </c>
      <c r="CS981">
        <v>1702</v>
      </c>
      <c r="CT981">
        <v>1696</v>
      </c>
      <c r="CU981">
        <v>1696</v>
      </c>
      <c r="CV981">
        <v>3200</v>
      </c>
      <c r="CW981">
        <v>1698</v>
      </c>
      <c r="CX981">
        <v>1698</v>
      </c>
      <c r="CY981">
        <v>1693</v>
      </c>
      <c r="CZ981">
        <v>1693</v>
      </c>
      <c r="DA981">
        <v>700</v>
      </c>
      <c r="DB981">
        <v>1694</v>
      </c>
      <c r="DC981">
        <v>1694</v>
      </c>
      <c r="DD981">
        <v>1693</v>
      </c>
      <c r="DE981">
        <v>1693</v>
      </c>
      <c r="DF981">
        <v>500</v>
      </c>
      <c r="DG981">
        <v>1693</v>
      </c>
      <c r="DH981">
        <v>1694</v>
      </c>
      <c r="DI981">
        <v>1693</v>
      </c>
      <c r="DJ981">
        <v>1694</v>
      </c>
      <c r="DK981">
        <v>700</v>
      </c>
      <c r="DL981">
        <v>1691</v>
      </c>
      <c r="DM981">
        <v>1692</v>
      </c>
      <c r="DN981">
        <v>1691</v>
      </c>
      <c r="DO981">
        <v>1691</v>
      </c>
      <c r="DP981">
        <v>800</v>
      </c>
      <c r="DQ981">
        <v>1695</v>
      </c>
      <c r="DR981">
        <v>1699</v>
      </c>
      <c r="DS981">
        <v>1695</v>
      </c>
      <c r="DT981">
        <v>1699</v>
      </c>
      <c r="DU981">
        <v>600</v>
      </c>
      <c r="DV981">
        <v>1699</v>
      </c>
      <c r="DW981">
        <v>1709</v>
      </c>
      <c r="DX981">
        <v>1698</v>
      </c>
      <c r="DY981">
        <v>1703</v>
      </c>
      <c r="DZ981">
        <v>3900</v>
      </c>
      <c r="EA981">
        <v>1702</v>
      </c>
      <c r="EB981">
        <v>1702</v>
      </c>
      <c r="EC981">
        <v>1702</v>
      </c>
      <c r="ED981">
        <v>1702</v>
      </c>
      <c r="EE981">
        <v>200</v>
      </c>
      <c r="EF981">
        <v>1703</v>
      </c>
      <c r="EG981">
        <v>1708</v>
      </c>
      <c r="EH981">
        <v>1703</v>
      </c>
      <c r="EI981">
        <v>1708</v>
      </c>
      <c r="EJ981">
        <v>1300</v>
      </c>
      <c r="EK981">
        <v>1710</v>
      </c>
      <c r="EL981">
        <v>1718</v>
      </c>
      <c r="EM981">
        <v>1710</v>
      </c>
      <c r="EN981">
        <v>1712</v>
      </c>
      <c r="EO981">
        <v>3900</v>
      </c>
      <c r="EP981">
        <v>1712</v>
      </c>
      <c r="EQ981">
        <v>1712</v>
      </c>
      <c r="ER981">
        <v>1712</v>
      </c>
      <c r="ES981">
        <v>1712</v>
      </c>
      <c r="ET981">
        <v>400</v>
      </c>
      <c r="EU981">
        <v>1715</v>
      </c>
      <c r="EV981">
        <v>1715</v>
      </c>
      <c r="EW981">
        <v>1715</v>
      </c>
      <c r="EX981">
        <v>1715</v>
      </c>
      <c r="EY981">
        <v>100</v>
      </c>
      <c r="EZ981">
        <v>1715</v>
      </c>
      <c r="FA981">
        <v>1715</v>
      </c>
      <c r="FB981">
        <v>1714</v>
      </c>
      <c r="FC981">
        <v>1714</v>
      </c>
      <c r="FD981">
        <v>300</v>
      </c>
      <c r="FE981">
        <v>1714</v>
      </c>
      <c r="FF981">
        <v>1716</v>
      </c>
      <c r="FG981">
        <v>1714</v>
      </c>
      <c r="FH981">
        <v>1714</v>
      </c>
      <c r="FI981">
        <v>2800</v>
      </c>
      <c r="FJ981">
        <v>1714</v>
      </c>
      <c r="FK981">
        <v>1715</v>
      </c>
      <c r="FL981">
        <v>1714</v>
      </c>
      <c r="FM981">
        <v>1715</v>
      </c>
      <c r="FN981">
        <v>1900</v>
      </c>
      <c r="FO981">
        <v>1716</v>
      </c>
      <c r="FP981">
        <v>1721</v>
      </c>
      <c r="FQ981">
        <v>1716</v>
      </c>
      <c r="FR981">
        <v>1721</v>
      </c>
      <c r="FS981">
        <v>4200</v>
      </c>
      <c r="FT981">
        <v>1722</v>
      </c>
      <c r="FU981">
        <v>1722</v>
      </c>
      <c r="FV981">
        <v>1722</v>
      </c>
      <c r="FW981">
        <v>1722</v>
      </c>
      <c r="FX981">
        <v>300</v>
      </c>
      <c r="GC981">
        <v>0</v>
      </c>
      <c r="GH981">
        <v>0</v>
      </c>
      <c r="GM981">
        <v>0</v>
      </c>
      <c r="GR981">
        <v>0</v>
      </c>
      <c r="GW981">
        <v>0</v>
      </c>
      <c r="HB981">
        <v>0</v>
      </c>
      <c r="HG981">
        <v>0</v>
      </c>
      <c r="HL981">
        <v>0</v>
      </c>
      <c r="HQ981">
        <v>0</v>
      </c>
      <c r="HV981">
        <v>0</v>
      </c>
      <c r="IA981">
        <v>0</v>
      </c>
      <c r="IB981">
        <v>1721</v>
      </c>
      <c r="IC981">
        <v>1723</v>
      </c>
      <c r="ID981">
        <v>1720</v>
      </c>
      <c r="IE981">
        <v>1720</v>
      </c>
      <c r="IF981">
        <v>5700</v>
      </c>
      <c r="IG981">
        <v>1720</v>
      </c>
      <c r="IH981">
        <v>1728</v>
      </c>
      <c r="II981">
        <v>1720</v>
      </c>
      <c r="IJ981">
        <v>1728</v>
      </c>
      <c r="IK981">
        <v>1900</v>
      </c>
      <c r="IL981">
        <v>1728</v>
      </c>
      <c r="IM981">
        <v>1729</v>
      </c>
      <c r="IN981">
        <v>1725</v>
      </c>
      <c r="IO981">
        <v>1725</v>
      </c>
      <c r="IP981">
        <v>1500</v>
      </c>
      <c r="IQ981">
        <v>1726</v>
      </c>
      <c r="IR981">
        <v>1726</v>
      </c>
      <c r="IS981">
        <v>1725</v>
      </c>
      <c r="IT981">
        <v>1725</v>
      </c>
      <c r="IU981">
        <v>600</v>
      </c>
      <c r="IV981">
        <v>1726</v>
      </c>
      <c r="IW981">
        <v>1728</v>
      </c>
      <c r="IX981">
        <v>1721</v>
      </c>
      <c r="IY981">
        <v>1726</v>
      </c>
      <c r="IZ981">
        <v>4400</v>
      </c>
      <c r="JA981">
        <v>1729</v>
      </c>
      <c r="JB981">
        <v>1729</v>
      </c>
      <c r="JC981">
        <v>1727</v>
      </c>
      <c r="JD981">
        <v>1727</v>
      </c>
      <c r="JE981">
        <v>300</v>
      </c>
      <c r="JF981">
        <v>1725</v>
      </c>
      <c r="JG981">
        <v>1726</v>
      </c>
      <c r="JH981">
        <v>1723</v>
      </c>
      <c r="JI981">
        <v>1726</v>
      </c>
      <c r="JJ981">
        <v>700</v>
      </c>
      <c r="JK981">
        <v>1727</v>
      </c>
      <c r="JL981">
        <v>1728</v>
      </c>
      <c r="JM981">
        <v>1727</v>
      </c>
      <c r="JN981">
        <v>1728</v>
      </c>
      <c r="JO981">
        <v>400</v>
      </c>
      <c r="JP981">
        <v>1727</v>
      </c>
      <c r="JQ981">
        <v>1727</v>
      </c>
      <c r="JR981">
        <v>1727</v>
      </c>
      <c r="JS981">
        <v>1727</v>
      </c>
      <c r="JT981">
        <v>400</v>
      </c>
      <c r="JU981">
        <v>1726</v>
      </c>
      <c r="JV981">
        <v>1726</v>
      </c>
      <c r="JW981">
        <v>1723</v>
      </c>
      <c r="JX981">
        <v>1723</v>
      </c>
      <c r="JY981">
        <v>400</v>
      </c>
      <c r="JZ981">
        <v>1723</v>
      </c>
      <c r="KA981">
        <v>1723</v>
      </c>
      <c r="KB981">
        <v>1723</v>
      </c>
      <c r="KC981">
        <v>1723</v>
      </c>
      <c r="KD981">
        <v>300</v>
      </c>
      <c r="KE981">
        <v>1723</v>
      </c>
      <c r="KF981">
        <v>1723</v>
      </c>
      <c r="KG981">
        <v>1723</v>
      </c>
      <c r="KH981">
        <v>1723</v>
      </c>
      <c r="KI981">
        <v>100</v>
      </c>
      <c r="KJ981">
        <v>1724</v>
      </c>
      <c r="KK981">
        <v>1725</v>
      </c>
      <c r="KL981">
        <v>1723</v>
      </c>
      <c r="KM981">
        <v>1725</v>
      </c>
      <c r="KN981">
        <v>700</v>
      </c>
      <c r="KO981">
        <v>1725</v>
      </c>
      <c r="KP981">
        <v>1725</v>
      </c>
      <c r="KQ981">
        <v>1725</v>
      </c>
      <c r="KR981">
        <v>1725</v>
      </c>
      <c r="KS981">
        <v>300</v>
      </c>
      <c r="KT981">
        <v>1725</v>
      </c>
      <c r="KU981">
        <v>1726</v>
      </c>
      <c r="KV981">
        <v>1725</v>
      </c>
      <c r="KW981">
        <v>1726</v>
      </c>
      <c r="KX981">
        <v>900</v>
      </c>
      <c r="KY981">
        <v>1727</v>
      </c>
      <c r="KZ981">
        <v>1727</v>
      </c>
      <c r="LA981">
        <v>1727</v>
      </c>
      <c r="LB981">
        <v>1727</v>
      </c>
      <c r="LC981">
        <v>100</v>
      </c>
      <c r="LD981">
        <v>1726</v>
      </c>
      <c r="LE981">
        <v>1726</v>
      </c>
      <c r="LF981">
        <v>1726</v>
      </c>
      <c r="LG981">
        <v>1726</v>
      </c>
      <c r="LH981">
        <v>500</v>
      </c>
      <c r="LM981">
        <v>0</v>
      </c>
      <c r="LN981">
        <v>1725</v>
      </c>
      <c r="LO981">
        <v>1725</v>
      </c>
      <c r="LP981">
        <v>1724</v>
      </c>
      <c r="LQ981">
        <v>1724</v>
      </c>
      <c r="LR981">
        <v>500</v>
      </c>
      <c r="LS981">
        <v>1725</v>
      </c>
      <c r="LT981">
        <v>1727</v>
      </c>
      <c r="LU981">
        <v>1724</v>
      </c>
      <c r="LV981">
        <v>1724</v>
      </c>
      <c r="LW981">
        <v>1200</v>
      </c>
      <c r="LX981">
        <v>1724</v>
      </c>
      <c r="LY981">
        <v>1725</v>
      </c>
      <c r="LZ981">
        <v>1724</v>
      </c>
      <c r="MA981">
        <v>1725</v>
      </c>
      <c r="MB981">
        <v>200</v>
      </c>
      <c r="MC981">
        <v>1723</v>
      </c>
      <c r="MD981">
        <v>1723</v>
      </c>
      <c r="ME981">
        <v>1720</v>
      </c>
      <c r="MF981">
        <v>1720</v>
      </c>
      <c r="MG981">
        <v>1600</v>
      </c>
      <c r="MH981">
        <v>1719</v>
      </c>
      <c r="MI981">
        <v>1719</v>
      </c>
      <c r="MJ981">
        <v>1716</v>
      </c>
      <c r="MK981">
        <v>1716</v>
      </c>
      <c r="ML981">
        <v>1100</v>
      </c>
      <c r="MQ981">
        <v>0</v>
      </c>
      <c r="MR981">
        <v>1720</v>
      </c>
      <c r="MS981">
        <v>1721</v>
      </c>
      <c r="MT981">
        <v>1720</v>
      </c>
      <c r="MU981">
        <v>1720</v>
      </c>
      <c r="MV981">
        <v>1800</v>
      </c>
      <c r="MW981">
        <v>1722</v>
      </c>
      <c r="MX981">
        <v>1722</v>
      </c>
      <c r="MY981">
        <v>1718</v>
      </c>
      <c r="MZ981">
        <v>1721</v>
      </c>
      <c r="NA981">
        <v>1500</v>
      </c>
      <c r="NB981">
        <v>1722</v>
      </c>
      <c r="NC981">
        <v>1722</v>
      </c>
      <c r="ND981">
        <v>1722</v>
      </c>
      <c r="NE981">
        <v>1722</v>
      </c>
      <c r="NF981">
        <v>200</v>
      </c>
      <c r="NG981">
        <v>1723</v>
      </c>
      <c r="NH981">
        <v>1723</v>
      </c>
      <c r="NI981">
        <v>1723</v>
      </c>
      <c r="NJ981">
        <v>1723</v>
      </c>
      <c r="NK981">
        <v>100</v>
      </c>
      <c r="NL981">
        <v>1724</v>
      </c>
      <c r="NM981">
        <v>1724</v>
      </c>
      <c r="NN981">
        <v>1723</v>
      </c>
      <c r="NO981">
        <v>1723</v>
      </c>
      <c r="NP981">
        <v>800</v>
      </c>
      <c r="NQ981">
        <v>1723</v>
      </c>
      <c r="NR981">
        <v>1725</v>
      </c>
      <c r="NS981">
        <v>1722</v>
      </c>
      <c r="NT981">
        <v>1724</v>
      </c>
      <c r="NU981">
        <v>2000</v>
      </c>
      <c r="NV981">
        <v>1723</v>
      </c>
      <c r="NW981">
        <v>1723</v>
      </c>
      <c r="NX981">
        <v>1723</v>
      </c>
      <c r="NY981">
        <v>1723</v>
      </c>
      <c r="NZ981">
        <v>1600</v>
      </c>
    </row>
    <row r="982" spans="1:390" ht="15">
      <c r="A982" s="14" t="s">
        <v>18</v>
      </c>
      <c r="B982" s="14">
        <v>33</v>
      </c>
      <c r="C982" s="14">
        <v>4004</v>
      </c>
      <c r="D982" s="9" t="s">
        <v>225</v>
      </c>
      <c r="E982" s="14" t="s">
        <v>20</v>
      </c>
      <c r="F982" s="14" t="s">
        <v>621</v>
      </c>
      <c r="G982" s="51">
        <v>2876</v>
      </c>
      <c r="H982" s="51">
        <v>141</v>
      </c>
      <c r="I982" s="59">
        <v>5.16E-2</v>
      </c>
      <c r="J982" s="51">
        <v>2072800</v>
      </c>
      <c r="K982" s="51">
        <v>2887</v>
      </c>
      <c r="L982" s="51">
        <v>2775</v>
      </c>
      <c r="M982" s="64">
        <f t="shared" si="82"/>
        <v>9.8214285714285712E-2</v>
      </c>
      <c r="N982" s="43" t="str">
        <f>IFERROR(VLOOKUP(C982, マスタ!$E$2:$G$33, 3, TRUE), "")</f>
        <v>化学・医薬品</v>
      </c>
      <c r="O982" s="14" t="str">
        <f>IF(F982 = "", "", TEXT( WORKDAY(TEXT(LEFT(F982, FIND("(", F982) - 1), "yyyy/mm/dd"), 1, マスタ!$A$2:$A$106), "yyyymmdd"))</f>
        <v>20170816</v>
      </c>
      <c r="P982" s="18">
        <v>42963</v>
      </c>
      <c r="Q982" s="57">
        <v>2879</v>
      </c>
      <c r="R982" s="57">
        <v>2879</v>
      </c>
      <c r="S982" s="57">
        <v>2798</v>
      </c>
      <c r="T982" s="14" t="str">
        <f t="shared" si="79"/>
        <v>無</v>
      </c>
      <c r="U982" s="14" t="str">
        <f t="shared" si="80"/>
        <v>有</v>
      </c>
      <c r="V982" s="68">
        <f t="shared" si="81"/>
        <v>1.0431154381085328E-3</v>
      </c>
      <c r="W982" s="19" t="s">
        <v>947</v>
      </c>
      <c r="X982" s="47">
        <v>-28</v>
      </c>
      <c r="Y982" s="70">
        <f t="shared" si="83"/>
        <v>-9.7357440890125169</v>
      </c>
      <c r="Z982">
        <v>2879</v>
      </c>
      <c r="AA982">
        <v>2879</v>
      </c>
      <c r="AB982">
        <v>2840</v>
      </c>
      <c r="AC982">
        <v>2842</v>
      </c>
      <c r="AD982">
        <v>122300</v>
      </c>
      <c r="AE982">
        <v>2842</v>
      </c>
      <c r="AF982">
        <v>2842</v>
      </c>
      <c r="AG982">
        <v>2819</v>
      </c>
      <c r="AH982">
        <v>2827</v>
      </c>
      <c r="AI982">
        <v>68000</v>
      </c>
      <c r="AJ982">
        <v>2825</v>
      </c>
      <c r="AK982">
        <v>2825</v>
      </c>
      <c r="AL982">
        <v>2798</v>
      </c>
      <c r="AM982">
        <v>2815</v>
      </c>
      <c r="AN982">
        <v>81400</v>
      </c>
      <c r="AO982">
        <v>2815</v>
      </c>
      <c r="AP982">
        <v>2823</v>
      </c>
      <c r="AQ982">
        <v>2815</v>
      </c>
      <c r="AR982">
        <v>2817</v>
      </c>
      <c r="AS982">
        <v>35700</v>
      </c>
      <c r="AT982">
        <v>2818</v>
      </c>
      <c r="AU982">
        <v>2834</v>
      </c>
      <c r="AV982">
        <v>2817</v>
      </c>
      <c r="AW982">
        <v>2833</v>
      </c>
      <c r="AX982">
        <v>57400</v>
      </c>
      <c r="AY982">
        <v>2834</v>
      </c>
      <c r="AZ982">
        <v>2835</v>
      </c>
      <c r="BA982">
        <v>2818</v>
      </c>
      <c r="BB982">
        <v>2824</v>
      </c>
      <c r="BC982">
        <v>99500</v>
      </c>
      <c r="BD982">
        <v>2824</v>
      </c>
      <c r="BE982">
        <v>2837</v>
      </c>
      <c r="BF982">
        <v>2822</v>
      </c>
      <c r="BG982">
        <v>2835</v>
      </c>
      <c r="BH982">
        <v>19900</v>
      </c>
      <c r="BI982">
        <v>2833</v>
      </c>
      <c r="BJ982">
        <v>2846</v>
      </c>
      <c r="BK982">
        <v>2833</v>
      </c>
      <c r="BL982">
        <v>2841</v>
      </c>
      <c r="BM982">
        <v>45000</v>
      </c>
      <c r="BN982">
        <v>2842</v>
      </c>
      <c r="BO982">
        <v>2845</v>
      </c>
      <c r="BP982">
        <v>2829</v>
      </c>
      <c r="BQ982">
        <v>2830</v>
      </c>
      <c r="BR982">
        <v>25500</v>
      </c>
      <c r="BS982">
        <v>2829</v>
      </c>
      <c r="BT982">
        <v>2833</v>
      </c>
      <c r="BU982">
        <v>2825</v>
      </c>
      <c r="BV982">
        <v>2832</v>
      </c>
      <c r="BW982">
        <v>11000</v>
      </c>
      <c r="BX982">
        <v>2833</v>
      </c>
      <c r="BY982">
        <v>2838</v>
      </c>
      <c r="BZ982">
        <v>2828</v>
      </c>
      <c r="CA982">
        <v>2828</v>
      </c>
      <c r="CB982">
        <v>12800</v>
      </c>
      <c r="CC982">
        <v>2830</v>
      </c>
      <c r="CD982">
        <v>2834</v>
      </c>
      <c r="CE982">
        <v>2828</v>
      </c>
      <c r="CF982">
        <v>2834</v>
      </c>
      <c r="CG982">
        <v>10900</v>
      </c>
      <c r="CH982">
        <v>2835</v>
      </c>
      <c r="CI982">
        <v>2837</v>
      </c>
      <c r="CJ982">
        <v>2829</v>
      </c>
      <c r="CK982">
        <v>2833</v>
      </c>
      <c r="CL982">
        <v>16100</v>
      </c>
      <c r="CM982">
        <v>2832</v>
      </c>
      <c r="CN982">
        <v>2835</v>
      </c>
      <c r="CO982">
        <v>2832</v>
      </c>
      <c r="CP982">
        <v>2834</v>
      </c>
      <c r="CQ982">
        <v>5100</v>
      </c>
      <c r="CR982">
        <v>2835</v>
      </c>
      <c r="CS982">
        <v>2835</v>
      </c>
      <c r="CT982">
        <v>2825</v>
      </c>
      <c r="CU982">
        <v>2825</v>
      </c>
      <c r="CV982">
        <v>10400</v>
      </c>
      <c r="CW982">
        <v>2825</v>
      </c>
      <c r="CX982">
        <v>2828</v>
      </c>
      <c r="CY982">
        <v>2823</v>
      </c>
      <c r="CZ982">
        <v>2825</v>
      </c>
      <c r="DA982">
        <v>11000</v>
      </c>
      <c r="DB982">
        <v>2824</v>
      </c>
      <c r="DC982">
        <v>2826</v>
      </c>
      <c r="DD982">
        <v>2820</v>
      </c>
      <c r="DE982">
        <v>2822</v>
      </c>
      <c r="DF982">
        <v>11900</v>
      </c>
      <c r="DG982">
        <v>2822</v>
      </c>
      <c r="DH982">
        <v>2822</v>
      </c>
      <c r="DI982">
        <v>2814</v>
      </c>
      <c r="DJ982">
        <v>2815</v>
      </c>
      <c r="DK982">
        <v>12700</v>
      </c>
      <c r="DL982">
        <v>2815</v>
      </c>
      <c r="DM982">
        <v>2828</v>
      </c>
      <c r="DN982">
        <v>2814</v>
      </c>
      <c r="DO982">
        <v>2826</v>
      </c>
      <c r="DP982">
        <v>14000</v>
      </c>
      <c r="DQ982">
        <v>2825</v>
      </c>
      <c r="DR982">
        <v>2826</v>
      </c>
      <c r="DS982">
        <v>2814</v>
      </c>
      <c r="DT982">
        <v>2816</v>
      </c>
      <c r="DU982">
        <v>46600</v>
      </c>
      <c r="DV982">
        <v>2815</v>
      </c>
      <c r="DW982">
        <v>2829</v>
      </c>
      <c r="DX982">
        <v>2815</v>
      </c>
      <c r="DY982">
        <v>2829</v>
      </c>
      <c r="DZ982">
        <v>39900</v>
      </c>
      <c r="EA982">
        <v>2828</v>
      </c>
      <c r="EB982">
        <v>2832</v>
      </c>
      <c r="EC982">
        <v>2821</v>
      </c>
      <c r="ED982">
        <v>2828</v>
      </c>
      <c r="EE982">
        <v>37200</v>
      </c>
      <c r="EF982">
        <v>2827</v>
      </c>
      <c r="EG982">
        <v>2828</v>
      </c>
      <c r="EH982">
        <v>2823</v>
      </c>
      <c r="EI982">
        <v>2824</v>
      </c>
      <c r="EJ982">
        <v>7100</v>
      </c>
      <c r="EK982">
        <v>2824</v>
      </c>
      <c r="EL982">
        <v>2825</v>
      </c>
      <c r="EM982">
        <v>2821</v>
      </c>
      <c r="EN982">
        <v>2824</v>
      </c>
      <c r="EO982">
        <v>10000</v>
      </c>
      <c r="EP982">
        <v>2824</v>
      </c>
      <c r="EQ982">
        <v>2828</v>
      </c>
      <c r="ER982">
        <v>2824</v>
      </c>
      <c r="ES982">
        <v>2826</v>
      </c>
      <c r="ET982">
        <v>6100</v>
      </c>
      <c r="EU982">
        <v>2827</v>
      </c>
      <c r="EV982">
        <v>2835</v>
      </c>
      <c r="EW982">
        <v>2827</v>
      </c>
      <c r="EX982">
        <v>2832</v>
      </c>
      <c r="EY982">
        <v>20600</v>
      </c>
      <c r="EZ982">
        <v>2832</v>
      </c>
      <c r="FA982">
        <v>2840</v>
      </c>
      <c r="FB982">
        <v>2832</v>
      </c>
      <c r="FC982">
        <v>2840</v>
      </c>
      <c r="FD982">
        <v>11400</v>
      </c>
      <c r="FE982">
        <v>2840</v>
      </c>
      <c r="FF982">
        <v>2841</v>
      </c>
      <c r="FG982">
        <v>2834</v>
      </c>
      <c r="FH982">
        <v>2834</v>
      </c>
      <c r="FI982">
        <v>7900</v>
      </c>
      <c r="FJ982">
        <v>2835</v>
      </c>
      <c r="FK982">
        <v>2836</v>
      </c>
      <c r="FL982">
        <v>2834</v>
      </c>
      <c r="FM982">
        <v>2834</v>
      </c>
      <c r="FN982">
        <v>10200</v>
      </c>
      <c r="FO982">
        <v>2834</v>
      </c>
      <c r="FP982">
        <v>2836</v>
      </c>
      <c r="FQ982">
        <v>2833</v>
      </c>
      <c r="FR982">
        <v>2833</v>
      </c>
      <c r="FS982">
        <v>7000</v>
      </c>
      <c r="FT982">
        <v>2832</v>
      </c>
      <c r="FU982">
        <v>2832</v>
      </c>
      <c r="FV982">
        <v>2832</v>
      </c>
      <c r="FW982">
        <v>2832</v>
      </c>
      <c r="FX982">
        <v>800</v>
      </c>
      <c r="GC982">
        <v>0</v>
      </c>
      <c r="GH982">
        <v>0</v>
      </c>
      <c r="GM982">
        <v>0</v>
      </c>
      <c r="GR982">
        <v>0</v>
      </c>
      <c r="GW982">
        <v>0</v>
      </c>
      <c r="HB982">
        <v>0</v>
      </c>
      <c r="HG982">
        <v>0</v>
      </c>
      <c r="HL982">
        <v>0</v>
      </c>
      <c r="HQ982">
        <v>0</v>
      </c>
      <c r="HV982">
        <v>0</v>
      </c>
      <c r="IA982">
        <v>0</v>
      </c>
      <c r="IB982">
        <v>2835</v>
      </c>
      <c r="IC982">
        <v>2838</v>
      </c>
      <c r="ID982">
        <v>2833</v>
      </c>
      <c r="IE982">
        <v>2837</v>
      </c>
      <c r="IF982">
        <v>20900</v>
      </c>
      <c r="IG982">
        <v>2837</v>
      </c>
      <c r="IH982">
        <v>2841</v>
      </c>
      <c r="II982">
        <v>2836</v>
      </c>
      <c r="IJ982">
        <v>2836</v>
      </c>
      <c r="IK982">
        <v>12600</v>
      </c>
      <c r="IL982">
        <v>2836</v>
      </c>
      <c r="IM982">
        <v>2838</v>
      </c>
      <c r="IN982">
        <v>2836</v>
      </c>
      <c r="IO982">
        <v>2838</v>
      </c>
      <c r="IP982">
        <v>5600</v>
      </c>
      <c r="IQ982">
        <v>2839</v>
      </c>
      <c r="IR982">
        <v>2849</v>
      </c>
      <c r="IS982">
        <v>2839</v>
      </c>
      <c r="IT982">
        <v>2849</v>
      </c>
      <c r="IU982">
        <v>26200</v>
      </c>
      <c r="IV982">
        <v>2848</v>
      </c>
      <c r="IW982">
        <v>2848</v>
      </c>
      <c r="IX982">
        <v>2843</v>
      </c>
      <c r="IY982">
        <v>2846</v>
      </c>
      <c r="IZ982">
        <v>17200</v>
      </c>
      <c r="JA982">
        <v>2846</v>
      </c>
      <c r="JB982">
        <v>2846</v>
      </c>
      <c r="JC982">
        <v>2842</v>
      </c>
      <c r="JD982">
        <v>2842</v>
      </c>
      <c r="JE982">
        <v>10300</v>
      </c>
      <c r="JF982">
        <v>2841</v>
      </c>
      <c r="JG982">
        <v>2841</v>
      </c>
      <c r="JH982">
        <v>2836</v>
      </c>
      <c r="JI982">
        <v>2840</v>
      </c>
      <c r="JJ982">
        <v>10400</v>
      </c>
      <c r="JK982">
        <v>2840</v>
      </c>
      <c r="JL982">
        <v>2840</v>
      </c>
      <c r="JM982">
        <v>2833</v>
      </c>
      <c r="JN982">
        <v>2834</v>
      </c>
      <c r="JO982">
        <v>11500</v>
      </c>
      <c r="JP982">
        <v>2835</v>
      </c>
      <c r="JQ982">
        <v>2838</v>
      </c>
      <c r="JR982">
        <v>2835</v>
      </c>
      <c r="JS982">
        <v>2836</v>
      </c>
      <c r="JT982">
        <v>6800</v>
      </c>
      <c r="JU982">
        <v>2836</v>
      </c>
      <c r="JV982">
        <v>2838</v>
      </c>
      <c r="JW982">
        <v>2835</v>
      </c>
      <c r="JX982">
        <v>2835</v>
      </c>
      <c r="JY982">
        <v>9500</v>
      </c>
      <c r="JZ982">
        <v>2835</v>
      </c>
      <c r="KA982">
        <v>2840</v>
      </c>
      <c r="KB982">
        <v>2835</v>
      </c>
      <c r="KC982">
        <v>2838</v>
      </c>
      <c r="KD982">
        <v>8100</v>
      </c>
      <c r="KE982">
        <v>2837</v>
      </c>
      <c r="KF982">
        <v>2842</v>
      </c>
      <c r="KG982">
        <v>2837</v>
      </c>
      <c r="KH982">
        <v>2842</v>
      </c>
      <c r="KI982">
        <v>4500</v>
      </c>
      <c r="KJ982">
        <v>2842</v>
      </c>
      <c r="KK982">
        <v>2844</v>
      </c>
      <c r="KL982">
        <v>2840</v>
      </c>
      <c r="KM982">
        <v>2842</v>
      </c>
      <c r="KN982">
        <v>7000</v>
      </c>
      <c r="KO982">
        <v>2841</v>
      </c>
      <c r="KP982">
        <v>2842</v>
      </c>
      <c r="KQ982">
        <v>2841</v>
      </c>
      <c r="KR982">
        <v>2841</v>
      </c>
      <c r="KS982">
        <v>5200</v>
      </c>
      <c r="KT982">
        <v>2841</v>
      </c>
      <c r="KU982">
        <v>2847</v>
      </c>
      <c r="KV982">
        <v>2840</v>
      </c>
      <c r="KW982">
        <v>2847</v>
      </c>
      <c r="KX982">
        <v>7700</v>
      </c>
      <c r="KY982">
        <v>2847</v>
      </c>
      <c r="KZ982">
        <v>2847</v>
      </c>
      <c r="LA982">
        <v>2843</v>
      </c>
      <c r="LB982">
        <v>2846</v>
      </c>
      <c r="LC982">
        <v>10700</v>
      </c>
      <c r="LD982">
        <v>2846</v>
      </c>
      <c r="LE982">
        <v>2847</v>
      </c>
      <c r="LF982">
        <v>2844</v>
      </c>
      <c r="LG982">
        <v>2846</v>
      </c>
      <c r="LH982">
        <v>15700</v>
      </c>
      <c r="LI982">
        <v>2846</v>
      </c>
      <c r="LJ982">
        <v>2848</v>
      </c>
      <c r="LK982">
        <v>2845</v>
      </c>
      <c r="LL982">
        <v>2846</v>
      </c>
      <c r="LM982">
        <v>7700</v>
      </c>
      <c r="LN982">
        <v>2845</v>
      </c>
      <c r="LO982">
        <v>2846</v>
      </c>
      <c r="LP982">
        <v>2844</v>
      </c>
      <c r="LQ982">
        <v>2845</v>
      </c>
      <c r="LR982">
        <v>5300</v>
      </c>
      <c r="LS982">
        <v>2846</v>
      </c>
      <c r="LT982">
        <v>2851</v>
      </c>
      <c r="LU982">
        <v>2845</v>
      </c>
      <c r="LV982">
        <v>2847</v>
      </c>
      <c r="LW982">
        <v>26000</v>
      </c>
      <c r="LX982">
        <v>2847</v>
      </c>
      <c r="LY982">
        <v>2848</v>
      </c>
      <c r="LZ982">
        <v>2845</v>
      </c>
      <c r="MA982">
        <v>2847</v>
      </c>
      <c r="MB982">
        <v>13000</v>
      </c>
      <c r="MC982">
        <v>2847</v>
      </c>
      <c r="MD982">
        <v>2847</v>
      </c>
      <c r="ME982">
        <v>2845</v>
      </c>
      <c r="MF982">
        <v>2846</v>
      </c>
      <c r="MG982">
        <v>7100</v>
      </c>
      <c r="MH982">
        <v>2846</v>
      </c>
      <c r="MI982">
        <v>2846</v>
      </c>
      <c r="MJ982">
        <v>2836</v>
      </c>
      <c r="MK982">
        <v>2837</v>
      </c>
      <c r="ML982">
        <v>25700</v>
      </c>
      <c r="MM982">
        <v>2838</v>
      </c>
      <c r="MN982">
        <v>2840</v>
      </c>
      <c r="MO982">
        <v>2834</v>
      </c>
      <c r="MP982">
        <v>2834</v>
      </c>
      <c r="MQ982">
        <v>16000</v>
      </c>
      <c r="MR982">
        <v>2834</v>
      </c>
      <c r="MS982">
        <v>2839</v>
      </c>
      <c r="MT982">
        <v>2834</v>
      </c>
      <c r="MU982">
        <v>2839</v>
      </c>
      <c r="MV982">
        <v>8500</v>
      </c>
      <c r="MW982">
        <v>2838</v>
      </c>
      <c r="MX982">
        <v>2844</v>
      </c>
      <c r="MY982">
        <v>2837</v>
      </c>
      <c r="MZ982">
        <v>2844</v>
      </c>
      <c r="NA982">
        <v>26300</v>
      </c>
      <c r="NB982">
        <v>2844</v>
      </c>
      <c r="NC982">
        <v>2847</v>
      </c>
      <c r="ND982">
        <v>2844</v>
      </c>
      <c r="NE982">
        <v>2846</v>
      </c>
      <c r="NF982">
        <v>13100</v>
      </c>
      <c r="NG982">
        <v>2846</v>
      </c>
      <c r="NH982">
        <v>2846</v>
      </c>
      <c r="NI982">
        <v>2844</v>
      </c>
      <c r="NJ982">
        <v>2845</v>
      </c>
      <c r="NK982">
        <v>32900</v>
      </c>
      <c r="NL982">
        <v>2845</v>
      </c>
      <c r="NM982">
        <v>2847</v>
      </c>
      <c r="NN982">
        <v>2843</v>
      </c>
      <c r="NO982">
        <v>2845</v>
      </c>
      <c r="NP982">
        <v>26000</v>
      </c>
      <c r="NQ982">
        <v>2846</v>
      </c>
      <c r="NR982">
        <v>2847</v>
      </c>
      <c r="NS982">
        <v>2843</v>
      </c>
      <c r="NT982">
        <v>2843</v>
      </c>
      <c r="NU982">
        <v>25900</v>
      </c>
      <c r="NV982">
        <v>2843</v>
      </c>
      <c r="NW982">
        <v>2843</v>
      </c>
      <c r="NX982">
        <v>2843</v>
      </c>
      <c r="NY982">
        <v>2843</v>
      </c>
      <c r="NZ982">
        <v>82000</v>
      </c>
    </row>
    <row r="983" spans="1:390" ht="15">
      <c r="A983" s="15" t="s">
        <v>18</v>
      </c>
      <c r="B983" s="15">
        <v>34</v>
      </c>
      <c r="C983" s="15">
        <v>9739</v>
      </c>
      <c r="D983" s="10" t="s">
        <v>423</v>
      </c>
      <c r="E983" s="15" t="s">
        <v>20</v>
      </c>
      <c r="F983" s="15" t="s">
        <v>621</v>
      </c>
      <c r="G983" s="50">
        <v>2040</v>
      </c>
      <c r="H983" s="50">
        <v>100</v>
      </c>
      <c r="I983" s="58">
        <v>5.1499999999999997E-2</v>
      </c>
      <c r="J983" s="50">
        <v>72800</v>
      </c>
      <c r="K983" s="50">
        <v>2062</v>
      </c>
      <c r="L983" s="50">
        <v>1935</v>
      </c>
      <c r="M983" s="63">
        <f t="shared" si="82"/>
        <v>0.17322834645669291</v>
      </c>
      <c r="N983" s="42" t="str">
        <f>IFERROR(VLOOKUP(C983, マスタ!$E$2:$G$33, 3, TRUE), "")</f>
        <v>サービス</v>
      </c>
      <c r="O983" s="15" t="str">
        <f>IF(F983 = "", "", TEXT( WORKDAY(TEXT(LEFT(F983, FIND("(", F983) - 1), "yyyy/mm/dd"), 1, マスタ!$A$2:$A$106), "yyyymmdd"))</f>
        <v>20170816</v>
      </c>
      <c r="P983" s="16">
        <v>42963</v>
      </c>
      <c r="Q983" s="56">
        <v>2056</v>
      </c>
      <c r="R983" s="56">
        <v>2110</v>
      </c>
      <c r="S983" s="56">
        <v>2049</v>
      </c>
      <c r="T983" s="15" t="str">
        <f t="shared" si="79"/>
        <v>有</v>
      </c>
      <c r="U983" s="15" t="str">
        <f t="shared" si="80"/>
        <v>無</v>
      </c>
      <c r="V983" s="67">
        <f t="shared" si="81"/>
        <v>7.8431372549019329E-3</v>
      </c>
      <c r="W983" s="17" t="s">
        <v>950</v>
      </c>
      <c r="X983" s="46">
        <v>14</v>
      </c>
      <c r="Y983" s="71">
        <f t="shared" si="83"/>
        <v>6.8627450980392153</v>
      </c>
      <c r="Z983">
        <v>2056</v>
      </c>
      <c r="AA983">
        <v>2071</v>
      </c>
      <c r="AB983">
        <v>2056</v>
      </c>
      <c r="AC983">
        <v>2056</v>
      </c>
      <c r="AD983">
        <v>2000</v>
      </c>
      <c r="AE983">
        <v>2055</v>
      </c>
      <c r="AF983">
        <v>2058</v>
      </c>
      <c r="AG983">
        <v>2049</v>
      </c>
      <c r="AH983">
        <v>2056</v>
      </c>
      <c r="AI983">
        <v>1600</v>
      </c>
      <c r="AJ983">
        <v>2056</v>
      </c>
      <c r="AK983">
        <v>2060</v>
      </c>
      <c r="AL983">
        <v>2055</v>
      </c>
      <c r="AM983">
        <v>2055</v>
      </c>
      <c r="AN983">
        <v>400</v>
      </c>
      <c r="AO983">
        <v>2054</v>
      </c>
      <c r="AP983">
        <v>2064</v>
      </c>
      <c r="AQ983">
        <v>2053</v>
      </c>
      <c r="AR983">
        <v>2064</v>
      </c>
      <c r="AS983">
        <v>600</v>
      </c>
      <c r="AT983">
        <v>2066</v>
      </c>
      <c r="AU983">
        <v>2076</v>
      </c>
      <c r="AV983">
        <v>2066</v>
      </c>
      <c r="AW983">
        <v>2070</v>
      </c>
      <c r="AX983">
        <v>1200</v>
      </c>
      <c r="AY983">
        <v>2075</v>
      </c>
      <c r="AZ983">
        <v>2075</v>
      </c>
      <c r="BA983">
        <v>2069</v>
      </c>
      <c r="BB983">
        <v>2069</v>
      </c>
      <c r="BC983">
        <v>400</v>
      </c>
      <c r="BD983">
        <v>2071</v>
      </c>
      <c r="BE983">
        <v>2076</v>
      </c>
      <c r="BF983">
        <v>2071</v>
      </c>
      <c r="BG983">
        <v>2076</v>
      </c>
      <c r="BH983">
        <v>500</v>
      </c>
      <c r="BI983">
        <v>2076</v>
      </c>
      <c r="BJ983">
        <v>2083</v>
      </c>
      <c r="BK983">
        <v>2076</v>
      </c>
      <c r="BL983">
        <v>2083</v>
      </c>
      <c r="BM983">
        <v>800</v>
      </c>
      <c r="BN983">
        <v>2081</v>
      </c>
      <c r="BO983">
        <v>2081</v>
      </c>
      <c r="BP983">
        <v>2075</v>
      </c>
      <c r="BQ983">
        <v>2076</v>
      </c>
      <c r="BR983">
        <v>500</v>
      </c>
      <c r="BS983">
        <v>2075</v>
      </c>
      <c r="BT983">
        <v>2079</v>
      </c>
      <c r="BU983">
        <v>2075</v>
      </c>
      <c r="BV983">
        <v>2078</v>
      </c>
      <c r="BW983">
        <v>1100</v>
      </c>
      <c r="BX983">
        <v>2080</v>
      </c>
      <c r="BY983">
        <v>2087</v>
      </c>
      <c r="BZ983">
        <v>2080</v>
      </c>
      <c r="CA983">
        <v>2084</v>
      </c>
      <c r="CB983">
        <v>700</v>
      </c>
      <c r="CC983">
        <v>2084</v>
      </c>
      <c r="CD983">
        <v>2084</v>
      </c>
      <c r="CE983">
        <v>2082</v>
      </c>
      <c r="CF983">
        <v>2082</v>
      </c>
      <c r="CG983">
        <v>300</v>
      </c>
      <c r="CH983">
        <v>2076</v>
      </c>
      <c r="CI983">
        <v>2081</v>
      </c>
      <c r="CJ983">
        <v>2076</v>
      </c>
      <c r="CK983">
        <v>2078</v>
      </c>
      <c r="CL983">
        <v>1000</v>
      </c>
      <c r="CM983">
        <v>2080</v>
      </c>
      <c r="CN983">
        <v>2082</v>
      </c>
      <c r="CO983">
        <v>2080</v>
      </c>
      <c r="CP983">
        <v>2082</v>
      </c>
      <c r="CQ983">
        <v>700</v>
      </c>
      <c r="CR983">
        <v>2078</v>
      </c>
      <c r="CS983">
        <v>2079</v>
      </c>
      <c r="CT983">
        <v>2077</v>
      </c>
      <c r="CU983">
        <v>2078</v>
      </c>
      <c r="CV983">
        <v>400</v>
      </c>
      <c r="CW983">
        <v>2076</v>
      </c>
      <c r="CX983">
        <v>2076</v>
      </c>
      <c r="CY983">
        <v>2073</v>
      </c>
      <c r="CZ983">
        <v>2076</v>
      </c>
      <c r="DA983">
        <v>500</v>
      </c>
      <c r="DB983">
        <v>2074</v>
      </c>
      <c r="DC983">
        <v>2074</v>
      </c>
      <c r="DD983">
        <v>2074</v>
      </c>
      <c r="DE983">
        <v>2074</v>
      </c>
      <c r="DF983">
        <v>200</v>
      </c>
      <c r="DG983">
        <v>2074</v>
      </c>
      <c r="DH983">
        <v>2077</v>
      </c>
      <c r="DI983">
        <v>2074</v>
      </c>
      <c r="DJ983">
        <v>2077</v>
      </c>
      <c r="DK983">
        <v>400</v>
      </c>
      <c r="DL983">
        <v>2077</v>
      </c>
      <c r="DM983">
        <v>2077</v>
      </c>
      <c r="DN983">
        <v>2075</v>
      </c>
      <c r="DO983">
        <v>2075</v>
      </c>
      <c r="DP983">
        <v>300</v>
      </c>
      <c r="DQ983">
        <v>2079</v>
      </c>
      <c r="DR983">
        <v>2081</v>
      </c>
      <c r="DS983">
        <v>2077</v>
      </c>
      <c r="DT983">
        <v>2077</v>
      </c>
      <c r="DU983">
        <v>400</v>
      </c>
      <c r="DV983">
        <v>2073</v>
      </c>
      <c r="DW983">
        <v>2073</v>
      </c>
      <c r="DX983">
        <v>2073</v>
      </c>
      <c r="DY983">
        <v>2073</v>
      </c>
      <c r="DZ983">
        <v>100</v>
      </c>
      <c r="EE983">
        <v>0</v>
      </c>
      <c r="EF983">
        <v>2071</v>
      </c>
      <c r="EG983">
        <v>2083</v>
      </c>
      <c r="EH983">
        <v>2070</v>
      </c>
      <c r="EI983">
        <v>2078</v>
      </c>
      <c r="EJ983">
        <v>1800</v>
      </c>
      <c r="EK983">
        <v>2081</v>
      </c>
      <c r="EL983">
        <v>2081</v>
      </c>
      <c r="EM983">
        <v>2081</v>
      </c>
      <c r="EN983">
        <v>2081</v>
      </c>
      <c r="EO983">
        <v>200</v>
      </c>
      <c r="EP983">
        <v>2082</v>
      </c>
      <c r="EQ983">
        <v>2082</v>
      </c>
      <c r="ER983">
        <v>2080</v>
      </c>
      <c r="ES983">
        <v>2081</v>
      </c>
      <c r="ET983">
        <v>600</v>
      </c>
      <c r="EU983">
        <v>2082</v>
      </c>
      <c r="EV983">
        <v>2083</v>
      </c>
      <c r="EW983">
        <v>2082</v>
      </c>
      <c r="EX983">
        <v>2082</v>
      </c>
      <c r="EY983">
        <v>500</v>
      </c>
      <c r="EZ983">
        <v>2082</v>
      </c>
      <c r="FA983">
        <v>2082</v>
      </c>
      <c r="FB983">
        <v>2082</v>
      </c>
      <c r="FC983">
        <v>2082</v>
      </c>
      <c r="FD983">
        <v>100</v>
      </c>
      <c r="FE983">
        <v>2079</v>
      </c>
      <c r="FF983">
        <v>2079</v>
      </c>
      <c r="FG983">
        <v>2077</v>
      </c>
      <c r="FH983">
        <v>2078</v>
      </c>
      <c r="FI983">
        <v>800</v>
      </c>
      <c r="FN983">
        <v>0</v>
      </c>
      <c r="FO983">
        <v>2073</v>
      </c>
      <c r="FP983">
        <v>2075</v>
      </c>
      <c r="FQ983">
        <v>2070</v>
      </c>
      <c r="FR983">
        <v>2070</v>
      </c>
      <c r="FS983">
        <v>1500</v>
      </c>
      <c r="FX983">
        <v>0</v>
      </c>
      <c r="GC983">
        <v>0</v>
      </c>
      <c r="GH983">
        <v>0</v>
      </c>
      <c r="GM983">
        <v>0</v>
      </c>
      <c r="GR983">
        <v>0</v>
      </c>
      <c r="GW983">
        <v>0</v>
      </c>
      <c r="HB983">
        <v>0</v>
      </c>
      <c r="HG983">
        <v>0</v>
      </c>
      <c r="HL983">
        <v>0</v>
      </c>
      <c r="HQ983">
        <v>0</v>
      </c>
      <c r="HV983">
        <v>0</v>
      </c>
      <c r="IA983">
        <v>0</v>
      </c>
      <c r="IB983">
        <v>2070</v>
      </c>
      <c r="IC983">
        <v>2070</v>
      </c>
      <c r="ID983">
        <v>2065</v>
      </c>
      <c r="IE983">
        <v>2069</v>
      </c>
      <c r="IF983">
        <v>1900</v>
      </c>
      <c r="IG983">
        <v>2074</v>
      </c>
      <c r="IH983">
        <v>2082</v>
      </c>
      <c r="II983">
        <v>2074</v>
      </c>
      <c r="IJ983">
        <v>2076</v>
      </c>
      <c r="IK983">
        <v>1500</v>
      </c>
      <c r="IL983">
        <v>2077</v>
      </c>
      <c r="IM983">
        <v>2077</v>
      </c>
      <c r="IN983">
        <v>2077</v>
      </c>
      <c r="IO983">
        <v>2077</v>
      </c>
      <c r="IP983">
        <v>100</v>
      </c>
      <c r="IQ983">
        <v>2079</v>
      </c>
      <c r="IR983">
        <v>2083</v>
      </c>
      <c r="IS983">
        <v>2079</v>
      </c>
      <c r="IT983">
        <v>2083</v>
      </c>
      <c r="IU983">
        <v>500</v>
      </c>
      <c r="IV983">
        <v>2081</v>
      </c>
      <c r="IW983">
        <v>2090</v>
      </c>
      <c r="IX983">
        <v>2079</v>
      </c>
      <c r="IY983">
        <v>2090</v>
      </c>
      <c r="IZ983">
        <v>6600</v>
      </c>
      <c r="JA983">
        <v>2090</v>
      </c>
      <c r="JB983">
        <v>2098</v>
      </c>
      <c r="JC983">
        <v>2089</v>
      </c>
      <c r="JD983">
        <v>2089</v>
      </c>
      <c r="JE983">
        <v>2400</v>
      </c>
      <c r="JF983">
        <v>2089</v>
      </c>
      <c r="JG983">
        <v>2092</v>
      </c>
      <c r="JH983">
        <v>2089</v>
      </c>
      <c r="JI983">
        <v>2092</v>
      </c>
      <c r="JJ983">
        <v>400</v>
      </c>
      <c r="JK983">
        <v>2091</v>
      </c>
      <c r="JL983">
        <v>2104</v>
      </c>
      <c r="JM983">
        <v>2091</v>
      </c>
      <c r="JN983">
        <v>2103</v>
      </c>
      <c r="JO983">
        <v>1800</v>
      </c>
      <c r="JP983">
        <v>2102</v>
      </c>
      <c r="JQ983">
        <v>2105</v>
      </c>
      <c r="JR983">
        <v>2102</v>
      </c>
      <c r="JS983">
        <v>2102</v>
      </c>
      <c r="JT983">
        <v>600</v>
      </c>
      <c r="JU983">
        <v>2102</v>
      </c>
      <c r="JV983">
        <v>2103</v>
      </c>
      <c r="JW983">
        <v>2094</v>
      </c>
      <c r="JX983">
        <v>2094</v>
      </c>
      <c r="JY983">
        <v>3100</v>
      </c>
      <c r="KD983">
        <v>0</v>
      </c>
      <c r="KE983">
        <v>2107</v>
      </c>
      <c r="KF983">
        <v>2110</v>
      </c>
      <c r="KG983">
        <v>2103</v>
      </c>
      <c r="KH983">
        <v>2110</v>
      </c>
      <c r="KI983">
        <v>1400</v>
      </c>
      <c r="KJ983">
        <v>2110</v>
      </c>
      <c r="KK983">
        <v>2110</v>
      </c>
      <c r="KL983">
        <v>2105</v>
      </c>
      <c r="KM983">
        <v>2105</v>
      </c>
      <c r="KN983">
        <v>800</v>
      </c>
      <c r="KO983">
        <v>2105</v>
      </c>
      <c r="KP983">
        <v>2105</v>
      </c>
      <c r="KQ983">
        <v>2105</v>
      </c>
      <c r="KR983">
        <v>2105</v>
      </c>
      <c r="KS983">
        <v>1000</v>
      </c>
      <c r="KT983">
        <v>2104</v>
      </c>
      <c r="KU983">
        <v>2104</v>
      </c>
      <c r="KV983">
        <v>2100</v>
      </c>
      <c r="KW983">
        <v>2103</v>
      </c>
      <c r="KX983">
        <v>2700</v>
      </c>
      <c r="KY983">
        <v>2106</v>
      </c>
      <c r="KZ983">
        <v>2106</v>
      </c>
      <c r="LA983">
        <v>2102</v>
      </c>
      <c r="LB983">
        <v>2103</v>
      </c>
      <c r="LC983">
        <v>1000</v>
      </c>
      <c r="LD983">
        <v>2104</v>
      </c>
      <c r="LE983">
        <v>2104</v>
      </c>
      <c r="LF983">
        <v>2102</v>
      </c>
      <c r="LG983">
        <v>2104</v>
      </c>
      <c r="LH983">
        <v>800</v>
      </c>
      <c r="LI983">
        <v>2106</v>
      </c>
      <c r="LJ983">
        <v>2107</v>
      </c>
      <c r="LK983">
        <v>2103</v>
      </c>
      <c r="LL983">
        <v>2105</v>
      </c>
      <c r="LM983">
        <v>1200</v>
      </c>
      <c r="LN983">
        <v>2106</v>
      </c>
      <c r="LO983">
        <v>2106</v>
      </c>
      <c r="LP983">
        <v>2101</v>
      </c>
      <c r="LQ983">
        <v>2101</v>
      </c>
      <c r="LR983">
        <v>800</v>
      </c>
      <c r="LS983">
        <v>2096</v>
      </c>
      <c r="LT983">
        <v>2096</v>
      </c>
      <c r="LU983">
        <v>2095</v>
      </c>
      <c r="LV983">
        <v>2095</v>
      </c>
      <c r="LW983">
        <v>500</v>
      </c>
      <c r="LX983">
        <v>2096</v>
      </c>
      <c r="LY983">
        <v>2101</v>
      </c>
      <c r="LZ983">
        <v>2096</v>
      </c>
      <c r="MA983">
        <v>2096</v>
      </c>
      <c r="MB983">
        <v>2400</v>
      </c>
      <c r="MC983">
        <v>2100</v>
      </c>
      <c r="MD983">
        <v>2100</v>
      </c>
      <c r="ME983">
        <v>2099</v>
      </c>
      <c r="MF983">
        <v>2100</v>
      </c>
      <c r="MG983">
        <v>500</v>
      </c>
      <c r="MH983">
        <v>2097</v>
      </c>
      <c r="MI983">
        <v>2097</v>
      </c>
      <c r="MJ983">
        <v>2097</v>
      </c>
      <c r="MK983">
        <v>2097</v>
      </c>
      <c r="ML983">
        <v>300</v>
      </c>
      <c r="MM983">
        <v>2097</v>
      </c>
      <c r="MN983">
        <v>2103</v>
      </c>
      <c r="MO983">
        <v>2095</v>
      </c>
      <c r="MP983">
        <v>2096</v>
      </c>
      <c r="MQ983">
        <v>1700</v>
      </c>
      <c r="MR983">
        <v>2097</v>
      </c>
      <c r="MS983">
        <v>2101</v>
      </c>
      <c r="MT983">
        <v>2093</v>
      </c>
      <c r="MU983">
        <v>2093</v>
      </c>
      <c r="MV983">
        <v>1200</v>
      </c>
      <c r="MW983">
        <v>2093</v>
      </c>
      <c r="MX983">
        <v>2095</v>
      </c>
      <c r="MY983">
        <v>2092</v>
      </c>
      <c r="MZ983">
        <v>2095</v>
      </c>
      <c r="NA983">
        <v>300</v>
      </c>
      <c r="NB983">
        <v>2096</v>
      </c>
      <c r="NC983">
        <v>2098</v>
      </c>
      <c r="ND983">
        <v>2089</v>
      </c>
      <c r="NE983">
        <v>2089</v>
      </c>
      <c r="NF983">
        <v>2100</v>
      </c>
      <c r="NG983">
        <v>2088</v>
      </c>
      <c r="NH983">
        <v>2090</v>
      </c>
      <c r="NI983">
        <v>2088</v>
      </c>
      <c r="NJ983">
        <v>2088</v>
      </c>
      <c r="NK983">
        <v>600</v>
      </c>
      <c r="NL983">
        <v>2090</v>
      </c>
      <c r="NM983">
        <v>2095</v>
      </c>
      <c r="NN983">
        <v>2090</v>
      </c>
      <c r="NO983">
        <v>2092</v>
      </c>
      <c r="NP983">
        <v>800</v>
      </c>
      <c r="NQ983">
        <v>2094</v>
      </c>
      <c r="NR983">
        <v>2099</v>
      </c>
      <c r="NS983">
        <v>2089</v>
      </c>
      <c r="NT983">
        <v>2089</v>
      </c>
      <c r="NU983">
        <v>2000</v>
      </c>
      <c r="NV983">
        <v>2090</v>
      </c>
      <c r="NW983">
        <v>2090</v>
      </c>
      <c r="NX983">
        <v>2090</v>
      </c>
      <c r="NY983">
        <v>2090</v>
      </c>
      <c r="NZ983">
        <v>2600</v>
      </c>
    </row>
    <row r="984" spans="1:390" ht="15">
      <c r="A984" s="14" t="s">
        <v>18</v>
      </c>
      <c r="B984" s="14">
        <v>35</v>
      </c>
      <c r="C984" s="14">
        <v>3656</v>
      </c>
      <c r="D984" s="9" t="s">
        <v>124</v>
      </c>
      <c r="E984" s="14" t="s">
        <v>20</v>
      </c>
      <c r="F984" s="14" t="s">
        <v>621</v>
      </c>
      <c r="G984" s="51">
        <v>2251</v>
      </c>
      <c r="H984" s="51">
        <v>110</v>
      </c>
      <c r="I984" s="59">
        <v>5.1400000000000001E-2</v>
      </c>
      <c r="J984" s="51">
        <v>12412300</v>
      </c>
      <c r="K984" s="51">
        <v>2321</v>
      </c>
      <c r="L984" s="51">
        <v>2164</v>
      </c>
      <c r="M984" s="64">
        <f t="shared" si="82"/>
        <v>0.44585987261146498</v>
      </c>
      <c r="N984" s="43" t="str">
        <f>IFERROR(VLOOKUP(C984, マスタ!$E$2:$G$33, 3, TRUE), "")</f>
        <v>36</v>
      </c>
      <c r="O984" s="14" t="str">
        <f>IF(F984 = "", "", TEXT( WORKDAY(TEXT(LEFT(F984, FIND("(", F984) - 1), "yyyy/mm/dd"), 1, マスタ!$A$2:$A$106), "yyyymmdd"))</f>
        <v>20170816</v>
      </c>
      <c r="P984" s="18">
        <v>42963</v>
      </c>
      <c r="Q984" s="57">
        <v>2265</v>
      </c>
      <c r="R984" s="57">
        <v>2349</v>
      </c>
      <c r="S984" s="57">
        <v>2251</v>
      </c>
      <c r="T984" s="14" t="str">
        <f t="shared" si="79"/>
        <v>有</v>
      </c>
      <c r="U984" s="14" t="str">
        <f t="shared" si="80"/>
        <v>無</v>
      </c>
      <c r="V984" s="68">
        <f t="shared" si="81"/>
        <v>6.2194580186583082E-3</v>
      </c>
      <c r="W984" s="19" t="s">
        <v>950</v>
      </c>
      <c r="X984" s="47">
        <v>20</v>
      </c>
      <c r="Y984" s="70">
        <f t="shared" si="83"/>
        <v>8.8849400266548191</v>
      </c>
      <c r="Z984">
        <v>2265</v>
      </c>
      <c r="AA984">
        <v>2295</v>
      </c>
      <c r="AB984">
        <v>2256</v>
      </c>
      <c r="AC984">
        <v>2270</v>
      </c>
      <c r="AD984">
        <v>594800</v>
      </c>
      <c r="AE984">
        <v>2270</v>
      </c>
      <c r="AF984">
        <v>2280</v>
      </c>
      <c r="AG984">
        <v>2251</v>
      </c>
      <c r="AH984">
        <v>2276</v>
      </c>
      <c r="AI984">
        <v>297200</v>
      </c>
      <c r="AJ984">
        <v>2276</v>
      </c>
      <c r="AK984">
        <v>2276</v>
      </c>
      <c r="AL984">
        <v>2259</v>
      </c>
      <c r="AM984">
        <v>2264</v>
      </c>
      <c r="AN984">
        <v>158600</v>
      </c>
      <c r="AO984">
        <v>2262</v>
      </c>
      <c r="AP984">
        <v>2276</v>
      </c>
      <c r="AQ984">
        <v>2260</v>
      </c>
      <c r="AR984">
        <v>2273</v>
      </c>
      <c r="AS984">
        <v>105600</v>
      </c>
      <c r="AT984">
        <v>2272</v>
      </c>
      <c r="AU984">
        <v>2293</v>
      </c>
      <c r="AV984">
        <v>2272</v>
      </c>
      <c r="AW984">
        <v>2285</v>
      </c>
      <c r="AX984">
        <v>240200</v>
      </c>
      <c r="AY984">
        <v>2285</v>
      </c>
      <c r="AZ984">
        <v>2314</v>
      </c>
      <c r="BA984">
        <v>2284</v>
      </c>
      <c r="BB984">
        <v>2297</v>
      </c>
      <c r="BC984">
        <v>518000</v>
      </c>
      <c r="BD984">
        <v>2295</v>
      </c>
      <c r="BE984">
        <v>2315</v>
      </c>
      <c r="BF984">
        <v>2295</v>
      </c>
      <c r="BG984">
        <v>2302</v>
      </c>
      <c r="BH984">
        <v>343100</v>
      </c>
      <c r="BI984">
        <v>2302</v>
      </c>
      <c r="BJ984">
        <v>2312</v>
      </c>
      <c r="BK984">
        <v>2292</v>
      </c>
      <c r="BL984">
        <v>2303</v>
      </c>
      <c r="BM984">
        <v>290400</v>
      </c>
      <c r="BN984">
        <v>2304</v>
      </c>
      <c r="BO984">
        <v>2304</v>
      </c>
      <c r="BP984">
        <v>2295</v>
      </c>
      <c r="BQ984">
        <v>2300</v>
      </c>
      <c r="BR984">
        <v>122400</v>
      </c>
      <c r="BS984">
        <v>2300</v>
      </c>
      <c r="BT984">
        <v>2305</v>
      </c>
      <c r="BU984">
        <v>2295</v>
      </c>
      <c r="BV984">
        <v>2300</v>
      </c>
      <c r="BW984">
        <v>102800</v>
      </c>
      <c r="BX984">
        <v>2300</v>
      </c>
      <c r="BY984">
        <v>2327</v>
      </c>
      <c r="BZ984">
        <v>2300</v>
      </c>
      <c r="CA984">
        <v>2314</v>
      </c>
      <c r="CB984">
        <v>470900</v>
      </c>
      <c r="CC984">
        <v>2314</v>
      </c>
      <c r="CD984">
        <v>2326</v>
      </c>
      <c r="CE984">
        <v>2314</v>
      </c>
      <c r="CF984">
        <v>2320</v>
      </c>
      <c r="CG984">
        <v>205200</v>
      </c>
      <c r="CH984">
        <v>2319</v>
      </c>
      <c r="CI984">
        <v>2321</v>
      </c>
      <c r="CJ984">
        <v>2308</v>
      </c>
      <c r="CK984">
        <v>2316</v>
      </c>
      <c r="CL984">
        <v>150700</v>
      </c>
      <c r="CM984">
        <v>2315</v>
      </c>
      <c r="CN984">
        <v>2328</v>
      </c>
      <c r="CO984">
        <v>2311</v>
      </c>
      <c r="CP984">
        <v>2321</v>
      </c>
      <c r="CQ984">
        <v>252800</v>
      </c>
      <c r="CR984">
        <v>2322</v>
      </c>
      <c r="CS984">
        <v>2322</v>
      </c>
      <c r="CT984">
        <v>2311</v>
      </c>
      <c r="CU984">
        <v>2314</v>
      </c>
      <c r="CV984">
        <v>131700</v>
      </c>
      <c r="CW984">
        <v>2315</v>
      </c>
      <c r="CX984">
        <v>2315</v>
      </c>
      <c r="CY984">
        <v>2308</v>
      </c>
      <c r="CZ984">
        <v>2312</v>
      </c>
      <c r="DA984">
        <v>101400</v>
      </c>
      <c r="DB984">
        <v>2311</v>
      </c>
      <c r="DC984">
        <v>2315</v>
      </c>
      <c r="DD984">
        <v>2309</v>
      </c>
      <c r="DE984">
        <v>2312</v>
      </c>
      <c r="DF984">
        <v>56700</v>
      </c>
      <c r="DG984">
        <v>2312</v>
      </c>
      <c r="DH984">
        <v>2315</v>
      </c>
      <c r="DI984">
        <v>2299</v>
      </c>
      <c r="DJ984">
        <v>2304</v>
      </c>
      <c r="DK984">
        <v>172700</v>
      </c>
      <c r="DL984">
        <v>2304</v>
      </c>
      <c r="DM984">
        <v>2304</v>
      </c>
      <c r="DN984">
        <v>2295</v>
      </c>
      <c r="DO984">
        <v>2297</v>
      </c>
      <c r="DP984">
        <v>144900</v>
      </c>
      <c r="DQ984">
        <v>2297</v>
      </c>
      <c r="DR984">
        <v>2305</v>
      </c>
      <c r="DS984">
        <v>2296</v>
      </c>
      <c r="DT984">
        <v>2299</v>
      </c>
      <c r="DU984">
        <v>96800</v>
      </c>
      <c r="DV984">
        <v>2299</v>
      </c>
      <c r="DW984">
        <v>2301</v>
      </c>
      <c r="DX984">
        <v>2291</v>
      </c>
      <c r="DY984">
        <v>2294</v>
      </c>
      <c r="DZ984">
        <v>110200</v>
      </c>
      <c r="EA984">
        <v>2294</v>
      </c>
      <c r="EB984">
        <v>2300</v>
      </c>
      <c r="EC984">
        <v>2294</v>
      </c>
      <c r="ED984">
        <v>2300</v>
      </c>
      <c r="EE984">
        <v>58300</v>
      </c>
      <c r="EF984">
        <v>2300</v>
      </c>
      <c r="EG984">
        <v>2310</v>
      </c>
      <c r="EH984">
        <v>2299</v>
      </c>
      <c r="EI984">
        <v>2306</v>
      </c>
      <c r="EJ984">
        <v>126600</v>
      </c>
      <c r="EK984">
        <v>2305</v>
      </c>
      <c r="EL984">
        <v>2308</v>
      </c>
      <c r="EM984">
        <v>2302</v>
      </c>
      <c r="EN984">
        <v>2306</v>
      </c>
      <c r="EO984">
        <v>24700</v>
      </c>
      <c r="EP984">
        <v>2306</v>
      </c>
      <c r="EQ984">
        <v>2310</v>
      </c>
      <c r="ER984">
        <v>2300</v>
      </c>
      <c r="ES984">
        <v>2304</v>
      </c>
      <c r="ET984">
        <v>46900</v>
      </c>
      <c r="EU984">
        <v>2302</v>
      </c>
      <c r="EV984">
        <v>2311</v>
      </c>
      <c r="EW984">
        <v>2300</v>
      </c>
      <c r="EX984">
        <v>2310</v>
      </c>
      <c r="EY984">
        <v>164500</v>
      </c>
      <c r="EZ984">
        <v>2310</v>
      </c>
      <c r="FA984">
        <v>2310</v>
      </c>
      <c r="FB984">
        <v>2301</v>
      </c>
      <c r="FC984">
        <v>2302</v>
      </c>
      <c r="FD984">
        <v>23600</v>
      </c>
      <c r="FE984">
        <v>2302</v>
      </c>
      <c r="FF984">
        <v>2305</v>
      </c>
      <c r="FG984">
        <v>2302</v>
      </c>
      <c r="FH984">
        <v>2303</v>
      </c>
      <c r="FI984">
        <v>13600</v>
      </c>
      <c r="FJ984">
        <v>2304</v>
      </c>
      <c r="FK984">
        <v>2312</v>
      </c>
      <c r="FL984">
        <v>2304</v>
      </c>
      <c r="FM984">
        <v>2307</v>
      </c>
      <c r="FN984">
        <v>99100</v>
      </c>
      <c r="FO984">
        <v>2307</v>
      </c>
      <c r="FP984">
        <v>2312</v>
      </c>
      <c r="FQ984">
        <v>2307</v>
      </c>
      <c r="FR984">
        <v>2310</v>
      </c>
      <c r="FS984">
        <v>71200</v>
      </c>
      <c r="FT984">
        <v>2309</v>
      </c>
      <c r="FU984">
        <v>2309</v>
      </c>
      <c r="FV984">
        <v>2309</v>
      </c>
      <c r="FW984">
        <v>2309</v>
      </c>
      <c r="FX984">
        <v>5100</v>
      </c>
      <c r="GC984">
        <v>0</v>
      </c>
      <c r="GH984">
        <v>0</v>
      </c>
      <c r="GM984">
        <v>0</v>
      </c>
      <c r="GR984">
        <v>0</v>
      </c>
      <c r="GW984">
        <v>0</v>
      </c>
      <c r="HB984">
        <v>0</v>
      </c>
      <c r="HG984">
        <v>0</v>
      </c>
      <c r="HL984">
        <v>0</v>
      </c>
      <c r="HQ984">
        <v>0</v>
      </c>
      <c r="HV984">
        <v>0</v>
      </c>
      <c r="IA984">
        <v>0</v>
      </c>
      <c r="IB984">
        <v>2309</v>
      </c>
      <c r="IC984">
        <v>2309</v>
      </c>
      <c r="ID984">
        <v>2298</v>
      </c>
      <c r="IE984">
        <v>2303</v>
      </c>
      <c r="IF984">
        <v>163700</v>
      </c>
      <c r="IG984">
        <v>2303</v>
      </c>
      <c r="IH984">
        <v>2314</v>
      </c>
      <c r="II984">
        <v>2302</v>
      </c>
      <c r="IJ984">
        <v>2310</v>
      </c>
      <c r="IK984">
        <v>90800</v>
      </c>
      <c r="IL984">
        <v>2310</v>
      </c>
      <c r="IM984">
        <v>2313</v>
      </c>
      <c r="IN984">
        <v>2305</v>
      </c>
      <c r="IO984">
        <v>2305</v>
      </c>
      <c r="IP984">
        <v>51000</v>
      </c>
      <c r="IQ984">
        <v>2305</v>
      </c>
      <c r="IR984">
        <v>2309</v>
      </c>
      <c r="IS984">
        <v>2302</v>
      </c>
      <c r="IT984">
        <v>2306</v>
      </c>
      <c r="IU984">
        <v>53200</v>
      </c>
      <c r="IV984">
        <v>2307</v>
      </c>
      <c r="IW984">
        <v>2339</v>
      </c>
      <c r="IX984">
        <v>2305</v>
      </c>
      <c r="IY984">
        <v>2338</v>
      </c>
      <c r="IZ984">
        <v>493700</v>
      </c>
      <c r="JA984">
        <v>2338</v>
      </c>
      <c r="JB984">
        <v>2344</v>
      </c>
      <c r="JC984">
        <v>2325</v>
      </c>
      <c r="JD984">
        <v>2331</v>
      </c>
      <c r="JE984">
        <v>564200</v>
      </c>
      <c r="JF984">
        <v>2331</v>
      </c>
      <c r="JG984">
        <v>2345</v>
      </c>
      <c r="JH984">
        <v>2331</v>
      </c>
      <c r="JI984">
        <v>2336</v>
      </c>
      <c r="JJ984">
        <v>314900</v>
      </c>
      <c r="JK984">
        <v>2337</v>
      </c>
      <c r="JL984">
        <v>2349</v>
      </c>
      <c r="JM984">
        <v>2333</v>
      </c>
      <c r="JN984">
        <v>2347</v>
      </c>
      <c r="JO984">
        <v>301600</v>
      </c>
      <c r="JP984">
        <v>2348</v>
      </c>
      <c r="JQ984">
        <v>2349</v>
      </c>
      <c r="JR984">
        <v>2324</v>
      </c>
      <c r="JS984">
        <v>2329</v>
      </c>
      <c r="JT984">
        <v>350800</v>
      </c>
      <c r="JU984">
        <v>2329</v>
      </c>
      <c r="JV984">
        <v>2333</v>
      </c>
      <c r="JW984">
        <v>2324</v>
      </c>
      <c r="JX984">
        <v>2326</v>
      </c>
      <c r="JY984">
        <v>183600</v>
      </c>
      <c r="JZ984">
        <v>2326</v>
      </c>
      <c r="KA984">
        <v>2327</v>
      </c>
      <c r="KB984">
        <v>2323</v>
      </c>
      <c r="KC984">
        <v>2326</v>
      </c>
      <c r="KD984">
        <v>52100</v>
      </c>
      <c r="KE984">
        <v>2326</v>
      </c>
      <c r="KF984">
        <v>2330</v>
      </c>
      <c r="KG984">
        <v>2323</v>
      </c>
      <c r="KH984">
        <v>2325</v>
      </c>
      <c r="KI984">
        <v>85400</v>
      </c>
      <c r="KJ984">
        <v>2325</v>
      </c>
      <c r="KK984">
        <v>2326</v>
      </c>
      <c r="KL984">
        <v>2323</v>
      </c>
      <c r="KM984">
        <v>2326</v>
      </c>
      <c r="KN984">
        <v>19500</v>
      </c>
      <c r="KO984">
        <v>2326</v>
      </c>
      <c r="KP984">
        <v>2326</v>
      </c>
      <c r="KQ984">
        <v>2317</v>
      </c>
      <c r="KR984">
        <v>2321</v>
      </c>
      <c r="KS984">
        <v>79200</v>
      </c>
      <c r="KT984">
        <v>2321</v>
      </c>
      <c r="KU984">
        <v>2325</v>
      </c>
      <c r="KV984">
        <v>2320</v>
      </c>
      <c r="KW984">
        <v>2321</v>
      </c>
      <c r="KX984">
        <v>35200</v>
      </c>
      <c r="KY984">
        <v>2323</v>
      </c>
      <c r="KZ984">
        <v>2325</v>
      </c>
      <c r="LA984">
        <v>2317</v>
      </c>
      <c r="LB984">
        <v>2317</v>
      </c>
      <c r="LC984">
        <v>48800</v>
      </c>
      <c r="LD984">
        <v>2318</v>
      </c>
      <c r="LE984">
        <v>2319</v>
      </c>
      <c r="LF984">
        <v>2305</v>
      </c>
      <c r="LG984">
        <v>2317</v>
      </c>
      <c r="LH984">
        <v>201300</v>
      </c>
      <c r="LI984">
        <v>2317</v>
      </c>
      <c r="LJ984">
        <v>2318</v>
      </c>
      <c r="LK984">
        <v>2305</v>
      </c>
      <c r="LL984">
        <v>2305</v>
      </c>
      <c r="LM984">
        <v>147600</v>
      </c>
      <c r="LN984">
        <v>2305</v>
      </c>
      <c r="LO984">
        <v>2322</v>
      </c>
      <c r="LP984">
        <v>2304</v>
      </c>
      <c r="LQ984">
        <v>2320</v>
      </c>
      <c r="LR984">
        <v>96400</v>
      </c>
      <c r="LS984">
        <v>2319</v>
      </c>
      <c r="LT984">
        <v>2324</v>
      </c>
      <c r="LU984">
        <v>2316</v>
      </c>
      <c r="LV984">
        <v>2321</v>
      </c>
      <c r="LW984">
        <v>68900</v>
      </c>
      <c r="LX984">
        <v>2322</v>
      </c>
      <c r="LY984">
        <v>2331</v>
      </c>
      <c r="LZ984">
        <v>2321</v>
      </c>
      <c r="MA984">
        <v>2323</v>
      </c>
      <c r="MB984">
        <v>122100</v>
      </c>
      <c r="MC984">
        <v>2323</v>
      </c>
      <c r="MD984">
        <v>2328</v>
      </c>
      <c r="ME984">
        <v>2322</v>
      </c>
      <c r="MF984">
        <v>2327</v>
      </c>
      <c r="MG984">
        <v>52400</v>
      </c>
      <c r="MH984">
        <v>2327</v>
      </c>
      <c r="MI984">
        <v>2327</v>
      </c>
      <c r="MJ984">
        <v>2323</v>
      </c>
      <c r="MK984">
        <v>2325</v>
      </c>
      <c r="ML984">
        <v>39000</v>
      </c>
      <c r="MM984">
        <v>2325</v>
      </c>
      <c r="MN984">
        <v>2325</v>
      </c>
      <c r="MO984">
        <v>2317</v>
      </c>
      <c r="MP984">
        <v>2322</v>
      </c>
      <c r="MQ984">
        <v>82900</v>
      </c>
      <c r="MR984">
        <v>2323</v>
      </c>
      <c r="MS984">
        <v>2326</v>
      </c>
      <c r="MT984">
        <v>2322</v>
      </c>
      <c r="MU984">
        <v>2323</v>
      </c>
      <c r="MV984">
        <v>54500</v>
      </c>
      <c r="MW984">
        <v>2323</v>
      </c>
      <c r="MX984">
        <v>2328</v>
      </c>
      <c r="MY984">
        <v>2323</v>
      </c>
      <c r="MZ984">
        <v>2324</v>
      </c>
      <c r="NA984">
        <v>62100</v>
      </c>
      <c r="NB984">
        <v>2324</v>
      </c>
      <c r="NC984">
        <v>2326</v>
      </c>
      <c r="ND984">
        <v>2321</v>
      </c>
      <c r="NE984">
        <v>2321</v>
      </c>
      <c r="NF984">
        <v>39700</v>
      </c>
      <c r="NG984">
        <v>2322</v>
      </c>
      <c r="NH984">
        <v>2323</v>
      </c>
      <c r="NI984">
        <v>2312</v>
      </c>
      <c r="NJ984">
        <v>2321</v>
      </c>
      <c r="NK984">
        <v>97900</v>
      </c>
      <c r="NL984">
        <v>2323</v>
      </c>
      <c r="NM984">
        <v>2329</v>
      </c>
      <c r="NN984">
        <v>2321</v>
      </c>
      <c r="NO984">
        <v>2328</v>
      </c>
      <c r="NP984">
        <v>140900</v>
      </c>
      <c r="NQ984">
        <v>2328</v>
      </c>
      <c r="NR984">
        <v>2344</v>
      </c>
      <c r="NS984">
        <v>2327</v>
      </c>
      <c r="NT984">
        <v>2340</v>
      </c>
      <c r="NU984">
        <v>464900</v>
      </c>
      <c r="NV984">
        <v>2338</v>
      </c>
      <c r="NW984">
        <v>2338</v>
      </c>
      <c r="NX984">
        <v>2338</v>
      </c>
      <c r="NY984">
        <v>2338</v>
      </c>
      <c r="NZ984">
        <v>212800</v>
      </c>
    </row>
    <row r="985" spans="1:390" ht="15">
      <c r="A985" s="15" t="s">
        <v>18</v>
      </c>
      <c r="B985" s="15">
        <v>37</v>
      </c>
      <c r="C985" s="15">
        <v>7148</v>
      </c>
      <c r="D985" s="10" t="s">
        <v>52</v>
      </c>
      <c r="E985" s="15" t="s">
        <v>20</v>
      </c>
      <c r="F985" s="15" t="s">
        <v>621</v>
      </c>
      <c r="G985" s="50">
        <v>1230</v>
      </c>
      <c r="H985" s="50">
        <v>59</v>
      </c>
      <c r="I985" s="58">
        <v>5.04E-2</v>
      </c>
      <c r="J985" s="50">
        <v>890400</v>
      </c>
      <c r="K985" s="50">
        <v>1238</v>
      </c>
      <c r="L985" s="50">
        <v>1194</v>
      </c>
      <c r="M985" s="63">
        <f t="shared" si="82"/>
        <v>0.18181818181818182</v>
      </c>
      <c r="N985" s="42" t="str">
        <f>IFERROR(VLOOKUP(C985, マスタ!$E$2:$G$33, 3, TRUE), "")</f>
        <v>輸送用機械</v>
      </c>
      <c r="O985" s="15" t="str">
        <f>IF(F985 = "", "", TEXT( WORKDAY(TEXT(LEFT(F985, FIND("(", F985) - 1), "yyyy/mm/dd"), 1, マスタ!$A$2:$A$106), "yyyymmdd"))</f>
        <v>20170816</v>
      </c>
      <c r="P985" s="16">
        <v>42963</v>
      </c>
      <c r="Q985" s="56">
        <v>1228</v>
      </c>
      <c r="R985" s="56">
        <v>1233</v>
      </c>
      <c r="S985" s="56">
        <v>1211</v>
      </c>
      <c r="T985" s="15" t="str">
        <f t="shared" si="79"/>
        <v>無</v>
      </c>
      <c r="U985" s="15" t="str">
        <f t="shared" si="80"/>
        <v>有</v>
      </c>
      <c r="V985" s="67">
        <f t="shared" si="81"/>
        <v>-1.6260162601625661E-3</v>
      </c>
      <c r="W985" s="17" t="s">
        <v>948</v>
      </c>
      <c r="X985" s="46">
        <v>-3</v>
      </c>
      <c r="Y985" s="71">
        <f t="shared" si="83"/>
        <v>-2.4390243902439024</v>
      </c>
      <c r="Z985">
        <v>1228</v>
      </c>
      <c r="AA985">
        <v>1233</v>
      </c>
      <c r="AB985">
        <v>1226</v>
      </c>
      <c r="AC985">
        <v>1227</v>
      </c>
      <c r="AD985">
        <v>40200</v>
      </c>
      <c r="AE985">
        <v>1226</v>
      </c>
      <c r="AF985">
        <v>1226</v>
      </c>
      <c r="AG985">
        <v>1217</v>
      </c>
      <c r="AH985">
        <v>1224</v>
      </c>
      <c r="AI985">
        <v>43800</v>
      </c>
      <c r="AJ985">
        <v>1225</v>
      </c>
      <c r="AK985">
        <v>1228</v>
      </c>
      <c r="AL985">
        <v>1225</v>
      </c>
      <c r="AM985">
        <v>1227</v>
      </c>
      <c r="AN985">
        <v>10900</v>
      </c>
      <c r="AO985">
        <v>1227</v>
      </c>
      <c r="AP985">
        <v>1227</v>
      </c>
      <c r="AQ985">
        <v>1217</v>
      </c>
      <c r="AR985">
        <v>1218</v>
      </c>
      <c r="AS985">
        <v>28300</v>
      </c>
      <c r="AT985">
        <v>1219</v>
      </c>
      <c r="AU985">
        <v>1225</v>
      </c>
      <c r="AV985">
        <v>1219</v>
      </c>
      <c r="AW985">
        <v>1225</v>
      </c>
      <c r="AX985">
        <v>9400</v>
      </c>
      <c r="AY985">
        <v>1225</v>
      </c>
      <c r="AZ985">
        <v>1226</v>
      </c>
      <c r="BA985">
        <v>1224</v>
      </c>
      <c r="BB985">
        <v>1226</v>
      </c>
      <c r="BC985">
        <v>3600</v>
      </c>
      <c r="BD985">
        <v>1226</v>
      </c>
      <c r="BE985">
        <v>1228</v>
      </c>
      <c r="BF985">
        <v>1225</v>
      </c>
      <c r="BG985">
        <v>1225</v>
      </c>
      <c r="BH985">
        <v>6800</v>
      </c>
      <c r="BI985">
        <v>1226</v>
      </c>
      <c r="BJ985">
        <v>1230</v>
      </c>
      <c r="BK985">
        <v>1226</v>
      </c>
      <c r="BL985">
        <v>1230</v>
      </c>
      <c r="BM985">
        <v>9400</v>
      </c>
      <c r="BN985">
        <v>1230</v>
      </c>
      <c r="BO985">
        <v>1230</v>
      </c>
      <c r="BP985">
        <v>1224</v>
      </c>
      <c r="BQ985">
        <v>1224</v>
      </c>
      <c r="BR985">
        <v>12600</v>
      </c>
      <c r="BS985">
        <v>1224</v>
      </c>
      <c r="BT985">
        <v>1225</v>
      </c>
      <c r="BU985">
        <v>1222</v>
      </c>
      <c r="BV985">
        <v>1223</v>
      </c>
      <c r="BW985">
        <v>5600</v>
      </c>
      <c r="BX985">
        <v>1224</v>
      </c>
      <c r="BY985">
        <v>1227</v>
      </c>
      <c r="BZ985">
        <v>1222</v>
      </c>
      <c r="CA985">
        <v>1222</v>
      </c>
      <c r="CB985">
        <v>15600</v>
      </c>
      <c r="CC985">
        <v>1222</v>
      </c>
      <c r="CD985">
        <v>1225</v>
      </c>
      <c r="CE985">
        <v>1220</v>
      </c>
      <c r="CF985">
        <v>1224</v>
      </c>
      <c r="CG985">
        <v>28500</v>
      </c>
      <c r="CH985">
        <v>1225</v>
      </c>
      <c r="CI985">
        <v>1226</v>
      </c>
      <c r="CJ985">
        <v>1222</v>
      </c>
      <c r="CK985">
        <v>1222</v>
      </c>
      <c r="CL985">
        <v>7500</v>
      </c>
      <c r="CM985">
        <v>1221</v>
      </c>
      <c r="CN985">
        <v>1224</v>
      </c>
      <c r="CO985">
        <v>1221</v>
      </c>
      <c r="CP985">
        <v>1224</v>
      </c>
      <c r="CQ985">
        <v>5900</v>
      </c>
      <c r="CR985">
        <v>1224</v>
      </c>
      <c r="CS985">
        <v>1225</v>
      </c>
      <c r="CT985">
        <v>1222</v>
      </c>
      <c r="CU985">
        <v>1224</v>
      </c>
      <c r="CV985">
        <v>15500</v>
      </c>
      <c r="CW985">
        <v>1224</v>
      </c>
      <c r="CX985">
        <v>1224</v>
      </c>
      <c r="CY985">
        <v>1221</v>
      </c>
      <c r="CZ985">
        <v>1221</v>
      </c>
      <c r="DA985">
        <v>3000</v>
      </c>
      <c r="DB985">
        <v>1220</v>
      </c>
      <c r="DC985">
        <v>1221</v>
      </c>
      <c r="DD985">
        <v>1219</v>
      </c>
      <c r="DE985">
        <v>1219</v>
      </c>
      <c r="DF985">
        <v>5200</v>
      </c>
      <c r="DG985">
        <v>1219</v>
      </c>
      <c r="DH985">
        <v>1221</v>
      </c>
      <c r="DI985">
        <v>1219</v>
      </c>
      <c r="DJ985">
        <v>1221</v>
      </c>
      <c r="DK985">
        <v>7900</v>
      </c>
      <c r="DL985">
        <v>1220</v>
      </c>
      <c r="DM985">
        <v>1221</v>
      </c>
      <c r="DN985">
        <v>1219</v>
      </c>
      <c r="DO985">
        <v>1221</v>
      </c>
      <c r="DP985">
        <v>6500</v>
      </c>
      <c r="DQ985">
        <v>1220</v>
      </c>
      <c r="DR985">
        <v>1221</v>
      </c>
      <c r="DS985">
        <v>1220</v>
      </c>
      <c r="DT985">
        <v>1221</v>
      </c>
      <c r="DU985">
        <v>3300</v>
      </c>
      <c r="DV985">
        <v>1220</v>
      </c>
      <c r="DW985">
        <v>1220</v>
      </c>
      <c r="DX985">
        <v>1219</v>
      </c>
      <c r="DY985">
        <v>1219</v>
      </c>
      <c r="DZ985">
        <v>3700</v>
      </c>
      <c r="EA985">
        <v>1218</v>
      </c>
      <c r="EB985">
        <v>1219</v>
      </c>
      <c r="EC985">
        <v>1217</v>
      </c>
      <c r="ED985">
        <v>1218</v>
      </c>
      <c r="EE985">
        <v>14800</v>
      </c>
      <c r="EF985">
        <v>1217</v>
      </c>
      <c r="EG985">
        <v>1218</v>
      </c>
      <c r="EH985">
        <v>1217</v>
      </c>
      <c r="EI985">
        <v>1217</v>
      </c>
      <c r="EJ985">
        <v>4600</v>
      </c>
      <c r="EK985">
        <v>1217</v>
      </c>
      <c r="EL985">
        <v>1219</v>
      </c>
      <c r="EM985">
        <v>1216</v>
      </c>
      <c r="EN985">
        <v>1219</v>
      </c>
      <c r="EO985">
        <v>11000</v>
      </c>
      <c r="EP985">
        <v>1219</v>
      </c>
      <c r="EQ985">
        <v>1221</v>
      </c>
      <c r="ER985">
        <v>1219</v>
      </c>
      <c r="ES985">
        <v>1221</v>
      </c>
      <c r="ET985">
        <v>4400</v>
      </c>
      <c r="EU985">
        <v>1221</v>
      </c>
      <c r="EV985">
        <v>1222</v>
      </c>
      <c r="EW985">
        <v>1219</v>
      </c>
      <c r="EX985">
        <v>1220</v>
      </c>
      <c r="EY985">
        <v>4000</v>
      </c>
      <c r="EZ985">
        <v>1220</v>
      </c>
      <c r="FA985">
        <v>1220</v>
      </c>
      <c r="FB985">
        <v>1219</v>
      </c>
      <c r="FC985">
        <v>1219</v>
      </c>
      <c r="FD985">
        <v>9700</v>
      </c>
      <c r="FI985">
        <v>0</v>
      </c>
      <c r="FJ985">
        <v>1219</v>
      </c>
      <c r="FK985">
        <v>1222</v>
      </c>
      <c r="FL985">
        <v>1219</v>
      </c>
      <c r="FM985">
        <v>1222</v>
      </c>
      <c r="FN985">
        <v>10600</v>
      </c>
      <c r="FO985">
        <v>1222</v>
      </c>
      <c r="FP985">
        <v>1222</v>
      </c>
      <c r="FQ985">
        <v>1220</v>
      </c>
      <c r="FR985">
        <v>1221</v>
      </c>
      <c r="FS985">
        <v>14500</v>
      </c>
      <c r="FT985">
        <v>1220</v>
      </c>
      <c r="FU985">
        <v>1220</v>
      </c>
      <c r="FV985">
        <v>1220</v>
      </c>
      <c r="FW985">
        <v>1220</v>
      </c>
      <c r="FX985">
        <v>100</v>
      </c>
      <c r="GC985">
        <v>0</v>
      </c>
      <c r="GH985">
        <v>0</v>
      </c>
      <c r="GM985">
        <v>0</v>
      </c>
      <c r="GR985">
        <v>0</v>
      </c>
      <c r="GW985">
        <v>0</v>
      </c>
      <c r="HB985">
        <v>0</v>
      </c>
      <c r="HG985">
        <v>0</v>
      </c>
      <c r="HL985">
        <v>0</v>
      </c>
      <c r="HQ985">
        <v>0</v>
      </c>
      <c r="HV985">
        <v>0</v>
      </c>
      <c r="IA985">
        <v>0</v>
      </c>
      <c r="IB985">
        <v>1220</v>
      </c>
      <c r="IC985">
        <v>1222</v>
      </c>
      <c r="ID985">
        <v>1219</v>
      </c>
      <c r="IE985">
        <v>1222</v>
      </c>
      <c r="IF985">
        <v>19300</v>
      </c>
      <c r="IG985">
        <v>1221</v>
      </c>
      <c r="IH985">
        <v>1221</v>
      </c>
      <c r="II985">
        <v>1219</v>
      </c>
      <c r="IJ985">
        <v>1219</v>
      </c>
      <c r="IK985">
        <v>6400</v>
      </c>
      <c r="IL985">
        <v>1220</v>
      </c>
      <c r="IM985">
        <v>1220</v>
      </c>
      <c r="IN985">
        <v>1219</v>
      </c>
      <c r="IO985">
        <v>1219</v>
      </c>
      <c r="IP985">
        <v>9600</v>
      </c>
      <c r="IQ985">
        <v>1218</v>
      </c>
      <c r="IR985">
        <v>1219</v>
      </c>
      <c r="IS985">
        <v>1217</v>
      </c>
      <c r="IT985">
        <v>1218</v>
      </c>
      <c r="IU985">
        <v>12300</v>
      </c>
      <c r="IV985">
        <v>1219</v>
      </c>
      <c r="IW985">
        <v>1220</v>
      </c>
      <c r="IX985">
        <v>1219</v>
      </c>
      <c r="IY985">
        <v>1219</v>
      </c>
      <c r="IZ985">
        <v>5300</v>
      </c>
      <c r="JA985">
        <v>1219</v>
      </c>
      <c r="JB985">
        <v>1220</v>
      </c>
      <c r="JC985">
        <v>1218</v>
      </c>
      <c r="JD985">
        <v>1219</v>
      </c>
      <c r="JE985">
        <v>3300</v>
      </c>
      <c r="JF985">
        <v>1219</v>
      </c>
      <c r="JG985">
        <v>1221</v>
      </c>
      <c r="JH985">
        <v>1218</v>
      </c>
      <c r="JI985">
        <v>1221</v>
      </c>
      <c r="JJ985">
        <v>10600</v>
      </c>
      <c r="JK985">
        <v>1221</v>
      </c>
      <c r="JL985">
        <v>1221</v>
      </c>
      <c r="JM985">
        <v>1219</v>
      </c>
      <c r="JN985">
        <v>1221</v>
      </c>
      <c r="JO985">
        <v>4400</v>
      </c>
      <c r="JP985">
        <v>1220</v>
      </c>
      <c r="JQ985">
        <v>1221</v>
      </c>
      <c r="JR985">
        <v>1220</v>
      </c>
      <c r="JS985">
        <v>1220</v>
      </c>
      <c r="JT985">
        <v>6200</v>
      </c>
      <c r="JU985">
        <v>1220</v>
      </c>
      <c r="JV985">
        <v>1220</v>
      </c>
      <c r="JW985">
        <v>1219</v>
      </c>
      <c r="JX985">
        <v>1219</v>
      </c>
      <c r="JY985">
        <v>10200</v>
      </c>
      <c r="JZ985">
        <v>1219</v>
      </c>
      <c r="KA985">
        <v>1220</v>
      </c>
      <c r="KB985">
        <v>1217</v>
      </c>
      <c r="KC985">
        <v>1218</v>
      </c>
      <c r="KD985">
        <v>5900</v>
      </c>
      <c r="KE985">
        <v>1217</v>
      </c>
      <c r="KF985">
        <v>1218</v>
      </c>
      <c r="KG985">
        <v>1217</v>
      </c>
      <c r="KH985">
        <v>1217</v>
      </c>
      <c r="KI985">
        <v>1100</v>
      </c>
      <c r="KJ985">
        <v>1218</v>
      </c>
      <c r="KK985">
        <v>1223</v>
      </c>
      <c r="KL985">
        <v>1217</v>
      </c>
      <c r="KM985">
        <v>1221</v>
      </c>
      <c r="KN985">
        <v>22900</v>
      </c>
      <c r="KO985">
        <v>1222</v>
      </c>
      <c r="KP985">
        <v>1223</v>
      </c>
      <c r="KQ985">
        <v>1221</v>
      </c>
      <c r="KR985">
        <v>1221</v>
      </c>
      <c r="KS985">
        <v>6900</v>
      </c>
      <c r="KT985">
        <v>1222</v>
      </c>
      <c r="KU985">
        <v>1222</v>
      </c>
      <c r="KV985">
        <v>1221</v>
      </c>
      <c r="KW985">
        <v>1222</v>
      </c>
      <c r="KX985">
        <v>4100</v>
      </c>
      <c r="KY985">
        <v>1222</v>
      </c>
      <c r="KZ985">
        <v>1223</v>
      </c>
      <c r="LA985">
        <v>1222</v>
      </c>
      <c r="LB985">
        <v>1222</v>
      </c>
      <c r="LC985">
        <v>5500</v>
      </c>
      <c r="LD985">
        <v>1222</v>
      </c>
      <c r="LE985">
        <v>1222</v>
      </c>
      <c r="LF985">
        <v>1221</v>
      </c>
      <c r="LG985">
        <v>1221</v>
      </c>
      <c r="LH985">
        <v>2200</v>
      </c>
      <c r="LI985">
        <v>1221</v>
      </c>
      <c r="LJ985">
        <v>1221</v>
      </c>
      <c r="LK985">
        <v>1221</v>
      </c>
      <c r="LL985">
        <v>1221</v>
      </c>
      <c r="LM985">
        <v>4000</v>
      </c>
      <c r="LN985">
        <v>1221</v>
      </c>
      <c r="LO985">
        <v>1221</v>
      </c>
      <c r="LP985">
        <v>1217</v>
      </c>
      <c r="LQ985">
        <v>1218</v>
      </c>
      <c r="LR985">
        <v>6700</v>
      </c>
      <c r="LS985">
        <v>1218</v>
      </c>
      <c r="LT985">
        <v>1220</v>
      </c>
      <c r="LU985">
        <v>1218</v>
      </c>
      <c r="LV985">
        <v>1218</v>
      </c>
      <c r="LW985">
        <v>9900</v>
      </c>
      <c r="LX985">
        <v>1217</v>
      </c>
      <c r="LY985">
        <v>1218</v>
      </c>
      <c r="LZ985">
        <v>1217</v>
      </c>
      <c r="MA985">
        <v>1217</v>
      </c>
      <c r="MB985">
        <v>7600</v>
      </c>
      <c r="MC985">
        <v>1218</v>
      </c>
      <c r="MD985">
        <v>1218</v>
      </c>
      <c r="ME985">
        <v>1212</v>
      </c>
      <c r="MF985">
        <v>1212</v>
      </c>
      <c r="MG985">
        <v>16700</v>
      </c>
      <c r="MH985">
        <v>1213</v>
      </c>
      <c r="MI985">
        <v>1214</v>
      </c>
      <c r="MJ985">
        <v>1212</v>
      </c>
      <c r="MK985">
        <v>1213</v>
      </c>
      <c r="ML985">
        <v>12800</v>
      </c>
      <c r="MM985">
        <v>1213</v>
      </c>
      <c r="MN985">
        <v>1213</v>
      </c>
      <c r="MO985">
        <v>1211</v>
      </c>
      <c r="MP985">
        <v>1212</v>
      </c>
      <c r="MQ985">
        <v>13300</v>
      </c>
      <c r="MR985">
        <v>1212</v>
      </c>
      <c r="MS985">
        <v>1214</v>
      </c>
      <c r="MT985">
        <v>1212</v>
      </c>
      <c r="MU985">
        <v>1213</v>
      </c>
      <c r="MV985">
        <v>5900</v>
      </c>
      <c r="MW985">
        <v>1213</v>
      </c>
      <c r="MX985">
        <v>1216</v>
      </c>
      <c r="MY985">
        <v>1212</v>
      </c>
      <c r="MZ985">
        <v>1216</v>
      </c>
      <c r="NA985">
        <v>11600</v>
      </c>
      <c r="NB985">
        <v>1215</v>
      </c>
      <c r="NC985">
        <v>1216</v>
      </c>
      <c r="ND985">
        <v>1214</v>
      </c>
      <c r="NE985">
        <v>1215</v>
      </c>
      <c r="NF985">
        <v>18100</v>
      </c>
      <c r="NG985">
        <v>1215</v>
      </c>
      <c r="NH985">
        <v>1216</v>
      </c>
      <c r="NI985">
        <v>1214</v>
      </c>
      <c r="NJ985">
        <v>1215</v>
      </c>
      <c r="NK985">
        <v>6100</v>
      </c>
      <c r="NL985">
        <v>1216</v>
      </c>
      <c r="NM985">
        <v>1217</v>
      </c>
      <c r="NN985">
        <v>1216</v>
      </c>
      <c r="NO985">
        <v>1217</v>
      </c>
      <c r="NP985">
        <v>10400</v>
      </c>
      <c r="NQ985">
        <v>1217</v>
      </c>
      <c r="NR985">
        <v>1218</v>
      </c>
      <c r="NS985">
        <v>1215</v>
      </c>
      <c r="NT985">
        <v>1215</v>
      </c>
      <c r="NU985">
        <v>24100</v>
      </c>
      <c r="NV985">
        <v>1214</v>
      </c>
      <c r="NW985">
        <v>1214</v>
      </c>
      <c r="NX985">
        <v>1214</v>
      </c>
      <c r="NY985">
        <v>1214</v>
      </c>
      <c r="NZ985">
        <v>29600</v>
      </c>
    </row>
    <row r="986" spans="1:390" ht="15">
      <c r="A986" s="14" t="s">
        <v>18</v>
      </c>
      <c r="B986" s="14">
        <v>39</v>
      </c>
      <c r="C986" s="14">
        <v>4099</v>
      </c>
      <c r="D986" s="9" t="s">
        <v>364</v>
      </c>
      <c r="E986" s="14" t="s">
        <v>20</v>
      </c>
      <c r="F986" s="14" t="s">
        <v>621</v>
      </c>
      <c r="G986" s="51">
        <v>1488</v>
      </c>
      <c r="H986" s="51">
        <v>69</v>
      </c>
      <c r="I986" s="59">
        <v>4.8599999999999997E-2</v>
      </c>
      <c r="J986" s="51">
        <v>51000</v>
      </c>
      <c r="K986" s="51">
        <v>1488</v>
      </c>
      <c r="L986" s="51">
        <v>1427</v>
      </c>
      <c r="M986" s="64">
        <f t="shared" si="82"/>
        <v>0</v>
      </c>
      <c r="N986" s="43" t="str">
        <f>IFERROR(VLOOKUP(C986, マスタ!$E$2:$G$33, 3, TRUE), "")</f>
        <v>化学・医薬品</v>
      </c>
      <c r="O986" s="14" t="str">
        <f>IF(F986 = "", "", TEXT( WORKDAY(TEXT(LEFT(F986, FIND("(", F986) - 1), "yyyy/mm/dd"), 1, マスタ!$A$2:$A$106), "yyyymmdd"))</f>
        <v>20170816</v>
      </c>
      <c r="P986" s="18">
        <v>42963</v>
      </c>
      <c r="Q986" s="57">
        <v>1475</v>
      </c>
      <c r="R986" s="57">
        <v>1475</v>
      </c>
      <c r="S986" s="57">
        <v>1431</v>
      </c>
      <c r="T986" s="14" t="str">
        <f t="shared" si="79"/>
        <v>無</v>
      </c>
      <c r="U986" s="14" t="str">
        <f t="shared" si="80"/>
        <v>有</v>
      </c>
      <c r="V986" s="68">
        <f t="shared" si="81"/>
        <v>-8.736559139784994E-3</v>
      </c>
      <c r="W986" s="19" t="s">
        <v>947</v>
      </c>
      <c r="X986" s="47">
        <v>-14</v>
      </c>
      <c r="Y986" s="70">
        <f t="shared" si="83"/>
        <v>-9.408602150537634</v>
      </c>
      <c r="Z986">
        <v>1475</v>
      </c>
      <c r="AA986">
        <v>1475</v>
      </c>
      <c r="AB986">
        <v>1475</v>
      </c>
      <c r="AC986">
        <v>1475</v>
      </c>
      <c r="AD986">
        <v>1000</v>
      </c>
      <c r="AE986">
        <v>1459</v>
      </c>
      <c r="AF986">
        <v>1459</v>
      </c>
      <c r="AG986">
        <v>1459</v>
      </c>
      <c r="AH986">
        <v>1459</v>
      </c>
      <c r="AI986">
        <v>1000</v>
      </c>
      <c r="AJ986">
        <v>1455</v>
      </c>
      <c r="AK986">
        <v>1455</v>
      </c>
      <c r="AL986">
        <v>1453</v>
      </c>
      <c r="AM986">
        <v>1453</v>
      </c>
      <c r="AN986">
        <v>2000</v>
      </c>
      <c r="AO986">
        <v>1462</v>
      </c>
      <c r="AP986">
        <v>1462</v>
      </c>
      <c r="AQ986">
        <v>1462</v>
      </c>
      <c r="AR986">
        <v>1462</v>
      </c>
      <c r="AS986">
        <v>1000</v>
      </c>
      <c r="AX986">
        <v>0</v>
      </c>
      <c r="AY986">
        <v>1462</v>
      </c>
      <c r="AZ986">
        <v>1462</v>
      </c>
      <c r="BA986">
        <v>1462</v>
      </c>
      <c r="BB986">
        <v>1462</v>
      </c>
      <c r="BC986">
        <v>1000</v>
      </c>
      <c r="BD986">
        <v>1455</v>
      </c>
      <c r="BE986">
        <v>1455</v>
      </c>
      <c r="BF986">
        <v>1455</v>
      </c>
      <c r="BG986">
        <v>1455</v>
      </c>
      <c r="BH986">
        <v>1000</v>
      </c>
      <c r="BM986">
        <v>0</v>
      </c>
      <c r="BR986">
        <v>0</v>
      </c>
      <c r="BW986">
        <v>0</v>
      </c>
      <c r="CB986">
        <v>0</v>
      </c>
      <c r="CG986">
        <v>0</v>
      </c>
      <c r="CL986">
        <v>0</v>
      </c>
      <c r="CQ986">
        <v>0</v>
      </c>
      <c r="CV986">
        <v>0</v>
      </c>
      <c r="DA986">
        <v>0</v>
      </c>
      <c r="DF986">
        <v>0</v>
      </c>
      <c r="DK986">
        <v>0</v>
      </c>
      <c r="DP986">
        <v>0</v>
      </c>
      <c r="DU986">
        <v>0</v>
      </c>
      <c r="DV986">
        <v>1454</v>
      </c>
      <c r="DW986">
        <v>1454</v>
      </c>
      <c r="DX986">
        <v>1454</v>
      </c>
      <c r="DY986">
        <v>1454</v>
      </c>
      <c r="DZ986">
        <v>1000</v>
      </c>
      <c r="EE986">
        <v>0</v>
      </c>
      <c r="EF986">
        <v>1450</v>
      </c>
      <c r="EG986">
        <v>1450</v>
      </c>
      <c r="EH986">
        <v>1450</v>
      </c>
      <c r="EI986">
        <v>1450</v>
      </c>
      <c r="EJ986">
        <v>1000</v>
      </c>
      <c r="EO986">
        <v>0</v>
      </c>
      <c r="ET986">
        <v>0</v>
      </c>
      <c r="EY986">
        <v>0</v>
      </c>
      <c r="FD986">
        <v>0</v>
      </c>
      <c r="FI986">
        <v>0</v>
      </c>
      <c r="FN986">
        <v>0</v>
      </c>
      <c r="FS986">
        <v>0</v>
      </c>
      <c r="FX986">
        <v>0</v>
      </c>
      <c r="GC986">
        <v>0</v>
      </c>
      <c r="GH986">
        <v>0</v>
      </c>
      <c r="GM986">
        <v>0</v>
      </c>
      <c r="GR986">
        <v>0</v>
      </c>
      <c r="GW986">
        <v>0</v>
      </c>
      <c r="HB986">
        <v>0</v>
      </c>
      <c r="HG986">
        <v>0</v>
      </c>
      <c r="HL986">
        <v>0</v>
      </c>
      <c r="HQ986">
        <v>0</v>
      </c>
      <c r="HV986">
        <v>0</v>
      </c>
      <c r="IA986">
        <v>0</v>
      </c>
      <c r="IB986">
        <v>1441</v>
      </c>
      <c r="IC986">
        <v>1441</v>
      </c>
      <c r="ID986">
        <v>1441</v>
      </c>
      <c r="IE986">
        <v>1441</v>
      </c>
      <c r="IF986">
        <v>1000</v>
      </c>
      <c r="IK986">
        <v>0</v>
      </c>
      <c r="IP986">
        <v>0</v>
      </c>
      <c r="IQ986">
        <v>1441</v>
      </c>
      <c r="IR986">
        <v>1441</v>
      </c>
      <c r="IS986">
        <v>1441</v>
      </c>
      <c r="IT986">
        <v>1441</v>
      </c>
      <c r="IU986">
        <v>1000</v>
      </c>
      <c r="IV986">
        <v>1442</v>
      </c>
      <c r="IW986">
        <v>1442</v>
      </c>
      <c r="IX986">
        <v>1442</v>
      </c>
      <c r="IY986">
        <v>1442</v>
      </c>
      <c r="IZ986">
        <v>1000</v>
      </c>
      <c r="JE986">
        <v>0</v>
      </c>
      <c r="JF986">
        <v>1442</v>
      </c>
      <c r="JG986">
        <v>1442</v>
      </c>
      <c r="JH986">
        <v>1442</v>
      </c>
      <c r="JI986">
        <v>1442</v>
      </c>
      <c r="JJ986">
        <v>1000</v>
      </c>
      <c r="JO986">
        <v>0</v>
      </c>
      <c r="JT986">
        <v>0</v>
      </c>
      <c r="JY986">
        <v>0</v>
      </c>
      <c r="KD986">
        <v>0</v>
      </c>
      <c r="KI986">
        <v>0</v>
      </c>
      <c r="KN986">
        <v>0</v>
      </c>
      <c r="KS986">
        <v>0</v>
      </c>
      <c r="KX986">
        <v>0</v>
      </c>
      <c r="LC986">
        <v>0</v>
      </c>
      <c r="LH986">
        <v>0</v>
      </c>
      <c r="LM986">
        <v>0</v>
      </c>
      <c r="LR986">
        <v>0</v>
      </c>
      <c r="LW986">
        <v>0</v>
      </c>
      <c r="LX986">
        <v>1444</v>
      </c>
      <c r="LY986">
        <v>1444</v>
      </c>
      <c r="LZ986">
        <v>1444</v>
      </c>
      <c r="MA986">
        <v>1444</v>
      </c>
      <c r="MB986">
        <v>1000</v>
      </c>
      <c r="MC986">
        <v>1443</v>
      </c>
      <c r="MD986">
        <v>1443</v>
      </c>
      <c r="ME986">
        <v>1443</v>
      </c>
      <c r="MF986">
        <v>1443</v>
      </c>
      <c r="MG986">
        <v>1000</v>
      </c>
      <c r="ML986">
        <v>0</v>
      </c>
      <c r="MQ986">
        <v>0</v>
      </c>
      <c r="MV986">
        <v>0</v>
      </c>
      <c r="NA986">
        <v>0</v>
      </c>
      <c r="NF986">
        <v>0</v>
      </c>
      <c r="NG986">
        <v>1443</v>
      </c>
      <c r="NH986">
        <v>1446</v>
      </c>
      <c r="NI986">
        <v>1443</v>
      </c>
      <c r="NJ986">
        <v>1446</v>
      </c>
      <c r="NK986">
        <v>3000</v>
      </c>
      <c r="NL986">
        <v>1436</v>
      </c>
      <c r="NM986">
        <v>1436</v>
      </c>
      <c r="NN986">
        <v>1434</v>
      </c>
      <c r="NO986">
        <v>1434</v>
      </c>
      <c r="NP986">
        <v>2000</v>
      </c>
      <c r="NQ986">
        <v>1431</v>
      </c>
      <c r="NR986">
        <v>1433</v>
      </c>
      <c r="NS986">
        <v>1431</v>
      </c>
      <c r="NT986">
        <v>1432</v>
      </c>
      <c r="NU986">
        <v>6000</v>
      </c>
      <c r="NV986">
        <v>1434</v>
      </c>
      <c r="NW986">
        <v>1434</v>
      </c>
      <c r="NX986">
        <v>1434</v>
      </c>
      <c r="NY986">
        <v>1434</v>
      </c>
      <c r="NZ986">
        <v>5000</v>
      </c>
    </row>
    <row r="987" spans="1:390" ht="15">
      <c r="A987" s="15" t="s">
        <v>18</v>
      </c>
      <c r="B987" s="15">
        <v>44</v>
      </c>
      <c r="C987" s="15">
        <v>6409</v>
      </c>
      <c r="D987" s="10" t="s">
        <v>99</v>
      </c>
      <c r="E987" s="15" t="s">
        <v>20</v>
      </c>
      <c r="F987" s="15" t="s">
        <v>621</v>
      </c>
      <c r="G987" s="50">
        <v>1261</v>
      </c>
      <c r="H987" s="50">
        <v>56</v>
      </c>
      <c r="I987" s="58">
        <v>4.65E-2</v>
      </c>
      <c r="J987" s="50">
        <v>132600</v>
      </c>
      <c r="K987" s="50">
        <v>1267</v>
      </c>
      <c r="L987" s="50">
        <v>1210</v>
      </c>
      <c r="M987" s="63">
        <f t="shared" si="82"/>
        <v>0.10526315789473684</v>
      </c>
      <c r="N987" s="42" t="str">
        <f>IFERROR(VLOOKUP(C987, マスタ!$E$2:$G$33, 3, TRUE), "")</f>
        <v>機械</v>
      </c>
      <c r="O987" s="15" t="str">
        <f>IF(F987 = "", "", TEXT( WORKDAY(TEXT(LEFT(F987, FIND("(", F987) - 1), "yyyy/mm/dd"), 1, マスタ!$A$2:$A$106), "yyyymmdd"))</f>
        <v>20170816</v>
      </c>
      <c r="P987" s="16">
        <v>42963</v>
      </c>
      <c r="Q987" s="56">
        <v>1257</v>
      </c>
      <c r="R987" s="56">
        <v>1257</v>
      </c>
      <c r="S987" s="56">
        <v>1211</v>
      </c>
      <c r="T987" s="15" t="str">
        <f t="shared" si="79"/>
        <v>無</v>
      </c>
      <c r="U987" s="15" t="str">
        <f t="shared" si="80"/>
        <v>有</v>
      </c>
      <c r="V987" s="67">
        <f t="shared" si="81"/>
        <v>-3.1720856463124392E-3</v>
      </c>
      <c r="W987" s="17" t="s">
        <v>947</v>
      </c>
      <c r="X987" s="46">
        <v>-12</v>
      </c>
      <c r="Y987" s="71">
        <f t="shared" si="83"/>
        <v>-9.5162569389373513</v>
      </c>
      <c r="Z987">
        <v>1257</v>
      </c>
      <c r="AA987">
        <v>1257</v>
      </c>
      <c r="AB987">
        <v>1241</v>
      </c>
      <c r="AC987">
        <v>1250</v>
      </c>
      <c r="AD987">
        <v>4700</v>
      </c>
      <c r="AE987">
        <v>1246</v>
      </c>
      <c r="AF987">
        <v>1246</v>
      </c>
      <c r="AG987">
        <v>1239</v>
      </c>
      <c r="AH987">
        <v>1241</v>
      </c>
      <c r="AI987">
        <v>2700</v>
      </c>
      <c r="AJ987">
        <v>1240</v>
      </c>
      <c r="AK987">
        <v>1243</v>
      </c>
      <c r="AL987">
        <v>1237</v>
      </c>
      <c r="AM987">
        <v>1240</v>
      </c>
      <c r="AN987">
        <v>2100</v>
      </c>
      <c r="AO987">
        <v>1239</v>
      </c>
      <c r="AP987">
        <v>1239</v>
      </c>
      <c r="AQ987">
        <v>1235</v>
      </c>
      <c r="AR987">
        <v>1235</v>
      </c>
      <c r="AS987">
        <v>1100</v>
      </c>
      <c r="AT987">
        <v>1232</v>
      </c>
      <c r="AU987">
        <v>1232</v>
      </c>
      <c r="AV987">
        <v>1230</v>
      </c>
      <c r="AW987">
        <v>1230</v>
      </c>
      <c r="AX987">
        <v>2700</v>
      </c>
      <c r="AY987">
        <v>1232</v>
      </c>
      <c r="AZ987">
        <v>1232</v>
      </c>
      <c r="BA987">
        <v>1230</v>
      </c>
      <c r="BB987">
        <v>1232</v>
      </c>
      <c r="BC987">
        <v>1300</v>
      </c>
      <c r="BD987">
        <v>1233</v>
      </c>
      <c r="BE987">
        <v>1233</v>
      </c>
      <c r="BF987">
        <v>1228</v>
      </c>
      <c r="BG987">
        <v>1228</v>
      </c>
      <c r="BH987">
        <v>3000</v>
      </c>
      <c r="BI987">
        <v>1228</v>
      </c>
      <c r="BJ987">
        <v>1230</v>
      </c>
      <c r="BK987">
        <v>1228</v>
      </c>
      <c r="BL987">
        <v>1230</v>
      </c>
      <c r="BM987">
        <v>2000</v>
      </c>
      <c r="BN987">
        <v>1229</v>
      </c>
      <c r="BO987">
        <v>1230</v>
      </c>
      <c r="BP987">
        <v>1226</v>
      </c>
      <c r="BQ987">
        <v>1229</v>
      </c>
      <c r="BR987">
        <v>3000</v>
      </c>
      <c r="BS987">
        <v>1229</v>
      </c>
      <c r="BT987">
        <v>1230</v>
      </c>
      <c r="BU987">
        <v>1229</v>
      </c>
      <c r="BV987">
        <v>1229</v>
      </c>
      <c r="BW987">
        <v>1100</v>
      </c>
      <c r="BX987">
        <v>1230</v>
      </c>
      <c r="BY987">
        <v>1230</v>
      </c>
      <c r="BZ987">
        <v>1228</v>
      </c>
      <c r="CA987">
        <v>1228</v>
      </c>
      <c r="CB987">
        <v>2900</v>
      </c>
      <c r="CC987">
        <v>1228</v>
      </c>
      <c r="CD987">
        <v>1228</v>
      </c>
      <c r="CE987">
        <v>1227</v>
      </c>
      <c r="CF987">
        <v>1227</v>
      </c>
      <c r="CG987">
        <v>600</v>
      </c>
      <c r="CH987">
        <v>1228</v>
      </c>
      <c r="CI987">
        <v>1229</v>
      </c>
      <c r="CJ987">
        <v>1227</v>
      </c>
      <c r="CK987">
        <v>1227</v>
      </c>
      <c r="CL987">
        <v>3000</v>
      </c>
      <c r="CM987">
        <v>1226</v>
      </c>
      <c r="CN987">
        <v>1227</v>
      </c>
      <c r="CO987">
        <v>1223</v>
      </c>
      <c r="CP987">
        <v>1223</v>
      </c>
      <c r="CQ987">
        <v>1400</v>
      </c>
      <c r="CR987">
        <v>1222</v>
      </c>
      <c r="CS987">
        <v>1223</v>
      </c>
      <c r="CT987">
        <v>1220</v>
      </c>
      <c r="CU987">
        <v>1223</v>
      </c>
      <c r="CV987">
        <v>1600</v>
      </c>
      <c r="CW987">
        <v>1220</v>
      </c>
      <c r="CX987">
        <v>1220</v>
      </c>
      <c r="CY987">
        <v>1220</v>
      </c>
      <c r="CZ987">
        <v>1220</v>
      </c>
      <c r="DA987">
        <v>500</v>
      </c>
      <c r="DB987">
        <v>1220</v>
      </c>
      <c r="DC987">
        <v>1222</v>
      </c>
      <c r="DD987">
        <v>1220</v>
      </c>
      <c r="DE987">
        <v>1222</v>
      </c>
      <c r="DF987">
        <v>2000</v>
      </c>
      <c r="DG987">
        <v>1221</v>
      </c>
      <c r="DH987">
        <v>1221</v>
      </c>
      <c r="DI987">
        <v>1221</v>
      </c>
      <c r="DJ987">
        <v>1221</v>
      </c>
      <c r="DK987">
        <v>400</v>
      </c>
      <c r="DL987">
        <v>1221</v>
      </c>
      <c r="DM987">
        <v>1221</v>
      </c>
      <c r="DN987">
        <v>1221</v>
      </c>
      <c r="DO987">
        <v>1221</v>
      </c>
      <c r="DP987">
        <v>700</v>
      </c>
      <c r="DQ987">
        <v>1222</v>
      </c>
      <c r="DR987">
        <v>1222</v>
      </c>
      <c r="DS987">
        <v>1222</v>
      </c>
      <c r="DT987">
        <v>1222</v>
      </c>
      <c r="DU987">
        <v>600</v>
      </c>
      <c r="DV987">
        <v>1222</v>
      </c>
      <c r="DW987">
        <v>1223</v>
      </c>
      <c r="DX987">
        <v>1222</v>
      </c>
      <c r="DY987">
        <v>1223</v>
      </c>
      <c r="DZ987">
        <v>2700</v>
      </c>
      <c r="EA987">
        <v>1223</v>
      </c>
      <c r="EB987">
        <v>1224</v>
      </c>
      <c r="EC987">
        <v>1223</v>
      </c>
      <c r="ED987">
        <v>1224</v>
      </c>
      <c r="EE987">
        <v>1900</v>
      </c>
      <c r="EF987">
        <v>1223</v>
      </c>
      <c r="EG987">
        <v>1223</v>
      </c>
      <c r="EH987">
        <v>1223</v>
      </c>
      <c r="EI987">
        <v>1223</v>
      </c>
      <c r="EJ987">
        <v>400</v>
      </c>
      <c r="EK987">
        <v>1223</v>
      </c>
      <c r="EL987">
        <v>1223</v>
      </c>
      <c r="EM987">
        <v>1223</v>
      </c>
      <c r="EN987">
        <v>1223</v>
      </c>
      <c r="EO987">
        <v>100</v>
      </c>
      <c r="EP987">
        <v>1222</v>
      </c>
      <c r="EQ987">
        <v>1225</v>
      </c>
      <c r="ER987">
        <v>1222</v>
      </c>
      <c r="ES987">
        <v>1225</v>
      </c>
      <c r="ET987">
        <v>1300</v>
      </c>
      <c r="EU987">
        <v>1225</v>
      </c>
      <c r="EV987">
        <v>1226</v>
      </c>
      <c r="EW987">
        <v>1225</v>
      </c>
      <c r="EX987">
        <v>1226</v>
      </c>
      <c r="EY987">
        <v>2900</v>
      </c>
      <c r="EZ987">
        <v>1226</v>
      </c>
      <c r="FA987">
        <v>1226</v>
      </c>
      <c r="FB987">
        <v>1226</v>
      </c>
      <c r="FC987">
        <v>1226</v>
      </c>
      <c r="FD987">
        <v>900</v>
      </c>
      <c r="FE987">
        <v>1226</v>
      </c>
      <c r="FF987">
        <v>1226</v>
      </c>
      <c r="FG987">
        <v>1226</v>
      </c>
      <c r="FH987">
        <v>1226</v>
      </c>
      <c r="FI987">
        <v>1100</v>
      </c>
      <c r="FJ987">
        <v>1225</v>
      </c>
      <c r="FK987">
        <v>1228</v>
      </c>
      <c r="FL987">
        <v>1225</v>
      </c>
      <c r="FM987">
        <v>1228</v>
      </c>
      <c r="FN987">
        <v>13700</v>
      </c>
      <c r="FO987">
        <v>1227</v>
      </c>
      <c r="FP987">
        <v>1227</v>
      </c>
      <c r="FQ987">
        <v>1225</v>
      </c>
      <c r="FR987">
        <v>1225</v>
      </c>
      <c r="FS987">
        <v>2000</v>
      </c>
      <c r="FT987">
        <v>1224</v>
      </c>
      <c r="FU987">
        <v>1224</v>
      </c>
      <c r="FV987">
        <v>1224</v>
      </c>
      <c r="FW987">
        <v>1224</v>
      </c>
      <c r="FX987">
        <v>100</v>
      </c>
      <c r="GC987">
        <v>0</v>
      </c>
      <c r="GH987">
        <v>0</v>
      </c>
      <c r="GM987">
        <v>0</v>
      </c>
      <c r="GR987">
        <v>0</v>
      </c>
      <c r="GW987">
        <v>0</v>
      </c>
      <c r="HB987">
        <v>0</v>
      </c>
      <c r="HG987">
        <v>0</v>
      </c>
      <c r="HL987">
        <v>0</v>
      </c>
      <c r="HQ987">
        <v>0</v>
      </c>
      <c r="HV987">
        <v>0</v>
      </c>
      <c r="IA987">
        <v>0</v>
      </c>
      <c r="IB987">
        <v>1226</v>
      </c>
      <c r="IC987">
        <v>1228</v>
      </c>
      <c r="ID987">
        <v>1223</v>
      </c>
      <c r="IE987">
        <v>1223</v>
      </c>
      <c r="IF987">
        <v>7600</v>
      </c>
      <c r="IG987">
        <v>1222</v>
      </c>
      <c r="IH987">
        <v>1223</v>
      </c>
      <c r="II987">
        <v>1222</v>
      </c>
      <c r="IJ987">
        <v>1223</v>
      </c>
      <c r="IK987">
        <v>1000</v>
      </c>
      <c r="IL987">
        <v>1224</v>
      </c>
      <c r="IM987">
        <v>1225</v>
      </c>
      <c r="IN987">
        <v>1224</v>
      </c>
      <c r="IO987">
        <v>1225</v>
      </c>
      <c r="IP987">
        <v>600</v>
      </c>
      <c r="IQ987">
        <v>1225</v>
      </c>
      <c r="IR987">
        <v>1226</v>
      </c>
      <c r="IS987">
        <v>1224</v>
      </c>
      <c r="IT987">
        <v>1225</v>
      </c>
      <c r="IU987">
        <v>1900</v>
      </c>
      <c r="IV987">
        <v>1225</v>
      </c>
      <c r="IW987">
        <v>1225</v>
      </c>
      <c r="IX987">
        <v>1225</v>
      </c>
      <c r="IY987">
        <v>1225</v>
      </c>
      <c r="IZ987">
        <v>100</v>
      </c>
      <c r="JA987">
        <v>1225</v>
      </c>
      <c r="JB987">
        <v>1225</v>
      </c>
      <c r="JC987">
        <v>1223</v>
      </c>
      <c r="JD987">
        <v>1223</v>
      </c>
      <c r="JE987">
        <v>400</v>
      </c>
      <c r="JF987">
        <v>1224</v>
      </c>
      <c r="JG987">
        <v>1224</v>
      </c>
      <c r="JH987">
        <v>1218</v>
      </c>
      <c r="JI987">
        <v>1218</v>
      </c>
      <c r="JJ987">
        <v>6000</v>
      </c>
      <c r="JK987">
        <v>1219</v>
      </c>
      <c r="JL987">
        <v>1220</v>
      </c>
      <c r="JM987">
        <v>1219</v>
      </c>
      <c r="JN987">
        <v>1220</v>
      </c>
      <c r="JO987">
        <v>1000</v>
      </c>
      <c r="JP987">
        <v>1220</v>
      </c>
      <c r="JQ987">
        <v>1220</v>
      </c>
      <c r="JR987">
        <v>1218</v>
      </c>
      <c r="JS987">
        <v>1219</v>
      </c>
      <c r="JT987">
        <v>500</v>
      </c>
      <c r="JU987">
        <v>1220</v>
      </c>
      <c r="JV987">
        <v>1220</v>
      </c>
      <c r="JW987">
        <v>1218</v>
      </c>
      <c r="JX987">
        <v>1218</v>
      </c>
      <c r="JY987">
        <v>700</v>
      </c>
      <c r="JZ987">
        <v>1218</v>
      </c>
      <c r="KA987">
        <v>1220</v>
      </c>
      <c r="KB987">
        <v>1218</v>
      </c>
      <c r="KC987">
        <v>1220</v>
      </c>
      <c r="KD987">
        <v>2400</v>
      </c>
      <c r="KE987">
        <v>1220</v>
      </c>
      <c r="KF987">
        <v>1220</v>
      </c>
      <c r="KG987">
        <v>1220</v>
      </c>
      <c r="KH987">
        <v>1220</v>
      </c>
      <c r="KI987">
        <v>600</v>
      </c>
      <c r="KJ987">
        <v>1220</v>
      </c>
      <c r="KK987">
        <v>1221</v>
      </c>
      <c r="KL987">
        <v>1220</v>
      </c>
      <c r="KM987">
        <v>1221</v>
      </c>
      <c r="KN987">
        <v>400</v>
      </c>
      <c r="KO987">
        <v>1221</v>
      </c>
      <c r="KP987">
        <v>1221</v>
      </c>
      <c r="KQ987">
        <v>1221</v>
      </c>
      <c r="KR987">
        <v>1221</v>
      </c>
      <c r="KS987">
        <v>700</v>
      </c>
      <c r="KT987">
        <v>1220</v>
      </c>
      <c r="KU987">
        <v>1222</v>
      </c>
      <c r="KV987">
        <v>1220</v>
      </c>
      <c r="KW987">
        <v>1221</v>
      </c>
      <c r="KX987">
        <v>800</v>
      </c>
      <c r="KY987">
        <v>1222</v>
      </c>
      <c r="KZ987">
        <v>1222</v>
      </c>
      <c r="LA987">
        <v>1221</v>
      </c>
      <c r="LB987">
        <v>1221</v>
      </c>
      <c r="LC987">
        <v>1400</v>
      </c>
      <c r="LD987">
        <v>1221</v>
      </c>
      <c r="LE987">
        <v>1222</v>
      </c>
      <c r="LF987">
        <v>1221</v>
      </c>
      <c r="LG987">
        <v>1221</v>
      </c>
      <c r="LH987">
        <v>800</v>
      </c>
      <c r="LI987">
        <v>1221</v>
      </c>
      <c r="LJ987">
        <v>1222</v>
      </c>
      <c r="LK987">
        <v>1220</v>
      </c>
      <c r="LL987">
        <v>1220</v>
      </c>
      <c r="LM987">
        <v>1300</v>
      </c>
      <c r="LN987">
        <v>1220</v>
      </c>
      <c r="LO987">
        <v>1220</v>
      </c>
      <c r="LP987">
        <v>1220</v>
      </c>
      <c r="LQ987">
        <v>1220</v>
      </c>
      <c r="LR987">
        <v>100</v>
      </c>
      <c r="LS987">
        <v>1219</v>
      </c>
      <c r="LT987">
        <v>1222</v>
      </c>
      <c r="LU987">
        <v>1219</v>
      </c>
      <c r="LV987">
        <v>1219</v>
      </c>
      <c r="LW987">
        <v>4100</v>
      </c>
      <c r="LX987">
        <v>1218</v>
      </c>
      <c r="LY987">
        <v>1218</v>
      </c>
      <c r="LZ987">
        <v>1218</v>
      </c>
      <c r="MA987">
        <v>1218</v>
      </c>
      <c r="MB987">
        <v>1100</v>
      </c>
      <c r="MC987">
        <v>1218</v>
      </c>
      <c r="MD987">
        <v>1218</v>
      </c>
      <c r="ME987">
        <v>1216</v>
      </c>
      <c r="MF987">
        <v>1216</v>
      </c>
      <c r="MG987">
        <v>1600</v>
      </c>
      <c r="MH987">
        <v>1216</v>
      </c>
      <c r="MI987">
        <v>1216</v>
      </c>
      <c r="MJ987">
        <v>1216</v>
      </c>
      <c r="MK987">
        <v>1216</v>
      </c>
      <c r="ML987">
        <v>500</v>
      </c>
      <c r="MM987">
        <v>1216</v>
      </c>
      <c r="MN987">
        <v>1216</v>
      </c>
      <c r="MO987">
        <v>1214</v>
      </c>
      <c r="MP987">
        <v>1215</v>
      </c>
      <c r="MQ987">
        <v>2900</v>
      </c>
      <c r="MR987">
        <v>1215</v>
      </c>
      <c r="MS987">
        <v>1216</v>
      </c>
      <c r="MT987">
        <v>1215</v>
      </c>
      <c r="MU987">
        <v>1216</v>
      </c>
      <c r="MV987">
        <v>1800</v>
      </c>
      <c r="MW987">
        <v>1216</v>
      </c>
      <c r="MX987">
        <v>1216</v>
      </c>
      <c r="MY987">
        <v>1215</v>
      </c>
      <c r="MZ987">
        <v>1215</v>
      </c>
      <c r="NA987">
        <v>600</v>
      </c>
      <c r="NB987">
        <v>1216</v>
      </c>
      <c r="NC987">
        <v>1216</v>
      </c>
      <c r="ND987">
        <v>1215</v>
      </c>
      <c r="NE987">
        <v>1215</v>
      </c>
      <c r="NF987">
        <v>800</v>
      </c>
      <c r="NG987">
        <v>1214</v>
      </c>
      <c r="NH987">
        <v>1214</v>
      </c>
      <c r="NI987">
        <v>1213</v>
      </c>
      <c r="NJ987">
        <v>1213</v>
      </c>
      <c r="NK987">
        <v>2300</v>
      </c>
      <c r="NL987">
        <v>1212</v>
      </c>
      <c r="NM987">
        <v>1213</v>
      </c>
      <c r="NN987">
        <v>1211</v>
      </c>
      <c r="NO987">
        <v>1213</v>
      </c>
      <c r="NP987">
        <v>4500</v>
      </c>
      <c r="NQ987">
        <v>1212</v>
      </c>
      <c r="NR987">
        <v>1214</v>
      </c>
      <c r="NS987">
        <v>1211</v>
      </c>
      <c r="NT987">
        <v>1213</v>
      </c>
      <c r="NU987">
        <v>5700</v>
      </c>
      <c r="NV987">
        <v>1213</v>
      </c>
      <c r="NW987">
        <v>1213</v>
      </c>
      <c r="NX987">
        <v>1213</v>
      </c>
      <c r="NY987">
        <v>1213</v>
      </c>
      <c r="NZ987">
        <v>4600</v>
      </c>
    </row>
    <row r="988" spans="1:390" ht="15">
      <c r="A988" s="14" t="s">
        <v>18</v>
      </c>
      <c r="B988" s="14">
        <v>45</v>
      </c>
      <c r="C988" s="14">
        <v>6800</v>
      </c>
      <c r="D988" s="9" t="s">
        <v>568</v>
      </c>
      <c r="E988" s="14" t="s">
        <v>20</v>
      </c>
      <c r="F988" s="14" t="s">
        <v>621</v>
      </c>
      <c r="G988" s="51">
        <v>1393</v>
      </c>
      <c r="H988" s="51">
        <v>61</v>
      </c>
      <c r="I988" s="59">
        <v>4.58E-2</v>
      </c>
      <c r="J988" s="51">
        <v>188800</v>
      </c>
      <c r="K988" s="51">
        <v>1434</v>
      </c>
      <c r="L988" s="51">
        <v>1353</v>
      </c>
      <c r="M988" s="64">
        <f t="shared" si="82"/>
        <v>0.50617283950617287</v>
      </c>
      <c r="N988" s="43" t="str">
        <f>IFERROR(VLOOKUP(C988, マスタ!$E$2:$G$33, 3, TRUE), "")</f>
        <v>電気</v>
      </c>
      <c r="O988" s="14" t="str">
        <f>IF(F988 = "", "", TEXT( WORKDAY(TEXT(LEFT(F988, FIND("(", F988) - 1), "yyyy/mm/dd"), 1, マスタ!$A$2:$A$106), "yyyymmdd"))</f>
        <v>20170816</v>
      </c>
      <c r="P988" s="18">
        <v>42963</v>
      </c>
      <c r="Q988" s="57">
        <v>1405</v>
      </c>
      <c r="R988" s="57">
        <v>1448</v>
      </c>
      <c r="S988" s="57">
        <v>1402</v>
      </c>
      <c r="T988" s="14" t="str">
        <f t="shared" si="79"/>
        <v>有</v>
      </c>
      <c r="U988" s="14" t="str">
        <f t="shared" si="80"/>
        <v>無</v>
      </c>
      <c r="V988" s="68">
        <f t="shared" si="81"/>
        <v>8.6145010768126085E-3</v>
      </c>
      <c r="W988" s="19" t="s">
        <v>949</v>
      </c>
      <c r="X988" s="47">
        <v>27</v>
      </c>
      <c r="Y988" s="70">
        <f t="shared" si="83"/>
        <v>19.382627422828428</v>
      </c>
      <c r="Z988">
        <v>1405</v>
      </c>
      <c r="AA988">
        <v>1421</v>
      </c>
      <c r="AB988">
        <v>1402</v>
      </c>
      <c r="AC988">
        <v>1421</v>
      </c>
      <c r="AD988">
        <v>6700</v>
      </c>
      <c r="AE988">
        <v>1424</v>
      </c>
      <c r="AF988">
        <v>1444</v>
      </c>
      <c r="AG988">
        <v>1419</v>
      </c>
      <c r="AH988">
        <v>1433</v>
      </c>
      <c r="AI988">
        <v>14000</v>
      </c>
      <c r="AJ988">
        <v>1431</v>
      </c>
      <c r="AK988">
        <v>1436</v>
      </c>
      <c r="AL988">
        <v>1428</v>
      </c>
      <c r="AM988">
        <v>1433</v>
      </c>
      <c r="AN988">
        <v>2400</v>
      </c>
      <c r="AO988">
        <v>1433</v>
      </c>
      <c r="AP988">
        <v>1433</v>
      </c>
      <c r="AQ988">
        <v>1430</v>
      </c>
      <c r="AR988">
        <v>1432</v>
      </c>
      <c r="AS988">
        <v>3700</v>
      </c>
      <c r="AT988">
        <v>1429</v>
      </c>
      <c r="AU988">
        <v>1435</v>
      </c>
      <c r="AV988">
        <v>1427</v>
      </c>
      <c r="AW988">
        <v>1435</v>
      </c>
      <c r="AX988">
        <v>2500</v>
      </c>
      <c r="AY988">
        <v>1438</v>
      </c>
      <c r="AZ988">
        <v>1438</v>
      </c>
      <c r="BA988">
        <v>1432</v>
      </c>
      <c r="BB988">
        <v>1432</v>
      </c>
      <c r="BC988">
        <v>1900</v>
      </c>
      <c r="BD988">
        <v>1434</v>
      </c>
      <c r="BE988">
        <v>1436</v>
      </c>
      <c r="BF988">
        <v>1428</v>
      </c>
      <c r="BG988">
        <v>1430</v>
      </c>
      <c r="BH988">
        <v>2700</v>
      </c>
      <c r="BI988">
        <v>1434</v>
      </c>
      <c r="BJ988">
        <v>1442</v>
      </c>
      <c r="BK988">
        <v>1434</v>
      </c>
      <c r="BL988">
        <v>1442</v>
      </c>
      <c r="BM988">
        <v>3200</v>
      </c>
      <c r="BN988">
        <v>1441</v>
      </c>
      <c r="BO988">
        <v>1445</v>
      </c>
      <c r="BP988">
        <v>1436</v>
      </c>
      <c r="BQ988">
        <v>1436</v>
      </c>
      <c r="BR988">
        <v>3900</v>
      </c>
      <c r="BS988">
        <v>1437</v>
      </c>
      <c r="BT988">
        <v>1439</v>
      </c>
      <c r="BU988">
        <v>1437</v>
      </c>
      <c r="BV988">
        <v>1437</v>
      </c>
      <c r="BW988">
        <v>1000</v>
      </c>
      <c r="BX988">
        <v>1436</v>
      </c>
      <c r="BY988">
        <v>1438</v>
      </c>
      <c r="BZ988">
        <v>1434</v>
      </c>
      <c r="CA988">
        <v>1434</v>
      </c>
      <c r="CB988">
        <v>3100</v>
      </c>
      <c r="CC988">
        <v>1435</v>
      </c>
      <c r="CD988">
        <v>1436</v>
      </c>
      <c r="CE988">
        <v>1430</v>
      </c>
      <c r="CF988">
        <v>1431</v>
      </c>
      <c r="CG988">
        <v>1900</v>
      </c>
      <c r="CH988">
        <v>1435</v>
      </c>
      <c r="CI988">
        <v>1435</v>
      </c>
      <c r="CJ988">
        <v>1433</v>
      </c>
      <c r="CK988">
        <v>1433</v>
      </c>
      <c r="CL988">
        <v>700</v>
      </c>
      <c r="CM988">
        <v>1432</v>
      </c>
      <c r="CN988">
        <v>1432</v>
      </c>
      <c r="CO988">
        <v>1426</v>
      </c>
      <c r="CP988">
        <v>1428</v>
      </c>
      <c r="CQ988">
        <v>2400</v>
      </c>
      <c r="CR988">
        <v>1428</v>
      </c>
      <c r="CS988">
        <v>1430</v>
      </c>
      <c r="CT988">
        <v>1428</v>
      </c>
      <c r="CU988">
        <v>1430</v>
      </c>
      <c r="CV988">
        <v>300</v>
      </c>
      <c r="CW988">
        <v>1430</v>
      </c>
      <c r="CX988">
        <v>1431</v>
      </c>
      <c r="CY988">
        <v>1430</v>
      </c>
      <c r="CZ988">
        <v>1431</v>
      </c>
      <c r="DA988">
        <v>400</v>
      </c>
      <c r="DB988">
        <v>1429</v>
      </c>
      <c r="DC988">
        <v>1430</v>
      </c>
      <c r="DD988">
        <v>1425</v>
      </c>
      <c r="DE988">
        <v>1426</v>
      </c>
      <c r="DF988">
        <v>5200</v>
      </c>
      <c r="DG988">
        <v>1427</v>
      </c>
      <c r="DH988">
        <v>1428</v>
      </c>
      <c r="DI988">
        <v>1427</v>
      </c>
      <c r="DJ988">
        <v>1428</v>
      </c>
      <c r="DK988">
        <v>200</v>
      </c>
      <c r="DL988">
        <v>1429</v>
      </c>
      <c r="DM988">
        <v>1431</v>
      </c>
      <c r="DN988">
        <v>1428</v>
      </c>
      <c r="DO988">
        <v>1428</v>
      </c>
      <c r="DP988">
        <v>1500</v>
      </c>
      <c r="DQ988">
        <v>1429</v>
      </c>
      <c r="DR988">
        <v>1432</v>
      </c>
      <c r="DS988">
        <v>1429</v>
      </c>
      <c r="DT988">
        <v>1432</v>
      </c>
      <c r="DU988">
        <v>800</v>
      </c>
      <c r="DV988">
        <v>1431</v>
      </c>
      <c r="DW988">
        <v>1431</v>
      </c>
      <c r="DX988">
        <v>1425</v>
      </c>
      <c r="DY988">
        <v>1428</v>
      </c>
      <c r="DZ988">
        <v>2100</v>
      </c>
      <c r="EA988">
        <v>1427</v>
      </c>
      <c r="EB988">
        <v>1427</v>
      </c>
      <c r="EC988">
        <v>1427</v>
      </c>
      <c r="ED988">
        <v>1427</v>
      </c>
      <c r="EE988">
        <v>400</v>
      </c>
      <c r="EF988">
        <v>1425</v>
      </c>
      <c r="EG988">
        <v>1425</v>
      </c>
      <c r="EH988">
        <v>1415</v>
      </c>
      <c r="EI988">
        <v>1422</v>
      </c>
      <c r="EJ988">
        <v>4800</v>
      </c>
      <c r="EK988">
        <v>1424</v>
      </c>
      <c r="EL988">
        <v>1424</v>
      </c>
      <c r="EM988">
        <v>1424</v>
      </c>
      <c r="EN988">
        <v>1424</v>
      </c>
      <c r="EO988">
        <v>300</v>
      </c>
      <c r="EP988">
        <v>1426</v>
      </c>
      <c r="EQ988">
        <v>1428</v>
      </c>
      <c r="ER988">
        <v>1426</v>
      </c>
      <c r="ES988">
        <v>1427</v>
      </c>
      <c r="ET988">
        <v>1600</v>
      </c>
      <c r="EU988">
        <v>1428</v>
      </c>
      <c r="EV988">
        <v>1430</v>
      </c>
      <c r="EW988">
        <v>1428</v>
      </c>
      <c r="EX988">
        <v>1430</v>
      </c>
      <c r="EY988">
        <v>500</v>
      </c>
      <c r="EZ988">
        <v>1430</v>
      </c>
      <c r="FA988">
        <v>1432</v>
      </c>
      <c r="FB988">
        <v>1428</v>
      </c>
      <c r="FC988">
        <v>1430</v>
      </c>
      <c r="FD988">
        <v>1800</v>
      </c>
      <c r="FE988">
        <v>1430</v>
      </c>
      <c r="FF988">
        <v>1432</v>
      </c>
      <c r="FG988">
        <v>1429</v>
      </c>
      <c r="FH988">
        <v>1431</v>
      </c>
      <c r="FI988">
        <v>2900</v>
      </c>
      <c r="FJ988">
        <v>1430</v>
      </c>
      <c r="FK988">
        <v>1437</v>
      </c>
      <c r="FL988">
        <v>1430</v>
      </c>
      <c r="FM988">
        <v>1435</v>
      </c>
      <c r="FN988">
        <v>4400</v>
      </c>
      <c r="FO988">
        <v>1435</v>
      </c>
      <c r="FP988">
        <v>1435</v>
      </c>
      <c r="FQ988">
        <v>1433</v>
      </c>
      <c r="FR988">
        <v>1433</v>
      </c>
      <c r="FS988">
        <v>700</v>
      </c>
      <c r="FX988">
        <v>0</v>
      </c>
      <c r="GC988">
        <v>0</v>
      </c>
      <c r="GH988">
        <v>0</v>
      </c>
      <c r="GM988">
        <v>0</v>
      </c>
      <c r="GR988">
        <v>0</v>
      </c>
      <c r="GW988">
        <v>0</v>
      </c>
      <c r="HB988">
        <v>0</v>
      </c>
      <c r="HG988">
        <v>0</v>
      </c>
      <c r="HL988">
        <v>0</v>
      </c>
      <c r="HQ988">
        <v>0</v>
      </c>
      <c r="HV988">
        <v>0</v>
      </c>
      <c r="IA988">
        <v>0</v>
      </c>
      <c r="IB988">
        <v>1435</v>
      </c>
      <c r="IC988">
        <v>1442</v>
      </c>
      <c r="ID988">
        <v>1434</v>
      </c>
      <c r="IE988">
        <v>1441</v>
      </c>
      <c r="IF988">
        <v>7900</v>
      </c>
      <c r="IG988">
        <v>1442</v>
      </c>
      <c r="IH988">
        <v>1443</v>
      </c>
      <c r="II988">
        <v>1441</v>
      </c>
      <c r="IJ988">
        <v>1441</v>
      </c>
      <c r="IK988">
        <v>1100</v>
      </c>
      <c r="IP988">
        <v>0</v>
      </c>
      <c r="IQ988">
        <v>1440</v>
      </c>
      <c r="IR988">
        <v>1440</v>
      </c>
      <c r="IS988">
        <v>1437</v>
      </c>
      <c r="IT988">
        <v>1439</v>
      </c>
      <c r="IU988">
        <v>2200</v>
      </c>
      <c r="IV988">
        <v>1440</v>
      </c>
      <c r="IW988">
        <v>1440</v>
      </c>
      <c r="IX988">
        <v>1440</v>
      </c>
      <c r="IY988">
        <v>1440</v>
      </c>
      <c r="IZ988">
        <v>700</v>
      </c>
      <c r="JA988">
        <v>1441</v>
      </c>
      <c r="JB988">
        <v>1442</v>
      </c>
      <c r="JC988">
        <v>1440</v>
      </c>
      <c r="JD988">
        <v>1440</v>
      </c>
      <c r="JE988">
        <v>2200</v>
      </c>
      <c r="JF988">
        <v>1438</v>
      </c>
      <c r="JG988">
        <v>1440</v>
      </c>
      <c r="JH988">
        <v>1436</v>
      </c>
      <c r="JI988">
        <v>1440</v>
      </c>
      <c r="JJ988">
        <v>5500</v>
      </c>
      <c r="JK988">
        <v>1440</v>
      </c>
      <c r="JL988">
        <v>1443</v>
      </c>
      <c r="JM988">
        <v>1440</v>
      </c>
      <c r="JN988">
        <v>1443</v>
      </c>
      <c r="JO988">
        <v>2900</v>
      </c>
      <c r="JP988">
        <v>1443</v>
      </c>
      <c r="JQ988">
        <v>1444</v>
      </c>
      <c r="JR988">
        <v>1438</v>
      </c>
      <c r="JS988">
        <v>1442</v>
      </c>
      <c r="JT988">
        <v>1400</v>
      </c>
      <c r="JU988">
        <v>1443</v>
      </c>
      <c r="JV988">
        <v>1448</v>
      </c>
      <c r="JW988">
        <v>1443</v>
      </c>
      <c r="JX988">
        <v>1445</v>
      </c>
      <c r="JY988">
        <v>4000</v>
      </c>
      <c r="JZ988">
        <v>1444</v>
      </c>
      <c r="KA988">
        <v>1446</v>
      </c>
      <c r="KB988">
        <v>1444</v>
      </c>
      <c r="KC988">
        <v>1446</v>
      </c>
      <c r="KD988">
        <v>1000</v>
      </c>
      <c r="KE988">
        <v>1444</v>
      </c>
      <c r="KF988">
        <v>1444</v>
      </c>
      <c r="KG988">
        <v>1442</v>
      </c>
      <c r="KH988">
        <v>1443</v>
      </c>
      <c r="KI988">
        <v>2200</v>
      </c>
      <c r="KJ988">
        <v>1442</v>
      </c>
      <c r="KK988">
        <v>1442</v>
      </c>
      <c r="KL988">
        <v>1442</v>
      </c>
      <c r="KM988">
        <v>1442</v>
      </c>
      <c r="KN988">
        <v>400</v>
      </c>
      <c r="KO988">
        <v>1443</v>
      </c>
      <c r="KP988">
        <v>1445</v>
      </c>
      <c r="KQ988">
        <v>1443</v>
      </c>
      <c r="KR988">
        <v>1443</v>
      </c>
      <c r="KS988">
        <v>2400</v>
      </c>
      <c r="KT988">
        <v>1444</v>
      </c>
      <c r="KU988">
        <v>1445</v>
      </c>
      <c r="KV988">
        <v>1443</v>
      </c>
      <c r="KW988">
        <v>1444</v>
      </c>
      <c r="KX988">
        <v>1300</v>
      </c>
      <c r="KY988">
        <v>1445</v>
      </c>
      <c r="KZ988">
        <v>1447</v>
      </c>
      <c r="LA988">
        <v>1444</v>
      </c>
      <c r="LB988">
        <v>1447</v>
      </c>
      <c r="LC988">
        <v>2300</v>
      </c>
      <c r="LD988">
        <v>1446</v>
      </c>
      <c r="LE988">
        <v>1447</v>
      </c>
      <c r="LF988">
        <v>1444</v>
      </c>
      <c r="LG988">
        <v>1444</v>
      </c>
      <c r="LH988">
        <v>900</v>
      </c>
      <c r="LI988">
        <v>1443</v>
      </c>
      <c r="LJ988">
        <v>1443</v>
      </c>
      <c r="LK988">
        <v>1440</v>
      </c>
      <c r="LL988">
        <v>1440</v>
      </c>
      <c r="LM988">
        <v>1000</v>
      </c>
      <c r="LN988">
        <v>1442</v>
      </c>
      <c r="LO988">
        <v>1443</v>
      </c>
      <c r="LP988">
        <v>1442</v>
      </c>
      <c r="LQ988">
        <v>1442</v>
      </c>
      <c r="LR988">
        <v>2400</v>
      </c>
      <c r="LS988">
        <v>1443</v>
      </c>
      <c r="LT988">
        <v>1444</v>
      </c>
      <c r="LU988">
        <v>1443</v>
      </c>
      <c r="LV988">
        <v>1443</v>
      </c>
      <c r="LW988">
        <v>1600</v>
      </c>
      <c r="LX988">
        <v>1442</v>
      </c>
      <c r="LY988">
        <v>1443</v>
      </c>
      <c r="LZ988">
        <v>1442</v>
      </c>
      <c r="MA988">
        <v>1443</v>
      </c>
      <c r="MB988">
        <v>1100</v>
      </c>
      <c r="MC988">
        <v>1442</v>
      </c>
      <c r="MD988">
        <v>1442</v>
      </c>
      <c r="ME988">
        <v>1439</v>
      </c>
      <c r="MF988">
        <v>1441</v>
      </c>
      <c r="MG988">
        <v>2300</v>
      </c>
      <c r="MH988">
        <v>1439</v>
      </c>
      <c r="MI988">
        <v>1439</v>
      </c>
      <c r="MJ988">
        <v>1437</v>
      </c>
      <c r="MK988">
        <v>1437</v>
      </c>
      <c r="ML988">
        <v>1600</v>
      </c>
      <c r="MM988">
        <v>1436</v>
      </c>
      <c r="MN988">
        <v>1436</v>
      </c>
      <c r="MO988">
        <v>1434</v>
      </c>
      <c r="MP988">
        <v>1435</v>
      </c>
      <c r="MQ988">
        <v>3400</v>
      </c>
      <c r="MR988">
        <v>1436</v>
      </c>
      <c r="MS988">
        <v>1437</v>
      </c>
      <c r="MT988">
        <v>1435</v>
      </c>
      <c r="MU988">
        <v>1437</v>
      </c>
      <c r="MV988">
        <v>900</v>
      </c>
      <c r="MW988">
        <v>1435</v>
      </c>
      <c r="MX988">
        <v>1438</v>
      </c>
      <c r="MY988">
        <v>1435</v>
      </c>
      <c r="MZ988">
        <v>1436</v>
      </c>
      <c r="NA988">
        <v>1800</v>
      </c>
      <c r="NB988">
        <v>1437</v>
      </c>
      <c r="NC988">
        <v>1437</v>
      </c>
      <c r="ND988">
        <v>1436</v>
      </c>
      <c r="NE988">
        <v>1437</v>
      </c>
      <c r="NF988">
        <v>300</v>
      </c>
      <c r="NG988">
        <v>1437</v>
      </c>
      <c r="NH988">
        <v>1439</v>
      </c>
      <c r="NI988">
        <v>1437</v>
      </c>
      <c r="NJ988">
        <v>1437</v>
      </c>
      <c r="NK988">
        <v>2200</v>
      </c>
      <c r="NL988">
        <v>1439</v>
      </c>
      <c r="NM988">
        <v>1440</v>
      </c>
      <c r="NN988">
        <v>1439</v>
      </c>
      <c r="NO988">
        <v>1439</v>
      </c>
      <c r="NP988">
        <v>2200</v>
      </c>
      <c r="NQ988">
        <v>1439</v>
      </c>
      <c r="NR988">
        <v>1440</v>
      </c>
      <c r="NS988">
        <v>1432</v>
      </c>
      <c r="NT988">
        <v>1432</v>
      </c>
      <c r="NU988">
        <v>6300</v>
      </c>
      <c r="NV988">
        <v>1431</v>
      </c>
      <c r="NW988">
        <v>1431</v>
      </c>
      <c r="NX988">
        <v>1431</v>
      </c>
      <c r="NY988">
        <v>1431</v>
      </c>
      <c r="NZ988">
        <v>5400</v>
      </c>
    </row>
    <row r="989" spans="1:390" ht="15">
      <c r="A989" s="15" t="s">
        <v>18</v>
      </c>
      <c r="B989" s="15">
        <v>47</v>
      </c>
      <c r="C989" s="15">
        <v>6941</v>
      </c>
      <c r="D989" s="10" t="s">
        <v>265</v>
      </c>
      <c r="E989" s="15" t="s">
        <v>20</v>
      </c>
      <c r="F989" s="15" t="s">
        <v>621</v>
      </c>
      <c r="G989" s="50">
        <v>1954</v>
      </c>
      <c r="H989" s="50">
        <v>85</v>
      </c>
      <c r="I989" s="58">
        <v>4.5499999999999999E-2</v>
      </c>
      <c r="J989" s="50">
        <v>633100</v>
      </c>
      <c r="K989" s="50">
        <v>1967</v>
      </c>
      <c r="L989" s="50">
        <v>1906</v>
      </c>
      <c r="M989" s="63">
        <f t="shared" si="82"/>
        <v>0.21311475409836064</v>
      </c>
      <c r="N989" s="42" t="str">
        <f>IFERROR(VLOOKUP(C989, マスタ!$E$2:$G$33, 3, TRUE), "")</f>
        <v>電気</v>
      </c>
      <c r="O989" s="15" t="str">
        <f>IF(F989 = "", "", TEXT( WORKDAY(TEXT(LEFT(F989, FIND("(", F989) - 1), "yyyy/mm/dd"), 1, マスタ!$A$2:$A$106), "yyyymmdd"))</f>
        <v>20170816</v>
      </c>
      <c r="P989" s="16">
        <v>42963</v>
      </c>
      <c r="Q989" s="56">
        <v>1958</v>
      </c>
      <c r="R989" s="56">
        <v>2035</v>
      </c>
      <c r="S989" s="56">
        <v>1946</v>
      </c>
      <c r="T989" s="15" t="str">
        <f t="shared" si="79"/>
        <v>有</v>
      </c>
      <c r="U989" s="15" t="str">
        <f t="shared" si="80"/>
        <v>無</v>
      </c>
      <c r="V989" s="67">
        <f t="shared" si="81"/>
        <v>2.0470829068577334E-3</v>
      </c>
      <c r="W989" s="17" t="s">
        <v>950</v>
      </c>
      <c r="X989" s="46">
        <v>20</v>
      </c>
      <c r="Y989" s="71">
        <f t="shared" si="83"/>
        <v>10.235414534288639</v>
      </c>
      <c r="Z989">
        <v>1958</v>
      </c>
      <c r="AA989">
        <v>1965</v>
      </c>
      <c r="AB989">
        <v>1946</v>
      </c>
      <c r="AC989">
        <v>1964</v>
      </c>
      <c r="AD989">
        <v>34400</v>
      </c>
      <c r="AE989">
        <v>1961</v>
      </c>
      <c r="AF989">
        <v>1974</v>
      </c>
      <c r="AG989">
        <v>1958</v>
      </c>
      <c r="AH989">
        <v>1962</v>
      </c>
      <c r="AI989">
        <v>18200</v>
      </c>
      <c r="AJ989">
        <v>1961</v>
      </c>
      <c r="AK989">
        <v>1966</v>
      </c>
      <c r="AL989">
        <v>1956</v>
      </c>
      <c r="AM989">
        <v>1966</v>
      </c>
      <c r="AN989">
        <v>5500</v>
      </c>
      <c r="AO989">
        <v>1966</v>
      </c>
      <c r="AP989">
        <v>1974</v>
      </c>
      <c r="AQ989">
        <v>1966</v>
      </c>
      <c r="AR989">
        <v>1974</v>
      </c>
      <c r="AS989">
        <v>2600</v>
      </c>
      <c r="AT989">
        <v>1975</v>
      </c>
      <c r="AU989">
        <v>1980</v>
      </c>
      <c r="AV989">
        <v>1975</v>
      </c>
      <c r="AW989">
        <v>1978</v>
      </c>
      <c r="AX989">
        <v>7400</v>
      </c>
      <c r="AY989">
        <v>1977</v>
      </c>
      <c r="AZ989">
        <v>1978</v>
      </c>
      <c r="BA989">
        <v>1972</v>
      </c>
      <c r="BB989">
        <v>1972</v>
      </c>
      <c r="BC989">
        <v>8000</v>
      </c>
      <c r="BD989">
        <v>1971</v>
      </c>
      <c r="BE989">
        <v>1982</v>
      </c>
      <c r="BF989">
        <v>1971</v>
      </c>
      <c r="BG989">
        <v>1981</v>
      </c>
      <c r="BH989">
        <v>13000</v>
      </c>
      <c r="BI989">
        <v>1981</v>
      </c>
      <c r="BJ989">
        <v>1991</v>
      </c>
      <c r="BK989">
        <v>1980</v>
      </c>
      <c r="BL989">
        <v>1989</v>
      </c>
      <c r="BM989">
        <v>20400</v>
      </c>
      <c r="BN989">
        <v>1989</v>
      </c>
      <c r="BO989">
        <v>1996</v>
      </c>
      <c r="BP989">
        <v>1984</v>
      </c>
      <c r="BQ989">
        <v>1984</v>
      </c>
      <c r="BR989">
        <v>19500</v>
      </c>
      <c r="BS989">
        <v>1986</v>
      </c>
      <c r="BT989">
        <v>2005</v>
      </c>
      <c r="BU989">
        <v>1985</v>
      </c>
      <c r="BV989">
        <v>1997</v>
      </c>
      <c r="BW989">
        <v>41900</v>
      </c>
      <c r="BX989">
        <v>1998</v>
      </c>
      <c r="BY989">
        <v>1999</v>
      </c>
      <c r="BZ989">
        <v>1993</v>
      </c>
      <c r="CA989">
        <v>1997</v>
      </c>
      <c r="CB989">
        <v>5500</v>
      </c>
      <c r="CC989">
        <v>1998</v>
      </c>
      <c r="CD989">
        <v>2001</v>
      </c>
      <c r="CE989">
        <v>1992</v>
      </c>
      <c r="CF989">
        <v>1992</v>
      </c>
      <c r="CG989">
        <v>12300</v>
      </c>
      <c r="CH989">
        <v>1995</v>
      </c>
      <c r="CI989">
        <v>1996</v>
      </c>
      <c r="CJ989">
        <v>1994</v>
      </c>
      <c r="CK989">
        <v>1995</v>
      </c>
      <c r="CL989">
        <v>2300</v>
      </c>
      <c r="CM989">
        <v>1994</v>
      </c>
      <c r="CN989">
        <v>1997</v>
      </c>
      <c r="CO989">
        <v>1992</v>
      </c>
      <c r="CP989">
        <v>1994</v>
      </c>
      <c r="CQ989">
        <v>5800</v>
      </c>
      <c r="CR989">
        <v>1995</v>
      </c>
      <c r="CS989">
        <v>1995</v>
      </c>
      <c r="CT989">
        <v>1995</v>
      </c>
      <c r="CU989">
        <v>1995</v>
      </c>
      <c r="CV989">
        <v>1300</v>
      </c>
      <c r="CW989">
        <v>1995</v>
      </c>
      <c r="CX989">
        <v>1997</v>
      </c>
      <c r="CY989">
        <v>1995</v>
      </c>
      <c r="CZ989">
        <v>1996</v>
      </c>
      <c r="DA989">
        <v>4100</v>
      </c>
      <c r="DB989">
        <v>1996</v>
      </c>
      <c r="DC989">
        <v>1996</v>
      </c>
      <c r="DD989">
        <v>1993</v>
      </c>
      <c r="DE989">
        <v>1993</v>
      </c>
      <c r="DF989">
        <v>3600</v>
      </c>
      <c r="DG989">
        <v>1993</v>
      </c>
      <c r="DH989">
        <v>1996</v>
      </c>
      <c r="DI989">
        <v>1991</v>
      </c>
      <c r="DJ989">
        <v>1994</v>
      </c>
      <c r="DK989">
        <v>5100</v>
      </c>
      <c r="DL989">
        <v>1994</v>
      </c>
      <c r="DM989">
        <v>1998</v>
      </c>
      <c r="DN989">
        <v>1994</v>
      </c>
      <c r="DO989">
        <v>1995</v>
      </c>
      <c r="DP989">
        <v>2700</v>
      </c>
      <c r="DQ989">
        <v>1994</v>
      </c>
      <c r="DR989">
        <v>1999</v>
      </c>
      <c r="DS989">
        <v>1994</v>
      </c>
      <c r="DT989">
        <v>1999</v>
      </c>
      <c r="DU989">
        <v>2000</v>
      </c>
      <c r="DV989">
        <v>1999</v>
      </c>
      <c r="DW989">
        <v>2010</v>
      </c>
      <c r="DX989">
        <v>1999</v>
      </c>
      <c r="DY989">
        <v>2005</v>
      </c>
      <c r="DZ989">
        <v>25400</v>
      </c>
      <c r="EA989">
        <v>2004</v>
      </c>
      <c r="EB989">
        <v>2009</v>
      </c>
      <c r="EC989">
        <v>1999</v>
      </c>
      <c r="ED989">
        <v>2005</v>
      </c>
      <c r="EE989">
        <v>7400</v>
      </c>
      <c r="EF989">
        <v>2003</v>
      </c>
      <c r="EG989">
        <v>2003</v>
      </c>
      <c r="EH989">
        <v>1998</v>
      </c>
      <c r="EI989">
        <v>2002</v>
      </c>
      <c r="EJ989">
        <v>2900</v>
      </c>
      <c r="EK989">
        <v>2002</v>
      </c>
      <c r="EL989">
        <v>2002</v>
      </c>
      <c r="EM989">
        <v>1997</v>
      </c>
      <c r="EN989">
        <v>1999</v>
      </c>
      <c r="EO989">
        <v>3500</v>
      </c>
      <c r="EP989">
        <v>2000</v>
      </c>
      <c r="EQ989">
        <v>2002</v>
      </c>
      <c r="ER989">
        <v>2000</v>
      </c>
      <c r="ES989">
        <v>2002</v>
      </c>
      <c r="ET989">
        <v>2200</v>
      </c>
      <c r="EU989">
        <v>2000</v>
      </c>
      <c r="EV989">
        <v>2024</v>
      </c>
      <c r="EW989">
        <v>2000</v>
      </c>
      <c r="EX989">
        <v>2023</v>
      </c>
      <c r="EY989">
        <v>42400</v>
      </c>
      <c r="EZ989">
        <v>2023</v>
      </c>
      <c r="FA989">
        <v>2035</v>
      </c>
      <c r="FB989">
        <v>2022</v>
      </c>
      <c r="FC989">
        <v>2026</v>
      </c>
      <c r="FD989">
        <v>22000</v>
      </c>
      <c r="FE989">
        <v>2023</v>
      </c>
      <c r="FF989">
        <v>2028</v>
      </c>
      <c r="FG989">
        <v>2020</v>
      </c>
      <c r="FH989">
        <v>2027</v>
      </c>
      <c r="FI989">
        <v>14800</v>
      </c>
      <c r="FJ989">
        <v>2027</v>
      </c>
      <c r="FK989">
        <v>2033</v>
      </c>
      <c r="FL989">
        <v>2021</v>
      </c>
      <c r="FM989">
        <v>2025</v>
      </c>
      <c r="FN989">
        <v>26900</v>
      </c>
      <c r="FO989">
        <v>2023</v>
      </c>
      <c r="FP989">
        <v>2024</v>
      </c>
      <c r="FQ989">
        <v>2019</v>
      </c>
      <c r="FR989">
        <v>2020</v>
      </c>
      <c r="FS989">
        <v>4800</v>
      </c>
      <c r="FT989">
        <v>2022</v>
      </c>
      <c r="FU989">
        <v>2022</v>
      </c>
      <c r="FV989">
        <v>2022</v>
      </c>
      <c r="FW989">
        <v>2022</v>
      </c>
      <c r="FX989">
        <v>5100</v>
      </c>
      <c r="GC989">
        <v>0</v>
      </c>
      <c r="GH989">
        <v>0</v>
      </c>
      <c r="GM989">
        <v>0</v>
      </c>
      <c r="GR989">
        <v>0</v>
      </c>
      <c r="GW989">
        <v>0</v>
      </c>
      <c r="HB989">
        <v>0</v>
      </c>
      <c r="HG989">
        <v>0</v>
      </c>
      <c r="HL989">
        <v>0</v>
      </c>
      <c r="HQ989">
        <v>0</v>
      </c>
      <c r="HV989">
        <v>0</v>
      </c>
      <c r="IA989">
        <v>0</v>
      </c>
      <c r="IB989">
        <v>2030</v>
      </c>
      <c r="IC989">
        <v>2033</v>
      </c>
      <c r="ID989">
        <v>2024</v>
      </c>
      <c r="IE989">
        <v>2024</v>
      </c>
      <c r="IF989">
        <v>28000</v>
      </c>
      <c r="IG989">
        <v>2026</v>
      </c>
      <c r="IH989">
        <v>2034</v>
      </c>
      <c r="II989">
        <v>2026</v>
      </c>
      <c r="IJ989">
        <v>2033</v>
      </c>
      <c r="IK989">
        <v>4200</v>
      </c>
      <c r="IL989">
        <v>2032</v>
      </c>
      <c r="IM989">
        <v>2032</v>
      </c>
      <c r="IN989">
        <v>2025</v>
      </c>
      <c r="IO989">
        <v>2028</v>
      </c>
      <c r="IP989">
        <v>5000</v>
      </c>
      <c r="IQ989">
        <v>2028</v>
      </c>
      <c r="IR989">
        <v>2030</v>
      </c>
      <c r="IS989">
        <v>2025</v>
      </c>
      <c r="IT989">
        <v>2030</v>
      </c>
      <c r="IU989">
        <v>11900</v>
      </c>
      <c r="IV989">
        <v>2029</v>
      </c>
      <c r="IW989">
        <v>2030</v>
      </c>
      <c r="IX989">
        <v>2025</v>
      </c>
      <c r="IY989">
        <v>2025</v>
      </c>
      <c r="IZ989">
        <v>8300</v>
      </c>
      <c r="JA989">
        <v>2025</v>
      </c>
      <c r="JB989">
        <v>2025</v>
      </c>
      <c r="JC989">
        <v>2016</v>
      </c>
      <c r="JD989">
        <v>2016</v>
      </c>
      <c r="JE989">
        <v>5200</v>
      </c>
      <c r="JF989">
        <v>2016</v>
      </c>
      <c r="JG989">
        <v>2017</v>
      </c>
      <c r="JH989">
        <v>2010</v>
      </c>
      <c r="JI989">
        <v>2015</v>
      </c>
      <c r="JJ989">
        <v>5300</v>
      </c>
      <c r="JK989">
        <v>2015</v>
      </c>
      <c r="JL989">
        <v>2020</v>
      </c>
      <c r="JM989">
        <v>2015</v>
      </c>
      <c r="JN989">
        <v>2020</v>
      </c>
      <c r="JO989">
        <v>2300</v>
      </c>
      <c r="JP989">
        <v>2019</v>
      </c>
      <c r="JQ989">
        <v>2022</v>
      </c>
      <c r="JR989">
        <v>2017</v>
      </c>
      <c r="JS989">
        <v>2018</v>
      </c>
      <c r="JT989">
        <v>4700</v>
      </c>
      <c r="JU989">
        <v>2017</v>
      </c>
      <c r="JV989">
        <v>2022</v>
      </c>
      <c r="JW989">
        <v>2017</v>
      </c>
      <c r="JX989">
        <v>2019</v>
      </c>
      <c r="JY989">
        <v>4000</v>
      </c>
      <c r="JZ989">
        <v>2019</v>
      </c>
      <c r="KA989">
        <v>2022</v>
      </c>
      <c r="KB989">
        <v>2019</v>
      </c>
      <c r="KC989">
        <v>2022</v>
      </c>
      <c r="KD989">
        <v>3300</v>
      </c>
      <c r="KE989">
        <v>2023</v>
      </c>
      <c r="KF989">
        <v>2027</v>
      </c>
      <c r="KG989">
        <v>2021</v>
      </c>
      <c r="KH989">
        <v>2023</v>
      </c>
      <c r="KI989">
        <v>9100</v>
      </c>
      <c r="KJ989">
        <v>2023</v>
      </c>
      <c r="KK989">
        <v>2023</v>
      </c>
      <c r="KL989">
        <v>2021</v>
      </c>
      <c r="KM989">
        <v>2022</v>
      </c>
      <c r="KN989">
        <v>4500</v>
      </c>
      <c r="KO989">
        <v>2021</v>
      </c>
      <c r="KP989">
        <v>2021</v>
      </c>
      <c r="KQ989">
        <v>2014</v>
      </c>
      <c r="KR989">
        <v>2014</v>
      </c>
      <c r="KS989">
        <v>4000</v>
      </c>
      <c r="KT989">
        <v>2015</v>
      </c>
      <c r="KU989">
        <v>2015</v>
      </c>
      <c r="KV989">
        <v>2011</v>
      </c>
      <c r="KW989">
        <v>2011</v>
      </c>
      <c r="KX989">
        <v>3200</v>
      </c>
      <c r="KY989">
        <v>2011</v>
      </c>
      <c r="KZ989">
        <v>2012</v>
      </c>
      <c r="LA989">
        <v>2010</v>
      </c>
      <c r="LB989">
        <v>2010</v>
      </c>
      <c r="LC989">
        <v>3200</v>
      </c>
      <c r="LD989">
        <v>2009</v>
      </c>
      <c r="LE989">
        <v>2009</v>
      </c>
      <c r="LF989">
        <v>2006</v>
      </c>
      <c r="LG989">
        <v>2006</v>
      </c>
      <c r="LH989">
        <v>2700</v>
      </c>
      <c r="LI989">
        <v>2007</v>
      </c>
      <c r="LJ989">
        <v>2009</v>
      </c>
      <c r="LK989">
        <v>2007</v>
      </c>
      <c r="LL989">
        <v>2008</v>
      </c>
      <c r="LM989">
        <v>3500</v>
      </c>
      <c r="LN989">
        <v>2008</v>
      </c>
      <c r="LO989">
        <v>2008</v>
      </c>
      <c r="LP989">
        <v>2006</v>
      </c>
      <c r="LQ989">
        <v>2008</v>
      </c>
      <c r="LR989">
        <v>4200</v>
      </c>
      <c r="LS989">
        <v>2008</v>
      </c>
      <c r="LT989">
        <v>2012</v>
      </c>
      <c r="LU989">
        <v>2008</v>
      </c>
      <c r="LV989">
        <v>2010</v>
      </c>
      <c r="LW989">
        <v>5600</v>
      </c>
      <c r="LX989">
        <v>2011</v>
      </c>
      <c r="LY989">
        <v>2014</v>
      </c>
      <c r="LZ989">
        <v>2011</v>
      </c>
      <c r="MA989">
        <v>2012</v>
      </c>
      <c r="MB989">
        <v>5500</v>
      </c>
      <c r="MC989">
        <v>2011</v>
      </c>
      <c r="MD989">
        <v>2013</v>
      </c>
      <c r="ME989">
        <v>2010</v>
      </c>
      <c r="MF989">
        <v>2012</v>
      </c>
      <c r="MG989">
        <v>3700</v>
      </c>
      <c r="MH989">
        <v>2011</v>
      </c>
      <c r="MI989">
        <v>2011</v>
      </c>
      <c r="MJ989">
        <v>2006</v>
      </c>
      <c r="MK989">
        <v>2009</v>
      </c>
      <c r="ML989">
        <v>5700</v>
      </c>
      <c r="MM989">
        <v>2010</v>
      </c>
      <c r="MN989">
        <v>2011</v>
      </c>
      <c r="MO989">
        <v>2008</v>
      </c>
      <c r="MP989">
        <v>2009</v>
      </c>
      <c r="MQ989">
        <v>3600</v>
      </c>
      <c r="MR989">
        <v>2008</v>
      </c>
      <c r="MS989">
        <v>2011</v>
      </c>
      <c r="MT989">
        <v>2007</v>
      </c>
      <c r="MU989">
        <v>2008</v>
      </c>
      <c r="MV989">
        <v>6600</v>
      </c>
      <c r="MW989">
        <v>2009</v>
      </c>
      <c r="MX989">
        <v>2010</v>
      </c>
      <c r="MY989">
        <v>2008</v>
      </c>
      <c r="MZ989">
        <v>2008</v>
      </c>
      <c r="NA989">
        <v>2800</v>
      </c>
      <c r="NB989">
        <v>2008</v>
      </c>
      <c r="NC989">
        <v>2009</v>
      </c>
      <c r="ND989">
        <v>2003</v>
      </c>
      <c r="NE989">
        <v>2003</v>
      </c>
      <c r="NF989">
        <v>11500</v>
      </c>
      <c r="NG989">
        <v>2003</v>
      </c>
      <c r="NH989">
        <v>2003</v>
      </c>
      <c r="NI989">
        <v>2001</v>
      </c>
      <c r="NJ989">
        <v>2002</v>
      </c>
      <c r="NK989">
        <v>8600</v>
      </c>
      <c r="NL989">
        <v>2003</v>
      </c>
      <c r="NM989">
        <v>2009</v>
      </c>
      <c r="NN989">
        <v>2002</v>
      </c>
      <c r="NO989">
        <v>2009</v>
      </c>
      <c r="NP989">
        <v>6200</v>
      </c>
      <c r="NQ989">
        <v>2009</v>
      </c>
      <c r="NR989">
        <v>2015</v>
      </c>
      <c r="NS989">
        <v>2009</v>
      </c>
      <c r="NT989">
        <v>2013</v>
      </c>
      <c r="NU989">
        <v>16300</v>
      </c>
      <c r="NV989">
        <v>2014</v>
      </c>
      <c r="NW989">
        <v>2014</v>
      </c>
      <c r="NX989">
        <v>2014</v>
      </c>
      <c r="NY989">
        <v>2014</v>
      </c>
      <c r="NZ989">
        <v>16000</v>
      </c>
    </row>
    <row r="990" spans="1:390" ht="15">
      <c r="A990" s="14" t="s">
        <v>18</v>
      </c>
      <c r="B990" s="14">
        <v>48</v>
      </c>
      <c r="C990" s="14">
        <v>2175</v>
      </c>
      <c r="D990" s="9" t="s">
        <v>280</v>
      </c>
      <c r="E990" s="14" t="s">
        <v>20</v>
      </c>
      <c r="F990" s="14" t="s">
        <v>621</v>
      </c>
      <c r="G990" s="51">
        <v>3280</v>
      </c>
      <c r="H990" s="51">
        <v>140</v>
      </c>
      <c r="I990" s="59">
        <v>4.4600000000000001E-2</v>
      </c>
      <c r="J990" s="51">
        <v>338100</v>
      </c>
      <c r="K990" s="51">
        <v>3280</v>
      </c>
      <c r="L990" s="51">
        <v>3185</v>
      </c>
      <c r="M990" s="64">
        <f t="shared" si="82"/>
        <v>0</v>
      </c>
      <c r="N990" s="43" t="str">
        <f>IFERROR(VLOOKUP(C990, マスタ!$E$2:$G$33, 3, TRUE), "")</f>
        <v>食品</v>
      </c>
      <c r="O990" s="14" t="str">
        <f>IF(F990 = "", "", TEXT( WORKDAY(TEXT(LEFT(F990, FIND("(", F990) - 1), "yyyy/mm/dd"), 1, マスタ!$A$2:$A$106), "yyyymmdd"))</f>
        <v>20170816</v>
      </c>
      <c r="P990" s="18">
        <v>42963</v>
      </c>
      <c r="Q990" s="57">
        <v>3310</v>
      </c>
      <c r="R990" s="57">
        <v>3325</v>
      </c>
      <c r="S990" s="57">
        <v>3285</v>
      </c>
      <c r="T990" s="14" t="str">
        <f t="shared" si="79"/>
        <v>無</v>
      </c>
      <c r="U990" s="14" t="str">
        <f t="shared" si="80"/>
        <v>無</v>
      </c>
      <c r="V990" s="68">
        <f t="shared" si="81"/>
        <v>9.1463414634145312E-3</v>
      </c>
      <c r="W990" s="19" t="s">
        <v>950</v>
      </c>
      <c r="X990" s="47">
        <v>5</v>
      </c>
      <c r="Y990" s="70">
        <f t="shared" si="83"/>
        <v>1.524390243902439</v>
      </c>
      <c r="Z990">
        <v>3310</v>
      </c>
      <c r="AA990">
        <v>3325</v>
      </c>
      <c r="AB990">
        <v>3300</v>
      </c>
      <c r="AC990">
        <v>3320</v>
      </c>
      <c r="AD990">
        <v>27400</v>
      </c>
      <c r="AE990">
        <v>3320</v>
      </c>
      <c r="AF990">
        <v>3325</v>
      </c>
      <c r="AG990">
        <v>3295</v>
      </c>
      <c r="AH990">
        <v>3315</v>
      </c>
      <c r="AI990">
        <v>19100</v>
      </c>
      <c r="AJ990">
        <v>3310</v>
      </c>
      <c r="AK990">
        <v>3315</v>
      </c>
      <c r="AL990">
        <v>3300</v>
      </c>
      <c r="AM990">
        <v>3305</v>
      </c>
      <c r="AN990">
        <v>4800</v>
      </c>
      <c r="AO990">
        <v>3305</v>
      </c>
      <c r="AP990">
        <v>3310</v>
      </c>
      <c r="AQ990">
        <v>3300</v>
      </c>
      <c r="AR990">
        <v>3310</v>
      </c>
      <c r="AS990">
        <v>4700</v>
      </c>
      <c r="AT990">
        <v>3310</v>
      </c>
      <c r="AU990">
        <v>3315</v>
      </c>
      <c r="AV990">
        <v>3295</v>
      </c>
      <c r="AW990">
        <v>3315</v>
      </c>
      <c r="AX990">
        <v>18200</v>
      </c>
      <c r="AY990">
        <v>3310</v>
      </c>
      <c r="AZ990">
        <v>3320</v>
      </c>
      <c r="BA990">
        <v>3310</v>
      </c>
      <c r="BB990">
        <v>3315</v>
      </c>
      <c r="BC990">
        <v>5000</v>
      </c>
      <c r="BD990">
        <v>3315</v>
      </c>
      <c r="BE990">
        <v>3320</v>
      </c>
      <c r="BF990">
        <v>3310</v>
      </c>
      <c r="BG990">
        <v>3315</v>
      </c>
      <c r="BH990">
        <v>6000</v>
      </c>
      <c r="BI990">
        <v>3315</v>
      </c>
      <c r="BJ990">
        <v>3320</v>
      </c>
      <c r="BK990">
        <v>3315</v>
      </c>
      <c r="BL990">
        <v>3315</v>
      </c>
      <c r="BM990">
        <v>5800</v>
      </c>
      <c r="BN990">
        <v>3320</v>
      </c>
      <c r="BO990">
        <v>3320</v>
      </c>
      <c r="BP990">
        <v>3315</v>
      </c>
      <c r="BQ990">
        <v>3320</v>
      </c>
      <c r="BR990">
        <v>5900</v>
      </c>
      <c r="BS990">
        <v>3320</v>
      </c>
      <c r="BT990">
        <v>3320</v>
      </c>
      <c r="BU990">
        <v>3315</v>
      </c>
      <c r="BV990">
        <v>3320</v>
      </c>
      <c r="BW990">
        <v>4000</v>
      </c>
      <c r="BX990">
        <v>3320</v>
      </c>
      <c r="BY990">
        <v>3325</v>
      </c>
      <c r="BZ990">
        <v>3315</v>
      </c>
      <c r="CA990">
        <v>3320</v>
      </c>
      <c r="CB990">
        <v>5100</v>
      </c>
      <c r="CC990">
        <v>3320</v>
      </c>
      <c r="CD990">
        <v>3320</v>
      </c>
      <c r="CE990">
        <v>3320</v>
      </c>
      <c r="CF990">
        <v>3320</v>
      </c>
      <c r="CG990">
        <v>1800</v>
      </c>
      <c r="CH990">
        <v>3325</v>
      </c>
      <c r="CI990">
        <v>3325</v>
      </c>
      <c r="CJ990">
        <v>3320</v>
      </c>
      <c r="CK990">
        <v>3325</v>
      </c>
      <c r="CL990">
        <v>2400</v>
      </c>
      <c r="CM990">
        <v>3320</v>
      </c>
      <c r="CN990">
        <v>3320</v>
      </c>
      <c r="CO990">
        <v>3315</v>
      </c>
      <c r="CP990">
        <v>3320</v>
      </c>
      <c r="CQ990">
        <v>6000</v>
      </c>
      <c r="CR990">
        <v>3320</v>
      </c>
      <c r="CS990">
        <v>3320</v>
      </c>
      <c r="CT990">
        <v>3315</v>
      </c>
      <c r="CU990">
        <v>3320</v>
      </c>
      <c r="CV990">
        <v>2200</v>
      </c>
      <c r="CW990">
        <v>3320</v>
      </c>
      <c r="CX990">
        <v>3320</v>
      </c>
      <c r="CY990">
        <v>3305</v>
      </c>
      <c r="CZ990">
        <v>3315</v>
      </c>
      <c r="DA990">
        <v>8700</v>
      </c>
      <c r="DB990">
        <v>3315</v>
      </c>
      <c r="DC990">
        <v>3320</v>
      </c>
      <c r="DD990">
        <v>3305</v>
      </c>
      <c r="DE990">
        <v>3310</v>
      </c>
      <c r="DF990">
        <v>7200</v>
      </c>
      <c r="DG990">
        <v>3310</v>
      </c>
      <c r="DH990">
        <v>3320</v>
      </c>
      <c r="DI990">
        <v>3310</v>
      </c>
      <c r="DJ990">
        <v>3310</v>
      </c>
      <c r="DK990">
        <v>4500</v>
      </c>
      <c r="DL990">
        <v>3315</v>
      </c>
      <c r="DM990">
        <v>3315</v>
      </c>
      <c r="DN990">
        <v>3310</v>
      </c>
      <c r="DO990">
        <v>3310</v>
      </c>
      <c r="DP990">
        <v>2100</v>
      </c>
      <c r="DQ990">
        <v>3305</v>
      </c>
      <c r="DR990">
        <v>3315</v>
      </c>
      <c r="DS990">
        <v>3305</v>
      </c>
      <c r="DT990">
        <v>3310</v>
      </c>
      <c r="DU990">
        <v>4200</v>
      </c>
      <c r="DV990">
        <v>3310</v>
      </c>
      <c r="DW990">
        <v>3310</v>
      </c>
      <c r="DX990">
        <v>3305</v>
      </c>
      <c r="DY990">
        <v>3305</v>
      </c>
      <c r="DZ990">
        <v>1500</v>
      </c>
      <c r="EA990">
        <v>3305</v>
      </c>
      <c r="EB990">
        <v>3305</v>
      </c>
      <c r="EC990">
        <v>3300</v>
      </c>
      <c r="ED990">
        <v>3305</v>
      </c>
      <c r="EE990">
        <v>800</v>
      </c>
      <c r="EF990">
        <v>3305</v>
      </c>
      <c r="EG990">
        <v>3305</v>
      </c>
      <c r="EH990">
        <v>3295</v>
      </c>
      <c r="EI990">
        <v>3300</v>
      </c>
      <c r="EJ990">
        <v>4200</v>
      </c>
      <c r="EK990">
        <v>3300</v>
      </c>
      <c r="EL990">
        <v>3300</v>
      </c>
      <c r="EM990">
        <v>3300</v>
      </c>
      <c r="EN990">
        <v>3300</v>
      </c>
      <c r="EO990">
        <v>900</v>
      </c>
      <c r="EP990">
        <v>3300</v>
      </c>
      <c r="EQ990">
        <v>3305</v>
      </c>
      <c r="ER990">
        <v>3300</v>
      </c>
      <c r="ES990">
        <v>3300</v>
      </c>
      <c r="ET990">
        <v>3400</v>
      </c>
      <c r="EU990">
        <v>3300</v>
      </c>
      <c r="EV990">
        <v>3305</v>
      </c>
      <c r="EW990">
        <v>3300</v>
      </c>
      <c r="EX990">
        <v>3300</v>
      </c>
      <c r="EY990">
        <v>1500</v>
      </c>
      <c r="EZ990">
        <v>3305</v>
      </c>
      <c r="FA990">
        <v>3305</v>
      </c>
      <c r="FB990">
        <v>3300</v>
      </c>
      <c r="FC990">
        <v>3305</v>
      </c>
      <c r="FD990">
        <v>1700</v>
      </c>
      <c r="FE990">
        <v>3305</v>
      </c>
      <c r="FF990">
        <v>3310</v>
      </c>
      <c r="FG990">
        <v>3305</v>
      </c>
      <c r="FH990">
        <v>3310</v>
      </c>
      <c r="FI990">
        <v>1600</v>
      </c>
      <c r="FJ990">
        <v>3310</v>
      </c>
      <c r="FK990">
        <v>3310</v>
      </c>
      <c r="FL990">
        <v>3305</v>
      </c>
      <c r="FM990">
        <v>3305</v>
      </c>
      <c r="FN990">
        <v>1500</v>
      </c>
      <c r="FO990">
        <v>3310</v>
      </c>
      <c r="FP990">
        <v>3315</v>
      </c>
      <c r="FQ990">
        <v>3305</v>
      </c>
      <c r="FR990">
        <v>3315</v>
      </c>
      <c r="FS990">
        <v>2100</v>
      </c>
      <c r="FT990">
        <v>3310</v>
      </c>
      <c r="FU990">
        <v>3310</v>
      </c>
      <c r="FV990">
        <v>3310</v>
      </c>
      <c r="FW990">
        <v>3310</v>
      </c>
      <c r="FX990">
        <v>100</v>
      </c>
      <c r="GC990">
        <v>0</v>
      </c>
      <c r="GH990">
        <v>0</v>
      </c>
      <c r="GM990">
        <v>0</v>
      </c>
      <c r="GR990">
        <v>0</v>
      </c>
      <c r="GW990">
        <v>0</v>
      </c>
      <c r="HB990">
        <v>0</v>
      </c>
      <c r="HG990">
        <v>0</v>
      </c>
      <c r="HL990">
        <v>0</v>
      </c>
      <c r="HQ990">
        <v>0</v>
      </c>
      <c r="HV990">
        <v>0</v>
      </c>
      <c r="IA990">
        <v>0</v>
      </c>
      <c r="IB990">
        <v>3310</v>
      </c>
      <c r="IC990">
        <v>3315</v>
      </c>
      <c r="ID990">
        <v>3305</v>
      </c>
      <c r="IE990">
        <v>3315</v>
      </c>
      <c r="IF990">
        <v>7900</v>
      </c>
      <c r="IG990">
        <v>3315</v>
      </c>
      <c r="IH990">
        <v>3315</v>
      </c>
      <c r="II990">
        <v>3310</v>
      </c>
      <c r="IJ990">
        <v>3310</v>
      </c>
      <c r="IK990">
        <v>4500</v>
      </c>
      <c r="IL990">
        <v>3315</v>
      </c>
      <c r="IM990">
        <v>3315</v>
      </c>
      <c r="IN990">
        <v>3310</v>
      </c>
      <c r="IO990">
        <v>3310</v>
      </c>
      <c r="IP990">
        <v>6400</v>
      </c>
      <c r="IQ990">
        <v>3315</v>
      </c>
      <c r="IR990">
        <v>3315</v>
      </c>
      <c r="IS990">
        <v>3310</v>
      </c>
      <c r="IT990">
        <v>3310</v>
      </c>
      <c r="IU990">
        <v>1800</v>
      </c>
      <c r="IV990">
        <v>3305</v>
      </c>
      <c r="IW990">
        <v>3310</v>
      </c>
      <c r="IX990">
        <v>3305</v>
      </c>
      <c r="IY990">
        <v>3310</v>
      </c>
      <c r="IZ990">
        <v>2700</v>
      </c>
      <c r="JA990">
        <v>3305</v>
      </c>
      <c r="JB990">
        <v>3310</v>
      </c>
      <c r="JC990">
        <v>3305</v>
      </c>
      <c r="JD990">
        <v>3310</v>
      </c>
      <c r="JE990">
        <v>1400</v>
      </c>
      <c r="JF990">
        <v>3310</v>
      </c>
      <c r="JG990">
        <v>3310</v>
      </c>
      <c r="JH990">
        <v>3305</v>
      </c>
      <c r="JI990">
        <v>3310</v>
      </c>
      <c r="JJ990">
        <v>4500</v>
      </c>
      <c r="JK990">
        <v>3310</v>
      </c>
      <c r="JL990">
        <v>3310</v>
      </c>
      <c r="JM990">
        <v>3300</v>
      </c>
      <c r="JN990">
        <v>3300</v>
      </c>
      <c r="JO990">
        <v>2600</v>
      </c>
      <c r="JP990">
        <v>3305</v>
      </c>
      <c r="JQ990">
        <v>3310</v>
      </c>
      <c r="JR990">
        <v>3305</v>
      </c>
      <c r="JS990">
        <v>3310</v>
      </c>
      <c r="JT990">
        <v>800</v>
      </c>
      <c r="JU990">
        <v>3310</v>
      </c>
      <c r="JV990">
        <v>3310</v>
      </c>
      <c r="JW990">
        <v>3300</v>
      </c>
      <c r="JX990">
        <v>3305</v>
      </c>
      <c r="JY990">
        <v>2300</v>
      </c>
      <c r="JZ990">
        <v>3305</v>
      </c>
      <c r="KA990">
        <v>3305</v>
      </c>
      <c r="KB990">
        <v>3295</v>
      </c>
      <c r="KC990">
        <v>3295</v>
      </c>
      <c r="KD990">
        <v>4200</v>
      </c>
      <c r="KE990">
        <v>3300</v>
      </c>
      <c r="KF990">
        <v>3300</v>
      </c>
      <c r="KG990">
        <v>3295</v>
      </c>
      <c r="KH990">
        <v>3295</v>
      </c>
      <c r="KI990">
        <v>500</v>
      </c>
      <c r="KJ990">
        <v>3300</v>
      </c>
      <c r="KK990">
        <v>3300</v>
      </c>
      <c r="KL990">
        <v>3295</v>
      </c>
      <c r="KM990">
        <v>3300</v>
      </c>
      <c r="KN990">
        <v>500</v>
      </c>
      <c r="KO990">
        <v>3295</v>
      </c>
      <c r="KP990">
        <v>3300</v>
      </c>
      <c r="KQ990">
        <v>3295</v>
      </c>
      <c r="KR990">
        <v>3300</v>
      </c>
      <c r="KS990">
        <v>1300</v>
      </c>
      <c r="KT990">
        <v>3300</v>
      </c>
      <c r="KU990">
        <v>3300</v>
      </c>
      <c r="KV990">
        <v>3300</v>
      </c>
      <c r="KW990">
        <v>3300</v>
      </c>
      <c r="KX990">
        <v>1100</v>
      </c>
      <c r="KY990">
        <v>3295</v>
      </c>
      <c r="KZ990">
        <v>3300</v>
      </c>
      <c r="LA990">
        <v>3295</v>
      </c>
      <c r="LB990">
        <v>3300</v>
      </c>
      <c r="LC990">
        <v>700</v>
      </c>
      <c r="LD990">
        <v>3300</v>
      </c>
      <c r="LE990">
        <v>3300</v>
      </c>
      <c r="LF990">
        <v>3285</v>
      </c>
      <c r="LG990">
        <v>3285</v>
      </c>
      <c r="LH990">
        <v>8500</v>
      </c>
      <c r="LI990">
        <v>3290</v>
      </c>
      <c r="LJ990">
        <v>3295</v>
      </c>
      <c r="LK990">
        <v>3285</v>
      </c>
      <c r="LL990">
        <v>3285</v>
      </c>
      <c r="LM990">
        <v>5100</v>
      </c>
      <c r="LN990">
        <v>3290</v>
      </c>
      <c r="LO990">
        <v>3290</v>
      </c>
      <c r="LP990">
        <v>3285</v>
      </c>
      <c r="LQ990">
        <v>3290</v>
      </c>
      <c r="LR990">
        <v>500</v>
      </c>
      <c r="LS990">
        <v>3290</v>
      </c>
      <c r="LT990">
        <v>3295</v>
      </c>
      <c r="LU990">
        <v>3285</v>
      </c>
      <c r="LV990">
        <v>3290</v>
      </c>
      <c r="LW990">
        <v>7400</v>
      </c>
      <c r="LX990">
        <v>3290</v>
      </c>
      <c r="LY990">
        <v>3290</v>
      </c>
      <c r="LZ990">
        <v>3290</v>
      </c>
      <c r="MA990">
        <v>3290</v>
      </c>
      <c r="MB990">
        <v>900</v>
      </c>
      <c r="MC990">
        <v>3290</v>
      </c>
      <c r="MD990">
        <v>3290</v>
      </c>
      <c r="ME990">
        <v>3285</v>
      </c>
      <c r="MF990">
        <v>3290</v>
      </c>
      <c r="MG990">
        <v>2500</v>
      </c>
      <c r="MH990">
        <v>3290</v>
      </c>
      <c r="MI990">
        <v>3295</v>
      </c>
      <c r="MJ990">
        <v>3285</v>
      </c>
      <c r="MK990">
        <v>3295</v>
      </c>
      <c r="ML990">
        <v>12200</v>
      </c>
      <c r="MM990">
        <v>3295</v>
      </c>
      <c r="MN990">
        <v>3295</v>
      </c>
      <c r="MO990">
        <v>3295</v>
      </c>
      <c r="MP990">
        <v>3295</v>
      </c>
      <c r="MQ990">
        <v>1300</v>
      </c>
      <c r="MR990">
        <v>3295</v>
      </c>
      <c r="MS990">
        <v>3295</v>
      </c>
      <c r="MT990">
        <v>3290</v>
      </c>
      <c r="MU990">
        <v>3295</v>
      </c>
      <c r="MV990">
        <v>2000</v>
      </c>
      <c r="MW990">
        <v>3295</v>
      </c>
      <c r="MX990">
        <v>3295</v>
      </c>
      <c r="MY990">
        <v>3295</v>
      </c>
      <c r="MZ990">
        <v>3295</v>
      </c>
      <c r="NA990">
        <v>5300</v>
      </c>
      <c r="NB990">
        <v>3295</v>
      </c>
      <c r="NC990">
        <v>3300</v>
      </c>
      <c r="ND990">
        <v>3290</v>
      </c>
      <c r="NE990">
        <v>3295</v>
      </c>
      <c r="NF990">
        <v>7800</v>
      </c>
      <c r="NG990">
        <v>3295</v>
      </c>
      <c r="NH990">
        <v>3295</v>
      </c>
      <c r="NI990">
        <v>3295</v>
      </c>
      <c r="NJ990">
        <v>3295</v>
      </c>
      <c r="NK990">
        <v>4800</v>
      </c>
      <c r="NL990">
        <v>3295</v>
      </c>
      <c r="NM990">
        <v>3295</v>
      </c>
      <c r="NN990">
        <v>3290</v>
      </c>
      <c r="NO990">
        <v>3295</v>
      </c>
      <c r="NP990">
        <v>4300</v>
      </c>
      <c r="NQ990">
        <v>3295</v>
      </c>
      <c r="NR990">
        <v>3310</v>
      </c>
      <c r="NS990">
        <v>3295</v>
      </c>
      <c r="NT990">
        <v>3305</v>
      </c>
      <c r="NU990">
        <v>32800</v>
      </c>
      <c r="NV990">
        <v>3305</v>
      </c>
      <c r="NW990">
        <v>3305</v>
      </c>
      <c r="NX990">
        <v>3305</v>
      </c>
      <c r="NY990">
        <v>3305</v>
      </c>
      <c r="NZ990">
        <v>11000</v>
      </c>
    </row>
    <row r="991" spans="1:390" ht="15">
      <c r="A991" s="15" t="s">
        <v>18</v>
      </c>
      <c r="B991" s="15">
        <v>49</v>
      </c>
      <c r="C991" s="15">
        <v>6640</v>
      </c>
      <c r="D991" s="10" t="s">
        <v>242</v>
      </c>
      <c r="E991" s="15" t="s">
        <v>20</v>
      </c>
      <c r="F991" s="15" t="s">
        <v>621</v>
      </c>
      <c r="G991" s="50">
        <v>2292</v>
      </c>
      <c r="H991" s="50">
        <v>96</v>
      </c>
      <c r="I991" s="58">
        <v>4.3700000000000003E-2</v>
      </c>
      <c r="J991" s="50">
        <v>137200</v>
      </c>
      <c r="K991" s="50">
        <v>2341</v>
      </c>
      <c r="L991" s="50">
        <v>2206</v>
      </c>
      <c r="M991" s="63">
        <f t="shared" si="82"/>
        <v>0.36296296296296299</v>
      </c>
      <c r="N991" s="42" t="str">
        <f>IFERROR(VLOOKUP(C991, マスタ!$E$2:$G$33, 3, TRUE), "")</f>
        <v>電気</v>
      </c>
      <c r="O991" s="15" t="str">
        <f>IF(F991 = "", "", TEXT( WORKDAY(TEXT(LEFT(F991, FIND("(", F991) - 1), "yyyy/mm/dd"), 1, マスタ!$A$2:$A$106), "yyyymmdd"))</f>
        <v>20170816</v>
      </c>
      <c r="P991" s="16">
        <v>42963</v>
      </c>
      <c r="Q991" s="56">
        <v>2342</v>
      </c>
      <c r="R991" s="56">
        <v>2370</v>
      </c>
      <c r="S991" s="56">
        <v>2272</v>
      </c>
      <c r="T991" s="15" t="str">
        <f t="shared" si="79"/>
        <v>有</v>
      </c>
      <c r="U991" s="15" t="str">
        <f t="shared" si="80"/>
        <v>有</v>
      </c>
      <c r="V991" s="67">
        <f t="shared" si="81"/>
        <v>2.1815008726003393E-2</v>
      </c>
      <c r="W991" s="17" t="s">
        <v>950</v>
      </c>
      <c r="X991" s="46">
        <v>23</v>
      </c>
      <c r="Y991" s="71">
        <f t="shared" si="83"/>
        <v>10.034904013961604</v>
      </c>
      <c r="Z991">
        <v>2342</v>
      </c>
      <c r="AA991">
        <v>2370</v>
      </c>
      <c r="AB991">
        <v>2336</v>
      </c>
      <c r="AC991">
        <v>2350</v>
      </c>
      <c r="AD991">
        <v>12700</v>
      </c>
      <c r="AE991">
        <v>2353</v>
      </c>
      <c r="AF991">
        <v>2368</v>
      </c>
      <c r="AG991">
        <v>2341</v>
      </c>
      <c r="AH991">
        <v>2357</v>
      </c>
      <c r="AI991">
        <v>9200</v>
      </c>
      <c r="AJ991">
        <v>2356</v>
      </c>
      <c r="AK991">
        <v>2370</v>
      </c>
      <c r="AL991">
        <v>2356</v>
      </c>
      <c r="AM991">
        <v>2365</v>
      </c>
      <c r="AN991">
        <v>3900</v>
      </c>
      <c r="AO991">
        <v>2363</v>
      </c>
      <c r="AP991">
        <v>2364</v>
      </c>
      <c r="AQ991">
        <v>2361</v>
      </c>
      <c r="AR991">
        <v>2364</v>
      </c>
      <c r="AS991">
        <v>2200</v>
      </c>
      <c r="AT991">
        <v>2364</v>
      </c>
      <c r="AU991">
        <v>2368</v>
      </c>
      <c r="AV991">
        <v>2363</v>
      </c>
      <c r="AW991">
        <v>2365</v>
      </c>
      <c r="AX991">
        <v>4300</v>
      </c>
      <c r="AY991">
        <v>2365</v>
      </c>
      <c r="AZ991">
        <v>2366</v>
      </c>
      <c r="BA991">
        <v>2349</v>
      </c>
      <c r="BB991">
        <v>2349</v>
      </c>
      <c r="BC991">
        <v>2000</v>
      </c>
      <c r="BD991">
        <v>2349</v>
      </c>
      <c r="BE991">
        <v>2357</v>
      </c>
      <c r="BF991">
        <v>2346</v>
      </c>
      <c r="BG991">
        <v>2347</v>
      </c>
      <c r="BH991">
        <v>7300</v>
      </c>
      <c r="BI991">
        <v>2354</v>
      </c>
      <c r="BJ991">
        <v>2363</v>
      </c>
      <c r="BK991">
        <v>2349</v>
      </c>
      <c r="BL991">
        <v>2363</v>
      </c>
      <c r="BM991">
        <v>2600</v>
      </c>
      <c r="BN991">
        <v>2367</v>
      </c>
      <c r="BO991">
        <v>2370</v>
      </c>
      <c r="BP991">
        <v>2357</v>
      </c>
      <c r="BQ991">
        <v>2357</v>
      </c>
      <c r="BR991">
        <v>2700</v>
      </c>
      <c r="BS991">
        <v>2356</v>
      </c>
      <c r="BT991">
        <v>2361</v>
      </c>
      <c r="BU991">
        <v>2345</v>
      </c>
      <c r="BV991">
        <v>2345</v>
      </c>
      <c r="BW991">
        <v>2000</v>
      </c>
      <c r="BX991">
        <v>2348</v>
      </c>
      <c r="BY991">
        <v>2351</v>
      </c>
      <c r="BZ991">
        <v>2338</v>
      </c>
      <c r="CA991">
        <v>2338</v>
      </c>
      <c r="CB991">
        <v>1900</v>
      </c>
      <c r="CC991">
        <v>2336</v>
      </c>
      <c r="CD991">
        <v>2338</v>
      </c>
      <c r="CE991">
        <v>2332</v>
      </c>
      <c r="CF991">
        <v>2336</v>
      </c>
      <c r="CG991">
        <v>3200</v>
      </c>
      <c r="CH991">
        <v>2342</v>
      </c>
      <c r="CI991">
        <v>2342</v>
      </c>
      <c r="CJ991">
        <v>2331</v>
      </c>
      <c r="CK991">
        <v>2331</v>
      </c>
      <c r="CL991">
        <v>700</v>
      </c>
      <c r="CM991">
        <v>2333</v>
      </c>
      <c r="CN991">
        <v>2333</v>
      </c>
      <c r="CO991">
        <v>2328</v>
      </c>
      <c r="CP991">
        <v>2328</v>
      </c>
      <c r="CQ991">
        <v>2600</v>
      </c>
      <c r="CR991">
        <v>2323</v>
      </c>
      <c r="CS991">
        <v>2336</v>
      </c>
      <c r="CT991">
        <v>2321</v>
      </c>
      <c r="CU991">
        <v>2334</v>
      </c>
      <c r="CV991">
        <v>1400</v>
      </c>
      <c r="CW991">
        <v>2332</v>
      </c>
      <c r="CX991">
        <v>2336</v>
      </c>
      <c r="CY991">
        <v>2329</v>
      </c>
      <c r="CZ991">
        <v>2329</v>
      </c>
      <c r="DA991">
        <v>800</v>
      </c>
      <c r="DB991">
        <v>2331</v>
      </c>
      <c r="DC991">
        <v>2331</v>
      </c>
      <c r="DD991">
        <v>2326</v>
      </c>
      <c r="DE991">
        <v>2326</v>
      </c>
      <c r="DF991">
        <v>500</v>
      </c>
      <c r="DG991">
        <v>2324</v>
      </c>
      <c r="DH991">
        <v>2324</v>
      </c>
      <c r="DI991">
        <v>2310</v>
      </c>
      <c r="DJ991">
        <v>2310</v>
      </c>
      <c r="DK991">
        <v>4200</v>
      </c>
      <c r="DL991">
        <v>2310</v>
      </c>
      <c r="DM991">
        <v>2317</v>
      </c>
      <c r="DN991">
        <v>2310</v>
      </c>
      <c r="DO991">
        <v>2314</v>
      </c>
      <c r="DP991">
        <v>2900</v>
      </c>
      <c r="DQ991">
        <v>2313</v>
      </c>
      <c r="DR991">
        <v>2315</v>
      </c>
      <c r="DS991">
        <v>2313</v>
      </c>
      <c r="DT991">
        <v>2314</v>
      </c>
      <c r="DU991">
        <v>800</v>
      </c>
      <c r="DV991">
        <v>2311</v>
      </c>
      <c r="DW991">
        <v>2316</v>
      </c>
      <c r="DX991">
        <v>2304</v>
      </c>
      <c r="DY991">
        <v>2316</v>
      </c>
      <c r="DZ991">
        <v>2900</v>
      </c>
      <c r="EA991">
        <v>2315</v>
      </c>
      <c r="EB991">
        <v>2321</v>
      </c>
      <c r="EC991">
        <v>2312</v>
      </c>
      <c r="ED991">
        <v>2318</v>
      </c>
      <c r="EE991">
        <v>2400</v>
      </c>
      <c r="EF991">
        <v>2317</v>
      </c>
      <c r="EG991">
        <v>2318</v>
      </c>
      <c r="EH991">
        <v>2315</v>
      </c>
      <c r="EI991">
        <v>2315</v>
      </c>
      <c r="EJ991">
        <v>1500</v>
      </c>
      <c r="EK991">
        <v>2312</v>
      </c>
      <c r="EL991">
        <v>2315</v>
      </c>
      <c r="EM991">
        <v>2310</v>
      </c>
      <c r="EN991">
        <v>2315</v>
      </c>
      <c r="EO991">
        <v>1100</v>
      </c>
      <c r="EP991">
        <v>2316</v>
      </c>
      <c r="EQ991">
        <v>2317</v>
      </c>
      <c r="ER991">
        <v>2315</v>
      </c>
      <c r="ES991">
        <v>2317</v>
      </c>
      <c r="ET991">
        <v>800</v>
      </c>
      <c r="EU991">
        <v>2317</v>
      </c>
      <c r="EV991">
        <v>2318</v>
      </c>
      <c r="EW991">
        <v>2317</v>
      </c>
      <c r="EX991">
        <v>2317</v>
      </c>
      <c r="EY991">
        <v>500</v>
      </c>
      <c r="EZ991">
        <v>2319</v>
      </c>
      <c r="FA991">
        <v>2321</v>
      </c>
      <c r="FB991">
        <v>2319</v>
      </c>
      <c r="FC991">
        <v>2319</v>
      </c>
      <c r="FD991">
        <v>800</v>
      </c>
      <c r="FE991">
        <v>2319</v>
      </c>
      <c r="FF991">
        <v>2320</v>
      </c>
      <c r="FG991">
        <v>2319</v>
      </c>
      <c r="FH991">
        <v>2319</v>
      </c>
      <c r="FI991">
        <v>1300</v>
      </c>
      <c r="FJ991">
        <v>2324</v>
      </c>
      <c r="FK991">
        <v>2324</v>
      </c>
      <c r="FL991">
        <v>2321</v>
      </c>
      <c r="FM991">
        <v>2323</v>
      </c>
      <c r="FN991">
        <v>400</v>
      </c>
      <c r="FO991">
        <v>2326</v>
      </c>
      <c r="FP991">
        <v>2327</v>
      </c>
      <c r="FQ991">
        <v>2323</v>
      </c>
      <c r="FR991">
        <v>2323</v>
      </c>
      <c r="FS991">
        <v>2000</v>
      </c>
      <c r="FT991">
        <v>2323</v>
      </c>
      <c r="FU991">
        <v>2323</v>
      </c>
      <c r="FV991">
        <v>2323</v>
      </c>
      <c r="FW991">
        <v>2323</v>
      </c>
      <c r="FX991">
        <v>100</v>
      </c>
      <c r="GC991">
        <v>0</v>
      </c>
      <c r="GH991">
        <v>0</v>
      </c>
      <c r="GM991">
        <v>0</v>
      </c>
      <c r="GR991">
        <v>0</v>
      </c>
      <c r="GW991">
        <v>0</v>
      </c>
      <c r="HB991">
        <v>0</v>
      </c>
      <c r="HG991">
        <v>0</v>
      </c>
      <c r="HL991">
        <v>0</v>
      </c>
      <c r="HQ991">
        <v>0</v>
      </c>
      <c r="HV991">
        <v>0</v>
      </c>
      <c r="IA991">
        <v>0</v>
      </c>
      <c r="IB991">
        <v>2324</v>
      </c>
      <c r="IC991">
        <v>2327</v>
      </c>
      <c r="ID991">
        <v>2308</v>
      </c>
      <c r="IE991">
        <v>2311</v>
      </c>
      <c r="IF991">
        <v>4100</v>
      </c>
      <c r="IG991">
        <v>2311</v>
      </c>
      <c r="IH991">
        <v>2311</v>
      </c>
      <c r="II991">
        <v>2307</v>
      </c>
      <c r="IJ991">
        <v>2307</v>
      </c>
      <c r="IK991">
        <v>2000</v>
      </c>
      <c r="IL991">
        <v>2307</v>
      </c>
      <c r="IM991">
        <v>2307</v>
      </c>
      <c r="IN991">
        <v>2304</v>
      </c>
      <c r="IO991">
        <v>2304</v>
      </c>
      <c r="IP991">
        <v>2000</v>
      </c>
      <c r="IQ991">
        <v>2301</v>
      </c>
      <c r="IR991">
        <v>2304</v>
      </c>
      <c r="IS991">
        <v>2297</v>
      </c>
      <c r="IT991">
        <v>2304</v>
      </c>
      <c r="IU991">
        <v>3800</v>
      </c>
      <c r="IV991">
        <v>2303</v>
      </c>
      <c r="IW991">
        <v>2303</v>
      </c>
      <c r="IX991">
        <v>2300</v>
      </c>
      <c r="IY991">
        <v>2300</v>
      </c>
      <c r="IZ991">
        <v>800</v>
      </c>
      <c r="JA991">
        <v>2301</v>
      </c>
      <c r="JB991">
        <v>2301</v>
      </c>
      <c r="JC991">
        <v>2293</v>
      </c>
      <c r="JD991">
        <v>2294</v>
      </c>
      <c r="JE991">
        <v>1600</v>
      </c>
      <c r="JF991">
        <v>2292</v>
      </c>
      <c r="JG991">
        <v>2292</v>
      </c>
      <c r="JH991">
        <v>2289</v>
      </c>
      <c r="JI991">
        <v>2292</v>
      </c>
      <c r="JJ991">
        <v>1200</v>
      </c>
      <c r="JK991">
        <v>2293</v>
      </c>
      <c r="JL991">
        <v>2293</v>
      </c>
      <c r="JM991">
        <v>2292</v>
      </c>
      <c r="JN991">
        <v>2293</v>
      </c>
      <c r="JO991">
        <v>1300</v>
      </c>
      <c r="JP991">
        <v>2293</v>
      </c>
      <c r="JQ991">
        <v>2293</v>
      </c>
      <c r="JR991">
        <v>2290</v>
      </c>
      <c r="JS991">
        <v>2291</v>
      </c>
      <c r="JT991">
        <v>700</v>
      </c>
      <c r="JU991">
        <v>2293</v>
      </c>
      <c r="JV991">
        <v>2294</v>
      </c>
      <c r="JW991">
        <v>2292</v>
      </c>
      <c r="JX991">
        <v>2294</v>
      </c>
      <c r="JY991">
        <v>1200</v>
      </c>
      <c r="JZ991">
        <v>2293</v>
      </c>
      <c r="KA991">
        <v>2293</v>
      </c>
      <c r="KB991">
        <v>2288</v>
      </c>
      <c r="KC991">
        <v>2288</v>
      </c>
      <c r="KD991">
        <v>1000</v>
      </c>
      <c r="KE991">
        <v>2289</v>
      </c>
      <c r="KF991">
        <v>2293</v>
      </c>
      <c r="KG991">
        <v>2289</v>
      </c>
      <c r="KH991">
        <v>2293</v>
      </c>
      <c r="KI991">
        <v>800</v>
      </c>
      <c r="KJ991">
        <v>2294</v>
      </c>
      <c r="KK991">
        <v>2294</v>
      </c>
      <c r="KL991">
        <v>2293</v>
      </c>
      <c r="KM991">
        <v>2293</v>
      </c>
      <c r="KN991">
        <v>1000</v>
      </c>
      <c r="KO991">
        <v>2293</v>
      </c>
      <c r="KP991">
        <v>2299</v>
      </c>
      <c r="KQ991">
        <v>2293</v>
      </c>
      <c r="KR991">
        <v>2299</v>
      </c>
      <c r="KS991">
        <v>1400</v>
      </c>
      <c r="KT991">
        <v>2299</v>
      </c>
      <c r="KU991">
        <v>2301</v>
      </c>
      <c r="KV991">
        <v>2297</v>
      </c>
      <c r="KW991">
        <v>2297</v>
      </c>
      <c r="KX991">
        <v>1400</v>
      </c>
      <c r="KY991">
        <v>2298</v>
      </c>
      <c r="KZ991">
        <v>2301</v>
      </c>
      <c r="LA991">
        <v>2298</v>
      </c>
      <c r="LB991">
        <v>2300</v>
      </c>
      <c r="LC991">
        <v>1900</v>
      </c>
      <c r="LD991">
        <v>2297</v>
      </c>
      <c r="LE991">
        <v>2297</v>
      </c>
      <c r="LF991">
        <v>2288</v>
      </c>
      <c r="LG991">
        <v>2288</v>
      </c>
      <c r="LH991">
        <v>2600</v>
      </c>
      <c r="LI991">
        <v>2288</v>
      </c>
      <c r="LJ991">
        <v>2288</v>
      </c>
      <c r="LK991">
        <v>2282</v>
      </c>
      <c r="LL991">
        <v>2286</v>
      </c>
      <c r="LM991">
        <v>4300</v>
      </c>
      <c r="LN991">
        <v>2286</v>
      </c>
      <c r="LO991">
        <v>2288</v>
      </c>
      <c r="LP991">
        <v>2285</v>
      </c>
      <c r="LQ991">
        <v>2288</v>
      </c>
      <c r="LR991">
        <v>1200</v>
      </c>
      <c r="LS991">
        <v>2289</v>
      </c>
      <c r="LT991">
        <v>2295</v>
      </c>
      <c r="LU991">
        <v>2289</v>
      </c>
      <c r="LV991">
        <v>2290</v>
      </c>
      <c r="LW991">
        <v>2600</v>
      </c>
      <c r="LX991">
        <v>2290</v>
      </c>
      <c r="LY991">
        <v>2290</v>
      </c>
      <c r="LZ991">
        <v>2288</v>
      </c>
      <c r="MA991">
        <v>2288</v>
      </c>
      <c r="MB991">
        <v>800</v>
      </c>
      <c r="MC991">
        <v>2286</v>
      </c>
      <c r="MD991">
        <v>2290</v>
      </c>
      <c r="ME991">
        <v>2286</v>
      </c>
      <c r="MF991">
        <v>2287</v>
      </c>
      <c r="MG991">
        <v>2000</v>
      </c>
      <c r="MH991">
        <v>2288</v>
      </c>
      <c r="MI991">
        <v>2288</v>
      </c>
      <c r="MJ991">
        <v>2283</v>
      </c>
      <c r="MK991">
        <v>2285</v>
      </c>
      <c r="ML991">
        <v>1600</v>
      </c>
      <c r="MM991">
        <v>2288</v>
      </c>
      <c r="MN991">
        <v>2289</v>
      </c>
      <c r="MO991">
        <v>2285</v>
      </c>
      <c r="MP991">
        <v>2285</v>
      </c>
      <c r="MQ991">
        <v>1300</v>
      </c>
      <c r="MR991">
        <v>2285</v>
      </c>
      <c r="MS991">
        <v>2287</v>
      </c>
      <c r="MT991">
        <v>2283</v>
      </c>
      <c r="MU991">
        <v>2286</v>
      </c>
      <c r="MV991">
        <v>1500</v>
      </c>
      <c r="MW991">
        <v>2284</v>
      </c>
      <c r="MX991">
        <v>2287</v>
      </c>
      <c r="MY991">
        <v>2283</v>
      </c>
      <c r="MZ991">
        <v>2287</v>
      </c>
      <c r="NA991">
        <v>800</v>
      </c>
      <c r="NB991">
        <v>2283</v>
      </c>
      <c r="NC991">
        <v>2283</v>
      </c>
      <c r="ND991">
        <v>2280</v>
      </c>
      <c r="NE991">
        <v>2280</v>
      </c>
      <c r="NF991">
        <v>900</v>
      </c>
      <c r="NG991">
        <v>2280</v>
      </c>
      <c r="NH991">
        <v>2282</v>
      </c>
      <c r="NI991">
        <v>2277</v>
      </c>
      <c r="NJ991">
        <v>2277</v>
      </c>
      <c r="NK991">
        <v>2400</v>
      </c>
      <c r="NL991">
        <v>2279</v>
      </c>
      <c r="NM991">
        <v>2282</v>
      </c>
      <c r="NN991">
        <v>2279</v>
      </c>
      <c r="NO991">
        <v>2279</v>
      </c>
      <c r="NP991">
        <v>1400</v>
      </c>
      <c r="NQ991">
        <v>2278</v>
      </c>
      <c r="NR991">
        <v>2279</v>
      </c>
      <c r="NS991">
        <v>2272</v>
      </c>
      <c r="NT991">
        <v>2273</v>
      </c>
      <c r="NU991">
        <v>8000</v>
      </c>
      <c r="NV991">
        <v>2272</v>
      </c>
      <c r="NW991">
        <v>2272</v>
      </c>
      <c r="NX991">
        <v>2272</v>
      </c>
      <c r="NY991">
        <v>2272</v>
      </c>
      <c r="NZ991">
        <v>3500</v>
      </c>
    </row>
    <row r="992" spans="1:390" ht="15">
      <c r="A992" s="14" t="s">
        <v>18</v>
      </c>
      <c r="B992" s="14">
        <v>50</v>
      </c>
      <c r="C992" s="14">
        <v>7575</v>
      </c>
      <c r="D992" s="9" t="s">
        <v>165</v>
      </c>
      <c r="E992" s="14" t="s">
        <v>20</v>
      </c>
      <c r="F992" s="14" t="s">
        <v>621</v>
      </c>
      <c r="G992" s="51">
        <v>4785</v>
      </c>
      <c r="H992" s="51">
        <v>200</v>
      </c>
      <c r="I992" s="59">
        <v>4.36E-2</v>
      </c>
      <c r="J992" s="51">
        <v>461200</v>
      </c>
      <c r="K992" s="51">
        <v>4800</v>
      </c>
      <c r="L992" s="51">
        <v>4610</v>
      </c>
      <c r="M992" s="64">
        <f t="shared" si="82"/>
        <v>7.8947368421052627E-2</v>
      </c>
      <c r="N992" s="43" t="str">
        <f>IFERROR(VLOOKUP(C992, マスタ!$E$2:$G$33, 3, TRUE), "")</f>
        <v>75</v>
      </c>
      <c r="O992" s="14" t="str">
        <f>IF(F992 = "", "", TEXT( WORKDAY(TEXT(LEFT(F992, FIND("(", F992) - 1), "yyyy/mm/dd"), 1, マスタ!$A$2:$A$106), "yyyymmdd"))</f>
        <v>20170816</v>
      </c>
      <c r="P992" s="18">
        <v>42963</v>
      </c>
      <c r="Q992" s="57">
        <v>4810</v>
      </c>
      <c r="R992" s="57">
        <v>4825</v>
      </c>
      <c r="S992" s="57">
        <v>4700</v>
      </c>
      <c r="T992" s="14" t="str">
        <f t="shared" si="79"/>
        <v>無</v>
      </c>
      <c r="U992" s="14" t="str">
        <f t="shared" si="80"/>
        <v>有</v>
      </c>
      <c r="V992" s="68">
        <f t="shared" si="81"/>
        <v>5.2246603970742544E-3</v>
      </c>
      <c r="W992" s="19" t="s">
        <v>947</v>
      </c>
      <c r="X992" s="47">
        <v>-47</v>
      </c>
      <c r="Y992" s="70">
        <f t="shared" si="83"/>
        <v>-9.8223615464994776</v>
      </c>
      <c r="Z992">
        <v>4810</v>
      </c>
      <c r="AA992">
        <v>4825</v>
      </c>
      <c r="AB992">
        <v>4790</v>
      </c>
      <c r="AC992">
        <v>4805</v>
      </c>
      <c r="AD992">
        <v>29000</v>
      </c>
      <c r="AE992">
        <v>4800</v>
      </c>
      <c r="AF992">
        <v>4800</v>
      </c>
      <c r="AG992">
        <v>4775</v>
      </c>
      <c r="AH992">
        <v>4785</v>
      </c>
      <c r="AI992">
        <v>8100</v>
      </c>
      <c r="AJ992">
        <v>4780</v>
      </c>
      <c r="AK992">
        <v>4780</v>
      </c>
      <c r="AL992">
        <v>4750</v>
      </c>
      <c r="AM992">
        <v>4765</v>
      </c>
      <c r="AN992">
        <v>14600</v>
      </c>
      <c r="AO992">
        <v>4760</v>
      </c>
      <c r="AP992">
        <v>4780</v>
      </c>
      <c r="AQ992">
        <v>4750</v>
      </c>
      <c r="AR992">
        <v>4770</v>
      </c>
      <c r="AS992">
        <v>5700</v>
      </c>
      <c r="AT992">
        <v>4770</v>
      </c>
      <c r="AU992">
        <v>4780</v>
      </c>
      <c r="AV992">
        <v>4765</v>
      </c>
      <c r="AW992">
        <v>4765</v>
      </c>
      <c r="AX992">
        <v>3400</v>
      </c>
      <c r="AY992">
        <v>4770</v>
      </c>
      <c r="AZ992">
        <v>4770</v>
      </c>
      <c r="BA992">
        <v>4770</v>
      </c>
      <c r="BB992">
        <v>4770</v>
      </c>
      <c r="BC992">
        <v>2900</v>
      </c>
      <c r="BD992">
        <v>4770</v>
      </c>
      <c r="BE992">
        <v>4780</v>
      </c>
      <c r="BF992">
        <v>4765</v>
      </c>
      <c r="BG992">
        <v>4780</v>
      </c>
      <c r="BH992">
        <v>2600</v>
      </c>
      <c r="BI992">
        <v>4780</v>
      </c>
      <c r="BJ992">
        <v>4795</v>
      </c>
      <c r="BK992">
        <v>4780</v>
      </c>
      <c r="BL992">
        <v>4785</v>
      </c>
      <c r="BM992">
        <v>5400</v>
      </c>
      <c r="BN992">
        <v>4785</v>
      </c>
      <c r="BO992">
        <v>4785</v>
      </c>
      <c r="BP992">
        <v>4765</v>
      </c>
      <c r="BQ992">
        <v>4765</v>
      </c>
      <c r="BR992">
        <v>7900</v>
      </c>
      <c r="BS992">
        <v>4770</v>
      </c>
      <c r="BT992">
        <v>4775</v>
      </c>
      <c r="BU992">
        <v>4770</v>
      </c>
      <c r="BV992">
        <v>4770</v>
      </c>
      <c r="BW992">
        <v>3500</v>
      </c>
      <c r="BX992">
        <v>4770</v>
      </c>
      <c r="BY992">
        <v>4775</v>
      </c>
      <c r="BZ992">
        <v>4760</v>
      </c>
      <c r="CA992">
        <v>4760</v>
      </c>
      <c r="CB992">
        <v>6900</v>
      </c>
      <c r="CC992">
        <v>4760</v>
      </c>
      <c r="CD992">
        <v>4770</v>
      </c>
      <c r="CE992">
        <v>4760</v>
      </c>
      <c r="CF992">
        <v>4770</v>
      </c>
      <c r="CG992">
        <v>1900</v>
      </c>
      <c r="CH992">
        <v>4770</v>
      </c>
      <c r="CI992">
        <v>4770</v>
      </c>
      <c r="CJ992">
        <v>4760</v>
      </c>
      <c r="CK992">
        <v>4765</v>
      </c>
      <c r="CL992">
        <v>6500</v>
      </c>
      <c r="CM992">
        <v>4760</v>
      </c>
      <c r="CN992">
        <v>4765</v>
      </c>
      <c r="CO992">
        <v>4760</v>
      </c>
      <c r="CP992">
        <v>4765</v>
      </c>
      <c r="CQ992">
        <v>5500</v>
      </c>
      <c r="CR992">
        <v>4770</v>
      </c>
      <c r="CS992">
        <v>4770</v>
      </c>
      <c r="CT992">
        <v>4765</v>
      </c>
      <c r="CU992">
        <v>4770</v>
      </c>
      <c r="CV992">
        <v>3500</v>
      </c>
      <c r="CW992">
        <v>4775</v>
      </c>
      <c r="CX992">
        <v>4780</v>
      </c>
      <c r="CY992">
        <v>4770</v>
      </c>
      <c r="CZ992">
        <v>4770</v>
      </c>
      <c r="DA992">
        <v>500</v>
      </c>
      <c r="DB992">
        <v>4770</v>
      </c>
      <c r="DC992">
        <v>4775</v>
      </c>
      <c r="DD992">
        <v>4770</v>
      </c>
      <c r="DE992">
        <v>4770</v>
      </c>
      <c r="DF992">
        <v>900</v>
      </c>
      <c r="DG992">
        <v>4770</v>
      </c>
      <c r="DH992">
        <v>4770</v>
      </c>
      <c r="DI992">
        <v>4765</v>
      </c>
      <c r="DJ992">
        <v>4765</v>
      </c>
      <c r="DK992">
        <v>400</v>
      </c>
      <c r="DL992">
        <v>4775</v>
      </c>
      <c r="DM992">
        <v>4785</v>
      </c>
      <c r="DN992">
        <v>4775</v>
      </c>
      <c r="DO992">
        <v>4785</v>
      </c>
      <c r="DP992">
        <v>2400</v>
      </c>
      <c r="DQ992">
        <v>4785</v>
      </c>
      <c r="DR992">
        <v>4790</v>
      </c>
      <c r="DS992">
        <v>4780</v>
      </c>
      <c r="DT992">
        <v>4780</v>
      </c>
      <c r="DU992">
        <v>6500</v>
      </c>
      <c r="DV992">
        <v>4785</v>
      </c>
      <c r="DW992">
        <v>4785</v>
      </c>
      <c r="DX992">
        <v>4775</v>
      </c>
      <c r="DY992">
        <v>4775</v>
      </c>
      <c r="DZ992">
        <v>2500</v>
      </c>
      <c r="EA992">
        <v>4780</v>
      </c>
      <c r="EB992">
        <v>4780</v>
      </c>
      <c r="EC992">
        <v>4765</v>
      </c>
      <c r="ED992">
        <v>4765</v>
      </c>
      <c r="EE992">
        <v>4000</v>
      </c>
      <c r="EF992">
        <v>4770</v>
      </c>
      <c r="EG992">
        <v>4770</v>
      </c>
      <c r="EH992">
        <v>4760</v>
      </c>
      <c r="EI992">
        <v>4765</v>
      </c>
      <c r="EJ992">
        <v>3600</v>
      </c>
      <c r="EK992">
        <v>4765</v>
      </c>
      <c r="EL992">
        <v>4770</v>
      </c>
      <c r="EM992">
        <v>4765</v>
      </c>
      <c r="EN992">
        <v>4770</v>
      </c>
      <c r="EO992">
        <v>1000</v>
      </c>
      <c r="EP992">
        <v>4775</v>
      </c>
      <c r="EQ992">
        <v>4775</v>
      </c>
      <c r="ER992">
        <v>4770</v>
      </c>
      <c r="ES992">
        <v>4775</v>
      </c>
      <c r="ET992">
        <v>3300</v>
      </c>
      <c r="EU992">
        <v>4780</v>
      </c>
      <c r="EV992">
        <v>4790</v>
      </c>
      <c r="EW992">
        <v>4780</v>
      </c>
      <c r="EX992">
        <v>4790</v>
      </c>
      <c r="EY992">
        <v>3300</v>
      </c>
      <c r="EZ992">
        <v>4790</v>
      </c>
      <c r="FA992">
        <v>4800</v>
      </c>
      <c r="FB992">
        <v>4785</v>
      </c>
      <c r="FC992">
        <v>4790</v>
      </c>
      <c r="FD992">
        <v>2700</v>
      </c>
      <c r="FE992">
        <v>4795</v>
      </c>
      <c r="FF992">
        <v>4795</v>
      </c>
      <c r="FG992">
        <v>4790</v>
      </c>
      <c r="FH992">
        <v>4795</v>
      </c>
      <c r="FI992">
        <v>1000</v>
      </c>
      <c r="FJ992">
        <v>4795</v>
      </c>
      <c r="FK992">
        <v>4800</v>
      </c>
      <c r="FL992">
        <v>4790</v>
      </c>
      <c r="FM992">
        <v>4800</v>
      </c>
      <c r="FN992">
        <v>16900</v>
      </c>
      <c r="FO992">
        <v>4805</v>
      </c>
      <c r="FP992">
        <v>4810</v>
      </c>
      <c r="FQ992">
        <v>4790</v>
      </c>
      <c r="FR992">
        <v>4805</v>
      </c>
      <c r="FS992">
        <v>5700</v>
      </c>
      <c r="FX992">
        <v>0</v>
      </c>
      <c r="GC992">
        <v>0</v>
      </c>
      <c r="GH992">
        <v>0</v>
      </c>
      <c r="GM992">
        <v>0</v>
      </c>
      <c r="GR992">
        <v>0</v>
      </c>
      <c r="GW992">
        <v>0</v>
      </c>
      <c r="HB992">
        <v>0</v>
      </c>
      <c r="HG992">
        <v>0</v>
      </c>
      <c r="HL992">
        <v>0</v>
      </c>
      <c r="HQ992">
        <v>0</v>
      </c>
      <c r="HV992">
        <v>0</v>
      </c>
      <c r="IA992">
        <v>0</v>
      </c>
      <c r="IB992">
        <v>4810</v>
      </c>
      <c r="IC992">
        <v>4810</v>
      </c>
      <c r="ID992">
        <v>4800</v>
      </c>
      <c r="IE992">
        <v>4805</v>
      </c>
      <c r="IF992">
        <v>5800</v>
      </c>
      <c r="IG992">
        <v>4805</v>
      </c>
      <c r="IH992">
        <v>4815</v>
      </c>
      <c r="II992">
        <v>4805</v>
      </c>
      <c r="IJ992">
        <v>4810</v>
      </c>
      <c r="IK992">
        <v>6600</v>
      </c>
      <c r="IL992">
        <v>4805</v>
      </c>
      <c r="IM992">
        <v>4805</v>
      </c>
      <c r="IN992">
        <v>4785</v>
      </c>
      <c r="IO992">
        <v>4785</v>
      </c>
      <c r="IP992">
        <v>7600</v>
      </c>
      <c r="IQ992">
        <v>4780</v>
      </c>
      <c r="IR992">
        <v>4785</v>
      </c>
      <c r="IS992">
        <v>4765</v>
      </c>
      <c r="IT992">
        <v>4765</v>
      </c>
      <c r="IU992">
        <v>6400</v>
      </c>
      <c r="IV992">
        <v>4765</v>
      </c>
      <c r="IW992">
        <v>4775</v>
      </c>
      <c r="IX992">
        <v>4760</v>
      </c>
      <c r="IY992">
        <v>4770</v>
      </c>
      <c r="IZ992">
        <v>5700</v>
      </c>
      <c r="JA992">
        <v>4775</v>
      </c>
      <c r="JB992">
        <v>4775</v>
      </c>
      <c r="JC992">
        <v>4750</v>
      </c>
      <c r="JD992">
        <v>4750</v>
      </c>
      <c r="JE992">
        <v>14600</v>
      </c>
      <c r="JF992">
        <v>4750</v>
      </c>
      <c r="JG992">
        <v>4750</v>
      </c>
      <c r="JH992">
        <v>4700</v>
      </c>
      <c r="JI992">
        <v>4745</v>
      </c>
      <c r="JJ992">
        <v>20700</v>
      </c>
      <c r="JK992">
        <v>4750</v>
      </c>
      <c r="JL992">
        <v>4760</v>
      </c>
      <c r="JM992">
        <v>4750</v>
      </c>
      <c r="JN992">
        <v>4750</v>
      </c>
      <c r="JO992">
        <v>3600</v>
      </c>
      <c r="JP992">
        <v>4750</v>
      </c>
      <c r="JQ992">
        <v>4750</v>
      </c>
      <c r="JR992">
        <v>4745</v>
      </c>
      <c r="JS992">
        <v>4750</v>
      </c>
      <c r="JT992">
        <v>7200</v>
      </c>
      <c r="JU992">
        <v>4745</v>
      </c>
      <c r="JV992">
        <v>4750</v>
      </c>
      <c r="JW992">
        <v>4745</v>
      </c>
      <c r="JX992">
        <v>4750</v>
      </c>
      <c r="JY992">
        <v>1800</v>
      </c>
      <c r="JZ992">
        <v>4750</v>
      </c>
      <c r="KA992">
        <v>4765</v>
      </c>
      <c r="KB992">
        <v>4750</v>
      </c>
      <c r="KC992">
        <v>4765</v>
      </c>
      <c r="KD992">
        <v>4100</v>
      </c>
      <c r="KE992">
        <v>4765</v>
      </c>
      <c r="KF992">
        <v>4765</v>
      </c>
      <c r="KG992">
        <v>4760</v>
      </c>
      <c r="KH992">
        <v>4760</v>
      </c>
      <c r="KI992">
        <v>300</v>
      </c>
      <c r="KJ992">
        <v>4765</v>
      </c>
      <c r="KK992">
        <v>4765</v>
      </c>
      <c r="KL992">
        <v>4765</v>
      </c>
      <c r="KM992">
        <v>4765</v>
      </c>
      <c r="KN992">
        <v>300</v>
      </c>
      <c r="KO992">
        <v>4760</v>
      </c>
      <c r="KP992">
        <v>4760</v>
      </c>
      <c r="KQ992">
        <v>4750</v>
      </c>
      <c r="KR992">
        <v>4750</v>
      </c>
      <c r="KS992">
        <v>6300</v>
      </c>
      <c r="KT992">
        <v>4750</v>
      </c>
      <c r="KU992">
        <v>4750</v>
      </c>
      <c r="KV992">
        <v>4745</v>
      </c>
      <c r="KW992">
        <v>4745</v>
      </c>
      <c r="KX992">
        <v>2800</v>
      </c>
      <c r="KY992">
        <v>4750</v>
      </c>
      <c r="KZ992">
        <v>4755</v>
      </c>
      <c r="LA992">
        <v>4740</v>
      </c>
      <c r="LB992">
        <v>4740</v>
      </c>
      <c r="LC992">
        <v>6900</v>
      </c>
      <c r="LD992">
        <v>4740</v>
      </c>
      <c r="LE992">
        <v>4740</v>
      </c>
      <c r="LF992">
        <v>4735</v>
      </c>
      <c r="LG992">
        <v>4735</v>
      </c>
      <c r="LH992">
        <v>3800</v>
      </c>
      <c r="LI992">
        <v>4735</v>
      </c>
      <c r="LJ992">
        <v>4735</v>
      </c>
      <c r="LK992">
        <v>4730</v>
      </c>
      <c r="LL992">
        <v>4735</v>
      </c>
      <c r="LM992">
        <v>4700</v>
      </c>
      <c r="LR992">
        <v>0</v>
      </c>
      <c r="LS992">
        <v>4740</v>
      </c>
      <c r="LT992">
        <v>4745</v>
      </c>
      <c r="LU992">
        <v>4735</v>
      </c>
      <c r="LV992">
        <v>4740</v>
      </c>
      <c r="LW992">
        <v>5400</v>
      </c>
      <c r="LX992">
        <v>4740</v>
      </c>
      <c r="LY992">
        <v>4745</v>
      </c>
      <c r="LZ992">
        <v>4740</v>
      </c>
      <c r="MA992">
        <v>4740</v>
      </c>
      <c r="MB992">
        <v>3200</v>
      </c>
      <c r="MC992">
        <v>4735</v>
      </c>
      <c r="MD992">
        <v>4735</v>
      </c>
      <c r="ME992">
        <v>4735</v>
      </c>
      <c r="MF992">
        <v>4735</v>
      </c>
      <c r="MG992">
        <v>1100</v>
      </c>
      <c r="MH992">
        <v>4735</v>
      </c>
      <c r="MI992">
        <v>4735</v>
      </c>
      <c r="MJ992">
        <v>4725</v>
      </c>
      <c r="MK992">
        <v>4730</v>
      </c>
      <c r="ML992">
        <v>1600</v>
      </c>
      <c r="MM992">
        <v>4725</v>
      </c>
      <c r="MN992">
        <v>4725</v>
      </c>
      <c r="MO992">
        <v>4715</v>
      </c>
      <c r="MP992">
        <v>4720</v>
      </c>
      <c r="MQ992">
        <v>10400</v>
      </c>
      <c r="MR992">
        <v>4720</v>
      </c>
      <c r="MS992">
        <v>4725</v>
      </c>
      <c r="MT992">
        <v>4720</v>
      </c>
      <c r="MU992">
        <v>4725</v>
      </c>
      <c r="MV992">
        <v>1100</v>
      </c>
      <c r="MW992">
        <v>4725</v>
      </c>
      <c r="MX992">
        <v>4730</v>
      </c>
      <c r="MY992">
        <v>4725</v>
      </c>
      <c r="MZ992">
        <v>4730</v>
      </c>
      <c r="NA992">
        <v>2000</v>
      </c>
      <c r="NB992">
        <v>4730</v>
      </c>
      <c r="NC992">
        <v>4730</v>
      </c>
      <c r="ND992">
        <v>4720</v>
      </c>
      <c r="NE992">
        <v>4720</v>
      </c>
      <c r="NF992">
        <v>6400</v>
      </c>
      <c r="NG992">
        <v>4720</v>
      </c>
      <c r="NH992">
        <v>4720</v>
      </c>
      <c r="NI992">
        <v>4710</v>
      </c>
      <c r="NJ992">
        <v>4715</v>
      </c>
      <c r="NK992">
        <v>5700</v>
      </c>
      <c r="NL992">
        <v>4715</v>
      </c>
      <c r="NM992">
        <v>4715</v>
      </c>
      <c r="NN992">
        <v>4710</v>
      </c>
      <c r="NO992">
        <v>4715</v>
      </c>
      <c r="NP992">
        <v>1700</v>
      </c>
      <c r="NQ992">
        <v>4715</v>
      </c>
      <c r="NR992">
        <v>4720</v>
      </c>
      <c r="NS992">
        <v>4705</v>
      </c>
      <c r="NT992">
        <v>4720</v>
      </c>
      <c r="NU992">
        <v>25300</v>
      </c>
      <c r="NV992">
        <v>4710</v>
      </c>
      <c r="NW992">
        <v>4710</v>
      </c>
      <c r="NX992">
        <v>4710</v>
      </c>
      <c r="NY992">
        <v>4710</v>
      </c>
      <c r="NZ992">
        <v>10500</v>
      </c>
    </row>
    <row r="993" spans="1:55" ht="15">
      <c r="A993" s="15" t="s">
        <v>18</v>
      </c>
      <c r="B993" s="30">
        <v>2</v>
      </c>
      <c r="C993" s="30">
        <v>3667</v>
      </c>
      <c r="D993" s="10" t="s">
        <v>28</v>
      </c>
      <c r="E993" s="15" t="s">
        <v>20</v>
      </c>
      <c r="F993" s="15" t="s">
        <v>752</v>
      </c>
      <c r="G993" s="50">
        <v>2321</v>
      </c>
      <c r="H993" s="50">
        <v>261</v>
      </c>
      <c r="I993" s="58">
        <v>0.12670000000000001</v>
      </c>
      <c r="J993" s="50">
        <v>4265200</v>
      </c>
      <c r="K993" s="50">
        <v>2522</v>
      </c>
      <c r="L993" s="53">
        <v>2028</v>
      </c>
      <c r="M993" s="63">
        <f t="shared" si="82"/>
        <v>0.40688259109311742</v>
      </c>
      <c r="N993" s="42" t="str">
        <f>IFERROR(VLOOKUP(C993, マスタ!$E$2:$G$33, 3, TRUE), "")</f>
        <v>36</v>
      </c>
      <c r="O993" s="15" t="str">
        <f>IF(F993 = "", "", TEXT( WORKDAY(TEXT(LEFT(F993, FIND("(", F993) - 1), "yyyy/mm/dd"), 1, マスタ!$A$2:$A$106), "yyyymmdd"))</f>
        <v>20170817</v>
      </c>
      <c r="P993" s="16">
        <v>42964</v>
      </c>
      <c r="Q993" s="56">
        <v>2320</v>
      </c>
      <c r="R993" s="56">
        <v>2515</v>
      </c>
      <c r="S993" s="56">
        <v>2310</v>
      </c>
      <c r="T993" s="15" t="str">
        <f t="shared" si="79"/>
        <v>有</v>
      </c>
      <c r="U993" s="15" t="str">
        <f t="shared" si="80"/>
        <v>無</v>
      </c>
      <c r="V993" s="67">
        <f t="shared" si="81"/>
        <v>-4.3084877208099392E-4</v>
      </c>
      <c r="W993" s="17" t="s">
        <v>949</v>
      </c>
      <c r="X993" s="46">
        <v>46</v>
      </c>
      <c r="Y993" s="71">
        <f t="shared" si="83"/>
        <v>19.81904351572598</v>
      </c>
      <c r="Z993">
        <v>2320</v>
      </c>
      <c r="AA993">
        <v>2506</v>
      </c>
      <c r="AB993">
        <v>2320</v>
      </c>
      <c r="AC993">
        <v>2498</v>
      </c>
      <c r="AD993">
        <v>388600</v>
      </c>
      <c r="AE993">
        <v>2497</v>
      </c>
      <c r="AF993">
        <v>2515</v>
      </c>
      <c r="AG993">
        <v>2420</v>
      </c>
      <c r="AH993">
        <v>2428</v>
      </c>
      <c r="AI993">
        <v>346500</v>
      </c>
      <c r="AJ993">
        <v>2429</v>
      </c>
      <c r="AK993">
        <v>2471</v>
      </c>
      <c r="AL993">
        <v>2415</v>
      </c>
      <c r="AM993">
        <v>2429</v>
      </c>
      <c r="AN993">
        <v>208300</v>
      </c>
      <c r="AO993">
        <v>2427</v>
      </c>
      <c r="AP993">
        <v>2457</v>
      </c>
      <c r="AQ993">
        <v>2420</v>
      </c>
      <c r="AR993">
        <v>2450</v>
      </c>
      <c r="AS993">
        <v>87500</v>
      </c>
      <c r="AT993">
        <v>2450</v>
      </c>
      <c r="AU993">
        <v>2456</v>
      </c>
      <c r="AV993">
        <v>2430</v>
      </c>
      <c r="AW993">
        <v>2452</v>
      </c>
      <c r="AX993">
        <v>83600</v>
      </c>
      <c r="AY993">
        <v>2454</v>
      </c>
      <c r="AZ993">
        <v>2456</v>
      </c>
      <c r="BA993">
        <v>2430</v>
      </c>
      <c r="BB993">
        <v>2443</v>
      </c>
      <c r="BC993">
        <v>69100</v>
      </c>
    </row>
    <row r="994" spans="1:55" ht="15">
      <c r="A994" s="14" t="s">
        <v>18</v>
      </c>
      <c r="B994" s="31">
        <v>3</v>
      </c>
      <c r="C994" s="31">
        <v>4728</v>
      </c>
      <c r="D994" s="9" t="s">
        <v>19</v>
      </c>
      <c r="E994" s="14" t="s">
        <v>20</v>
      </c>
      <c r="F994" s="14" t="s">
        <v>752</v>
      </c>
      <c r="G994" s="51">
        <v>2275</v>
      </c>
      <c r="H994" s="51">
        <v>250</v>
      </c>
      <c r="I994" s="59">
        <v>0.1235</v>
      </c>
      <c r="J994" s="51">
        <v>232600</v>
      </c>
      <c r="K994" s="51">
        <v>2280</v>
      </c>
      <c r="L994" s="52">
        <v>2018</v>
      </c>
      <c r="M994" s="64">
        <f t="shared" si="82"/>
        <v>1.9083969465648856E-2</v>
      </c>
      <c r="N994" s="43" t="str">
        <f>IFERROR(VLOOKUP(C994, マスタ!$E$2:$G$33, 3, TRUE), "")</f>
        <v>化学・医薬品</v>
      </c>
      <c r="O994" s="14" t="str">
        <f>IF(F994 = "", "", TEXT( WORKDAY(TEXT(LEFT(F994, FIND("(", F994) - 1), "yyyy/mm/dd"), 1, マスタ!$A$2:$A$106), "yyyymmdd"))</f>
        <v>20170817</v>
      </c>
      <c r="P994" s="18">
        <v>42964</v>
      </c>
      <c r="Q994" s="57">
        <v>2225</v>
      </c>
      <c r="R994" s="57">
        <v>2287</v>
      </c>
      <c r="S994" s="57">
        <v>2195</v>
      </c>
      <c r="T994" s="14" t="str">
        <f t="shared" si="79"/>
        <v>有</v>
      </c>
      <c r="U994" s="14" t="str">
        <f t="shared" si="80"/>
        <v>有</v>
      </c>
      <c r="V994" s="68">
        <f t="shared" si="81"/>
        <v>-2.1978021978022011E-2</v>
      </c>
      <c r="W994" s="19" t="s">
        <v>947</v>
      </c>
      <c r="X994" s="47">
        <v>-22</v>
      </c>
      <c r="Y994" s="70">
        <f t="shared" si="83"/>
        <v>-9.6703296703296697</v>
      </c>
      <c r="Z994">
        <v>2225</v>
      </c>
      <c r="AA994">
        <v>2236</v>
      </c>
      <c r="AB994">
        <v>2211</v>
      </c>
      <c r="AC994">
        <v>2220</v>
      </c>
      <c r="AD994">
        <v>27900</v>
      </c>
      <c r="AE994">
        <v>2215</v>
      </c>
      <c r="AF994">
        <v>2230</v>
      </c>
      <c r="AG994">
        <v>2195</v>
      </c>
      <c r="AH994">
        <v>2206</v>
      </c>
      <c r="AI994">
        <v>10900</v>
      </c>
      <c r="AJ994">
        <v>2205</v>
      </c>
      <c r="AK994">
        <v>2230</v>
      </c>
      <c r="AL994">
        <v>2202</v>
      </c>
      <c r="AM994">
        <v>2223</v>
      </c>
      <c r="AN994">
        <v>4300</v>
      </c>
      <c r="AO994">
        <v>2223</v>
      </c>
      <c r="AP994">
        <v>2272</v>
      </c>
      <c r="AQ994">
        <v>2222</v>
      </c>
      <c r="AR994">
        <v>2266</v>
      </c>
      <c r="AS994">
        <v>7900</v>
      </c>
      <c r="AT994">
        <v>2269</v>
      </c>
      <c r="AU994">
        <v>2287</v>
      </c>
      <c r="AV994">
        <v>2258</v>
      </c>
      <c r="AW994">
        <v>2281</v>
      </c>
      <c r="AX994">
        <v>7500</v>
      </c>
      <c r="AY994">
        <v>2280</v>
      </c>
      <c r="AZ994">
        <v>2282</v>
      </c>
      <c r="BA994">
        <v>2259</v>
      </c>
      <c r="BB994">
        <v>2259</v>
      </c>
      <c r="BC994">
        <v>3500</v>
      </c>
    </row>
    <row r="995" spans="1:55" ht="15">
      <c r="A995" s="15" t="s">
        <v>18</v>
      </c>
      <c r="B995" s="30">
        <v>5</v>
      </c>
      <c r="C995" s="30">
        <v>6240</v>
      </c>
      <c r="D995" s="10" t="s">
        <v>194</v>
      </c>
      <c r="E995" s="15" t="s">
        <v>20</v>
      </c>
      <c r="F995" s="15" t="s">
        <v>752</v>
      </c>
      <c r="G995" s="50">
        <v>2709</v>
      </c>
      <c r="H995" s="50">
        <v>254</v>
      </c>
      <c r="I995" s="58">
        <v>0.10349999999999999</v>
      </c>
      <c r="J995" s="50">
        <v>955800</v>
      </c>
      <c r="K995" s="50">
        <v>2730</v>
      </c>
      <c r="L995" s="53">
        <v>2466</v>
      </c>
      <c r="M995" s="63">
        <f t="shared" si="82"/>
        <v>7.9545454545454544E-2</v>
      </c>
      <c r="N995" s="42" t="str">
        <f>IFERROR(VLOOKUP(C995, マスタ!$E$2:$G$33, 3, TRUE), "")</f>
        <v>機械</v>
      </c>
      <c r="O995" s="15" t="str">
        <f>IF(F995 = "", "", TEXT( WORKDAY(TEXT(LEFT(F995, FIND("(", F995) - 1), "yyyy/mm/dd"), 1, マスタ!$A$2:$A$106), "yyyymmdd"))</f>
        <v>20170817</v>
      </c>
      <c r="P995" s="16">
        <v>42964</v>
      </c>
      <c r="Q995" s="56">
        <v>2700</v>
      </c>
      <c r="R995" s="56">
        <v>2816</v>
      </c>
      <c r="S995" s="56">
        <v>2680</v>
      </c>
      <c r="T995" s="15" t="str">
        <f t="shared" si="79"/>
        <v>有</v>
      </c>
      <c r="U995" s="15" t="str">
        <f t="shared" si="80"/>
        <v>無</v>
      </c>
      <c r="V995" s="67">
        <f t="shared" si="81"/>
        <v>-3.3222591362126463E-3</v>
      </c>
      <c r="W995" s="17" t="s">
        <v>949</v>
      </c>
      <c r="X995" s="46">
        <v>54</v>
      </c>
      <c r="Y995" s="71">
        <f t="shared" si="83"/>
        <v>19.933554817275745</v>
      </c>
      <c r="Z995">
        <v>2700</v>
      </c>
      <c r="AA995">
        <v>2704</v>
      </c>
      <c r="AB995">
        <v>2680</v>
      </c>
      <c r="AC995">
        <v>2704</v>
      </c>
      <c r="AD995">
        <v>53300</v>
      </c>
      <c r="AE995">
        <v>2705</v>
      </c>
      <c r="AF995">
        <v>2800</v>
      </c>
      <c r="AG995">
        <v>2703</v>
      </c>
      <c r="AH995">
        <v>2800</v>
      </c>
      <c r="AI995">
        <v>106900</v>
      </c>
      <c r="AJ995">
        <v>2799</v>
      </c>
      <c r="AK995">
        <v>2816</v>
      </c>
      <c r="AL995">
        <v>2757</v>
      </c>
      <c r="AM995">
        <v>2772</v>
      </c>
      <c r="AN995">
        <v>53900</v>
      </c>
      <c r="AO995">
        <v>2770</v>
      </c>
      <c r="AP995">
        <v>2770</v>
      </c>
      <c r="AQ995">
        <v>2716</v>
      </c>
      <c r="AR995">
        <v>2743</v>
      </c>
      <c r="AS995">
        <v>51000</v>
      </c>
      <c r="AT995">
        <v>2736</v>
      </c>
      <c r="AU995">
        <v>2755</v>
      </c>
      <c r="AV995">
        <v>2726</v>
      </c>
      <c r="AW995">
        <v>2755</v>
      </c>
      <c r="AX995">
        <v>26600</v>
      </c>
      <c r="AY995">
        <v>2754</v>
      </c>
      <c r="AZ995">
        <v>2790</v>
      </c>
      <c r="BA995">
        <v>2754</v>
      </c>
      <c r="BB995">
        <v>2777</v>
      </c>
      <c r="BC995">
        <v>43300</v>
      </c>
    </row>
    <row r="996" spans="1:55" ht="15">
      <c r="A996" s="14" t="s">
        <v>18</v>
      </c>
      <c r="B996" s="31">
        <v>10</v>
      </c>
      <c r="C996" s="31">
        <v>9418</v>
      </c>
      <c r="D996" s="9" t="s">
        <v>339</v>
      </c>
      <c r="E996" s="14" t="s">
        <v>20</v>
      </c>
      <c r="F996" s="14" t="s">
        <v>752</v>
      </c>
      <c r="G996" s="51">
        <v>1134</v>
      </c>
      <c r="H996" s="51">
        <v>81</v>
      </c>
      <c r="I996" s="59">
        <v>7.6899999999999996E-2</v>
      </c>
      <c r="J996" s="51">
        <v>329600</v>
      </c>
      <c r="K996" s="51">
        <v>1157</v>
      </c>
      <c r="L996" s="52">
        <v>1042</v>
      </c>
      <c r="M996" s="64">
        <f t="shared" si="82"/>
        <v>0.2</v>
      </c>
      <c r="N996" s="43" t="str">
        <f>IFERROR(VLOOKUP(C996, マスタ!$E$2:$G$33, 3, TRUE), "")</f>
        <v>情報通信</v>
      </c>
      <c r="O996" s="14" t="str">
        <f>IF(F996 = "", "", TEXT( WORKDAY(TEXT(LEFT(F996, FIND("(", F996) - 1), "yyyy/mm/dd"), 1, マスタ!$A$2:$A$106), "yyyymmdd"))</f>
        <v>20170817</v>
      </c>
      <c r="P996" s="18">
        <v>42964</v>
      </c>
      <c r="Q996" s="57">
        <v>1109</v>
      </c>
      <c r="R996" s="57">
        <v>1136</v>
      </c>
      <c r="S996" s="57">
        <v>1102</v>
      </c>
      <c r="T996" s="14" t="str">
        <f t="shared" si="79"/>
        <v>有</v>
      </c>
      <c r="U996" s="14" t="str">
        <f t="shared" si="80"/>
        <v>無</v>
      </c>
      <c r="V996" s="68">
        <f t="shared" si="81"/>
        <v>-2.2045855379188684E-2</v>
      </c>
      <c r="W996" s="19" t="s">
        <v>948</v>
      </c>
      <c r="X996" s="47">
        <v>-7</v>
      </c>
      <c r="Y996" s="70">
        <f t="shared" si="83"/>
        <v>-6.1728395061728394</v>
      </c>
      <c r="Z996">
        <v>1109</v>
      </c>
      <c r="AA996">
        <v>1122</v>
      </c>
      <c r="AB996">
        <v>1106</v>
      </c>
      <c r="AC996">
        <v>1114</v>
      </c>
      <c r="AD996">
        <v>15300</v>
      </c>
      <c r="AE996">
        <v>1118</v>
      </c>
      <c r="AF996">
        <v>1119</v>
      </c>
      <c r="AG996">
        <v>1115</v>
      </c>
      <c r="AH996">
        <v>1115</v>
      </c>
      <c r="AI996">
        <v>3800</v>
      </c>
      <c r="AJ996">
        <v>1112</v>
      </c>
      <c r="AK996">
        <v>1119</v>
      </c>
      <c r="AL996">
        <v>1108</v>
      </c>
      <c r="AM996">
        <v>1119</v>
      </c>
      <c r="AN996">
        <v>7700</v>
      </c>
      <c r="AO996">
        <v>1119</v>
      </c>
      <c r="AP996">
        <v>1121</v>
      </c>
      <c r="AQ996">
        <v>1105</v>
      </c>
      <c r="AR996">
        <v>1105</v>
      </c>
      <c r="AS996">
        <v>6200</v>
      </c>
      <c r="AT996">
        <v>1105</v>
      </c>
      <c r="AU996">
        <v>1107</v>
      </c>
      <c r="AV996">
        <v>1102</v>
      </c>
      <c r="AW996">
        <v>1102</v>
      </c>
      <c r="AX996">
        <v>2900</v>
      </c>
      <c r="AY996">
        <v>1105</v>
      </c>
      <c r="AZ996">
        <v>1107</v>
      </c>
      <c r="BA996">
        <v>1103</v>
      </c>
      <c r="BB996">
        <v>1107</v>
      </c>
      <c r="BC996">
        <v>3300</v>
      </c>
    </row>
    <row r="997" spans="1:55" ht="27">
      <c r="A997" s="15" t="s">
        <v>18</v>
      </c>
      <c r="B997" s="30">
        <v>11</v>
      </c>
      <c r="C997" s="30">
        <v>6093</v>
      </c>
      <c r="D997" s="10" t="s">
        <v>106</v>
      </c>
      <c r="E997" s="15" t="s">
        <v>20</v>
      </c>
      <c r="F997" s="15" t="s">
        <v>752</v>
      </c>
      <c r="G997" s="50">
        <v>3380</v>
      </c>
      <c r="H997" s="50">
        <v>240</v>
      </c>
      <c r="I997" s="58">
        <v>7.6399999999999996E-2</v>
      </c>
      <c r="J997" s="50">
        <v>273500</v>
      </c>
      <c r="K997" s="50">
        <v>3385</v>
      </c>
      <c r="L997" s="53">
        <v>3150</v>
      </c>
      <c r="M997" s="63">
        <f t="shared" si="82"/>
        <v>2.1276595744680851E-2</v>
      </c>
      <c r="N997" s="42" t="str">
        <f>IFERROR(VLOOKUP(C997, マスタ!$E$2:$G$33, 3, TRUE), "")</f>
        <v>機械</v>
      </c>
      <c r="O997" s="15" t="str">
        <f>IF(F997 = "", "", TEXT( WORKDAY(TEXT(LEFT(F997, FIND("(", F997) - 1), "yyyy/mm/dd"), 1, マスタ!$A$2:$A$106), "yyyymmdd"))</f>
        <v>20170817</v>
      </c>
      <c r="P997" s="16">
        <v>42964</v>
      </c>
      <c r="Q997" s="56">
        <v>3410</v>
      </c>
      <c r="R997" s="56">
        <v>3505</v>
      </c>
      <c r="S997" s="56">
        <v>3320</v>
      </c>
      <c r="T997" s="15" t="str">
        <f t="shared" si="79"/>
        <v>有</v>
      </c>
      <c r="U997" s="15" t="str">
        <f t="shared" si="80"/>
        <v>有</v>
      </c>
      <c r="V997" s="67">
        <f t="shared" si="81"/>
        <v>8.8757396449703485E-3</v>
      </c>
      <c r="W997" s="17" t="s">
        <v>949</v>
      </c>
      <c r="X997" s="46">
        <v>67</v>
      </c>
      <c r="Y997" s="71">
        <f t="shared" si="83"/>
        <v>19.822485207100591</v>
      </c>
      <c r="Z997">
        <v>3410</v>
      </c>
      <c r="AA997">
        <v>3470</v>
      </c>
      <c r="AB997">
        <v>3410</v>
      </c>
      <c r="AC997">
        <v>3465</v>
      </c>
      <c r="AD997">
        <v>32700</v>
      </c>
      <c r="AE997">
        <v>3455</v>
      </c>
      <c r="AF997">
        <v>3505</v>
      </c>
      <c r="AG997">
        <v>3455</v>
      </c>
      <c r="AH997">
        <v>3480</v>
      </c>
      <c r="AI997">
        <v>16600</v>
      </c>
      <c r="AJ997">
        <v>3480</v>
      </c>
      <c r="AK997">
        <v>3500</v>
      </c>
      <c r="AL997">
        <v>3465</v>
      </c>
      <c r="AM997">
        <v>3465</v>
      </c>
      <c r="AN997">
        <v>8400</v>
      </c>
      <c r="AO997">
        <v>3460</v>
      </c>
      <c r="AP997">
        <v>3465</v>
      </c>
      <c r="AQ997">
        <v>3435</v>
      </c>
      <c r="AR997">
        <v>3455</v>
      </c>
      <c r="AS997">
        <v>6300</v>
      </c>
      <c r="AT997">
        <v>3455</v>
      </c>
      <c r="AU997">
        <v>3455</v>
      </c>
      <c r="AV997">
        <v>3425</v>
      </c>
      <c r="AW997">
        <v>3430</v>
      </c>
      <c r="AX997">
        <v>2100</v>
      </c>
      <c r="AY997">
        <v>3440</v>
      </c>
      <c r="AZ997">
        <v>3440</v>
      </c>
      <c r="BA997">
        <v>3390</v>
      </c>
      <c r="BB997">
        <v>3395</v>
      </c>
      <c r="BC997">
        <v>8300</v>
      </c>
    </row>
    <row r="998" spans="1:55" ht="15">
      <c r="A998" s="14" t="s">
        <v>18</v>
      </c>
      <c r="B998" s="31">
        <v>13</v>
      </c>
      <c r="C998" s="31">
        <v>3639</v>
      </c>
      <c r="D998" s="9" t="s">
        <v>23</v>
      </c>
      <c r="E998" s="14" t="s">
        <v>20</v>
      </c>
      <c r="F998" s="14" t="s">
        <v>752</v>
      </c>
      <c r="G998" s="51">
        <v>1537</v>
      </c>
      <c r="H998" s="51">
        <v>103</v>
      </c>
      <c r="I998" s="59">
        <v>7.1800000000000003E-2</v>
      </c>
      <c r="J998" s="51">
        <v>666700</v>
      </c>
      <c r="K998" s="51">
        <v>1550</v>
      </c>
      <c r="L998" s="52">
        <v>1455</v>
      </c>
      <c r="M998" s="64">
        <f t="shared" si="82"/>
        <v>0.1368421052631579</v>
      </c>
      <c r="N998" s="43" t="str">
        <f>IFERROR(VLOOKUP(C998, マスタ!$E$2:$G$33, 3, TRUE), "")</f>
        <v>36</v>
      </c>
      <c r="O998" s="14" t="str">
        <f>IF(F998 = "", "", TEXT( WORKDAY(TEXT(LEFT(F998, FIND("(", F998) - 1), "yyyy/mm/dd"), 1, マスタ!$A$2:$A$106), "yyyymmdd"))</f>
        <v>20170817</v>
      </c>
      <c r="P998" s="18">
        <v>42964</v>
      </c>
      <c r="Q998" s="57">
        <v>1545</v>
      </c>
      <c r="R998" s="57">
        <v>1591</v>
      </c>
      <c r="S998" s="57">
        <v>1503</v>
      </c>
      <c r="T998" s="14" t="str">
        <f t="shared" si="79"/>
        <v>有</v>
      </c>
      <c r="U998" s="14" t="str">
        <f t="shared" si="80"/>
        <v>有</v>
      </c>
      <c r="V998" s="68">
        <f t="shared" si="81"/>
        <v>5.2049446974626878E-3</v>
      </c>
      <c r="W998" s="19" t="s">
        <v>947</v>
      </c>
      <c r="X998" s="47">
        <v>-15</v>
      </c>
      <c r="Y998" s="70">
        <f t="shared" si="83"/>
        <v>-9.7592713077423561</v>
      </c>
      <c r="Z998">
        <v>1545</v>
      </c>
      <c r="AA998">
        <v>1545</v>
      </c>
      <c r="AB998">
        <v>1524</v>
      </c>
      <c r="AC998">
        <v>1530</v>
      </c>
      <c r="AD998">
        <v>44200</v>
      </c>
      <c r="AE998">
        <v>1535</v>
      </c>
      <c r="AF998">
        <v>1536</v>
      </c>
      <c r="AG998">
        <v>1522</v>
      </c>
      <c r="AH998">
        <v>1527</v>
      </c>
      <c r="AI998">
        <v>20400</v>
      </c>
      <c r="AJ998">
        <v>1528</v>
      </c>
      <c r="AK998">
        <v>1537</v>
      </c>
      <c r="AL998">
        <v>1510</v>
      </c>
      <c r="AM998">
        <v>1510</v>
      </c>
      <c r="AN998">
        <v>28900</v>
      </c>
      <c r="AO998">
        <v>1509</v>
      </c>
      <c r="AP998">
        <v>1514</v>
      </c>
      <c r="AQ998">
        <v>1503</v>
      </c>
      <c r="AR998">
        <v>1505</v>
      </c>
      <c r="AS998">
        <v>15200</v>
      </c>
      <c r="AT998">
        <v>1505</v>
      </c>
      <c r="AU998">
        <v>1516</v>
      </c>
      <c r="AV998">
        <v>1505</v>
      </c>
      <c r="AW998">
        <v>1512</v>
      </c>
      <c r="AX998">
        <v>10700</v>
      </c>
      <c r="AY998">
        <v>1516</v>
      </c>
      <c r="AZ998">
        <v>1522</v>
      </c>
      <c r="BA998">
        <v>1510</v>
      </c>
      <c r="BB998">
        <v>1510</v>
      </c>
      <c r="BC998">
        <v>13500</v>
      </c>
    </row>
    <row r="999" spans="1:55" ht="15">
      <c r="A999" s="15" t="s">
        <v>18</v>
      </c>
      <c r="B999" s="30">
        <v>14</v>
      </c>
      <c r="C999" s="30">
        <v>4185</v>
      </c>
      <c r="D999" s="10" t="s">
        <v>237</v>
      </c>
      <c r="E999" s="15" t="s">
        <v>20</v>
      </c>
      <c r="F999" s="15" t="s">
        <v>752</v>
      </c>
      <c r="G999" s="50">
        <v>2028</v>
      </c>
      <c r="H999" s="50">
        <v>135</v>
      </c>
      <c r="I999" s="58">
        <v>7.1300000000000002E-2</v>
      </c>
      <c r="J999" s="50">
        <v>4315400</v>
      </c>
      <c r="K999" s="50">
        <v>2043</v>
      </c>
      <c r="L999" s="53">
        <v>2008</v>
      </c>
      <c r="M999" s="63">
        <f t="shared" si="82"/>
        <v>0.42857142857142855</v>
      </c>
      <c r="N999" s="42" t="str">
        <f>IFERROR(VLOOKUP(C999, マスタ!$E$2:$G$33, 3, TRUE), "")</f>
        <v>化学・医薬品</v>
      </c>
      <c r="O999" s="15" t="str">
        <f>IF(F999 = "", "", TEXT( WORKDAY(TEXT(LEFT(F999, FIND("(", F999) - 1), "yyyy/mm/dd"), 1, マスタ!$A$2:$A$106), "yyyymmdd"))</f>
        <v>20170817</v>
      </c>
      <c r="P999" s="16">
        <v>42964</v>
      </c>
      <c r="Q999" s="56">
        <v>2028</v>
      </c>
      <c r="R999" s="56">
        <v>2072</v>
      </c>
      <c r="S999" s="56">
        <v>2018</v>
      </c>
      <c r="T999" s="15" t="str">
        <f t="shared" si="79"/>
        <v>有</v>
      </c>
      <c r="U999" s="15" t="str">
        <f t="shared" si="80"/>
        <v>無</v>
      </c>
      <c r="V999" s="67">
        <f t="shared" si="81"/>
        <v>0</v>
      </c>
      <c r="W999" s="17" t="s">
        <v>950</v>
      </c>
      <c r="X999" s="46">
        <v>8</v>
      </c>
      <c r="Y999" s="71">
        <f t="shared" si="83"/>
        <v>3.9447731755424065</v>
      </c>
      <c r="Z999">
        <v>2028</v>
      </c>
      <c r="AA999">
        <v>2038</v>
      </c>
      <c r="AB999">
        <v>2018</v>
      </c>
      <c r="AC999">
        <v>2021</v>
      </c>
      <c r="AD999">
        <v>130300</v>
      </c>
      <c r="AE999">
        <v>2021</v>
      </c>
      <c r="AF999">
        <v>2033</v>
      </c>
      <c r="AG999">
        <v>2021</v>
      </c>
      <c r="AH999">
        <v>2030</v>
      </c>
      <c r="AI999">
        <v>90000</v>
      </c>
      <c r="AJ999">
        <v>2028</v>
      </c>
      <c r="AK999">
        <v>2031</v>
      </c>
      <c r="AL999">
        <v>2025</v>
      </c>
      <c r="AM999">
        <v>2025</v>
      </c>
      <c r="AN999">
        <v>30200</v>
      </c>
      <c r="AO999">
        <v>2026</v>
      </c>
      <c r="AP999">
        <v>2029</v>
      </c>
      <c r="AQ999">
        <v>2024</v>
      </c>
      <c r="AR999">
        <v>2028</v>
      </c>
      <c r="AS999">
        <v>42300</v>
      </c>
      <c r="AT999">
        <v>2027</v>
      </c>
      <c r="AU999">
        <v>2037</v>
      </c>
      <c r="AV999">
        <v>2027</v>
      </c>
      <c r="AW999">
        <v>2036</v>
      </c>
      <c r="AX999">
        <v>60000</v>
      </c>
      <c r="AY999">
        <v>2037</v>
      </c>
      <c r="AZ999">
        <v>2039</v>
      </c>
      <c r="BA999">
        <v>2035</v>
      </c>
      <c r="BB999">
        <v>2039</v>
      </c>
      <c r="BC999">
        <v>21000</v>
      </c>
    </row>
    <row r="1000" spans="1:55" ht="15">
      <c r="A1000" s="14" t="s">
        <v>18</v>
      </c>
      <c r="B1000" s="31">
        <v>15</v>
      </c>
      <c r="C1000" s="31">
        <v>4047</v>
      </c>
      <c r="D1000" s="9" t="s">
        <v>96</v>
      </c>
      <c r="E1000" s="14" t="s">
        <v>20</v>
      </c>
      <c r="F1000" s="14" t="s">
        <v>752</v>
      </c>
      <c r="G1000" s="51">
        <v>1133</v>
      </c>
      <c r="H1000" s="51">
        <v>75</v>
      </c>
      <c r="I1000" s="59">
        <v>7.0900000000000005E-2</v>
      </c>
      <c r="J1000" s="51">
        <v>4107500</v>
      </c>
      <c r="K1000" s="51">
        <v>1138</v>
      </c>
      <c r="L1000" s="52">
        <v>1065</v>
      </c>
      <c r="M1000" s="64">
        <f t="shared" si="82"/>
        <v>6.8493150684931503E-2</v>
      </c>
      <c r="N1000" s="43" t="str">
        <f>IFERROR(VLOOKUP(C1000, マスタ!$E$2:$G$33, 3, TRUE), "")</f>
        <v>化学・医薬品</v>
      </c>
      <c r="O1000" s="14" t="str">
        <f>IF(F1000 = "", "", TEXT( WORKDAY(TEXT(LEFT(F1000, FIND("(", F1000) - 1), "yyyy/mm/dd"), 1, マスタ!$A$2:$A$106), "yyyymmdd"))</f>
        <v>20170817</v>
      </c>
      <c r="P1000" s="18">
        <v>42964</v>
      </c>
      <c r="Q1000" s="57">
        <v>1118</v>
      </c>
      <c r="R1000" s="57">
        <v>1152</v>
      </c>
      <c r="S1000" s="57">
        <v>1107</v>
      </c>
      <c r="T1000" s="14" t="str">
        <f t="shared" si="79"/>
        <v>有</v>
      </c>
      <c r="U1000" s="14" t="str">
        <f t="shared" si="80"/>
        <v>有</v>
      </c>
      <c r="V1000" s="68">
        <f t="shared" si="81"/>
        <v>-1.3239187996469504E-2</v>
      </c>
      <c r="W1000" s="19" t="s">
        <v>947</v>
      </c>
      <c r="X1000" s="47">
        <v>-11</v>
      </c>
      <c r="Y1000" s="70">
        <f t="shared" si="83"/>
        <v>-9.7087378640776691</v>
      </c>
      <c r="Z1000">
        <v>1118</v>
      </c>
      <c r="AA1000">
        <v>1121</v>
      </c>
      <c r="AB1000">
        <v>1112</v>
      </c>
      <c r="AC1000">
        <v>1114</v>
      </c>
      <c r="AD1000">
        <v>129300</v>
      </c>
      <c r="AE1000">
        <v>1114</v>
      </c>
      <c r="AF1000">
        <v>1117</v>
      </c>
      <c r="AG1000">
        <v>1107</v>
      </c>
      <c r="AH1000">
        <v>1112</v>
      </c>
      <c r="AI1000">
        <v>81700</v>
      </c>
      <c r="AJ1000">
        <v>1111</v>
      </c>
      <c r="AK1000">
        <v>1119</v>
      </c>
      <c r="AL1000">
        <v>1111</v>
      </c>
      <c r="AM1000">
        <v>1116</v>
      </c>
      <c r="AN1000">
        <v>58100</v>
      </c>
      <c r="AO1000">
        <v>1116</v>
      </c>
      <c r="AP1000">
        <v>1118</v>
      </c>
      <c r="AQ1000">
        <v>1115</v>
      </c>
      <c r="AR1000">
        <v>1117</v>
      </c>
      <c r="AS1000">
        <v>19900</v>
      </c>
      <c r="AT1000">
        <v>1117</v>
      </c>
      <c r="AU1000">
        <v>1117</v>
      </c>
      <c r="AV1000">
        <v>1114</v>
      </c>
      <c r="AW1000">
        <v>1114</v>
      </c>
      <c r="AX1000">
        <v>33200</v>
      </c>
      <c r="AY1000">
        <v>1115</v>
      </c>
      <c r="AZ1000">
        <v>1116</v>
      </c>
      <c r="BA1000">
        <v>1112</v>
      </c>
      <c r="BB1000">
        <v>1115</v>
      </c>
      <c r="BC1000">
        <v>19400</v>
      </c>
    </row>
    <row r="1001" spans="1:55" ht="27">
      <c r="A1001" s="15" t="s">
        <v>18</v>
      </c>
      <c r="B1001" s="30">
        <v>16</v>
      </c>
      <c r="C1001" s="30">
        <v>3097</v>
      </c>
      <c r="D1001" s="10" t="s">
        <v>305</v>
      </c>
      <c r="E1001" s="15" t="s">
        <v>20</v>
      </c>
      <c r="F1001" s="15" t="s">
        <v>752</v>
      </c>
      <c r="G1001" s="50">
        <v>6740</v>
      </c>
      <c r="H1001" s="50">
        <v>440</v>
      </c>
      <c r="I1001" s="58">
        <v>6.9800000000000001E-2</v>
      </c>
      <c r="J1001" s="50">
        <v>121500</v>
      </c>
      <c r="K1001" s="50">
        <v>6780</v>
      </c>
      <c r="L1001" s="53">
        <v>6340</v>
      </c>
      <c r="M1001" s="63">
        <f t="shared" si="82"/>
        <v>9.0909090909090912E-2</v>
      </c>
      <c r="N1001" s="42" t="str">
        <f>IFERROR(VLOOKUP(C1001, マスタ!$E$2:$G$33, 3, TRUE), "")</f>
        <v>繊維製品</v>
      </c>
      <c r="O1001" s="15" t="str">
        <f>IF(F1001 = "", "", TEXT( WORKDAY(TEXT(LEFT(F1001, FIND("(", F1001) - 1), "yyyy/mm/dd"), 1, マスタ!$A$2:$A$106), "yyyymmdd"))</f>
        <v>20170817</v>
      </c>
      <c r="P1001" s="16">
        <v>42964</v>
      </c>
      <c r="Q1001" s="56">
        <v>6670</v>
      </c>
      <c r="R1001" s="56">
        <v>6850</v>
      </c>
      <c r="S1001" s="56">
        <v>6660</v>
      </c>
      <c r="T1001" s="15" t="str">
        <f t="shared" si="79"/>
        <v>有</v>
      </c>
      <c r="U1001" s="15" t="str">
        <f t="shared" si="80"/>
        <v>無</v>
      </c>
      <c r="V1001" s="67">
        <f t="shared" si="81"/>
        <v>-1.0385756676557834E-2</v>
      </c>
      <c r="W1001" s="17" t="s">
        <v>950</v>
      </c>
      <c r="X1001" s="46">
        <v>10</v>
      </c>
      <c r="Y1001" s="71">
        <f t="shared" si="83"/>
        <v>1.4836795252225521</v>
      </c>
      <c r="Z1001">
        <v>6670</v>
      </c>
      <c r="AA1001">
        <v>6710</v>
      </c>
      <c r="AB1001">
        <v>6660</v>
      </c>
      <c r="AC1001">
        <v>6700</v>
      </c>
      <c r="AD1001">
        <v>6400</v>
      </c>
      <c r="AE1001">
        <v>6700</v>
      </c>
      <c r="AF1001">
        <v>6740</v>
      </c>
      <c r="AG1001">
        <v>6700</v>
      </c>
      <c r="AH1001">
        <v>6710</v>
      </c>
      <c r="AI1001">
        <v>1600</v>
      </c>
      <c r="AJ1001">
        <v>6710</v>
      </c>
      <c r="AK1001">
        <v>6710</v>
      </c>
      <c r="AL1001">
        <v>6680</v>
      </c>
      <c r="AM1001">
        <v>6680</v>
      </c>
      <c r="AN1001">
        <v>1900</v>
      </c>
      <c r="AO1001">
        <v>6690</v>
      </c>
      <c r="AP1001">
        <v>6690</v>
      </c>
      <c r="AQ1001">
        <v>6660</v>
      </c>
      <c r="AR1001">
        <v>6670</v>
      </c>
      <c r="AS1001">
        <v>2900</v>
      </c>
      <c r="AT1001">
        <v>6670</v>
      </c>
      <c r="AU1001">
        <v>6690</v>
      </c>
      <c r="AV1001">
        <v>6660</v>
      </c>
      <c r="AW1001">
        <v>6680</v>
      </c>
      <c r="AX1001">
        <v>1600</v>
      </c>
      <c r="AY1001">
        <v>6690</v>
      </c>
      <c r="AZ1001">
        <v>6690</v>
      </c>
      <c r="BA1001">
        <v>6680</v>
      </c>
      <c r="BB1001">
        <v>6680</v>
      </c>
      <c r="BC1001">
        <v>300</v>
      </c>
    </row>
    <row r="1002" spans="1:55" ht="27">
      <c r="A1002" s="14" t="s">
        <v>18</v>
      </c>
      <c r="B1002" s="31">
        <v>17</v>
      </c>
      <c r="C1002" s="31">
        <v>3909</v>
      </c>
      <c r="D1002" s="9" t="s">
        <v>128</v>
      </c>
      <c r="E1002" s="14" t="s">
        <v>20</v>
      </c>
      <c r="F1002" s="14" t="s">
        <v>752</v>
      </c>
      <c r="G1002" s="51">
        <v>1091</v>
      </c>
      <c r="H1002" s="51">
        <v>71</v>
      </c>
      <c r="I1002" s="59">
        <v>6.9599999999999995E-2</v>
      </c>
      <c r="J1002" s="51">
        <v>834700</v>
      </c>
      <c r="K1002" s="51">
        <v>1261</v>
      </c>
      <c r="L1002" s="52">
        <v>1022</v>
      </c>
      <c r="M1002" s="64">
        <f t="shared" si="82"/>
        <v>0.71129707112970708</v>
      </c>
      <c r="N1002" s="43" t="str">
        <f>IFERROR(VLOOKUP(C1002, マスタ!$E$2:$G$33, 3, TRUE), "")</f>
        <v>パルプ・紙</v>
      </c>
      <c r="O1002" s="14" t="str">
        <f>IF(F1002 = "", "", TEXT( WORKDAY(TEXT(LEFT(F1002, FIND("(", F1002) - 1), "yyyy/mm/dd"), 1, マスタ!$A$2:$A$106), "yyyymmdd"))</f>
        <v>20170817</v>
      </c>
      <c r="P1002" s="18">
        <v>42964</v>
      </c>
      <c r="Q1002" s="57">
        <v>1090</v>
      </c>
      <c r="R1002" s="57">
        <v>1104</v>
      </c>
      <c r="S1002" s="57">
        <v>1051</v>
      </c>
      <c r="T1002" s="14" t="str">
        <f t="shared" si="79"/>
        <v>有</v>
      </c>
      <c r="U1002" s="14" t="str">
        <f t="shared" si="80"/>
        <v>有</v>
      </c>
      <c r="V1002" s="68">
        <f t="shared" si="81"/>
        <v>-9.1659028414303734E-4</v>
      </c>
      <c r="W1002" s="19" t="s">
        <v>947</v>
      </c>
      <c r="X1002" s="47">
        <v>-10</v>
      </c>
      <c r="Y1002" s="70">
        <f t="shared" si="83"/>
        <v>-9.1659028414298813</v>
      </c>
      <c r="Z1002">
        <v>1090</v>
      </c>
      <c r="AA1002">
        <v>1090</v>
      </c>
      <c r="AB1002">
        <v>1060</v>
      </c>
      <c r="AC1002">
        <v>1070</v>
      </c>
      <c r="AD1002">
        <v>21100</v>
      </c>
      <c r="AE1002">
        <v>1070</v>
      </c>
      <c r="AF1002">
        <v>1075</v>
      </c>
      <c r="AG1002">
        <v>1066</v>
      </c>
      <c r="AH1002">
        <v>1066</v>
      </c>
      <c r="AI1002">
        <v>6600</v>
      </c>
      <c r="AJ1002">
        <v>1068</v>
      </c>
      <c r="AK1002">
        <v>1068</v>
      </c>
      <c r="AL1002">
        <v>1060</v>
      </c>
      <c r="AM1002">
        <v>1063</v>
      </c>
      <c r="AN1002">
        <v>4400</v>
      </c>
      <c r="AO1002">
        <v>1059</v>
      </c>
      <c r="AP1002">
        <v>1061</v>
      </c>
      <c r="AQ1002">
        <v>1051</v>
      </c>
      <c r="AR1002">
        <v>1060</v>
      </c>
      <c r="AS1002">
        <v>9100</v>
      </c>
      <c r="AT1002">
        <v>1060</v>
      </c>
      <c r="AU1002">
        <v>1064</v>
      </c>
      <c r="AV1002">
        <v>1060</v>
      </c>
      <c r="AW1002">
        <v>1064</v>
      </c>
      <c r="AX1002">
        <v>3200</v>
      </c>
      <c r="AY1002">
        <v>1066</v>
      </c>
      <c r="AZ1002">
        <v>1074</v>
      </c>
      <c r="BA1002">
        <v>1064</v>
      </c>
      <c r="BB1002">
        <v>1072</v>
      </c>
      <c r="BC1002">
        <v>5100</v>
      </c>
    </row>
    <row r="1003" spans="1:55" ht="15">
      <c r="A1003" s="15" t="s">
        <v>18</v>
      </c>
      <c r="B1003" s="30">
        <v>20</v>
      </c>
      <c r="C1003" s="30">
        <v>5310</v>
      </c>
      <c r="D1003" s="10" t="s">
        <v>455</v>
      </c>
      <c r="E1003" s="15" t="s">
        <v>20</v>
      </c>
      <c r="F1003" s="15" t="s">
        <v>752</v>
      </c>
      <c r="G1003" s="50">
        <v>2230</v>
      </c>
      <c r="H1003" s="50">
        <v>135</v>
      </c>
      <c r="I1003" s="58">
        <v>6.4399999999999999E-2</v>
      </c>
      <c r="J1003" s="50">
        <v>170700</v>
      </c>
      <c r="K1003" s="50">
        <v>2250</v>
      </c>
      <c r="L1003" s="53">
        <v>2102</v>
      </c>
      <c r="M1003" s="63">
        <f t="shared" si="82"/>
        <v>0.13513513513513514</v>
      </c>
      <c r="N1003" s="42" t="str">
        <f>IFERROR(VLOOKUP(C1003, マスタ!$E$2:$G$33, 3, TRUE), "")</f>
        <v>窯業</v>
      </c>
      <c r="O1003" s="15" t="str">
        <f>IF(F1003 = "", "", TEXT( WORKDAY(TEXT(LEFT(F1003, FIND("(", F1003) - 1), "yyyy/mm/dd"), 1, マスタ!$A$2:$A$106), "yyyymmdd"))</f>
        <v>20170817</v>
      </c>
      <c r="P1003" s="16">
        <v>42964</v>
      </c>
      <c r="Q1003" s="56">
        <v>2255</v>
      </c>
      <c r="R1003" s="56">
        <v>2335</v>
      </c>
      <c r="S1003" s="56">
        <v>2255</v>
      </c>
      <c r="T1003" s="15" t="str">
        <f t="shared" si="79"/>
        <v>有</v>
      </c>
      <c r="U1003" s="15" t="str">
        <f t="shared" si="80"/>
        <v>無</v>
      </c>
      <c r="V1003" s="67">
        <f t="shared" si="81"/>
        <v>1.1210762331838486E-2</v>
      </c>
      <c r="W1003" s="17" t="s">
        <v>949</v>
      </c>
      <c r="X1003" s="46">
        <v>44</v>
      </c>
      <c r="Y1003" s="71">
        <f t="shared" si="83"/>
        <v>19.730941704035875</v>
      </c>
      <c r="Z1003">
        <v>2255</v>
      </c>
      <c r="AA1003">
        <v>2306</v>
      </c>
      <c r="AB1003">
        <v>2255</v>
      </c>
      <c r="AC1003">
        <v>2306</v>
      </c>
      <c r="AD1003">
        <v>27400</v>
      </c>
      <c r="AE1003">
        <v>2305</v>
      </c>
      <c r="AF1003">
        <v>2333</v>
      </c>
      <c r="AG1003">
        <v>2282</v>
      </c>
      <c r="AH1003">
        <v>2320</v>
      </c>
      <c r="AI1003">
        <v>10200</v>
      </c>
      <c r="AJ1003">
        <v>2322</v>
      </c>
      <c r="AK1003">
        <v>2334</v>
      </c>
      <c r="AL1003">
        <v>2292</v>
      </c>
      <c r="AM1003">
        <v>2292</v>
      </c>
      <c r="AN1003">
        <v>6200</v>
      </c>
      <c r="AO1003">
        <v>2295</v>
      </c>
      <c r="AP1003">
        <v>2295</v>
      </c>
      <c r="AQ1003">
        <v>2278</v>
      </c>
      <c r="AR1003">
        <v>2287</v>
      </c>
      <c r="AS1003">
        <v>1400</v>
      </c>
      <c r="AT1003">
        <v>2284</v>
      </c>
      <c r="AU1003">
        <v>2296</v>
      </c>
      <c r="AV1003">
        <v>2274</v>
      </c>
      <c r="AW1003">
        <v>2296</v>
      </c>
      <c r="AX1003">
        <v>2100</v>
      </c>
      <c r="AY1003">
        <v>2294</v>
      </c>
      <c r="AZ1003">
        <v>2297</v>
      </c>
      <c r="BA1003">
        <v>2280</v>
      </c>
      <c r="BB1003">
        <v>2280</v>
      </c>
      <c r="BC1003">
        <v>3300</v>
      </c>
    </row>
    <row r="1004" spans="1:55" ht="15">
      <c r="A1004" s="14" t="s">
        <v>18</v>
      </c>
      <c r="B1004" s="31">
        <v>21</v>
      </c>
      <c r="C1004" s="31">
        <v>7609</v>
      </c>
      <c r="D1004" s="9" t="s">
        <v>53</v>
      </c>
      <c r="E1004" s="14" t="s">
        <v>20</v>
      </c>
      <c r="F1004" s="14" t="s">
        <v>752</v>
      </c>
      <c r="G1004" s="51">
        <v>1775</v>
      </c>
      <c r="H1004" s="51">
        <v>102</v>
      </c>
      <c r="I1004" s="59">
        <v>6.0999999999999999E-2</v>
      </c>
      <c r="J1004" s="51">
        <v>134300</v>
      </c>
      <c r="K1004" s="51">
        <v>1784</v>
      </c>
      <c r="L1004" s="52">
        <v>1676</v>
      </c>
      <c r="M1004" s="64">
        <f t="shared" si="82"/>
        <v>8.3333333333333329E-2</v>
      </c>
      <c r="N1004" s="43" t="str">
        <f>IFERROR(VLOOKUP(C1004, マスタ!$E$2:$G$33, 3, TRUE), "")</f>
        <v>75</v>
      </c>
      <c r="O1004" s="14" t="str">
        <f>IF(F1004 = "", "", TEXT( WORKDAY(TEXT(LEFT(F1004, FIND("(", F1004) - 1), "yyyy/mm/dd"), 1, マスタ!$A$2:$A$106), "yyyymmdd"))</f>
        <v>20170817</v>
      </c>
      <c r="P1004" s="18">
        <v>42964</v>
      </c>
      <c r="Q1004" s="57">
        <v>1773</v>
      </c>
      <c r="R1004" s="57">
        <v>1799</v>
      </c>
      <c r="S1004" s="57">
        <v>1742</v>
      </c>
      <c r="T1004" s="14" t="str">
        <f t="shared" si="79"/>
        <v>有</v>
      </c>
      <c r="U1004" s="14" t="str">
        <f t="shared" si="80"/>
        <v>有</v>
      </c>
      <c r="V1004" s="68">
        <f t="shared" si="81"/>
        <v>-1.1267605633802358E-3</v>
      </c>
      <c r="W1004" s="19" t="s">
        <v>947</v>
      </c>
      <c r="X1004" s="47">
        <v>-17</v>
      </c>
      <c r="Y1004" s="70">
        <f t="shared" si="83"/>
        <v>-9.577464788732394</v>
      </c>
      <c r="Z1004">
        <v>1773</v>
      </c>
      <c r="AA1004">
        <v>1791</v>
      </c>
      <c r="AB1004">
        <v>1773</v>
      </c>
      <c r="AC1004">
        <v>1784</v>
      </c>
      <c r="AD1004">
        <v>7600</v>
      </c>
      <c r="AE1004">
        <v>1781</v>
      </c>
      <c r="AF1004">
        <v>1786</v>
      </c>
      <c r="AG1004">
        <v>1771</v>
      </c>
      <c r="AH1004">
        <v>1771</v>
      </c>
      <c r="AI1004">
        <v>2400</v>
      </c>
      <c r="AJ1004">
        <v>1771</v>
      </c>
      <c r="AK1004">
        <v>1771</v>
      </c>
      <c r="AL1004">
        <v>1761</v>
      </c>
      <c r="AM1004">
        <v>1761</v>
      </c>
      <c r="AN1004">
        <v>2600</v>
      </c>
      <c r="AO1004">
        <v>1762</v>
      </c>
      <c r="AP1004">
        <v>1767</v>
      </c>
      <c r="AQ1004">
        <v>1757</v>
      </c>
      <c r="AR1004">
        <v>1757</v>
      </c>
      <c r="AS1004">
        <v>800</v>
      </c>
      <c r="AT1004">
        <v>1752</v>
      </c>
      <c r="AU1004">
        <v>1752</v>
      </c>
      <c r="AV1004">
        <v>1742</v>
      </c>
      <c r="AW1004">
        <v>1745</v>
      </c>
      <c r="AX1004">
        <v>6800</v>
      </c>
      <c r="AY1004">
        <v>1749</v>
      </c>
      <c r="AZ1004">
        <v>1750</v>
      </c>
      <c r="BA1004">
        <v>1747</v>
      </c>
      <c r="BB1004">
        <v>1750</v>
      </c>
      <c r="BC1004">
        <v>400</v>
      </c>
    </row>
    <row r="1005" spans="1:55" ht="15">
      <c r="A1005" s="15" t="s">
        <v>18</v>
      </c>
      <c r="B1005" s="30">
        <v>22</v>
      </c>
      <c r="C1005" s="30">
        <v>3661</v>
      </c>
      <c r="D1005" s="10" t="s">
        <v>261</v>
      </c>
      <c r="E1005" s="15" t="s">
        <v>20</v>
      </c>
      <c r="F1005" s="15" t="s">
        <v>752</v>
      </c>
      <c r="G1005" s="50">
        <v>1519</v>
      </c>
      <c r="H1005" s="50">
        <v>86</v>
      </c>
      <c r="I1005" s="58">
        <v>0.06</v>
      </c>
      <c r="J1005" s="50">
        <v>690700</v>
      </c>
      <c r="K1005" s="50">
        <v>1530</v>
      </c>
      <c r="L1005" s="53">
        <v>1444</v>
      </c>
      <c r="M1005" s="63">
        <f t="shared" si="82"/>
        <v>0.12790697674418605</v>
      </c>
      <c r="N1005" s="42" t="str">
        <f>IFERROR(VLOOKUP(C1005, マスタ!$E$2:$G$33, 3, TRUE), "")</f>
        <v>36</v>
      </c>
      <c r="O1005" s="15" t="str">
        <f>IF(F1005 = "", "", TEXT( WORKDAY(TEXT(LEFT(F1005, FIND("(", F1005) - 1), "yyyy/mm/dd"), 1, マスタ!$A$2:$A$106), "yyyymmdd"))</f>
        <v>20170817</v>
      </c>
      <c r="P1005" s="16">
        <v>42964</v>
      </c>
      <c r="Q1005" s="56">
        <v>1490</v>
      </c>
      <c r="R1005" s="56">
        <v>1534</v>
      </c>
      <c r="S1005" s="56">
        <v>1472</v>
      </c>
      <c r="T1005" s="15" t="str">
        <f t="shared" si="79"/>
        <v>有</v>
      </c>
      <c r="U1005" s="15" t="str">
        <f t="shared" si="80"/>
        <v>有</v>
      </c>
      <c r="V1005" s="67">
        <f t="shared" si="81"/>
        <v>-1.9091507570770272E-2</v>
      </c>
      <c r="W1005" s="17" t="s">
        <v>949</v>
      </c>
      <c r="X1005" s="46">
        <v>30</v>
      </c>
      <c r="Y1005" s="71">
        <f t="shared" si="83"/>
        <v>19.749835418038185</v>
      </c>
      <c r="Z1005">
        <v>1490</v>
      </c>
      <c r="AA1005">
        <v>1506</v>
      </c>
      <c r="AB1005">
        <v>1490</v>
      </c>
      <c r="AC1005">
        <v>1503</v>
      </c>
      <c r="AD1005">
        <v>26000</v>
      </c>
      <c r="AE1005">
        <v>1505</v>
      </c>
      <c r="AF1005">
        <v>1530</v>
      </c>
      <c r="AG1005">
        <v>1499</v>
      </c>
      <c r="AH1005">
        <v>1516</v>
      </c>
      <c r="AI1005">
        <v>61500</v>
      </c>
      <c r="AJ1005">
        <v>1514</v>
      </c>
      <c r="AK1005">
        <v>1534</v>
      </c>
      <c r="AL1005">
        <v>1514</v>
      </c>
      <c r="AM1005">
        <v>1517</v>
      </c>
      <c r="AN1005">
        <v>19600</v>
      </c>
      <c r="AO1005">
        <v>1520</v>
      </c>
      <c r="AP1005">
        <v>1520</v>
      </c>
      <c r="AQ1005">
        <v>1497</v>
      </c>
      <c r="AR1005">
        <v>1504</v>
      </c>
      <c r="AS1005">
        <v>21400</v>
      </c>
      <c r="AT1005">
        <v>1504</v>
      </c>
      <c r="AU1005">
        <v>1511</v>
      </c>
      <c r="AV1005">
        <v>1492</v>
      </c>
      <c r="AW1005">
        <v>1506</v>
      </c>
      <c r="AX1005">
        <v>15200</v>
      </c>
      <c r="AY1005">
        <v>1506</v>
      </c>
      <c r="AZ1005">
        <v>1506</v>
      </c>
      <c r="BA1005">
        <v>1501</v>
      </c>
      <c r="BB1005">
        <v>1503</v>
      </c>
      <c r="BC1005">
        <v>3000</v>
      </c>
    </row>
    <row r="1006" spans="1:55" ht="15">
      <c r="A1006" s="14" t="s">
        <v>811</v>
      </c>
      <c r="B1006" s="31">
        <v>23</v>
      </c>
      <c r="C1006" s="31">
        <v>4343</v>
      </c>
      <c r="D1006" s="9" t="s">
        <v>385</v>
      </c>
      <c r="E1006" s="14" t="s">
        <v>20</v>
      </c>
      <c r="F1006" s="14" t="s">
        <v>752</v>
      </c>
      <c r="G1006" s="51">
        <v>3235</v>
      </c>
      <c r="H1006" s="51">
        <v>180</v>
      </c>
      <c r="I1006" s="59">
        <v>5.8900000000000001E-2</v>
      </c>
      <c r="J1006" s="51">
        <v>100500</v>
      </c>
      <c r="K1006" s="51">
        <v>3250</v>
      </c>
      <c r="L1006" s="52">
        <v>3135</v>
      </c>
      <c r="M1006" s="64">
        <f t="shared" si="82"/>
        <v>0.13043478260869565</v>
      </c>
      <c r="N1006" s="43" t="str">
        <f>IFERROR(VLOOKUP(C1006, マスタ!$E$2:$G$33, 3, TRUE), "")</f>
        <v>化学・医薬品</v>
      </c>
      <c r="O1006" s="14" t="str">
        <f>IF(F1006 = "", "", TEXT( WORKDAY(TEXT(LEFT(F1006, FIND("(", F1006) - 1), "yyyy/mm/dd"), 1, マスタ!$A$2:$A$106), "yyyymmdd"))</f>
        <v>20170817</v>
      </c>
      <c r="P1006" s="18">
        <v>42964</v>
      </c>
      <c r="Q1006" s="57">
        <v>3250</v>
      </c>
      <c r="R1006" s="57">
        <v>3360</v>
      </c>
      <c r="S1006" s="57">
        <v>3245</v>
      </c>
      <c r="T1006" s="14" t="str">
        <f t="shared" si="79"/>
        <v>有</v>
      </c>
      <c r="U1006" s="14" t="str">
        <f t="shared" si="80"/>
        <v>無</v>
      </c>
      <c r="V1006" s="68">
        <f t="shared" si="81"/>
        <v>4.6367851622874934E-3</v>
      </c>
      <c r="W1006" s="19" t="s">
        <v>950</v>
      </c>
      <c r="X1006" s="47">
        <v>25</v>
      </c>
      <c r="Y1006" s="70">
        <f t="shared" si="83"/>
        <v>7.7279752704791349</v>
      </c>
      <c r="Z1006">
        <v>3250</v>
      </c>
      <c r="AA1006">
        <v>3270</v>
      </c>
      <c r="AB1006">
        <v>3245</v>
      </c>
      <c r="AC1006">
        <v>3265</v>
      </c>
      <c r="AD1006">
        <v>3200</v>
      </c>
      <c r="AE1006">
        <v>3265</v>
      </c>
      <c r="AF1006">
        <v>3265</v>
      </c>
      <c r="AG1006">
        <v>3250</v>
      </c>
      <c r="AH1006">
        <v>3250</v>
      </c>
      <c r="AI1006">
        <v>600</v>
      </c>
      <c r="AJ1006">
        <v>3255</v>
      </c>
      <c r="AK1006">
        <v>3255</v>
      </c>
      <c r="AL1006">
        <v>3255</v>
      </c>
      <c r="AM1006">
        <v>3255</v>
      </c>
      <c r="AN1006">
        <v>100</v>
      </c>
      <c r="AO1006">
        <v>3255</v>
      </c>
      <c r="AP1006">
        <v>3260</v>
      </c>
      <c r="AQ1006">
        <v>3250</v>
      </c>
      <c r="AR1006">
        <v>3260</v>
      </c>
      <c r="AS1006">
        <v>1500</v>
      </c>
      <c r="AT1006">
        <v>3260</v>
      </c>
      <c r="AU1006">
        <v>3275</v>
      </c>
      <c r="AV1006">
        <v>3260</v>
      </c>
      <c r="AW1006">
        <v>3275</v>
      </c>
      <c r="AX1006">
        <v>1400</v>
      </c>
      <c r="AY1006">
        <v>3265</v>
      </c>
      <c r="AZ1006">
        <v>3265</v>
      </c>
      <c r="BA1006">
        <v>3265</v>
      </c>
      <c r="BB1006">
        <v>3265</v>
      </c>
      <c r="BC1006">
        <v>600</v>
      </c>
    </row>
    <row r="1007" spans="1:55" ht="15">
      <c r="A1007" s="15" t="s">
        <v>18</v>
      </c>
      <c r="B1007" s="30">
        <v>24</v>
      </c>
      <c r="C1007" s="30">
        <v>2904</v>
      </c>
      <c r="D1007" s="10" t="s">
        <v>753</v>
      </c>
      <c r="E1007" s="15" t="s">
        <v>20</v>
      </c>
      <c r="F1007" s="15" t="s">
        <v>752</v>
      </c>
      <c r="G1007" s="50">
        <v>1296</v>
      </c>
      <c r="H1007" s="50">
        <v>71</v>
      </c>
      <c r="I1007" s="58">
        <v>5.8000000000000003E-2</v>
      </c>
      <c r="J1007" s="50">
        <v>11700</v>
      </c>
      <c r="K1007" s="50">
        <v>1298</v>
      </c>
      <c r="L1007" s="53">
        <v>1252</v>
      </c>
      <c r="M1007" s="63">
        <f t="shared" si="82"/>
        <v>4.3478260869565216E-2</v>
      </c>
      <c r="N1007" s="42" t="str">
        <f>IFERROR(VLOOKUP(C1007, マスタ!$E$2:$G$33, 3, TRUE), "")</f>
        <v>食品</v>
      </c>
      <c r="O1007" s="15" t="str">
        <f>IF(F1007 = "", "", TEXT( WORKDAY(TEXT(LEFT(F1007, FIND("(", F1007) - 1), "yyyy/mm/dd"), 1, マスタ!$A$2:$A$106), "yyyymmdd"))</f>
        <v>20170817</v>
      </c>
      <c r="P1007" s="16">
        <v>42964</v>
      </c>
      <c r="Q1007" s="56">
        <v>1315</v>
      </c>
      <c r="R1007" s="56">
        <v>1315</v>
      </c>
      <c r="S1007" s="56">
        <v>1280</v>
      </c>
      <c r="T1007" s="15" t="str">
        <f t="shared" si="79"/>
        <v>無</v>
      </c>
      <c r="U1007" s="15" t="str">
        <f t="shared" si="80"/>
        <v>有</v>
      </c>
      <c r="V1007" s="67">
        <f t="shared" si="81"/>
        <v>1.4660493827160392E-2</v>
      </c>
      <c r="W1007" s="17" t="s">
        <v>948</v>
      </c>
      <c r="X1007" s="46">
        <v>-9</v>
      </c>
      <c r="Y1007" s="71">
        <f t="shared" si="83"/>
        <v>-6.9444444444444438</v>
      </c>
      <c r="Z1007">
        <v>1315</v>
      </c>
      <c r="AA1007">
        <v>1315</v>
      </c>
      <c r="AB1007">
        <v>1315</v>
      </c>
      <c r="AC1007">
        <v>1315</v>
      </c>
      <c r="AD1007">
        <v>2400</v>
      </c>
      <c r="AE1007">
        <v>1306</v>
      </c>
      <c r="AF1007">
        <v>1306</v>
      </c>
      <c r="AG1007">
        <v>1305</v>
      </c>
      <c r="AH1007">
        <v>1306</v>
      </c>
      <c r="AI1007">
        <v>500</v>
      </c>
      <c r="AJ1007">
        <v>1306</v>
      </c>
      <c r="AK1007">
        <v>1306</v>
      </c>
      <c r="AL1007">
        <v>1306</v>
      </c>
      <c r="AM1007">
        <v>1306</v>
      </c>
      <c r="AN1007">
        <v>500</v>
      </c>
      <c r="AS1007">
        <v>0</v>
      </c>
      <c r="AX1007">
        <v>0</v>
      </c>
      <c r="AY1007">
        <v>1309</v>
      </c>
      <c r="AZ1007">
        <v>1309</v>
      </c>
      <c r="BA1007">
        <v>1309</v>
      </c>
      <c r="BB1007">
        <v>1309</v>
      </c>
      <c r="BC1007">
        <v>200</v>
      </c>
    </row>
    <row r="1008" spans="1:55" ht="15">
      <c r="A1008" s="14" t="s">
        <v>18</v>
      </c>
      <c r="B1008" s="31">
        <v>25</v>
      </c>
      <c r="C1008" s="31">
        <v>3696</v>
      </c>
      <c r="D1008" s="9" t="s">
        <v>193</v>
      </c>
      <c r="E1008" s="14" t="s">
        <v>20</v>
      </c>
      <c r="F1008" s="14" t="s">
        <v>752</v>
      </c>
      <c r="G1008" s="51">
        <v>1332</v>
      </c>
      <c r="H1008" s="51">
        <v>72</v>
      </c>
      <c r="I1008" s="59">
        <v>5.7099999999999998E-2</v>
      </c>
      <c r="J1008" s="51">
        <v>148500</v>
      </c>
      <c r="K1008" s="51">
        <v>1347</v>
      </c>
      <c r="L1008" s="52">
        <v>1265</v>
      </c>
      <c r="M1008" s="64">
        <f t="shared" si="82"/>
        <v>0.18292682926829268</v>
      </c>
      <c r="N1008" s="43" t="str">
        <f>IFERROR(VLOOKUP(C1008, マスタ!$E$2:$G$33, 3, TRUE), "")</f>
        <v>36</v>
      </c>
      <c r="O1008" s="14" t="str">
        <f>IF(F1008 = "", "", TEXT( WORKDAY(TEXT(LEFT(F1008, FIND("(", F1008) - 1), "yyyy/mm/dd"), 1, マスタ!$A$2:$A$106), "yyyymmdd"))</f>
        <v>20170817</v>
      </c>
      <c r="P1008" s="18">
        <v>42964</v>
      </c>
      <c r="Q1008" s="57">
        <v>1326</v>
      </c>
      <c r="R1008" s="57">
        <v>1331</v>
      </c>
      <c r="S1008" s="57">
        <v>1293</v>
      </c>
      <c r="T1008" s="14" t="str">
        <f t="shared" si="79"/>
        <v>無</v>
      </c>
      <c r="U1008" s="14" t="str">
        <f t="shared" si="80"/>
        <v>有</v>
      </c>
      <c r="V1008" s="68">
        <f t="shared" si="81"/>
        <v>-4.5045045045044585E-3</v>
      </c>
      <c r="W1008" s="19" t="s">
        <v>947</v>
      </c>
      <c r="X1008" s="47">
        <v>-13</v>
      </c>
      <c r="Y1008" s="70">
        <f t="shared" si="83"/>
        <v>-9.7597597597597598</v>
      </c>
      <c r="Z1008">
        <v>1326</v>
      </c>
      <c r="AA1008">
        <v>1331</v>
      </c>
      <c r="AB1008">
        <v>1302</v>
      </c>
      <c r="AC1008">
        <v>1312</v>
      </c>
      <c r="AD1008">
        <v>13600</v>
      </c>
      <c r="AE1008">
        <v>1312</v>
      </c>
      <c r="AF1008">
        <v>1317</v>
      </c>
      <c r="AG1008">
        <v>1306</v>
      </c>
      <c r="AH1008">
        <v>1307</v>
      </c>
      <c r="AI1008">
        <v>4300</v>
      </c>
      <c r="AJ1008">
        <v>1311</v>
      </c>
      <c r="AK1008">
        <v>1315</v>
      </c>
      <c r="AL1008">
        <v>1310</v>
      </c>
      <c r="AM1008">
        <v>1311</v>
      </c>
      <c r="AN1008">
        <v>4700</v>
      </c>
      <c r="AO1008">
        <v>1310</v>
      </c>
      <c r="AP1008">
        <v>1311</v>
      </c>
      <c r="AQ1008">
        <v>1308</v>
      </c>
      <c r="AR1008">
        <v>1309</v>
      </c>
      <c r="AS1008">
        <v>1300</v>
      </c>
      <c r="AT1008">
        <v>1309</v>
      </c>
      <c r="AU1008">
        <v>1314</v>
      </c>
      <c r="AV1008">
        <v>1308</v>
      </c>
      <c r="AW1008">
        <v>1314</v>
      </c>
      <c r="AX1008">
        <v>2500</v>
      </c>
      <c r="AY1008">
        <v>1314</v>
      </c>
      <c r="AZ1008">
        <v>1314</v>
      </c>
      <c r="BA1008">
        <v>1309</v>
      </c>
      <c r="BB1008">
        <v>1313</v>
      </c>
      <c r="BC1008">
        <v>1700</v>
      </c>
    </row>
    <row r="1009" spans="1:55" ht="15">
      <c r="A1009" s="15" t="s">
        <v>18</v>
      </c>
      <c r="B1009" s="30">
        <v>27</v>
      </c>
      <c r="C1009" s="30">
        <v>5344</v>
      </c>
      <c r="D1009" s="10" t="s">
        <v>333</v>
      </c>
      <c r="E1009" s="15" t="s">
        <v>20</v>
      </c>
      <c r="F1009" s="15" t="s">
        <v>752</v>
      </c>
      <c r="G1009" s="50">
        <v>5740</v>
      </c>
      <c r="H1009" s="50">
        <v>300</v>
      </c>
      <c r="I1009" s="58">
        <v>5.5100000000000003E-2</v>
      </c>
      <c r="J1009" s="50">
        <v>144200</v>
      </c>
      <c r="K1009" s="50">
        <v>5780</v>
      </c>
      <c r="L1009" s="53">
        <v>5460</v>
      </c>
      <c r="M1009" s="63">
        <f t="shared" si="82"/>
        <v>0.125</v>
      </c>
      <c r="N1009" s="42" t="str">
        <f>IFERROR(VLOOKUP(C1009, マスタ!$E$2:$G$33, 3, TRUE), "")</f>
        <v>窯業</v>
      </c>
      <c r="O1009" s="15" t="str">
        <f>IF(F1009 = "", "", TEXT( WORKDAY(TEXT(LEFT(F1009, FIND("(", F1009) - 1), "yyyy/mm/dd"), 1, マスタ!$A$2:$A$106), "yyyymmdd"))</f>
        <v>20170817</v>
      </c>
      <c r="P1009" s="16">
        <v>42964</v>
      </c>
      <c r="Q1009" s="56">
        <v>5740</v>
      </c>
      <c r="R1009" s="56">
        <v>5940</v>
      </c>
      <c r="S1009" s="56">
        <v>5700</v>
      </c>
      <c r="T1009" s="15" t="str">
        <f t="shared" si="79"/>
        <v>有</v>
      </c>
      <c r="U1009" s="15" t="str">
        <f t="shared" si="80"/>
        <v>無</v>
      </c>
      <c r="V1009" s="67">
        <f t="shared" si="81"/>
        <v>0</v>
      </c>
      <c r="W1009" s="17" t="s">
        <v>948</v>
      </c>
      <c r="X1009" s="46">
        <v>-20</v>
      </c>
      <c r="Y1009" s="71">
        <f t="shared" si="83"/>
        <v>-3.484320557491289</v>
      </c>
      <c r="Z1009">
        <v>5740</v>
      </c>
      <c r="AA1009">
        <v>5760</v>
      </c>
      <c r="AB1009">
        <v>5740</v>
      </c>
      <c r="AC1009">
        <v>5750</v>
      </c>
      <c r="AD1009">
        <v>3400</v>
      </c>
      <c r="AE1009">
        <v>5740</v>
      </c>
      <c r="AF1009">
        <v>5750</v>
      </c>
      <c r="AG1009">
        <v>5720</v>
      </c>
      <c r="AH1009">
        <v>5730</v>
      </c>
      <c r="AI1009">
        <v>3500</v>
      </c>
      <c r="AJ1009">
        <v>5720</v>
      </c>
      <c r="AK1009">
        <v>5720</v>
      </c>
      <c r="AL1009">
        <v>5710</v>
      </c>
      <c r="AM1009">
        <v>5710</v>
      </c>
      <c r="AN1009">
        <v>600</v>
      </c>
      <c r="AO1009">
        <v>5700</v>
      </c>
      <c r="AP1009">
        <v>5700</v>
      </c>
      <c r="AQ1009">
        <v>5700</v>
      </c>
      <c r="AR1009">
        <v>5700</v>
      </c>
      <c r="AS1009">
        <v>300</v>
      </c>
      <c r="AT1009">
        <v>5710</v>
      </c>
      <c r="AU1009">
        <v>5730</v>
      </c>
      <c r="AV1009">
        <v>5700</v>
      </c>
      <c r="AW1009">
        <v>5720</v>
      </c>
      <c r="AX1009">
        <v>1700</v>
      </c>
      <c r="BC1009">
        <v>0</v>
      </c>
    </row>
    <row r="1010" spans="1:55" ht="15">
      <c r="A1010" s="14" t="s">
        <v>18</v>
      </c>
      <c r="B1010" s="31">
        <v>28</v>
      </c>
      <c r="C1010" s="31">
        <v>9474</v>
      </c>
      <c r="D1010" s="9" t="s">
        <v>317</v>
      </c>
      <c r="E1010" s="14" t="s">
        <v>20</v>
      </c>
      <c r="F1010" s="14" t="s">
        <v>752</v>
      </c>
      <c r="G1010" s="51">
        <v>3470</v>
      </c>
      <c r="H1010" s="51">
        <v>180</v>
      </c>
      <c r="I1010" s="59">
        <v>5.4699999999999999E-2</v>
      </c>
      <c r="J1010" s="51">
        <v>295900</v>
      </c>
      <c r="K1010" s="51">
        <v>3490</v>
      </c>
      <c r="L1010" s="52">
        <v>3325</v>
      </c>
      <c r="M1010" s="64">
        <f t="shared" si="82"/>
        <v>0.12121212121212122</v>
      </c>
      <c r="N1010" s="43" t="str">
        <f>IFERROR(VLOOKUP(C1010, マスタ!$E$2:$G$33, 3, TRUE), "")</f>
        <v>情報通信</v>
      </c>
      <c r="O1010" s="14" t="str">
        <f>IF(F1010 = "", "", TEXT( WORKDAY(TEXT(LEFT(F1010, FIND("(", F1010) - 1), "yyyy/mm/dd"), 1, マスタ!$A$2:$A$106), "yyyymmdd"))</f>
        <v>20170817</v>
      </c>
      <c r="P1010" s="18">
        <v>42964</v>
      </c>
      <c r="Q1010" s="57">
        <v>3490</v>
      </c>
      <c r="R1010" s="57">
        <v>3550</v>
      </c>
      <c r="S1010" s="57">
        <v>3435</v>
      </c>
      <c r="T1010" s="14" t="str">
        <f t="shared" si="79"/>
        <v>有</v>
      </c>
      <c r="U1010" s="14" t="str">
        <f t="shared" si="80"/>
        <v>有</v>
      </c>
      <c r="V1010" s="68">
        <f t="shared" si="81"/>
        <v>5.7636887608070175E-3</v>
      </c>
      <c r="W1010" s="19" t="s">
        <v>950</v>
      </c>
      <c r="X1010" s="47">
        <v>15</v>
      </c>
      <c r="Y1010" s="70">
        <f t="shared" si="83"/>
        <v>4.3227665706051877</v>
      </c>
      <c r="Z1010">
        <v>3490</v>
      </c>
      <c r="AA1010">
        <v>3535</v>
      </c>
      <c r="AB1010">
        <v>3485</v>
      </c>
      <c r="AC1010">
        <v>3525</v>
      </c>
      <c r="AD1010">
        <v>77200</v>
      </c>
      <c r="AE1010">
        <v>3525</v>
      </c>
      <c r="AF1010">
        <v>3550</v>
      </c>
      <c r="AG1010">
        <v>3525</v>
      </c>
      <c r="AH1010">
        <v>3540</v>
      </c>
      <c r="AI1010">
        <v>15600</v>
      </c>
      <c r="AJ1010">
        <v>3545</v>
      </c>
      <c r="AK1010">
        <v>3550</v>
      </c>
      <c r="AL1010">
        <v>3510</v>
      </c>
      <c r="AM1010">
        <v>3510</v>
      </c>
      <c r="AN1010">
        <v>8500</v>
      </c>
      <c r="AO1010">
        <v>3510</v>
      </c>
      <c r="AP1010">
        <v>3515</v>
      </c>
      <c r="AQ1010">
        <v>3495</v>
      </c>
      <c r="AR1010">
        <v>3500</v>
      </c>
      <c r="AS1010">
        <v>10800</v>
      </c>
      <c r="AT1010">
        <v>3500</v>
      </c>
      <c r="AU1010">
        <v>3515</v>
      </c>
      <c r="AV1010">
        <v>3495</v>
      </c>
      <c r="AW1010">
        <v>3505</v>
      </c>
      <c r="AX1010">
        <v>9700</v>
      </c>
      <c r="AY1010">
        <v>3515</v>
      </c>
      <c r="AZ1010">
        <v>3520</v>
      </c>
      <c r="BA1010">
        <v>3495</v>
      </c>
      <c r="BB1010">
        <v>3500</v>
      </c>
      <c r="BC1010">
        <v>4900</v>
      </c>
    </row>
    <row r="1011" spans="1:55" ht="27">
      <c r="A1011" s="15" t="s">
        <v>18</v>
      </c>
      <c r="B1011" s="30">
        <v>29</v>
      </c>
      <c r="C1011" s="30">
        <v>6298</v>
      </c>
      <c r="D1011" s="10" t="s">
        <v>295</v>
      </c>
      <c r="E1011" s="15" t="s">
        <v>20</v>
      </c>
      <c r="F1011" s="15" t="s">
        <v>752</v>
      </c>
      <c r="G1011" s="50">
        <v>1150</v>
      </c>
      <c r="H1011" s="50">
        <v>58</v>
      </c>
      <c r="I1011" s="58">
        <v>5.3100000000000001E-2</v>
      </c>
      <c r="J1011" s="50">
        <v>249300</v>
      </c>
      <c r="K1011" s="50">
        <v>1184</v>
      </c>
      <c r="L1011" s="53">
        <v>1120</v>
      </c>
      <c r="M1011" s="63">
        <f t="shared" si="82"/>
        <v>0.53125</v>
      </c>
      <c r="N1011" s="42" t="str">
        <f>IFERROR(VLOOKUP(C1011, マスタ!$E$2:$G$33, 3, TRUE), "")</f>
        <v>機械</v>
      </c>
      <c r="O1011" s="15" t="str">
        <f>IF(F1011 = "", "", TEXT( WORKDAY(TEXT(LEFT(F1011, FIND("(", F1011) - 1), "yyyy/mm/dd"), 1, マスタ!$A$2:$A$106), "yyyymmdd"))</f>
        <v>20170817</v>
      </c>
      <c r="P1011" s="16">
        <v>42964</v>
      </c>
      <c r="Q1011" s="56">
        <v>1144</v>
      </c>
      <c r="R1011" s="56">
        <v>1146</v>
      </c>
      <c r="S1011" s="56">
        <v>1113</v>
      </c>
      <c r="T1011" s="15" t="str">
        <f t="shared" si="79"/>
        <v>無</v>
      </c>
      <c r="U1011" s="15" t="str">
        <f t="shared" si="80"/>
        <v>有</v>
      </c>
      <c r="V1011" s="67">
        <f t="shared" si="81"/>
        <v>-5.2173913043478404E-3</v>
      </c>
      <c r="W1011" s="17" t="s">
        <v>947</v>
      </c>
      <c r="X1011" s="46">
        <v>-11</v>
      </c>
      <c r="Y1011" s="71">
        <f t="shared" si="83"/>
        <v>-9.5652173913043477</v>
      </c>
      <c r="Z1011">
        <v>1144</v>
      </c>
      <c r="AA1011">
        <v>1146</v>
      </c>
      <c r="AB1011">
        <v>1124</v>
      </c>
      <c r="AC1011">
        <v>1128</v>
      </c>
      <c r="AD1011">
        <v>23700</v>
      </c>
      <c r="AE1011">
        <v>1128</v>
      </c>
      <c r="AF1011">
        <v>1132</v>
      </c>
      <c r="AG1011">
        <v>1121</v>
      </c>
      <c r="AH1011">
        <v>1128</v>
      </c>
      <c r="AI1011">
        <v>8000</v>
      </c>
      <c r="AJ1011">
        <v>1128</v>
      </c>
      <c r="AK1011">
        <v>1130</v>
      </c>
      <c r="AL1011">
        <v>1115</v>
      </c>
      <c r="AM1011">
        <v>1119</v>
      </c>
      <c r="AN1011">
        <v>11100</v>
      </c>
      <c r="AO1011">
        <v>1118</v>
      </c>
      <c r="AP1011">
        <v>1120</v>
      </c>
      <c r="AQ1011">
        <v>1115</v>
      </c>
      <c r="AR1011">
        <v>1116</v>
      </c>
      <c r="AS1011">
        <v>5200</v>
      </c>
      <c r="AT1011">
        <v>1116</v>
      </c>
      <c r="AU1011">
        <v>1120</v>
      </c>
      <c r="AV1011">
        <v>1113</v>
      </c>
      <c r="AW1011">
        <v>1113</v>
      </c>
      <c r="AX1011">
        <v>8000</v>
      </c>
      <c r="AY1011">
        <v>1113</v>
      </c>
      <c r="AZ1011">
        <v>1124</v>
      </c>
      <c r="BA1011">
        <v>1113</v>
      </c>
      <c r="BB1011">
        <v>1124</v>
      </c>
      <c r="BC1011">
        <v>5200</v>
      </c>
    </row>
    <row r="1012" spans="1:55" ht="15">
      <c r="A1012" s="14" t="s">
        <v>18</v>
      </c>
      <c r="B1012" s="31">
        <v>30</v>
      </c>
      <c r="C1012" s="31">
        <v>3179</v>
      </c>
      <c r="D1012" s="9" t="s">
        <v>249</v>
      </c>
      <c r="E1012" s="14" t="s">
        <v>20</v>
      </c>
      <c r="F1012" s="14" t="s">
        <v>752</v>
      </c>
      <c r="G1012" s="51">
        <v>2073</v>
      </c>
      <c r="H1012" s="51">
        <v>103</v>
      </c>
      <c r="I1012" s="59">
        <v>5.2299999999999999E-2</v>
      </c>
      <c r="J1012" s="51">
        <v>120200</v>
      </c>
      <c r="K1012" s="51">
        <v>2079</v>
      </c>
      <c r="L1012" s="52">
        <v>1965</v>
      </c>
      <c r="M1012" s="64">
        <f t="shared" si="82"/>
        <v>5.2631578947368418E-2</v>
      </c>
      <c r="N1012" s="43" t="str">
        <f>IFERROR(VLOOKUP(C1012, マスタ!$E$2:$G$33, 3, TRUE), "")</f>
        <v>繊維製品</v>
      </c>
      <c r="O1012" s="14" t="str">
        <f>IF(F1012 = "", "", TEXT( WORKDAY(TEXT(LEFT(F1012, FIND("(", F1012) - 1), "yyyy/mm/dd"), 1, マスタ!$A$2:$A$106), "yyyymmdd"))</f>
        <v>20170817</v>
      </c>
      <c r="P1012" s="18">
        <v>42964</v>
      </c>
      <c r="Q1012" s="57">
        <v>2090</v>
      </c>
      <c r="R1012" s="57">
        <v>2090</v>
      </c>
      <c r="S1012" s="57">
        <v>2024</v>
      </c>
      <c r="T1012" s="14" t="str">
        <f t="shared" si="79"/>
        <v>無</v>
      </c>
      <c r="U1012" s="14" t="str">
        <f t="shared" si="80"/>
        <v>有</v>
      </c>
      <c r="V1012" s="68">
        <f t="shared" si="81"/>
        <v>8.2006753497347873E-3</v>
      </c>
      <c r="W1012" s="19" t="s">
        <v>947</v>
      </c>
      <c r="X1012" s="47">
        <v>-20</v>
      </c>
      <c r="Y1012" s="70">
        <f t="shared" si="83"/>
        <v>-9.6478533526290402</v>
      </c>
      <c r="Z1012">
        <v>2090</v>
      </c>
      <c r="AA1012">
        <v>2090</v>
      </c>
      <c r="AB1012">
        <v>2060</v>
      </c>
      <c r="AC1012">
        <v>2060</v>
      </c>
      <c r="AD1012">
        <v>8900</v>
      </c>
      <c r="AE1012">
        <v>2058</v>
      </c>
      <c r="AF1012">
        <v>2058</v>
      </c>
      <c r="AG1012">
        <v>2034</v>
      </c>
      <c r="AH1012">
        <v>2046</v>
      </c>
      <c r="AI1012">
        <v>7600</v>
      </c>
      <c r="AJ1012">
        <v>2035</v>
      </c>
      <c r="AK1012">
        <v>2042</v>
      </c>
      <c r="AL1012">
        <v>2032</v>
      </c>
      <c r="AM1012">
        <v>2032</v>
      </c>
      <c r="AN1012">
        <v>2200</v>
      </c>
      <c r="AO1012">
        <v>2032</v>
      </c>
      <c r="AP1012">
        <v>2032</v>
      </c>
      <c r="AQ1012">
        <v>2024</v>
      </c>
      <c r="AR1012">
        <v>2026</v>
      </c>
      <c r="AS1012">
        <v>2500</v>
      </c>
      <c r="AT1012">
        <v>2027</v>
      </c>
      <c r="AU1012">
        <v>2034</v>
      </c>
      <c r="AV1012">
        <v>2027</v>
      </c>
      <c r="AW1012">
        <v>2034</v>
      </c>
      <c r="AX1012">
        <v>1000</v>
      </c>
      <c r="AY1012">
        <v>2035</v>
      </c>
      <c r="AZ1012">
        <v>2035</v>
      </c>
      <c r="BA1012">
        <v>2032</v>
      </c>
      <c r="BB1012">
        <v>2035</v>
      </c>
      <c r="BC1012">
        <v>1000</v>
      </c>
    </row>
    <row r="1013" spans="1:55" ht="27">
      <c r="A1013" s="15" t="s">
        <v>18</v>
      </c>
      <c r="B1013" s="30">
        <v>31</v>
      </c>
      <c r="C1013" s="30">
        <v>2389</v>
      </c>
      <c r="D1013" s="10" t="s">
        <v>537</v>
      </c>
      <c r="E1013" s="15" t="s">
        <v>20</v>
      </c>
      <c r="F1013" s="15" t="s">
        <v>752</v>
      </c>
      <c r="G1013" s="50">
        <v>1299</v>
      </c>
      <c r="H1013" s="50">
        <v>64</v>
      </c>
      <c r="I1013" s="58">
        <v>5.1799999999999999E-2</v>
      </c>
      <c r="J1013" s="50">
        <v>279400</v>
      </c>
      <c r="K1013" s="50">
        <v>1299</v>
      </c>
      <c r="L1013" s="53">
        <v>1239</v>
      </c>
      <c r="M1013" s="63">
        <f t="shared" si="82"/>
        <v>0</v>
      </c>
      <c r="N1013" s="42" t="str">
        <f>IFERROR(VLOOKUP(C1013, マスタ!$E$2:$G$33, 3, TRUE), "")</f>
        <v>食品</v>
      </c>
      <c r="O1013" s="15" t="str">
        <f>IF(F1013 = "", "", TEXT( WORKDAY(TEXT(LEFT(F1013, FIND("(", F1013) - 1), "yyyy/mm/dd"), 1, マスタ!$A$2:$A$106), "yyyymmdd"))</f>
        <v>20170817</v>
      </c>
      <c r="P1013" s="16">
        <v>42964</v>
      </c>
      <c r="Q1013" s="56">
        <v>1272</v>
      </c>
      <c r="R1013" s="56">
        <v>1334</v>
      </c>
      <c r="S1013" s="56">
        <v>1270</v>
      </c>
      <c r="T1013" s="15" t="str">
        <f t="shared" si="79"/>
        <v>有</v>
      </c>
      <c r="U1013" s="15" t="str">
        <f t="shared" si="80"/>
        <v>無</v>
      </c>
      <c r="V1013" s="67">
        <f t="shared" si="81"/>
        <v>-2.0785219399538146E-2</v>
      </c>
      <c r="W1013" s="17" t="s">
        <v>949</v>
      </c>
      <c r="X1013" s="46">
        <v>25</v>
      </c>
      <c r="Y1013" s="71">
        <f t="shared" si="83"/>
        <v>19.24557351809084</v>
      </c>
      <c r="Z1013">
        <v>1272</v>
      </c>
      <c r="AA1013">
        <v>1314</v>
      </c>
      <c r="AB1013">
        <v>1270</v>
      </c>
      <c r="AC1013">
        <v>1305</v>
      </c>
      <c r="AD1013">
        <v>58000</v>
      </c>
      <c r="AE1013">
        <v>1302</v>
      </c>
      <c r="AF1013">
        <v>1308</v>
      </c>
      <c r="AG1013">
        <v>1293</v>
      </c>
      <c r="AH1013">
        <v>1304</v>
      </c>
      <c r="AI1013">
        <v>12500</v>
      </c>
      <c r="AJ1013">
        <v>1303</v>
      </c>
      <c r="AK1013">
        <v>1310</v>
      </c>
      <c r="AL1013">
        <v>1302</v>
      </c>
      <c r="AM1013">
        <v>1304</v>
      </c>
      <c r="AN1013">
        <v>5600</v>
      </c>
      <c r="AO1013">
        <v>1305</v>
      </c>
      <c r="AP1013">
        <v>1312</v>
      </c>
      <c r="AQ1013">
        <v>1304</v>
      </c>
      <c r="AR1013">
        <v>1312</v>
      </c>
      <c r="AS1013">
        <v>8900</v>
      </c>
      <c r="AT1013">
        <v>1313</v>
      </c>
      <c r="AU1013">
        <v>1319</v>
      </c>
      <c r="AV1013">
        <v>1308</v>
      </c>
      <c r="AW1013">
        <v>1314</v>
      </c>
      <c r="AX1013">
        <v>13800</v>
      </c>
      <c r="AY1013">
        <v>1312</v>
      </c>
      <c r="AZ1013">
        <v>1312</v>
      </c>
      <c r="BA1013">
        <v>1302</v>
      </c>
      <c r="BB1013">
        <v>1312</v>
      </c>
      <c r="BC1013">
        <v>3800</v>
      </c>
    </row>
    <row r="1014" spans="1:55" ht="27">
      <c r="A1014" s="14" t="s">
        <v>18</v>
      </c>
      <c r="B1014" s="31">
        <v>34</v>
      </c>
      <c r="C1014" s="31">
        <v>6082</v>
      </c>
      <c r="D1014" s="9" t="s">
        <v>33</v>
      </c>
      <c r="E1014" s="14" t="s">
        <v>20</v>
      </c>
      <c r="F1014" s="14" t="s">
        <v>752</v>
      </c>
      <c r="G1014" s="51">
        <v>1011</v>
      </c>
      <c r="H1014" s="51">
        <v>49</v>
      </c>
      <c r="I1014" s="59">
        <v>5.0900000000000001E-2</v>
      </c>
      <c r="J1014" s="51">
        <v>139300</v>
      </c>
      <c r="K1014" s="51">
        <v>1013</v>
      </c>
      <c r="L1014" s="52">
        <v>970</v>
      </c>
      <c r="M1014" s="64">
        <f t="shared" si="82"/>
        <v>4.6511627906976744E-2</v>
      </c>
      <c r="N1014" s="43" t="str">
        <f>IFERROR(VLOOKUP(C1014, マスタ!$E$2:$G$33, 3, TRUE), "")</f>
        <v>機械</v>
      </c>
      <c r="O1014" s="14" t="str">
        <f>IF(F1014 = "", "", TEXT( WORKDAY(TEXT(LEFT(F1014, FIND("(", F1014) - 1), "yyyy/mm/dd"), 1, マスタ!$A$2:$A$106), "yyyymmdd"))</f>
        <v>20170817</v>
      </c>
      <c r="P1014" s="18">
        <v>42964</v>
      </c>
      <c r="Q1014" s="57">
        <v>1015</v>
      </c>
      <c r="R1014" s="57">
        <v>1015</v>
      </c>
      <c r="S1014" s="57">
        <v>992</v>
      </c>
      <c r="T1014" s="14" t="str">
        <f t="shared" si="79"/>
        <v>無</v>
      </c>
      <c r="U1014" s="14" t="str">
        <f t="shared" si="80"/>
        <v>有</v>
      </c>
      <c r="V1014" s="68">
        <f t="shared" si="81"/>
        <v>3.9564787339267937E-3</v>
      </c>
      <c r="W1014" s="19" t="s">
        <v>947</v>
      </c>
      <c r="X1014" s="47">
        <v>-10</v>
      </c>
      <c r="Y1014" s="70">
        <f t="shared" si="83"/>
        <v>-9.8911968348170127</v>
      </c>
      <c r="Z1014">
        <v>1015</v>
      </c>
      <c r="AA1014">
        <v>1015</v>
      </c>
      <c r="AB1014">
        <v>1002</v>
      </c>
      <c r="AC1014">
        <v>1006</v>
      </c>
      <c r="AD1014">
        <v>8000</v>
      </c>
      <c r="AI1014">
        <v>0</v>
      </c>
      <c r="AJ1014">
        <v>1003</v>
      </c>
      <c r="AK1014">
        <v>1003</v>
      </c>
      <c r="AL1014">
        <v>1000</v>
      </c>
      <c r="AM1014">
        <v>1002</v>
      </c>
      <c r="AN1014">
        <v>1700</v>
      </c>
      <c r="AO1014">
        <v>999</v>
      </c>
      <c r="AP1014">
        <v>1000</v>
      </c>
      <c r="AQ1014">
        <v>992</v>
      </c>
      <c r="AR1014">
        <v>992</v>
      </c>
      <c r="AS1014">
        <v>3100</v>
      </c>
      <c r="AT1014">
        <v>995</v>
      </c>
      <c r="AU1014">
        <v>996</v>
      </c>
      <c r="AV1014">
        <v>994</v>
      </c>
      <c r="AW1014">
        <v>995</v>
      </c>
      <c r="AX1014">
        <v>800</v>
      </c>
      <c r="BC1014">
        <v>0</v>
      </c>
    </row>
    <row r="1015" spans="1:55" ht="15">
      <c r="A1015" s="15" t="s">
        <v>18</v>
      </c>
      <c r="B1015" s="30">
        <v>38</v>
      </c>
      <c r="C1015" s="30">
        <v>9305</v>
      </c>
      <c r="D1015" s="10" t="s">
        <v>754</v>
      </c>
      <c r="E1015" s="15" t="s">
        <v>20</v>
      </c>
      <c r="F1015" s="15" t="s">
        <v>752</v>
      </c>
      <c r="G1015" s="50">
        <v>1733</v>
      </c>
      <c r="H1015" s="50">
        <v>79</v>
      </c>
      <c r="I1015" s="58">
        <v>4.7800000000000002E-2</v>
      </c>
      <c r="J1015" s="50">
        <v>82400</v>
      </c>
      <c r="K1015" s="50">
        <v>1746</v>
      </c>
      <c r="L1015" s="53">
        <v>1668</v>
      </c>
      <c r="M1015" s="63">
        <f t="shared" si="82"/>
        <v>0.16666666666666666</v>
      </c>
      <c r="N1015" s="42" t="str">
        <f>IFERROR(VLOOKUP(C1015, マスタ!$E$2:$G$33, 3, TRUE), "")</f>
        <v>倉庫・運輸</v>
      </c>
      <c r="O1015" s="15" t="str">
        <f>IF(F1015 = "", "", TEXT( WORKDAY(TEXT(LEFT(F1015, FIND("(", F1015) - 1), "yyyy/mm/dd"), 1, マスタ!$A$2:$A$106), "yyyymmdd"))</f>
        <v>20170817</v>
      </c>
      <c r="P1015" s="16">
        <v>42964</v>
      </c>
      <c r="Q1015" s="56">
        <v>1743</v>
      </c>
      <c r="R1015" s="56">
        <v>1748</v>
      </c>
      <c r="S1015" s="56">
        <v>1715</v>
      </c>
      <c r="T1015" s="15" t="str">
        <f t="shared" si="79"/>
        <v>無</v>
      </c>
      <c r="U1015" s="15" t="str">
        <f t="shared" si="80"/>
        <v>有</v>
      </c>
      <c r="V1015" s="67">
        <f t="shared" si="81"/>
        <v>5.7703404500866196E-3</v>
      </c>
      <c r="W1015" s="17" t="s">
        <v>947</v>
      </c>
      <c r="X1015" s="46">
        <v>-17</v>
      </c>
      <c r="Y1015" s="71">
        <f t="shared" si="83"/>
        <v>-9.8095787651471422</v>
      </c>
      <c r="Z1015">
        <v>1743</v>
      </c>
      <c r="AA1015">
        <v>1743</v>
      </c>
      <c r="AB1015">
        <v>1733</v>
      </c>
      <c r="AC1015">
        <v>1733</v>
      </c>
      <c r="AD1015">
        <v>4400</v>
      </c>
      <c r="AE1015">
        <v>1723</v>
      </c>
      <c r="AF1015">
        <v>1724</v>
      </c>
      <c r="AG1015">
        <v>1717</v>
      </c>
      <c r="AH1015">
        <v>1724</v>
      </c>
      <c r="AI1015">
        <v>1400</v>
      </c>
      <c r="AJ1015">
        <v>1722</v>
      </c>
      <c r="AK1015">
        <v>1725</v>
      </c>
      <c r="AL1015">
        <v>1718</v>
      </c>
      <c r="AM1015">
        <v>1718</v>
      </c>
      <c r="AN1015">
        <v>500</v>
      </c>
      <c r="AO1015">
        <v>1718</v>
      </c>
      <c r="AP1015">
        <v>1724</v>
      </c>
      <c r="AQ1015">
        <v>1718</v>
      </c>
      <c r="AR1015">
        <v>1718</v>
      </c>
      <c r="AS1015">
        <v>300</v>
      </c>
      <c r="AT1015">
        <v>1717</v>
      </c>
      <c r="AU1015">
        <v>1727</v>
      </c>
      <c r="AV1015">
        <v>1715</v>
      </c>
      <c r="AW1015">
        <v>1724</v>
      </c>
      <c r="AX1015">
        <v>2100</v>
      </c>
      <c r="AY1015">
        <v>1724</v>
      </c>
      <c r="AZ1015">
        <v>1724</v>
      </c>
      <c r="BA1015">
        <v>1724</v>
      </c>
      <c r="BB1015">
        <v>1724</v>
      </c>
      <c r="BC1015">
        <v>100</v>
      </c>
    </row>
    <row r="1016" spans="1:55" ht="15">
      <c r="A1016" s="14" t="s">
        <v>18</v>
      </c>
      <c r="B1016" s="31">
        <v>40</v>
      </c>
      <c r="C1016" s="31">
        <v>6804</v>
      </c>
      <c r="D1016" s="9" t="s">
        <v>363</v>
      </c>
      <c r="E1016" s="14" t="s">
        <v>20</v>
      </c>
      <c r="F1016" s="14" t="s">
        <v>752</v>
      </c>
      <c r="G1016" s="51">
        <v>1793</v>
      </c>
      <c r="H1016" s="51">
        <v>78</v>
      </c>
      <c r="I1016" s="59">
        <v>4.5499999999999999E-2</v>
      </c>
      <c r="J1016" s="51">
        <v>3205500</v>
      </c>
      <c r="K1016" s="51">
        <v>1798</v>
      </c>
      <c r="L1016" s="52">
        <v>1715</v>
      </c>
      <c r="M1016" s="64">
        <f t="shared" si="82"/>
        <v>6.0240963855421686E-2</v>
      </c>
      <c r="N1016" s="43" t="str">
        <f>IFERROR(VLOOKUP(C1016, マスタ!$E$2:$G$33, 3, TRUE), "")</f>
        <v>電気</v>
      </c>
      <c r="O1016" s="14" t="str">
        <f>IF(F1016 = "", "", TEXT( WORKDAY(TEXT(LEFT(F1016, FIND("(", F1016) - 1), "yyyy/mm/dd"), 1, マスタ!$A$2:$A$106), "yyyymmdd"))</f>
        <v>20170817</v>
      </c>
      <c r="P1016" s="18">
        <v>42964</v>
      </c>
      <c r="Q1016" s="57">
        <v>1777</v>
      </c>
      <c r="R1016" s="57">
        <v>1828</v>
      </c>
      <c r="S1016" s="57">
        <v>1767</v>
      </c>
      <c r="T1016" s="14" t="str">
        <f t="shared" si="79"/>
        <v>有</v>
      </c>
      <c r="U1016" s="14" t="str">
        <f t="shared" si="80"/>
        <v>無</v>
      </c>
      <c r="V1016" s="68">
        <f t="shared" si="81"/>
        <v>-8.9235917456775837E-3</v>
      </c>
      <c r="W1016" s="19" t="s">
        <v>950</v>
      </c>
      <c r="X1016" s="47">
        <v>0</v>
      </c>
      <c r="Y1016" s="70">
        <f t="shared" si="83"/>
        <v>0</v>
      </c>
      <c r="Z1016">
        <v>1777</v>
      </c>
      <c r="AA1016">
        <v>1790</v>
      </c>
      <c r="AB1016">
        <v>1767</v>
      </c>
      <c r="AC1016">
        <v>1785</v>
      </c>
      <c r="AD1016">
        <v>166100</v>
      </c>
      <c r="AE1016">
        <v>1784</v>
      </c>
      <c r="AF1016">
        <v>1789</v>
      </c>
      <c r="AG1016">
        <v>1777</v>
      </c>
      <c r="AH1016">
        <v>1786</v>
      </c>
      <c r="AI1016">
        <v>36900</v>
      </c>
      <c r="AJ1016">
        <v>1787</v>
      </c>
      <c r="AK1016">
        <v>1790</v>
      </c>
      <c r="AL1016">
        <v>1781</v>
      </c>
      <c r="AM1016">
        <v>1783</v>
      </c>
      <c r="AN1016">
        <v>17100</v>
      </c>
      <c r="AO1016">
        <v>1784</v>
      </c>
      <c r="AP1016">
        <v>1787</v>
      </c>
      <c r="AQ1016">
        <v>1771</v>
      </c>
      <c r="AR1016">
        <v>1771</v>
      </c>
      <c r="AS1016">
        <v>43300</v>
      </c>
      <c r="AT1016">
        <v>1772</v>
      </c>
      <c r="AU1016">
        <v>1780</v>
      </c>
      <c r="AV1016">
        <v>1771</v>
      </c>
      <c r="AW1016">
        <v>1777</v>
      </c>
      <c r="AX1016">
        <v>25800</v>
      </c>
      <c r="AY1016">
        <v>1779</v>
      </c>
      <c r="AZ1016">
        <v>1779</v>
      </c>
      <c r="BA1016">
        <v>1775</v>
      </c>
      <c r="BB1016">
        <v>1778</v>
      </c>
      <c r="BC1016">
        <v>5400</v>
      </c>
    </row>
    <row r="1017" spans="1:55" ht="15">
      <c r="A1017" s="15" t="s">
        <v>18</v>
      </c>
      <c r="B1017" s="30">
        <v>43</v>
      </c>
      <c r="C1017" s="30">
        <v>3926</v>
      </c>
      <c r="D1017" s="10" t="s">
        <v>755</v>
      </c>
      <c r="E1017" s="15" t="s">
        <v>20</v>
      </c>
      <c r="F1017" s="15" t="s">
        <v>752</v>
      </c>
      <c r="G1017" s="50">
        <v>3410</v>
      </c>
      <c r="H1017" s="50">
        <v>145</v>
      </c>
      <c r="I1017" s="58">
        <v>4.4400000000000002E-2</v>
      </c>
      <c r="J1017" s="50">
        <v>36100</v>
      </c>
      <c r="K1017" s="50">
        <v>3420</v>
      </c>
      <c r="L1017" s="53">
        <v>3260</v>
      </c>
      <c r="M1017" s="63">
        <f t="shared" si="82"/>
        <v>6.25E-2</v>
      </c>
      <c r="N1017" s="42" t="str">
        <f>IFERROR(VLOOKUP(C1017, マスタ!$E$2:$G$33, 3, TRUE), "")</f>
        <v>パルプ・紙</v>
      </c>
      <c r="O1017" s="15" t="str">
        <f>IF(F1017 = "", "", TEXT( WORKDAY(TEXT(LEFT(F1017, FIND("(", F1017) - 1), "yyyy/mm/dd"), 1, マスタ!$A$2:$A$106), "yyyymmdd"))</f>
        <v>20170817</v>
      </c>
      <c r="P1017" s="16">
        <v>42964</v>
      </c>
      <c r="Q1017" s="56">
        <v>3420</v>
      </c>
      <c r="R1017" s="56">
        <v>3465</v>
      </c>
      <c r="S1017" s="56">
        <v>3365</v>
      </c>
      <c r="T1017" s="15" t="str">
        <f t="shared" si="79"/>
        <v>有</v>
      </c>
      <c r="U1017" s="15" t="str">
        <f t="shared" si="80"/>
        <v>有</v>
      </c>
      <c r="V1017" s="67">
        <f t="shared" si="81"/>
        <v>2.9325513196480912E-3</v>
      </c>
      <c r="W1017" s="17" t="s">
        <v>947</v>
      </c>
      <c r="X1017" s="46">
        <v>-34</v>
      </c>
      <c r="Y1017" s="71">
        <f t="shared" si="83"/>
        <v>-9.9706744868035191</v>
      </c>
      <c r="Z1017">
        <v>3420</v>
      </c>
      <c r="AA1017">
        <v>3420</v>
      </c>
      <c r="AB1017">
        <v>3405</v>
      </c>
      <c r="AC1017">
        <v>3420</v>
      </c>
      <c r="AD1017">
        <v>900</v>
      </c>
      <c r="AE1017">
        <v>3420</v>
      </c>
      <c r="AF1017">
        <v>3420</v>
      </c>
      <c r="AG1017">
        <v>3390</v>
      </c>
      <c r="AH1017">
        <v>3390</v>
      </c>
      <c r="AI1017">
        <v>500</v>
      </c>
      <c r="AJ1017">
        <v>3410</v>
      </c>
      <c r="AK1017">
        <v>3410</v>
      </c>
      <c r="AL1017">
        <v>3370</v>
      </c>
      <c r="AM1017">
        <v>3385</v>
      </c>
      <c r="AN1017">
        <v>800</v>
      </c>
      <c r="AO1017">
        <v>3385</v>
      </c>
      <c r="AP1017">
        <v>3385</v>
      </c>
      <c r="AQ1017">
        <v>3380</v>
      </c>
      <c r="AR1017">
        <v>3380</v>
      </c>
      <c r="AS1017">
        <v>200</v>
      </c>
      <c r="AT1017">
        <v>3375</v>
      </c>
      <c r="AU1017">
        <v>3395</v>
      </c>
      <c r="AV1017">
        <v>3365</v>
      </c>
      <c r="AW1017">
        <v>3395</v>
      </c>
      <c r="AX1017">
        <v>800</v>
      </c>
      <c r="AY1017">
        <v>3380</v>
      </c>
      <c r="AZ1017">
        <v>3385</v>
      </c>
      <c r="BA1017">
        <v>3370</v>
      </c>
      <c r="BB1017">
        <v>3375</v>
      </c>
      <c r="BC1017">
        <v>1100</v>
      </c>
    </row>
    <row r="1018" spans="1:55" ht="15">
      <c r="A1018" s="14" t="s">
        <v>18</v>
      </c>
      <c r="B1018" s="31">
        <v>44</v>
      </c>
      <c r="C1018" s="31">
        <v>6420</v>
      </c>
      <c r="D1018" s="9" t="s">
        <v>58</v>
      </c>
      <c r="E1018" s="14" t="s">
        <v>20</v>
      </c>
      <c r="F1018" s="14" t="s">
        <v>752</v>
      </c>
      <c r="G1018" s="51">
        <v>4275</v>
      </c>
      <c r="H1018" s="51">
        <v>180</v>
      </c>
      <c r="I1018" s="59">
        <v>4.3999999999999997E-2</v>
      </c>
      <c r="J1018" s="51">
        <v>154300</v>
      </c>
      <c r="K1018" s="51">
        <v>4390</v>
      </c>
      <c r="L1018" s="52">
        <v>4260</v>
      </c>
      <c r="M1018" s="64">
        <f t="shared" si="82"/>
        <v>0.88461538461538458</v>
      </c>
      <c r="N1018" s="43" t="str">
        <f>IFERROR(VLOOKUP(C1018, マスタ!$E$2:$G$33, 3, TRUE), "")</f>
        <v>機械</v>
      </c>
      <c r="O1018" s="14" t="str">
        <f>IF(F1018 = "", "", TEXT( WORKDAY(TEXT(LEFT(F1018, FIND("(", F1018) - 1), "yyyy/mm/dd"), 1, マスタ!$A$2:$A$106), "yyyymmdd"))</f>
        <v>20170817</v>
      </c>
      <c r="P1018" s="18">
        <v>42964</v>
      </c>
      <c r="Q1018" s="57">
        <v>4300</v>
      </c>
      <c r="R1018" s="57">
        <v>4310</v>
      </c>
      <c r="S1018" s="57">
        <v>4110</v>
      </c>
      <c r="T1018" s="14" t="str">
        <f t="shared" si="79"/>
        <v>無</v>
      </c>
      <c r="U1018" s="14" t="str">
        <f t="shared" si="80"/>
        <v>有</v>
      </c>
      <c r="V1018" s="68">
        <f t="shared" si="81"/>
        <v>5.8479532163742132E-3</v>
      </c>
      <c r="W1018" s="19" t="s">
        <v>947</v>
      </c>
      <c r="X1018" s="47">
        <v>-42</v>
      </c>
      <c r="Y1018" s="70">
        <f t="shared" si="83"/>
        <v>-9.8245614035087723</v>
      </c>
      <c r="Z1018">
        <v>4300</v>
      </c>
      <c r="AA1018">
        <v>4310</v>
      </c>
      <c r="AB1018">
        <v>4270</v>
      </c>
      <c r="AC1018">
        <v>4285</v>
      </c>
      <c r="AD1018">
        <v>6400</v>
      </c>
      <c r="AI1018">
        <v>0</v>
      </c>
      <c r="AJ1018">
        <v>4290</v>
      </c>
      <c r="AK1018">
        <v>4295</v>
      </c>
      <c r="AL1018">
        <v>4255</v>
      </c>
      <c r="AM1018">
        <v>4255</v>
      </c>
      <c r="AN1018">
        <v>1300</v>
      </c>
      <c r="AO1018">
        <v>4245</v>
      </c>
      <c r="AP1018">
        <v>4260</v>
      </c>
      <c r="AQ1018">
        <v>4245</v>
      </c>
      <c r="AR1018">
        <v>4250</v>
      </c>
      <c r="AS1018">
        <v>2300</v>
      </c>
      <c r="AT1018">
        <v>4245</v>
      </c>
      <c r="AU1018">
        <v>4245</v>
      </c>
      <c r="AV1018">
        <v>4240</v>
      </c>
      <c r="AW1018">
        <v>4240</v>
      </c>
      <c r="AX1018">
        <v>700</v>
      </c>
      <c r="AY1018">
        <v>4235</v>
      </c>
      <c r="AZ1018">
        <v>4235</v>
      </c>
      <c r="BA1018">
        <v>4220</v>
      </c>
      <c r="BB1018">
        <v>4220</v>
      </c>
      <c r="BC1018">
        <v>1700</v>
      </c>
    </row>
    <row r="1019" spans="1:55" ht="15">
      <c r="A1019" s="15" t="s">
        <v>18</v>
      </c>
      <c r="B1019" s="30">
        <v>45</v>
      </c>
      <c r="C1019" s="30">
        <v>6383</v>
      </c>
      <c r="D1019" s="10" t="s">
        <v>579</v>
      </c>
      <c r="E1019" s="15" t="s">
        <v>20</v>
      </c>
      <c r="F1019" s="15" t="s">
        <v>752</v>
      </c>
      <c r="G1019" s="50">
        <v>4570</v>
      </c>
      <c r="H1019" s="50">
        <v>190</v>
      </c>
      <c r="I1019" s="58">
        <v>4.3400000000000001E-2</v>
      </c>
      <c r="J1019" s="50">
        <v>1358700</v>
      </c>
      <c r="K1019" s="50">
        <v>4585</v>
      </c>
      <c r="L1019" s="53">
        <v>4445</v>
      </c>
      <c r="M1019" s="63">
        <f t="shared" si="82"/>
        <v>0.10714285714285714</v>
      </c>
      <c r="N1019" s="42" t="str">
        <f>IFERROR(VLOOKUP(C1019, マスタ!$E$2:$G$33, 3, TRUE), "")</f>
        <v>機械</v>
      </c>
      <c r="O1019" s="15" t="str">
        <f>IF(F1019 = "", "", TEXT( WORKDAY(TEXT(LEFT(F1019, FIND("(", F1019) - 1), "yyyy/mm/dd"), 1, マスタ!$A$2:$A$106), "yyyymmdd"))</f>
        <v>20170817</v>
      </c>
      <c r="P1019" s="16">
        <v>42964</v>
      </c>
      <c r="Q1019" s="56">
        <v>4570</v>
      </c>
      <c r="R1019" s="56">
        <v>4625</v>
      </c>
      <c r="S1019" s="56">
        <v>4505</v>
      </c>
      <c r="T1019" s="15" t="str">
        <f t="shared" ref="T1019:T1053" si="84">IF(Q1019="", "", IF(R1019-Q1019&gt;=ROUNDDOWN(G1019/100, 0), "有", "無"))</f>
        <v>有</v>
      </c>
      <c r="U1019" s="15" t="str">
        <f t="shared" ref="U1019:U1053" si="85">IF(Q1019="", "", IF(Q1019-S1019&gt;=ROUNDDOWN(G1019/100, 0), "有", "無"))</f>
        <v>有</v>
      </c>
      <c r="V1019" s="67">
        <f t="shared" ref="V1019:V1067" si="86">IF(Q1019="", "", Q1019/G1019-1)</f>
        <v>0</v>
      </c>
      <c r="W1019" s="17" t="s">
        <v>947</v>
      </c>
      <c r="X1019" s="46">
        <v>-45</v>
      </c>
      <c r="Y1019" s="71">
        <f t="shared" si="83"/>
        <v>-9.8468271334792128</v>
      </c>
      <c r="Z1019">
        <v>4570</v>
      </c>
      <c r="AA1019">
        <v>4570</v>
      </c>
      <c r="AB1019">
        <v>4505</v>
      </c>
      <c r="AC1019">
        <v>4510</v>
      </c>
      <c r="AD1019">
        <v>120300</v>
      </c>
      <c r="AE1019">
        <v>4515</v>
      </c>
      <c r="AF1019">
        <v>4550</v>
      </c>
      <c r="AG1019">
        <v>4515</v>
      </c>
      <c r="AH1019">
        <v>4550</v>
      </c>
      <c r="AI1019">
        <v>19100</v>
      </c>
      <c r="AJ1019">
        <v>4545</v>
      </c>
      <c r="AK1019">
        <v>4565</v>
      </c>
      <c r="AL1019">
        <v>4535</v>
      </c>
      <c r="AM1019">
        <v>4545</v>
      </c>
      <c r="AN1019">
        <v>28900</v>
      </c>
      <c r="AO1019">
        <v>4545</v>
      </c>
      <c r="AP1019">
        <v>4550</v>
      </c>
      <c r="AQ1019">
        <v>4530</v>
      </c>
      <c r="AR1019">
        <v>4540</v>
      </c>
      <c r="AS1019">
        <v>19100</v>
      </c>
      <c r="AT1019">
        <v>4540</v>
      </c>
      <c r="AU1019">
        <v>4540</v>
      </c>
      <c r="AV1019">
        <v>4520</v>
      </c>
      <c r="AW1019">
        <v>4540</v>
      </c>
      <c r="AX1019">
        <v>41000</v>
      </c>
      <c r="AY1019">
        <v>4535</v>
      </c>
      <c r="AZ1019">
        <v>4545</v>
      </c>
      <c r="BA1019">
        <v>4535</v>
      </c>
      <c r="BB1019">
        <v>4540</v>
      </c>
      <c r="BC1019">
        <v>11000</v>
      </c>
    </row>
    <row r="1020" spans="1:55" ht="27">
      <c r="A1020" s="14" t="s">
        <v>18</v>
      </c>
      <c r="B1020" s="31">
        <v>46</v>
      </c>
      <c r="C1020" s="31">
        <v>3465</v>
      </c>
      <c r="D1020" s="9" t="s">
        <v>36</v>
      </c>
      <c r="E1020" s="14" t="s">
        <v>20</v>
      </c>
      <c r="F1020" s="14" t="s">
        <v>752</v>
      </c>
      <c r="G1020" s="51">
        <v>1906</v>
      </c>
      <c r="H1020" s="51">
        <v>79</v>
      </c>
      <c r="I1020" s="59">
        <v>4.3200000000000002E-2</v>
      </c>
      <c r="J1020" s="51">
        <v>138800</v>
      </c>
      <c r="K1020" s="51">
        <v>1930</v>
      </c>
      <c r="L1020" s="52">
        <v>1792</v>
      </c>
      <c r="M1020" s="64">
        <f t="shared" si="82"/>
        <v>0.17391304347826086</v>
      </c>
      <c r="N1020" s="43" t="str">
        <f>IFERROR(VLOOKUP(C1020, マスタ!$E$2:$G$33, 3, TRUE), "")</f>
        <v>繊維製品</v>
      </c>
      <c r="O1020" s="14" t="str">
        <f>IF(F1020 = "", "", TEXT( WORKDAY(TEXT(LEFT(F1020, FIND("(", F1020) - 1), "yyyy/mm/dd"), 1, マスタ!$A$2:$A$106), "yyyymmdd"))</f>
        <v>20170817</v>
      </c>
      <c r="P1020" s="18">
        <v>42964</v>
      </c>
      <c r="Q1020" s="57">
        <v>1929</v>
      </c>
      <c r="R1020" s="57">
        <v>1967</v>
      </c>
      <c r="S1020" s="57">
        <v>1871</v>
      </c>
      <c r="T1020" s="14" t="str">
        <f t="shared" si="84"/>
        <v>有</v>
      </c>
      <c r="U1020" s="14" t="str">
        <f t="shared" si="85"/>
        <v>有</v>
      </c>
      <c r="V1020" s="68">
        <f t="shared" si="86"/>
        <v>1.2067156348373631E-2</v>
      </c>
      <c r="W1020" s="19" t="s">
        <v>947</v>
      </c>
      <c r="X1020" s="47">
        <v>-19</v>
      </c>
      <c r="Y1020" s="70">
        <f t="shared" si="83"/>
        <v>-9.9685204616998959</v>
      </c>
      <c r="Z1020">
        <v>1929</v>
      </c>
      <c r="AA1020">
        <v>1948</v>
      </c>
      <c r="AB1020">
        <v>1906</v>
      </c>
      <c r="AC1020">
        <v>1948</v>
      </c>
      <c r="AD1020">
        <v>11200</v>
      </c>
      <c r="AE1020">
        <v>1940</v>
      </c>
      <c r="AF1020">
        <v>1949</v>
      </c>
      <c r="AG1020">
        <v>1930</v>
      </c>
      <c r="AH1020">
        <v>1937</v>
      </c>
      <c r="AI1020">
        <v>2000</v>
      </c>
      <c r="AJ1020">
        <v>1940</v>
      </c>
      <c r="AK1020">
        <v>1940</v>
      </c>
      <c r="AL1020">
        <v>1915</v>
      </c>
      <c r="AM1020">
        <v>1934</v>
      </c>
      <c r="AN1020">
        <v>4700</v>
      </c>
      <c r="AO1020">
        <v>1937</v>
      </c>
      <c r="AP1020">
        <v>1938</v>
      </c>
      <c r="AQ1020">
        <v>1933</v>
      </c>
      <c r="AR1020">
        <v>1938</v>
      </c>
      <c r="AS1020">
        <v>1100</v>
      </c>
      <c r="AT1020">
        <v>1945</v>
      </c>
      <c r="AU1020">
        <v>1967</v>
      </c>
      <c r="AV1020">
        <v>1941</v>
      </c>
      <c r="AW1020">
        <v>1967</v>
      </c>
      <c r="AX1020">
        <v>9600</v>
      </c>
      <c r="AY1020">
        <v>1962</v>
      </c>
      <c r="AZ1020">
        <v>1963</v>
      </c>
      <c r="BA1020">
        <v>1954</v>
      </c>
      <c r="BB1020">
        <v>1954</v>
      </c>
      <c r="BC1020">
        <v>1200</v>
      </c>
    </row>
    <row r="1021" spans="1:55" ht="15">
      <c r="A1021" s="15" t="s">
        <v>18</v>
      </c>
      <c r="B1021" s="30">
        <v>48</v>
      </c>
      <c r="C1021" s="30">
        <v>8075</v>
      </c>
      <c r="D1021" s="10" t="s">
        <v>403</v>
      </c>
      <c r="E1021" s="15" t="s">
        <v>20</v>
      </c>
      <c r="F1021" s="15" t="s">
        <v>752</v>
      </c>
      <c r="G1021" s="50">
        <v>3270</v>
      </c>
      <c r="H1021" s="50">
        <v>135</v>
      </c>
      <c r="I1021" s="58">
        <v>4.3099999999999999E-2</v>
      </c>
      <c r="J1021" s="50">
        <v>66300</v>
      </c>
      <c r="K1021" s="50">
        <v>3290</v>
      </c>
      <c r="L1021" s="53">
        <v>3155</v>
      </c>
      <c r="M1021" s="63">
        <f t="shared" si="82"/>
        <v>0.14814814814814814</v>
      </c>
      <c r="N1021" s="42" t="str">
        <f>IFERROR(VLOOKUP(C1021, マスタ!$E$2:$G$33, 3, TRUE), "")</f>
        <v>商業</v>
      </c>
      <c r="O1021" s="15" t="str">
        <f>IF(F1021 = "", "", TEXT( WORKDAY(TEXT(LEFT(F1021, FIND("(", F1021) - 1), "yyyy/mm/dd"), 1, マスタ!$A$2:$A$106), "yyyymmdd"))</f>
        <v>20170817</v>
      </c>
      <c r="P1021" s="16">
        <v>42964</v>
      </c>
      <c r="Q1021" s="56">
        <v>3200</v>
      </c>
      <c r="R1021" s="56">
        <v>3245</v>
      </c>
      <c r="S1021" s="56">
        <v>3160</v>
      </c>
      <c r="T1021" s="15" t="str">
        <f t="shared" si="84"/>
        <v>有</v>
      </c>
      <c r="U1021" s="15" t="str">
        <f t="shared" si="85"/>
        <v>有</v>
      </c>
      <c r="V1021" s="67">
        <f t="shared" si="86"/>
        <v>-2.1406727828746197E-2</v>
      </c>
      <c r="W1021" s="17" t="s">
        <v>947</v>
      </c>
      <c r="X1021" s="46">
        <v>-32</v>
      </c>
      <c r="Y1021" s="71">
        <f t="shared" si="83"/>
        <v>-9.7859327217125376</v>
      </c>
      <c r="Z1021">
        <v>3200</v>
      </c>
      <c r="AA1021">
        <v>3200</v>
      </c>
      <c r="AB1021">
        <v>3160</v>
      </c>
      <c r="AC1021">
        <v>3185</v>
      </c>
      <c r="AD1021">
        <v>6700</v>
      </c>
      <c r="AE1021">
        <v>3195</v>
      </c>
      <c r="AF1021">
        <v>3195</v>
      </c>
      <c r="AG1021">
        <v>3185</v>
      </c>
      <c r="AH1021">
        <v>3185</v>
      </c>
      <c r="AI1021">
        <v>400</v>
      </c>
      <c r="AJ1021">
        <v>3195</v>
      </c>
      <c r="AK1021">
        <v>3205</v>
      </c>
      <c r="AL1021">
        <v>3195</v>
      </c>
      <c r="AM1021">
        <v>3205</v>
      </c>
      <c r="AN1021">
        <v>1200</v>
      </c>
      <c r="AO1021">
        <v>3215</v>
      </c>
      <c r="AP1021">
        <v>3215</v>
      </c>
      <c r="AQ1021">
        <v>3200</v>
      </c>
      <c r="AR1021">
        <v>3200</v>
      </c>
      <c r="AS1021">
        <v>300</v>
      </c>
      <c r="AX1021">
        <v>0</v>
      </c>
      <c r="AY1021">
        <v>3205</v>
      </c>
      <c r="AZ1021">
        <v>3205</v>
      </c>
      <c r="BA1021">
        <v>3205</v>
      </c>
      <c r="BB1021">
        <v>3205</v>
      </c>
      <c r="BC1021">
        <v>200</v>
      </c>
    </row>
    <row r="1022" spans="1:55" ht="15">
      <c r="A1022" s="15" t="s">
        <v>18</v>
      </c>
      <c r="B1022" s="30">
        <v>2</v>
      </c>
      <c r="C1022" s="30">
        <v>6920</v>
      </c>
      <c r="D1022" s="10" t="s">
        <v>214</v>
      </c>
      <c r="E1022" s="15" t="s">
        <v>20</v>
      </c>
      <c r="F1022" s="15" t="s">
        <v>812</v>
      </c>
      <c r="G1022" s="50">
        <v>2061</v>
      </c>
      <c r="H1022" s="50">
        <v>241</v>
      </c>
      <c r="I1022" s="58">
        <v>0.13239999999999999</v>
      </c>
      <c r="J1022" s="50">
        <v>1865400</v>
      </c>
      <c r="K1022" s="50">
        <v>2097</v>
      </c>
      <c r="L1022" s="53">
        <v>1960</v>
      </c>
      <c r="M1022" s="63">
        <f t="shared" si="82"/>
        <v>0.26277372262773724</v>
      </c>
      <c r="N1022" s="42" t="str">
        <f>IFERROR(VLOOKUP(C1022, マスタ!$E$2:$G$33, 3, TRUE), "")</f>
        <v>電気</v>
      </c>
      <c r="O1022" s="15" t="str">
        <f>IF(F1022 = "", "", TEXT( WORKDAY(TEXT(LEFT(F1022, FIND("(", F1022) - 1), "yyyy/mm/dd"), 1, マスタ!$A$2:$A$106), "yyyymmdd"))</f>
        <v>20170818</v>
      </c>
      <c r="P1022" s="16">
        <v>42965</v>
      </c>
      <c r="Q1022" s="56">
        <v>2048</v>
      </c>
      <c r="R1022" s="56">
        <v>2092</v>
      </c>
      <c r="S1022" s="56">
        <v>2040</v>
      </c>
      <c r="T1022" s="15" t="str">
        <f t="shared" si="84"/>
        <v>有</v>
      </c>
      <c r="U1022" s="15" t="str">
        <f t="shared" si="85"/>
        <v>無</v>
      </c>
      <c r="V1022" s="67">
        <f t="shared" si="86"/>
        <v>-6.3076176613294788E-3</v>
      </c>
      <c r="W1022" s="17" t="s">
        <v>950</v>
      </c>
      <c r="X1022" s="46">
        <v>18</v>
      </c>
      <c r="Y1022" s="70">
        <f t="shared" si="83"/>
        <v>8.7336244541484707</v>
      </c>
      <c r="Z1022">
        <v>2048</v>
      </c>
      <c r="AA1022">
        <v>2063</v>
      </c>
      <c r="AB1022">
        <v>2041</v>
      </c>
      <c r="AC1022">
        <v>2056</v>
      </c>
      <c r="AD1022">
        <v>76500</v>
      </c>
      <c r="AE1022">
        <v>2059</v>
      </c>
      <c r="AF1022">
        <v>2073</v>
      </c>
      <c r="AG1022">
        <v>2055</v>
      </c>
      <c r="AH1022">
        <v>2073</v>
      </c>
      <c r="AI1022">
        <v>30600</v>
      </c>
      <c r="AJ1022">
        <v>2072</v>
      </c>
      <c r="AK1022">
        <v>2074</v>
      </c>
      <c r="AL1022">
        <v>2068</v>
      </c>
      <c r="AM1022">
        <v>2074</v>
      </c>
      <c r="AN1022">
        <v>23400</v>
      </c>
      <c r="AO1022">
        <v>2073</v>
      </c>
      <c r="AP1022">
        <v>2075</v>
      </c>
      <c r="AQ1022">
        <v>2069</v>
      </c>
      <c r="AR1022">
        <v>2073</v>
      </c>
      <c r="AS1022">
        <v>19100</v>
      </c>
      <c r="AT1022">
        <v>2071</v>
      </c>
      <c r="AU1022">
        <v>2073</v>
      </c>
      <c r="AV1022">
        <v>2066</v>
      </c>
      <c r="AW1022">
        <v>2066</v>
      </c>
      <c r="AX1022">
        <v>13800</v>
      </c>
      <c r="AY1022">
        <v>2067</v>
      </c>
      <c r="AZ1022">
        <v>2073</v>
      </c>
      <c r="BA1022">
        <v>2067</v>
      </c>
      <c r="BB1022">
        <v>2070</v>
      </c>
      <c r="BC1022">
        <v>15700</v>
      </c>
    </row>
    <row r="1023" spans="1:55" ht="15">
      <c r="A1023" s="14" t="s">
        <v>18</v>
      </c>
      <c r="B1023" s="31">
        <v>5</v>
      </c>
      <c r="C1023" s="31">
        <v>4109</v>
      </c>
      <c r="D1023" s="9" t="s">
        <v>361</v>
      </c>
      <c r="E1023" s="14" t="s">
        <v>20</v>
      </c>
      <c r="F1023" s="14" t="s">
        <v>812</v>
      </c>
      <c r="G1023" s="51">
        <v>4520</v>
      </c>
      <c r="H1023" s="51">
        <v>370</v>
      </c>
      <c r="I1023" s="59">
        <v>8.9200000000000002E-2</v>
      </c>
      <c r="J1023" s="51">
        <v>882400</v>
      </c>
      <c r="K1023" s="51">
        <v>4580</v>
      </c>
      <c r="L1023" s="52">
        <v>4210</v>
      </c>
      <c r="M1023" s="64">
        <f t="shared" si="82"/>
        <v>0.16216216216216217</v>
      </c>
      <c r="N1023" s="43" t="str">
        <f>IFERROR(VLOOKUP(C1023, マスタ!$E$2:$G$33, 3, TRUE), "")</f>
        <v>化学・医薬品</v>
      </c>
      <c r="O1023" s="14" t="str">
        <f>IF(F1023 = "", "", TEXT( WORKDAY(TEXT(LEFT(F1023, FIND("(", F1023) - 1), "yyyy/mm/dd"), 1, マスタ!$A$2:$A$106), "yyyymmdd"))</f>
        <v>20170818</v>
      </c>
      <c r="P1023" s="18">
        <v>42965</v>
      </c>
      <c r="Q1023" s="57">
        <v>4475</v>
      </c>
      <c r="R1023" s="57">
        <v>4820</v>
      </c>
      <c r="S1023" s="57">
        <v>4420</v>
      </c>
      <c r="T1023" s="14" t="str">
        <f t="shared" si="84"/>
        <v>有</v>
      </c>
      <c r="U1023" s="14" t="str">
        <f t="shared" si="85"/>
        <v>有</v>
      </c>
      <c r="V1023" s="68">
        <f t="shared" si="86"/>
        <v>-9.9557522123894238E-3</v>
      </c>
      <c r="W1023" s="19" t="s">
        <v>947</v>
      </c>
      <c r="X1023" s="47">
        <v>-45</v>
      </c>
      <c r="Y1023" s="71">
        <f t="shared" si="83"/>
        <v>-9.9557522123893811</v>
      </c>
      <c r="Z1023">
        <v>4475</v>
      </c>
      <c r="AA1023">
        <v>4485</v>
      </c>
      <c r="AB1023">
        <v>4420</v>
      </c>
      <c r="AC1023">
        <v>4485</v>
      </c>
      <c r="AD1023">
        <v>59600</v>
      </c>
      <c r="AE1023">
        <v>4485</v>
      </c>
      <c r="AF1023">
        <v>4550</v>
      </c>
      <c r="AG1023">
        <v>4470</v>
      </c>
      <c r="AH1023">
        <v>4550</v>
      </c>
      <c r="AI1023">
        <v>34300</v>
      </c>
      <c r="AJ1023">
        <v>4550</v>
      </c>
      <c r="AK1023">
        <v>4570</v>
      </c>
      <c r="AL1023">
        <v>4510</v>
      </c>
      <c r="AM1023">
        <v>4545</v>
      </c>
      <c r="AN1023">
        <v>45200</v>
      </c>
      <c r="AO1023">
        <v>4545</v>
      </c>
      <c r="AP1023">
        <v>4550</v>
      </c>
      <c r="AQ1023">
        <v>4470</v>
      </c>
      <c r="AR1023">
        <v>4490</v>
      </c>
      <c r="AS1023">
        <v>28800</v>
      </c>
      <c r="AT1023">
        <v>4490</v>
      </c>
      <c r="AU1023">
        <v>4545</v>
      </c>
      <c r="AV1023">
        <v>4485</v>
      </c>
      <c r="AW1023">
        <v>4520</v>
      </c>
      <c r="AX1023">
        <v>18600</v>
      </c>
      <c r="AY1023">
        <v>4510</v>
      </c>
      <c r="AZ1023">
        <v>4540</v>
      </c>
      <c r="BA1023">
        <v>4505</v>
      </c>
      <c r="BB1023">
        <v>4540</v>
      </c>
      <c r="BC1023">
        <v>9200</v>
      </c>
    </row>
    <row r="1024" spans="1:55" ht="15">
      <c r="A1024" s="14" t="s">
        <v>18</v>
      </c>
      <c r="B1024" s="31">
        <v>7</v>
      </c>
      <c r="C1024" s="31">
        <v>6294</v>
      </c>
      <c r="D1024" s="9" t="s">
        <v>624</v>
      </c>
      <c r="E1024" s="14" t="s">
        <v>20</v>
      </c>
      <c r="F1024" s="14" t="s">
        <v>812</v>
      </c>
      <c r="G1024" s="51">
        <v>1635</v>
      </c>
      <c r="H1024" s="51">
        <v>127</v>
      </c>
      <c r="I1024" s="59">
        <v>8.4199999999999997E-2</v>
      </c>
      <c r="J1024" s="51">
        <v>140100</v>
      </c>
      <c r="K1024" s="51">
        <v>1650</v>
      </c>
      <c r="L1024" s="52">
        <v>1523</v>
      </c>
      <c r="M1024" s="64">
        <f t="shared" si="82"/>
        <v>0.11811023622047244</v>
      </c>
      <c r="N1024" s="43" t="str">
        <f>IFERROR(VLOOKUP(C1024, マスタ!$E$2:$G$33, 3, TRUE), "")</f>
        <v>機械</v>
      </c>
      <c r="O1024" s="14" t="str">
        <f>IF(F1024 = "", "", TEXT( WORKDAY(TEXT(LEFT(F1024, FIND("(", F1024) - 1), "yyyy/mm/dd"), 1, マスタ!$A$2:$A$106), "yyyymmdd"))</f>
        <v>20170818</v>
      </c>
      <c r="P1024" s="18">
        <v>42965</v>
      </c>
      <c r="Q1024" s="57">
        <v>1640</v>
      </c>
      <c r="R1024" s="57">
        <v>1693</v>
      </c>
      <c r="S1024" s="57">
        <v>1607</v>
      </c>
      <c r="T1024" s="14" t="str">
        <f t="shared" si="84"/>
        <v>有</v>
      </c>
      <c r="U1024" s="14" t="str">
        <f t="shared" si="85"/>
        <v>有</v>
      </c>
      <c r="V1024" s="68">
        <f t="shared" si="86"/>
        <v>3.0581039755350758E-3</v>
      </c>
      <c r="W1024" s="19" t="s">
        <v>947</v>
      </c>
      <c r="X1024" s="47">
        <v>-16</v>
      </c>
      <c r="Y1024" s="70">
        <f t="shared" si="83"/>
        <v>-9.7859327217125376</v>
      </c>
      <c r="Z1024">
        <v>1640</v>
      </c>
      <c r="AA1024">
        <v>1640</v>
      </c>
      <c r="AB1024">
        <v>1627</v>
      </c>
      <c r="AC1024">
        <v>1627</v>
      </c>
      <c r="AD1024">
        <v>11500</v>
      </c>
      <c r="AE1024">
        <v>1630</v>
      </c>
      <c r="AF1024">
        <v>1634</v>
      </c>
      <c r="AG1024">
        <v>1607</v>
      </c>
      <c r="AH1024">
        <v>1616</v>
      </c>
      <c r="AI1024">
        <v>4600</v>
      </c>
      <c r="AJ1024">
        <v>1616</v>
      </c>
      <c r="AK1024">
        <v>1632</v>
      </c>
      <c r="AL1024">
        <v>1616</v>
      </c>
      <c r="AM1024">
        <v>1620</v>
      </c>
      <c r="AN1024">
        <v>3800</v>
      </c>
      <c r="AO1024">
        <v>1623</v>
      </c>
      <c r="AP1024">
        <v>1623</v>
      </c>
      <c r="AQ1024">
        <v>1622</v>
      </c>
      <c r="AR1024">
        <v>1622</v>
      </c>
      <c r="AS1024">
        <v>200</v>
      </c>
      <c r="AT1024">
        <v>1622</v>
      </c>
      <c r="AU1024">
        <v>1622</v>
      </c>
      <c r="AV1024">
        <v>1607</v>
      </c>
      <c r="AW1024">
        <v>1608</v>
      </c>
      <c r="AX1024">
        <v>2300</v>
      </c>
      <c r="AY1024">
        <v>1612</v>
      </c>
      <c r="AZ1024">
        <v>1612</v>
      </c>
      <c r="BA1024">
        <v>1611</v>
      </c>
      <c r="BB1024">
        <v>1611</v>
      </c>
      <c r="BC1024">
        <v>500</v>
      </c>
    </row>
    <row r="1025" spans="1:55" ht="27">
      <c r="A1025" s="15" t="s">
        <v>18</v>
      </c>
      <c r="B1025" s="30">
        <v>10</v>
      </c>
      <c r="C1025" s="30">
        <v>3445</v>
      </c>
      <c r="D1025" s="10" t="s">
        <v>140</v>
      </c>
      <c r="E1025" s="15" t="s">
        <v>20</v>
      </c>
      <c r="F1025" s="15" t="s">
        <v>812</v>
      </c>
      <c r="G1025" s="50">
        <v>4300</v>
      </c>
      <c r="H1025" s="50">
        <v>295</v>
      </c>
      <c r="I1025" s="58">
        <v>7.3700000000000002E-2</v>
      </c>
      <c r="J1025" s="50">
        <v>220200</v>
      </c>
      <c r="K1025" s="50">
        <v>4315</v>
      </c>
      <c r="L1025" s="53">
        <v>4015</v>
      </c>
      <c r="M1025" s="63">
        <f t="shared" si="82"/>
        <v>0.05</v>
      </c>
      <c r="N1025" s="42" t="str">
        <f>IFERROR(VLOOKUP(C1025, マスタ!$E$2:$G$33, 3, TRUE), "")</f>
        <v>繊維製品</v>
      </c>
      <c r="O1025" s="15" t="str">
        <f>IF(F1025 = "", "", TEXT( WORKDAY(TEXT(LEFT(F1025, FIND("(", F1025) - 1), "yyyy/mm/dd"), 1, マスタ!$A$2:$A$106), "yyyymmdd"))</f>
        <v>20170818</v>
      </c>
      <c r="P1025" s="16">
        <v>42965</v>
      </c>
      <c r="Q1025" s="56">
        <v>4205</v>
      </c>
      <c r="R1025" s="56">
        <v>4270</v>
      </c>
      <c r="S1025" s="56">
        <v>4075</v>
      </c>
      <c r="T1025" s="15" t="str">
        <f t="shared" si="84"/>
        <v>有</v>
      </c>
      <c r="U1025" s="15" t="str">
        <f t="shared" si="85"/>
        <v>有</v>
      </c>
      <c r="V1025" s="67">
        <f t="shared" si="86"/>
        <v>-2.2093023255813971E-2</v>
      </c>
      <c r="W1025" s="17" t="s">
        <v>950</v>
      </c>
      <c r="X1025" s="46">
        <v>60</v>
      </c>
      <c r="Y1025" s="71">
        <f t="shared" si="83"/>
        <v>13.953488372093023</v>
      </c>
      <c r="Z1025">
        <v>4205</v>
      </c>
      <c r="AA1025">
        <v>4225</v>
      </c>
      <c r="AB1025">
        <v>4205</v>
      </c>
      <c r="AC1025">
        <v>4210</v>
      </c>
      <c r="AD1025">
        <v>5500</v>
      </c>
      <c r="AE1025">
        <v>4220</v>
      </c>
      <c r="AF1025">
        <v>4240</v>
      </c>
      <c r="AG1025">
        <v>4215</v>
      </c>
      <c r="AH1025">
        <v>4230</v>
      </c>
      <c r="AI1025">
        <v>1700</v>
      </c>
      <c r="AJ1025">
        <v>4235</v>
      </c>
      <c r="AK1025">
        <v>4260</v>
      </c>
      <c r="AL1025">
        <v>4235</v>
      </c>
      <c r="AM1025">
        <v>4260</v>
      </c>
      <c r="AN1025">
        <v>1300</v>
      </c>
      <c r="AO1025">
        <v>4250</v>
      </c>
      <c r="AP1025">
        <v>4265</v>
      </c>
      <c r="AQ1025">
        <v>4230</v>
      </c>
      <c r="AR1025">
        <v>4260</v>
      </c>
      <c r="AS1025">
        <v>3000</v>
      </c>
      <c r="AT1025">
        <v>4255</v>
      </c>
      <c r="AU1025">
        <v>4270</v>
      </c>
      <c r="AV1025">
        <v>4255</v>
      </c>
      <c r="AW1025">
        <v>4265</v>
      </c>
      <c r="AX1025">
        <v>1900</v>
      </c>
      <c r="AY1025">
        <v>4265</v>
      </c>
      <c r="AZ1025">
        <v>4265</v>
      </c>
      <c r="BA1025">
        <v>4255</v>
      </c>
      <c r="BB1025">
        <v>4255</v>
      </c>
      <c r="BC1025">
        <v>700</v>
      </c>
    </row>
    <row r="1026" spans="1:55" ht="15">
      <c r="A1026" s="14" t="s">
        <v>817</v>
      </c>
      <c r="B1026" s="31">
        <v>11</v>
      </c>
      <c r="C1026" s="31">
        <v>6208</v>
      </c>
      <c r="D1026" s="9" t="s">
        <v>55</v>
      </c>
      <c r="E1026" s="14" t="s">
        <v>20</v>
      </c>
      <c r="F1026" s="14" t="s">
        <v>812</v>
      </c>
      <c r="G1026" s="51">
        <v>1441</v>
      </c>
      <c r="H1026" s="51">
        <v>97</v>
      </c>
      <c r="I1026" s="59">
        <v>7.22E-2</v>
      </c>
      <c r="J1026" s="51">
        <v>1118900</v>
      </c>
      <c r="K1026" s="51">
        <v>1455</v>
      </c>
      <c r="L1026" s="52">
        <v>1331</v>
      </c>
      <c r="M1026" s="64">
        <f t="shared" si="82"/>
        <v>0.11290322580645161</v>
      </c>
      <c r="N1026" s="43" t="str">
        <f>IFERROR(VLOOKUP(C1026, マスタ!$E$2:$G$33, 3, TRUE), "")</f>
        <v>機械</v>
      </c>
      <c r="O1026" s="14" t="str">
        <f>IF(F1026 = "", "", TEXT( WORKDAY(TEXT(LEFT(F1026, FIND("(", F1026) - 1), "yyyy/mm/dd"), 1, マスタ!$A$2:$A$106), "yyyymmdd"))</f>
        <v>20170818</v>
      </c>
      <c r="P1026" s="18">
        <v>42965</v>
      </c>
      <c r="Q1026" s="57">
        <v>1520</v>
      </c>
      <c r="R1026" s="57">
        <v>1580</v>
      </c>
      <c r="S1026" s="57">
        <v>1501</v>
      </c>
      <c r="T1026" s="14" t="str">
        <f t="shared" si="84"/>
        <v>有</v>
      </c>
      <c r="U1026" s="14" t="str">
        <f t="shared" si="85"/>
        <v>有</v>
      </c>
      <c r="V1026" s="68">
        <f t="shared" si="86"/>
        <v>5.4823039555863984E-2</v>
      </c>
      <c r="W1026" s="19" t="s">
        <v>949</v>
      </c>
      <c r="X1026" s="47">
        <v>28</v>
      </c>
      <c r="Y1026" s="70">
        <f t="shared" si="83"/>
        <v>19.430950728660651</v>
      </c>
      <c r="AD1026">
        <v>0</v>
      </c>
      <c r="AE1026">
        <v>1520</v>
      </c>
      <c r="AF1026">
        <v>1580</v>
      </c>
      <c r="AG1026">
        <v>1510</v>
      </c>
      <c r="AH1026">
        <v>1550</v>
      </c>
      <c r="AI1026">
        <v>359200</v>
      </c>
      <c r="AJ1026">
        <v>1550</v>
      </c>
      <c r="AK1026">
        <v>1570</v>
      </c>
      <c r="AL1026">
        <v>1533</v>
      </c>
      <c r="AM1026">
        <v>1553</v>
      </c>
      <c r="AN1026">
        <v>106100</v>
      </c>
      <c r="AO1026">
        <v>1551</v>
      </c>
      <c r="AP1026">
        <v>1551</v>
      </c>
      <c r="AQ1026">
        <v>1516</v>
      </c>
      <c r="AR1026">
        <v>1535</v>
      </c>
      <c r="AS1026">
        <v>78700</v>
      </c>
      <c r="AT1026">
        <v>1537</v>
      </c>
      <c r="AU1026">
        <v>1542</v>
      </c>
      <c r="AV1026">
        <v>1529</v>
      </c>
      <c r="AW1026">
        <v>1542</v>
      </c>
      <c r="AX1026">
        <v>32500</v>
      </c>
      <c r="AY1026">
        <v>1541</v>
      </c>
      <c r="AZ1026">
        <v>1560</v>
      </c>
      <c r="BA1026">
        <v>1541</v>
      </c>
      <c r="BB1026">
        <v>1560</v>
      </c>
      <c r="BC1026">
        <v>43700</v>
      </c>
    </row>
    <row r="1027" spans="1:55" ht="15">
      <c r="A1027" s="15" t="s">
        <v>18</v>
      </c>
      <c r="B1027" s="30">
        <v>12</v>
      </c>
      <c r="C1027" s="30">
        <v>7743</v>
      </c>
      <c r="D1027" s="10" t="s">
        <v>518</v>
      </c>
      <c r="E1027" s="15" t="s">
        <v>20</v>
      </c>
      <c r="F1027" s="15" t="s">
        <v>812</v>
      </c>
      <c r="G1027" s="50">
        <v>3045</v>
      </c>
      <c r="H1027" s="50">
        <v>202</v>
      </c>
      <c r="I1027" s="58">
        <v>7.1099999999999997E-2</v>
      </c>
      <c r="J1027" s="50">
        <v>60600</v>
      </c>
      <c r="K1027" s="50">
        <v>3045</v>
      </c>
      <c r="L1027" s="53">
        <v>2842</v>
      </c>
      <c r="M1027" s="63">
        <f t="shared" si="82"/>
        <v>0</v>
      </c>
      <c r="N1027" s="42" t="str">
        <f>IFERROR(VLOOKUP(C1027, マスタ!$E$2:$G$33, 3, TRUE), "")</f>
        <v>精密機械</v>
      </c>
      <c r="O1027" s="15" t="str">
        <f>IF(F1027 = "", "", TEXT( WORKDAY(TEXT(LEFT(F1027, FIND("(", F1027) - 1), "yyyy/mm/dd"), 1, マスタ!$A$2:$A$106), "yyyymmdd"))</f>
        <v>20170818</v>
      </c>
      <c r="P1027" s="16">
        <v>42965</v>
      </c>
      <c r="Q1027" s="56">
        <v>3030</v>
      </c>
      <c r="R1027" s="56">
        <v>3190</v>
      </c>
      <c r="S1027" s="56">
        <v>3015</v>
      </c>
      <c r="T1027" s="15" t="str">
        <f t="shared" si="84"/>
        <v>有</v>
      </c>
      <c r="U1027" s="15" t="str">
        <f t="shared" si="85"/>
        <v>無</v>
      </c>
      <c r="V1027" s="67">
        <f t="shared" si="86"/>
        <v>-4.9261083743842304E-3</v>
      </c>
      <c r="W1027" s="17" t="s">
        <v>950</v>
      </c>
      <c r="X1027" s="46">
        <v>20</v>
      </c>
      <c r="Y1027" s="71">
        <f t="shared" si="83"/>
        <v>6.5681444991789819</v>
      </c>
      <c r="Z1027">
        <v>3030</v>
      </c>
      <c r="AA1027">
        <v>3030</v>
      </c>
      <c r="AB1027">
        <v>3015</v>
      </c>
      <c r="AC1027">
        <v>3030</v>
      </c>
      <c r="AD1027">
        <v>6800</v>
      </c>
      <c r="AE1027">
        <v>3035</v>
      </c>
      <c r="AF1027">
        <v>3080</v>
      </c>
      <c r="AG1027">
        <v>3035</v>
      </c>
      <c r="AH1027">
        <v>3065</v>
      </c>
      <c r="AI1027">
        <v>6300</v>
      </c>
      <c r="AJ1027">
        <v>3070</v>
      </c>
      <c r="AK1027">
        <v>3070</v>
      </c>
      <c r="AL1027">
        <v>3050</v>
      </c>
      <c r="AM1027">
        <v>3050</v>
      </c>
      <c r="AN1027">
        <v>1300</v>
      </c>
      <c r="AO1027">
        <v>3055</v>
      </c>
      <c r="AP1027">
        <v>3055</v>
      </c>
      <c r="AQ1027">
        <v>3040</v>
      </c>
      <c r="AR1027">
        <v>3050</v>
      </c>
      <c r="AS1027">
        <v>900</v>
      </c>
      <c r="AT1027">
        <v>3050</v>
      </c>
      <c r="AU1027">
        <v>3050</v>
      </c>
      <c r="AV1027">
        <v>3050</v>
      </c>
      <c r="AW1027">
        <v>3050</v>
      </c>
      <c r="AX1027">
        <v>200</v>
      </c>
      <c r="AY1027">
        <v>3055</v>
      </c>
      <c r="AZ1027">
        <v>3060</v>
      </c>
      <c r="BA1027">
        <v>3055</v>
      </c>
      <c r="BB1027">
        <v>3060</v>
      </c>
      <c r="BC1027">
        <v>200</v>
      </c>
    </row>
    <row r="1028" spans="1:55" ht="15">
      <c r="A1028" s="15" t="s">
        <v>18</v>
      </c>
      <c r="B1028" s="30">
        <v>14</v>
      </c>
      <c r="C1028" s="30">
        <v>3668</v>
      </c>
      <c r="D1028" s="10" t="s">
        <v>310</v>
      </c>
      <c r="E1028" s="15" t="s">
        <v>20</v>
      </c>
      <c r="F1028" s="15" t="s">
        <v>812</v>
      </c>
      <c r="G1028" s="50">
        <v>1260</v>
      </c>
      <c r="H1028" s="50">
        <v>81</v>
      </c>
      <c r="I1028" s="58">
        <v>6.8699999999999997E-2</v>
      </c>
      <c r="J1028" s="50">
        <v>2841500</v>
      </c>
      <c r="K1028" s="50">
        <v>1262</v>
      </c>
      <c r="L1028" s="53">
        <v>1200</v>
      </c>
      <c r="M1028" s="63">
        <f t="shared" si="82"/>
        <v>3.2258064516129031E-2</v>
      </c>
      <c r="N1028" s="42" t="str">
        <f>IFERROR(VLOOKUP(C1028, マスタ!$E$2:$G$33, 3, TRUE), "")</f>
        <v>36</v>
      </c>
      <c r="O1028" s="15" t="str">
        <f>IF(F1028 = "", "", TEXT( WORKDAY(TEXT(LEFT(F1028, FIND("(", F1028) - 1), "yyyy/mm/dd"), 1, マスタ!$A$2:$A$106), "yyyymmdd"))</f>
        <v>20170818</v>
      </c>
      <c r="P1028" s="16">
        <v>42965</v>
      </c>
      <c r="Q1028" s="56">
        <v>1250</v>
      </c>
      <c r="R1028" s="56">
        <v>1325</v>
      </c>
      <c r="S1028" s="56">
        <v>1250</v>
      </c>
      <c r="T1028" s="15" t="str">
        <f t="shared" si="84"/>
        <v>有</v>
      </c>
      <c r="U1028" s="15" t="str">
        <f t="shared" si="85"/>
        <v>無</v>
      </c>
      <c r="V1028" s="67">
        <f t="shared" si="86"/>
        <v>-7.9365079365079083E-3</v>
      </c>
      <c r="W1028" s="17" t="s">
        <v>949</v>
      </c>
      <c r="X1028" s="46">
        <v>25</v>
      </c>
      <c r="Y1028" s="70">
        <f t="shared" si="83"/>
        <v>19.841269841269842</v>
      </c>
      <c r="Z1028">
        <v>1250</v>
      </c>
      <c r="AA1028">
        <v>1264</v>
      </c>
      <c r="AB1028">
        <v>1250</v>
      </c>
      <c r="AC1028">
        <v>1261</v>
      </c>
      <c r="AD1028">
        <v>207500</v>
      </c>
      <c r="AE1028">
        <v>1261</v>
      </c>
      <c r="AF1028">
        <v>1273</v>
      </c>
      <c r="AG1028">
        <v>1261</v>
      </c>
      <c r="AH1028">
        <v>1272</v>
      </c>
      <c r="AI1028">
        <v>104900</v>
      </c>
      <c r="AJ1028">
        <v>1272</v>
      </c>
      <c r="AK1028">
        <v>1286</v>
      </c>
      <c r="AL1028">
        <v>1272</v>
      </c>
      <c r="AM1028">
        <v>1284</v>
      </c>
      <c r="AN1028">
        <v>119100</v>
      </c>
      <c r="AO1028">
        <v>1285</v>
      </c>
      <c r="AP1028">
        <v>1285</v>
      </c>
      <c r="AQ1028">
        <v>1261</v>
      </c>
      <c r="AR1028">
        <v>1264</v>
      </c>
      <c r="AS1028">
        <v>92300</v>
      </c>
      <c r="AT1028">
        <v>1264</v>
      </c>
      <c r="AU1028">
        <v>1269</v>
      </c>
      <c r="AV1028">
        <v>1258</v>
      </c>
      <c r="AW1028">
        <v>1268</v>
      </c>
      <c r="AX1028">
        <v>83100</v>
      </c>
      <c r="AY1028">
        <v>1268</v>
      </c>
      <c r="AZ1028">
        <v>1275</v>
      </c>
      <c r="BA1028">
        <v>1268</v>
      </c>
      <c r="BB1028">
        <v>1273</v>
      </c>
      <c r="BC1028">
        <v>40800</v>
      </c>
    </row>
    <row r="1029" spans="1:55" ht="27">
      <c r="A1029" s="15" t="s">
        <v>18</v>
      </c>
      <c r="B1029" s="30">
        <v>16</v>
      </c>
      <c r="C1029" s="30">
        <v>2410</v>
      </c>
      <c r="D1029" s="10" t="s">
        <v>813</v>
      </c>
      <c r="E1029" s="15" t="s">
        <v>20</v>
      </c>
      <c r="F1029" s="15" t="s">
        <v>812</v>
      </c>
      <c r="G1029" s="50">
        <v>1539</v>
      </c>
      <c r="H1029" s="50">
        <v>96</v>
      </c>
      <c r="I1029" s="58">
        <v>6.6500000000000004E-2</v>
      </c>
      <c r="J1029" s="50">
        <v>116200</v>
      </c>
      <c r="K1029" s="50">
        <v>1548</v>
      </c>
      <c r="L1029" s="53">
        <v>1445</v>
      </c>
      <c r="M1029" s="63">
        <f t="shared" ref="M1029:M1061" si="87">IFERROR((K1029-G1029) / (K1029-L1029), "")</f>
        <v>8.7378640776699032E-2</v>
      </c>
      <c r="N1029" s="42" t="str">
        <f>IFERROR(VLOOKUP(C1029, マスタ!$E$2:$G$33, 3, TRUE), "")</f>
        <v>食品</v>
      </c>
      <c r="O1029" s="15" t="str">
        <f>IF(F1029 = "", "", TEXT( WORKDAY(TEXT(LEFT(F1029, FIND("(", F1029) - 1), "yyyy/mm/dd"), 1, マスタ!$A$2:$A$106), "yyyymmdd"))</f>
        <v>20170818</v>
      </c>
      <c r="P1029" s="16">
        <v>42965</v>
      </c>
      <c r="Q1029" s="56">
        <v>1500</v>
      </c>
      <c r="R1029" s="56">
        <v>1516</v>
      </c>
      <c r="S1029" s="56">
        <v>1460</v>
      </c>
      <c r="T1029" s="15" t="str">
        <f t="shared" si="84"/>
        <v>有</v>
      </c>
      <c r="U1029" s="15" t="str">
        <f t="shared" si="85"/>
        <v>有</v>
      </c>
      <c r="V1029" s="67">
        <f t="shared" si="86"/>
        <v>-2.5341130604288553E-2</v>
      </c>
      <c r="W1029" s="17" t="s">
        <v>948</v>
      </c>
      <c r="X1029" s="46">
        <v>-1</v>
      </c>
      <c r="Y1029" s="71">
        <f t="shared" si="83"/>
        <v>-0.64977257959714096</v>
      </c>
      <c r="Z1029">
        <v>1500</v>
      </c>
      <c r="AA1029">
        <v>1516</v>
      </c>
      <c r="AB1029">
        <v>1493</v>
      </c>
      <c r="AC1029">
        <v>1508</v>
      </c>
      <c r="AD1029">
        <v>6100</v>
      </c>
      <c r="AE1029">
        <v>1502</v>
      </c>
      <c r="AF1029">
        <v>1510</v>
      </c>
      <c r="AG1029">
        <v>1502</v>
      </c>
      <c r="AH1029">
        <v>1510</v>
      </c>
      <c r="AI1029">
        <v>1100</v>
      </c>
      <c r="AJ1029">
        <v>1511</v>
      </c>
      <c r="AK1029">
        <v>1511</v>
      </c>
      <c r="AL1029">
        <v>1499</v>
      </c>
      <c r="AM1029">
        <v>1500</v>
      </c>
      <c r="AN1029">
        <v>3800</v>
      </c>
      <c r="AO1029">
        <v>1499</v>
      </c>
      <c r="AP1029">
        <v>1500</v>
      </c>
      <c r="AQ1029">
        <v>1496</v>
      </c>
      <c r="AR1029">
        <v>1497</v>
      </c>
      <c r="AS1029">
        <v>1100</v>
      </c>
      <c r="AT1029">
        <v>1498</v>
      </c>
      <c r="AU1029">
        <v>1499</v>
      </c>
      <c r="AV1029">
        <v>1498</v>
      </c>
      <c r="AW1029">
        <v>1499</v>
      </c>
      <c r="AX1029">
        <v>400</v>
      </c>
      <c r="AY1029">
        <v>1500</v>
      </c>
      <c r="AZ1029">
        <v>1506</v>
      </c>
      <c r="BA1029">
        <v>1500</v>
      </c>
      <c r="BB1029">
        <v>1506</v>
      </c>
      <c r="BC1029">
        <v>1400</v>
      </c>
    </row>
    <row r="1030" spans="1:55" ht="15">
      <c r="A1030" s="14" t="s">
        <v>18</v>
      </c>
      <c r="B1030" s="31">
        <v>17</v>
      </c>
      <c r="C1030" s="31">
        <v>3221</v>
      </c>
      <c r="D1030" s="9" t="s">
        <v>247</v>
      </c>
      <c r="E1030" s="14" t="s">
        <v>20</v>
      </c>
      <c r="F1030" s="14" t="s">
        <v>812</v>
      </c>
      <c r="G1030" s="51">
        <v>1980</v>
      </c>
      <c r="H1030" s="51">
        <v>122</v>
      </c>
      <c r="I1030" s="59">
        <v>6.5699999999999995E-2</v>
      </c>
      <c r="J1030" s="51">
        <v>68700</v>
      </c>
      <c r="K1030" s="51">
        <v>1980</v>
      </c>
      <c r="L1030" s="52">
        <v>1858</v>
      </c>
      <c r="M1030" s="64">
        <f t="shared" si="87"/>
        <v>0</v>
      </c>
      <c r="N1030" s="43" t="str">
        <f>IFERROR(VLOOKUP(C1030, マスタ!$E$2:$G$33, 3, TRUE), "")</f>
        <v>繊維製品</v>
      </c>
      <c r="O1030" s="14" t="str">
        <f>IF(F1030 = "", "", TEXT( WORKDAY(TEXT(LEFT(F1030, FIND("(", F1030) - 1), "yyyy/mm/dd"), 1, マスタ!$A$2:$A$106), "yyyymmdd"))</f>
        <v>20170818</v>
      </c>
      <c r="P1030" s="18">
        <v>42965</v>
      </c>
      <c r="Q1030" s="57">
        <v>1949</v>
      </c>
      <c r="R1030" s="57">
        <v>1974</v>
      </c>
      <c r="S1030" s="57">
        <v>1906</v>
      </c>
      <c r="T1030" s="14" t="str">
        <f t="shared" si="84"/>
        <v>有</v>
      </c>
      <c r="U1030" s="14" t="str">
        <f t="shared" si="85"/>
        <v>有</v>
      </c>
      <c r="V1030" s="68">
        <f t="shared" si="86"/>
        <v>-1.5656565656565702E-2</v>
      </c>
      <c r="W1030" s="19" t="s">
        <v>947</v>
      </c>
      <c r="X1030" s="47">
        <v>-19</v>
      </c>
      <c r="Y1030" s="70">
        <f t="shared" si="83"/>
        <v>-9.5959595959595951</v>
      </c>
      <c r="Z1030">
        <v>1949</v>
      </c>
      <c r="AA1030">
        <v>1949</v>
      </c>
      <c r="AB1030">
        <v>1932</v>
      </c>
      <c r="AC1030">
        <v>1932</v>
      </c>
      <c r="AD1030">
        <v>4200</v>
      </c>
      <c r="AE1030">
        <v>1932</v>
      </c>
      <c r="AF1030">
        <v>1932</v>
      </c>
      <c r="AG1030">
        <v>1921</v>
      </c>
      <c r="AH1030">
        <v>1921</v>
      </c>
      <c r="AI1030">
        <v>1100</v>
      </c>
      <c r="AJ1030">
        <v>1921</v>
      </c>
      <c r="AK1030">
        <v>1942</v>
      </c>
      <c r="AL1030">
        <v>1921</v>
      </c>
      <c r="AM1030">
        <v>1936</v>
      </c>
      <c r="AN1030">
        <v>800</v>
      </c>
      <c r="AO1030">
        <v>1934</v>
      </c>
      <c r="AP1030">
        <v>1934</v>
      </c>
      <c r="AQ1030">
        <v>1934</v>
      </c>
      <c r="AR1030">
        <v>1934</v>
      </c>
      <c r="AS1030">
        <v>200</v>
      </c>
      <c r="AT1030">
        <v>1934</v>
      </c>
      <c r="AU1030">
        <v>1944</v>
      </c>
      <c r="AV1030">
        <v>1934</v>
      </c>
      <c r="AW1030">
        <v>1934</v>
      </c>
      <c r="AX1030">
        <v>400</v>
      </c>
      <c r="BC1030">
        <v>0</v>
      </c>
    </row>
    <row r="1031" spans="1:55" ht="15">
      <c r="A1031" s="15" t="s">
        <v>18</v>
      </c>
      <c r="B1031" s="30">
        <v>20</v>
      </c>
      <c r="C1031" s="30">
        <v>2154</v>
      </c>
      <c r="D1031" s="10" t="s">
        <v>185</v>
      </c>
      <c r="E1031" s="15" t="s">
        <v>20</v>
      </c>
      <c r="F1031" s="15" t="s">
        <v>812</v>
      </c>
      <c r="G1031" s="50">
        <v>2920</v>
      </c>
      <c r="H1031" s="50">
        <v>169</v>
      </c>
      <c r="I1031" s="58">
        <v>6.1400000000000003E-2</v>
      </c>
      <c r="J1031" s="50">
        <v>194800</v>
      </c>
      <c r="K1031" s="50">
        <v>2928</v>
      </c>
      <c r="L1031" s="53">
        <v>2789</v>
      </c>
      <c r="M1031" s="63">
        <f t="shared" si="87"/>
        <v>5.7553956834532377E-2</v>
      </c>
      <c r="N1031" s="42" t="str">
        <f>IFERROR(VLOOKUP(C1031, マスタ!$E$2:$G$33, 3, TRUE), "")</f>
        <v>食品</v>
      </c>
      <c r="O1031" s="15" t="str">
        <f>IF(F1031 = "", "", TEXT( WORKDAY(TEXT(LEFT(F1031, FIND("(", F1031) - 1), "yyyy/mm/dd"), 1, マスタ!$A$2:$A$106), "yyyymmdd"))</f>
        <v>20170818</v>
      </c>
      <c r="P1031" s="16">
        <v>42965</v>
      </c>
      <c r="Q1031" s="56">
        <v>2870</v>
      </c>
      <c r="R1031" s="56">
        <v>2920</v>
      </c>
      <c r="S1031" s="56">
        <v>2808</v>
      </c>
      <c r="T1031" s="15" t="str">
        <f t="shared" si="84"/>
        <v>有</v>
      </c>
      <c r="U1031" s="15" t="str">
        <f t="shared" si="85"/>
        <v>有</v>
      </c>
      <c r="V1031" s="67">
        <f t="shared" si="86"/>
        <v>-1.7123287671232834E-2</v>
      </c>
      <c r="W1031" s="17" t="s">
        <v>950</v>
      </c>
      <c r="X1031" s="46">
        <v>22</v>
      </c>
      <c r="Y1031" s="71">
        <f t="shared" si="83"/>
        <v>7.5342465753424657</v>
      </c>
      <c r="Z1031">
        <v>2870</v>
      </c>
      <c r="AA1031">
        <v>2878</v>
      </c>
      <c r="AB1031">
        <v>2852</v>
      </c>
      <c r="AC1031">
        <v>2878</v>
      </c>
      <c r="AD1031">
        <v>12100</v>
      </c>
      <c r="AE1031">
        <v>2879</v>
      </c>
      <c r="AF1031">
        <v>2904</v>
      </c>
      <c r="AG1031">
        <v>2871</v>
      </c>
      <c r="AH1031">
        <v>2903</v>
      </c>
      <c r="AI1031">
        <v>5500</v>
      </c>
      <c r="AJ1031">
        <v>2903</v>
      </c>
      <c r="AK1031">
        <v>2915</v>
      </c>
      <c r="AL1031">
        <v>2895</v>
      </c>
      <c r="AM1031">
        <v>2900</v>
      </c>
      <c r="AN1031">
        <v>3700</v>
      </c>
      <c r="AO1031">
        <v>2900</v>
      </c>
      <c r="AP1031">
        <v>2903</v>
      </c>
      <c r="AQ1031">
        <v>2884</v>
      </c>
      <c r="AR1031">
        <v>2884</v>
      </c>
      <c r="AS1031">
        <v>2700</v>
      </c>
      <c r="AT1031">
        <v>2885</v>
      </c>
      <c r="AU1031">
        <v>2894</v>
      </c>
      <c r="AV1031">
        <v>2875</v>
      </c>
      <c r="AW1031">
        <v>2892</v>
      </c>
      <c r="AX1031">
        <v>1200</v>
      </c>
      <c r="AY1031">
        <v>2896</v>
      </c>
      <c r="AZ1031">
        <v>2911</v>
      </c>
      <c r="BA1031">
        <v>2896</v>
      </c>
      <c r="BB1031">
        <v>2905</v>
      </c>
      <c r="BC1031">
        <v>1100</v>
      </c>
    </row>
    <row r="1032" spans="1:55" ht="15">
      <c r="A1032" s="14" t="s">
        <v>18</v>
      </c>
      <c r="B1032" s="31">
        <v>21</v>
      </c>
      <c r="C1032" s="31">
        <v>2372</v>
      </c>
      <c r="D1032" s="9" t="s">
        <v>94</v>
      </c>
      <c r="E1032" s="14" t="s">
        <v>20</v>
      </c>
      <c r="F1032" s="14" t="s">
        <v>812</v>
      </c>
      <c r="G1032" s="51">
        <v>1729</v>
      </c>
      <c r="H1032" s="51">
        <v>100</v>
      </c>
      <c r="I1032" s="59">
        <v>6.1400000000000003E-2</v>
      </c>
      <c r="J1032" s="51">
        <v>507400</v>
      </c>
      <c r="K1032" s="51">
        <v>1729</v>
      </c>
      <c r="L1032" s="52">
        <v>1622</v>
      </c>
      <c r="M1032" s="64">
        <f t="shared" si="87"/>
        <v>0</v>
      </c>
      <c r="N1032" s="43" t="str">
        <f>IFERROR(VLOOKUP(C1032, マスタ!$E$2:$G$33, 3, TRUE), "")</f>
        <v>食品</v>
      </c>
      <c r="O1032" s="14" t="str">
        <f>IF(F1032 = "", "", TEXT( WORKDAY(TEXT(LEFT(F1032, FIND("(", F1032) - 1), "yyyy/mm/dd"), 1, マスタ!$A$2:$A$106), "yyyymmdd"))</f>
        <v>20170818</v>
      </c>
      <c r="P1032" s="18">
        <v>42965</v>
      </c>
      <c r="Q1032" s="57">
        <v>1670</v>
      </c>
      <c r="R1032" s="57">
        <v>1684</v>
      </c>
      <c r="S1032" s="57">
        <v>1625</v>
      </c>
      <c r="T1032" s="14" t="str">
        <f t="shared" si="84"/>
        <v>無</v>
      </c>
      <c r="U1032" s="14" t="str">
        <f t="shared" si="85"/>
        <v>有</v>
      </c>
      <c r="V1032" s="68">
        <f t="shared" si="86"/>
        <v>-3.4123770965876266E-2</v>
      </c>
      <c r="W1032" s="19" t="s">
        <v>947</v>
      </c>
      <c r="X1032" s="47">
        <v>-17</v>
      </c>
      <c r="Y1032" s="70">
        <f t="shared" si="83"/>
        <v>-9.832272990167727</v>
      </c>
      <c r="Z1032">
        <v>1670</v>
      </c>
      <c r="AA1032">
        <v>1676</v>
      </c>
      <c r="AB1032">
        <v>1660</v>
      </c>
      <c r="AC1032">
        <v>1670</v>
      </c>
      <c r="AD1032">
        <v>44500</v>
      </c>
      <c r="AE1032">
        <v>1665</v>
      </c>
      <c r="AF1032">
        <v>1665</v>
      </c>
      <c r="AG1032">
        <v>1649</v>
      </c>
      <c r="AH1032">
        <v>1654</v>
      </c>
      <c r="AI1032">
        <v>39600</v>
      </c>
      <c r="AJ1032">
        <v>1648</v>
      </c>
      <c r="AK1032">
        <v>1648</v>
      </c>
      <c r="AL1032">
        <v>1625</v>
      </c>
      <c r="AM1032">
        <v>1644</v>
      </c>
      <c r="AN1032">
        <v>27200</v>
      </c>
      <c r="AO1032">
        <v>1644</v>
      </c>
      <c r="AP1032">
        <v>1652</v>
      </c>
      <c r="AQ1032">
        <v>1633</v>
      </c>
      <c r="AR1032">
        <v>1652</v>
      </c>
      <c r="AS1032">
        <v>21700</v>
      </c>
      <c r="AT1032">
        <v>1648</v>
      </c>
      <c r="AU1032">
        <v>1675</v>
      </c>
      <c r="AV1032">
        <v>1648</v>
      </c>
      <c r="AW1032">
        <v>1675</v>
      </c>
      <c r="AX1032">
        <v>13000</v>
      </c>
      <c r="AY1032">
        <v>1675</v>
      </c>
      <c r="AZ1032">
        <v>1675</v>
      </c>
      <c r="BA1032">
        <v>1659</v>
      </c>
      <c r="BB1032">
        <v>1663</v>
      </c>
      <c r="BC1032">
        <v>3800</v>
      </c>
    </row>
    <row r="1033" spans="1:55" ht="15">
      <c r="A1033" s="15" t="s">
        <v>18</v>
      </c>
      <c r="B1033" s="30">
        <v>22</v>
      </c>
      <c r="C1033" s="30">
        <v>6640</v>
      </c>
      <c r="D1033" s="10" t="s">
        <v>242</v>
      </c>
      <c r="E1033" s="15" t="s">
        <v>20</v>
      </c>
      <c r="F1033" s="15" t="s">
        <v>812</v>
      </c>
      <c r="G1033" s="50">
        <v>2409</v>
      </c>
      <c r="H1033" s="50">
        <v>137</v>
      </c>
      <c r="I1033" s="58">
        <v>6.0299999999999999E-2</v>
      </c>
      <c r="J1033" s="50">
        <v>173800</v>
      </c>
      <c r="K1033" s="50">
        <v>2415</v>
      </c>
      <c r="L1033" s="53">
        <v>2275</v>
      </c>
      <c r="M1033" s="63">
        <f t="shared" si="87"/>
        <v>4.2857142857142858E-2</v>
      </c>
      <c r="N1033" s="42" t="str">
        <f>IFERROR(VLOOKUP(C1033, マスタ!$E$2:$G$33, 3, TRUE), "")</f>
        <v>電気</v>
      </c>
      <c r="O1033" s="15" t="str">
        <f>IF(F1033 = "", "", TEXT( WORKDAY(TEXT(LEFT(F1033, FIND("(", F1033) - 1), "yyyy/mm/dd"), 1, マスタ!$A$2:$A$106), "yyyymmdd"))</f>
        <v>20170818</v>
      </c>
      <c r="P1033" s="16">
        <v>42965</v>
      </c>
      <c r="Q1033" s="56">
        <v>2359</v>
      </c>
      <c r="R1033" s="56">
        <v>2404</v>
      </c>
      <c r="S1033" s="56">
        <v>2350</v>
      </c>
      <c r="T1033" s="15" t="str">
        <f t="shared" si="84"/>
        <v>有</v>
      </c>
      <c r="U1033" s="15" t="str">
        <f t="shared" si="85"/>
        <v>無</v>
      </c>
      <c r="V1033" s="67">
        <f t="shared" si="86"/>
        <v>-2.0755500207555011E-2</v>
      </c>
      <c r="W1033" s="17" t="s">
        <v>950</v>
      </c>
      <c r="X1033" s="46">
        <v>22</v>
      </c>
      <c r="Y1033" s="71">
        <f t="shared" si="83"/>
        <v>9.1324200913241995</v>
      </c>
      <c r="Z1033">
        <v>2359</v>
      </c>
      <c r="AA1033">
        <v>2370</v>
      </c>
      <c r="AB1033">
        <v>2350</v>
      </c>
      <c r="AC1033">
        <v>2369</v>
      </c>
      <c r="AD1033">
        <v>6300</v>
      </c>
      <c r="AE1033">
        <v>2366</v>
      </c>
      <c r="AF1033">
        <v>2378</v>
      </c>
      <c r="AG1033">
        <v>2363</v>
      </c>
      <c r="AH1033">
        <v>2378</v>
      </c>
      <c r="AI1033">
        <v>1800</v>
      </c>
      <c r="AJ1033">
        <v>2374</v>
      </c>
      <c r="AK1033">
        <v>2381</v>
      </c>
      <c r="AL1033">
        <v>2370</v>
      </c>
      <c r="AM1033">
        <v>2377</v>
      </c>
      <c r="AN1033">
        <v>2400</v>
      </c>
      <c r="AO1033">
        <v>2375</v>
      </c>
      <c r="AP1033">
        <v>2382</v>
      </c>
      <c r="AQ1033">
        <v>2368</v>
      </c>
      <c r="AR1033">
        <v>2370</v>
      </c>
      <c r="AS1033">
        <v>2500</v>
      </c>
      <c r="AT1033">
        <v>2374</v>
      </c>
      <c r="AU1033">
        <v>2385</v>
      </c>
      <c r="AV1033">
        <v>2374</v>
      </c>
      <c r="AW1033">
        <v>2381</v>
      </c>
      <c r="AX1033">
        <v>1300</v>
      </c>
      <c r="AY1033">
        <v>2385</v>
      </c>
      <c r="AZ1033">
        <v>2394</v>
      </c>
      <c r="BA1033">
        <v>2385</v>
      </c>
      <c r="BB1033">
        <v>2389</v>
      </c>
      <c r="BC1033">
        <v>1800</v>
      </c>
    </row>
    <row r="1034" spans="1:55" ht="15">
      <c r="A1034" s="15" t="s">
        <v>18</v>
      </c>
      <c r="B1034" s="30">
        <v>24</v>
      </c>
      <c r="C1034" s="30">
        <v>5631</v>
      </c>
      <c r="D1034" s="10" t="s">
        <v>69</v>
      </c>
      <c r="E1034" s="15" t="s">
        <v>20</v>
      </c>
      <c r="F1034" s="15" t="s">
        <v>812</v>
      </c>
      <c r="G1034" s="50">
        <v>2327</v>
      </c>
      <c r="H1034" s="50">
        <v>127</v>
      </c>
      <c r="I1034" s="58">
        <v>5.7700000000000001E-2</v>
      </c>
      <c r="J1034" s="50">
        <v>1066300</v>
      </c>
      <c r="K1034" s="50">
        <v>2334</v>
      </c>
      <c r="L1034" s="53">
        <v>2215</v>
      </c>
      <c r="M1034" s="63">
        <f t="shared" si="87"/>
        <v>5.8823529411764705E-2</v>
      </c>
      <c r="N1034" s="42" t="str">
        <f>IFERROR(VLOOKUP(C1034, マスタ!$E$2:$G$33, 3, TRUE), "")</f>
        <v>鉄鋼</v>
      </c>
      <c r="O1034" s="15" t="str">
        <f>IF(F1034 = "", "", TEXT( WORKDAY(TEXT(LEFT(F1034, FIND("(", F1034) - 1), "yyyy/mm/dd"), 1, マスタ!$A$2:$A$106), "yyyymmdd"))</f>
        <v>20170818</v>
      </c>
      <c r="P1034" s="16">
        <v>42965</v>
      </c>
      <c r="Q1034" s="56">
        <v>2293</v>
      </c>
      <c r="R1034" s="56">
        <v>2314</v>
      </c>
      <c r="S1034" s="56">
        <v>2251</v>
      </c>
      <c r="T1034" s="15" t="str">
        <f t="shared" si="84"/>
        <v>無</v>
      </c>
      <c r="U1034" s="15" t="str">
        <f t="shared" si="85"/>
        <v>有</v>
      </c>
      <c r="V1034" s="67">
        <f t="shared" si="86"/>
        <v>-1.4611087236785614E-2</v>
      </c>
      <c r="W1034" s="17" t="s">
        <v>948</v>
      </c>
      <c r="X1034" s="46">
        <v>-1</v>
      </c>
      <c r="Y1034" s="70">
        <f t="shared" si="83"/>
        <v>-0.42973785990545765</v>
      </c>
      <c r="Z1034">
        <v>2293</v>
      </c>
      <c r="AA1034">
        <v>2300</v>
      </c>
      <c r="AB1034">
        <v>2271</v>
      </c>
      <c r="AC1034">
        <v>2287</v>
      </c>
      <c r="AD1034">
        <v>89300</v>
      </c>
      <c r="AE1034">
        <v>2290</v>
      </c>
      <c r="AF1034">
        <v>2309</v>
      </c>
      <c r="AG1034">
        <v>2285</v>
      </c>
      <c r="AH1034">
        <v>2308</v>
      </c>
      <c r="AI1034">
        <v>62000</v>
      </c>
      <c r="AJ1034">
        <v>2307</v>
      </c>
      <c r="AK1034">
        <v>2309</v>
      </c>
      <c r="AL1034">
        <v>2292</v>
      </c>
      <c r="AM1034">
        <v>2296</v>
      </c>
      <c r="AN1034">
        <v>31700</v>
      </c>
      <c r="AO1034">
        <v>2296</v>
      </c>
      <c r="AP1034">
        <v>2305</v>
      </c>
      <c r="AQ1034">
        <v>2294</v>
      </c>
      <c r="AR1034">
        <v>2301</v>
      </c>
      <c r="AS1034">
        <v>22000</v>
      </c>
      <c r="AT1034">
        <v>2301</v>
      </c>
      <c r="AU1034">
        <v>2303</v>
      </c>
      <c r="AV1034">
        <v>2283</v>
      </c>
      <c r="AW1034">
        <v>2292</v>
      </c>
      <c r="AX1034">
        <v>40700</v>
      </c>
      <c r="AY1034">
        <v>2292</v>
      </c>
      <c r="AZ1034">
        <v>2298</v>
      </c>
      <c r="BA1034">
        <v>2285</v>
      </c>
      <c r="BB1034">
        <v>2298</v>
      </c>
      <c r="BC1034">
        <v>14300</v>
      </c>
    </row>
    <row r="1035" spans="1:55" ht="15">
      <c r="A1035" s="14" t="s">
        <v>18</v>
      </c>
      <c r="B1035" s="31">
        <v>31</v>
      </c>
      <c r="C1035" s="31">
        <v>6044</v>
      </c>
      <c r="D1035" s="9" t="s">
        <v>497</v>
      </c>
      <c r="E1035" s="14" t="s">
        <v>20</v>
      </c>
      <c r="F1035" s="14" t="s">
        <v>812</v>
      </c>
      <c r="G1035" s="51">
        <v>1309</v>
      </c>
      <c r="H1035" s="51">
        <v>63</v>
      </c>
      <c r="I1035" s="59">
        <v>5.0599999999999999E-2</v>
      </c>
      <c r="J1035" s="51">
        <v>28400</v>
      </c>
      <c r="K1035" s="51">
        <v>1314</v>
      </c>
      <c r="L1035" s="52">
        <v>1248</v>
      </c>
      <c r="M1035" s="64">
        <f t="shared" si="87"/>
        <v>7.575757575757576E-2</v>
      </c>
      <c r="N1035" s="43" t="str">
        <f>IFERROR(VLOOKUP(C1035, マスタ!$E$2:$G$33, 3, TRUE), "")</f>
        <v>機械</v>
      </c>
      <c r="O1035" s="14" t="str">
        <f>IF(F1035 = "", "", TEXT( WORKDAY(TEXT(LEFT(F1035, FIND("(", F1035) - 1), "yyyy/mm/dd"), 1, マスタ!$A$2:$A$106), "yyyymmdd"))</f>
        <v>20170818</v>
      </c>
      <c r="P1035" s="18">
        <v>42965</v>
      </c>
      <c r="Q1035" s="57">
        <v>1314</v>
      </c>
      <c r="R1035" s="57">
        <v>1314</v>
      </c>
      <c r="S1035" s="57">
        <v>1270</v>
      </c>
      <c r="T1035" s="14" t="str">
        <f t="shared" si="84"/>
        <v>無</v>
      </c>
      <c r="U1035" s="14" t="str">
        <f t="shared" si="85"/>
        <v>有</v>
      </c>
      <c r="V1035" s="68">
        <f t="shared" si="86"/>
        <v>3.8197097020626902E-3</v>
      </c>
      <c r="W1035" s="19" t="s">
        <v>947</v>
      </c>
      <c r="X1035" s="47">
        <v>-13</v>
      </c>
      <c r="Y1035" s="71">
        <f t="shared" si="83"/>
        <v>-9.931245225362872</v>
      </c>
      <c r="Z1035">
        <v>1314</v>
      </c>
      <c r="AA1035">
        <v>1314</v>
      </c>
      <c r="AB1035">
        <v>1294</v>
      </c>
      <c r="AC1035">
        <v>1295</v>
      </c>
      <c r="AD1035">
        <v>2300</v>
      </c>
      <c r="AE1035">
        <v>1291</v>
      </c>
      <c r="AF1035">
        <v>1292</v>
      </c>
      <c r="AG1035">
        <v>1290</v>
      </c>
      <c r="AH1035">
        <v>1290</v>
      </c>
      <c r="AI1035">
        <v>400</v>
      </c>
      <c r="AJ1035">
        <v>1295</v>
      </c>
      <c r="AK1035">
        <v>1295</v>
      </c>
      <c r="AL1035">
        <v>1295</v>
      </c>
      <c r="AM1035">
        <v>1295</v>
      </c>
      <c r="AN1035">
        <v>200</v>
      </c>
      <c r="AS1035">
        <v>0</v>
      </c>
      <c r="AT1035">
        <v>1292</v>
      </c>
      <c r="AU1035">
        <v>1293</v>
      </c>
      <c r="AV1035">
        <v>1292</v>
      </c>
      <c r="AW1035">
        <v>1293</v>
      </c>
      <c r="AX1035">
        <v>400</v>
      </c>
      <c r="AY1035">
        <v>1291</v>
      </c>
      <c r="AZ1035">
        <v>1291</v>
      </c>
      <c r="BA1035">
        <v>1291</v>
      </c>
      <c r="BB1035">
        <v>1291</v>
      </c>
      <c r="BC1035">
        <v>100</v>
      </c>
    </row>
    <row r="1036" spans="1:55" ht="15">
      <c r="A1036" s="15" t="s">
        <v>18</v>
      </c>
      <c r="B1036" s="30">
        <v>32</v>
      </c>
      <c r="C1036" s="30">
        <v>2733</v>
      </c>
      <c r="D1036" s="10" t="s">
        <v>626</v>
      </c>
      <c r="E1036" s="15" t="s">
        <v>20</v>
      </c>
      <c r="F1036" s="15" t="s">
        <v>812</v>
      </c>
      <c r="G1036" s="50">
        <v>5020</v>
      </c>
      <c r="H1036" s="50">
        <v>230</v>
      </c>
      <c r="I1036" s="58">
        <v>4.8000000000000001E-2</v>
      </c>
      <c r="J1036" s="50">
        <v>160600</v>
      </c>
      <c r="K1036" s="50">
        <v>5120</v>
      </c>
      <c r="L1036" s="53">
        <v>4810</v>
      </c>
      <c r="M1036" s="63">
        <f t="shared" si="87"/>
        <v>0.32258064516129031</v>
      </c>
      <c r="N1036" s="42" t="str">
        <f>IFERROR(VLOOKUP(C1036, マスタ!$E$2:$G$33, 3, TRUE), "")</f>
        <v>食品</v>
      </c>
      <c r="O1036" s="15" t="str">
        <f>IF(F1036 = "", "", TEXT( WORKDAY(TEXT(LEFT(F1036, FIND("(", F1036) - 1), "yyyy/mm/dd"), 1, マスタ!$A$2:$A$106), "yyyymmdd"))</f>
        <v>20170818</v>
      </c>
      <c r="P1036" s="16">
        <v>42965</v>
      </c>
      <c r="Q1036" s="56">
        <v>5020</v>
      </c>
      <c r="R1036" s="56">
        <v>5100</v>
      </c>
      <c r="S1036" s="56">
        <v>4955</v>
      </c>
      <c r="T1036" s="15" t="str">
        <f t="shared" si="84"/>
        <v>有</v>
      </c>
      <c r="U1036" s="15" t="str">
        <f t="shared" si="85"/>
        <v>有</v>
      </c>
      <c r="V1036" s="67">
        <f t="shared" si="86"/>
        <v>0</v>
      </c>
      <c r="W1036" s="17" t="s">
        <v>947</v>
      </c>
      <c r="X1036" s="46">
        <v>-50</v>
      </c>
      <c r="Y1036" s="70">
        <f t="shared" si="83"/>
        <v>-9.9601593625498008</v>
      </c>
      <c r="Z1036">
        <v>5020</v>
      </c>
      <c r="AA1036">
        <v>5030</v>
      </c>
      <c r="AB1036">
        <v>4985</v>
      </c>
      <c r="AC1036">
        <v>5020</v>
      </c>
      <c r="AD1036">
        <v>4500</v>
      </c>
      <c r="AE1036">
        <v>5010</v>
      </c>
      <c r="AF1036">
        <v>5010</v>
      </c>
      <c r="AG1036">
        <v>4960</v>
      </c>
      <c r="AH1036">
        <v>4960</v>
      </c>
      <c r="AI1036">
        <v>3300</v>
      </c>
      <c r="AJ1036">
        <v>4960</v>
      </c>
      <c r="AK1036">
        <v>4980</v>
      </c>
      <c r="AL1036">
        <v>4955</v>
      </c>
      <c r="AM1036">
        <v>4980</v>
      </c>
      <c r="AN1036">
        <v>1300</v>
      </c>
      <c r="AO1036">
        <v>4975</v>
      </c>
      <c r="AP1036">
        <v>4985</v>
      </c>
      <c r="AQ1036">
        <v>4975</v>
      </c>
      <c r="AR1036">
        <v>4975</v>
      </c>
      <c r="AS1036">
        <v>500</v>
      </c>
      <c r="AT1036">
        <v>4975</v>
      </c>
      <c r="AU1036">
        <v>4975</v>
      </c>
      <c r="AV1036">
        <v>4955</v>
      </c>
      <c r="AW1036">
        <v>4970</v>
      </c>
      <c r="AX1036">
        <v>800</v>
      </c>
      <c r="AY1036">
        <v>4970</v>
      </c>
      <c r="AZ1036">
        <v>4980</v>
      </c>
      <c r="BA1036">
        <v>4970</v>
      </c>
      <c r="BB1036">
        <v>4980</v>
      </c>
      <c r="BC1036">
        <v>800</v>
      </c>
    </row>
    <row r="1037" spans="1:55" ht="15">
      <c r="A1037" s="14" t="s">
        <v>18</v>
      </c>
      <c r="B1037" s="31">
        <v>33</v>
      </c>
      <c r="C1037" s="31">
        <v>5208</v>
      </c>
      <c r="D1037" s="9" t="s">
        <v>814</v>
      </c>
      <c r="E1037" s="14" t="s">
        <v>20</v>
      </c>
      <c r="F1037" s="14" t="s">
        <v>812</v>
      </c>
      <c r="G1037" s="51">
        <v>1009</v>
      </c>
      <c r="H1037" s="51">
        <v>46</v>
      </c>
      <c r="I1037" s="59">
        <v>4.7800000000000002E-2</v>
      </c>
      <c r="J1037" s="51">
        <v>650000</v>
      </c>
      <c r="K1037" s="51">
        <v>1010</v>
      </c>
      <c r="L1037" s="52">
        <v>971</v>
      </c>
      <c r="M1037" s="64">
        <f t="shared" si="87"/>
        <v>2.564102564102564E-2</v>
      </c>
      <c r="N1037" s="43" t="str">
        <f>IFERROR(VLOOKUP(C1037, マスタ!$E$2:$G$33, 3, TRUE), "")</f>
        <v>窯業</v>
      </c>
      <c r="O1037" s="14" t="str">
        <f>IF(F1037 = "", "", TEXT( WORKDAY(TEXT(LEFT(F1037, FIND("(", F1037) - 1), "yyyy/mm/dd"), 1, マスタ!$A$2:$A$106), "yyyymmdd"))</f>
        <v>20170818</v>
      </c>
      <c r="P1037" s="18">
        <v>42965</v>
      </c>
      <c r="Q1037" s="57">
        <v>991</v>
      </c>
      <c r="R1037" s="57">
        <v>1012</v>
      </c>
      <c r="S1037" s="57">
        <v>982</v>
      </c>
      <c r="T1037" s="14" t="str">
        <f t="shared" si="84"/>
        <v>有</v>
      </c>
      <c r="U1037" s="14" t="str">
        <f t="shared" si="85"/>
        <v>無</v>
      </c>
      <c r="V1037" s="68">
        <f t="shared" si="86"/>
        <v>-1.783944499504464E-2</v>
      </c>
      <c r="W1037" s="19" t="s">
        <v>950</v>
      </c>
      <c r="X1037" s="47">
        <v>0</v>
      </c>
      <c r="Y1037" s="71">
        <f t="shared" ref="Y1037:Y1100" si="88">IFERROR(X1037/G1037*1000,"")</f>
        <v>0</v>
      </c>
      <c r="Z1037">
        <v>991</v>
      </c>
      <c r="AA1037">
        <v>992</v>
      </c>
      <c r="AB1037">
        <v>985</v>
      </c>
      <c r="AC1037">
        <v>991</v>
      </c>
      <c r="AD1037">
        <v>31500</v>
      </c>
      <c r="AE1037">
        <v>990</v>
      </c>
      <c r="AF1037">
        <v>990</v>
      </c>
      <c r="AG1037">
        <v>982</v>
      </c>
      <c r="AH1037">
        <v>989</v>
      </c>
      <c r="AI1037">
        <v>19300</v>
      </c>
      <c r="AJ1037">
        <v>988</v>
      </c>
      <c r="AK1037">
        <v>991</v>
      </c>
      <c r="AL1037">
        <v>987</v>
      </c>
      <c r="AM1037">
        <v>989</v>
      </c>
      <c r="AN1037">
        <v>10600</v>
      </c>
      <c r="AO1037">
        <v>988</v>
      </c>
      <c r="AP1037">
        <v>992</v>
      </c>
      <c r="AQ1037">
        <v>988</v>
      </c>
      <c r="AR1037">
        <v>992</v>
      </c>
      <c r="AS1037">
        <v>11900</v>
      </c>
      <c r="AT1037">
        <v>991</v>
      </c>
      <c r="AU1037">
        <v>991</v>
      </c>
      <c r="AV1037">
        <v>988</v>
      </c>
      <c r="AW1037">
        <v>991</v>
      </c>
      <c r="AX1037">
        <v>11000</v>
      </c>
      <c r="AY1037">
        <v>990</v>
      </c>
      <c r="AZ1037">
        <v>992</v>
      </c>
      <c r="BA1037">
        <v>990</v>
      </c>
      <c r="BB1037">
        <v>990</v>
      </c>
      <c r="BC1037">
        <v>5100</v>
      </c>
    </row>
    <row r="1038" spans="1:55" ht="15">
      <c r="A1038" s="15" t="s">
        <v>18</v>
      </c>
      <c r="B1038" s="30">
        <v>34</v>
      </c>
      <c r="C1038" s="30">
        <v>6089</v>
      </c>
      <c r="D1038" s="10" t="s">
        <v>583</v>
      </c>
      <c r="E1038" s="15" t="s">
        <v>20</v>
      </c>
      <c r="F1038" s="15" t="s">
        <v>812</v>
      </c>
      <c r="G1038" s="50">
        <v>1120</v>
      </c>
      <c r="H1038" s="50">
        <v>51</v>
      </c>
      <c r="I1038" s="58">
        <v>4.7699999999999999E-2</v>
      </c>
      <c r="J1038" s="50">
        <v>425300</v>
      </c>
      <c r="K1038" s="50">
        <v>1120</v>
      </c>
      <c r="L1038" s="53">
        <v>1058</v>
      </c>
      <c r="M1038" s="63">
        <f t="shared" si="87"/>
        <v>0</v>
      </c>
      <c r="N1038" s="42" t="str">
        <f>IFERROR(VLOOKUP(C1038, マスタ!$E$2:$G$33, 3, TRUE), "")</f>
        <v>機械</v>
      </c>
      <c r="O1038" s="15" t="str">
        <f>IF(F1038 = "", "", TEXT( WORKDAY(TEXT(LEFT(F1038, FIND("(", F1038) - 1), "yyyy/mm/dd"), 1, マスタ!$A$2:$A$106), "yyyymmdd"))</f>
        <v>20170818</v>
      </c>
      <c r="P1038" s="16">
        <v>42965</v>
      </c>
      <c r="Q1038" s="56">
        <v>1095</v>
      </c>
      <c r="R1038" s="56">
        <v>1148</v>
      </c>
      <c r="S1038" s="56">
        <v>1086</v>
      </c>
      <c r="T1038" s="15" t="str">
        <f t="shared" si="84"/>
        <v>有</v>
      </c>
      <c r="U1038" s="15" t="str">
        <f t="shared" si="85"/>
        <v>無</v>
      </c>
      <c r="V1038" s="67">
        <f t="shared" si="86"/>
        <v>-2.2321428571428603E-2</v>
      </c>
      <c r="W1038" s="17" t="s">
        <v>949</v>
      </c>
      <c r="X1038" s="46">
        <v>22</v>
      </c>
      <c r="Y1038" s="70">
        <f t="shared" si="88"/>
        <v>19.642857142857142</v>
      </c>
      <c r="Z1038">
        <v>1095</v>
      </c>
      <c r="AA1038">
        <v>1115</v>
      </c>
      <c r="AB1038">
        <v>1090</v>
      </c>
      <c r="AC1038">
        <v>1111</v>
      </c>
      <c r="AD1038">
        <v>30000</v>
      </c>
      <c r="AE1038">
        <v>1112</v>
      </c>
      <c r="AF1038">
        <v>1125</v>
      </c>
      <c r="AG1038">
        <v>1112</v>
      </c>
      <c r="AH1038">
        <v>1121</v>
      </c>
      <c r="AI1038">
        <v>13600</v>
      </c>
      <c r="AJ1038">
        <v>1126</v>
      </c>
      <c r="AK1038">
        <v>1132</v>
      </c>
      <c r="AL1038">
        <v>1119</v>
      </c>
      <c r="AM1038">
        <v>1131</v>
      </c>
      <c r="AN1038">
        <v>13200</v>
      </c>
      <c r="AO1038">
        <v>1131</v>
      </c>
      <c r="AP1038">
        <v>1135</v>
      </c>
      <c r="AQ1038">
        <v>1121</v>
      </c>
      <c r="AR1038">
        <v>1121</v>
      </c>
      <c r="AS1038">
        <v>19200</v>
      </c>
      <c r="AT1038">
        <v>1122</v>
      </c>
      <c r="AU1038">
        <v>1138</v>
      </c>
      <c r="AV1038">
        <v>1121</v>
      </c>
      <c r="AW1038">
        <v>1137</v>
      </c>
      <c r="AX1038">
        <v>23100</v>
      </c>
      <c r="AY1038">
        <v>1137</v>
      </c>
      <c r="AZ1038">
        <v>1148</v>
      </c>
      <c r="BA1038">
        <v>1134</v>
      </c>
      <c r="BB1038">
        <v>1144</v>
      </c>
      <c r="BC1038">
        <v>27900</v>
      </c>
    </row>
    <row r="1039" spans="1:55" ht="15">
      <c r="A1039" s="14" t="s">
        <v>18</v>
      </c>
      <c r="B1039" s="31">
        <v>37</v>
      </c>
      <c r="C1039" s="31">
        <v>7575</v>
      </c>
      <c r="D1039" s="9" t="s">
        <v>165</v>
      </c>
      <c r="E1039" s="14" t="s">
        <v>20</v>
      </c>
      <c r="F1039" s="14" t="s">
        <v>812</v>
      </c>
      <c r="G1039" s="51">
        <v>4930</v>
      </c>
      <c r="H1039" s="51">
        <v>220</v>
      </c>
      <c r="I1039" s="59">
        <v>4.6699999999999998E-2</v>
      </c>
      <c r="J1039" s="51">
        <v>810200</v>
      </c>
      <c r="K1039" s="51">
        <v>5020</v>
      </c>
      <c r="L1039" s="52">
        <v>4750</v>
      </c>
      <c r="M1039" s="64">
        <f t="shared" si="87"/>
        <v>0.33333333333333331</v>
      </c>
      <c r="N1039" s="43" t="str">
        <f>IFERROR(VLOOKUP(C1039, マスタ!$E$2:$G$33, 3, TRUE), "")</f>
        <v>75</v>
      </c>
      <c r="O1039" s="14" t="str">
        <f>IF(F1039 = "", "", TEXT( WORKDAY(TEXT(LEFT(F1039, FIND("(", F1039) - 1), "yyyy/mm/dd"), 1, マスタ!$A$2:$A$106), "yyyymmdd"))</f>
        <v>20170818</v>
      </c>
      <c r="P1039" s="18">
        <v>42965</v>
      </c>
      <c r="Q1039" s="57">
        <v>4840</v>
      </c>
      <c r="R1039" s="57">
        <v>4945</v>
      </c>
      <c r="S1039" s="57">
        <v>4810</v>
      </c>
      <c r="T1039" s="14" t="str">
        <f t="shared" si="84"/>
        <v>有</v>
      </c>
      <c r="U1039" s="14" t="str">
        <f t="shared" si="85"/>
        <v>無</v>
      </c>
      <c r="V1039" s="68">
        <f t="shared" si="86"/>
        <v>-1.8255578093306246E-2</v>
      </c>
      <c r="W1039" s="19" t="s">
        <v>950</v>
      </c>
      <c r="X1039" s="47">
        <v>20</v>
      </c>
      <c r="Y1039" s="71">
        <f t="shared" si="88"/>
        <v>4.056795131845842</v>
      </c>
      <c r="Z1039">
        <v>4840</v>
      </c>
      <c r="AA1039">
        <v>4845</v>
      </c>
      <c r="AB1039">
        <v>4810</v>
      </c>
      <c r="AC1039">
        <v>4840</v>
      </c>
      <c r="AD1039">
        <v>31100</v>
      </c>
      <c r="AE1039">
        <v>4840</v>
      </c>
      <c r="AF1039">
        <v>4875</v>
      </c>
      <c r="AG1039">
        <v>4840</v>
      </c>
      <c r="AH1039">
        <v>4875</v>
      </c>
      <c r="AI1039">
        <v>8100</v>
      </c>
      <c r="AJ1039">
        <v>4880</v>
      </c>
      <c r="AK1039">
        <v>4885</v>
      </c>
      <c r="AL1039">
        <v>4860</v>
      </c>
      <c r="AM1039">
        <v>4860</v>
      </c>
      <c r="AN1039">
        <v>10000</v>
      </c>
      <c r="AO1039">
        <v>4855</v>
      </c>
      <c r="AP1039">
        <v>4865</v>
      </c>
      <c r="AQ1039">
        <v>4855</v>
      </c>
      <c r="AR1039">
        <v>4855</v>
      </c>
      <c r="AS1039">
        <v>5400</v>
      </c>
      <c r="AT1039">
        <v>4855</v>
      </c>
      <c r="AU1039">
        <v>4865</v>
      </c>
      <c r="AV1039">
        <v>4855</v>
      </c>
      <c r="AW1039">
        <v>4860</v>
      </c>
      <c r="AX1039">
        <v>3700</v>
      </c>
      <c r="AY1039">
        <v>4855</v>
      </c>
      <c r="AZ1039">
        <v>4880</v>
      </c>
      <c r="BA1039">
        <v>4855</v>
      </c>
      <c r="BB1039">
        <v>4875</v>
      </c>
      <c r="BC1039">
        <v>6600</v>
      </c>
    </row>
    <row r="1040" spans="1:55" ht="15">
      <c r="A1040" s="15" t="s">
        <v>18</v>
      </c>
      <c r="B1040" s="30">
        <v>40</v>
      </c>
      <c r="C1040" s="30">
        <v>6050</v>
      </c>
      <c r="D1040" s="10" t="s">
        <v>103</v>
      </c>
      <c r="E1040" s="15" t="s">
        <v>20</v>
      </c>
      <c r="F1040" s="15" t="s">
        <v>812</v>
      </c>
      <c r="G1040" s="50">
        <v>2307</v>
      </c>
      <c r="H1040" s="50">
        <v>99</v>
      </c>
      <c r="I1040" s="58">
        <v>4.48E-2</v>
      </c>
      <c r="J1040" s="50">
        <v>570700</v>
      </c>
      <c r="K1040" s="50">
        <v>2307</v>
      </c>
      <c r="L1040" s="53">
        <v>2222</v>
      </c>
      <c r="M1040" s="63">
        <f t="shared" si="87"/>
        <v>0</v>
      </c>
      <c r="N1040" s="42" t="str">
        <f>IFERROR(VLOOKUP(C1040, マスタ!$E$2:$G$33, 3, TRUE), "")</f>
        <v>機械</v>
      </c>
      <c r="O1040" s="15" t="str">
        <f>IF(F1040 = "", "", TEXT( WORKDAY(TEXT(LEFT(F1040, FIND("(", F1040) - 1), "yyyy/mm/dd"), 1, マスタ!$A$2:$A$106), "yyyymmdd"))</f>
        <v>20170818</v>
      </c>
      <c r="P1040" s="16">
        <v>42965</v>
      </c>
      <c r="Q1040" s="56">
        <v>2257</v>
      </c>
      <c r="R1040" s="56">
        <v>2344</v>
      </c>
      <c r="S1040" s="56">
        <v>2251</v>
      </c>
      <c r="T1040" s="15" t="str">
        <f t="shared" si="84"/>
        <v>有</v>
      </c>
      <c r="U1040" s="15" t="str">
        <f t="shared" si="85"/>
        <v>無</v>
      </c>
      <c r="V1040" s="67">
        <f t="shared" si="86"/>
        <v>-2.1673168617251881E-2</v>
      </c>
      <c r="W1040" s="17" t="s">
        <v>950</v>
      </c>
      <c r="X1040" s="46">
        <v>37</v>
      </c>
      <c r="Y1040" s="70">
        <f t="shared" si="88"/>
        <v>16.038144776766362</v>
      </c>
      <c r="Z1040">
        <v>2257</v>
      </c>
      <c r="AA1040">
        <v>2280</v>
      </c>
      <c r="AB1040">
        <v>2257</v>
      </c>
      <c r="AC1040">
        <v>2267</v>
      </c>
      <c r="AD1040">
        <v>35100</v>
      </c>
      <c r="AE1040">
        <v>2272</v>
      </c>
      <c r="AF1040">
        <v>2292</v>
      </c>
      <c r="AG1040">
        <v>2271</v>
      </c>
      <c r="AH1040">
        <v>2287</v>
      </c>
      <c r="AI1040">
        <v>14300</v>
      </c>
      <c r="AJ1040">
        <v>2289</v>
      </c>
      <c r="AK1040">
        <v>2302</v>
      </c>
      <c r="AL1040">
        <v>2289</v>
      </c>
      <c r="AM1040">
        <v>2295</v>
      </c>
      <c r="AN1040">
        <v>14500</v>
      </c>
      <c r="AO1040">
        <v>2295</v>
      </c>
      <c r="AP1040">
        <v>2298</v>
      </c>
      <c r="AQ1040">
        <v>2287</v>
      </c>
      <c r="AR1040">
        <v>2287</v>
      </c>
      <c r="AS1040">
        <v>6400</v>
      </c>
      <c r="AT1040">
        <v>2287</v>
      </c>
      <c r="AU1040">
        <v>2295</v>
      </c>
      <c r="AV1040">
        <v>2287</v>
      </c>
      <c r="AW1040">
        <v>2294</v>
      </c>
      <c r="AX1040">
        <v>5300</v>
      </c>
      <c r="AY1040">
        <v>2290</v>
      </c>
      <c r="AZ1040">
        <v>2305</v>
      </c>
      <c r="BA1040">
        <v>2290</v>
      </c>
      <c r="BB1040">
        <v>2304</v>
      </c>
      <c r="BC1040">
        <v>13000</v>
      </c>
    </row>
    <row r="1041" spans="1:55" ht="15">
      <c r="A1041" s="15" t="s">
        <v>18</v>
      </c>
      <c r="B1041" s="30">
        <v>44</v>
      </c>
      <c r="C1041" s="30">
        <v>6165</v>
      </c>
      <c r="D1041" s="10" t="s">
        <v>43</v>
      </c>
      <c r="E1041" s="15" t="s">
        <v>20</v>
      </c>
      <c r="F1041" s="15" t="s">
        <v>812</v>
      </c>
      <c r="G1041" s="50">
        <v>1540</v>
      </c>
      <c r="H1041" s="50">
        <v>64</v>
      </c>
      <c r="I1041" s="58">
        <v>4.3400000000000001E-2</v>
      </c>
      <c r="J1041" s="50">
        <v>195800</v>
      </c>
      <c r="K1041" s="50">
        <v>1541</v>
      </c>
      <c r="L1041" s="53">
        <v>1480</v>
      </c>
      <c r="M1041" s="63">
        <f t="shared" si="87"/>
        <v>1.6393442622950821E-2</v>
      </c>
      <c r="N1041" s="42" t="str">
        <f>IFERROR(VLOOKUP(C1041, マスタ!$E$2:$G$33, 3, TRUE), "")</f>
        <v>機械</v>
      </c>
      <c r="O1041" s="15" t="str">
        <f>IF(F1041 = "", "", TEXT( WORKDAY(TEXT(LEFT(F1041, FIND("(", F1041) - 1), "yyyy/mm/dd"), 1, マスタ!$A$2:$A$106), "yyyymmdd"))</f>
        <v>20170818</v>
      </c>
      <c r="P1041" s="16">
        <v>42965</v>
      </c>
      <c r="Q1041" s="56">
        <v>1500</v>
      </c>
      <c r="R1041" s="56">
        <v>1557</v>
      </c>
      <c r="S1041" s="56">
        <v>1489</v>
      </c>
      <c r="T1041" s="15" t="str">
        <f t="shared" si="84"/>
        <v>有</v>
      </c>
      <c r="U1041" s="15" t="str">
        <f t="shared" si="85"/>
        <v>無</v>
      </c>
      <c r="V1041" s="67">
        <f t="shared" si="86"/>
        <v>-2.5974025974025983E-2</v>
      </c>
      <c r="W1041" s="17" t="s">
        <v>949</v>
      </c>
      <c r="X1041" s="46">
        <v>30</v>
      </c>
      <c r="Y1041" s="71">
        <f t="shared" si="88"/>
        <v>19.480519480519479</v>
      </c>
      <c r="Z1041">
        <v>1500</v>
      </c>
      <c r="AA1041">
        <v>1519</v>
      </c>
      <c r="AB1041">
        <v>1499</v>
      </c>
      <c r="AC1041">
        <v>1513</v>
      </c>
      <c r="AD1041">
        <v>33300</v>
      </c>
      <c r="AE1041">
        <v>1512</v>
      </c>
      <c r="AF1041">
        <v>1524</v>
      </c>
      <c r="AG1041">
        <v>1507</v>
      </c>
      <c r="AH1041">
        <v>1519</v>
      </c>
      <c r="AI1041">
        <v>6300</v>
      </c>
      <c r="AJ1041">
        <v>1517</v>
      </c>
      <c r="AK1041">
        <v>1520</v>
      </c>
      <c r="AL1041">
        <v>1509</v>
      </c>
      <c r="AM1041">
        <v>1517</v>
      </c>
      <c r="AN1041">
        <v>2500</v>
      </c>
      <c r="AO1041">
        <v>1523</v>
      </c>
      <c r="AP1041">
        <v>1536</v>
      </c>
      <c r="AQ1041">
        <v>1523</v>
      </c>
      <c r="AR1041">
        <v>1533</v>
      </c>
      <c r="AS1041">
        <v>3400</v>
      </c>
      <c r="AT1041">
        <v>1535</v>
      </c>
      <c r="AU1041">
        <v>1535</v>
      </c>
      <c r="AV1041">
        <v>1527</v>
      </c>
      <c r="AW1041">
        <v>1534</v>
      </c>
      <c r="AX1041">
        <v>2900</v>
      </c>
      <c r="AY1041">
        <v>1536</v>
      </c>
      <c r="AZ1041">
        <v>1539</v>
      </c>
      <c r="BA1041">
        <v>1533</v>
      </c>
      <c r="BB1041">
        <v>1535</v>
      </c>
      <c r="BC1041">
        <v>3200</v>
      </c>
    </row>
    <row r="1042" spans="1:55" ht="15">
      <c r="A1042" s="14" t="s">
        <v>18</v>
      </c>
      <c r="B1042" s="31">
        <v>45</v>
      </c>
      <c r="C1042" s="31">
        <v>4238</v>
      </c>
      <c r="D1042" s="9" t="s">
        <v>815</v>
      </c>
      <c r="E1042" s="14" t="s">
        <v>20</v>
      </c>
      <c r="F1042" s="14" t="s">
        <v>812</v>
      </c>
      <c r="G1042" s="51">
        <v>1141</v>
      </c>
      <c r="H1042" s="51">
        <v>47</v>
      </c>
      <c r="I1042" s="59">
        <v>4.2999999999999997E-2</v>
      </c>
      <c r="J1042" s="51">
        <v>18700</v>
      </c>
      <c r="K1042" s="51">
        <v>1141</v>
      </c>
      <c r="L1042" s="52">
        <v>1088</v>
      </c>
      <c r="M1042" s="64">
        <f t="shared" si="87"/>
        <v>0</v>
      </c>
      <c r="N1042" s="43" t="str">
        <f>IFERROR(VLOOKUP(C1042, マスタ!$E$2:$G$33, 3, TRUE), "")</f>
        <v>化学・医薬品</v>
      </c>
      <c r="O1042" s="14" t="str">
        <f>IF(F1042 = "", "", TEXT( WORKDAY(TEXT(LEFT(F1042, FIND("(", F1042) - 1), "yyyy/mm/dd"), 1, マスタ!$A$2:$A$106), "yyyymmdd"))</f>
        <v>20170818</v>
      </c>
      <c r="P1042" s="18">
        <v>42965</v>
      </c>
      <c r="Q1042" s="57">
        <v>1115</v>
      </c>
      <c r="R1042" s="57">
        <v>1172</v>
      </c>
      <c r="S1042" s="57">
        <v>1084</v>
      </c>
      <c r="T1042" s="14" t="str">
        <f t="shared" si="84"/>
        <v>有</v>
      </c>
      <c r="U1042" s="14" t="str">
        <f t="shared" si="85"/>
        <v>有</v>
      </c>
      <c r="V1042" s="68">
        <f t="shared" si="86"/>
        <v>-2.2787028921998242E-2</v>
      </c>
      <c r="W1042" s="19" t="s">
        <v>947</v>
      </c>
      <c r="X1042" s="47">
        <v>-11</v>
      </c>
      <c r="Y1042" s="70">
        <f t="shared" si="88"/>
        <v>-9.6406660823838735</v>
      </c>
      <c r="Z1042">
        <v>1115</v>
      </c>
      <c r="AA1042">
        <v>1115</v>
      </c>
      <c r="AB1042">
        <v>1084</v>
      </c>
      <c r="AC1042">
        <v>1115</v>
      </c>
      <c r="AD1042">
        <v>7500</v>
      </c>
      <c r="AE1042">
        <v>1106</v>
      </c>
      <c r="AF1042">
        <v>1123</v>
      </c>
      <c r="AG1042">
        <v>1106</v>
      </c>
      <c r="AH1042">
        <v>1123</v>
      </c>
      <c r="AI1042">
        <v>500</v>
      </c>
      <c r="AJ1042">
        <v>1120</v>
      </c>
      <c r="AK1042">
        <v>1120</v>
      </c>
      <c r="AL1042">
        <v>1120</v>
      </c>
      <c r="AM1042">
        <v>1120</v>
      </c>
      <c r="AN1042">
        <v>100</v>
      </c>
      <c r="AO1042">
        <v>1121</v>
      </c>
      <c r="AP1042">
        <v>1121</v>
      </c>
      <c r="AQ1042">
        <v>1114</v>
      </c>
      <c r="AR1042">
        <v>1120</v>
      </c>
      <c r="AS1042">
        <v>4300</v>
      </c>
      <c r="AT1042">
        <v>1116</v>
      </c>
      <c r="AU1042">
        <v>1129</v>
      </c>
      <c r="AV1042">
        <v>1116</v>
      </c>
      <c r="AW1042">
        <v>1129</v>
      </c>
      <c r="AX1042">
        <v>400</v>
      </c>
      <c r="AY1042">
        <v>1125</v>
      </c>
      <c r="AZ1042">
        <v>1125</v>
      </c>
      <c r="BA1042">
        <v>1125</v>
      </c>
      <c r="BB1042">
        <v>1125</v>
      </c>
      <c r="BC1042">
        <v>100</v>
      </c>
    </row>
    <row r="1043" spans="1:55" ht="27">
      <c r="A1043" s="15" t="s">
        <v>18</v>
      </c>
      <c r="B1043" s="30">
        <v>47</v>
      </c>
      <c r="C1043" s="30">
        <v>9024</v>
      </c>
      <c r="D1043" s="10" t="s">
        <v>816</v>
      </c>
      <c r="E1043" s="15" t="s">
        <v>20</v>
      </c>
      <c r="F1043" s="15" t="s">
        <v>812</v>
      </c>
      <c r="G1043" s="50">
        <v>1984</v>
      </c>
      <c r="H1043" s="50">
        <v>80</v>
      </c>
      <c r="I1043" s="58">
        <v>4.2000000000000003E-2</v>
      </c>
      <c r="J1043" s="50">
        <v>5537500</v>
      </c>
      <c r="K1043" s="50">
        <v>2038</v>
      </c>
      <c r="L1043" s="53">
        <v>1971</v>
      </c>
      <c r="M1043" s="63">
        <f t="shared" si="87"/>
        <v>0.80597014925373134</v>
      </c>
      <c r="N1043" s="42" t="str">
        <f>IFERROR(VLOOKUP(C1043, マスタ!$E$2:$G$33, 3, TRUE), "")</f>
        <v>陸運</v>
      </c>
      <c r="O1043" s="15" t="str">
        <f>IF(F1043 = "", "", TEXT( WORKDAY(TEXT(LEFT(F1043, FIND("(", F1043) - 1), "yyyy/mm/dd"), 1, マスタ!$A$2:$A$106), "yyyymmdd"))</f>
        <v>20170818</v>
      </c>
      <c r="P1043" s="16">
        <v>42965</v>
      </c>
      <c r="Q1043" s="56">
        <v>1951</v>
      </c>
      <c r="R1043" s="56">
        <v>1951</v>
      </c>
      <c r="S1043" s="56">
        <v>1917</v>
      </c>
      <c r="T1043" s="15" t="str">
        <f t="shared" si="84"/>
        <v>無</v>
      </c>
      <c r="U1043" s="15" t="str">
        <f t="shared" si="85"/>
        <v>有</v>
      </c>
      <c r="V1043" s="67">
        <f t="shared" si="86"/>
        <v>-1.6633064516129004E-2</v>
      </c>
      <c r="W1043" s="17" t="s">
        <v>947</v>
      </c>
      <c r="X1043" s="46">
        <v>-19</v>
      </c>
      <c r="Y1043" s="71">
        <f t="shared" si="88"/>
        <v>-9.5766129032258061</v>
      </c>
      <c r="Z1043">
        <v>1951</v>
      </c>
      <c r="AA1043">
        <v>1951</v>
      </c>
      <c r="AB1043">
        <v>1936</v>
      </c>
      <c r="AC1043">
        <v>1939</v>
      </c>
      <c r="AD1043">
        <v>221500</v>
      </c>
      <c r="AE1043">
        <v>1938</v>
      </c>
      <c r="AF1043">
        <v>1942</v>
      </c>
      <c r="AG1043">
        <v>1936</v>
      </c>
      <c r="AH1043">
        <v>1938</v>
      </c>
      <c r="AI1043">
        <v>138800</v>
      </c>
      <c r="AJ1043">
        <v>1939</v>
      </c>
      <c r="AK1043">
        <v>1939</v>
      </c>
      <c r="AL1043">
        <v>1927</v>
      </c>
      <c r="AM1043">
        <v>1928</v>
      </c>
      <c r="AN1043">
        <v>99300</v>
      </c>
      <c r="AO1043">
        <v>1928</v>
      </c>
      <c r="AP1043">
        <v>1936</v>
      </c>
      <c r="AQ1043">
        <v>1927</v>
      </c>
      <c r="AR1043">
        <v>1933</v>
      </c>
      <c r="AS1043">
        <v>145900</v>
      </c>
      <c r="AT1043">
        <v>1933</v>
      </c>
      <c r="AU1043">
        <v>1933</v>
      </c>
      <c r="AV1043">
        <v>1927</v>
      </c>
      <c r="AW1043">
        <v>1929</v>
      </c>
      <c r="AX1043">
        <v>108000</v>
      </c>
      <c r="AY1043">
        <v>1929</v>
      </c>
      <c r="AZ1043">
        <v>1933</v>
      </c>
      <c r="BA1043">
        <v>1927</v>
      </c>
      <c r="BB1043">
        <v>1932</v>
      </c>
      <c r="BC1043">
        <v>58400</v>
      </c>
    </row>
    <row r="1044" spans="1:55" ht="15">
      <c r="A1044" s="14" t="s">
        <v>18</v>
      </c>
      <c r="B1044" s="31">
        <v>49</v>
      </c>
      <c r="C1044" s="31">
        <v>6036</v>
      </c>
      <c r="D1044" s="9" t="s">
        <v>313</v>
      </c>
      <c r="E1044" s="14" t="s">
        <v>20</v>
      </c>
      <c r="F1044" s="14" t="s">
        <v>812</v>
      </c>
      <c r="G1044" s="51">
        <v>1354</v>
      </c>
      <c r="H1044" s="51">
        <v>54</v>
      </c>
      <c r="I1044" s="59">
        <v>4.1500000000000002E-2</v>
      </c>
      <c r="J1044" s="51">
        <v>47000</v>
      </c>
      <c r="K1044" s="51">
        <v>1364</v>
      </c>
      <c r="L1044" s="52">
        <v>1302</v>
      </c>
      <c r="M1044" s="64">
        <f t="shared" si="87"/>
        <v>0.16129032258064516</v>
      </c>
      <c r="N1044" s="43" t="str">
        <f>IFERROR(VLOOKUP(C1044, マスタ!$E$2:$G$33, 3, TRUE), "")</f>
        <v>機械</v>
      </c>
      <c r="O1044" s="14" t="str">
        <f>IF(F1044 = "", "", TEXT( WORKDAY(TEXT(LEFT(F1044, FIND("(", F1044) - 1), "yyyy/mm/dd"), 1, マスタ!$A$2:$A$106), "yyyymmdd"))</f>
        <v>20170818</v>
      </c>
      <c r="P1044" s="18">
        <v>42965</v>
      </c>
      <c r="Q1044" s="57">
        <v>1355</v>
      </c>
      <c r="R1044" s="57">
        <v>1362</v>
      </c>
      <c r="S1044" s="57">
        <v>1329</v>
      </c>
      <c r="T1044" s="14" t="str">
        <f t="shared" si="84"/>
        <v>無</v>
      </c>
      <c r="U1044" s="14" t="str">
        <f t="shared" si="85"/>
        <v>有</v>
      </c>
      <c r="V1044" s="68">
        <f t="shared" si="86"/>
        <v>7.3855243722298347E-4</v>
      </c>
      <c r="W1044" s="19" t="s">
        <v>947</v>
      </c>
      <c r="X1044" s="47">
        <v>-13</v>
      </c>
      <c r="Y1044" s="70">
        <f t="shared" si="88"/>
        <v>-9.6011816838995578</v>
      </c>
      <c r="Z1044">
        <v>1355</v>
      </c>
      <c r="AA1044">
        <v>1356</v>
      </c>
      <c r="AB1044">
        <v>1341</v>
      </c>
      <c r="AC1044">
        <v>1345</v>
      </c>
      <c r="AD1044">
        <v>6600</v>
      </c>
      <c r="AE1044">
        <v>1346</v>
      </c>
      <c r="AF1044">
        <v>1346</v>
      </c>
      <c r="AG1044">
        <v>1330</v>
      </c>
      <c r="AH1044">
        <v>1331</v>
      </c>
      <c r="AI1044">
        <v>2300</v>
      </c>
      <c r="AJ1044">
        <v>1331</v>
      </c>
      <c r="AK1044">
        <v>1335</v>
      </c>
      <c r="AL1044">
        <v>1331</v>
      </c>
      <c r="AM1044">
        <v>1335</v>
      </c>
      <c r="AN1044">
        <v>500</v>
      </c>
      <c r="AO1044">
        <v>1334</v>
      </c>
      <c r="AP1044">
        <v>1335</v>
      </c>
      <c r="AQ1044">
        <v>1333</v>
      </c>
      <c r="AR1044">
        <v>1333</v>
      </c>
      <c r="AS1044">
        <v>500</v>
      </c>
      <c r="AT1044">
        <v>1332</v>
      </c>
      <c r="AU1044">
        <v>1333</v>
      </c>
      <c r="AV1044">
        <v>1331</v>
      </c>
      <c r="AW1044">
        <v>1332</v>
      </c>
      <c r="AX1044">
        <v>1600</v>
      </c>
      <c r="BC1044">
        <v>0</v>
      </c>
    </row>
    <row r="1045" spans="1:55" ht="15">
      <c r="A1045" s="15" t="s">
        <v>18</v>
      </c>
      <c r="B1045" s="30">
        <v>50</v>
      </c>
      <c r="C1045" s="30">
        <v>4971</v>
      </c>
      <c r="D1045" s="10" t="s">
        <v>503</v>
      </c>
      <c r="E1045" s="15" t="s">
        <v>20</v>
      </c>
      <c r="F1045" s="15" t="s">
        <v>812</v>
      </c>
      <c r="G1045" s="50">
        <v>1523</v>
      </c>
      <c r="H1045" s="50">
        <v>59</v>
      </c>
      <c r="I1045" s="58">
        <v>4.0300000000000002E-2</v>
      </c>
      <c r="J1045" s="50">
        <v>217100</v>
      </c>
      <c r="K1045" s="50">
        <v>1533</v>
      </c>
      <c r="L1045" s="53">
        <v>1474</v>
      </c>
      <c r="M1045" s="63">
        <f t="shared" si="87"/>
        <v>0.16949152542372881</v>
      </c>
      <c r="N1045" s="42" t="str">
        <f>IFERROR(VLOOKUP(C1045, マスタ!$E$2:$G$33, 3, TRUE), "")</f>
        <v>化学・医薬品</v>
      </c>
      <c r="O1045" s="15" t="str">
        <f>IF(F1045 = "", "", TEXT( WORKDAY(TEXT(LEFT(F1045, FIND("(", F1045) - 1), "yyyy/mm/dd"), 1, マスタ!$A$2:$A$106), "yyyymmdd"))</f>
        <v>20170818</v>
      </c>
      <c r="P1045" s="16">
        <v>42965</v>
      </c>
      <c r="Q1045" s="56">
        <v>1496</v>
      </c>
      <c r="R1045" s="56">
        <v>1559</v>
      </c>
      <c r="S1045" s="56">
        <v>1484</v>
      </c>
      <c r="T1045" s="15" t="str">
        <f t="shared" si="84"/>
        <v>有</v>
      </c>
      <c r="U1045" s="15" t="str">
        <f t="shared" si="85"/>
        <v>無</v>
      </c>
      <c r="V1045" s="67">
        <f t="shared" si="86"/>
        <v>-1.7728168089297447E-2</v>
      </c>
      <c r="W1045" s="17" t="s">
        <v>950</v>
      </c>
      <c r="X1045" s="46">
        <v>11</v>
      </c>
      <c r="Y1045" s="71">
        <f t="shared" si="88"/>
        <v>7.2225869993434006</v>
      </c>
      <c r="Z1045">
        <v>1496</v>
      </c>
      <c r="AA1045">
        <v>1498</v>
      </c>
      <c r="AB1045">
        <v>1484</v>
      </c>
      <c r="AC1045">
        <v>1498</v>
      </c>
      <c r="AD1045">
        <v>10700</v>
      </c>
      <c r="AE1045">
        <v>1497</v>
      </c>
      <c r="AF1045">
        <v>1519</v>
      </c>
      <c r="AG1045">
        <v>1497</v>
      </c>
      <c r="AH1045">
        <v>1506</v>
      </c>
      <c r="AI1045">
        <v>7700</v>
      </c>
      <c r="AJ1045">
        <v>1505</v>
      </c>
      <c r="AK1045">
        <v>1506</v>
      </c>
      <c r="AL1045">
        <v>1501</v>
      </c>
      <c r="AM1045">
        <v>1505</v>
      </c>
      <c r="AN1045">
        <v>2800</v>
      </c>
      <c r="AO1045">
        <v>1503</v>
      </c>
      <c r="AP1045">
        <v>1506</v>
      </c>
      <c r="AQ1045">
        <v>1496</v>
      </c>
      <c r="AR1045">
        <v>1504</v>
      </c>
      <c r="AS1045">
        <v>6600</v>
      </c>
      <c r="AT1045">
        <v>1504</v>
      </c>
      <c r="AU1045">
        <v>1509</v>
      </c>
      <c r="AV1045">
        <v>1500</v>
      </c>
      <c r="AW1045">
        <v>1507</v>
      </c>
      <c r="AX1045">
        <v>5100</v>
      </c>
      <c r="AY1045">
        <v>1507</v>
      </c>
      <c r="AZ1045">
        <v>1507</v>
      </c>
      <c r="BA1045">
        <v>1499</v>
      </c>
      <c r="BB1045">
        <v>1504</v>
      </c>
      <c r="BC1045">
        <v>4400</v>
      </c>
    </row>
    <row r="1046" spans="1:55" ht="15">
      <c r="A1046" s="14" t="s">
        <v>872</v>
      </c>
      <c r="B1046" s="31">
        <v>2</v>
      </c>
      <c r="C1046" s="31">
        <v>9322</v>
      </c>
      <c r="D1046" s="9" t="s">
        <v>24</v>
      </c>
      <c r="E1046" s="14" t="s">
        <v>20</v>
      </c>
      <c r="F1046" s="14" t="s">
        <v>818</v>
      </c>
      <c r="G1046" s="51">
        <v>2322</v>
      </c>
      <c r="H1046" s="51">
        <v>173</v>
      </c>
      <c r="I1046" s="59">
        <v>8.0500000000000002E-2</v>
      </c>
      <c r="J1046" s="51">
        <v>12400</v>
      </c>
      <c r="K1046" s="51">
        <v>2322</v>
      </c>
      <c r="L1046" s="52">
        <v>2098</v>
      </c>
      <c r="M1046" s="64">
        <f t="shared" si="87"/>
        <v>0</v>
      </c>
      <c r="N1046" s="43" t="str">
        <f>IFERROR(VLOOKUP(C1046, マスタ!$E$2:$G$33, 3, TRUE), "")</f>
        <v>倉庫・運輸</v>
      </c>
      <c r="O1046" s="14" t="str">
        <f>IF(F1046 = "", "", TEXT( WORKDAY(TEXT(LEFT(F1046, FIND("(", F1046) - 1), "yyyy/mm/dd"), 1, マスタ!$A$2:$A$106), "yyyymmdd"))</f>
        <v>20170821</v>
      </c>
      <c r="P1046" s="18">
        <v>42968</v>
      </c>
      <c r="Q1046" s="57">
        <v>2322</v>
      </c>
      <c r="R1046" s="57">
        <v>2322</v>
      </c>
      <c r="S1046" s="57">
        <v>2229</v>
      </c>
      <c r="T1046" s="14" t="str">
        <f t="shared" si="84"/>
        <v>無</v>
      </c>
      <c r="U1046" s="14" t="str">
        <f t="shared" si="85"/>
        <v>有</v>
      </c>
      <c r="V1046" s="68">
        <f t="shared" si="86"/>
        <v>0</v>
      </c>
      <c r="W1046" s="19" t="s">
        <v>947</v>
      </c>
      <c r="X1046" s="47">
        <v>-23</v>
      </c>
      <c r="Y1046" s="70">
        <f t="shared" si="88"/>
        <v>-9.9052540913006037</v>
      </c>
      <c r="Z1046">
        <v>2322</v>
      </c>
      <c r="AA1046">
        <v>2322</v>
      </c>
      <c r="AB1046">
        <v>2319</v>
      </c>
      <c r="AC1046">
        <v>2321</v>
      </c>
      <c r="AD1046">
        <v>1100</v>
      </c>
      <c r="AI1046">
        <v>0</v>
      </c>
      <c r="AJ1046">
        <v>2273</v>
      </c>
      <c r="AK1046">
        <v>2273</v>
      </c>
      <c r="AL1046">
        <v>2273</v>
      </c>
      <c r="AM1046">
        <v>2273</v>
      </c>
      <c r="AN1046">
        <v>100</v>
      </c>
      <c r="AO1046">
        <v>2272</v>
      </c>
      <c r="AP1046">
        <v>2272</v>
      </c>
      <c r="AQ1046">
        <v>2272</v>
      </c>
      <c r="AR1046">
        <v>2272</v>
      </c>
      <c r="AS1046">
        <v>100</v>
      </c>
      <c r="AT1046">
        <v>2252</v>
      </c>
      <c r="AU1046">
        <v>2252</v>
      </c>
      <c r="AV1046">
        <v>2252</v>
      </c>
      <c r="AW1046">
        <v>2252</v>
      </c>
      <c r="AX1046">
        <v>100</v>
      </c>
      <c r="AY1046">
        <v>2254</v>
      </c>
      <c r="AZ1046">
        <v>2254</v>
      </c>
      <c r="BA1046">
        <v>2254</v>
      </c>
      <c r="BB1046">
        <v>2254</v>
      </c>
      <c r="BC1046">
        <v>100</v>
      </c>
    </row>
    <row r="1047" spans="1:55" ht="15">
      <c r="A1047" s="15" t="s">
        <v>873</v>
      </c>
      <c r="B1047" s="30">
        <v>3</v>
      </c>
      <c r="C1047" s="30">
        <v>6619</v>
      </c>
      <c r="D1047" s="10" t="s">
        <v>123</v>
      </c>
      <c r="E1047" s="15" t="s">
        <v>20</v>
      </c>
      <c r="F1047" s="15" t="s">
        <v>818</v>
      </c>
      <c r="G1047" s="50">
        <v>2290</v>
      </c>
      <c r="H1047" s="50">
        <v>157</v>
      </c>
      <c r="I1047" s="58">
        <v>7.3599999999999999E-2</v>
      </c>
      <c r="J1047" s="50">
        <v>1715700</v>
      </c>
      <c r="K1047" s="50">
        <v>2300</v>
      </c>
      <c r="L1047" s="53">
        <v>2192</v>
      </c>
      <c r="M1047" s="63">
        <f t="shared" si="87"/>
        <v>9.2592592592592587E-2</v>
      </c>
      <c r="N1047" s="42" t="str">
        <f>IFERROR(VLOOKUP(C1047, マスタ!$E$2:$G$33, 3, TRUE), "")</f>
        <v>電気</v>
      </c>
      <c r="O1047" s="15" t="str">
        <f>IF(F1047 = "", "", TEXT( WORKDAY(TEXT(LEFT(F1047, FIND("(", F1047) - 1), "yyyy/mm/dd"), 1, マスタ!$A$2:$A$106), "yyyymmdd"))</f>
        <v>20170821</v>
      </c>
      <c r="P1047" s="16">
        <v>42968</v>
      </c>
      <c r="Q1047" s="56">
        <v>2327</v>
      </c>
      <c r="R1047" s="56">
        <v>2415</v>
      </c>
      <c r="S1047" s="56">
        <v>2263</v>
      </c>
      <c r="T1047" s="15" t="str">
        <f t="shared" si="84"/>
        <v>有</v>
      </c>
      <c r="U1047" s="15" t="str">
        <f t="shared" si="85"/>
        <v>有</v>
      </c>
      <c r="V1047" s="67">
        <f t="shared" si="86"/>
        <v>1.615720524017461E-2</v>
      </c>
      <c r="W1047" s="17" t="s">
        <v>949</v>
      </c>
      <c r="X1047" s="46">
        <v>45</v>
      </c>
      <c r="Y1047" s="71">
        <f t="shared" si="88"/>
        <v>19.650655021834062</v>
      </c>
      <c r="Z1047">
        <v>2327</v>
      </c>
      <c r="AA1047">
        <v>2376</v>
      </c>
      <c r="AB1047">
        <v>2321</v>
      </c>
      <c r="AC1047">
        <v>2352</v>
      </c>
      <c r="AD1047">
        <v>217100</v>
      </c>
      <c r="AE1047">
        <v>2351</v>
      </c>
      <c r="AF1047">
        <v>2409</v>
      </c>
      <c r="AG1047">
        <v>2344</v>
      </c>
      <c r="AH1047">
        <v>2389</v>
      </c>
      <c r="AI1047">
        <v>156400</v>
      </c>
      <c r="AJ1047">
        <v>2386</v>
      </c>
      <c r="AK1047">
        <v>2400</v>
      </c>
      <c r="AL1047">
        <v>2379</v>
      </c>
      <c r="AM1047">
        <v>2384</v>
      </c>
      <c r="AN1047">
        <v>102600</v>
      </c>
      <c r="AO1047">
        <v>2384</v>
      </c>
      <c r="AP1047">
        <v>2397</v>
      </c>
      <c r="AQ1047">
        <v>2375</v>
      </c>
      <c r="AR1047">
        <v>2397</v>
      </c>
      <c r="AS1047">
        <v>62100</v>
      </c>
      <c r="AT1047">
        <v>2395</v>
      </c>
      <c r="AU1047">
        <v>2415</v>
      </c>
      <c r="AV1047">
        <v>2350</v>
      </c>
      <c r="AW1047">
        <v>2364</v>
      </c>
      <c r="AX1047">
        <v>177600</v>
      </c>
      <c r="AY1047">
        <v>2370</v>
      </c>
      <c r="AZ1047">
        <v>2376</v>
      </c>
      <c r="BA1047">
        <v>2357</v>
      </c>
      <c r="BB1047">
        <v>2357</v>
      </c>
      <c r="BC1047">
        <v>38700</v>
      </c>
    </row>
    <row r="1048" spans="1:55" ht="15">
      <c r="A1048" s="14" t="s">
        <v>873</v>
      </c>
      <c r="B1048" s="31">
        <v>4</v>
      </c>
      <c r="C1048" s="31">
        <v>6240</v>
      </c>
      <c r="D1048" s="9" t="s">
        <v>194</v>
      </c>
      <c r="E1048" s="14" t="s">
        <v>20</v>
      </c>
      <c r="F1048" s="14" t="s">
        <v>818</v>
      </c>
      <c r="G1048" s="51">
        <v>3000</v>
      </c>
      <c r="H1048" s="51">
        <v>205</v>
      </c>
      <c r="I1048" s="59">
        <v>7.3300000000000004E-2</v>
      </c>
      <c r="J1048" s="51">
        <v>1160000</v>
      </c>
      <c r="K1048" s="51">
        <v>3000</v>
      </c>
      <c r="L1048" s="52">
        <v>2756</v>
      </c>
      <c r="M1048" s="64">
        <f t="shared" si="87"/>
        <v>0</v>
      </c>
      <c r="N1048" s="43" t="str">
        <f>IFERROR(VLOOKUP(C1048, マスタ!$E$2:$G$33, 3, TRUE), "")</f>
        <v>機械</v>
      </c>
      <c r="O1048" s="14" t="str">
        <f>IF(F1048 = "", "", TEXT( WORKDAY(TEXT(LEFT(F1048, FIND("(", F1048) - 1), "yyyy/mm/dd"), 1, マスタ!$A$2:$A$106), "yyyymmdd"))</f>
        <v>20170821</v>
      </c>
      <c r="P1048" s="18">
        <v>42968</v>
      </c>
      <c r="Q1048" s="57">
        <v>3110</v>
      </c>
      <c r="R1048" s="57">
        <v>3295</v>
      </c>
      <c r="S1048" s="57">
        <v>2921</v>
      </c>
      <c r="T1048" s="14" t="str">
        <f t="shared" si="84"/>
        <v>有</v>
      </c>
      <c r="U1048" s="14" t="str">
        <f t="shared" si="85"/>
        <v>有</v>
      </c>
      <c r="V1048" s="68">
        <f t="shared" si="86"/>
        <v>3.6666666666666625E-2</v>
      </c>
      <c r="W1048" s="19" t="s">
        <v>947</v>
      </c>
      <c r="X1048" s="47">
        <v>-30</v>
      </c>
      <c r="Y1048" s="70">
        <f t="shared" si="88"/>
        <v>-10</v>
      </c>
      <c r="Z1048">
        <v>3110</v>
      </c>
      <c r="AA1048">
        <v>3140</v>
      </c>
      <c r="AB1048">
        <v>3110</v>
      </c>
      <c r="AC1048">
        <v>3115</v>
      </c>
      <c r="AD1048">
        <v>95100</v>
      </c>
      <c r="AE1048">
        <v>3115</v>
      </c>
      <c r="AF1048">
        <v>3120</v>
      </c>
      <c r="AG1048">
        <v>3040</v>
      </c>
      <c r="AH1048">
        <v>3090</v>
      </c>
      <c r="AI1048">
        <v>65400</v>
      </c>
      <c r="AJ1048">
        <v>3090</v>
      </c>
      <c r="AK1048">
        <v>3110</v>
      </c>
      <c r="AL1048">
        <v>3060</v>
      </c>
      <c r="AM1048">
        <v>3100</v>
      </c>
      <c r="AN1048">
        <v>21100</v>
      </c>
      <c r="AO1048">
        <v>3115</v>
      </c>
      <c r="AP1048">
        <v>3115</v>
      </c>
      <c r="AQ1048">
        <v>3085</v>
      </c>
      <c r="AR1048">
        <v>3100</v>
      </c>
      <c r="AS1048">
        <v>24200</v>
      </c>
      <c r="AT1048">
        <v>3105</v>
      </c>
      <c r="AU1048">
        <v>3105</v>
      </c>
      <c r="AV1048">
        <v>3030</v>
      </c>
      <c r="AW1048">
        <v>3035</v>
      </c>
      <c r="AX1048">
        <v>34400</v>
      </c>
      <c r="AY1048">
        <v>3040</v>
      </c>
      <c r="AZ1048">
        <v>3050</v>
      </c>
      <c r="BA1048">
        <v>3000</v>
      </c>
      <c r="BB1048">
        <v>3010</v>
      </c>
      <c r="BC1048">
        <v>36100</v>
      </c>
    </row>
    <row r="1049" spans="1:55" ht="15">
      <c r="A1049" s="15" t="s">
        <v>875</v>
      </c>
      <c r="B1049" s="30">
        <v>5</v>
      </c>
      <c r="C1049" s="30">
        <v>3696</v>
      </c>
      <c r="D1049" s="10" t="s">
        <v>193</v>
      </c>
      <c r="E1049" s="15" t="s">
        <v>20</v>
      </c>
      <c r="F1049" s="15" t="s">
        <v>818</v>
      </c>
      <c r="G1049" s="50">
        <v>1408</v>
      </c>
      <c r="H1049" s="50">
        <v>93</v>
      </c>
      <c r="I1049" s="58">
        <v>7.0699999999999999E-2</v>
      </c>
      <c r="J1049" s="50">
        <v>1793500</v>
      </c>
      <c r="K1049" s="50">
        <v>1563</v>
      </c>
      <c r="L1049" s="53">
        <v>1276</v>
      </c>
      <c r="M1049" s="63">
        <f t="shared" si="87"/>
        <v>0.54006968641114983</v>
      </c>
      <c r="N1049" s="42" t="str">
        <f>IFERROR(VLOOKUP(C1049, マスタ!$E$2:$G$33, 3, TRUE), "")</f>
        <v>36</v>
      </c>
      <c r="O1049" s="15" t="str">
        <f>IF(F1049 = "", "", TEXT( WORKDAY(TEXT(LEFT(F1049, FIND("(", F1049) - 1), "yyyy/mm/dd"), 1, マスタ!$A$2:$A$106), "yyyymmdd"))</f>
        <v>20170821</v>
      </c>
      <c r="P1049" s="16">
        <v>42968</v>
      </c>
      <c r="Q1049" s="56">
        <v>1393</v>
      </c>
      <c r="R1049" s="56">
        <v>1405</v>
      </c>
      <c r="S1049" s="56">
        <v>1324</v>
      </c>
      <c r="T1049" s="15" t="str">
        <f t="shared" si="84"/>
        <v>無</v>
      </c>
      <c r="U1049" s="15" t="str">
        <f t="shared" si="85"/>
        <v>有</v>
      </c>
      <c r="V1049" s="67">
        <f t="shared" si="86"/>
        <v>-1.0653409090909061E-2</v>
      </c>
      <c r="W1049" s="17" t="s">
        <v>947</v>
      </c>
      <c r="X1049" s="46">
        <v>-14</v>
      </c>
      <c r="Y1049" s="71">
        <f t="shared" si="88"/>
        <v>-9.9431818181818183</v>
      </c>
      <c r="Z1049">
        <v>1393</v>
      </c>
      <c r="AA1049">
        <v>1405</v>
      </c>
      <c r="AB1049">
        <v>1392</v>
      </c>
      <c r="AC1049">
        <v>1401</v>
      </c>
      <c r="AD1049">
        <v>41300</v>
      </c>
      <c r="AE1049">
        <v>1398</v>
      </c>
      <c r="AF1049">
        <v>1398</v>
      </c>
      <c r="AG1049">
        <v>1364</v>
      </c>
      <c r="AH1049">
        <v>1379</v>
      </c>
      <c r="AI1049">
        <v>31600</v>
      </c>
      <c r="AJ1049">
        <v>1378</v>
      </c>
      <c r="AK1049">
        <v>1381</v>
      </c>
      <c r="AL1049">
        <v>1360</v>
      </c>
      <c r="AM1049">
        <v>1364</v>
      </c>
      <c r="AN1049">
        <v>11700</v>
      </c>
      <c r="AO1049">
        <v>1366</v>
      </c>
      <c r="AP1049">
        <v>1372</v>
      </c>
      <c r="AQ1049">
        <v>1366</v>
      </c>
      <c r="AR1049">
        <v>1372</v>
      </c>
      <c r="AS1049">
        <v>4700</v>
      </c>
      <c r="AT1049">
        <v>1373</v>
      </c>
      <c r="AU1049">
        <v>1373</v>
      </c>
      <c r="AV1049">
        <v>1356</v>
      </c>
      <c r="AW1049">
        <v>1361</v>
      </c>
      <c r="AX1049">
        <v>8000</v>
      </c>
      <c r="AY1049">
        <v>1360</v>
      </c>
      <c r="AZ1049">
        <v>1368</v>
      </c>
      <c r="BA1049">
        <v>1360</v>
      </c>
      <c r="BB1049">
        <v>1365</v>
      </c>
      <c r="BC1049">
        <v>6800</v>
      </c>
    </row>
    <row r="1050" spans="1:55" ht="15">
      <c r="A1050" s="14" t="s">
        <v>873</v>
      </c>
      <c r="B1050" s="31">
        <v>6</v>
      </c>
      <c r="C1050" s="31">
        <v>6208</v>
      </c>
      <c r="D1050" s="9" t="s">
        <v>55</v>
      </c>
      <c r="E1050" s="14" t="s">
        <v>20</v>
      </c>
      <c r="F1050" s="14" t="s">
        <v>818</v>
      </c>
      <c r="G1050" s="51">
        <v>1531</v>
      </c>
      <c r="H1050" s="51">
        <v>90</v>
      </c>
      <c r="I1050" s="59">
        <v>6.25E-2</v>
      </c>
      <c r="J1050" s="51">
        <v>1651300</v>
      </c>
      <c r="K1050" s="51">
        <v>1580</v>
      </c>
      <c r="L1050" s="52">
        <v>1501</v>
      </c>
      <c r="M1050" s="64">
        <f t="shared" si="87"/>
        <v>0.620253164556962</v>
      </c>
      <c r="N1050" s="43" t="str">
        <f>IFERROR(VLOOKUP(C1050, マスタ!$E$2:$G$33, 3, TRUE), "")</f>
        <v>機械</v>
      </c>
      <c r="O1050" s="14" t="str">
        <f>IF(F1050 = "", "", TEXT( WORKDAY(TEXT(LEFT(F1050, FIND("(", F1050) - 1), "yyyy/mm/dd"), 1, マスタ!$A$2:$A$106), "yyyymmdd"))</f>
        <v>20170821</v>
      </c>
      <c r="P1050" s="18">
        <v>42968</v>
      </c>
      <c r="Q1050" s="57">
        <v>1500</v>
      </c>
      <c r="R1050" s="57">
        <v>1799</v>
      </c>
      <c r="S1050" s="57">
        <v>1494</v>
      </c>
      <c r="T1050" s="14" t="str">
        <f t="shared" si="84"/>
        <v>有</v>
      </c>
      <c r="U1050" s="14" t="str">
        <f t="shared" si="85"/>
        <v>無</v>
      </c>
      <c r="V1050" s="68">
        <f t="shared" si="86"/>
        <v>-2.0248203788373664E-2</v>
      </c>
      <c r="W1050" s="19" t="s">
        <v>949</v>
      </c>
      <c r="X1050" s="47">
        <v>30</v>
      </c>
      <c r="Y1050" s="70">
        <f t="shared" si="88"/>
        <v>19.595035924232526</v>
      </c>
      <c r="Z1050">
        <v>1500</v>
      </c>
      <c r="AA1050">
        <v>1530</v>
      </c>
      <c r="AB1050">
        <v>1494</v>
      </c>
      <c r="AC1050">
        <v>1526</v>
      </c>
      <c r="AD1050">
        <v>83800</v>
      </c>
      <c r="AE1050">
        <v>1529</v>
      </c>
      <c r="AF1050">
        <v>1549</v>
      </c>
      <c r="AG1050">
        <v>1516</v>
      </c>
      <c r="AH1050">
        <v>1549</v>
      </c>
      <c r="AI1050">
        <v>27000</v>
      </c>
      <c r="AJ1050">
        <v>1550</v>
      </c>
      <c r="AK1050">
        <v>1611</v>
      </c>
      <c r="AL1050">
        <v>1549</v>
      </c>
      <c r="AM1050">
        <v>1590</v>
      </c>
      <c r="AN1050">
        <v>121000</v>
      </c>
      <c r="AO1050">
        <v>1593</v>
      </c>
      <c r="AP1050">
        <v>1599</v>
      </c>
      <c r="AQ1050">
        <v>1560</v>
      </c>
      <c r="AR1050">
        <v>1574</v>
      </c>
      <c r="AS1050">
        <v>48100</v>
      </c>
      <c r="AT1050">
        <v>1575</v>
      </c>
      <c r="AU1050">
        <v>1588</v>
      </c>
      <c r="AV1050">
        <v>1570</v>
      </c>
      <c r="AW1050">
        <v>1581</v>
      </c>
      <c r="AX1050">
        <v>26100</v>
      </c>
      <c r="AY1050">
        <v>1580</v>
      </c>
      <c r="AZ1050">
        <v>1585</v>
      </c>
      <c r="BA1050">
        <v>1566</v>
      </c>
      <c r="BB1050">
        <v>1585</v>
      </c>
      <c r="BC1050">
        <v>24400</v>
      </c>
    </row>
    <row r="1051" spans="1:55" ht="15">
      <c r="A1051" s="15" t="s">
        <v>873</v>
      </c>
      <c r="B1051" s="30">
        <v>7</v>
      </c>
      <c r="C1051" s="30">
        <v>4109</v>
      </c>
      <c r="D1051" s="10" t="s">
        <v>361</v>
      </c>
      <c r="E1051" s="15" t="s">
        <v>20</v>
      </c>
      <c r="F1051" s="15" t="s">
        <v>818</v>
      </c>
      <c r="G1051" s="50">
        <v>4780</v>
      </c>
      <c r="H1051" s="50">
        <v>260</v>
      </c>
      <c r="I1051" s="58">
        <v>5.7500000000000002E-2</v>
      </c>
      <c r="J1051" s="50">
        <v>1200300</v>
      </c>
      <c r="K1051" s="50">
        <v>4820</v>
      </c>
      <c r="L1051" s="53">
        <v>4420</v>
      </c>
      <c r="M1051" s="63">
        <f t="shared" si="87"/>
        <v>0.1</v>
      </c>
      <c r="N1051" s="42" t="str">
        <f>IFERROR(VLOOKUP(C1051, マスタ!$E$2:$G$33, 3, TRUE), "")</f>
        <v>化学・医薬品</v>
      </c>
      <c r="O1051" s="15" t="str">
        <f>IF(F1051 = "", "", TEXT( WORKDAY(TEXT(LEFT(F1051, FIND("(", F1051) - 1), "yyyy/mm/dd"), 1, マスタ!$A$2:$A$106), "yyyymmdd"))</f>
        <v>20170821</v>
      </c>
      <c r="P1051" s="16">
        <v>42968</v>
      </c>
      <c r="Q1051" s="56">
        <v>4850</v>
      </c>
      <c r="R1051" s="56">
        <v>4880</v>
      </c>
      <c r="S1051" s="56">
        <v>4405</v>
      </c>
      <c r="T1051" s="15" t="str">
        <f t="shared" si="84"/>
        <v>無</v>
      </c>
      <c r="U1051" s="15" t="str">
        <f t="shared" si="85"/>
        <v>有</v>
      </c>
      <c r="V1051" s="67">
        <f t="shared" si="86"/>
        <v>1.4644351464435212E-2</v>
      </c>
      <c r="W1051" s="17" t="s">
        <v>947</v>
      </c>
      <c r="X1051" s="46">
        <v>-47</v>
      </c>
      <c r="Y1051" s="71">
        <f t="shared" si="88"/>
        <v>-9.8326359832635983</v>
      </c>
      <c r="Z1051">
        <v>4850</v>
      </c>
      <c r="AA1051">
        <v>4880</v>
      </c>
      <c r="AB1051">
        <v>4815</v>
      </c>
      <c r="AC1051">
        <v>4840</v>
      </c>
      <c r="AD1051">
        <v>82800</v>
      </c>
      <c r="AE1051">
        <v>4835</v>
      </c>
      <c r="AF1051">
        <v>4845</v>
      </c>
      <c r="AG1051">
        <v>4770</v>
      </c>
      <c r="AH1051">
        <v>4795</v>
      </c>
      <c r="AI1051">
        <v>43900</v>
      </c>
      <c r="AJ1051">
        <v>4800</v>
      </c>
      <c r="AK1051">
        <v>4840</v>
      </c>
      <c r="AL1051">
        <v>4800</v>
      </c>
      <c r="AM1051">
        <v>4830</v>
      </c>
      <c r="AN1051">
        <v>24100</v>
      </c>
      <c r="AO1051">
        <v>4835</v>
      </c>
      <c r="AP1051">
        <v>4835</v>
      </c>
      <c r="AQ1051">
        <v>4775</v>
      </c>
      <c r="AR1051">
        <v>4775</v>
      </c>
      <c r="AS1051">
        <v>14600</v>
      </c>
      <c r="AT1051">
        <v>4785</v>
      </c>
      <c r="AU1051">
        <v>4800</v>
      </c>
      <c r="AV1051">
        <v>4725</v>
      </c>
      <c r="AW1051">
        <v>4775</v>
      </c>
      <c r="AX1051">
        <v>43900</v>
      </c>
      <c r="AY1051">
        <v>4770</v>
      </c>
      <c r="AZ1051">
        <v>4770</v>
      </c>
      <c r="BA1051">
        <v>4720</v>
      </c>
      <c r="BB1051">
        <v>4740</v>
      </c>
      <c r="BC1051">
        <v>19800</v>
      </c>
    </row>
    <row r="1052" spans="1:55" ht="15">
      <c r="A1052" s="14" t="s">
        <v>873</v>
      </c>
      <c r="B1052" s="31">
        <v>8</v>
      </c>
      <c r="C1052" s="31">
        <v>7522</v>
      </c>
      <c r="D1052" s="9" t="s">
        <v>819</v>
      </c>
      <c r="E1052" s="14" t="s">
        <v>20</v>
      </c>
      <c r="F1052" s="14" t="s">
        <v>818</v>
      </c>
      <c r="G1052" s="51">
        <v>1507</v>
      </c>
      <c r="H1052" s="51">
        <v>81</v>
      </c>
      <c r="I1052" s="59">
        <v>5.6800000000000003E-2</v>
      </c>
      <c r="J1052" s="51">
        <v>465600</v>
      </c>
      <c r="K1052" s="51">
        <v>1516</v>
      </c>
      <c r="L1052" s="52">
        <v>1440</v>
      </c>
      <c r="M1052" s="64">
        <f t="shared" si="87"/>
        <v>0.11842105263157894</v>
      </c>
      <c r="N1052" s="43" t="str">
        <f>IFERROR(VLOOKUP(C1052, マスタ!$E$2:$G$33, 3, TRUE), "")</f>
        <v>75</v>
      </c>
      <c r="O1052" s="14" t="str">
        <f>IF(F1052 = "", "", TEXT( WORKDAY(TEXT(LEFT(F1052, FIND("(", F1052) - 1), "yyyy/mm/dd"), 1, マスタ!$A$2:$A$106), "yyyymmdd"))</f>
        <v>20170821</v>
      </c>
      <c r="P1052" s="18">
        <v>42968</v>
      </c>
      <c r="Q1052" s="57">
        <v>1513</v>
      </c>
      <c r="R1052" s="57">
        <v>1593</v>
      </c>
      <c r="S1052" s="57">
        <v>1511</v>
      </c>
      <c r="T1052" s="14" t="str">
        <f t="shared" si="84"/>
        <v>有</v>
      </c>
      <c r="U1052" s="14" t="str">
        <f t="shared" si="85"/>
        <v>無</v>
      </c>
      <c r="V1052" s="68">
        <f t="shared" si="86"/>
        <v>3.9814200398142763E-3</v>
      </c>
      <c r="W1052" s="19" t="s">
        <v>949</v>
      </c>
      <c r="X1052" s="47">
        <v>30</v>
      </c>
      <c r="Y1052" s="70">
        <f t="shared" si="88"/>
        <v>19.907100199071003</v>
      </c>
      <c r="Z1052">
        <v>1513</v>
      </c>
      <c r="AA1052">
        <v>1534</v>
      </c>
      <c r="AB1052">
        <v>1511</v>
      </c>
      <c r="AC1052">
        <v>1534</v>
      </c>
      <c r="AD1052">
        <v>42900</v>
      </c>
      <c r="AE1052">
        <v>1534</v>
      </c>
      <c r="AF1052">
        <v>1548</v>
      </c>
      <c r="AG1052">
        <v>1534</v>
      </c>
      <c r="AH1052">
        <v>1542</v>
      </c>
      <c r="AI1052">
        <v>13500</v>
      </c>
      <c r="AJ1052">
        <v>1542</v>
      </c>
      <c r="AK1052">
        <v>1548</v>
      </c>
      <c r="AL1052">
        <v>1540</v>
      </c>
      <c r="AM1052">
        <v>1543</v>
      </c>
      <c r="AN1052">
        <v>7400</v>
      </c>
      <c r="AO1052">
        <v>1543</v>
      </c>
      <c r="AP1052">
        <v>1553</v>
      </c>
      <c r="AQ1052">
        <v>1543</v>
      </c>
      <c r="AR1052">
        <v>1545</v>
      </c>
      <c r="AS1052">
        <v>21700</v>
      </c>
      <c r="AT1052">
        <v>1546</v>
      </c>
      <c r="AU1052">
        <v>1554</v>
      </c>
      <c r="AV1052">
        <v>1545</v>
      </c>
      <c r="AW1052">
        <v>1553</v>
      </c>
      <c r="AX1052">
        <v>5000</v>
      </c>
      <c r="AY1052">
        <v>1554</v>
      </c>
      <c r="AZ1052">
        <v>1556</v>
      </c>
      <c r="BA1052">
        <v>1550</v>
      </c>
      <c r="BB1052">
        <v>1550</v>
      </c>
      <c r="BC1052">
        <v>7000</v>
      </c>
    </row>
    <row r="1053" spans="1:55" ht="15">
      <c r="A1053" s="15" t="s">
        <v>873</v>
      </c>
      <c r="B1053" s="30">
        <v>9</v>
      </c>
      <c r="C1053" s="30">
        <v>3668</v>
      </c>
      <c r="D1053" s="10" t="s">
        <v>310</v>
      </c>
      <c r="E1053" s="15" t="s">
        <v>20</v>
      </c>
      <c r="F1053" s="15" t="s">
        <v>818</v>
      </c>
      <c r="G1053" s="50">
        <v>1324</v>
      </c>
      <c r="H1053" s="50">
        <v>64</v>
      </c>
      <c r="I1053" s="58">
        <v>5.0799999999999998E-2</v>
      </c>
      <c r="J1053" s="50">
        <v>3332000</v>
      </c>
      <c r="K1053" s="50">
        <v>1325</v>
      </c>
      <c r="L1053" s="53">
        <v>1250</v>
      </c>
      <c r="M1053" s="63">
        <f t="shared" si="87"/>
        <v>1.3333333333333334E-2</v>
      </c>
      <c r="N1053" s="42" t="str">
        <f>IFERROR(VLOOKUP(C1053, マスタ!$E$2:$G$33, 3, TRUE), "")</f>
        <v>36</v>
      </c>
      <c r="O1053" s="15" t="str">
        <f>IF(F1053 = "", "", TEXT( WORKDAY(TEXT(LEFT(F1053, FIND("(", F1053) - 1), "yyyy/mm/dd"), 1, マスタ!$A$2:$A$106), "yyyymmdd"))</f>
        <v>20170821</v>
      </c>
      <c r="P1053" s="16">
        <v>42968</v>
      </c>
      <c r="Q1053" s="56">
        <v>1350</v>
      </c>
      <c r="R1053" s="56">
        <v>1391</v>
      </c>
      <c r="S1053" s="56">
        <v>1338</v>
      </c>
      <c r="T1053" s="15" t="str">
        <f t="shared" si="84"/>
        <v>有</v>
      </c>
      <c r="U1053" s="15" t="str">
        <f t="shared" si="85"/>
        <v>無</v>
      </c>
      <c r="V1053" s="67">
        <f t="shared" si="86"/>
        <v>1.9637462235649439E-2</v>
      </c>
      <c r="W1053" s="17" t="s">
        <v>949</v>
      </c>
      <c r="X1053" s="46">
        <v>26</v>
      </c>
      <c r="Y1053" s="71">
        <f t="shared" si="88"/>
        <v>19.637462235649547</v>
      </c>
      <c r="Z1053">
        <v>1350</v>
      </c>
      <c r="AA1053">
        <v>1391</v>
      </c>
      <c r="AB1053">
        <v>1349</v>
      </c>
      <c r="AC1053">
        <v>1379</v>
      </c>
      <c r="AD1053">
        <v>514700</v>
      </c>
      <c r="AE1053">
        <v>1379</v>
      </c>
      <c r="AF1053">
        <v>1379</v>
      </c>
      <c r="AG1053">
        <v>1357</v>
      </c>
      <c r="AH1053">
        <v>1373</v>
      </c>
      <c r="AI1053">
        <v>222500</v>
      </c>
      <c r="AJ1053">
        <v>1372</v>
      </c>
      <c r="AK1053">
        <v>1378</v>
      </c>
      <c r="AL1053">
        <v>1369</v>
      </c>
      <c r="AM1053">
        <v>1372</v>
      </c>
      <c r="AN1053">
        <v>115800</v>
      </c>
      <c r="AO1053">
        <v>1373</v>
      </c>
      <c r="AP1053">
        <v>1373</v>
      </c>
      <c r="AQ1053">
        <v>1357</v>
      </c>
      <c r="AR1053">
        <v>1360</v>
      </c>
      <c r="AS1053">
        <v>130200</v>
      </c>
      <c r="AT1053">
        <v>1360</v>
      </c>
      <c r="AU1053">
        <v>1369</v>
      </c>
      <c r="AV1053">
        <v>1360</v>
      </c>
      <c r="AW1053">
        <v>1366</v>
      </c>
      <c r="AX1053">
        <v>116100</v>
      </c>
      <c r="AY1053">
        <v>1365</v>
      </c>
      <c r="AZ1053">
        <v>1370</v>
      </c>
      <c r="BA1053">
        <v>1363</v>
      </c>
      <c r="BB1053">
        <v>1367</v>
      </c>
      <c r="BC1053">
        <v>46400</v>
      </c>
    </row>
    <row r="1054" spans="1:55" ht="15">
      <c r="A1054" s="14" t="s">
        <v>873</v>
      </c>
      <c r="B1054" s="31">
        <v>13</v>
      </c>
      <c r="C1054" s="31">
        <v>4229</v>
      </c>
      <c r="D1054" s="9" t="s">
        <v>820</v>
      </c>
      <c r="E1054" s="14" t="s">
        <v>20</v>
      </c>
      <c r="F1054" s="14" t="s">
        <v>818</v>
      </c>
      <c r="G1054" s="51">
        <v>3710</v>
      </c>
      <c r="H1054" s="51">
        <v>145</v>
      </c>
      <c r="I1054" s="59">
        <v>4.07E-2</v>
      </c>
      <c r="J1054" s="51">
        <v>24300</v>
      </c>
      <c r="K1054" s="51">
        <v>3770</v>
      </c>
      <c r="L1054" s="52">
        <v>3560</v>
      </c>
      <c r="M1054" s="64">
        <f t="shared" si="87"/>
        <v>0.2857142857142857</v>
      </c>
      <c r="N1054" s="43" t="str">
        <f>IFERROR(VLOOKUP(C1054, マスタ!$E$2:$G$33, 3, TRUE), "")</f>
        <v>化学・医薬品</v>
      </c>
      <c r="O1054" s="14" t="str">
        <f>IF(F1054 = "", "", TEXT( WORKDAY(TEXT(LEFT(F1054, FIND("(", F1054) - 1), "yyyy/mm/dd"), 1, マスタ!$A$2:$A$106), "yyyymmdd"))</f>
        <v>20170821</v>
      </c>
      <c r="P1054" s="18">
        <v>42968</v>
      </c>
      <c r="Q1054" s="57">
        <v>3710</v>
      </c>
      <c r="R1054" s="57">
        <v>3975</v>
      </c>
      <c r="S1054" s="57">
        <v>3700</v>
      </c>
      <c r="T1054" s="14" t="str">
        <f t="shared" ref="T1054:T1086" si="89">IF(Q1054="", "", IF(R1054-Q1054&gt;=ROUNDDOWN(G1054/100, 0), "有", "無"))</f>
        <v>有</v>
      </c>
      <c r="U1054" s="14" t="str">
        <f t="shared" ref="U1054:U1086" si="90">IF(Q1054="", "", IF(Q1054-S1054&gt;=ROUNDDOWN(G1054/100, 0), "有", "無"))</f>
        <v>無</v>
      </c>
      <c r="V1054" s="68">
        <f t="shared" si="86"/>
        <v>0</v>
      </c>
      <c r="W1054" s="19" t="s">
        <v>950</v>
      </c>
      <c r="X1054" s="47">
        <v>25</v>
      </c>
      <c r="Y1054" s="70">
        <f t="shared" si="88"/>
        <v>6.7385444743935317</v>
      </c>
      <c r="Z1054">
        <v>3710</v>
      </c>
      <c r="AA1054">
        <v>3725</v>
      </c>
      <c r="AB1054">
        <v>3700</v>
      </c>
      <c r="AC1054">
        <v>3725</v>
      </c>
      <c r="AD1054">
        <v>2500</v>
      </c>
      <c r="AE1054">
        <v>3730</v>
      </c>
      <c r="AF1054">
        <v>3735</v>
      </c>
      <c r="AG1054">
        <v>3730</v>
      </c>
      <c r="AH1054">
        <v>3730</v>
      </c>
      <c r="AI1054">
        <v>300</v>
      </c>
      <c r="AJ1054">
        <v>3720</v>
      </c>
      <c r="AK1054">
        <v>3725</v>
      </c>
      <c r="AL1054">
        <v>3720</v>
      </c>
      <c r="AM1054">
        <v>3725</v>
      </c>
      <c r="AN1054">
        <v>200</v>
      </c>
      <c r="AO1054">
        <v>3730</v>
      </c>
      <c r="AP1054">
        <v>3730</v>
      </c>
      <c r="AQ1054">
        <v>3725</v>
      </c>
      <c r="AR1054">
        <v>3725</v>
      </c>
      <c r="AS1054">
        <v>300</v>
      </c>
      <c r="AT1054">
        <v>3735</v>
      </c>
      <c r="AU1054">
        <v>3735</v>
      </c>
      <c r="AV1054">
        <v>3735</v>
      </c>
      <c r="AW1054">
        <v>3735</v>
      </c>
      <c r="AX1054">
        <v>200</v>
      </c>
      <c r="AY1054">
        <v>3740</v>
      </c>
      <c r="AZ1054">
        <v>3745</v>
      </c>
      <c r="BA1054">
        <v>3740</v>
      </c>
      <c r="BB1054">
        <v>3745</v>
      </c>
      <c r="BC1054">
        <v>400</v>
      </c>
    </row>
    <row r="1055" spans="1:55" ht="15">
      <c r="A1055" s="15" t="s">
        <v>873</v>
      </c>
      <c r="B1055" s="30">
        <v>18</v>
      </c>
      <c r="C1055" s="30">
        <v>3036</v>
      </c>
      <c r="D1055" s="10" t="s">
        <v>444</v>
      </c>
      <c r="E1055" s="15" t="s">
        <v>20</v>
      </c>
      <c r="F1055" s="15" t="s">
        <v>818</v>
      </c>
      <c r="G1055" s="50">
        <v>2901</v>
      </c>
      <c r="H1055" s="50">
        <v>101</v>
      </c>
      <c r="I1055" s="58">
        <v>3.61E-2</v>
      </c>
      <c r="J1055" s="50">
        <v>154300</v>
      </c>
      <c r="K1055" s="50">
        <v>2902</v>
      </c>
      <c r="L1055" s="53">
        <v>2756</v>
      </c>
      <c r="M1055" s="63">
        <f t="shared" si="87"/>
        <v>6.8493150684931503E-3</v>
      </c>
      <c r="N1055" s="42" t="str">
        <f>IFERROR(VLOOKUP(C1055, マスタ!$E$2:$G$33, 3, TRUE), "")</f>
        <v>繊維製品</v>
      </c>
      <c r="O1055" s="15" t="str">
        <f>IF(F1055 = "", "", TEXT( WORKDAY(TEXT(LEFT(F1055, FIND("(", F1055) - 1), "yyyy/mm/dd"), 1, マスタ!$A$2:$A$106), "yyyymmdd"))</f>
        <v>20170821</v>
      </c>
      <c r="P1055" s="16">
        <v>42968</v>
      </c>
      <c r="Q1055" s="56">
        <v>2930</v>
      </c>
      <c r="R1055" s="56">
        <v>2946</v>
      </c>
      <c r="S1055" s="56">
        <v>2802</v>
      </c>
      <c r="T1055" s="15" t="str">
        <f t="shared" si="89"/>
        <v>無</v>
      </c>
      <c r="U1055" s="15" t="str">
        <f t="shared" si="90"/>
        <v>有</v>
      </c>
      <c r="V1055" s="67">
        <f t="shared" si="86"/>
        <v>9.9965529127887809E-3</v>
      </c>
      <c r="W1055" s="17" t="s">
        <v>947</v>
      </c>
      <c r="X1055" s="46">
        <v>-29</v>
      </c>
      <c r="Y1055" s="71">
        <f t="shared" si="88"/>
        <v>-9.9965529127886938</v>
      </c>
      <c r="Z1055">
        <v>2930</v>
      </c>
      <c r="AA1055">
        <v>2946</v>
      </c>
      <c r="AB1055">
        <v>2905</v>
      </c>
      <c r="AC1055">
        <v>2907</v>
      </c>
      <c r="AD1055">
        <v>14500</v>
      </c>
      <c r="AE1055">
        <v>2905</v>
      </c>
      <c r="AF1055">
        <v>2911</v>
      </c>
      <c r="AG1055">
        <v>2881</v>
      </c>
      <c r="AH1055">
        <v>2886</v>
      </c>
      <c r="AI1055">
        <v>8700</v>
      </c>
      <c r="AJ1055">
        <v>2880</v>
      </c>
      <c r="AK1055">
        <v>2882</v>
      </c>
      <c r="AL1055">
        <v>2873</v>
      </c>
      <c r="AM1055">
        <v>2882</v>
      </c>
      <c r="AN1055">
        <v>1500</v>
      </c>
      <c r="AO1055">
        <v>2876</v>
      </c>
      <c r="AP1055">
        <v>2907</v>
      </c>
      <c r="AQ1055">
        <v>2875</v>
      </c>
      <c r="AR1055">
        <v>2889</v>
      </c>
      <c r="AS1055">
        <v>1800</v>
      </c>
      <c r="AT1055">
        <v>2880</v>
      </c>
      <c r="AU1055">
        <v>2880</v>
      </c>
      <c r="AV1055">
        <v>2854</v>
      </c>
      <c r="AW1055">
        <v>2860</v>
      </c>
      <c r="AX1055">
        <v>5000</v>
      </c>
      <c r="AY1055">
        <v>2860</v>
      </c>
      <c r="AZ1055">
        <v>2869</v>
      </c>
      <c r="BA1055">
        <v>2844</v>
      </c>
      <c r="BB1055">
        <v>2858</v>
      </c>
      <c r="BC1055">
        <v>3900</v>
      </c>
    </row>
    <row r="1056" spans="1:55" ht="15">
      <c r="A1056" s="14" t="s">
        <v>873</v>
      </c>
      <c r="B1056" s="31">
        <v>19</v>
      </c>
      <c r="C1056" s="31">
        <v>6464</v>
      </c>
      <c r="D1056" s="9" t="s">
        <v>164</v>
      </c>
      <c r="E1056" s="14" t="s">
        <v>20</v>
      </c>
      <c r="F1056" s="14" t="s">
        <v>818</v>
      </c>
      <c r="G1056" s="51">
        <v>2361</v>
      </c>
      <c r="H1056" s="51">
        <v>82</v>
      </c>
      <c r="I1056" s="59">
        <v>3.5999999999999997E-2</v>
      </c>
      <c r="J1056" s="51">
        <v>535400</v>
      </c>
      <c r="K1056" s="51">
        <v>2388</v>
      </c>
      <c r="L1056" s="52">
        <v>2250</v>
      </c>
      <c r="M1056" s="64">
        <f t="shared" si="87"/>
        <v>0.19565217391304349</v>
      </c>
      <c r="N1056" s="43" t="str">
        <f>IFERROR(VLOOKUP(C1056, マスタ!$E$2:$G$33, 3, TRUE), "")</f>
        <v>機械</v>
      </c>
      <c r="O1056" s="14" t="str">
        <f>IF(F1056 = "", "", TEXT( WORKDAY(TEXT(LEFT(F1056, FIND("(", F1056) - 1), "yyyy/mm/dd"), 1, マスタ!$A$2:$A$106), "yyyymmdd"))</f>
        <v>20170821</v>
      </c>
      <c r="P1056" s="18">
        <v>42968</v>
      </c>
      <c r="Q1056" s="57">
        <v>2380</v>
      </c>
      <c r="R1056" s="57">
        <v>2391</v>
      </c>
      <c r="S1056" s="57">
        <v>2332</v>
      </c>
      <c r="T1056" s="14" t="str">
        <f t="shared" si="89"/>
        <v>無</v>
      </c>
      <c r="U1056" s="14" t="str">
        <f t="shared" si="90"/>
        <v>有</v>
      </c>
      <c r="V1056" s="68">
        <f t="shared" si="86"/>
        <v>8.0474375264718567E-3</v>
      </c>
      <c r="W1056" s="19" t="s">
        <v>947</v>
      </c>
      <c r="X1056" s="47">
        <v>-23</v>
      </c>
      <c r="Y1056" s="70">
        <f t="shared" si="88"/>
        <v>-9.741634900465904</v>
      </c>
      <c r="Z1056">
        <v>2380</v>
      </c>
      <c r="AA1056">
        <v>2387</v>
      </c>
      <c r="AB1056">
        <v>2356</v>
      </c>
      <c r="AC1056">
        <v>2359</v>
      </c>
      <c r="AD1056">
        <v>13500</v>
      </c>
      <c r="AE1056">
        <v>2359</v>
      </c>
      <c r="AF1056">
        <v>2368</v>
      </c>
      <c r="AG1056">
        <v>2355</v>
      </c>
      <c r="AH1056">
        <v>2355</v>
      </c>
      <c r="AI1056">
        <v>2500</v>
      </c>
      <c r="AJ1056">
        <v>2356</v>
      </c>
      <c r="AK1056">
        <v>2356</v>
      </c>
      <c r="AL1056">
        <v>2346</v>
      </c>
      <c r="AM1056">
        <v>2347</v>
      </c>
      <c r="AN1056">
        <v>2200</v>
      </c>
      <c r="AO1056">
        <v>2346</v>
      </c>
      <c r="AP1056">
        <v>2352</v>
      </c>
      <c r="AQ1056">
        <v>2346</v>
      </c>
      <c r="AR1056">
        <v>2351</v>
      </c>
      <c r="AS1056">
        <v>2300</v>
      </c>
      <c r="AT1056">
        <v>2352</v>
      </c>
      <c r="AU1056">
        <v>2355</v>
      </c>
      <c r="AV1056">
        <v>2332</v>
      </c>
      <c r="AW1056">
        <v>2338</v>
      </c>
      <c r="AX1056">
        <v>3100</v>
      </c>
      <c r="AY1056">
        <v>2338</v>
      </c>
      <c r="AZ1056">
        <v>2340</v>
      </c>
      <c r="BA1056">
        <v>2336</v>
      </c>
      <c r="BB1056">
        <v>2337</v>
      </c>
      <c r="BC1056">
        <v>1800</v>
      </c>
    </row>
    <row r="1057" spans="1:55" ht="15">
      <c r="A1057" s="15" t="s">
        <v>872</v>
      </c>
      <c r="B1057" s="30">
        <v>21</v>
      </c>
      <c r="C1057" s="30">
        <v>8075</v>
      </c>
      <c r="D1057" s="10" t="s">
        <v>403</v>
      </c>
      <c r="E1057" s="15" t="s">
        <v>20</v>
      </c>
      <c r="F1057" s="15" t="s">
        <v>818</v>
      </c>
      <c r="G1057" s="50">
        <v>3315</v>
      </c>
      <c r="H1057" s="50">
        <v>110</v>
      </c>
      <c r="I1057" s="58">
        <v>3.4299999999999997E-2</v>
      </c>
      <c r="J1057" s="50">
        <v>59000</v>
      </c>
      <c r="K1057" s="50">
        <v>3390</v>
      </c>
      <c r="L1057" s="53">
        <v>3150</v>
      </c>
      <c r="M1057" s="63">
        <f t="shared" si="87"/>
        <v>0.3125</v>
      </c>
      <c r="N1057" s="42" t="str">
        <f>IFERROR(VLOOKUP(C1057, マスタ!$E$2:$G$33, 3, TRUE), "")</f>
        <v>商業</v>
      </c>
      <c r="O1057" s="15" t="str">
        <f>IF(F1057 = "", "", TEXT( WORKDAY(TEXT(LEFT(F1057, FIND("(", F1057) - 1), "yyyy/mm/dd"), 1, マスタ!$A$2:$A$106), "yyyymmdd"))</f>
        <v>20170821</v>
      </c>
      <c r="P1057" s="16">
        <v>42968</v>
      </c>
      <c r="Q1057" s="56">
        <v>3305</v>
      </c>
      <c r="R1057" s="56">
        <v>3305</v>
      </c>
      <c r="S1057" s="56">
        <v>3235</v>
      </c>
      <c r="T1057" s="15" t="str">
        <f t="shared" si="89"/>
        <v>無</v>
      </c>
      <c r="U1057" s="15" t="str">
        <f t="shared" si="90"/>
        <v>有</v>
      </c>
      <c r="V1057" s="67">
        <f t="shared" si="86"/>
        <v>-3.0165912518853588E-3</v>
      </c>
      <c r="W1057" s="17" t="s">
        <v>947</v>
      </c>
      <c r="X1057" s="46">
        <v>-33</v>
      </c>
      <c r="Y1057" s="71">
        <f t="shared" si="88"/>
        <v>-9.9547511312217196</v>
      </c>
      <c r="Z1057">
        <v>3305</v>
      </c>
      <c r="AA1057">
        <v>3305</v>
      </c>
      <c r="AB1057">
        <v>3280</v>
      </c>
      <c r="AC1057">
        <v>3285</v>
      </c>
      <c r="AD1057">
        <v>5100</v>
      </c>
      <c r="AE1057">
        <v>3290</v>
      </c>
      <c r="AF1057">
        <v>3295</v>
      </c>
      <c r="AG1057">
        <v>3280</v>
      </c>
      <c r="AH1057">
        <v>3285</v>
      </c>
      <c r="AI1057">
        <v>1000</v>
      </c>
      <c r="AN1057">
        <v>0</v>
      </c>
      <c r="AO1057">
        <v>3285</v>
      </c>
      <c r="AP1057">
        <v>3285</v>
      </c>
      <c r="AQ1057">
        <v>3270</v>
      </c>
      <c r="AR1057">
        <v>3270</v>
      </c>
      <c r="AS1057">
        <v>1200</v>
      </c>
      <c r="AT1057">
        <v>3275</v>
      </c>
      <c r="AU1057">
        <v>3275</v>
      </c>
      <c r="AV1057">
        <v>3270</v>
      </c>
      <c r="AW1057">
        <v>3270</v>
      </c>
      <c r="AX1057">
        <v>600</v>
      </c>
      <c r="BC1057">
        <v>0</v>
      </c>
    </row>
    <row r="1058" spans="1:55" ht="27">
      <c r="A1058" s="14" t="s">
        <v>873</v>
      </c>
      <c r="B1058" s="31">
        <v>25</v>
      </c>
      <c r="C1058" s="31">
        <v>3097</v>
      </c>
      <c r="D1058" s="9" t="s">
        <v>305</v>
      </c>
      <c r="E1058" s="14" t="s">
        <v>20</v>
      </c>
      <c r="F1058" s="14" t="s">
        <v>818</v>
      </c>
      <c r="G1058" s="51">
        <v>6970</v>
      </c>
      <c r="H1058" s="51">
        <v>210</v>
      </c>
      <c r="I1058" s="59">
        <v>3.1099999999999999E-2</v>
      </c>
      <c r="J1058" s="51">
        <v>97900</v>
      </c>
      <c r="K1058" s="51">
        <v>7100</v>
      </c>
      <c r="L1058" s="52">
        <v>6830</v>
      </c>
      <c r="M1058" s="64">
        <f t="shared" si="87"/>
        <v>0.48148148148148145</v>
      </c>
      <c r="N1058" s="43" t="str">
        <f>IFERROR(VLOOKUP(C1058, マスタ!$E$2:$G$33, 3, TRUE), "")</f>
        <v>繊維製品</v>
      </c>
      <c r="O1058" s="14" t="str">
        <f>IF(F1058 = "", "", TEXT( WORKDAY(TEXT(LEFT(F1058, FIND("(", F1058) - 1), "yyyy/mm/dd"), 1, マスタ!$A$2:$A$106), "yyyymmdd"))</f>
        <v>20170821</v>
      </c>
      <c r="P1058" s="18">
        <v>42968</v>
      </c>
      <c r="Q1058" s="57">
        <v>6870</v>
      </c>
      <c r="R1058" s="57">
        <v>6980</v>
      </c>
      <c r="S1058" s="57">
        <v>6660</v>
      </c>
      <c r="T1058" s="14" t="str">
        <f t="shared" si="89"/>
        <v>有</v>
      </c>
      <c r="U1058" s="14" t="str">
        <f t="shared" si="90"/>
        <v>有</v>
      </c>
      <c r="V1058" s="68">
        <f t="shared" si="86"/>
        <v>-1.4347202295552419E-2</v>
      </c>
      <c r="W1058" s="19" t="s">
        <v>947</v>
      </c>
      <c r="X1058" s="47">
        <v>-69</v>
      </c>
      <c r="Y1058" s="70">
        <f t="shared" si="88"/>
        <v>-9.8995695839311324</v>
      </c>
      <c r="Z1058">
        <v>6870</v>
      </c>
      <c r="AA1058">
        <v>6890</v>
      </c>
      <c r="AB1058">
        <v>6670</v>
      </c>
      <c r="AC1058">
        <v>6670</v>
      </c>
      <c r="AD1058">
        <v>15000</v>
      </c>
      <c r="AE1058">
        <v>6670</v>
      </c>
      <c r="AF1058">
        <v>6800</v>
      </c>
      <c r="AG1058">
        <v>6660</v>
      </c>
      <c r="AH1058">
        <v>6800</v>
      </c>
      <c r="AI1058">
        <v>6900</v>
      </c>
      <c r="AJ1058">
        <v>6780</v>
      </c>
      <c r="AK1058">
        <v>6810</v>
      </c>
      <c r="AL1058">
        <v>6780</v>
      </c>
      <c r="AM1058">
        <v>6810</v>
      </c>
      <c r="AN1058">
        <v>1700</v>
      </c>
      <c r="AO1058">
        <v>6820</v>
      </c>
      <c r="AP1058">
        <v>6980</v>
      </c>
      <c r="AQ1058">
        <v>6820</v>
      </c>
      <c r="AR1058">
        <v>6910</v>
      </c>
      <c r="AS1058">
        <v>5200</v>
      </c>
      <c r="AT1058">
        <v>6920</v>
      </c>
      <c r="AU1058">
        <v>6940</v>
      </c>
      <c r="AV1058">
        <v>6880</v>
      </c>
      <c r="AW1058">
        <v>6910</v>
      </c>
      <c r="AX1058">
        <v>3300</v>
      </c>
      <c r="AY1058">
        <v>6900</v>
      </c>
      <c r="AZ1058">
        <v>6900</v>
      </c>
      <c r="BA1058">
        <v>6820</v>
      </c>
      <c r="BB1058">
        <v>6820</v>
      </c>
      <c r="BC1058">
        <v>2500</v>
      </c>
    </row>
    <row r="1059" spans="1:55" ht="15">
      <c r="A1059" s="15" t="s">
        <v>873</v>
      </c>
      <c r="B1059" s="30">
        <v>27</v>
      </c>
      <c r="C1059" s="30">
        <v>3173</v>
      </c>
      <c r="D1059" s="10" t="s">
        <v>821</v>
      </c>
      <c r="E1059" s="15" t="s">
        <v>20</v>
      </c>
      <c r="F1059" s="15" t="s">
        <v>818</v>
      </c>
      <c r="G1059" s="50">
        <v>1004</v>
      </c>
      <c r="H1059" s="50">
        <v>29</v>
      </c>
      <c r="I1059" s="58">
        <v>2.9700000000000001E-2</v>
      </c>
      <c r="J1059" s="50">
        <v>48000</v>
      </c>
      <c r="K1059" s="50">
        <v>1022</v>
      </c>
      <c r="L1059" s="53">
        <v>954</v>
      </c>
      <c r="M1059" s="63">
        <f t="shared" si="87"/>
        <v>0.26470588235294118</v>
      </c>
      <c r="N1059" s="42" t="str">
        <f>IFERROR(VLOOKUP(C1059, マスタ!$E$2:$G$33, 3, TRUE), "")</f>
        <v>繊維製品</v>
      </c>
      <c r="O1059" s="15" t="str">
        <f>IF(F1059 = "", "", TEXT( WORKDAY(TEXT(LEFT(F1059, FIND("(", F1059) - 1), "yyyy/mm/dd"), 1, マスタ!$A$2:$A$106), "yyyymmdd"))</f>
        <v>20170821</v>
      </c>
      <c r="P1059" s="16">
        <v>42968</v>
      </c>
      <c r="Q1059" s="56">
        <v>1006</v>
      </c>
      <c r="R1059" s="56">
        <v>1026</v>
      </c>
      <c r="S1059" s="56">
        <v>998</v>
      </c>
      <c r="T1059" s="15" t="str">
        <f t="shared" si="89"/>
        <v>有</v>
      </c>
      <c r="U1059" s="15" t="str">
        <f t="shared" si="90"/>
        <v>無</v>
      </c>
      <c r="V1059" s="67">
        <f t="shared" si="86"/>
        <v>1.9920318725099584E-3</v>
      </c>
      <c r="W1059" s="17" t="s">
        <v>948</v>
      </c>
      <c r="X1059" s="46">
        <v>-6</v>
      </c>
      <c r="Y1059" s="71">
        <f t="shared" si="88"/>
        <v>-5.9760956175298805</v>
      </c>
      <c r="Z1059">
        <v>1006</v>
      </c>
      <c r="AA1059">
        <v>1014</v>
      </c>
      <c r="AB1059">
        <v>1005</v>
      </c>
      <c r="AC1059">
        <v>1005</v>
      </c>
      <c r="AD1059">
        <v>2900</v>
      </c>
      <c r="AE1059">
        <v>1005</v>
      </c>
      <c r="AF1059">
        <v>1005</v>
      </c>
      <c r="AG1059">
        <v>998</v>
      </c>
      <c r="AH1059">
        <v>998</v>
      </c>
      <c r="AI1059">
        <v>2000</v>
      </c>
      <c r="AJ1059">
        <v>1000</v>
      </c>
      <c r="AK1059">
        <v>1000</v>
      </c>
      <c r="AL1059">
        <v>1000</v>
      </c>
      <c r="AM1059">
        <v>1000</v>
      </c>
      <c r="AN1059">
        <v>100</v>
      </c>
      <c r="AS1059">
        <v>0</v>
      </c>
      <c r="AX1059">
        <v>0</v>
      </c>
      <c r="AY1059">
        <v>1009</v>
      </c>
      <c r="AZ1059">
        <v>1010</v>
      </c>
      <c r="BA1059">
        <v>1009</v>
      </c>
      <c r="BB1059">
        <v>1009</v>
      </c>
      <c r="BC1059">
        <v>2000</v>
      </c>
    </row>
    <row r="1060" spans="1:55" ht="15">
      <c r="A1060" s="14" t="s">
        <v>873</v>
      </c>
      <c r="B1060" s="31">
        <v>28</v>
      </c>
      <c r="C1060" s="31">
        <v>7271</v>
      </c>
      <c r="D1060" s="9" t="s">
        <v>160</v>
      </c>
      <c r="E1060" s="14" t="s">
        <v>20</v>
      </c>
      <c r="F1060" s="14" t="s">
        <v>818</v>
      </c>
      <c r="G1060" s="51">
        <v>1812</v>
      </c>
      <c r="H1060" s="51">
        <v>52</v>
      </c>
      <c r="I1060" s="59">
        <v>2.9499999999999998E-2</v>
      </c>
      <c r="J1060" s="51">
        <v>444800</v>
      </c>
      <c r="K1060" s="51">
        <v>1838</v>
      </c>
      <c r="L1060" s="52">
        <v>1718</v>
      </c>
      <c r="M1060" s="64">
        <f t="shared" si="87"/>
        <v>0.21666666666666667</v>
      </c>
      <c r="N1060" s="43" t="str">
        <f>IFERROR(VLOOKUP(C1060, マスタ!$E$2:$G$33, 3, TRUE), "")</f>
        <v>輸送用機械</v>
      </c>
      <c r="O1060" s="14" t="str">
        <f>IF(F1060 = "", "", TEXT( WORKDAY(TEXT(LEFT(F1060, FIND("(", F1060) - 1), "yyyy/mm/dd"), 1, マスタ!$A$2:$A$106), "yyyymmdd"))</f>
        <v>20170821</v>
      </c>
      <c r="P1060" s="18">
        <v>42968</v>
      </c>
      <c r="Q1060" s="57">
        <v>1850</v>
      </c>
      <c r="R1060" s="57">
        <v>1850</v>
      </c>
      <c r="S1060" s="57">
        <v>1764</v>
      </c>
      <c r="T1060" s="14" t="str">
        <f t="shared" si="89"/>
        <v>無</v>
      </c>
      <c r="U1060" s="14" t="str">
        <f t="shared" si="90"/>
        <v>有</v>
      </c>
      <c r="V1060" s="68">
        <f t="shared" si="86"/>
        <v>2.0971302428256067E-2</v>
      </c>
      <c r="W1060" s="19" t="s">
        <v>947</v>
      </c>
      <c r="X1060" s="47">
        <v>-18</v>
      </c>
      <c r="Y1060" s="70">
        <f t="shared" si="88"/>
        <v>-9.9337748344370862</v>
      </c>
      <c r="Z1060">
        <v>1850</v>
      </c>
      <c r="AA1060">
        <v>1850</v>
      </c>
      <c r="AB1060">
        <v>1823</v>
      </c>
      <c r="AC1060">
        <v>1828</v>
      </c>
      <c r="AD1060">
        <v>52000</v>
      </c>
      <c r="AE1060">
        <v>1824</v>
      </c>
      <c r="AF1060">
        <v>1824</v>
      </c>
      <c r="AG1060">
        <v>1800</v>
      </c>
      <c r="AH1060">
        <v>1818</v>
      </c>
      <c r="AI1060">
        <v>10700</v>
      </c>
      <c r="AJ1060">
        <v>1817</v>
      </c>
      <c r="AK1060">
        <v>1832</v>
      </c>
      <c r="AL1060">
        <v>1810</v>
      </c>
      <c r="AM1060">
        <v>1813</v>
      </c>
      <c r="AN1060">
        <v>6800</v>
      </c>
      <c r="AO1060">
        <v>1812</v>
      </c>
      <c r="AP1060">
        <v>1825</v>
      </c>
      <c r="AQ1060">
        <v>1800</v>
      </c>
      <c r="AR1060">
        <v>1803</v>
      </c>
      <c r="AS1060">
        <v>9400</v>
      </c>
      <c r="AT1060">
        <v>1804</v>
      </c>
      <c r="AU1060">
        <v>1809</v>
      </c>
      <c r="AV1060">
        <v>1803</v>
      </c>
      <c r="AW1060">
        <v>1804</v>
      </c>
      <c r="AX1060">
        <v>3900</v>
      </c>
      <c r="AY1060">
        <v>1805</v>
      </c>
      <c r="AZ1060">
        <v>1805</v>
      </c>
      <c r="BA1060">
        <v>1777</v>
      </c>
      <c r="BB1060">
        <v>1793</v>
      </c>
      <c r="BC1060">
        <v>14600</v>
      </c>
    </row>
    <row r="1061" spans="1:55" ht="15">
      <c r="A1061" s="15" t="s">
        <v>873</v>
      </c>
      <c r="B1061" s="30">
        <v>29</v>
      </c>
      <c r="C1061" s="30">
        <v>6294</v>
      </c>
      <c r="D1061" s="10" t="s">
        <v>624</v>
      </c>
      <c r="E1061" s="15" t="s">
        <v>20</v>
      </c>
      <c r="F1061" s="15" t="s">
        <v>818</v>
      </c>
      <c r="G1061" s="50">
        <v>1683</v>
      </c>
      <c r="H1061" s="50">
        <v>48</v>
      </c>
      <c r="I1061" s="58">
        <v>2.9399999999999999E-2</v>
      </c>
      <c r="J1061" s="50">
        <v>111200</v>
      </c>
      <c r="K1061" s="50">
        <v>1693</v>
      </c>
      <c r="L1061" s="53">
        <v>1607</v>
      </c>
      <c r="M1061" s="63">
        <f t="shared" si="87"/>
        <v>0.11627906976744186</v>
      </c>
      <c r="N1061" s="42" t="str">
        <f>IFERROR(VLOOKUP(C1061, マスタ!$E$2:$G$33, 3, TRUE), "")</f>
        <v>機械</v>
      </c>
      <c r="O1061" s="15" t="str">
        <f>IF(F1061 = "", "", TEXT( WORKDAY(TEXT(LEFT(F1061, FIND("(", F1061) - 1), "yyyy/mm/dd"), 1, マスタ!$A$2:$A$106), "yyyymmdd"))</f>
        <v>20170821</v>
      </c>
      <c r="P1061" s="16">
        <v>42968</v>
      </c>
      <c r="Q1061" s="56">
        <v>1675</v>
      </c>
      <c r="R1061" s="56">
        <v>1681</v>
      </c>
      <c r="S1061" s="56">
        <v>1630</v>
      </c>
      <c r="T1061" s="15" t="str">
        <f t="shared" si="89"/>
        <v>無</v>
      </c>
      <c r="U1061" s="15" t="str">
        <f t="shared" si="90"/>
        <v>有</v>
      </c>
      <c r="V1061" s="67">
        <f t="shared" si="86"/>
        <v>-4.7534165181224441E-3</v>
      </c>
      <c r="W1061" s="17" t="s">
        <v>947</v>
      </c>
      <c r="X1061" s="46">
        <v>-16</v>
      </c>
      <c r="Y1061" s="71">
        <f t="shared" si="88"/>
        <v>-9.5068330362448012</v>
      </c>
      <c r="Z1061">
        <v>1675</v>
      </c>
      <c r="AA1061">
        <v>1679</v>
      </c>
      <c r="AB1061">
        <v>1650</v>
      </c>
      <c r="AC1061">
        <v>1650</v>
      </c>
      <c r="AD1061">
        <v>9100</v>
      </c>
      <c r="AE1061">
        <v>1653</v>
      </c>
      <c r="AF1061">
        <v>1669</v>
      </c>
      <c r="AG1061">
        <v>1653</v>
      </c>
      <c r="AH1061">
        <v>1657</v>
      </c>
      <c r="AI1061">
        <v>1300</v>
      </c>
      <c r="AJ1061">
        <v>1660</v>
      </c>
      <c r="AK1061">
        <v>1660</v>
      </c>
      <c r="AL1061">
        <v>1657</v>
      </c>
      <c r="AM1061">
        <v>1658</v>
      </c>
      <c r="AN1061">
        <v>600</v>
      </c>
      <c r="AO1061">
        <v>1651</v>
      </c>
      <c r="AP1061">
        <v>1651</v>
      </c>
      <c r="AQ1061">
        <v>1630</v>
      </c>
      <c r="AR1061">
        <v>1636</v>
      </c>
      <c r="AS1061">
        <v>2200</v>
      </c>
      <c r="AT1061">
        <v>1635</v>
      </c>
      <c r="AU1061">
        <v>1641</v>
      </c>
      <c r="AV1061">
        <v>1632</v>
      </c>
      <c r="AW1061">
        <v>1641</v>
      </c>
      <c r="AX1061">
        <v>1300</v>
      </c>
      <c r="AY1061">
        <v>1643</v>
      </c>
      <c r="AZ1061">
        <v>1645</v>
      </c>
      <c r="BA1061">
        <v>1632</v>
      </c>
      <c r="BB1061">
        <v>1637</v>
      </c>
      <c r="BC1061">
        <v>1800</v>
      </c>
    </row>
    <row r="1062" spans="1:55" ht="15">
      <c r="A1062" s="14" t="s">
        <v>874</v>
      </c>
      <c r="B1062" s="31">
        <v>30</v>
      </c>
      <c r="C1062" s="31">
        <v>6269</v>
      </c>
      <c r="D1062" s="9" t="s">
        <v>345</v>
      </c>
      <c r="E1062" s="14" t="s">
        <v>20</v>
      </c>
      <c r="F1062" s="14" t="s">
        <v>818</v>
      </c>
      <c r="G1062" s="51">
        <v>2273</v>
      </c>
      <c r="H1062" s="51">
        <v>63</v>
      </c>
      <c r="I1062" s="59">
        <v>2.8500000000000001E-2</v>
      </c>
      <c r="J1062" s="51">
        <v>857900</v>
      </c>
      <c r="K1062" s="51">
        <v>2278</v>
      </c>
      <c r="L1062" s="52">
        <v>2214</v>
      </c>
      <c r="M1062" s="64">
        <f t="shared" ref="M1062:M1087" si="91">IFERROR((K1062-G1062) / (K1062-L1062), "")</f>
        <v>7.8125E-2</v>
      </c>
      <c r="N1062" s="43" t="str">
        <f>IFERROR(VLOOKUP(C1062, マスタ!$E$2:$G$33, 3, TRUE), "")</f>
        <v>機械</v>
      </c>
      <c r="O1062" s="14" t="str">
        <f>IF(F1062 = "", "", TEXT( WORKDAY(TEXT(LEFT(F1062, FIND("(", F1062) - 1), "yyyy/mm/dd"), 1, マスタ!$A$2:$A$106), "yyyymmdd"))</f>
        <v>20170821</v>
      </c>
      <c r="P1062" s="18">
        <v>42968</v>
      </c>
      <c r="Q1062" s="57">
        <v>2283</v>
      </c>
      <c r="R1062" s="57">
        <v>2286</v>
      </c>
      <c r="S1062" s="57">
        <v>2216</v>
      </c>
      <c r="T1062" s="14" t="str">
        <f t="shared" si="89"/>
        <v>無</v>
      </c>
      <c r="U1062" s="14" t="str">
        <f t="shared" si="90"/>
        <v>有</v>
      </c>
      <c r="V1062" s="68">
        <f t="shared" si="86"/>
        <v>4.3994720633524498E-3</v>
      </c>
      <c r="W1062" s="19" t="s">
        <v>947</v>
      </c>
      <c r="X1062" s="47">
        <v>-22</v>
      </c>
      <c r="Y1062" s="70">
        <f t="shared" si="88"/>
        <v>-9.6788385393752758</v>
      </c>
      <c r="Z1062">
        <v>2283</v>
      </c>
      <c r="AA1062">
        <v>2286</v>
      </c>
      <c r="AB1062">
        <v>2237</v>
      </c>
      <c r="AC1062">
        <v>2251</v>
      </c>
      <c r="AD1062">
        <v>65700</v>
      </c>
      <c r="AE1062">
        <v>2250</v>
      </c>
      <c r="AF1062">
        <v>2270</v>
      </c>
      <c r="AG1062">
        <v>2249</v>
      </c>
      <c r="AH1062">
        <v>2267</v>
      </c>
      <c r="AI1062">
        <v>12500</v>
      </c>
      <c r="AJ1062">
        <v>2266</v>
      </c>
      <c r="AK1062">
        <v>2273</v>
      </c>
      <c r="AL1062">
        <v>2244</v>
      </c>
      <c r="AM1062">
        <v>2247</v>
      </c>
      <c r="AN1062">
        <v>13300</v>
      </c>
      <c r="AO1062">
        <v>2245</v>
      </c>
      <c r="AP1062">
        <v>2263</v>
      </c>
      <c r="AQ1062">
        <v>2245</v>
      </c>
      <c r="AR1062">
        <v>2256</v>
      </c>
      <c r="AS1062">
        <v>10200</v>
      </c>
      <c r="AT1062">
        <v>2258</v>
      </c>
      <c r="AU1062">
        <v>2258</v>
      </c>
      <c r="AV1062">
        <v>2247</v>
      </c>
      <c r="AW1062">
        <v>2254</v>
      </c>
      <c r="AX1062">
        <v>11300</v>
      </c>
      <c r="AY1062">
        <v>2256</v>
      </c>
      <c r="AZ1062">
        <v>2256</v>
      </c>
      <c r="BA1062">
        <v>2243</v>
      </c>
      <c r="BB1062">
        <v>2249</v>
      </c>
      <c r="BC1062">
        <v>10000</v>
      </c>
    </row>
    <row r="1063" spans="1:55" ht="15">
      <c r="A1063" s="15" t="s">
        <v>874</v>
      </c>
      <c r="B1063" s="30">
        <v>32</v>
      </c>
      <c r="C1063" s="30">
        <v>7743</v>
      </c>
      <c r="D1063" s="10" t="s">
        <v>518</v>
      </c>
      <c r="E1063" s="15" t="s">
        <v>20</v>
      </c>
      <c r="F1063" s="15" t="s">
        <v>818</v>
      </c>
      <c r="G1063" s="50">
        <v>3130</v>
      </c>
      <c r="H1063" s="50">
        <v>85</v>
      </c>
      <c r="I1063" s="58">
        <v>2.7900000000000001E-2</v>
      </c>
      <c r="J1063" s="50">
        <v>65900</v>
      </c>
      <c r="K1063" s="50">
        <v>3190</v>
      </c>
      <c r="L1063" s="53">
        <v>3015</v>
      </c>
      <c r="M1063" s="63">
        <f t="shared" si="91"/>
        <v>0.34285714285714286</v>
      </c>
      <c r="N1063" s="42" t="str">
        <f>IFERROR(VLOOKUP(C1063, マスタ!$E$2:$G$33, 3, TRUE), "")</f>
        <v>精密機械</v>
      </c>
      <c r="O1063" s="15" t="str">
        <f>IF(F1063 = "", "", TEXT( WORKDAY(TEXT(LEFT(F1063, FIND("(", F1063) - 1), "yyyy/mm/dd"), 1, マスタ!$A$2:$A$106), "yyyymmdd"))</f>
        <v>20170821</v>
      </c>
      <c r="P1063" s="16">
        <v>42968</v>
      </c>
      <c r="Q1063" s="56">
        <v>3130</v>
      </c>
      <c r="R1063" s="56">
        <v>3145</v>
      </c>
      <c r="S1063" s="56">
        <v>2965</v>
      </c>
      <c r="T1063" s="15" t="str">
        <f t="shared" si="89"/>
        <v>無</v>
      </c>
      <c r="U1063" s="15" t="str">
        <f t="shared" si="90"/>
        <v>有</v>
      </c>
      <c r="V1063" s="67">
        <f t="shared" si="86"/>
        <v>0</v>
      </c>
      <c r="W1063" s="17" t="s">
        <v>947</v>
      </c>
      <c r="X1063" s="46">
        <v>-31</v>
      </c>
      <c r="Y1063" s="71">
        <f t="shared" si="88"/>
        <v>-9.9041533546325873</v>
      </c>
      <c r="Z1063">
        <v>3130</v>
      </c>
      <c r="AA1063">
        <v>3145</v>
      </c>
      <c r="AB1063">
        <v>3130</v>
      </c>
      <c r="AC1063">
        <v>3140</v>
      </c>
      <c r="AD1063">
        <v>4100</v>
      </c>
      <c r="AE1063">
        <v>3140</v>
      </c>
      <c r="AF1063">
        <v>3140</v>
      </c>
      <c r="AG1063">
        <v>3130</v>
      </c>
      <c r="AH1063">
        <v>3130</v>
      </c>
      <c r="AI1063">
        <v>300</v>
      </c>
      <c r="AJ1063">
        <v>3120</v>
      </c>
      <c r="AK1063">
        <v>3120</v>
      </c>
      <c r="AL1063">
        <v>3105</v>
      </c>
      <c r="AM1063">
        <v>3115</v>
      </c>
      <c r="AN1063">
        <v>1100</v>
      </c>
      <c r="AO1063">
        <v>3105</v>
      </c>
      <c r="AP1063">
        <v>3105</v>
      </c>
      <c r="AQ1063">
        <v>3095</v>
      </c>
      <c r="AR1063">
        <v>3100</v>
      </c>
      <c r="AS1063">
        <v>900</v>
      </c>
      <c r="AT1063">
        <v>3090</v>
      </c>
      <c r="AU1063">
        <v>3090</v>
      </c>
      <c r="AV1063">
        <v>3075</v>
      </c>
      <c r="AW1063">
        <v>3075</v>
      </c>
      <c r="AX1063">
        <v>1000</v>
      </c>
      <c r="AY1063">
        <v>3070</v>
      </c>
      <c r="AZ1063">
        <v>3070</v>
      </c>
      <c r="BA1063">
        <v>3040</v>
      </c>
      <c r="BB1063">
        <v>3050</v>
      </c>
      <c r="BC1063">
        <v>2700</v>
      </c>
    </row>
    <row r="1064" spans="1:55" ht="27">
      <c r="A1064" s="14" t="s">
        <v>874</v>
      </c>
      <c r="B1064" s="31">
        <v>33</v>
      </c>
      <c r="C1064" s="31">
        <v>1435</v>
      </c>
      <c r="D1064" s="9" t="s">
        <v>822</v>
      </c>
      <c r="E1064" s="14" t="s">
        <v>20</v>
      </c>
      <c r="F1064" s="14" t="s">
        <v>818</v>
      </c>
      <c r="G1064" s="51">
        <v>5200</v>
      </c>
      <c r="H1064" s="51">
        <v>140</v>
      </c>
      <c r="I1064" s="59">
        <v>2.7699999999999999E-2</v>
      </c>
      <c r="J1064" s="51">
        <v>93300</v>
      </c>
      <c r="K1064" s="51">
        <v>5250</v>
      </c>
      <c r="L1064" s="52">
        <v>4990</v>
      </c>
      <c r="M1064" s="64">
        <f t="shared" si="91"/>
        <v>0.19230769230769232</v>
      </c>
      <c r="N1064" s="43" t="str">
        <f>IFERROR(VLOOKUP(C1064, マスタ!$E$2:$G$33, 3, TRUE), "")</f>
        <v>農林水産</v>
      </c>
      <c r="O1064" s="14" t="str">
        <f>IF(F1064 = "", "", TEXT( WORKDAY(TEXT(LEFT(F1064, FIND("(", F1064) - 1), "yyyy/mm/dd"), 1, マスタ!$A$2:$A$106), "yyyymmdd"))</f>
        <v>20170821</v>
      </c>
      <c r="P1064" s="18">
        <v>42968</v>
      </c>
      <c r="Q1064" s="57">
        <v>5180</v>
      </c>
      <c r="R1064" s="57">
        <v>5220</v>
      </c>
      <c r="S1064" s="57">
        <v>5040</v>
      </c>
      <c r="T1064" s="14" t="str">
        <f t="shared" si="89"/>
        <v>無</v>
      </c>
      <c r="U1064" s="14" t="str">
        <f t="shared" si="90"/>
        <v>有</v>
      </c>
      <c r="V1064" s="68">
        <f t="shared" si="86"/>
        <v>-3.8461538461538325E-3</v>
      </c>
      <c r="W1064" s="19" t="s">
        <v>947</v>
      </c>
      <c r="X1064" s="47">
        <v>-52</v>
      </c>
      <c r="Y1064" s="70">
        <f t="shared" si="88"/>
        <v>-10</v>
      </c>
      <c r="Z1064">
        <v>5180</v>
      </c>
      <c r="AA1064">
        <v>5220</v>
      </c>
      <c r="AB1064">
        <v>5170</v>
      </c>
      <c r="AC1064">
        <v>5180</v>
      </c>
      <c r="AD1064">
        <v>8200</v>
      </c>
      <c r="AE1064">
        <v>5180</v>
      </c>
      <c r="AF1064">
        <v>5190</v>
      </c>
      <c r="AG1064">
        <v>5150</v>
      </c>
      <c r="AH1064">
        <v>5150</v>
      </c>
      <c r="AI1064">
        <v>4400</v>
      </c>
      <c r="AJ1064">
        <v>5160</v>
      </c>
      <c r="AK1064">
        <v>5160</v>
      </c>
      <c r="AL1064">
        <v>5150</v>
      </c>
      <c r="AM1064">
        <v>5150</v>
      </c>
      <c r="AN1064">
        <v>1000</v>
      </c>
      <c r="AO1064">
        <v>5150</v>
      </c>
      <c r="AP1064">
        <v>5150</v>
      </c>
      <c r="AQ1064">
        <v>5100</v>
      </c>
      <c r="AR1064">
        <v>5100</v>
      </c>
      <c r="AS1064">
        <v>4300</v>
      </c>
      <c r="AT1064">
        <v>5120</v>
      </c>
      <c r="AU1064">
        <v>5130</v>
      </c>
      <c r="AV1064">
        <v>5100</v>
      </c>
      <c r="AW1064">
        <v>5110</v>
      </c>
      <c r="AX1064">
        <v>2700</v>
      </c>
      <c r="AY1064">
        <v>5110</v>
      </c>
      <c r="AZ1064">
        <v>5110</v>
      </c>
      <c r="BA1064">
        <v>5050</v>
      </c>
      <c r="BB1064">
        <v>5060</v>
      </c>
      <c r="BC1064">
        <v>7200</v>
      </c>
    </row>
    <row r="1065" spans="1:55" ht="15">
      <c r="A1065" s="15" t="s">
        <v>874</v>
      </c>
      <c r="B1065" s="30">
        <v>35</v>
      </c>
      <c r="C1065" s="30">
        <v>5302</v>
      </c>
      <c r="D1065" s="10" t="s">
        <v>155</v>
      </c>
      <c r="E1065" s="15" t="s">
        <v>20</v>
      </c>
      <c r="F1065" s="15" t="s">
        <v>818</v>
      </c>
      <c r="G1065" s="50">
        <v>4030</v>
      </c>
      <c r="H1065" s="50">
        <v>105</v>
      </c>
      <c r="I1065" s="58">
        <v>2.6800000000000001E-2</v>
      </c>
      <c r="J1065" s="50">
        <v>237600</v>
      </c>
      <c r="K1065" s="50">
        <v>4060</v>
      </c>
      <c r="L1065" s="53">
        <v>3885</v>
      </c>
      <c r="M1065" s="63">
        <f t="shared" si="91"/>
        <v>0.17142857142857143</v>
      </c>
      <c r="N1065" s="42" t="str">
        <f>IFERROR(VLOOKUP(C1065, マスタ!$E$2:$G$33, 3, TRUE), "")</f>
        <v>窯業</v>
      </c>
      <c r="O1065" s="15" t="str">
        <f>IF(F1065 = "", "", TEXT( WORKDAY(TEXT(LEFT(F1065, FIND("(", F1065) - 1), "yyyy/mm/dd"), 1, マスタ!$A$2:$A$106), "yyyymmdd"))</f>
        <v>20170821</v>
      </c>
      <c r="P1065" s="16">
        <v>42968</v>
      </c>
      <c r="Q1065" s="56">
        <v>4020</v>
      </c>
      <c r="R1065" s="56">
        <v>4250</v>
      </c>
      <c r="S1065" s="56">
        <v>4020</v>
      </c>
      <c r="T1065" s="15" t="str">
        <f t="shared" si="89"/>
        <v>有</v>
      </c>
      <c r="U1065" s="15" t="str">
        <f t="shared" si="90"/>
        <v>無</v>
      </c>
      <c r="V1065" s="67">
        <f t="shared" si="86"/>
        <v>-2.4813895781637951E-3</v>
      </c>
      <c r="W1065" s="17" t="s">
        <v>949</v>
      </c>
      <c r="X1065" s="46">
        <v>80</v>
      </c>
      <c r="Y1065" s="71">
        <f t="shared" si="88"/>
        <v>19.851116625310173</v>
      </c>
      <c r="Z1065">
        <v>4020</v>
      </c>
      <c r="AA1065">
        <v>4060</v>
      </c>
      <c r="AB1065">
        <v>4020</v>
      </c>
      <c r="AC1065">
        <v>4060</v>
      </c>
      <c r="AD1065">
        <v>8900</v>
      </c>
      <c r="AE1065">
        <v>4070</v>
      </c>
      <c r="AF1065">
        <v>4085</v>
      </c>
      <c r="AG1065">
        <v>4065</v>
      </c>
      <c r="AH1065">
        <v>4070</v>
      </c>
      <c r="AI1065">
        <v>3600</v>
      </c>
      <c r="AJ1065">
        <v>4070</v>
      </c>
      <c r="AK1065">
        <v>4090</v>
      </c>
      <c r="AL1065">
        <v>4065</v>
      </c>
      <c r="AM1065">
        <v>4090</v>
      </c>
      <c r="AN1065">
        <v>5800</v>
      </c>
      <c r="AO1065">
        <v>4090</v>
      </c>
      <c r="AP1065">
        <v>4160</v>
      </c>
      <c r="AQ1065">
        <v>4085</v>
      </c>
      <c r="AR1065">
        <v>4160</v>
      </c>
      <c r="AS1065">
        <v>37800</v>
      </c>
      <c r="AT1065">
        <v>4160</v>
      </c>
      <c r="AU1065">
        <v>4225</v>
      </c>
      <c r="AV1065">
        <v>4135</v>
      </c>
      <c r="AW1065">
        <v>4225</v>
      </c>
      <c r="AX1065">
        <v>54800</v>
      </c>
      <c r="AY1065">
        <v>4220</v>
      </c>
      <c r="AZ1065">
        <v>4250</v>
      </c>
      <c r="BA1065">
        <v>4170</v>
      </c>
      <c r="BB1065">
        <v>4190</v>
      </c>
      <c r="BC1065">
        <v>22700</v>
      </c>
    </row>
    <row r="1066" spans="1:55" ht="15">
      <c r="A1066" s="14" t="s">
        <v>873</v>
      </c>
      <c r="B1066" s="31">
        <v>36</v>
      </c>
      <c r="C1066" s="31">
        <v>4686</v>
      </c>
      <c r="D1066" s="9" t="s">
        <v>442</v>
      </c>
      <c r="E1066" s="14" t="s">
        <v>20</v>
      </c>
      <c r="F1066" s="14" t="s">
        <v>818</v>
      </c>
      <c r="G1066" s="51">
        <v>2459</v>
      </c>
      <c r="H1066" s="51">
        <v>64</v>
      </c>
      <c r="I1066" s="59">
        <v>2.6700000000000002E-2</v>
      </c>
      <c r="J1066" s="51">
        <v>834000</v>
      </c>
      <c r="K1066" s="51">
        <v>2486</v>
      </c>
      <c r="L1066" s="52">
        <v>2332</v>
      </c>
      <c r="M1066" s="64">
        <f t="shared" si="91"/>
        <v>0.17532467532467533</v>
      </c>
      <c r="N1066" s="43" t="str">
        <f>IFERROR(VLOOKUP(C1066, マスタ!$E$2:$G$33, 3, TRUE), "")</f>
        <v>化学・医薬品</v>
      </c>
      <c r="O1066" s="14" t="str">
        <f>IF(F1066 = "", "", TEXT( WORKDAY(TEXT(LEFT(F1066, FIND("(", F1066) - 1), "yyyy/mm/dd"), 1, マスタ!$A$2:$A$106), "yyyymmdd"))</f>
        <v>20170821</v>
      </c>
      <c r="P1066" s="18">
        <v>42968</v>
      </c>
      <c r="Q1066" s="57">
        <v>2439</v>
      </c>
      <c r="R1066" s="57">
        <v>2496</v>
      </c>
      <c r="S1066" s="57">
        <v>2380</v>
      </c>
      <c r="T1066" s="14" t="str">
        <f t="shared" si="89"/>
        <v>有</v>
      </c>
      <c r="U1066" s="14" t="str">
        <f t="shared" si="90"/>
        <v>有</v>
      </c>
      <c r="V1066" s="68">
        <f t="shared" si="86"/>
        <v>-8.1333875559170821E-3</v>
      </c>
      <c r="W1066" s="19" t="s">
        <v>947</v>
      </c>
      <c r="X1066" s="47">
        <v>-24</v>
      </c>
      <c r="Y1066" s="70">
        <f t="shared" si="88"/>
        <v>-9.760065067100447</v>
      </c>
      <c r="Z1066">
        <v>2439</v>
      </c>
      <c r="AA1066">
        <v>2448</v>
      </c>
      <c r="AB1066">
        <v>2418</v>
      </c>
      <c r="AC1066">
        <v>2427</v>
      </c>
      <c r="AD1066">
        <v>49900</v>
      </c>
      <c r="AE1066">
        <v>2425</v>
      </c>
      <c r="AF1066">
        <v>2431</v>
      </c>
      <c r="AG1066">
        <v>2405</v>
      </c>
      <c r="AH1066">
        <v>2412</v>
      </c>
      <c r="AI1066">
        <v>19900</v>
      </c>
      <c r="AJ1066">
        <v>2413</v>
      </c>
      <c r="AK1066">
        <v>2424</v>
      </c>
      <c r="AL1066">
        <v>2413</v>
      </c>
      <c r="AM1066">
        <v>2420</v>
      </c>
      <c r="AN1066">
        <v>7900</v>
      </c>
      <c r="AO1066">
        <v>2419</v>
      </c>
      <c r="AP1066">
        <v>2424</v>
      </c>
      <c r="AQ1066">
        <v>2400</v>
      </c>
      <c r="AR1066">
        <v>2409</v>
      </c>
      <c r="AS1066">
        <v>25600</v>
      </c>
      <c r="AT1066">
        <v>2405</v>
      </c>
      <c r="AU1066">
        <v>2406</v>
      </c>
      <c r="AV1066">
        <v>2380</v>
      </c>
      <c r="AW1066">
        <v>2385</v>
      </c>
      <c r="AX1066">
        <v>27200</v>
      </c>
      <c r="AY1066">
        <v>2382</v>
      </c>
      <c r="AZ1066">
        <v>2403</v>
      </c>
      <c r="BA1066">
        <v>2381</v>
      </c>
      <c r="BB1066">
        <v>2403</v>
      </c>
      <c r="BC1066">
        <v>11300</v>
      </c>
    </row>
    <row r="1067" spans="1:55" ht="15">
      <c r="A1067" s="15" t="s">
        <v>874</v>
      </c>
      <c r="B1067" s="30">
        <v>37</v>
      </c>
      <c r="C1067" s="30">
        <v>1780</v>
      </c>
      <c r="D1067" s="10" t="s">
        <v>823</v>
      </c>
      <c r="E1067" s="15" t="s">
        <v>20</v>
      </c>
      <c r="F1067" s="15" t="s">
        <v>818</v>
      </c>
      <c r="G1067" s="50">
        <v>1029</v>
      </c>
      <c r="H1067" s="50">
        <v>26</v>
      </c>
      <c r="I1067" s="58">
        <v>2.5899999999999999E-2</v>
      </c>
      <c r="J1067" s="50">
        <v>81800</v>
      </c>
      <c r="K1067" s="50">
        <v>1032</v>
      </c>
      <c r="L1067" s="53">
        <v>993</v>
      </c>
      <c r="M1067" s="63">
        <f t="shared" si="91"/>
        <v>7.6923076923076927E-2</v>
      </c>
      <c r="N1067" s="42" t="str">
        <f>IFERROR(VLOOKUP(C1067, マスタ!$E$2:$G$33, 3, TRUE), "")</f>
        <v>建設</v>
      </c>
      <c r="O1067" s="15" t="str">
        <f>IF(F1067 = "", "", TEXT( WORKDAY(TEXT(LEFT(F1067, FIND("(", F1067) - 1), "yyyy/mm/dd"), 1, マスタ!$A$2:$A$106), "yyyymmdd"))</f>
        <v>20170821</v>
      </c>
      <c r="P1067" s="16">
        <v>42968</v>
      </c>
      <c r="Q1067" s="56">
        <v>1030</v>
      </c>
      <c r="R1067" s="56">
        <v>1044</v>
      </c>
      <c r="S1067" s="56">
        <v>1026</v>
      </c>
      <c r="T1067" s="15" t="str">
        <f t="shared" si="89"/>
        <v>有</v>
      </c>
      <c r="U1067" s="15" t="str">
        <f t="shared" si="90"/>
        <v>無</v>
      </c>
      <c r="V1067" s="67">
        <f t="shared" si="86"/>
        <v>9.7181729834794339E-4</v>
      </c>
      <c r="W1067" s="17" t="s">
        <v>950</v>
      </c>
      <c r="X1067" s="46">
        <v>0</v>
      </c>
      <c r="Y1067" s="71">
        <f t="shared" si="88"/>
        <v>0</v>
      </c>
      <c r="Z1067">
        <v>1030</v>
      </c>
      <c r="AA1067">
        <v>1032</v>
      </c>
      <c r="AB1067">
        <v>1030</v>
      </c>
      <c r="AC1067">
        <v>1032</v>
      </c>
      <c r="AD1067">
        <v>5000</v>
      </c>
      <c r="AE1067">
        <v>1031</v>
      </c>
      <c r="AF1067">
        <v>1031</v>
      </c>
      <c r="AG1067">
        <v>1031</v>
      </c>
      <c r="AH1067">
        <v>1031</v>
      </c>
      <c r="AI1067">
        <v>300</v>
      </c>
      <c r="AJ1067">
        <v>1030</v>
      </c>
      <c r="AK1067">
        <v>1030</v>
      </c>
      <c r="AL1067">
        <v>1029</v>
      </c>
      <c r="AM1067">
        <v>1029</v>
      </c>
      <c r="AN1067">
        <v>1300</v>
      </c>
      <c r="AO1067">
        <v>1028</v>
      </c>
      <c r="AP1067">
        <v>1030</v>
      </c>
      <c r="AQ1067">
        <v>1026</v>
      </c>
      <c r="AR1067">
        <v>1030</v>
      </c>
      <c r="AS1067">
        <v>800</v>
      </c>
      <c r="AX1067">
        <v>0</v>
      </c>
      <c r="BC1067">
        <v>0</v>
      </c>
    </row>
    <row r="1068" spans="1:55" ht="15">
      <c r="A1068" s="14" t="s">
        <v>874</v>
      </c>
      <c r="B1068" s="31">
        <v>38</v>
      </c>
      <c r="C1068" s="31">
        <v>6087</v>
      </c>
      <c r="D1068" s="9" t="s">
        <v>150</v>
      </c>
      <c r="E1068" s="14" t="s">
        <v>20</v>
      </c>
      <c r="F1068" s="14" t="s">
        <v>818</v>
      </c>
      <c r="G1068" s="51">
        <v>4950</v>
      </c>
      <c r="H1068" s="51">
        <v>125</v>
      </c>
      <c r="I1068" s="59">
        <v>2.5899999999999999E-2</v>
      </c>
      <c r="J1068" s="51">
        <v>33400</v>
      </c>
      <c r="K1068" s="51">
        <v>4980</v>
      </c>
      <c r="L1068" s="52">
        <v>4770</v>
      </c>
      <c r="M1068" s="64">
        <f t="shared" si="91"/>
        <v>0.14285714285714285</v>
      </c>
      <c r="N1068" s="43" t="str">
        <f>IFERROR(VLOOKUP(C1068, マスタ!$E$2:$G$33, 3, TRUE), "")</f>
        <v>機械</v>
      </c>
      <c r="O1068" s="14" t="str">
        <f>IF(F1068 = "", "", TEXT( WORKDAY(TEXT(LEFT(F1068, FIND("(", F1068) - 1), "yyyy/mm/dd"), 1, マスタ!$A$2:$A$106), "yyyymmdd"))</f>
        <v>20170821</v>
      </c>
      <c r="P1068" s="18">
        <v>42968</v>
      </c>
      <c r="Q1068" s="57">
        <v>4975</v>
      </c>
      <c r="R1068" s="57">
        <v>5080</v>
      </c>
      <c r="S1068" s="57">
        <v>4890</v>
      </c>
      <c r="T1068" s="14" t="str">
        <f t="shared" si="89"/>
        <v>有</v>
      </c>
      <c r="U1068" s="14" t="str">
        <f t="shared" si="90"/>
        <v>有</v>
      </c>
      <c r="V1068" s="68">
        <f t="shared" ref="V1068:V1087" si="92">IF(Q1068="", "", Q1068/G1068-1)</f>
        <v>5.050505050504972E-3</v>
      </c>
      <c r="W1068" s="19" t="s">
        <v>950</v>
      </c>
      <c r="X1068" s="47">
        <v>15</v>
      </c>
      <c r="Y1068" s="70">
        <f t="shared" si="88"/>
        <v>3.0303030303030303</v>
      </c>
      <c r="Z1068">
        <v>4975</v>
      </c>
      <c r="AA1068">
        <v>5010</v>
      </c>
      <c r="AB1068">
        <v>4965</v>
      </c>
      <c r="AC1068">
        <v>4980</v>
      </c>
      <c r="AD1068">
        <v>2400</v>
      </c>
      <c r="AE1068">
        <v>4975</v>
      </c>
      <c r="AF1068">
        <v>4995</v>
      </c>
      <c r="AG1068">
        <v>4975</v>
      </c>
      <c r="AH1068">
        <v>4995</v>
      </c>
      <c r="AI1068">
        <v>1300</v>
      </c>
      <c r="AJ1068">
        <v>4995</v>
      </c>
      <c r="AK1068">
        <v>4995</v>
      </c>
      <c r="AL1068">
        <v>4995</v>
      </c>
      <c r="AM1068">
        <v>4995</v>
      </c>
      <c r="AN1068">
        <v>100</v>
      </c>
      <c r="AO1068">
        <v>4990</v>
      </c>
      <c r="AP1068">
        <v>4990</v>
      </c>
      <c r="AQ1068">
        <v>4985</v>
      </c>
      <c r="AR1068">
        <v>4985</v>
      </c>
      <c r="AS1068">
        <v>500</v>
      </c>
      <c r="AT1068">
        <v>4995</v>
      </c>
      <c r="AU1068">
        <v>4995</v>
      </c>
      <c r="AV1068">
        <v>4990</v>
      </c>
      <c r="AW1068">
        <v>4990</v>
      </c>
      <c r="AX1068">
        <v>200</v>
      </c>
      <c r="AY1068">
        <v>4990</v>
      </c>
      <c r="AZ1068">
        <v>4990</v>
      </c>
      <c r="BA1068">
        <v>4990</v>
      </c>
      <c r="BB1068">
        <v>4990</v>
      </c>
      <c r="BC1068">
        <v>100</v>
      </c>
    </row>
    <row r="1069" spans="1:55" ht="15">
      <c r="A1069" s="15" t="s">
        <v>874</v>
      </c>
      <c r="B1069" s="30">
        <v>39</v>
      </c>
      <c r="C1069" s="30">
        <v>6037</v>
      </c>
      <c r="D1069" s="10" t="s">
        <v>257</v>
      </c>
      <c r="E1069" s="15" t="s">
        <v>20</v>
      </c>
      <c r="F1069" s="15" t="s">
        <v>818</v>
      </c>
      <c r="G1069" s="50">
        <v>2487</v>
      </c>
      <c r="H1069" s="50">
        <v>61</v>
      </c>
      <c r="I1069" s="58">
        <v>2.5100000000000001E-2</v>
      </c>
      <c r="J1069" s="50">
        <v>28800</v>
      </c>
      <c r="K1069" s="50">
        <v>2496</v>
      </c>
      <c r="L1069" s="53">
        <v>2419</v>
      </c>
      <c r="M1069" s="63">
        <f t="shared" si="91"/>
        <v>0.11688311688311688</v>
      </c>
      <c r="N1069" s="42" t="str">
        <f>IFERROR(VLOOKUP(C1069, マスタ!$E$2:$G$33, 3, TRUE), "")</f>
        <v>機械</v>
      </c>
      <c r="O1069" s="15" t="str">
        <f>IF(F1069 = "", "", TEXT( WORKDAY(TEXT(LEFT(F1069, FIND("(", F1069) - 1), "yyyy/mm/dd"), 1, マスタ!$A$2:$A$106), "yyyymmdd"))</f>
        <v>20170821</v>
      </c>
      <c r="P1069" s="16">
        <v>42968</v>
      </c>
      <c r="Q1069" s="56">
        <v>2487</v>
      </c>
      <c r="R1069" s="56">
        <v>2487</v>
      </c>
      <c r="S1069" s="56">
        <v>2415</v>
      </c>
      <c r="T1069" s="15" t="str">
        <f t="shared" si="89"/>
        <v>無</v>
      </c>
      <c r="U1069" s="15" t="str">
        <f t="shared" si="90"/>
        <v>有</v>
      </c>
      <c r="V1069" s="67">
        <f t="shared" si="92"/>
        <v>0</v>
      </c>
      <c r="W1069" s="17" t="s">
        <v>947</v>
      </c>
      <c r="X1069" s="46">
        <v>-24</v>
      </c>
      <c r="Y1069" s="71">
        <f t="shared" si="88"/>
        <v>-9.6501809408926409</v>
      </c>
      <c r="Z1069">
        <v>2487</v>
      </c>
      <c r="AA1069">
        <v>2487</v>
      </c>
      <c r="AB1069">
        <v>2487</v>
      </c>
      <c r="AC1069">
        <v>2487</v>
      </c>
      <c r="AD1069">
        <v>1500</v>
      </c>
      <c r="AE1069">
        <v>2477</v>
      </c>
      <c r="AF1069">
        <v>2477</v>
      </c>
      <c r="AG1069">
        <v>2455</v>
      </c>
      <c r="AH1069">
        <v>2455</v>
      </c>
      <c r="AI1069">
        <v>1300</v>
      </c>
      <c r="AJ1069">
        <v>2461</v>
      </c>
      <c r="AK1069">
        <v>2470</v>
      </c>
      <c r="AL1069">
        <v>2455</v>
      </c>
      <c r="AM1069">
        <v>2470</v>
      </c>
      <c r="AN1069">
        <v>300</v>
      </c>
      <c r="AO1069">
        <v>2462</v>
      </c>
      <c r="AP1069">
        <v>2462</v>
      </c>
      <c r="AQ1069">
        <v>2462</v>
      </c>
      <c r="AR1069">
        <v>2462</v>
      </c>
      <c r="AS1069">
        <v>100</v>
      </c>
      <c r="AX1069">
        <v>0</v>
      </c>
      <c r="BC1069">
        <v>0</v>
      </c>
    </row>
    <row r="1070" spans="1:55" ht="27">
      <c r="A1070" s="14" t="s">
        <v>874</v>
      </c>
      <c r="B1070" s="31">
        <v>40</v>
      </c>
      <c r="C1070" s="31">
        <v>3397</v>
      </c>
      <c r="D1070" s="9" t="s">
        <v>118</v>
      </c>
      <c r="E1070" s="14" t="s">
        <v>20</v>
      </c>
      <c r="F1070" s="14" t="s">
        <v>818</v>
      </c>
      <c r="G1070" s="51">
        <v>3205</v>
      </c>
      <c r="H1070" s="51">
        <v>75</v>
      </c>
      <c r="I1070" s="59">
        <v>2.4E-2</v>
      </c>
      <c r="J1070" s="51">
        <v>620000</v>
      </c>
      <c r="K1070" s="51">
        <v>3210</v>
      </c>
      <c r="L1070" s="52">
        <v>3095</v>
      </c>
      <c r="M1070" s="64">
        <f t="shared" si="91"/>
        <v>4.3478260869565216E-2</v>
      </c>
      <c r="N1070" s="43" t="str">
        <f>IFERROR(VLOOKUP(C1070, マスタ!$E$2:$G$33, 3, TRUE), "")</f>
        <v>繊維製品</v>
      </c>
      <c r="O1070" s="14" t="str">
        <f>IF(F1070 = "", "", TEXT( WORKDAY(TEXT(LEFT(F1070, FIND("(", F1070) - 1), "yyyy/mm/dd"), 1, マスタ!$A$2:$A$106), "yyyymmdd"))</f>
        <v>20170821</v>
      </c>
      <c r="P1070" s="18">
        <v>42968</v>
      </c>
      <c r="Q1070" s="57">
        <v>3195</v>
      </c>
      <c r="R1070" s="57">
        <v>3330</v>
      </c>
      <c r="S1070" s="57">
        <v>3180</v>
      </c>
      <c r="T1070" s="14" t="str">
        <f t="shared" si="89"/>
        <v>有</v>
      </c>
      <c r="U1070" s="14" t="str">
        <f t="shared" si="90"/>
        <v>無</v>
      </c>
      <c r="V1070" s="68">
        <f t="shared" si="92"/>
        <v>-3.1201248049922414E-3</v>
      </c>
      <c r="W1070" s="19" t="s">
        <v>949</v>
      </c>
      <c r="X1070" s="47">
        <v>64</v>
      </c>
      <c r="Y1070" s="70">
        <f t="shared" si="88"/>
        <v>19.968798751950079</v>
      </c>
      <c r="Z1070">
        <v>3195</v>
      </c>
      <c r="AA1070">
        <v>3235</v>
      </c>
      <c r="AB1070">
        <v>3180</v>
      </c>
      <c r="AC1070">
        <v>3230</v>
      </c>
      <c r="AD1070">
        <v>31300</v>
      </c>
      <c r="AE1070">
        <v>3235</v>
      </c>
      <c r="AF1070">
        <v>3250</v>
      </c>
      <c r="AG1070">
        <v>3235</v>
      </c>
      <c r="AH1070">
        <v>3235</v>
      </c>
      <c r="AI1070">
        <v>17600</v>
      </c>
      <c r="AJ1070">
        <v>3235</v>
      </c>
      <c r="AK1070">
        <v>3250</v>
      </c>
      <c r="AL1070">
        <v>3230</v>
      </c>
      <c r="AM1070">
        <v>3245</v>
      </c>
      <c r="AN1070">
        <v>9400</v>
      </c>
      <c r="AO1070">
        <v>3250</v>
      </c>
      <c r="AP1070">
        <v>3265</v>
      </c>
      <c r="AQ1070">
        <v>3245</v>
      </c>
      <c r="AR1070">
        <v>3260</v>
      </c>
      <c r="AS1070">
        <v>21700</v>
      </c>
      <c r="AT1070">
        <v>3260</v>
      </c>
      <c r="AU1070">
        <v>3260</v>
      </c>
      <c r="AV1070">
        <v>3245</v>
      </c>
      <c r="AW1070">
        <v>3255</v>
      </c>
      <c r="AX1070">
        <v>10800</v>
      </c>
      <c r="AY1070">
        <v>3255</v>
      </c>
      <c r="AZ1070">
        <v>3265</v>
      </c>
      <c r="BA1070">
        <v>3235</v>
      </c>
      <c r="BB1070">
        <v>3245</v>
      </c>
      <c r="BC1070">
        <v>17100</v>
      </c>
    </row>
    <row r="1071" spans="1:55" ht="15">
      <c r="A1071" s="15" t="s">
        <v>874</v>
      </c>
      <c r="B1071" s="30">
        <v>43</v>
      </c>
      <c r="C1071" s="30">
        <v>1945</v>
      </c>
      <c r="D1071" s="10" t="s">
        <v>824</v>
      </c>
      <c r="E1071" s="15" t="s">
        <v>20</v>
      </c>
      <c r="F1071" s="15" t="s">
        <v>818</v>
      </c>
      <c r="G1071" s="50">
        <v>1063</v>
      </c>
      <c r="H1071" s="50">
        <v>21</v>
      </c>
      <c r="I1071" s="58">
        <v>2.0199999999999999E-2</v>
      </c>
      <c r="J1071" s="50">
        <v>109800</v>
      </c>
      <c r="K1071" s="50">
        <v>1065</v>
      </c>
      <c r="L1071" s="53">
        <v>1034</v>
      </c>
      <c r="M1071" s="63">
        <f t="shared" si="91"/>
        <v>6.4516129032258063E-2</v>
      </c>
      <c r="N1071" s="42" t="str">
        <f>IFERROR(VLOOKUP(C1071, マスタ!$E$2:$G$33, 3, TRUE), "")</f>
        <v>建設</v>
      </c>
      <c r="O1071" s="15" t="str">
        <f>IF(F1071 = "", "", TEXT( WORKDAY(TEXT(LEFT(F1071, FIND("(", F1071) - 1), "yyyy/mm/dd"), 1, マスタ!$A$2:$A$106), "yyyymmdd"))</f>
        <v>20170821</v>
      </c>
      <c r="P1071" s="16">
        <v>42968</v>
      </c>
      <c r="Q1071" s="56">
        <v>1076</v>
      </c>
      <c r="R1071" s="56">
        <v>1086</v>
      </c>
      <c r="S1071" s="56">
        <v>1068</v>
      </c>
      <c r="T1071" s="15" t="str">
        <f t="shared" si="89"/>
        <v>有</v>
      </c>
      <c r="U1071" s="15" t="str">
        <f t="shared" si="90"/>
        <v>無</v>
      </c>
      <c r="V1071" s="67">
        <f t="shared" si="92"/>
        <v>1.2229539040451654E-2</v>
      </c>
      <c r="W1071" s="17" t="s">
        <v>948</v>
      </c>
      <c r="X1071" s="46">
        <v>-5</v>
      </c>
      <c r="Y1071" s="71">
        <f t="shared" si="88"/>
        <v>-4.7036688617121349</v>
      </c>
      <c r="Z1071">
        <v>1076</v>
      </c>
      <c r="AA1071">
        <v>1076</v>
      </c>
      <c r="AB1071">
        <v>1073</v>
      </c>
      <c r="AC1071">
        <v>1073</v>
      </c>
      <c r="AD1071">
        <v>4800</v>
      </c>
      <c r="AE1071">
        <v>1072</v>
      </c>
      <c r="AF1071">
        <v>1073</v>
      </c>
      <c r="AG1071">
        <v>1072</v>
      </c>
      <c r="AH1071">
        <v>1073</v>
      </c>
      <c r="AI1071">
        <v>400</v>
      </c>
      <c r="AJ1071">
        <v>1072</v>
      </c>
      <c r="AK1071">
        <v>1081</v>
      </c>
      <c r="AL1071">
        <v>1072</v>
      </c>
      <c r="AM1071">
        <v>1078</v>
      </c>
      <c r="AN1071">
        <v>10000</v>
      </c>
      <c r="AO1071">
        <v>1079</v>
      </c>
      <c r="AP1071">
        <v>1079</v>
      </c>
      <c r="AQ1071">
        <v>1073</v>
      </c>
      <c r="AR1071">
        <v>1073</v>
      </c>
      <c r="AS1071">
        <v>1500</v>
      </c>
      <c r="AT1071">
        <v>1074</v>
      </c>
      <c r="AU1071">
        <v>1074</v>
      </c>
      <c r="AV1071">
        <v>1071</v>
      </c>
      <c r="AW1071">
        <v>1071</v>
      </c>
      <c r="AX1071">
        <v>1200</v>
      </c>
      <c r="AY1071">
        <v>1072</v>
      </c>
      <c r="AZ1071">
        <v>1072</v>
      </c>
      <c r="BA1071">
        <v>1071</v>
      </c>
      <c r="BB1071">
        <v>1071</v>
      </c>
      <c r="BC1071">
        <v>600</v>
      </c>
    </row>
    <row r="1072" spans="1:55" ht="15">
      <c r="A1072" s="14" t="s">
        <v>874</v>
      </c>
      <c r="B1072" s="31">
        <v>46</v>
      </c>
      <c r="C1072" s="31">
        <v>6470</v>
      </c>
      <c r="D1072" s="9" t="s">
        <v>351</v>
      </c>
      <c r="E1072" s="14" t="s">
        <v>20</v>
      </c>
      <c r="F1072" s="14" t="s">
        <v>818</v>
      </c>
      <c r="G1072" s="51">
        <v>1600</v>
      </c>
      <c r="H1072" s="51">
        <v>28</v>
      </c>
      <c r="I1072" s="59">
        <v>1.78E-2</v>
      </c>
      <c r="J1072" s="51">
        <v>67200</v>
      </c>
      <c r="K1072" s="51">
        <v>1605</v>
      </c>
      <c r="L1072" s="52">
        <v>1546</v>
      </c>
      <c r="M1072" s="64">
        <f t="shared" si="91"/>
        <v>8.4745762711864403E-2</v>
      </c>
      <c r="N1072" s="43" t="str">
        <f>IFERROR(VLOOKUP(C1072, マスタ!$E$2:$G$33, 3, TRUE), "")</f>
        <v>機械</v>
      </c>
      <c r="O1072" s="14" t="str">
        <f>IF(F1072 = "", "", TEXT( WORKDAY(TEXT(LEFT(F1072, FIND("(", F1072) - 1), "yyyy/mm/dd"), 1, マスタ!$A$2:$A$106), "yyyymmdd"))</f>
        <v>20170821</v>
      </c>
      <c r="P1072" s="18">
        <v>42968</v>
      </c>
      <c r="Q1072" s="57">
        <v>1616</v>
      </c>
      <c r="R1072" s="57">
        <v>1617</v>
      </c>
      <c r="S1072" s="57">
        <v>1586</v>
      </c>
      <c r="T1072" s="14" t="str">
        <f t="shared" si="89"/>
        <v>無</v>
      </c>
      <c r="U1072" s="14" t="str">
        <f t="shared" si="90"/>
        <v>有</v>
      </c>
      <c r="V1072" s="68">
        <f t="shared" si="92"/>
        <v>1.0000000000000009E-2</v>
      </c>
      <c r="W1072" s="19" t="s">
        <v>948</v>
      </c>
      <c r="X1072" s="47">
        <v>-10</v>
      </c>
      <c r="Y1072" s="70">
        <f t="shared" si="88"/>
        <v>-6.25</v>
      </c>
      <c r="Z1072">
        <v>1616</v>
      </c>
      <c r="AA1072">
        <v>1616</v>
      </c>
      <c r="AB1072">
        <v>1616</v>
      </c>
      <c r="AC1072">
        <v>1616</v>
      </c>
      <c r="AD1072">
        <v>3300</v>
      </c>
      <c r="AE1072">
        <v>1617</v>
      </c>
      <c r="AF1072">
        <v>1617</v>
      </c>
      <c r="AG1072">
        <v>1615</v>
      </c>
      <c r="AH1072">
        <v>1615</v>
      </c>
      <c r="AI1072">
        <v>700</v>
      </c>
      <c r="AJ1072">
        <v>1613</v>
      </c>
      <c r="AK1072">
        <v>1613</v>
      </c>
      <c r="AL1072">
        <v>1608</v>
      </c>
      <c r="AM1072">
        <v>1608</v>
      </c>
      <c r="AN1072">
        <v>1300</v>
      </c>
      <c r="AO1072">
        <v>1608</v>
      </c>
      <c r="AP1072">
        <v>1611</v>
      </c>
      <c r="AQ1072">
        <v>1608</v>
      </c>
      <c r="AR1072">
        <v>1611</v>
      </c>
      <c r="AS1072">
        <v>800</v>
      </c>
      <c r="AT1072">
        <v>1608</v>
      </c>
      <c r="AU1072">
        <v>1608</v>
      </c>
      <c r="AV1072">
        <v>1601</v>
      </c>
      <c r="AW1072">
        <v>1606</v>
      </c>
      <c r="AX1072">
        <v>800</v>
      </c>
      <c r="AY1072">
        <v>1601</v>
      </c>
      <c r="AZ1072">
        <v>1601</v>
      </c>
      <c r="BA1072">
        <v>1599</v>
      </c>
      <c r="BB1072">
        <v>1599</v>
      </c>
      <c r="BC1072">
        <v>1100</v>
      </c>
    </row>
    <row r="1073" spans="1:55" ht="15">
      <c r="A1073" s="15" t="s">
        <v>873</v>
      </c>
      <c r="B1073" s="30">
        <v>47</v>
      </c>
      <c r="C1073" s="30">
        <v>3434</v>
      </c>
      <c r="D1073" s="10" t="s">
        <v>85</v>
      </c>
      <c r="E1073" s="15" t="s">
        <v>20</v>
      </c>
      <c r="F1073" s="15" t="s">
        <v>818</v>
      </c>
      <c r="G1073" s="50">
        <v>2220</v>
      </c>
      <c r="H1073" s="50">
        <v>38</v>
      </c>
      <c r="I1073" s="58">
        <v>1.7399999999999999E-2</v>
      </c>
      <c r="J1073" s="50">
        <v>34100</v>
      </c>
      <c r="K1073" s="50">
        <v>2227</v>
      </c>
      <c r="L1073" s="53">
        <v>2167</v>
      </c>
      <c r="M1073" s="63">
        <f t="shared" si="91"/>
        <v>0.11666666666666667</v>
      </c>
      <c r="N1073" s="42" t="str">
        <f>IFERROR(VLOOKUP(C1073, マスタ!$E$2:$G$33, 3, TRUE), "")</f>
        <v>繊維製品</v>
      </c>
      <c r="O1073" s="15" t="str">
        <f>IF(F1073 = "", "", TEXT( WORKDAY(TEXT(LEFT(F1073, FIND("(", F1073) - 1), "yyyy/mm/dd"), 1, マスタ!$A$2:$A$106), "yyyymmdd"))</f>
        <v>20170821</v>
      </c>
      <c r="P1073" s="16">
        <v>42968</v>
      </c>
      <c r="Q1073" s="56">
        <v>2231</v>
      </c>
      <c r="R1073" s="56">
        <v>2261</v>
      </c>
      <c r="S1073" s="56">
        <v>2208</v>
      </c>
      <c r="T1073" s="15" t="str">
        <f t="shared" si="89"/>
        <v>有</v>
      </c>
      <c r="U1073" s="15" t="str">
        <f t="shared" si="90"/>
        <v>有</v>
      </c>
      <c r="V1073" s="67">
        <f t="shared" si="92"/>
        <v>4.9549549549550154E-3</v>
      </c>
      <c r="W1073" s="17" t="s">
        <v>950</v>
      </c>
      <c r="X1073" s="46">
        <v>4</v>
      </c>
      <c r="Y1073" s="71">
        <f t="shared" si="88"/>
        <v>1.8018018018018018</v>
      </c>
      <c r="Z1073">
        <v>2231</v>
      </c>
      <c r="AA1073">
        <v>2238</v>
      </c>
      <c r="AB1073">
        <v>2220</v>
      </c>
      <c r="AC1073">
        <v>2231</v>
      </c>
      <c r="AD1073">
        <v>2400</v>
      </c>
      <c r="AE1073">
        <v>2225</v>
      </c>
      <c r="AF1073">
        <v>2225</v>
      </c>
      <c r="AG1073">
        <v>2211</v>
      </c>
      <c r="AH1073">
        <v>2215</v>
      </c>
      <c r="AI1073">
        <v>800</v>
      </c>
      <c r="AJ1073">
        <v>2216</v>
      </c>
      <c r="AK1073">
        <v>2229</v>
      </c>
      <c r="AL1073">
        <v>2216</v>
      </c>
      <c r="AM1073">
        <v>2218</v>
      </c>
      <c r="AN1073">
        <v>1000</v>
      </c>
      <c r="AO1073">
        <v>2223</v>
      </c>
      <c r="AP1073">
        <v>2234</v>
      </c>
      <c r="AQ1073">
        <v>2223</v>
      </c>
      <c r="AR1073">
        <v>2234</v>
      </c>
      <c r="AS1073">
        <v>400</v>
      </c>
      <c r="AT1073">
        <v>2235</v>
      </c>
      <c r="AU1073">
        <v>2235</v>
      </c>
      <c r="AV1073">
        <v>2230</v>
      </c>
      <c r="AW1073">
        <v>2235</v>
      </c>
      <c r="AX1073">
        <v>300</v>
      </c>
      <c r="AY1073">
        <v>2234</v>
      </c>
      <c r="AZ1073">
        <v>2238</v>
      </c>
      <c r="BA1073">
        <v>2230</v>
      </c>
      <c r="BB1073">
        <v>2238</v>
      </c>
      <c r="BC1073">
        <v>800</v>
      </c>
    </row>
    <row r="1074" spans="1:55" ht="15">
      <c r="A1074" s="14" t="s">
        <v>874</v>
      </c>
      <c r="B1074" s="31">
        <v>48</v>
      </c>
      <c r="C1074" s="31">
        <v>2331</v>
      </c>
      <c r="D1074" s="9" t="s">
        <v>825</v>
      </c>
      <c r="E1074" s="14" t="s">
        <v>20</v>
      </c>
      <c r="F1074" s="14" t="s">
        <v>818</v>
      </c>
      <c r="G1074" s="51">
        <v>4730</v>
      </c>
      <c r="H1074" s="51">
        <v>80</v>
      </c>
      <c r="I1074" s="59">
        <v>1.72E-2</v>
      </c>
      <c r="J1074" s="51">
        <v>434800</v>
      </c>
      <c r="K1074" s="51">
        <v>4740</v>
      </c>
      <c r="L1074" s="52">
        <v>4585</v>
      </c>
      <c r="M1074" s="64">
        <f t="shared" si="91"/>
        <v>6.4516129032258063E-2</v>
      </c>
      <c r="N1074" s="43" t="str">
        <f>IFERROR(VLOOKUP(C1074, マスタ!$E$2:$G$33, 3, TRUE), "")</f>
        <v>食品</v>
      </c>
      <c r="O1074" s="14" t="str">
        <f>IF(F1074 = "", "", TEXT( WORKDAY(TEXT(LEFT(F1074, FIND("(", F1074) - 1), "yyyy/mm/dd"), 1, マスタ!$A$2:$A$106), "yyyymmdd"))</f>
        <v>20170821</v>
      </c>
      <c r="P1074" s="18">
        <v>42968</v>
      </c>
      <c r="Q1074" s="57">
        <v>4730</v>
      </c>
      <c r="R1074" s="57">
        <v>4730</v>
      </c>
      <c r="S1074" s="57">
        <v>4680</v>
      </c>
      <c r="T1074" s="14" t="str">
        <f t="shared" si="89"/>
        <v>無</v>
      </c>
      <c r="U1074" s="14" t="str">
        <f t="shared" si="90"/>
        <v>有</v>
      </c>
      <c r="V1074" s="68">
        <f t="shared" si="92"/>
        <v>0</v>
      </c>
      <c r="W1074" s="19" t="s">
        <v>947</v>
      </c>
      <c r="X1074" s="47">
        <v>-47</v>
      </c>
      <c r="Y1074" s="70">
        <f t="shared" si="88"/>
        <v>-9.9365750528541241</v>
      </c>
      <c r="Z1074">
        <v>4730</v>
      </c>
      <c r="AA1074">
        <v>4730</v>
      </c>
      <c r="AB1074">
        <v>4705</v>
      </c>
      <c r="AC1074">
        <v>4715</v>
      </c>
      <c r="AD1074">
        <v>20900</v>
      </c>
      <c r="AE1074">
        <v>4710</v>
      </c>
      <c r="AF1074">
        <v>4715</v>
      </c>
      <c r="AG1074">
        <v>4705</v>
      </c>
      <c r="AH1074">
        <v>4705</v>
      </c>
      <c r="AI1074">
        <v>1400</v>
      </c>
      <c r="AJ1074">
        <v>4710</v>
      </c>
      <c r="AK1074">
        <v>4715</v>
      </c>
      <c r="AL1074">
        <v>4705</v>
      </c>
      <c r="AM1074">
        <v>4705</v>
      </c>
      <c r="AN1074">
        <v>4000</v>
      </c>
      <c r="AO1074">
        <v>4700</v>
      </c>
      <c r="AP1074">
        <v>4700</v>
      </c>
      <c r="AQ1074">
        <v>4685</v>
      </c>
      <c r="AR1074">
        <v>4690</v>
      </c>
      <c r="AS1074">
        <v>6100</v>
      </c>
      <c r="AT1074">
        <v>4690</v>
      </c>
      <c r="AU1074">
        <v>4695</v>
      </c>
      <c r="AV1074">
        <v>4680</v>
      </c>
      <c r="AW1074">
        <v>4690</v>
      </c>
      <c r="AX1074">
        <v>3900</v>
      </c>
      <c r="AY1074">
        <v>4690</v>
      </c>
      <c r="AZ1074">
        <v>4695</v>
      </c>
      <c r="BA1074">
        <v>4680</v>
      </c>
      <c r="BB1074">
        <v>4695</v>
      </c>
      <c r="BC1074">
        <v>4100</v>
      </c>
    </row>
    <row r="1075" spans="1:55" ht="15">
      <c r="A1075" s="15" t="s">
        <v>18</v>
      </c>
      <c r="B1075" s="30">
        <v>3</v>
      </c>
      <c r="C1075" s="30">
        <v>6240</v>
      </c>
      <c r="D1075" s="10" t="s">
        <v>194</v>
      </c>
      <c r="E1075" s="15" t="s">
        <v>20</v>
      </c>
      <c r="F1075" s="15" t="s">
        <v>876</v>
      </c>
      <c r="G1075" s="50">
        <v>3295</v>
      </c>
      <c r="H1075" s="50">
        <v>295</v>
      </c>
      <c r="I1075" s="58">
        <v>9.8299999999999998E-2</v>
      </c>
      <c r="J1075" s="50">
        <v>1185000</v>
      </c>
      <c r="K1075" s="50">
        <v>3295</v>
      </c>
      <c r="L1075" s="53">
        <v>2921</v>
      </c>
      <c r="M1075" s="63">
        <f t="shared" si="91"/>
        <v>0</v>
      </c>
      <c r="N1075" s="42" t="str">
        <f>IFERROR(VLOOKUP(C1075, マスタ!$E$2:$G$33, 3, TRUE), "")</f>
        <v>機械</v>
      </c>
      <c r="O1075" s="15" t="str">
        <f>IF(F1075 = "", "", TEXT( WORKDAY(TEXT(LEFT(F1075, FIND("(", F1075) - 1), "yyyy/mm/dd"), 1, マスタ!$A$2:$A$106), "yyyymmdd"))</f>
        <v>20170822</v>
      </c>
      <c r="P1075" s="16">
        <v>42969</v>
      </c>
      <c r="Q1075" s="56">
        <v>3340</v>
      </c>
      <c r="R1075" s="56">
        <v>3450</v>
      </c>
      <c r="S1075" s="56">
        <v>3250</v>
      </c>
      <c r="T1075" s="15" t="str">
        <f t="shared" si="89"/>
        <v>有</v>
      </c>
      <c r="U1075" s="15" t="str">
        <f t="shared" si="90"/>
        <v>有</v>
      </c>
      <c r="V1075" s="67">
        <f t="shared" si="92"/>
        <v>1.365705614567525E-2</v>
      </c>
      <c r="W1075" s="17" t="s">
        <v>949</v>
      </c>
      <c r="X1075" s="46">
        <v>65</v>
      </c>
      <c r="Y1075" s="71">
        <f t="shared" si="88"/>
        <v>19.726858877086492</v>
      </c>
      <c r="Z1075">
        <v>3340</v>
      </c>
      <c r="AA1075">
        <v>3440</v>
      </c>
      <c r="AB1075">
        <v>3320</v>
      </c>
      <c r="AC1075">
        <v>3390</v>
      </c>
      <c r="AD1075">
        <v>163100</v>
      </c>
      <c r="AE1075">
        <v>3390</v>
      </c>
      <c r="AF1075">
        <v>3400</v>
      </c>
      <c r="AG1075">
        <v>3300</v>
      </c>
      <c r="AH1075">
        <v>3375</v>
      </c>
      <c r="AI1075">
        <v>82900</v>
      </c>
      <c r="AJ1075">
        <v>3370</v>
      </c>
      <c r="AK1075">
        <v>3410</v>
      </c>
      <c r="AL1075">
        <v>3355</v>
      </c>
      <c r="AM1075">
        <v>3405</v>
      </c>
      <c r="AN1075">
        <v>44800</v>
      </c>
      <c r="AO1075">
        <v>3405</v>
      </c>
      <c r="AP1075">
        <v>3415</v>
      </c>
      <c r="AQ1075">
        <v>3355</v>
      </c>
      <c r="AR1075">
        <v>3360</v>
      </c>
      <c r="AS1075">
        <v>32800</v>
      </c>
      <c r="AT1075">
        <v>3355</v>
      </c>
      <c r="AU1075">
        <v>3365</v>
      </c>
      <c r="AV1075">
        <v>3310</v>
      </c>
      <c r="AW1075">
        <v>3315</v>
      </c>
      <c r="AX1075">
        <v>44600</v>
      </c>
      <c r="AY1075">
        <v>3310</v>
      </c>
      <c r="AZ1075">
        <v>3330</v>
      </c>
      <c r="BA1075">
        <v>3295</v>
      </c>
      <c r="BB1075">
        <v>3330</v>
      </c>
      <c r="BC1075">
        <v>42600</v>
      </c>
    </row>
    <row r="1076" spans="1:55" ht="15">
      <c r="A1076" s="14" t="s">
        <v>18</v>
      </c>
      <c r="B1076" s="31">
        <v>5</v>
      </c>
      <c r="C1076" s="31">
        <v>6208</v>
      </c>
      <c r="D1076" s="9" t="s">
        <v>55</v>
      </c>
      <c r="E1076" s="14" t="s">
        <v>20</v>
      </c>
      <c r="F1076" s="14" t="s">
        <v>876</v>
      </c>
      <c r="G1076" s="51">
        <v>1647</v>
      </c>
      <c r="H1076" s="51">
        <v>116</v>
      </c>
      <c r="I1076" s="59">
        <v>7.5800000000000006E-2</v>
      </c>
      <c r="J1076" s="51">
        <v>3285700</v>
      </c>
      <c r="K1076" s="51">
        <v>1799</v>
      </c>
      <c r="L1076" s="52">
        <v>1494</v>
      </c>
      <c r="M1076" s="64">
        <f t="shared" si="91"/>
        <v>0.49836065573770494</v>
      </c>
      <c r="N1076" s="43" t="str">
        <f>IFERROR(VLOOKUP(C1076, マスタ!$E$2:$G$33, 3, TRUE), "")</f>
        <v>機械</v>
      </c>
      <c r="O1076" s="14" t="str">
        <f>IF(F1076 = "", "", TEXT( WORKDAY(TEXT(LEFT(F1076, FIND("(", F1076) - 1), "yyyy/mm/dd"), 1, マスタ!$A$2:$A$106), "yyyymmdd"))</f>
        <v>20170822</v>
      </c>
      <c r="P1076" s="18">
        <v>42969</v>
      </c>
      <c r="Q1076" s="57">
        <v>1600</v>
      </c>
      <c r="R1076" s="57">
        <v>1700</v>
      </c>
      <c r="S1076" s="57">
        <v>1583</v>
      </c>
      <c r="T1076" s="14" t="str">
        <f t="shared" si="89"/>
        <v>有</v>
      </c>
      <c r="U1076" s="14" t="str">
        <f t="shared" si="90"/>
        <v>有</v>
      </c>
      <c r="V1076" s="68">
        <f t="shared" si="92"/>
        <v>-2.8536733454766261E-2</v>
      </c>
      <c r="W1076" s="19" t="s">
        <v>949</v>
      </c>
      <c r="X1076" s="47">
        <v>32</v>
      </c>
      <c r="Y1076" s="70">
        <f t="shared" si="88"/>
        <v>19.429265330904677</v>
      </c>
      <c r="Z1076">
        <v>1600</v>
      </c>
      <c r="AA1076">
        <v>1640</v>
      </c>
      <c r="AB1076">
        <v>1585</v>
      </c>
      <c r="AC1076">
        <v>1633</v>
      </c>
      <c r="AD1076">
        <v>112000</v>
      </c>
      <c r="AE1076">
        <v>1634</v>
      </c>
      <c r="AF1076">
        <v>1700</v>
      </c>
      <c r="AG1076">
        <v>1625</v>
      </c>
      <c r="AH1076">
        <v>1661</v>
      </c>
      <c r="AI1076">
        <v>135400</v>
      </c>
      <c r="AJ1076">
        <v>1667</v>
      </c>
      <c r="AK1076">
        <v>1695</v>
      </c>
      <c r="AL1076">
        <v>1661</v>
      </c>
      <c r="AM1076">
        <v>1681</v>
      </c>
      <c r="AN1076">
        <v>57100</v>
      </c>
      <c r="AO1076">
        <v>1687</v>
      </c>
      <c r="AP1076">
        <v>1692</v>
      </c>
      <c r="AQ1076">
        <v>1651</v>
      </c>
      <c r="AR1076">
        <v>1664</v>
      </c>
      <c r="AS1076">
        <v>57500</v>
      </c>
      <c r="AT1076">
        <v>1664</v>
      </c>
      <c r="AU1076">
        <v>1679</v>
      </c>
      <c r="AV1076">
        <v>1628</v>
      </c>
      <c r="AW1076">
        <v>1634</v>
      </c>
      <c r="AX1076">
        <v>55700</v>
      </c>
      <c r="AY1076">
        <v>1637</v>
      </c>
      <c r="AZ1076">
        <v>1639</v>
      </c>
      <c r="BA1076">
        <v>1625</v>
      </c>
      <c r="BB1076">
        <v>1632</v>
      </c>
      <c r="BC1076">
        <v>26900</v>
      </c>
    </row>
    <row r="1077" spans="1:55" ht="15">
      <c r="A1077" s="15" t="s">
        <v>18</v>
      </c>
      <c r="B1077" s="30">
        <v>8</v>
      </c>
      <c r="C1077" s="30">
        <v>4229</v>
      </c>
      <c r="D1077" s="10" t="s">
        <v>820</v>
      </c>
      <c r="E1077" s="15" t="s">
        <v>20</v>
      </c>
      <c r="F1077" s="15" t="s">
        <v>876</v>
      </c>
      <c r="G1077" s="50">
        <v>3960</v>
      </c>
      <c r="H1077" s="50">
        <v>250</v>
      </c>
      <c r="I1077" s="58">
        <v>6.7400000000000002E-2</v>
      </c>
      <c r="J1077" s="50">
        <v>44300</v>
      </c>
      <c r="K1077" s="50">
        <v>3975</v>
      </c>
      <c r="L1077" s="53">
        <v>3700</v>
      </c>
      <c r="M1077" s="63">
        <f t="shared" si="91"/>
        <v>5.4545454545454543E-2</v>
      </c>
      <c r="N1077" s="42" t="str">
        <f>IFERROR(VLOOKUP(C1077, マスタ!$E$2:$G$33, 3, TRUE), "")</f>
        <v>化学・医薬品</v>
      </c>
      <c r="O1077" s="15" t="str">
        <f>IF(F1077 = "", "", TEXT( WORKDAY(TEXT(LEFT(F1077, FIND("(", F1077) - 1), "yyyy/mm/dd"), 1, マスタ!$A$2:$A$106), "yyyymmdd"))</f>
        <v>20170822</v>
      </c>
      <c r="P1077" s="16">
        <v>42969</v>
      </c>
      <c r="Q1077" s="56">
        <v>3970</v>
      </c>
      <c r="R1077" s="56">
        <v>3970</v>
      </c>
      <c r="S1077" s="56">
        <v>3745</v>
      </c>
      <c r="T1077" s="15" t="str">
        <f t="shared" si="89"/>
        <v>無</v>
      </c>
      <c r="U1077" s="15" t="str">
        <f t="shared" si="90"/>
        <v>有</v>
      </c>
      <c r="V1077" s="67">
        <f t="shared" si="92"/>
        <v>2.525252525252597E-3</v>
      </c>
      <c r="W1077" s="17" t="s">
        <v>947</v>
      </c>
      <c r="X1077" s="46">
        <v>-39</v>
      </c>
      <c r="Y1077" s="71">
        <f t="shared" si="88"/>
        <v>-9.8484848484848477</v>
      </c>
      <c r="Z1077">
        <v>3970</v>
      </c>
      <c r="AA1077">
        <v>3970</v>
      </c>
      <c r="AB1077">
        <v>3915</v>
      </c>
      <c r="AC1077">
        <v>3945</v>
      </c>
      <c r="AD1077">
        <v>2200</v>
      </c>
      <c r="AE1077">
        <v>3940</v>
      </c>
      <c r="AF1077">
        <v>3940</v>
      </c>
      <c r="AG1077">
        <v>3940</v>
      </c>
      <c r="AH1077">
        <v>3940</v>
      </c>
      <c r="AI1077">
        <v>200</v>
      </c>
      <c r="AJ1077">
        <v>3915</v>
      </c>
      <c r="AK1077">
        <v>3915</v>
      </c>
      <c r="AL1077">
        <v>3890</v>
      </c>
      <c r="AM1077">
        <v>3890</v>
      </c>
      <c r="AN1077">
        <v>400</v>
      </c>
      <c r="AS1077">
        <v>0</v>
      </c>
      <c r="AT1077">
        <v>3900</v>
      </c>
      <c r="AU1077">
        <v>3900</v>
      </c>
      <c r="AV1077">
        <v>3900</v>
      </c>
      <c r="AW1077">
        <v>3900</v>
      </c>
      <c r="AX1077">
        <v>300</v>
      </c>
      <c r="AY1077">
        <v>3890</v>
      </c>
      <c r="AZ1077">
        <v>3890</v>
      </c>
      <c r="BA1077">
        <v>3890</v>
      </c>
      <c r="BB1077">
        <v>3890</v>
      </c>
      <c r="BC1077">
        <v>100</v>
      </c>
    </row>
    <row r="1078" spans="1:55" ht="15">
      <c r="A1078" s="14" t="s">
        <v>18</v>
      </c>
      <c r="B1078" s="31">
        <v>9</v>
      </c>
      <c r="C1078" s="31">
        <v>4245</v>
      </c>
      <c r="D1078" s="9" t="s">
        <v>244</v>
      </c>
      <c r="E1078" s="14" t="s">
        <v>20</v>
      </c>
      <c r="F1078" s="14" t="s">
        <v>876</v>
      </c>
      <c r="G1078" s="51">
        <v>1007</v>
      </c>
      <c r="H1078" s="51">
        <v>61</v>
      </c>
      <c r="I1078" s="59">
        <v>6.4500000000000002E-2</v>
      </c>
      <c r="J1078" s="51">
        <v>110700</v>
      </c>
      <c r="K1078" s="51">
        <v>1007</v>
      </c>
      <c r="L1078" s="52">
        <v>953</v>
      </c>
      <c r="M1078" s="64">
        <f t="shared" si="91"/>
        <v>0</v>
      </c>
      <c r="N1078" s="43" t="str">
        <f>IFERROR(VLOOKUP(C1078, マスタ!$E$2:$G$33, 3, TRUE), "")</f>
        <v>化学・医薬品</v>
      </c>
      <c r="O1078" s="14" t="str">
        <f>IF(F1078 = "", "", TEXT( WORKDAY(TEXT(LEFT(F1078, FIND("(", F1078) - 1), "yyyy/mm/dd"), 1, マスタ!$A$2:$A$106), "yyyymmdd"))</f>
        <v>20170822</v>
      </c>
      <c r="P1078" s="18">
        <v>42969</v>
      </c>
      <c r="Q1078" s="57">
        <v>1037</v>
      </c>
      <c r="R1078" s="57">
        <v>1139</v>
      </c>
      <c r="S1078" s="57">
        <v>1034</v>
      </c>
      <c r="T1078" s="14" t="str">
        <f t="shared" si="89"/>
        <v>有</v>
      </c>
      <c r="U1078" s="14" t="str">
        <f t="shared" si="90"/>
        <v>無</v>
      </c>
      <c r="V1078" s="68">
        <f t="shared" si="92"/>
        <v>2.9791459781529195E-2</v>
      </c>
      <c r="W1078" s="19" t="s">
        <v>949</v>
      </c>
      <c r="X1078" s="47">
        <v>20</v>
      </c>
      <c r="Y1078" s="70">
        <f t="shared" si="88"/>
        <v>19.860973187686199</v>
      </c>
      <c r="Z1078">
        <v>1037</v>
      </c>
      <c r="AA1078">
        <v>1060</v>
      </c>
      <c r="AB1078">
        <v>1034</v>
      </c>
      <c r="AC1078">
        <v>1049</v>
      </c>
      <c r="AD1078">
        <v>39700</v>
      </c>
      <c r="AE1078">
        <v>1053</v>
      </c>
      <c r="AF1078">
        <v>1072</v>
      </c>
      <c r="AG1078">
        <v>1048</v>
      </c>
      <c r="AH1078">
        <v>1068</v>
      </c>
      <c r="AI1078">
        <v>15900</v>
      </c>
      <c r="AJ1078">
        <v>1066</v>
      </c>
      <c r="AK1078">
        <v>1077</v>
      </c>
      <c r="AL1078">
        <v>1066</v>
      </c>
      <c r="AM1078">
        <v>1077</v>
      </c>
      <c r="AN1078">
        <v>7100</v>
      </c>
      <c r="AO1078">
        <v>1076</v>
      </c>
      <c r="AP1078">
        <v>1092</v>
      </c>
      <c r="AQ1078">
        <v>1076</v>
      </c>
      <c r="AR1078">
        <v>1086</v>
      </c>
      <c r="AS1078">
        <v>15100</v>
      </c>
      <c r="AT1078">
        <v>1088</v>
      </c>
      <c r="AU1078">
        <v>1092</v>
      </c>
      <c r="AV1078">
        <v>1085</v>
      </c>
      <c r="AW1078">
        <v>1086</v>
      </c>
      <c r="AX1078">
        <v>11500</v>
      </c>
      <c r="AY1078">
        <v>1086</v>
      </c>
      <c r="AZ1078">
        <v>1086</v>
      </c>
      <c r="BA1078">
        <v>1070</v>
      </c>
      <c r="BB1078">
        <v>1075</v>
      </c>
      <c r="BC1078">
        <v>8700</v>
      </c>
    </row>
    <row r="1079" spans="1:55" ht="15">
      <c r="A1079" s="15" t="s">
        <v>18</v>
      </c>
      <c r="B1079" s="30">
        <v>10</v>
      </c>
      <c r="C1079" s="30">
        <v>5310</v>
      </c>
      <c r="D1079" s="10" t="s">
        <v>455</v>
      </c>
      <c r="E1079" s="15" t="s">
        <v>20</v>
      </c>
      <c r="F1079" s="15" t="s">
        <v>876</v>
      </c>
      <c r="G1079" s="50">
        <v>2388</v>
      </c>
      <c r="H1079" s="50">
        <v>136</v>
      </c>
      <c r="I1079" s="58">
        <v>6.0400000000000002E-2</v>
      </c>
      <c r="J1079" s="50">
        <v>151900</v>
      </c>
      <c r="K1079" s="50">
        <v>2413</v>
      </c>
      <c r="L1079" s="53">
        <v>2217</v>
      </c>
      <c r="M1079" s="63">
        <f t="shared" si="91"/>
        <v>0.12755102040816327</v>
      </c>
      <c r="N1079" s="42" t="str">
        <f>IFERROR(VLOOKUP(C1079, マスタ!$E$2:$G$33, 3, TRUE), "")</f>
        <v>窯業</v>
      </c>
      <c r="O1079" s="15" t="str">
        <f>IF(F1079 = "", "", TEXT( WORKDAY(TEXT(LEFT(F1079, FIND("(", F1079) - 1), "yyyy/mm/dd"), 1, マスタ!$A$2:$A$106), "yyyymmdd"))</f>
        <v>20170822</v>
      </c>
      <c r="P1079" s="16">
        <v>42969</v>
      </c>
      <c r="Q1079" s="56">
        <v>2400</v>
      </c>
      <c r="R1079" s="56">
        <v>2545</v>
      </c>
      <c r="S1079" s="56">
        <v>2399</v>
      </c>
      <c r="T1079" s="15" t="str">
        <f t="shared" si="89"/>
        <v>有</v>
      </c>
      <c r="U1079" s="15" t="str">
        <f t="shared" si="90"/>
        <v>無</v>
      </c>
      <c r="V1079" s="67">
        <f t="shared" si="92"/>
        <v>5.0251256281406143E-3</v>
      </c>
      <c r="W1079" s="17" t="s">
        <v>949</v>
      </c>
      <c r="X1079" s="46">
        <v>47</v>
      </c>
      <c r="Y1079" s="71">
        <f t="shared" si="88"/>
        <v>19.68174204355109</v>
      </c>
      <c r="Z1079">
        <v>2400</v>
      </c>
      <c r="AA1079">
        <v>2475</v>
      </c>
      <c r="AB1079">
        <v>2399</v>
      </c>
      <c r="AC1079">
        <v>2457</v>
      </c>
      <c r="AD1079">
        <v>23600</v>
      </c>
      <c r="AE1079">
        <v>2471</v>
      </c>
      <c r="AF1079">
        <v>2496</v>
      </c>
      <c r="AG1079">
        <v>2471</v>
      </c>
      <c r="AH1079">
        <v>2485</v>
      </c>
      <c r="AI1079">
        <v>12500</v>
      </c>
      <c r="AJ1079">
        <v>2487</v>
      </c>
      <c r="AK1079">
        <v>2497</v>
      </c>
      <c r="AL1079">
        <v>2481</v>
      </c>
      <c r="AM1079">
        <v>2487</v>
      </c>
      <c r="AN1079">
        <v>7700</v>
      </c>
      <c r="AO1079">
        <v>2487</v>
      </c>
      <c r="AP1079">
        <v>2494</v>
      </c>
      <c r="AQ1079">
        <v>2469</v>
      </c>
      <c r="AR1079">
        <v>2488</v>
      </c>
      <c r="AS1079">
        <v>4800</v>
      </c>
      <c r="AT1079">
        <v>2489</v>
      </c>
      <c r="AU1079">
        <v>2489</v>
      </c>
      <c r="AV1079">
        <v>2482</v>
      </c>
      <c r="AW1079">
        <v>2487</v>
      </c>
      <c r="AX1079">
        <v>2200</v>
      </c>
      <c r="AY1079">
        <v>2487</v>
      </c>
      <c r="AZ1079">
        <v>2505</v>
      </c>
      <c r="BA1079">
        <v>2486</v>
      </c>
      <c r="BB1079">
        <v>2505</v>
      </c>
      <c r="BC1079">
        <v>12200</v>
      </c>
    </row>
    <row r="1080" spans="1:55" ht="15">
      <c r="A1080" s="14" t="s">
        <v>18</v>
      </c>
      <c r="B1080" s="31">
        <v>12</v>
      </c>
      <c r="C1080" s="31">
        <v>8876</v>
      </c>
      <c r="D1080" s="9" t="s">
        <v>606</v>
      </c>
      <c r="E1080" s="14" t="s">
        <v>20</v>
      </c>
      <c r="F1080" s="14" t="s">
        <v>876</v>
      </c>
      <c r="G1080" s="51">
        <v>2404</v>
      </c>
      <c r="H1080" s="51">
        <v>130</v>
      </c>
      <c r="I1080" s="59">
        <v>5.7200000000000001E-2</v>
      </c>
      <c r="J1080" s="51">
        <v>805200</v>
      </c>
      <c r="K1080" s="51">
        <v>2412</v>
      </c>
      <c r="L1080" s="52">
        <v>2315</v>
      </c>
      <c r="M1080" s="64">
        <f t="shared" si="91"/>
        <v>8.247422680412371E-2</v>
      </c>
      <c r="N1080" s="43" t="str">
        <f>IFERROR(VLOOKUP(C1080, マスタ!$E$2:$G$33, 3, TRUE), "")</f>
        <v>不動産</v>
      </c>
      <c r="O1080" s="14" t="str">
        <f>IF(F1080 = "", "", TEXT( WORKDAY(TEXT(LEFT(F1080, FIND("(", F1080) - 1), "yyyy/mm/dd"), 1, マスタ!$A$2:$A$106), "yyyymmdd"))</f>
        <v>20170822</v>
      </c>
      <c r="P1080" s="18">
        <v>42969</v>
      </c>
      <c r="Q1080" s="57">
        <v>2428</v>
      </c>
      <c r="R1080" s="57">
        <v>2441</v>
      </c>
      <c r="S1080" s="57">
        <v>2405</v>
      </c>
      <c r="T1080" s="14" t="str">
        <f t="shared" si="89"/>
        <v>無</v>
      </c>
      <c r="U1080" s="14" t="str">
        <f t="shared" si="90"/>
        <v>無</v>
      </c>
      <c r="V1080" s="68">
        <f t="shared" si="92"/>
        <v>9.9833610648918381E-3</v>
      </c>
      <c r="W1080" s="19" t="s">
        <v>948</v>
      </c>
      <c r="X1080" s="47">
        <v>-10</v>
      </c>
      <c r="Y1080" s="70">
        <f t="shared" si="88"/>
        <v>-4.1597337770382694</v>
      </c>
      <c r="Z1080">
        <v>2428</v>
      </c>
      <c r="AA1080">
        <v>2441</v>
      </c>
      <c r="AB1080">
        <v>2405</v>
      </c>
      <c r="AC1080">
        <v>2412</v>
      </c>
      <c r="AD1080">
        <v>42700</v>
      </c>
      <c r="AE1080">
        <v>2410</v>
      </c>
      <c r="AF1080">
        <v>2430</v>
      </c>
      <c r="AG1080">
        <v>2410</v>
      </c>
      <c r="AH1080">
        <v>2418</v>
      </c>
      <c r="AI1080">
        <v>16500</v>
      </c>
      <c r="AJ1080">
        <v>2418</v>
      </c>
      <c r="AK1080">
        <v>2421</v>
      </c>
      <c r="AL1080">
        <v>2413</v>
      </c>
      <c r="AM1080">
        <v>2414</v>
      </c>
      <c r="AN1080">
        <v>4200</v>
      </c>
      <c r="AO1080">
        <v>2413</v>
      </c>
      <c r="AP1080">
        <v>2420</v>
      </c>
      <c r="AQ1080">
        <v>2411</v>
      </c>
      <c r="AR1080">
        <v>2418</v>
      </c>
      <c r="AS1080">
        <v>13600</v>
      </c>
      <c r="AT1080">
        <v>2419</v>
      </c>
      <c r="AU1080">
        <v>2421</v>
      </c>
      <c r="AV1080">
        <v>2413</v>
      </c>
      <c r="AW1080">
        <v>2418</v>
      </c>
      <c r="AX1080">
        <v>8200</v>
      </c>
      <c r="AY1080">
        <v>2420</v>
      </c>
      <c r="AZ1080">
        <v>2421</v>
      </c>
      <c r="BA1080">
        <v>2414</v>
      </c>
      <c r="BB1080">
        <v>2415</v>
      </c>
      <c r="BC1080">
        <v>7400</v>
      </c>
    </row>
    <row r="1081" spans="1:55" ht="15">
      <c r="A1081" s="15" t="s">
        <v>18</v>
      </c>
      <c r="B1081" s="30">
        <v>14</v>
      </c>
      <c r="C1081" s="30">
        <v>7522</v>
      </c>
      <c r="D1081" s="10" t="s">
        <v>819</v>
      </c>
      <c r="E1081" s="15" t="s">
        <v>20</v>
      </c>
      <c r="F1081" s="15" t="s">
        <v>876</v>
      </c>
      <c r="G1081" s="50">
        <v>1587</v>
      </c>
      <c r="H1081" s="50">
        <v>80</v>
      </c>
      <c r="I1081" s="58">
        <v>5.3100000000000001E-2</v>
      </c>
      <c r="J1081" s="50">
        <v>418900</v>
      </c>
      <c r="K1081" s="50">
        <v>1593</v>
      </c>
      <c r="L1081" s="53">
        <v>1511</v>
      </c>
      <c r="M1081" s="63">
        <f t="shared" si="91"/>
        <v>7.3170731707317069E-2</v>
      </c>
      <c r="N1081" s="42" t="str">
        <f>IFERROR(VLOOKUP(C1081, マスタ!$E$2:$G$33, 3, TRUE), "")</f>
        <v>75</v>
      </c>
      <c r="O1081" s="15" t="str">
        <f>IF(F1081 = "", "", TEXT( WORKDAY(TEXT(LEFT(F1081, FIND("(", F1081) - 1), "yyyy/mm/dd"), 1, マスタ!$A$2:$A$106), "yyyymmdd"))</f>
        <v>20170822</v>
      </c>
      <c r="P1081" s="16">
        <v>42969</v>
      </c>
      <c r="Q1081" s="56">
        <v>1591</v>
      </c>
      <c r="R1081" s="56">
        <v>1619</v>
      </c>
      <c r="S1081" s="56">
        <v>1574</v>
      </c>
      <c r="T1081" s="15" t="str">
        <f t="shared" si="89"/>
        <v>有</v>
      </c>
      <c r="U1081" s="15" t="str">
        <f t="shared" si="90"/>
        <v>有</v>
      </c>
      <c r="V1081" s="67">
        <f t="shared" si="92"/>
        <v>2.520478890989386E-3</v>
      </c>
      <c r="W1081" s="17" t="s">
        <v>950</v>
      </c>
      <c r="X1081" s="46">
        <v>9</v>
      </c>
      <c r="Y1081" s="71">
        <f t="shared" si="88"/>
        <v>5.6710775047258979</v>
      </c>
      <c r="Z1081">
        <v>1591</v>
      </c>
      <c r="AA1081">
        <v>1592</v>
      </c>
      <c r="AB1081">
        <v>1578</v>
      </c>
      <c r="AC1081">
        <v>1578</v>
      </c>
      <c r="AD1081">
        <v>28600</v>
      </c>
      <c r="AE1081">
        <v>1580</v>
      </c>
      <c r="AF1081">
        <v>1598</v>
      </c>
      <c r="AG1081">
        <v>1580</v>
      </c>
      <c r="AH1081">
        <v>1597</v>
      </c>
      <c r="AI1081">
        <v>11900</v>
      </c>
      <c r="AJ1081">
        <v>1597</v>
      </c>
      <c r="AK1081">
        <v>1610</v>
      </c>
      <c r="AL1081">
        <v>1597</v>
      </c>
      <c r="AM1081">
        <v>1608</v>
      </c>
      <c r="AN1081">
        <v>32600</v>
      </c>
      <c r="AO1081">
        <v>1608</v>
      </c>
      <c r="AP1081">
        <v>1616</v>
      </c>
      <c r="AQ1081">
        <v>1607</v>
      </c>
      <c r="AR1081">
        <v>1609</v>
      </c>
      <c r="AS1081">
        <v>9600</v>
      </c>
      <c r="AT1081">
        <v>1609</v>
      </c>
      <c r="AU1081">
        <v>1610</v>
      </c>
      <c r="AV1081">
        <v>1598</v>
      </c>
      <c r="AW1081">
        <v>1600</v>
      </c>
      <c r="AX1081">
        <v>11600</v>
      </c>
      <c r="AY1081">
        <v>1598</v>
      </c>
      <c r="AZ1081">
        <v>1598</v>
      </c>
      <c r="BA1081">
        <v>1574</v>
      </c>
      <c r="BB1081">
        <v>1595</v>
      </c>
      <c r="BC1081">
        <v>18500</v>
      </c>
    </row>
    <row r="1082" spans="1:55" ht="15">
      <c r="A1082" s="14" t="s">
        <v>18</v>
      </c>
      <c r="B1082" s="31">
        <v>15</v>
      </c>
      <c r="C1082" s="31">
        <v>2175</v>
      </c>
      <c r="D1082" s="9" t="s">
        <v>280</v>
      </c>
      <c r="E1082" s="14" t="s">
        <v>20</v>
      </c>
      <c r="F1082" s="14" t="s">
        <v>876</v>
      </c>
      <c r="G1082" s="51">
        <v>3325</v>
      </c>
      <c r="H1082" s="51">
        <v>165</v>
      </c>
      <c r="I1082" s="59">
        <v>5.2200000000000003E-2</v>
      </c>
      <c r="J1082" s="51">
        <v>413600</v>
      </c>
      <c r="K1082" s="51">
        <v>3355</v>
      </c>
      <c r="L1082" s="52">
        <v>3230</v>
      </c>
      <c r="M1082" s="64">
        <f t="shared" si="91"/>
        <v>0.24</v>
      </c>
      <c r="N1082" s="43" t="str">
        <f>IFERROR(VLOOKUP(C1082, マスタ!$E$2:$G$33, 3, TRUE), "")</f>
        <v>食品</v>
      </c>
      <c r="O1082" s="14" t="str">
        <f>IF(F1082 = "", "", TEXT( WORKDAY(TEXT(LEFT(F1082, FIND("(", F1082) - 1), "yyyy/mm/dd"), 1, マスタ!$A$2:$A$106), "yyyymmdd"))</f>
        <v>20170822</v>
      </c>
      <c r="P1082" s="18">
        <v>42969</v>
      </c>
      <c r="Q1082" s="57">
        <v>3335</v>
      </c>
      <c r="R1082" s="57">
        <v>3335</v>
      </c>
      <c r="S1082" s="57">
        <v>3260</v>
      </c>
      <c r="T1082" s="14" t="str">
        <f t="shared" si="89"/>
        <v>無</v>
      </c>
      <c r="U1082" s="14" t="str">
        <f t="shared" si="90"/>
        <v>有</v>
      </c>
      <c r="V1082" s="68">
        <f t="shared" si="92"/>
        <v>3.0075187969924588E-3</v>
      </c>
      <c r="W1082" s="19" t="s">
        <v>947</v>
      </c>
      <c r="X1082" s="47">
        <v>-33</v>
      </c>
      <c r="Y1082" s="70">
        <f t="shared" si="88"/>
        <v>-9.9248120300751879</v>
      </c>
      <c r="Z1082">
        <v>3335</v>
      </c>
      <c r="AA1082">
        <v>3335</v>
      </c>
      <c r="AB1082">
        <v>3295</v>
      </c>
      <c r="AC1082">
        <v>3295</v>
      </c>
      <c r="AD1082">
        <v>9600</v>
      </c>
      <c r="AE1082">
        <v>3295</v>
      </c>
      <c r="AF1082">
        <v>3300</v>
      </c>
      <c r="AG1082">
        <v>3275</v>
      </c>
      <c r="AH1082">
        <v>3275</v>
      </c>
      <c r="AI1082">
        <v>3100</v>
      </c>
      <c r="AJ1082">
        <v>3280</v>
      </c>
      <c r="AK1082">
        <v>3280</v>
      </c>
      <c r="AL1082">
        <v>3270</v>
      </c>
      <c r="AM1082">
        <v>3275</v>
      </c>
      <c r="AN1082">
        <v>1900</v>
      </c>
      <c r="AO1082">
        <v>3275</v>
      </c>
      <c r="AP1082">
        <v>3275</v>
      </c>
      <c r="AQ1082">
        <v>3260</v>
      </c>
      <c r="AR1082">
        <v>3275</v>
      </c>
      <c r="AS1082">
        <v>4500</v>
      </c>
      <c r="AT1082">
        <v>3275</v>
      </c>
      <c r="AU1082">
        <v>3280</v>
      </c>
      <c r="AV1082">
        <v>3275</v>
      </c>
      <c r="AW1082">
        <v>3280</v>
      </c>
      <c r="AX1082">
        <v>1600</v>
      </c>
      <c r="AY1082">
        <v>3280</v>
      </c>
      <c r="AZ1082">
        <v>3280</v>
      </c>
      <c r="BA1082">
        <v>3275</v>
      </c>
      <c r="BB1082">
        <v>3275</v>
      </c>
      <c r="BC1082">
        <v>1800</v>
      </c>
    </row>
    <row r="1083" spans="1:55" ht="15">
      <c r="A1083" s="15" t="s">
        <v>18</v>
      </c>
      <c r="B1083" s="30">
        <v>16</v>
      </c>
      <c r="C1083" s="30">
        <v>5938</v>
      </c>
      <c r="D1083" s="10" t="s">
        <v>877</v>
      </c>
      <c r="E1083" s="15" t="s">
        <v>20</v>
      </c>
      <c r="F1083" s="15" t="s">
        <v>876</v>
      </c>
      <c r="G1083" s="50">
        <v>2923</v>
      </c>
      <c r="H1083" s="50">
        <v>138</v>
      </c>
      <c r="I1083" s="58">
        <v>4.9599999999999998E-2</v>
      </c>
      <c r="J1083" s="50">
        <v>2592300</v>
      </c>
      <c r="K1083" s="50">
        <v>2938</v>
      </c>
      <c r="L1083" s="53">
        <v>2761</v>
      </c>
      <c r="M1083" s="63">
        <f t="shared" si="91"/>
        <v>8.4745762711864403E-2</v>
      </c>
      <c r="N1083" s="42" t="str">
        <f>IFERROR(VLOOKUP(C1083, マスタ!$E$2:$G$33, 3, TRUE), "")</f>
        <v>金属製品</v>
      </c>
      <c r="O1083" s="15" t="str">
        <f>IF(F1083 = "", "", TEXT( WORKDAY(TEXT(LEFT(F1083, FIND("(", F1083) - 1), "yyyy/mm/dd"), 1, マスタ!$A$2:$A$106), "yyyymmdd"))</f>
        <v>20170822</v>
      </c>
      <c r="P1083" s="16">
        <v>42969</v>
      </c>
      <c r="Q1083" s="56">
        <v>2909</v>
      </c>
      <c r="R1083" s="56">
        <v>2937</v>
      </c>
      <c r="S1083" s="56">
        <v>2885</v>
      </c>
      <c r="T1083" s="15" t="str">
        <f t="shared" si="89"/>
        <v>無</v>
      </c>
      <c r="U1083" s="15" t="str">
        <f t="shared" si="90"/>
        <v>無</v>
      </c>
      <c r="V1083" s="67">
        <f t="shared" si="92"/>
        <v>-4.7895997263085466E-3</v>
      </c>
      <c r="W1083" s="17" t="s">
        <v>948</v>
      </c>
      <c r="X1083" s="46">
        <v>-2</v>
      </c>
      <c r="Y1083" s="71">
        <f t="shared" si="88"/>
        <v>-0.68422853232979808</v>
      </c>
      <c r="Z1083">
        <v>2909</v>
      </c>
      <c r="AA1083">
        <v>2920</v>
      </c>
      <c r="AB1083">
        <v>2891</v>
      </c>
      <c r="AC1083">
        <v>2917</v>
      </c>
      <c r="AD1083">
        <v>163100</v>
      </c>
      <c r="AE1083">
        <v>2915</v>
      </c>
      <c r="AF1083">
        <v>2929</v>
      </c>
      <c r="AG1083">
        <v>2910</v>
      </c>
      <c r="AH1083">
        <v>2929</v>
      </c>
      <c r="AI1083">
        <v>58100</v>
      </c>
      <c r="AJ1083">
        <v>2926</v>
      </c>
      <c r="AK1083">
        <v>2929</v>
      </c>
      <c r="AL1083">
        <v>2906</v>
      </c>
      <c r="AM1083">
        <v>2909</v>
      </c>
      <c r="AN1083">
        <v>38900</v>
      </c>
      <c r="AO1083">
        <v>2909</v>
      </c>
      <c r="AP1083">
        <v>2915</v>
      </c>
      <c r="AQ1083">
        <v>2900</v>
      </c>
      <c r="AR1083">
        <v>2907</v>
      </c>
      <c r="AS1083">
        <v>28900</v>
      </c>
      <c r="AT1083">
        <v>2905</v>
      </c>
      <c r="AU1083">
        <v>2909</v>
      </c>
      <c r="AV1083">
        <v>2903</v>
      </c>
      <c r="AW1083">
        <v>2907</v>
      </c>
      <c r="AX1083">
        <v>15900</v>
      </c>
      <c r="AY1083">
        <v>2907</v>
      </c>
      <c r="AZ1083">
        <v>2910</v>
      </c>
      <c r="BA1083">
        <v>2895</v>
      </c>
      <c r="BB1083">
        <v>2902</v>
      </c>
      <c r="BC1083">
        <v>61900</v>
      </c>
    </row>
    <row r="1084" spans="1:55" ht="15">
      <c r="A1084" s="14" t="s">
        <v>18</v>
      </c>
      <c r="B1084" s="31">
        <v>21</v>
      </c>
      <c r="C1084" s="31">
        <v>8141</v>
      </c>
      <c r="D1084" s="9" t="s">
        <v>421</v>
      </c>
      <c r="E1084" s="14" t="s">
        <v>20</v>
      </c>
      <c r="F1084" s="14" t="s">
        <v>876</v>
      </c>
      <c r="G1084" s="51">
        <v>1859</v>
      </c>
      <c r="H1084" s="51">
        <v>82</v>
      </c>
      <c r="I1084" s="59">
        <v>4.6100000000000002E-2</v>
      </c>
      <c r="J1084" s="51">
        <v>57700</v>
      </c>
      <c r="K1084" s="51">
        <v>1863</v>
      </c>
      <c r="L1084" s="52">
        <v>1777</v>
      </c>
      <c r="M1084" s="64">
        <f t="shared" si="91"/>
        <v>4.6511627906976744E-2</v>
      </c>
      <c r="N1084" s="43" t="str">
        <f>IFERROR(VLOOKUP(C1084, マスタ!$E$2:$G$33, 3, TRUE), "")</f>
        <v>商業</v>
      </c>
      <c r="O1084" s="14" t="str">
        <f>IF(F1084 = "", "", TEXT( WORKDAY(TEXT(LEFT(F1084, FIND("(", F1084) - 1), "yyyy/mm/dd"), 1, マスタ!$A$2:$A$106), "yyyymmdd"))</f>
        <v>20170822</v>
      </c>
      <c r="P1084" s="18">
        <v>42969</v>
      </c>
      <c r="Q1084" s="57">
        <v>1848</v>
      </c>
      <c r="R1084" s="57">
        <v>1873</v>
      </c>
      <c r="S1084" s="57">
        <v>1828</v>
      </c>
      <c r="T1084" s="14" t="str">
        <f t="shared" si="89"/>
        <v>有</v>
      </c>
      <c r="U1084" s="14" t="str">
        <f t="shared" si="90"/>
        <v>有</v>
      </c>
      <c r="V1084" s="68">
        <f t="shared" si="92"/>
        <v>-5.9171597633136397E-3</v>
      </c>
      <c r="W1084" s="19" t="s">
        <v>950</v>
      </c>
      <c r="X1084" s="47">
        <v>11</v>
      </c>
      <c r="Y1084" s="70">
        <f t="shared" si="88"/>
        <v>5.9171597633136095</v>
      </c>
      <c r="Z1084">
        <v>1848</v>
      </c>
      <c r="AA1084">
        <v>1848</v>
      </c>
      <c r="AB1084">
        <v>1840</v>
      </c>
      <c r="AC1084">
        <v>1843</v>
      </c>
      <c r="AD1084">
        <v>3600</v>
      </c>
      <c r="AE1084">
        <v>1843</v>
      </c>
      <c r="AF1084">
        <v>1850</v>
      </c>
      <c r="AG1084">
        <v>1841</v>
      </c>
      <c r="AH1084">
        <v>1844</v>
      </c>
      <c r="AI1084">
        <v>1600</v>
      </c>
      <c r="AJ1084">
        <v>1841</v>
      </c>
      <c r="AK1084">
        <v>1841</v>
      </c>
      <c r="AL1084">
        <v>1835</v>
      </c>
      <c r="AM1084">
        <v>1837</v>
      </c>
      <c r="AN1084">
        <v>1300</v>
      </c>
      <c r="AO1084">
        <v>1839</v>
      </c>
      <c r="AP1084">
        <v>1844</v>
      </c>
      <c r="AQ1084">
        <v>1838</v>
      </c>
      <c r="AR1084">
        <v>1844</v>
      </c>
      <c r="AS1084">
        <v>2200</v>
      </c>
      <c r="AT1084">
        <v>1845</v>
      </c>
      <c r="AU1084">
        <v>1860</v>
      </c>
      <c r="AV1084">
        <v>1841</v>
      </c>
      <c r="AW1084">
        <v>1859</v>
      </c>
      <c r="AX1084">
        <v>4300</v>
      </c>
      <c r="AY1084">
        <v>1858</v>
      </c>
      <c r="AZ1084">
        <v>1862</v>
      </c>
      <c r="BA1084">
        <v>1858</v>
      </c>
      <c r="BB1084">
        <v>1858</v>
      </c>
      <c r="BC1084">
        <v>4600</v>
      </c>
    </row>
    <row r="1085" spans="1:55" ht="27">
      <c r="A1085" s="15" t="s">
        <v>18</v>
      </c>
      <c r="B1085" s="30">
        <v>22</v>
      </c>
      <c r="C1085" s="30">
        <v>6284</v>
      </c>
      <c r="D1085" s="10" t="s">
        <v>555</v>
      </c>
      <c r="E1085" s="15" t="s">
        <v>20</v>
      </c>
      <c r="F1085" s="15" t="s">
        <v>876</v>
      </c>
      <c r="G1085" s="50">
        <v>4280</v>
      </c>
      <c r="H1085" s="50">
        <v>185</v>
      </c>
      <c r="I1085" s="58">
        <v>4.5199999999999997E-2</v>
      </c>
      <c r="J1085" s="50">
        <v>58700</v>
      </c>
      <c r="K1085" s="50">
        <v>4285</v>
      </c>
      <c r="L1085" s="53">
        <v>4100</v>
      </c>
      <c r="M1085" s="63">
        <f t="shared" si="91"/>
        <v>2.7027027027027029E-2</v>
      </c>
      <c r="N1085" s="42" t="str">
        <f>IFERROR(VLOOKUP(C1085, マスタ!$E$2:$G$33, 3, TRUE), "")</f>
        <v>機械</v>
      </c>
      <c r="O1085" s="15" t="str">
        <f>IF(F1085 = "", "", TEXT( WORKDAY(TEXT(LEFT(F1085, FIND("(", F1085) - 1), "yyyy/mm/dd"), 1, マスタ!$A$2:$A$106), "yyyymmdd"))</f>
        <v>20170822</v>
      </c>
      <c r="P1085" s="16">
        <v>42969</v>
      </c>
      <c r="Q1085" s="56">
        <v>4290</v>
      </c>
      <c r="R1085" s="56">
        <v>4335</v>
      </c>
      <c r="S1085" s="56">
        <v>4225</v>
      </c>
      <c r="T1085" s="15" t="str">
        <f t="shared" si="89"/>
        <v>有</v>
      </c>
      <c r="U1085" s="15" t="str">
        <f t="shared" si="90"/>
        <v>有</v>
      </c>
      <c r="V1085" s="67">
        <f t="shared" si="92"/>
        <v>2.3364485981307581E-3</v>
      </c>
      <c r="W1085" s="17" t="s">
        <v>948</v>
      </c>
      <c r="X1085" s="46">
        <v>-5</v>
      </c>
      <c r="Y1085" s="71">
        <f t="shared" si="88"/>
        <v>-1.1682242990654206</v>
      </c>
      <c r="Z1085">
        <v>4290</v>
      </c>
      <c r="AA1085">
        <v>4300</v>
      </c>
      <c r="AB1085">
        <v>4280</v>
      </c>
      <c r="AC1085">
        <v>4300</v>
      </c>
      <c r="AD1085">
        <v>1200</v>
      </c>
      <c r="AE1085">
        <v>4310</v>
      </c>
      <c r="AF1085">
        <v>4335</v>
      </c>
      <c r="AG1085">
        <v>4310</v>
      </c>
      <c r="AH1085">
        <v>4315</v>
      </c>
      <c r="AI1085">
        <v>800</v>
      </c>
      <c r="AJ1085">
        <v>4315</v>
      </c>
      <c r="AK1085">
        <v>4315</v>
      </c>
      <c r="AL1085">
        <v>4280</v>
      </c>
      <c r="AM1085">
        <v>4295</v>
      </c>
      <c r="AN1085">
        <v>700</v>
      </c>
      <c r="AO1085">
        <v>4285</v>
      </c>
      <c r="AP1085">
        <v>4290</v>
      </c>
      <c r="AQ1085">
        <v>4275</v>
      </c>
      <c r="AR1085">
        <v>4275</v>
      </c>
      <c r="AS1085">
        <v>300</v>
      </c>
      <c r="AT1085">
        <v>4275</v>
      </c>
      <c r="AU1085">
        <v>4285</v>
      </c>
      <c r="AV1085">
        <v>4265</v>
      </c>
      <c r="AW1085">
        <v>4285</v>
      </c>
      <c r="AX1085">
        <v>500</v>
      </c>
      <c r="AY1085">
        <v>4275</v>
      </c>
      <c r="AZ1085">
        <v>4275</v>
      </c>
      <c r="BA1085">
        <v>4275</v>
      </c>
      <c r="BB1085">
        <v>4275</v>
      </c>
      <c r="BC1085">
        <v>200</v>
      </c>
    </row>
    <row r="1086" spans="1:55" ht="15">
      <c r="A1086" s="14" t="s">
        <v>18</v>
      </c>
      <c r="B1086" s="31">
        <v>24</v>
      </c>
      <c r="C1086" s="31">
        <v>6165</v>
      </c>
      <c r="D1086" s="9" t="s">
        <v>43</v>
      </c>
      <c r="E1086" s="14" t="s">
        <v>20</v>
      </c>
      <c r="F1086" s="14" t="s">
        <v>876</v>
      </c>
      <c r="G1086" s="51">
        <v>1565</v>
      </c>
      <c r="H1086" s="51">
        <v>66</v>
      </c>
      <c r="I1086" s="59">
        <v>4.3999999999999997E-2</v>
      </c>
      <c r="J1086" s="51">
        <v>160900</v>
      </c>
      <c r="K1086" s="51">
        <v>1586</v>
      </c>
      <c r="L1086" s="52">
        <v>1533</v>
      </c>
      <c r="M1086" s="64">
        <f t="shared" si="91"/>
        <v>0.39622641509433965</v>
      </c>
      <c r="N1086" s="43" t="str">
        <f>IFERROR(VLOOKUP(C1086, マスタ!$E$2:$G$33, 3, TRUE), "")</f>
        <v>機械</v>
      </c>
      <c r="O1086" s="14" t="str">
        <f>IF(F1086 = "", "", TEXT( WORKDAY(TEXT(LEFT(F1086, FIND("(", F1086) - 1), "yyyy/mm/dd"), 1, マスタ!$A$2:$A$106), "yyyymmdd"))</f>
        <v>20170822</v>
      </c>
      <c r="P1086" s="18">
        <v>42969</v>
      </c>
      <c r="Q1086" s="57">
        <v>1590</v>
      </c>
      <c r="R1086" s="57">
        <v>1615</v>
      </c>
      <c r="S1086" s="57">
        <v>1575</v>
      </c>
      <c r="T1086" s="14" t="str">
        <f t="shared" si="89"/>
        <v>有</v>
      </c>
      <c r="U1086" s="14" t="str">
        <f t="shared" si="90"/>
        <v>有</v>
      </c>
      <c r="V1086" s="68">
        <f t="shared" si="92"/>
        <v>1.5974440894568787E-2</v>
      </c>
      <c r="W1086" s="19" t="s">
        <v>948</v>
      </c>
      <c r="X1086" s="47">
        <v>-10</v>
      </c>
      <c r="Y1086" s="70">
        <f t="shared" si="88"/>
        <v>-6.3897763578274756</v>
      </c>
      <c r="Z1086">
        <v>1590</v>
      </c>
      <c r="AA1086">
        <v>1594</v>
      </c>
      <c r="AB1086">
        <v>1583</v>
      </c>
      <c r="AC1086">
        <v>1591</v>
      </c>
      <c r="AD1086">
        <v>21800</v>
      </c>
      <c r="AE1086">
        <v>1594</v>
      </c>
      <c r="AF1086">
        <v>1596</v>
      </c>
      <c r="AG1086">
        <v>1581</v>
      </c>
      <c r="AH1086">
        <v>1582</v>
      </c>
      <c r="AI1086">
        <v>3900</v>
      </c>
      <c r="AJ1086">
        <v>1583</v>
      </c>
      <c r="AK1086">
        <v>1590</v>
      </c>
      <c r="AL1086">
        <v>1578</v>
      </c>
      <c r="AM1086">
        <v>1587</v>
      </c>
      <c r="AN1086">
        <v>7000</v>
      </c>
      <c r="AO1086">
        <v>1584</v>
      </c>
      <c r="AP1086">
        <v>1590</v>
      </c>
      <c r="AQ1086">
        <v>1577</v>
      </c>
      <c r="AR1086">
        <v>1577</v>
      </c>
      <c r="AS1086">
        <v>3200</v>
      </c>
      <c r="AT1086">
        <v>1580</v>
      </c>
      <c r="AU1086">
        <v>1590</v>
      </c>
      <c r="AV1086">
        <v>1580</v>
      </c>
      <c r="AW1086">
        <v>1580</v>
      </c>
      <c r="AX1086">
        <v>2300</v>
      </c>
      <c r="AY1086">
        <v>1581</v>
      </c>
      <c r="AZ1086">
        <v>1592</v>
      </c>
      <c r="BA1086">
        <v>1581</v>
      </c>
      <c r="BB1086">
        <v>1592</v>
      </c>
      <c r="BC1086">
        <v>1700</v>
      </c>
    </row>
    <row r="1087" spans="1:55" ht="15">
      <c r="A1087" s="15" t="s">
        <v>18</v>
      </c>
      <c r="B1087" s="30">
        <v>26</v>
      </c>
      <c r="C1087" s="30">
        <v>6482</v>
      </c>
      <c r="D1087" s="10" t="s">
        <v>554</v>
      </c>
      <c r="E1087" s="15" t="s">
        <v>20</v>
      </c>
      <c r="F1087" s="15" t="s">
        <v>876</v>
      </c>
      <c r="G1087" s="50">
        <v>2922</v>
      </c>
      <c r="H1087" s="50">
        <v>119</v>
      </c>
      <c r="I1087" s="58">
        <v>4.2500000000000003E-2</v>
      </c>
      <c r="J1087" s="50">
        <v>79300</v>
      </c>
      <c r="K1087" s="50">
        <v>2931</v>
      </c>
      <c r="L1087" s="53">
        <v>2833</v>
      </c>
      <c r="M1087" s="63">
        <f t="shared" si="91"/>
        <v>9.1836734693877556E-2</v>
      </c>
      <c r="N1087" s="42" t="str">
        <f>IFERROR(VLOOKUP(C1087, マスタ!$E$2:$G$33, 3, TRUE), "")</f>
        <v>機械</v>
      </c>
      <c r="O1087" s="15" t="str">
        <f>IF(F1087 = "", "", TEXT( WORKDAY(TEXT(LEFT(F1087, FIND("(", F1087) - 1), "yyyy/mm/dd"), 1, マスタ!$A$2:$A$106), "yyyymmdd"))</f>
        <v>20170822</v>
      </c>
      <c r="P1087" s="16">
        <v>42969</v>
      </c>
      <c r="Q1087" s="56">
        <v>2933</v>
      </c>
      <c r="R1087" s="56">
        <v>2978</v>
      </c>
      <c r="S1087" s="56">
        <v>2932</v>
      </c>
      <c r="T1087" s="15" t="str">
        <f t="shared" ref="T1087" si="93">IF(Q1087="", "", IF(R1087-Q1087&gt;=ROUNDDOWN(G1087/100, 0), "有", "無"))</f>
        <v>有</v>
      </c>
      <c r="U1087" s="15" t="str">
        <f t="shared" ref="U1087" si="94">IF(Q1087="", "", IF(Q1087-S1087&gt;=ROUNDDOWN(G1087/100, 0), "有", "無"))</f>
        <v>無</v>
      </c>
      <c r="V1087" s="67">
        <f t="shared" si="92"/>
        <v>3.7645448323067043E-3</v>
      </c>
      <c r="W1087" s="17" t="s">
        <v>950</v>
      </c>
      <c r="X1087" s="46">
        <v>14</v>
      </c>
      <c r="Y1087" s="71">
        <f t="shared" si="88"/>
        <v>4.7912388774811765</v>
      </c>
      <c r="Z1087">
        <v>2933</v>
      </c>
      <c r="AA1087">
        <v>2949</v>
      </c>
      <c r="AB1087">
        <v>2933</v>
      </c>
      <c r="AC1087">
        <v>2945</v>
      </c>
      <c r="AD1087">
        <v>4100</v>
      </c>
      <c r="AE1087">
        <v>2947</v>
      </c>
      <c r="AF1087">
        <v>2959</v>
      </c>
      <c r="AG1087">
        <v>2939</v>
      </c>
      <c r="AH1087">
        <v>2956</v>
      </c>
      <c r="AI1087">
        <v>8400</v>
      </c>
      <c r="AJ1087">
        <v>2958</v>
      </c>
      <c r="AK1087">
        <v>2958</v>
      </c>
      <c r="AL1087">
        <v>2937</v>
      </c>
      <c r="AM1087">
        <v>2937</v>
      </c>
      <c r="AN1087">
        <v>1500</v>
      </c>
      <c r="AO1087">
        <v>2932</v>
      </c>
      <c r="AP1087">
        <v>2945</v>
      </c>
      <c r="AQ1087">
        <v>2932</v>
      </c>
      <c r="AR1087">
        <v>2935</v>
      </c>
      <c r="AS1087">
        <v>1000</v>
      </c>
      <c r="AT1087">
        <v>2937</v>
      </c>
      <c r="AU1087">
        <v>2947</v>
      </c>
      <c r="AV1087">
        <v>2937</v>
      </c>
      <c r="AW1087">
        <v>2947</v>
      </c>
      <c r="AX1087">
        <v>1300</v>
      </c>
      <c r="AY1087">
        <v>2947</v>
      </c>
      <c r="AZ1087">
        <v>2948</v>
      </c>
      <c r="BA1087">
        <v>2947</v>
      </c>
      <c r="BB1087">
        <v>2948</v>
      </c>
      <c r="BC1087">
        <v>500</v>
      </c>
    </row>
    <row r="1088" spans="1:55" ht="15">
      <c r="A1088" s="14" t="s">
        <v>18</v>
      </c>
      <c r="B1088" s="31">
        <v>27</v>
      </c>
      <c r="C1088" s="31">
        <v>6293</v>
      </c>
      <c r="D1088" s="9" t="s">
        <v>286</v>
      </c>
      <c r="E1088" s="14" t="s">
        <v>20</v>
      </c>
      <c r="F1088" s="14" t="s">
        <v>876</v>
      </c>
      <c r="G1088" s="51">
        <v>1277</v>
      </c>
      <c r="H1088" s="51">
        <v>49</v>
      </c>
      <c r="I1088" s="59">
        <v>3.9899999999999998E-2</v>
      </c>
      <c r="J1088" s="51">
        <v>52400</v>
      </c>
      <c r="K1088" s="51">
        <v>1282</v>
      </c>
      <c r="L1088" s="52">
        <v>1239</v>
      </c>
      <c r="M1088" s="64">
        <f t="shared" ref="M1088:M1104" si="95">IFERROR((K1088-G1088) / (K1088-L1088), "")</f>
        <v>0.11627906976744186</v>
      </c>
      <c r="N1088" s="43" t="str">
        <f>IFERROR(VLOOKUP(C1088, マスタ!$E$2:$G$33, 3, TRUE), "")</f>
        <v>機械</v>
      </c>
      <c r="O1088" s="14" t="str">
        <f>IF(F1088 = "", "", TEXT( WORKDAY(TEXT(LEFT(F1088, FIND("(", F1088) - 1), "yyyy/mm/dd"), 1, マスタ!$A$2:$A$106), "yyyymmdd"))</f>
        <v>20170822</v>
      </c>
      <c r="P1088" s="18">
        <v>42969</v>
      </c>
      <c r="Q1088" s="57">
        <v>1273</v>
      </c>
      <c r="R1088" s="57">
        <v>1285</v>
      </c>
      <c r="S1088" s="57">
        <v>1272</v>
      </c>
      <c r="T1088" s="14" t="str">
        <f t="shared" ref="T1088:T1104" si="96">IF(Q1088="", "", IF(R1088-Q1088&gt;=ROUNDDOWN(G1088/100, 0), "有", "無"))</f>
        <v>有</v>
      </c>
      <c r="U1088" s="14" t="str">
        <f t="shared" ref="U1088:U1104" si="97">IF(Q1088="", "", IF(Q1088-S1088&gt;=ROUNDDOWN(G1088/100, 0), "有", "無"))</f>
        <v>無</v>
      </c>
      <c r="V1088" s="68">
        <f t="shared" ref="V1088:V1104" si="98">IF(Q1088="", "", Q1088/G1088-1)</f>
        <v>-3.1323414252153459E-3</v>
      </c>
      <c r="W1088" s="19" t="s">
        <v>950</v>
      </c>
      <c r="X1088" s="47">
        <v>3</v>
      </c>
      <c r="Y1088" s="70">
        <f t="shared" si="88"/>
        <v>2.3492560689115116</v>
      </c>
      <c r="Z1088">
        <v>1273</v>
      </c>
      <c r="AA1088">
        <v>1277</v>
      </c>
      <c r="AB1088">
        <v>1272</v>
      </c>
      <c r="AC1088">
        <v>1276</v>
      </c>
      <c r="AD1088">
        <v>2300</v>
      </c>
      <c r="AE1088">
        <v>1279</v>
      </c>
      <c r="AF1088">
        <v>1279</v>
      </c>
      <c r="AG1088">
        <v>1279</v>
      </c>
      <c r="AH1088">
        <v>1279</v>
      </c>
      <c r="AI1088">
        <v>100</v>
      </c>
      <c r="AJ1088">
        <v>1282</v>
      </c>
      <c r="AK1088">
        <v>1282</v>
      </c>
      <c r="AL1088">
        <v>1281</v>
      </c>
      <c r="AM1088">
        <v>1281</v>
      </c>
      <c r="AN1088">
        <v>900</v>
      </c>
      <c r="AO1088">
        <v>1281</v>
      </c>
      <c r="AP1088">
        <v>1281</v>
      </c>
      <c r="AQ1088">
        <v>1276</v>
      </c>
      <c r="AR1088">
        <v>1276</v>
      </c>
      <c r="AS1088">
        <v>1200</v>
      </c>
      <c r="AX1088">
        <v>0</v>
      </c>
      <c r="BC1088">
        <v>0</v>
      </c>
    </row>
    <row r="1089" spans="1:55" ht="27">
      <c r="A1089" s="15" t="s">
        <v>18</v>
      </c>
      <c r="B1089" s="30">
        <v>28</v>
      </c>
      <c r="C1089" s="30">
        <v>3397</v>
      </c>
      <c r="D1089" s="10" t="s">
        <v>118</v>
      </c>
      <c r="E1089" s="15" t="s">
        <v>20</v>
      </c>
      <c r="F1089" s="15" t="s">
        <v>876</v>
      </c>
      <c r="G1089" s="50">
        <v>3330</v>
      </c>
      <c r="H1089" s="50">
        <v>125</v>
      </c>
      <c r="I1089" s="58">
        <v>3.9E-2</v>
      </c>
      <c r="J1089" s="50">
        <v>658600</v>
      </c>
      <c r="K1089" s="50">
        <v>3330</v>
      </c>
      <c r="L1089" s="53">
        <v>3180</v>
      </c>
      <c r="M1089" s="63">
        <f t="shared" si="95"/>
        <v>0</v>
      </c>
      <c r="N1089" s="42" t="str">
        <f>IFERROR(VLOOKUP(C1089, マスタ!$E$2:$G$33, 3, TRUE), "")</f>
        <v>繊維製品</v>
      </c>
      <c r="O1089" s="15" t="str">
        <f>IF(F1089 = "", "", TEXT( WORKDAY(TEXT(LEFT(F1089, FIND("(", F1089) - 1), "yyyy/mm/dd"), 1, マスタ!$A$2:$A$106), "yyyymmdd"))</f>
        <v>20170822</v>
      </c>
      <c r="P1089" s="16">
        <v>42969</v>
      </c>
      <c r="Q1089" s="56">
        <v>3400</v>
      </c>
      <c r="R1089" s="56">
        <v>3445</v>
      </c>
      <c r="S1089" s="56">
        <v>3325</v>
      </c>
      <c r="T1089" s="15" t="str">
        <f t="shared" si="96"/>
        <v>有</v>
      </c>
      <c r="U1089" s="15" t="str">
        <f t="shared" si="97"/>
        <v>有</v>
      </c>
      <c r="V1089" s="67">
        <f t="shared" si="98"/>
        <v>2.1021021021021102E-2</v>
      </c>
      <c r="W1089" s="17" t="s">
        <v>950</v>
      </c>
      <c r="X1089" s="46">
        <v>20</v>
      </c>
      <c r="Y1089" s="71">
        <f t="shared" si="88"/>
        <v>6.0060060060060056</v>
      </c>
      <c r="Z1089">
        <v>3400</v>
      </c>
      <c r="AA1089">
        <v>3430</v>
      </c>
      <c r="AB1089">
        <v>3400</v>
      </c>
      <c r="AC1089">
        <v>3400</v>
      </c>
      <c r="AD1089">
        <v>113100</v>
      </c>
      <c r="AE1089">
        <v>3395</v>
      </c>
      <c r="AF1089">
        <v>3435</v>
      </c>
      <c r="AG1089">
        <v>3385</v>
      </c>
      <c r="AH1089">
        <v>3420</v>
      </c>
      <c r="AI1089">
        <v>33900</v>
      </c>
      <c r="AJ1089">
        <v>3420</v>
      </c>
      <c r="AK1089">
        <v>3440</v>
      </c>
      <c r="AL1089">
        <v>3410</v>
      </c>
      <c r="AM1089">
        <v>3430</v>
      </c>
      <c r="AN1089">
        <v>42500</v>
      </c>
      <c r="AO1089">
        <v>3425</v>
      </c>
      <c r="AP1089">
        <v>3445</v>
      </c>
      <c r="AQ1089">
        <v>3425</v>
      </c>
      <c r="AR1089">
        <v>3440</v>
      </c>
      <c r="AS1089">
        <v>24800</v>
      </c>
      <c r="AT1089">
        <v>3440</v>
      </c>
      <c r="AU1089">
        <v>3440</v>
      </c>
      <c r="AV1089">
        <v>3405</v>
      </c>
      <c r="AW1089">
        <v>3420</v>
      </c>
      <c r="AX1089">
        <v>20000</v>
      </c>
      <c r="AY1089">
        <v>3420</v>
      </c>
      <c r="AZ1089">
        <v>3420</v>
      </c>
      <c r="BA1089">
        <v>3390</v>
      </c>
      <c r="BB1089">
        <v>3395</v>
      </c>
      <c r="BC1089">
        <v>30900</v>
      </c>
    </row>
    <row r="1090" spans="1:55" ht="15">
      <c r="A1090" s="14" t="s">
        <v>18</v>
      </c>
      <c r="B1090" s="31">
        <v>29</v>
      </c>
      <c r="C1090" s="31">
        <v>6409</v>
      </c>
      <c r="D1090" s="9" t="s">
        <v>99</v>
      </c>
      <c r="E1090" s="14" t="s">
        <v>20</v>
      </c>
      <c r="F1090" s="14" t="s">
        <v>876</v>
      </c>
      <c r="G1090" s="51">
        <v>1228</v>
      </c>
      <c r="H1090" s="51">
        <v>46</v>
      </c>
      <c r="I1090" s="59">
        <v>3.8899999999999997E-2</v>
      </c>
      <c r="J1090" s="51">
        <v>105300</v>
      </c>
      <c r="K1090" s="51">
        <v>1230</v>
      </c>
      <c r="L1090" s="52">
        <v>1185</v>
      </c>
      <c r="M1090" s="64">
        <f t="shared" si="95"/>
        <v>4.4444444444444446E-2</v>
      </c>
      <c r="N1090" s="43" t="str">
        <f>IFERROR(VLOOKUP(C1090, マスタ!$E$2:$G$33, 3, TRUE), "")</f>
        <v>機械</v>
      </c>
      <c r="O1090" s="14" t="str">
        <f>IF(F1090 = "", "", TEXT( WORKDAY(TEXT(LEFT(F1090, FIND("(", F1090) - 1), "yyyy/mm/dd"), 1, マスタ!$A$2:$A$106), "yyyymmdd"))</f>
        <v>20170822</v>
      </c>
      <c r="P1090" s="18">
        <v>42969</v>
      </c>
      <c r="Q1090" s="57">
        <v>1226</v>
      </c>
      <c r="R1090" s="57">
        <v>1256</v>
      </c>
      <c r="S1090" s="57">
        <v>1213</v>
      </c>
      <c r="T1090" s="14" t="str">
        <f t="shared" si="96"/>
        <v>有</v>
      </c>
      <c r="U1090" s="14" t="str">
        <f t="shared" si="97"/>
        <v>有</v>
      </c>
      <c r="V1090" s="68">
        <f t="shared" si="98"/>
        <v>-1.6286644951140072E-3</v>
      </c>
      <c r="W1090" s="19" t="s">
        <v>948</v>
      </c>
      <c r="X1090" s="47">
        <v>-9</v>
      </c>
      <c r="Y1090" s="70">
        <f t="shared" si="88"/>
        <v>-7.328990228013029</v>
      </c>
      <c r="Z1090">
        <v>1226</v>
      </c>
      <c r="AA1090">
        <v>1226</v>
      </c>
      <c r="AB1090">
        <v>1215</v>
      </c>
      <c r="AC1090">
        <v>1215</v>
      </c>
      <c r="AD1090">
        <v>1200</v>
      </c>
      <c r="AE1090">
        <v>1224</v>
      </c>
      <c r="AF1090">
        <v>1230</v>
      </c>
      <c r="AG1090">
        <v>1224</v>
      </c>
      <c r="AH1090">
        <v>1227</v>
      </c>
      <c r="AI1090">
        <v>1900</v>
      </c>
      <c r="AJ1090">
        <v>1218</v>
      </c>
      <c r="AK1090">
        <v>1218</v>
      </c>
      <c r="AL1090">
        <v>1216</v>
      </c>
      <c r="AM1090">
        <v>1216</v>
      </c>
      <c r="AN1090">
        <v>300</v>
      </c>
      <c r="AO1090">
        <v>1218</v>
      </c>
      <c r="AP1090">
        <v>1220</v>
      </c>
      <c r="AQ1090">
        <v>1217</v>
      </c>
      <c r="AR1090">
        <v>1217</v>
      </c>
      <c r="AS1090">
        <v>1400</v>
      </c>
      <c r="AX1090">
        <v>0</v>
      </c>
      <c r="AY1090">
        <v>1215</v>
      </c>
      <c r="AZ1090">
        <v>1215</v>
      </c>
      <c r="BA1090">
        <v>1213</v>
      </c>
      <c r="BB1090">
        <v>1215</v>
      </c>
      <c r="BC1090">
        <v>500</v>
      </c>
    </row>
    <row r="1091" spans="1:55" ht="15">
      <c r="A1091" s="15" t="s">
        <v>18</v>
      </c>
      <c r="B1091" s="30">
        <v>31</v>
      </c>
      <c r="C1091" s="30">
        <v>3288</v>
      </c>
      <c r="D1091" s="10" t="s">
        <v>878</v>
      </c>
      <c r="E1091" s="15" t="s">
        <v>20</v>
      </c>
      <c r="F1091" s="15" t="s">
        <v>876</v>
      </c>
      <c r="G1091" s="50">
        <v>3420</v>
      </c>
      <c r="H1091" s="50">
        <v>125</v>
      </c>
      <c r="I1091" s="58">
        <v>3.7900000000000003E-2</v>
      </c>
      <c r="J1091" s="50">
        <v>317100</v>
      </c>
      <c r="K1091" s="50">
        <v>3425</v>
      </c>
      <c r="L1091" s="53">
        <v>3335</v>
      </c>
      <c r="M1091" s="63">
        <f t="shared" si="95"/>
        <v>5.5555555555555552E-2</v>
      </c>
      <c r="N1091" s="42" t="str">
        <f>IFERROR(VLOOKUP(C1091, マスタ!$E$2:$G$33, 3, TRUE), "")</f>
        <v>繊維製品</v>
      </c>
      <c r="O1091" s="15" t="str">
        <f>IF(F1091 = "", "", TEXT( WORKDAY(TEXT(LEFT(F1091, FIND("(", F1091) - 1), "yyyy/mm/dd"), 1, マスタ!$A$2:$A$106), "yyyymmdd"))</f>
        <v>20170822</v>
      </c>
      <c r="P1091" s="16">
        <v>42969</v>
      </c>
      <c r="Q1091" s="56">
        <v>3490</v>
      </c>
      <c r="R1091" s="56">
        <v>3505</v>
      </c>
      <c r="S1091" s="56">
        <v>3435</v>
      </c>
      <c r="T1091" s="15" t="str">
        <f t="shared" si="96"/>
        <v>無</v>
      </c>
      <c r="U1091" s="15" t="str">
        <f t="shared" si="97"/>
        <v>有</v>
      </c>
      <c r="V1091" s="67">
        <f t="shared" si="98"/>
        <v>2.0467836257309857E-2</v>
      </c>
      <c r="W1091" s="17" t="s">
        <v>947</v>
      </c>
      <c r="X1091" s="46">
        <v>-34</v>
      </c>
      <c r="Y1091" s="71">
        <f t="shared" si="88"/>
        <v>-9.9415204678362574</v>
      </c>
      <c r="Z1091">
        <v>3490</v>
      </c>
      <c r="AA1091">
        <v>3505</v>
      </c>
      <c r="AB1091">
        <v>3465</v>
      </c>
      <c r="AC1091">
        <v>3470</v>
      </c>
      <c r="AD1091">
        <v>26200</v>
      </c>
      <c r="AE1091">
        <v>3465</v>
      </c>
      <c r="AF1091">
        <v>3465</v>
      </c>
      <c r="AG1091">
        <v>3450</v>
      </c>
      <c r="AH1091">
        <v>3460</v>
      </c>
      <c r="AI1091">
        <v>10000</v>
      </c>
      <c r="AJ1091">
        <v>3460</v>
      </c>
      <c r="AK1091">
        <v>3465</v>
      </c>
      <c r="AL1091">
        <v>3460</v>
      </c>
      <c r="AM1091">
        <v>3460</v>
      </c>
      <c r="AN1091">
        <v>4400</v>
      </c>
      <c r="AO1091">
        <v>3465</v>
      </c>
      <c r="AP1091">
        <v>3465</v>
      </c>
      <c r="AQ1091">
        <v>3460</v>
      </c>
      <c r="AR1091">
        <v>3465</v>
      </c>
      <c r="AS1091">
        <v>2900</v>
      </c>
      <c r="AT1091">
        <v>3465</v>
      </c>
      <c r="AU1091">
        <v>3485</v>
      </c>
      <c r="AV1091">
        <v>3465</v>
      </c>
      <c r="AW1091">
        <v>3485</v>
      </c>
      <c r="AX1091">
        <v>5700</v>
      </c>
      <c r="AY1091">
        <v>3485</v>
      </c>
      <c r="AZ1091">
        <v>3485</v>
      </c>
      <c r="BA1091">
        <v>3480</v>
      </c>
      <c r="BB1091">
        <v>3480</v>
      </c>
      <c r="BC1091">
        <v>1800</v>
      </c>
    </row>
    <row r="1092" spans="1:55" ht="15">
      <c r="A1092" s="14" t="s">
        <v>881</v>
      </c>
      <c r="B1092" s="31">
        <v>32</v>
      </c>
      <c r="C1092" s="31">
        <v>6481</v>
      </c>
      <c r="D1092" s="9" t="s">
        <v>296</v>
      </c>
      <c r="E1092" s="14" t="s">
        <v>20</v>
      </c>
      <c r="F1092" s="14" t="s">
        <v>876</v>
      </c>
      <c r="G1092" s="51">
        <v>3465</v>
      </c>
      <c r="H1092" s="51">
        <v>125</v>
      </c>
      <c r="I1092" s="59">
        <v>3.7400000000000003E-2</v>
      </c>
      <c r="J1092" s="51">
        <v>1419900</v>
      </c>
      <c r="K1092" s="51">
        <v>3470</v>
      </c>
      <c r="L1092" s="52">
        <v>3340</v>
      </c>
      <c r="M1092" s="64">
        <f t="shared" si="95"/>
        <v>3.8461538461538464E-2</v>
      </c>
      <c r="N1092" s="43" t="str">
        <f>IFERROR(VLOOKUP(C1092, マスタ!$E$2:$G$33, 3, TRUE), "")</f>
        <v>機械</v>
      </c>
      <c r="O1092" s="14" t="str">
        <f>IF(F1092 = "", "", TEXT( WORKDAY(TEXT(LEFT(F1092, FIND("(", F1092) - 1), "yyyy/mm/dd"), 1, マスタ!$A$2:$A$106), "yyyymmdd"))</f>
        <v>20170822</v>
      </c>
      <c r="P1092" s="18">
        <v>42969</v>
      </c>
      <c r="Q1092" s="57">
        <v>3605</v>
      </c>
      <c r="R1092" s="57">
        <v>3725</v>
      </c>
      <c r="S1092" s="57">
        <v>3560</v>
      </c>
      <c r="T1092" s="14" t="str">
        <f t="shared" si="96"/>
        <v>有</v>
      </c>
      <c r="U1092" s="14" t="str">
        <f t="shared" si="97"/>
        <v>有</v>
      </c>
      <c r="V1092" s="68">
        <f t="shared" si="98"/>
        <v>4.0404040404040442E-2</v>
      </c>
      <c r="W1092" s="19" t="s">
        <v>947</v>
      </c>
      <c r="X1092" s="47">
        <v>-34</v>
      </c>
      <c r="Y1092" s="70">
        <f t="shared" si="88"/>
        <v>-9.8124098124098129</v>
      </c>
      <c r="AD1092">
        <v>0</v>
      </c>
      <c r="AE1092">
        <v>3605</v>
      </c>
      <c r="AF1092">
        <v>3645</v>
      </c>
      <c r="AG1092">
        <v>3595</v>
      </c>
      <c r="AH1092">
        <v>3615</v>
      </c>
      <c r="AI1092">
        <v>402000</v>
      </c>
      <c r="AJ1092">
        <v>3615</v>
      </c>
      <c r="AK1092">
        <v>3640</v>
      </c>
      <c r="AL1092">
        <v>3615</v>
      </c>
      <c r="AM1092">
        <v>3625</v>
      </c>
      <c r="AN1092">
        <v>73800</v>
      </c>
      <c r="AO1092">
        <v>3630</v>
      </c>
      <c r="AP1092">
        <v>3645</v>
      </c>
      <c r="AQ1092">
        <v>3610</v>
      </c>
      <c r="AR1092">
        <v>3610</v>
      </c>
      <c r="AS1092">
        <v>127200</v>
      </c>
      <c r="AT1092">
        <v>3610</v>
      </c>
      <c r="AU1092">
        <v>3610</v>
      </c>
      <c r="AV1092">
        <v>3570</v>
      </c>
      <c r="AW1092">
        <v>3580</v>
      </c>
      <c r="AX1092">
        <v>67800</v>
      </c>
      <c r="AY1092">
        <v>3580</v>
      </c>
      <c r="AZ1092">
        <v>3585</v>
      </c>
      <c r="BA1092">
        <v>3560</v>
      </c>
      <c r="BB1092">
        <v>3580</v>
      </c>
      <c r="BC1092">
        <v>26600</v>
      </c>
    </row>
    <row r="1093" spans="1:55" ht="15">
      <c r="A1093" s="15" t="s">
        <v>18</v>
      </c>
      <c r="B1093" s="30">
        <v>34</v>
      </c>
      <c r="C1093" s="30">
        <v>6459</v>
      </c>
      <c r="D1093" s="10" t="s">
        <v>879</v>
      </c>
      <c r="E1093" s="15" t="s">
        <v>20</v>
      </c>
      <c r="F1093" s="15" t="s">
        <v>876</v>
      </c>
      <c r="G1093" s="50">
        <v>1186</v>
      </c>
      <c r="H1093" s="50">
        <v>42</v>
      </c>
      <c r="I1093" s="58">
        <v>3.6700000000000003E-2</v>
      </c>
      <c r="J1093" s="50">
        <v>44900</v>
      </c>
      <c r="K1093" s="50">
        <v>1191</v>
      </c>
      <c r="L1093" s="53">
        <v>1154</v>
      </c>
      <c r="M1093" s="63">
        <f t="shared" si="95"/>
        <v>0.13513513513513514</v>
      </c>
      <c r="N1093" s="42" t="str">
        <f>IFERROR(VLOOKUP(C1093, マスタ!$E$2:$G$33, 3, TRUE), "")</f>
        <v>機械</v>
      </c>
      <c r="O1093" s="15" t="str">
        <f>IF(F1093 = "", "", TEXT( WORKDAY(TEXT(LEFT(F1093, FIND("(", F1093) - 1), "yyyy/mm/dd"), 1, マスタ!$A$2:$A$106), "yyyymmdd"))</f>
        <v>20170822</v>
      </c>
      <c r="P1093" s="16">
        <v>42969</v>
      </c>
      <c r="Q1093" s="56">
        <v>1187</v>
      </c>
      <c r="R1093" s="56">
        <v>1201</v>
      </c>
      <c r="S1093" s="56">
        <v>1183</v>
      </c>
      <c r="T1093" s="15" t="str">
        <f t="shared" si="96"/>
        <v>有</v>
      </c>
      <c r="U1093" s="15" t="str">
        <f t="shared" si="97"/>
        <v>無</v>
      </c>
      <c r="V1093" s="67">
        <f t="shared" si="98"/>
        <v>8.4317032040481799E-4</v>
      </c>
      <c r="W1093" s="17" t="s">
        <v>950</v>
      </c>
      <c r="X1093" s="46">
        <v>2</v>
      </c>
      <c r="Y1093" s="71">
        <f t="shared" si="88"/>
        <v>1.6863406408094435</v>
      </c>
      <c r="Z1093">
        <v>1187</v>
      </c>
      <c r="AA1093">
        <v>1199</v>
      </c>
      <c r="AB1093">
        <v>1187</v>
      </c>
      <c r="AC1093">
        <v>1192</v>
      </c>
      <c r="AD1093">
        <v>4400</v>
      </c>
      <c r="AE1093">
        <v>1190</v>
      </c>
      <c r="AF1093">
        <v>1199</v>
      </c>
      <c r="AG1093">
        <v>1186</v>
      </c>
      <c r="AH1093">
        <v>1199</v>
      </c>
      <c r="AI1093">
        <v>8500</v>
      </c>
      <c r="AJ1093">
        <v>1199</v>
      </c>
      <c r="AK1093">
        <v>1201</v>
      </c>
      <c r="AL1093">
        <v>1194</v>
      </c>
      <c r="AM1093">
        <v>1194</v>
      </c>
      <c r="AN1093">
        <v>2800</v>
      </c>
      <c r="AO1093">
        <v>1191</v>
      </c>
      <c r="AP1093">
        <v>1191</v>
      </c>
      <c r="AQ1093">
        <v>1191</v>
      </c>
      <c r="AR1093">
        <v>1191</v>
      </c>
      <c r="AS1093">
        <v>100</v>
      </c>
      <c r="AT1093">
        <v>1191</v>
      </c>
      <c r="AU1093">
        <v>1191</v>
      </c>
      <c r="AV1093">
        <v>1189</v>
      </c>
      <c r="AW1093">
        <v>1189</v>
      </c>
      <c r="AX1093">
        <v>300</v>
      </c>
      <c r="AY1093">
        <v>1188</v>
      </c>
      <c r="AZ1093">
        <v>1188</v>
      </c>
      <c r="BA1093">
        <v>1183</v>
      </c>
      <c r="BB1093">
        <v>1183</v>
      </c>
      <c r="BC1093">
        <v>1000</v>
      </c>
    </row>
    <row r="1094" spans="1:55" ht="15">
      <c r="A1094" s="14" t="s">
        <v>18</v>
      </c>
      <c r="B1094" s="31">
        <v>35</v>
      </c>
      <c r="C1094" s="31">
        <v>4189</v>
      </c>
      <c r="D1094" s="9" t="s">
        <v>386</v>
      </c>
      <c r="E1094" s="14" t="s">
        <v>20</v>
      </c>
      <c r="F1094" s="14" t="s">
        <v>876</v>
      </c>
      <c r="G1094" s="51">
        <v>2588</v>
      </c>
      <c r="H1094" s="51">
        <v>90</v>
      </c>
      <c r="I1094" s="59">
        <v>3.5999999999999997E-2</v>
      </c>
      <c r="J1094" s="51">
        <v>551800</v>
      </c>
      <c r="K1094" s="51">
        <v>2602</v>
      </c>
      <c r="L1094" s="52">
        <v>2434</v>
      </c>
      <c r="M1094" s="64">
        <f t="shared" si="95"/>
        <v>8.3333333333333329E-2</v>
      </c>
      <c r="N1094" s="43" t="str">
        <f>IFERROR(VLOOKUP(C1094, マスタ!$E$2:$G$33, 3, TRUE), "")</f>
        <v>化学・医薬品</v>
      </c>
      <c r="O1094" s="14" t="str">
        <f>IF(F1094 = "", "", TEXT( WORKDAY(TEXT(LEFT(F1094, FIND("(", F1094) - 1), "yyyy/mm/dd"), 1, マスタ!$A$2:$A$106), "yyyymmdd"))</f>
        <v>20170822</v>
      </c>
      <c r="P1094" s="18">
        <v>42969</v>
      </c>
      <c r="Q1094" s="57">
        <v>2705</v>
      </c>
      <c r="R1094" s="57">
        <v>2774</v>
      </c>
      <c r="S1094" s="57">
        <v>2636</v>
      </c>
      <c r="T1094" s="14" t="str">
        <f t="shared" si="96"/>
        <v>有</v>
      </c>
      <c r="U1094" s="14" t="str">
        <f t="shared" si="97"/>
        <v>有</v>
      </c>
      <c r="V1094" s="68">
        <f t="shared" si="98"/>
        <v>4.5208655332303005E-2</v>
      </c>
      <c r="W1094" s="19" t="s">
        <v>947</v>
      </c>
      <c r="X1094" s="47">
        <v>-25</v>
      </c>
      <c r="Y1094" s="70">
        <f t="shared" si="88"/>
        <v>-9.6599690880989186</v>
      </c>
      <c r="AD1094">
        <v>0</v>
      </c>
      <c r="AE1094">
        <v>2705</v>
      </c>
      <c r="AF1094">
        <v>2712</v>
      </c>
      <c r="AG1094">
        <v>2682</v>
      </c>
      <c r="AH1094">
        <v>2683</v>
      </c>
      <c r="AI1094">
        <v>63400</v>
      </c>
      <c r="AJ1094">
        <v>2680</v>
      </c>
      <c r="AK1094">
        <v>2680</v>
      </c>
      <c r="AL1094">
        <v>2636</v>
      </c>
      <c r="AM1094">
        <v>2637</v>
      </c>
      <c r="AN1094">
        <v>15800</v>
      </c>
      <c r="AO1094">
        <v>2638</v>
      </c>
      <c r="AP1094">
        <v>2672</v>
      </c>
      <c r="AQ1094">
        <v>2638</v>
      </c>
      <c r="AR1094">
        <v>2670</v>
      </c>
      <c r="AS1094">
        <v>21700</v>
      </c>
      <c r="AT1094">
        <v>2670</v>
      </c>
      <c r="AU1094">
        <v>2676</v>
      </c>
      <c r="AV1094">
        <v>2665</v>
      </c>
      <c r="AW1094">
        <v>2675</v>
      </c>
      <c r="AX1094">
        <v>17400</v>
      </c>
      <c r="AY1094">
        <v>2676</v>
      </c>
      <c r="AZ1094">
        <v>2680</v>
      </c>
      <c r="BA1094">
        <v>2661</v>
      </c>
      <c r="BB1094">
        <v>2663</v>
      </c>
      <c r="BC1094">
        <v>13500</v>
      </c>
    </row>
    <row r="1095" spans="1:55" ht="15">
      <c r="A1095" s="15" t="s">
        <v>18</v>
      </c>
      <c r="B1095" s="30">
        <v>36</v>
      </c>
      <c r="C1095" s="30">
        <v>2217</v>
      </c>
      <c r="D1095" s="10" t="s">
        <v>572</v>
      </c>
      <c r="E1095" s="15" t="s">
        <v>20</v>
      </c>
      <c r="F1095" s="15" t="s">
        <v>876</v>
      </c>
      <c r="G1095" s="50">
        <v>7500</v>
      </c>
      <c r="H1095" s="50">
        <v>260</v>
      </c>
      <c r="I1095" s="58">
        <v>3.5900000000000001E-2</v>
      </c>
      <c r="J1095" s="50">
        <v>7200</v>
      </c>
      <c r="K1095" s="50">
        <v>7500</v>
      </c>
      <c r="L1095" s="53">
        <v>7190</v>
      </c>
      <c r="M1095" s="63">
        <f t="shared" si="95"/>
        <v>0</v>
      </c>
      <c r="N1095" s="42" t="str">
        <f>IFERROR(VLOOKUP(C1095, マスタ!$E$2:$G$33, 3, TRUE), "")</f>
        <v>食品</v>
      </c>
      <c r="O1095" s="15" t="str">
        <f>IF(F1095 = "", "", TEXT( WORKDAY(TEXT(LEFT(F1095, FIND("(", F1095) - 1), "yyyy/mm/dd"), 1, マスタ!$A$2:$A$106), "yyyymmdd"))</f>
        <v>20170822</v>
      </c>
      <c r="P1095" s="16">
        <v>42969</v>
      </c>
      <c r="Q1095" s="56">
        <v>7440</v>
      </c>
      <c r="R1095" s="56">
        <v>7460</v>
      </c>
      <c r="S1095" s="56">
        <v>7350</v>
      </c>
      <c r="T1095" s="15" t="str">
        <f t="shared" si="96"/>
        <v>無</v>
      </c>
      <c r="U1095" s="15" t="str">
        <f t="shared" si="97"/>
        <v>有</v>
      </c>
      <c r="V1095" s="67">
        <f t="shared" si="98"/>
        <v>-8.0000000000000071E-3</v>
      </c>
      <c r="W1095" s="17" t="s">
        <v>947</v>
      </c>
      <c r="X1095" s="46">
        <v>-75</v>
      </c>
      <c r="Y1095" s="71">
        <f t="shared" si="88"/>
        <v>-10</v>
      </c>
      <c r="Z1095">
        <v>7440</v>
      </c>
      <c r="AA1095">
        <v>7440</v>
      </c>
      <c r="AB1095">
        <v>7360</v>
      </c>
      <c r="AC1095">
        <v>7360</v>
      </c>
      <c r="AD1095">
        <v>600</v>
      </c>
      <c r="AE1095">
        <v>7360</v>
      </c>
      <c r="AF1095">
        <v>7450</v>
      </c>
      <c r="AG1095">
        <v>7360</v>
      </c>
      <c r="AH1095">
        <v>7430</v>
      </c>
      <c r="AI1095">
        <v>500</v>
      </c>
      <c r="AJ1095">
        <v>7380</v>
      </c>
      <c r="AK1095">
        <v>7380</v>
      </c>
      <c r="AL1095">
        <v>7370</v>
      </c>
      <c r="AM1095">
        <v>7370</v>
      </c>
      <c r="AN1095">
        <v>300</v>
      </c>
      <c r="AS1095">
        <v>0</v>
      </c>
      <c r="AX1095">
        <v>0</v>
      </c>
      <c r="AY1095">
        <v>7350</v>
      </c>
      <c r="AZ1095">
        <v>7350</v>
      </c>
      <c r="BA1095">
        <v>7350</v>
      </c>
      <c r="BB1095">
        <v>7350</v>
      </c>
      <c r="BC1095">
        <v>100</v>
      </c>
    </row>
    <row r="1096" spans="1:55" ht="15">
      <c r="A1096" s="14" t="s">
        <v>882</v>
      </c>
      <c r="B1096" s="31">
        <v>38</v>
      </c>
      <c r="C1096" s="31">
        <v>3230</v>
      </c>
      <c r="D1096" s="9" t="s">
        <v>144</v>
      </c>
      <c r="E1096" s="14" t="s">
        <v>20</v>
      </c>
      <c r="F1096" s="14" t="s">
        <v>876</v>
      </c>
      <c r="G1096" s="51">
        <v>2863</v>
      </c>
      <c r="H1096" s="51">
        <v>99</v>
      </c>
      <c r="I1096" s="59">
        <v>3.5799999999999998E-2</v>
      </c>
      <c r="J1096" s="51">
        <v>99400</v>
      </c>
      <c r="K1096" s="51">
        <v>2874</v>
      </c>
      <c r="L1096" s="52">
        <v>2764</v>
      </c>
      <c r="M1096" s="64">
        <f t="shared" si="95"/>
        <v>0.1</v>
      </c>
      <c r="N1096" s="43" t="str">
        <f>IFERROR(VLOOKUP(C1096, マスタ!$E$2:$G$33, 3, TRUE), "")</f>
        <v>繊維製品</v>
      </c>
      <c r="O1096" s="14" t="str">
        <f>IF(F1096 = "", "", TEXT( WORKDAY(TEXT(LEFT(F1096, FIND("(", F1096) - 1), "yyyy/mm/dd"), 1, マスタ!$A$2:$A$106), "yyyymmdd"))</f>
        <v>20170822</v>
      </c>
      <c r="P1096" s="18">
        <v>42969</v>
      </c>
      <c r="Q1096" s="57">
        <v>2965</v>
      </c>
      <c r="R1096" s="57">
        <v>3135</v>
      </c>
      <c r="S1096" s="57">
        <v>2965</v>
      </c>
      <c r="T1096" s="14" t="str">
        <f t="shared" si="96"/>
        <v>有</v>
      </c>
      <c r="U1096" s="14" t="str">
        <f t="shared" si="97"/>
        <v>無</v>
      </c>
      <c r="V1096" s="68">
        <f t="shared" si="98"/>
        <v>3.5626964722319299E-2</v>
      </c>
      <c r="W1096" s="19" t="s">
        <v>949</v>
      </c>
      <c r="X1096" s="47">
        <v>57</v>
      </c>
      <c r="Y1096" s="70">
        <f t="shared" si="88"/>
        <v>19.909186168354875</v>
      </c>
      <c r="AD1096">
        <v>0</v>
      </c>
      <c r="AE1096">
        <v>2965</v>
      </c>
      <c r="AF1096">
        <v>3100</v>
      </c>
      <c r="AG1096">
        <v>2965</v>
      </c>
      <c r="AH1096">
        <v>3070</v>
      </c>
      <c r="AI1096">
        <v>93000</v>
      </c>
      <c r="AJ1096">
        <v>3075</v>
      </c>
      <c r="AK1096">
        <v>3075</v>
      </c>
      <c r="AL1096">
        <v>3015</v>
      </c>
      <c r="AM1096">
        <v>3060</v>
      </c>
      <c r="AN1096">
        <v>18700</v>
      </c>
      <c r="AO1096">
        <v>3055</v>
      </c>
      <c r="AP1096">
        <v>3055</v>
      </c>
      <c r="AQ1096">
        <v>3035</v>
      </c>
      <c r="AR1096">
        <v>3045</v>
      </c>
      <c r="AS1096">
        <v>7300</v>
      </c>
      <c r="AT1096">
        <v>3040</v>
      </c>
      <c r="AU1096">
        <v>3050</v>
      </c>
      <c r="AV1096">
        <v>3035</v>
      </c>
      <c r="AW1096">
        <v>3035</v>
      </c>
      <c r="AX1096">
        <v>4100</v>
      </c>
      <c r="AY1096">
        <v>3035</v>
      </c>
      <c r="AZ1096">
        <v>3070</v>
      </c>
      <c r="BA1096">
        <v>3035</v>
      </c>
      <c r="BB1096">
        <v>3070</v>
      </c>
      <c r="BC1096">
        <v>9200</v>
      </c>
    </row>
    <row r="1097" spans="1:55" ht="15">
      <c r="A1097" s="15" t="s">
        <v>18</v>
      </c>
      <c r="B1097" s="30">
        <v>39</v>
      </c>
      <c r="C1097" s="30">
        <v>9793</v>
      </c>
      <c r="D1097" s="10" t="s">
        <v>34</v>
      </c>
      <c r="E1097" s="15" t="s">
        <v>20</v>
      </c>
      <c r="F1097" s="15" t="s">
        <v>876</v>
      </c>
      <c r="G1097" s="50">
        <v>2636</v>
      </c>
      <c r="H1097" s="50">
        <v>91</v>
      </c>
      <c r="I1097" s="58">
        <v>3.5799999999999998E-2</v>
      </c>
      <c r="J1097" s="50">
        <v>115000</v>
      </c>
      <c r="K1097" s="50">
        <v>2638</v>
      </c>
      <c r="L1097" s="53">
        <v>2580</v>
      </c>
      <c r="M1097" s="63">
        <f t="shared" si="95"/>
        <v>3.4482758620689655E-2</v>
      </c>
      <c r="N1097" s="42" t="str">
        <f>IFERROR(VLOOKUP(C1097, マスタ!$E$2:$G$33, 3, TRUE), "")</f>
        <v>サービス</v>
      </c>
      <c r="O1097" s="15" t="str">
        <f>IF(F1097 = "", "", TEXT( WORKDAY(TEXT(LEFT(F1097, FIND("(", F1097) - 1), "yyyy/mm/dd"), 1, マスタ!$A$2:$A$106), "yyyymmdd"))</f>
        <v>20170822</v>
      </c>
      <c r="P1097" s="16">
        <v>42969</v>
      </c>
      <c r="Q1097" s="56">
        <v>2621</v>
      </c>
      <c r="R1097" s="56">
        <v>2629</v>
      </c>
      <c r="S1097" s="56">
        <v>2595</v>
      </c>
      <c r="T1097" s="15" t="str">
        <f t="shared" si="96"/>
        <v>無</v>
      </c>
      <c r="U1097" s="15" t="str">
        <f t="shared" si="97"/>
        <v>有</v>
      </c>
      <c r="V1097" s="67">
        <f t="shared" si="98"/>
        <v>-5.6904400606980765E-3</v>
      </c>
      <c r="W1097" s="17" t="s">
        <v>947</v>
      </c>
      <c r="X1097" s="46">
        <v>-26</v>
      </c>
      <c r="Y1097" s="71">
        <f t="shared" si="88"/>
        <v>-9.8634294385432462</v>
      </c>
      <c r="Z1097">
        <v>2621</v>
      </c>
      <c r="AA1097">
        <v>2629</v>
      </c>
      <c r="AB1097">
        <v>2616</v>
      </c>
      <c r="AC1097">
        <v>2620</v>
      </c>
      <c r="AD1097">
        <v>2800</v>
      </c>
      <c r="AE1097">
        <v>2617</v>
      </c>
      <c r="AF1097">
        <v>2619</v>
      </c>
      <c r="AG1097">
        <v>2611</v>
      </c>
      <c r="AH1097">
        <v>2611</v>
      </c>
      <c r="AI1097">
        <v>1700</v>
      </c>
      <c r="AJ1097">
        <v>2611</v>
      </c>
      <c r="AK1097">
        <v>2611</v>
      </c>
      <c r="AL1097">
        <v>2601</v>
      </c>
      <c r="AM1097">
        <v>2603</v>
      </c>
      <c r="AN1097">
        <v>2000</v>
      </c>
      <c r="AO1097">
        <v>2606</v>
      </c>
      <c r="AP1097">
        <v>2609</v>
      </c>
      <c r="AQ1097">
        <v>2596</v>
      </c>
      <c r="AR1097">
        <v>2596</v>
      </c>
      <c r="AS1097">
        <v>1400</v>
      </c>
      <c r="AT1097">
        <v>2597</v>
      </c>
      <c r="AU1097">
        <v>2604</v>
      </c>
      <c r="AV1097">
        <v>2595</v>
      </c>
      <c r="AW1097">
        <v>2602</v>
      </c>
      <c r="AX1097">
        <v>1300</v>
      </c>
      <c r="BC1097">
        <v>0</v>
      </c>
    </row>
    <row r="1098" spans="1:55" ht="15">
      <c r="A1098" s="14" t="s">
        <v>18</v>
      </c>
      <c r="B1098" s="31">
        <v>40</v>
      </c>
      <c r="C1098" s="31">
        <v>9305</v>
      </c>
      <c r="D1098" s="9" t="s">
        <v>754</v>
      </c>
      <c r="E1098" s="14" t="s">
        <v>20</v>
      </c>
      <c r="F1098" s="14" t="s">
        <v>876</v>
      </c>
      <c r="G1098" s="51">
        <v>1754</v>
      </c>
      <c r="H1098" s="51">
        <v>60</v>
      </c>
      <c r="I1098" s="59">
        <v>3.5400000000000001E-2</v>
      </c>
      <c r="J1098" s="51">
        <v>66000</v>
      </c>
      <c r="K1098" s="51">
        <v>1763</v>
      </c>
      <c r="L1098" s="52">
        <v>1710</v>
      </c>
      <c r="M1098" s="64">
        <f t="shared" si="95"/>
        <v>0.16981132075471697</v>
      </c>
      <c r="N1098" s="43" t="str">
        <f>IFERROR(VLOOKUP(C1098, マスタ!$E$2:$G$33, 3, TRUE), "")</f>
        <v>倉庫・運輸</v>
      </c>
      <c r="O1098" s="14" t="str">
        <f>IF(F1098 = "", "", TEXT( WORKDAY(TEXT(LEFT(F1098, FIND("(", F1098) - 1), "yyyy/mm/dd"), 1, マスタ!$A$2:$A$106), "yyyymmdd"))</f>
        <v>20170822</v>
      </c>
      <c r="P1098" s="18">
        <v>42969</v>
      </c>
      <c r="Q1098" s="57">
        <v>1762</v>
      </c>
      <c r="R1098" s="57">
        <v>1762</v>
      </c>
      <c r="S1098" s="57">
        <v>1742</v>
      </c>
      <c r="T1098" s="14" t="str">
        <f t="shared" si="96"/>
        <v>無</v>
      </c>
      <c r="U1098" s="14" t="str">
        <f t="shared" si="97"/>
        <v>有</v>
      </c>
      <c r="V1098" s="68">
        <f t="shared" si="98"/>
        <v>4.5610034207526073E-3</v>
      </c>
      <c r="W1098" s="19" t="s">
        <v>948</v>
      </c>
      <c r="X1098" s="47">
        <v>-12</v>
      </c>
      <c r="Y1098" s="70">
        <f t="shared" si="88"/>
        <v>-6.8415051311288488</v>
      </c>
      <c r="Z1098">
        <v>1762</v>
      </c>
      <c r="AA1098">
        <v>1762</v>
      </c>
      <c r="AB1098">
        <v>1754</v>
      </c>
      <c r="AC1098">
        <v>1755</v>
      </c>
      <c r="AD1098">
        <v>6500</v>
      </c>
      <c r="AE1098">
        <v>1759</v>
      </c>
      <c r="AF1098">
        <v>1760</v>
      </c>
      <c r="AG1098">
        <v>1758</v>
      </c>
      <c r="AH1098">
        <v>1760</v>
      </c>
      <c r="AI1098">
        <v>900</v>
      </c>
      <c r="AJ1098">
        <v>1760</v>
      </c>
      <c r="AK1098">
        <v>1761</v>
      </c>
      <c r="AL1098">
        <v>1760</v>
      </c>
      <c r="AM1098">
        <v>1761</v>
      </c>
      <c r="AN1098">
        <v>200</v>
      </c>
      <c r="AO1098">
        <v>1760</v>
      </c>
      <c r="AP1098">
        <v>1760</v>
      </c>
      <c r="AQ1098">
        <v>1755</v>
      </c>
      <c r="AR1098">
        <v>1755</v>
      </c>
      <c r="AS1098">
        <v>700</v>
      </c>
      <c r="AT1098">
        <v>1752</v>
      </c>
      <c r="AU1098">
        <v>1752</v>
      </c>
      <c r="AV1098">
        <v>1750</v>
      </c>
      <c r="AW1098">
        <v>1750</v>
      </c>
      <c r="AX1098">
        <v>2100</v>
      </c>
      <c r="AY1098">
        <v>1750</v>
      </c>
      <c r="AZ1098">
        <v>1750</v>
      </c>
      <c r="BA1098">
        <v>1745</v>
      </c>
      <c r="BB1098">
        <v>1745</v>
      </c>
      <c r="BC1098">
        <v>2400</v>
      </c>
    </row>
    <row r="1099" spans="1:55" ht="27">
      <c r="A1099" s="15" t="s">
        <v>18</v>
      </c>
      <c r="B1099" s="30">
        <v>42</v>
      </c>
      <c r="C1099" s="30">
        <v>2429</v>
      </c>
      <c r="D1099" s="10" t="s">
        <v>443</v>
      </c>
      <c r="E1099" s="15" t="s">
        <v>20</v>
      </c>
      <c r="F1099" s="15" t="s">
        <v>876</v>
      </c>
      <c r="G1099" s="50">
        <v>3285</v>
      </c>
      <c r="H1099" s="50">
        <v>105</v>
      </c>
      <c r="I1099" s="58">
        <v>3.3000000000000002E-2</v>
      </c>
      <c r="J1099" s="50">
        <v>109200</v>
      </c>
      <c r="K1099" s="50">
        <v>3345</v>
      </c>
      <c r="L1099" s="53">
        <v>3240</v>
      </c>
      <c r="M1099" s="63">
        <f t="shared" si="95"/>
        <v>0.5714285714285714</v>
      </c>
      <c r="N1099" s="42" t="str">
        <f>IFERROR(VLOOKUP(C1099, マスタ!$E$2:$G$33, 3, TRUE), "")</f>
        <v>食品</v>
      </c>
      <c r="O1099" s="15" t="str">
        <f>IF(F1099 = "", "", TEXT( WORKDAY(TEXT(LEFT(F1099, FIND("(", F1099) - 1), "yyyy/mm/dd"), 1, マスタ!$A$2:$A$106), "yyyymmdd"))</f>
        <v>20170822</v>
      </c>
      <c r="P1099" s="16">
        <v>42969</v>
      </c>
      <c r="Q1099" s="56">
        <v>3255</v>
      </c>
      <c r="R1099" s="56">
        <v>3355</v>
      </c>
      <c r="S1099" s="56">
        <v>3255</v>
      </c>
      <c r="T1099" s="15" t="str">
        <f t="shared" si="96"/>
        <v>有</v>
      </c>
      <c r="U1099" s="15" t="str">
        <f t="shared" si="97"/>
        <v>無</v>
      </c>
      <c r="V1099" s="67">
        <f t="shared" si="98"/>
        <v>-9.1324200913242004E-3</v>
      </c>
      <c r="W1099" s="17" t="s">
        <v>950</v>
      </c>
      <c r="X1099" s="46">
        <v>50</v>
      </c>
      <c r="Y1099" s="71">
        <f t="shared" si="88"/>
        <v>15.220700152207002</v>
      </c>
      <c r="Z1099">
        <v>3255</v>
      </c>
      <c r="AA1099">
        <v>3290</v>
      </c>
      <c r="AB1099">
        <v>3255</v>
      </c>
      <c r="AC1099">
        <v>3290</v>
      </c>
      <c r="AD1099">
        <v>3700</v>
      </c>
      <c r="AE1099">
        <v>3295</v>
      </c>
      <c r="AF1099">
        <v>3305</v>
      </c>
      <c r="AG1099">
        <v>3290</v>
      </c>
      <c r="AH1099">
        <v>3295</v>
      </c>
      <c r="AI1099">
        <v>1500</v>
      </c>
      <c r="AJ1099">
        <v>3300</v>
      </c>
      <c r="AK1099">
        <v>3310</v>
      </c>
      <c r="AL1099">
        <v>3270</v>
      </c>
      <c r="AM1099">
        <v>3270</v>
      </c>
      <c r="AN1099">
        <v>4000</v>
      </c>
      <c r="AO1099">
        <v>3275</v>
      </c>
      <c r="AP1099">
        <v>3290</v>
      </c>
      <c r="AQ1099">
        <v>3275</v>
      </c>
      <c r="AR1099">
        <v>3285</v>
      </c>
      <c r="AS1099">
        <v>1300</v>
      </c>
      <c r="AT1099">
        <v>3295</v>
      </c>
      <c r="AU1099">
        <v>3310</v>
      </c>
      <c r="AV1099">
        <v>3295</v>
      </c>
      <c r="AW1099">
        <v>3305</v>
      </c>
      <c r="AX1099">
        <v>2400</v>
      </c>
      <c r="AY1099">
        <v>3310</v>
      </c>
      <c r="AZ1099">
        <v>3320</v>
      </c>
      <c r="BA1099">
        <v>3310</v>
      </c>
      <c r="BB1099">
        <v>3310</v>
      </c>
      <c r="BC1099">
        <v>900</v>
      </c>
    </row>
    <row r="1100" spans="1:55" ht="15">
      <c r="A1100" s="14" t="s">
        <v>18</v>
      </c>
      <c r="B1100" s="31">
        <v>43</v>
      </c>
      <c r="C1100" s="31">
        <v>8219</v>
      </c>
      <c r="D1100" s="9" t="s">
        <v>880</v>
      </c>
      <c r="E1100" s="14" t="s">
        <v>20</v>
      </c>
      <c r="F1100" s="14" t="s">
        <v>876</v>
      </c>
      <c r="G1100" s="51">
        <v>3930</v>
      </c>
      <c r="H1100" s="51">
        <v>125</v>
      </c>
      <c r="I1100" s="59">
        <v>3.2899999999999999E-2</v>
      </c>
      <c r="J1100" s="51">
        <v>418800</v>
      </c>
      <c r="K1100" s="51">
        <v>3940</v>
      </c>
      <c r="L1100" s="52">
        <v>3825</v>
      </c>
      <c r="M1100" s="64">
        <f t="shared" si="95"/>
        <v>8.6956521739130432E-2</v>
      </c>
      <c r="N1100" s="43" t="str">
        <f>IFERROR(VLOOKUP(C1100, マスタ!$E$2:$G$33, 3, TRUE), "")</f>
        <v>商業</v>
      </c>
      <c r="O1100" s="14" t="str">
        <f>IF(F1100 = "", "", TEXT( WORKDAY(TEXT(LEFT(F1100, FIND("(", F1100) - 1), "yyyy/mm/dd"), 1, マスタ!$A$2:$A$106), "yyyymmdd"))</f>
        <v>20170822</v>
      </c>
      <c r="P1100" s="18">
        <v>42969</v>
      </c>
      <c r="Q1100" s="57">
        <v>3955</v>
      </c>
      <c r="R1100" s="57">
        <v>3960</v>
      </c>
      <c r="S1100" s="57">
        <v>3925</v>
      </c>
      <c r="T1100" s="14" t="str">
        <f t="shared" si="96"/>
        <v>無</v>
      </c>
      <c r="U1100" s="14" t="str">
        <f t="shared" si="97"/>
        <v>無</v>
      </c>
      <c r="V1100" s="68">
        <f t="shared" si="98"/>
        <v>6.3613231552162031E-3</v>
      </c>
      <c r="W1100" s="19" t="s">
        <v>948</v>
      </c>
      <c r="X1100" s="47">
        <v>-20</v>
      </c>
      <c r="Y1100" s="70">
        <f t="shared" si="88"/>
        <v>-5.0890585241730282</v>
      </c>
      <c r="Z1100">
        <v>3955</v>
      </c>
      <c r="AA1100">
        <v>3955</v>
      </c>
      <c r="AB1100">
        <v>3945</v>
      </c>
      <c r="AC1100">
        <v>3950</v>
      </c>
      <c r="AD1100">
        <v>17100</v>
      </c>
      <c r="AE1100">
        <v>3955</v>
      </c>
      <c r="AF1100">
        <v>3960</v>
      </c>
      <c r="AG1100">
        <v>3945</v>
      </c>
      <c r="AH1100">
        <v>3945</v>
      </c>
      <c r="AI1100">
        <v>9300</v>
      </c>
      <c r="AJ1100">
        <v>3950</v>
      </c>
      <c r="AK1100">
        <v>3950</v>
      </c>
      <c r="AL1100">
        <v>3945</v>
      </c>
      <c r="AM1100">
        <v>3945</v>
      </c>
      <c r="AN1100">
        <v>3000</v>
      </c>
      <c r="AO1100">
        <v>3945</v>
      </c>
      <c r="AP1100">
        <v>3945</v>
      </c>
      <c r="AQ1100">
        <v>3935</v>
      </c>
      <c r="AR1100">
        <v>3940</v>
      </c>
      <c r="AS1100">
        <v>9800</v>
      </c>
      <c r="AT1100">
        <v>3940</v>
      </c>
      <c r="AU1100">
        <v>3940</v>
      </c>
      <c r="AV1100">
        <v>3935</v>
      </c>
      <c r="AW1100">
        <v>3935</v>
      </c>
      <c r="AX1100">
        <v>1500</v>
      </c>
      <c r="AY1100">
        <v>3935</v>
      </c>
      <c r="AZ1100">
        <v>3935</v>
      </c>
      <c r="BA1100">
        <v>3925</v>
      </c>
      <c r="BB1100">
        <v>3930</v>
      </c>
      <c r="BC1100">
        <v>12100</v>
      </c>
    </row>
    <row r="1101" spans="1:55" ht="27">
      <c r="A1101" s="15" t="s">
        <v>18</v>
      </c>
      <c r="B1101" s="30">
        <v>45</v>
      </c>
      <c r="C1101" s="30">
        <v>6082</v>
      </c>
      <c r="D1101" s="10" t="s">
        <v>33</v>
      </c>
      <c r="E1101" s="15" t="s">
        <v>20</v>
      </c>
      <c r="F1101" s="15" t="s">
        <v>876</v>
      </c>
      <c r="G1101" s="50">
        <v>1044</v>
      </c>
      <c r="H1101" s="50">
        <v>33</v>
      </c>
      <c r="I1101" s="58">
        <v>3.2599999999999997E-2</v>
      </c>
      <c r="J1101" s="50">
        <v>96900</v>
      </c>
      <c r="K1101" s="50">
        <v>1045</v>
      </c>
      <c r="L1101" s="53">
        <v>1007</v>
      </c>
      <c r="M1101" s="63">
        <f t="shared" si="95"/>
        <v>2.6315789473684209E-2</v>
      </c>
      <c r="N1101" s="42" t="str">
        <f>IFERROR(VLOOKUP(C1101, マスタ!$E$2:$G$33, 3, TRUE), "")</f>
        <v>機械</v>
      </c>
      <c r="O1101" s="15" t="str">
        <f>IF(F1101 = "", "", TEXT( WORKDAY(TEXT(LEFT(F1101, FIND("(", F1101) - 1), "yyyy/mm/dd"), 1, マスタ!$A$2:$A$106), "yyyymmdd"))</f>
        <v>20170822</v>
      </c>
      <c r="P1101" s="16">
        <v>42969</v>
      </c>
      <c r="Q1101" s="56">
        <v>1043</v>
      </c>
      <c r="R1101" s="56">
        <v>1055</v>
      </c>
      <c r="S1101" s="56">
        <v>1000</v>
      </c>
      <c r="T1101" s="15" t="str">
        <f t="shared" si="96"/>
        <v>有</v>
      </c>
      <c r="U1101" s="15" t="str">
        <f t="shared" si="97"/>
        <v>有</v>
      </c>
      <c r="V1101" s="67">
        <f t="shared" si="98"/>
        <v>-9.5785440613027628E-4</v>
      </c>
      <c r="W1101" s="17" t="s">
        <v>950</v>
      </c>
      <c r="X1101" s="46">
        <v>0</v>
      </c>
      <c r="Y1101" s="71">
        <f t="shared" ref="Y1101:Y1164" si="99">IFERROR(X1101/G1101*1000,"")</f>
        <v>0</v>
      </c>
      <c r="Z1101">
        <v>1043</v>
      </c>
      <c r="AA1101">
        <v>1050</v>
      </c>
      <c r="AB1101">
        <v>1036</v>
      </c>
      <c r="AC1101">
        <v>1050</v>
      </c>
      <c r="AD1101">
        <v>9600</v>
      </c>
      <c r="AE1101">
        <v>1050</v>
      </c>
      <c r="AF1101">
        <v>1055</v>
      </c>
      <c r="AG1101">
        <v>1050</v>
      </c>
      <c r="AH1101">
        <v>1050</v>
      </c>
      <c r="AI1101">
        <v>8800</v>
      </c>
      <c r="AJ1101">
        <v>1050</v>
      </c>
      <c r="AK1101">
        <v>1050</v>
      </c>
      <c r="AL1101">
        <v>1049</v>
      </c>
      <c r="AM1101">
        <v>1049</v>
      </c>
      <c r="AN1101">
        <v>1300</v>
      </c>
      <c r="AO1101">
        <v>1047</v>
      </c>
      <c r="AP1101">
        <v>1050</v>
      </c>
      <c r="AQ1101">
        <v>1046</v>
      </c>
      <c r="AR1101">
        <v>1050</v>
      </c>
      <c r="AS1101">
        <v>1500</v>
      </c>
      <c r="AT1101">
        <v>1049</v>
      </c>
      <c r="AU1101">
        <v>1049</v>
      </c>
      <c r="AV1101">
        <v>1043</v>
      </c>
      <c r="AW1101">
        <v>1043</v>
      </c>
      <c r="AX1101">
        <v>1200</v>
      </c>
      <c r="AY1101">
        <v>1043</v>
      </c>
      <c r="AZ1101">
        <v>1044</v>
      </c>
      <c r="BA1101">
        <v>1043</v>
      </c>
      <c r="BB1101">
        <v>1044</v>
      </c>
      <c r="BC1101">
        <v>400</v>
      </c>
    </row>
    <row r="1102" spans="1:55" ht="27">
      <c r="A1102" s="14" t="s">
        <v>18</v>
      </c>
      <c r="B1102" s="31">
        <v>46</v>
      </c>
      <c r="C1102" s="31">
        <v>4848</v>
      </c>
      <c r="D1102" s="9" t="s">
        <v>438</v>
      </c>
      <c r="E1102" s="14" t="s">
        <v>20</v>
      </c>
      <c r="F1102" s="14" t="s">
        <v>876</v>
      </c>
      <c r="G1102" s="51">
        <v>1841</v>
      </c>
      <c r="H1102" s="51">
        <v>58</v>
      </c>
      <c r="I1102" s="59">
        <v>3.2500000000000001E-2</v>
      </c>
      <c r="J1102" s="51">
        <v>398700</v>
      </c>
      <c r="K1102" s="51">
        <v>1852</v>
      </c>
      <c r="L1102" s="52">
        <v>1784</v>
      </c>
      <c r="M1102" s="64">
        <f t="shared" si="95"/>
        <v>0.16176470588235295</v>
      </c>
      <c r="N1102" s="43" t="str">
        <f>IFERROR(VLOOKUP(C1102, マスタ!$E$2:$G$33, 3, TRUE), "")</f>
        <v>化学・医薬品</v>
      </c>
      <c r="O1102" s="14" t="str">
        <f>IF(F1102 = "", "", TEXT( WORKDAY(TEXT(LEFT(F1102, FIND("(", F1102) - 1), "yyyy/mm/dd"), 1, マスタ!$A$2:$A$106), "yyyymmdd"))</f>
        <v>20170822</v>
      </c>
      <c r="P1102" s="18">
        <v>42969</v>
      </c>
      <c r="Q1102" s="57">
        <v>1845</v>
      </c>
      <c r="R1102" s="57">
        <v>1866</v>
      </c>
      <c r="S1102" s="57">
        <v>1795</v>
      </c>
      <c r="T1102" s="14" t="str">
        <f t="shared" si="96"/>
        <v>有</v>
      </c>
      <c r="U1102" s="14" t="str">
        <f t="shared" si="97"/>
        <v>有</v>
      </c>
      <c r="V1102" s="68">
        <f t="shared" si="98"/>
        <v>2.1727322107549796E-3</v>
      </c>
      <c r="W1102" s="19" t="s">
        <v>947</v>
      </c>
      <c r="X1102" s="47">
        <v>-18</v>
      </c>
      <c r="Y1102" s="70">
        <f t="shared" si="99"/>
        <v>-9.7772949483976088</v>
      </c>
      <c r="Z1102">
        <v>1845</v>
      </c>
      <c r="AA1102">
        <v>1866</v>
      </c>
      <c r="AB1102">
        <v>1841</v>
      </c>
      <c r="AC1102">
        <v>1847</v>
      </c>
      <c r="AD1102">
        <v>22000</v>
      </c>
      <c r="AE1102">
        <v>1846</v>
      </c>
      <c r="AF1102">
        <v>1848</v>
      </c>
      <c r="AG1102">
        <v>1824</v>
      </c>
      <c r="AH1102">
        <v>1842</v>
      </c>
      <c r="AI1102">
        <v>16200</v>
      </c>
      <c r="AJ1102">
        <v>1842</v>
      </c>
      <c r="AK1102">
        <v>1842</v>
      </c>
      <c r="AL1102">
        <v>1829</v>
      </c>
      <c r="AM1102">
        <v>1831</v>
      </c>
      <c r="AN1102">
        <v>6600</v>
      </c>
      <c r="AO1102">
        <v>1832</v>
      </c>
      <c r="AP1102">
        <v>1836</v>
      </c>
      <c r="AQ1102">
        <v>1820</v>
      </c>
      <c r="AR1102">
        <v>1833</v>
      </c>
      <c r="AS1102">
        <v>8300</v>
      </c>
      <c r="AT1102">
        <v>1833</v>
      </c>
      <c r="AU1102">
        <v>1835</v>
      </c>
      <c r="AV1102">
        <v>1828</v>
      </c>
      <c r="AW1102">
        <v>1834</v>
      </c>
      <c r="AX1102">
        <v>3300</v>
      </c>
      <c r="AY1102">
        <v>1834</v>
      </c>
      <c r="AZ1102">
        <v>1834</v>
      </c>
      <c r="BA1102">
        <v>1827</v>
      </c>
      <c r="BB1102">
        <v>1831</v>
      </c>
      <c r="BC1102">
        <v>2500</v>
      </c>
    </row>
    <row r="1103" spans="1:55" ht="15">
      <c r="A1103" s="15" t="s">
        <v>18</v>
      </c>
      <c r="B1103" s="30">
        <v>47</v>
      </c>
      <c r="C1103" s="30">
        <v>7419</v>
      </c>
      <c r="D1103" s="10" t="s">
        <v>447</v>
      </c>
      <c r="E1103" s="15" t="s">
        <v>20</v>
      </c>
      <c r="F1103" s="15" t="s">
        <v>876</v>
      </c>
      <c r="G1103" s="50">
        <v>2224</v>
      </c>
      <c r="H1103" s="50">
        <v>70</v>
      </c>
      <c r="I1103" s="58">
        <v>3.2500000000000001E-2</v>
      </c>
      <c r="J1103" s="50">
        <v>223100</v>
      </c>
      <c r="K1103" s="50">
        <v>2244</v>
      </c>
      <c r="L1103" s="53">
        <v>2153</v>
      </c>
      <c r="M1103" s="63">
        <f t="shared" si="95"/>
        <v>0.21978021978021978</v>
      </c>
      <c r="N1103" s="42" t="str">
        <f>IFERROR(VLOOKUP(C1103, マスタ!$E$2:$G$33, 3, TRUE), "")</f>
        <v>輸送用機械</v>
      </c>
      <c r="O1103" s="15" t="str">
        <f>IF(F1103 = "", "", TEXT( WORKDAY(TEXT(LEFT(F1103, FIND("(", F1103) - 1), "yyyy/mm/dd"), 1, マスタ!$A$2:$A$106), "yyyymmdd"))</f>
        <v>20170822</v>
      </c>
      <c r="P1103" s="16">
        <v>42969</v>
      </c>
      <c r="Q1103" s="56">
        <v>2220</v>
      </c>
      <c r="R1103" s="56">
        <v>2247</v>
      </c>
      <c r="S1103" s="56">
        <v>2216</v>
      </c>
      <c r="T1103" s="15" t="str">
        <f t="shared" si="96"/>
        <v>有</v>
      </c>
      <c r="U1103" s="15" t="str">
        <f t="shared" si="97"/>
        <v>無</v>
      </c>
      <c r="V1103" s="67">
        <f t="shared" si="98"/>
        <v>-1.7985611510791255E-3</v>
      </c>
      <c r="W1103" s="17" t="s">
        <v>950</v>
      </c>
      <c r="X1103" s="46">
        <v>15</v>
      </c>
      <c r="Y1103" s="71">
        <f t="shared" si="99"/>
        <v>6.744604316546762</v>
      </c>
      <c r="Z1103">
        <v>2220</v>
      </c>
      <c r="AA1103">
        <v>2241</v>
      </c>
      <c r="AB1103">
        <v>2216</v>
      </c>
      <c r="AC1103">
        <v>2237</v>
      </c>
      <c r="AD1103">
        <v>9300</v>
      </c>
      <c r="AE1103">
        <v>2242</v>
      </c>
      <c r="AF1103">
        <v>2242</v>
      </c>
      <c r="AG1103">
        <v>2233</v>
      </c>
      <c r="AH1103">
        <v>2233</v>
      </c>
      <c r="AI1103">
        <v>2800</v>
      </c>
      <c r="AJ1103">
        <v>2238</v>
      </c>
      <c r="AK1103">
        <v>2238</v>
      </c>
      <c r="AL1103">
        <v>2229</v>
      </c>
      <c r="AM1103">
        <v>2229</v>
      </c>
      <c r="AN1103">
        <v>2000</v>
      </c>
      <c r="AO1103">
        <v>2229</v>
      </c>
      <c r="AP1103">
        <v>2235</v>
      </c>
      <c r="AQ1103">
        <v>2229</v>
      </c>
      <c r="AR1103">
        <v>2233</v>
      </c>
      <c r="AS1103">
        <v>900</v>
      </c>
      <c r="AT1103">
        <v>2233</v>
      </c>
      <c r="AU1103">
        <v>2235</v>
      </c>
      <c r="AV1103">
        <v>2232</v>
      </c>
      <c r="AW1103">
        <v>2235</v>
      </c>
      <c r="AX1103">
        <v>1600</v>
      </c>
      <c r="AY1103">
        <v>2236</v>
      </c>
      <c r="AZ1103">
        <v>2238</v>
      </c>
      <c r="BA1103">
        <v>2235</v>
      </c>
      <c r="BB1103">
        <v>2238</v>
      </c>
      <c r="BC1103">
        <v>1300</v>
      </c>
    </row>
    <row r="1104" spans="1:55" ht="15">
      <c r="A1104" s="14" t="s">
        <v>18</v>
      </c>
      <c r="B1104" s="31">
        <v>50</v>
      </c>
      <c r="C1104" s="31">
        <v>9384</v>
      </c>
      <c r="D1104" s="9" t="s">
        <v>412</v>
      </c>
      <c r="E1104" s="14" t="s">
        <v>20</v>
      </c>
      <c r="F1104" s="14" t="s">
        <v>876</v>
      </c>
      <c r="G1104" s="51">
        <v>1423</v>
      </c>
      <c r="H1104" s="51">
        <v>43</v>
      </c>
      <c r="I1104" s="59">
        <v>3.1199999999999999E-2</v>
      </c>
      <c r="J1104" s="51">
        <v>18800</v>
      </c>
      <c r="K1104" s="51">
        <v>1447</v>
      </c>
      <c r="L1104" s="52">
        <v>1380</v>
      </c>
      <c r="M1104" s="64">
        <f t="shared" si="95"/>
        <v>0.35820895522388058</v>
      </c>
      <c r="N1104" s="43" t="str">
        <f>IFERROR(VLOOKUP(C1104, マスタ!$E$2:$G$33, 3, TRUE), "")</f>
        <v>倉庫・運輸</v>
      </c>
      <c r="O1104" s="14" t="str">
        <f>IF(F1104 = "", "", TEXT( WORKDAY(TEXT(LEFT(F1104, FIND("(", F1104) - 1), "yyyy/mm/dd"), 1, マスタ!$A$2:$A$106), "yyyymmdd"))</f>
        <v>20170822</v>
      </c>
      <c r="P1104" s="18">
        <v>42969</v>
      </c>
      <c r="Q1104" s="57">
        <v>1406</v>
      </c>
      <c r="R1104" s="57">
        <v>1423</v>
      </c>
      <c r="S1104" s="57">
        <v>1405</v>
      </c>
      <c r="T1104" s="14" t="str">
        <f t="shared" si="96"/>
        <v>有</v>
      </c>
      <c r="U1104" s="14" t="str">
        <f t="shared" si="97"/>
        <v>無</v>
      </c>
      <c r="V1104" s="68">
        <f t="shared" si="98"/>
        <v>-1.1946591707659882E-2</v>
      </c>
      <c r="W1104" s="19" t="s">
        <v>950</v>
      </c>
      <c r="X1104" s="47">
        <v>5</v>
      </c>
      <c r="Y1104" s="70">
        <f t="shared" si="99"/>
        <v>3.5137034434293741</v>
      </c>
      <c r="Z1104">
        <v>1406</v>
      </c>
      <c r="AA1104">
        <v>1406</v>
      </c>
      <c r="AB1104">
        <v>1406</v>
      </c>
      <c r="AC1104">
        <v>1406</v>
      </c>
      <c r="AD1104">
        <v>1100</v>
      </c>
      <c r="AE1104">
        <v>1409</v>
      </c>
      <c r="AF1104">
        <v>1409</v>
      </c>
      <c r="AG1104">
        <v>1409</v>
      </c>
      <c r="AH1104">
        <v>1409</v>
      </c>
      <c r="AI1104">
        <v>100</v>
      </c>
      <c r="AN1104">
        <v>0</v>
      </c>
      <c r="AO1104">
        <v>1408</v>
      </c>
      <c r="AP1104">
        <v>1408</v>
      </c>
      <c r="AQ1104">
        <v>1408</v>
      </c>
      <c r="AR1104">
        <v>1408</v>
      </c>
      <c r="AS1104">
        <v>100</v>
      </c>
      <c r="AT1104">
        <v>1411</v>
      </c>
      <c r="AU1104">
        <v>1411</v>
      </c>
      <c r="AV1104">
        <v>1411</v>
      </c>
      <c r="AW1104">
        <v>1411</v>
      </c>
      <c r="AX1104">
        <v>100</v>
      </c>
      <c r="AY1104">
        <v>1408</v>
      </c>
      <c r="AZ1104">
        <v>1408</v>
      </c>
      <c r="BA1104">
        <v>1407</v>
      </c>
      <c r="BB1104">
        <v>1407</v>
      </c>
      <c r="BC1104">
        <v>300</v>
      </c>
    </row>
    <row r="1105" spans="1:55" ht="27">
      <c r="A1105" s="15" t="s">
        <v>889</v>
      </c>
      <c r="B1105" s="30">
        <v>2</v>
      </c>
      <c r="C1105" s="30">
        <v>2884</v>
      </c>
      <c r="D1105" s="10" t="s">
        <v>199</v>
      </c>
      <c r="E1105" s="15" t="s">
        <v>20</v>
      </c>
      <c r="F1105" s="15" t="s">
        <v>883</v>
      </c>
      <c r="G1105" s="50">
        <v>4075</v>
      </c>
      <c r="H1105" s="50">
        <v>375</v>
      </c>
      <c r="I1105" s="58">
        <v>0.1014</v>
      </c>
      <c r="J1105" s="50">
        <v>80600</v>
      </c>
      <c r="K1105" s="50">
        <v>4080</v>
      </c>
      <c r="L1105" s="53">
        <v>3705</v>
      </c>
      <c r="M1105" s="63">
        <f t="shared" ref="M1105:M1133" si="100">IFERROR((K1105-G1105) / (K1105-L1105), "")</f>
        <v>1.3333333333333334E-2</v>
      </c>
      <c r="N1105" s="42" t="str">
        <f>IFERROR(VLOOKUP(C1105, マスタ!$E$2:$G$33, 3, TRUE), "")</f>
        <v>食品</v>
      </c>
      <c r="O1105" s="15" t="str">
        <f>IF(F1105 = "", "", TEXT( WORKDAY(TEXT(LEFT(F1105, FIND("(", F1105) - 1), "yyyy/mm/dd"), 1, マスタ!$A$2:$A$106), "yyyymmdd"))</f>
        <v>20170823</v>
      </c>
      <c r="P1105" s="16">
        <v>42970</v>
      </c>
      <c r="Q1105" s="56">
        <v>4200</v>
      </c>
      <c r="R1105" s="56">
        <v>4210</v>
      </c>
      <c r="S1105" s="56">
        <v>4050</v>
      </c>
      <c r="T1105" s="15" t="str">
        <f t="shared" ref="T1105:T1133" si="101">IF(Q1105="", "", IF(R1105-Q1105&gt;=ROUNDDOWN(G1105/100, 0), "有", "無"))</f>
        <v>無</v>
      </c>
      <c r="U1105" s="15" t="str">
        <f t="shared" ref="U1105:U1133" si="102">IF(Q1105="", "", IF(Q1105-S1105&gt;=ROUNDDOWN(G1105/100, 0), "有", "無"))</f>
        <v>有</v>
      </c>
      <c r="V1105" s="67">
        <f t="shared" ref="V1105:V1133" si="103">IF(Q1105="", "", Q1105/G1105-1)</f>
        <v>3.0674846625766916E-2</v>
      </c>
      <c r="W1105" s="17" t="s">
        <v>947</v>
      </c>
      <c r="X1105" s="46">
        <v>-40</v>
      </c>
      <c r="Y1105" s="71">
        <f t="shared" si="99"/>
        <v>-9.8159509202453989</v>
      </c>
      <c r="Z1105">
        <v>4200</v>
      </c>
      <c r="AA1105">
        <v>4210</v>
      </c>
      <c r="AB1105">
        <v>4165</v>
      </c>
      <c r="AC1105">
        <v>4165</v>
      </c>
      <c r="AD1105">
        <v>24200</v>
      </c>
      <c r="AE1105">
        <v>4160</v>
      </c>
      <c r="AF1105">
        <v>4180</v>
      </c>
      <c r="AG1105">
        <v>4140</v>
      </c>
      <c r="AH1105">
        <v>4165</v>
      </c>
      <c r="AI1105">
        <v>3500</v>
      </c>
      <c r="AJ1105">
        <v>4170</v>
      </c>
      <c r="AK1105">
        <v>4175</v>
      </c>
      <c r="AL1105">
        <v>4145</v>
      </c>
      <c r="AM1105">
        <v>4145</v>
      </c>
      <c r="AN1105">
        <v>3100</v>
      </c>
      <c r="AO1105">
        <v>4145</v>
      </c>
      <c r="AP1105">
        <v>4150</v>
      </c>
      <c r="AQ1105">
        <v>4115</v>
      </c>
      <c r="AR1105">
        <v>4115</v>
      </c>
      <c r="AS1105">
        <v>3500</v>
      </c>
      <c r="AT1105">
        <v>4115</v>
      </c>
      <c r="AU1105">
        <v>4130</v>
      </c>
      <c r="AV1105">
        <v>4080</v>
      </c>
      <c r="AW1105">
        <v>4100</v>
      </c>
      <c r="AX1105">
        <v>7800</v>
      </c>
      <c r="AY1105">
        <v>4100</v>
      </c>
      <c r="AZ1105">
        <v>4110</v>
      </c>
      <c r="BA1105">
        <v>4065</v>
      </c>
      <c r="BB1105">
        <v>4070</v>
      </c>
      <c r="BC1105">
        <v>4700</v>
      </c>
    </row>
    <row r="1106" spans="1:55" ht="15">
      <c r="A1106" s="14" t="s">
        <v>890</v>
      </c>
      <c r="B1106" s="31">
        <v>3</v>
      </c>
      <c r="C1106" s="31">
        <v>5491</v>
      </c>
      <c r="D1106" s="9" t="s">
        <v>93</v>
      </c>
      <c r="E1106" s="14" t="s">
        <v>20</v>
      </c>
      <c r="F1106" s="14" t="s">
        <v>883</v>
      </c>
      <c r="G1106" s="51">
        <v>2603</v>
      </c>
      <c r="H1106" s="51">
        <v>234</v>
      </c>
      <c r="I1106" s="59">
        <v>9.8799999999999999E-2</v>
      </c>
      <c r="J1106" s="51">
        <v>342000</v>
      </c>
      <c r="K1106" s="51">
        <v>2669</v>
      </c>
      <c r="L1106" s="52">
        <v>2418</v>
      </c>
      <c r="M1106" s="64">
        <f t="shared" si="100"/>
        <v>0.26294820717131473</v>
      </c>
      <c r="N1106" s="43" t="str">
        <f>IFERROR(VLOOKUP(C1106, マスタ!$E$2:$G$33, 3, TRUE), "")</f>
        <v>鉄鋼</v>
      </c>
      <c r="O1106" s="14" t="str">
        <f>IF(F1106 = "", "", TEXT( WORKDAY(TEXT(LEFT(F1106, FIND("(", F1106) - 1), "yyyy/mm/dd"), 1, マスタ!$A$2:$A$106), "yyyymmdd"))</f>
        <v>20170823</v>
      </c>
      <c r="P1106" s="18">
        <v>42970</v>
      </c>
      <c r="Q1106" s="57">
        <v>2707</v>
      </c>
      <c r="R1106" s="57">
        <v>2756</v>
      </c>
      <c r="S1106" s="57">
        <v>2630</v>
      </c>
      <c r="T1106" s="14" t="str">
        <f t="shared" si="101"/>
        <v>有</v>
      </c>
      <c r="U1106" s="14" t="str">
        <f t="shared" si="102"/>
        <v>有</v>
      </c>
      <c r="V1106" s="68">
        <f t="shared" si="103"/>
        <v>3.9953899346907518E-2</v>
      </c>
      <c r="W1106" s="19" t="s">
        <v>948</v>
      </c>
      <c r="X1106" s="47">
        <v>-15</v>
      </c>
      <c r="Y1106" s="70">
        <f t="shared" si="99"/>
        <v>-5.7625816365731852</v>
      </c>
      <c r="AD1106">
        <v>0</v>
      </c>
      <c r="AE1106">
        <v>2707</v>
      </c>
      <c r="AF1106">
        <v>2729</v>
      </c>
      <c r="AG1106">
        <v>2690</v>
      </c>
      <c r="AH1106">
        <v>2706</v>
      </c>
      <c r="AI1106">
        <v>59500</v>
      </c>
      <c r="AJ1106">
        <v>2705</v>
      </c>
      <c r="AK1106">
        <v>2705</v>
      </c>
      <c r="AL1106">
        <v>2693</v>
      </c>
      <c r="AM1106">
        <v>2700</v>
      </c>
      <c r="AN1106">
        <v>10200</v>
      </c>
      <c r="AO1106">
        <v>2702</v>
      </c>
      <c r="AP1106">
        <v>2708</v>
      </c>
      <c r="AQ1106">
        <v>2699</v>
      </c>
      <c r="AR1106">
        <v>2705</v>
      </c>
      <c r="AS1106">
        <v>6900</v>
      </c>
      <c r="AT1106">
        <v>2705</v>
      </c>
      <c r="AU1106">
        <v>2706</v>
      </c>
      <c r="AV1106">
        <v>2688</v>
      </c>
      <c r="AW1106">
        <v>2692</v>
      </c>
      <c r="AX1106">
        <v>14300</v>
      </c>
      <c r="AY1106">
        <v>2693</v>
      </c>
      <c r="AZ1106">
        <v>2696</v>
      </c>
      <c r="BA1106">
        <v>2684</v>
      </c>
      <c r="BB1106">
        <v>2692</v>
      </c>
      <c r="BC1106">
        <v>6500</v>
      </c>
    </row>
    <row r="1107" spans="1:55" ht="15">
      <c r="A1107" s="15" t="s">
        <v>889</v>
      </c>
      <c r="B1107" s="30">
        <v>4</v>
      </c>
      <c r="C1107" s="30">
        <v>7271</v>
      </c>
      <c r="D1107" s="10" t="s">
        <v>160</v>
      </c>
      <c r="E1107" s="15" t="s">
        <v>20</v>
      </c>
      <c r="F1107" s="15" t="s">
        <v>883</v>
      </c>
      <c r="G1107" s="50">
        <v>2002</v>
      </c>
      <c r="H1107" s="50">
        <v>177</v>
      </c>
      <c r="I1107" s="58">
        <v>9.7000000000000003E-2</v>
      </c>
      <c r="J1107" s="50">
        <v>1834600</v>
      </c>
      <c r="K1107" s="50">
        <v>2075</v>
      </c>
      <c r="L1107" s="53">
        <v>1812</v>
      </c>
      <c r="M1107" s="63">
        <f t="shared" si="100"/>
        <v>0.27756653992395436</v>
      </c>
      <c r="N1107" s="42" t="str">
        <f>IFERROR(VLOOKUP(C1107, マスタ!$E$2:$G$33, 3, TRUE), "")</f>
        <v>輸送用機械</v>
      </c>
      <c r="O1107" s="15" t="str">
        <f>IF(F1107 = "", "", TEXT( WORKDAY(TEXT(LEFT(F1107, FIND("(", F1107) - 1), "yyyy/mm/dd"), 1, マスタ!$A$2:$A$106), "yyyymmdd"))</f>
        <v>20170823</v>
      </c>
      <c r="P1107" s="16">
        <v>42970</v>
      </c>
      <c r="Q1107" s="56">
        <v>2050</v>
      </c>
      <c r="R1107" s="56">
        <v>2059</v>
      </c>
      <c r="S1107" s="56">
        <v>1905</v>
      </c>
      <c r="T1107" s="15" t="str">
        <f t="shared" si="101"/>
        <v>無</v>
      </c>
      <c r="U1107" s="15" t="str">
        <f t="shared" si="102"/>
        <v>有</v>
      </c>
      <c r="V1107" s="67">
        <f t="shared" si="103"/>
        <v>2.3976023976024052E-2</v>
      </c>
      <c r="W1107" s="17" t="s">
        <v>947</v>
      </c>
      <c r="X1107" s="46">
        <v>-20</v>
      </c>
      <c r="Y1107" s="71">
        <f t="shared" si="99"/>
        <v>-9.9900099900099892</v>
      </c>
      <c r="Z1107">
        <v>2050</v>
      </c>
      <c r="AA1107">
        <v>2059</v>
      </c>
      <c r="AB1107">
        <v>2004</v>
      </c>
      <c r="AC1107">
        <v>2004</v>
      </c>
      <c r="AD1107">
        <v>101400</v>
      </c>
      <c r="AE1107">
        <v>2004</v>
      </c>
      <c r="AF1107">
        <v>2030</v>
      </c>
      <c r="AG1107">
        <v>2003</v>
      </c>
      <c r="AH1107">
        <v>2027</v>
      </c>
      <c r="AI1107">
        <v>25000</v>
      </c>
      <c r="AJ1107">
        <v>2027</v>
      </c>
      <c r="AK1107">
        <v>2030</v>
      </c>
      <c r="AL1107">
        <v>1974</v>
      </c>
      <c r="AM1107">
        <v>1980</v>
      </c>
      <c r="AN1107">
        <v>42200</v>
      </c>
      <c r="AO1107">
        <v>1977</v>
      </c>
      <c r="AP1107">
        <v>1987</v>
      </c>
      <c r="AQ1107">
        <v>1942</v>
      </c>
      <c r="AR1107">
        <v>1977</v>
      </c>
      <c r="AS1107">
        <v>29600</v>
      </c>
      <c r="AT1107">
        <v>1979</v>
      </c>
      <c r="AU1107">
        <v>1985</v>
      </c>
      <c r="AV1107">
        <v>1950</v>
      </c>
      <c r="AW1107">
        <v>1973</v>
      </c>
      <c r="AX1107">
        <v>26100</v>
      </c>
      <c r="AY1107">
        <v>1973</v>
      </c>
      <c r="AZ1107">
        <v>1993</v>
      </c>
      <c r="BA1107">
        <v>1972</v>
      </c>
      <c r="BB1107">
        <v>1992</v>
      </c>
      <c r="BC1107">
        <v>9900</v>
      </c>
    </row>
    <row r="1108" spans="1:55" ht="15">
      <c r="A1108" s="14" t="s">
        <v>891</v>
      </c>
      <c r="B1108" s="31">
        <v>5</v>
      </c>
      <c r="C1108" s="31">
        <v>3230</v>
      </c>
      <c r="D1108" s="9" t="s">
        <v>144</v>
      </c>
      <c r="E1108" s="14" t="s">
        <v>20</v>
      </c>
      <c r="F1108" s="14" t="s">
        <v>883</v>
      </c>
      <c r="G1108" s="51">
        <v>3110</v>
      </c>
      <c r="H1108" s="51">
        <v>247</v>
      </c>
      <c r="I1108" s="59">
        <v>8.6300000000000002E-2</v>
      </c>
      <c r="J1108" s="51">
        <v>377200</v>
      </c>
      <c r="K1108" s="51">
        <v>3135</v>
      </c>
      <c r="L1108" s="52">
        <v>2965</v>
      </c>
      <c r="M1108" s="64">
        <f t="shared" si="100"/>
        <v>0.14705882352941177</v>
      </c>
      <c r="N1108" s="43" t="str">
        <f>IFERROR(VLOOKUP(C1108, マスタ!$E$2:$G$33, 3, TRUE), "")</f>
        <v>繊維製品</v>
      </c>
      <c r="O1108" s="14" t="str">
        <f>IF(F1108 = "", "", TEXT( WORKDAY(TEXT(LEFT(F1108, FIND("(", F1108) - 1), "yyyy/mm/dd"), 1, マスタ!$A$2:$A$106), "yyyymmdd"))</f>
        <v>20170823</v>
      </c>
      <c r="P1108" s="18">
        <v>42970</v>
      </c>
      <c r="Q1108" s="57">
        <v>3200</v>
      </c>
      <c r="R1108" s="57">
        <v>3200</v>
      </c>
      <c r="S1108" s="57">
        <v>3060</v>
      </c>
      <c r="T1108" s="14" t="str">
        <f t="shared" si="101"/>
        <v>無</v>
      </c>
      <c r="U1108" s="14" t="str">
        <f t="shared" si="102"/>
        <v>有</v>
      </c>
      <c r="V1108" s="68">
        <f t="shared" si="103"/>
        <v>2.8938906752411508E-2</v>
      </c>
      <c r="W1108" s="19" t="s">
        <v>947</v>
      </c>
      <c r="X1108" s="47">
        <v>-31</v>
      </c>
      <c r="Y1108" s="70">
        <f t="shared" si="99"/>
        <v>-9.9678456591639861</v>
      </c>
      <c r="Z1108">
        <v>3200</v>
      </c>
      <c r="AA1108">
        <v>3200</v>
      </c>
      <c r="AB1108">
        <v>3160</v>
      </c>
      <c r="AC1108">
        <v>3160</v>
      </c>
      <c r="AD1108">
        <v>24800</v>
      </c>
      <c r="AE1108">
        <v>3160</v>
      </c>
      <c r="AF1108">
        <v>3160</v>
      </c>
      <c r="AG1108">
        <v>3120</v>
      </c>
      <c r="AH1108">
        <v>3125</v>
      </c>
      <c r="AI1108">
        <v>12500</v>
      </c>
      <c r="AJ1108">
        <v>3125</v>
      </c>
      <c r="AK1108">
        <v>3145</v>
      </c>
      <c r="AL1108">
        <v>3110</v>
      </c>
      <c r="AM1108">
        <v>3140</v>
      </c>
      <c r="AN1108">
        <v>6000</v>
      </c>
      <c r="AO1108">
        <v>3140</v>
      </c>
      <c r="AP1108">
        <v>3175</v>
      </c>
      <c r="AQ1108">
        <v>3140</v>
      </c>
      <c r="AR1108">
        <v>3170</v>
      </c>
      <c r="AS1108">
        <v>6100</v>
      </c>
      <c r="AT1108">
        <v>3165</v>
      </c>
      <c r="AU1108">
        <v>3165</v>
      </c>
      <c r="AV1108">
        <v>3100</v>
      </c>
      <c r="AW1108">
        <v>3110</v>
      </c>
      <c r="AX1108">
        <v>10600</v>
      </c>
      <c r="AY1108">
        <v>3110</v>
      </c>
      <c r="AZ1108">
        <v>3115</v>
      </c>
      <c r="BA1108">
        <v>3075</v>
      </c>
      <c r="BB1108">
        <v>3080</v>
      </c>
      <c r="BC1108">
        <v>5400</v>
      </c>
    </row>
    <row r="1109" spans="1:55" ht="15">
      <c r="A1109" s="15" t="s">
        <v>889</v>
      </c>
      <c r="B1109" s="30">
        <v>7</v>
      </c>
      <c r="C1109" s="30">
        <v>6481</v>
      </c>
      <c r="D1109" s="10" t="s">
        <v>296</v>
      </c>
      <c r="E1109" s="15" t="s">
        <v>20</v>
      </c>
      <c r="F1109" s="15" t="s">
        <v>883</v>
      </c>
      <c r="G1109" s="50">
        <v>3705</v>
      </c>
      <c r="H1109" s="50">
        <v>240</v>
      </c>
      <c r="I1109" s="58">
        <v>6.93E-2</v>
      </c>
      <c r="J1109" s="50">
        <v>2594500</v>
      </c>
      <c r="K1109" s="50">
        <v>3725</v>
      </c>
      <c r="L1109" s="53">
        <v>3560</v>
      </c>
      <c r="M1109" s="63">
        <f t="shared" si="100"/>
        <v>0.12121212121212122</v>
      </c>
      <c r="N1109" s="42" t="str">
        <f>IFERROR(VLOOKUP(C1109, マスタ!$E$2:$G$33, 3, TRUE), "")</f>
        <v>機械</v>
      </c>
      <c r="O1109" s="15" t="str">
        <f>IF(F1109 = "", "", TEXT( WORKDAY(TEXT(LEFT(F1109, FIND("(", F1109) - 1), "yyyy/mm/dd"), 1, マスタ!$A$2:$A$106), "yyyymmdd"))</f>
        <v>20170823</v>
      </c>
      <c r="P1109" s="16">
        <v>42970</v>
      </c>
      <c r="Q1109" s="56">
        <v>3810</v>
      </c>
      <c r="R1109" s="56">
        <v>3830</v>
      </c>
      <c r="S1109" s="56">
        <v>3640</v>
      </c>
      <c r="T1109" s="15" t="str">
        <f t="shared" si="101"/>
        <v>無</v>
      </c>
      <c r="U1109" s="15" t="str">
        <f t="shared" si="102"/>
        <v>有</v>
      </c>
      <c r="V1109" s="67">
        <f t="shared" si="103"/>
        <v>2.8340080971659853E-2</v>
      </c>
      <c r="W1109" s="17" t="s">
        <v>947</v>
      </c>
      <c r="X1109" s="46">
        <v>-37</v>
      </c>
      <c r="Y1109" s="71">
        <f t="shared" si="99"/>
        <v>-9.9865047233468296</v>
      </c>
      <c r="Z1109">
        <v>3810</v>
      </c>
      <c r="AA1109">
        <v>3830</v>
      </c>
      <c r="AB1109">
        <v>3800</v>
      </c>
      <c r="AC1109">
        <v>3810</v>
      </c>
      <c r="AD1109">
        <v>200100</v>
      </c>
      <c r="AE1109">
        <v>3805</v>
      </c>
      <c r="AF1109">
        <v>3820</v>
      </c>
      <c r="AG1109">
        <v>3760</v>
      </c>
      <c r="AH1109">
        <v>3770</v>
      </c>
      <c r="AI1109">
        <v>95600</v>
      </c>
      <c r="AJ1109">
        <v>3770</v>
      </c>
      <c r="AK1109">
        <v>3785</v>
      </c>
      <c r="AL1109">
        <v>3770</v>
      </c>
      <c r="AM1109">
        <v>3775</v>
      </c>
      <c r="AN1109">
        <v>52100</v>
      </c>
      <c r="AO1109">
        <v>3775</v>
      </c>
      <c r="AP1109">
        <v>3780</v>
      </c>
      <c r="AQ1109">
        <v>3760</v>
      </c>
      <c r="AR1109">
        <v>3760</v>
      </c>
      <c r="AS1109">
        <v>53500</v>
      </c>
      <c r="AT1109">
        <v>3760</v>
      </c>
      <c r="AU1109">
        <v>3765</v>
      </c>
      <c r="AV1109">
        <v>3750</v>
      </c>
      <c r="AW1109">
        <v>3755</v>
      </c>
      <c r="AX1109">
        <v>23700</v>
      </c>
      <c r="AY1109">
        <v>3755</v>
      </c>
      <c r="AZ1109">
        <v>3760</v>
      </c>
      <c r="BA1109">
        <v>3740</v>
      </c>
      <c r="BB1109">
        <v>3740</v>
      </c>
      <c r="BC1109">
        <v>28400</v>
      </c>
    </row>
    <row r="1110" spans="1:55" ht="15">
      <c r="A1110" s="14" t="s">
        <v>890</v>
      </c>
      <c r="B1110" s="31">
        <v>8</v>
      </c>
      <c r="C1110" s="31">
        <v>4245</v>
      </c>
      <c r="D1110" s="9" t="s">
        <v>244</v>
      </c>
      <c r="E1110" s="14" t="s">
        <v>20</v>
      </c>
      <c r="F1110" s="14" t="s">
        <v>883</v>
      </c>
      <c r="G1110" s="51">
        <v>1076</v>
      </c>
      <c r="H1110" s="51">
        <v>69</v>
      </c>
      <c r="I1110" s="59">
        <v>6.8500000000000005E-2</v>
      </c>
      <c r="J1110" s="51">
        <v>448800</v>
      </c>
      <c r="K1110" s="51">
        <v>1139</v>
      </c>
      <c r="L1110" s="52">
        <v>1034</v>
      </c>
      <c r="M1110" s="64">
        <f t="shared" si="100"/>
        <v>0.6</v>
      </c>
      <c r="N1110" s="43" t="str">
        <f>IFERROR(VLOOKUP(C1110, マスタ!$E$2:$G$33, 3, TRUE), "")</f>
        <v>化学・医薬品</v>
      </c>
      <c r="O1110" s="14" t="str">
        <f>IF(F1110 = "", "", TEXT( WORKDAY(TEXT(LEFT(F1110, FIND("(", F1110) - 1), "yyyy/mm/dd"), 1, マスタ!$A$2:$A$106), "yyyymmdd"))</f>
        <v>20170823</v>
      </c>
      <c r="P1110" s="18">
        <v>42970</v>
      </c>
      <c r="Q1110" s="57">
        <v>1085</v>
      </c>
      <c r="R1110" s="57">
        <v>1134</v>
      </c>
      <c r="S1110" s="57">
        <v>1085</v>
      </c>
      <c r="T1110" s="14" t="str">
        <f t="shared" si="101"/>
        <v>有</v>
      </c>
      <c r="U1110" s="14" t="str">
        <f t="shared" si="102"/>
        <v>無</v>
      </c>
      <c r="V1110" s="68">
        <f t="shared" si="103"/>
        <v>8.3643122676579917E-3</v>
      </c>
      <c r="W1110" s="19" t="s">
        <v>949</v>
      </c>
      <c r="X1110" s="47">
        <v>21</v>
      </c>
      <c r="Y1110" s="70">
        <f t="shared" si="99"/>
        <v>19.516728624535315</v>
      </c>
      <c r="Z1110">
        <v>1085</v>
      </c>
      <c r="AA1110">
        <v>1091</v>
      </c>
      <c r="AB1110">
        <v>1085</v>
      </c>
      <c r="AC1110">
        <v>1091</v>
      </c>
      <c r="AD1110">
        <v>17200</v>
      </c>
      <c r="AE1110">
        <v>1091</v>
      </c>
      <c r="AF1110">
        <v>1110</v>
      </c>
      <c r="AG1110">
        <v>1091</v>
      </c>
      <c r="AH1110">
        <v>1098</v>
      </c>
      <c r="AI1110">
        <v>18900</v>
      </c>
      <c r="AJ1110">
        <v>1097</v>
      </c>
      <c r="AK1110">
        <v>1101</v>
      </c>
      <c r="AL1110">
        <v>1097</v>
      </c>
      <c r="AM1110">
        <v>1097</v>
      </c>
      <c r="AN1110">
        <v>4300</v>
      </c>
      <c r="AO1110">
        <v>1096</v>
      </c>
      <c r="AP1110">
        <v>1105</v>
      </c>
      <c r="AQ1110">
        <v>1094</v>
      </c>
      <c r="AR1110">
        <v>1099</v>
      </c>
      <c r="AS1110">
        <v>10400</v>
      </c>
      <c r="AT1110">
        <v>1102</v>
      </c>
      <c r="AU1110">
        <v>1104</v>
      </c>
      <c r="AV1110">
        <v>1100</v>
      </c>
      <c r="AW1110">
        <v>1104</v>
      </c>
      <c r="AX1110">
        <v>3600</v>
      </c>
      <c r="AY1110">
        <v>1105</v>
      </c>
      <c r="AZ1110">
        <v>1114</v>
      </c>
      <c r="BA1110">
        <v>1104</v>
      </c>
      <c r="BB1110">
        <v>1104</v>
      </c>
      <c r="BC1110">
        <v>7600</v>
      </c>
    </row>
    <row r="1111" spans="1:55" ht="15">
      <c r="A1111" s="15" t="s">
        <v>889</v>
      </c>
      <c r="B1111" s="30">
        <v>9</v>
      </c>
      <c r="C1111" s="30">
        <v>9090</v>
      </c>
      <c r="D1111" s="10" t="s">
        <v>556</v>
      </c>
      <c r="E1111" s="15" t="s">
        <v>20</v>
      </c>
      <c r="F1111" s="15" t="s">
        <v>883</v>
      </c>
      <c r="G1111" s="50">
        <v>4730</v>
      </c>
      <c r="H1111" s="50">
        <v>285</v>
      </c>
      <c r="I1111" s="58">
        <v>6.4100000000000004E-2</v>
      </c>
      <c r="J1111" s="50">
        <v>395900</v>
      </c>
      <c r="K1111" s="50">
        <v>4930</v>
      </c>
      <c r="L1111" s="53">
        <v>4660</v>
      </c>
      <c r="M1111" s="63">
        <f t="shared" si="100"/>
        <v>0.7407407407407407</v>
      </c>
      <c r="N1111" s="42" t="str">
        <f>IFERROR(VLOOKUP(C1111, マスタ!$E$2:$G$33, 3, TRUE), "")</f>
        <v>陸運</v>
      </c>
      <c r="O1111" s="15" t="str">
        <f>IF(F1111 = "", "", TEXT( WORKDAY(TEXT(LEFT(F1111, FIND("(", F1111) - 1), "yyyy/mm/dd"), 1, マスタ!$A$2:$A$106), "yyyymmdd"))</f>
        <v>20170823</v>
      </c>
      <c r="P1111" s="16">
        <v>42970</v>
      </c>
      <c r="Q1111" s="56">
        <v>4745</v>
      </c>
      <c r="R1111" s="56">
        <v>4750</v>
      </c>
      <c r="S1111" s="56">
        <v>4515</v>
      </c>
      <c r="T1111" s="15" t="str">
        <f t="shared" si="101"/>
        <v>無</v>
      </c>
      <c r="U1111" s="15" t="str">
        <f t="shared" si="102"/>
        <v>有</v>
      </c>
      <c r="V1111" s="67">
        <f t="shared" si="103"/>
        <v>3.1712473572937938E-3</v>
      </c>
      <c r="W1111" s="17" t="s">
        <v>947</v>
      </c>
      <c r="X1111" s="46">
        <v>-47</v>
      </c>
      <c r="Y1111" s="71">
        <f t="shared" si="99"/>
        <v>-9.9365750528541241</v>
      </c>
      <c r="Z1111">
        <v>4745</v>
      </c>
      <c r="AA1111">
        <v>4750</v>
      </c>
      <c r="AB1111">
        <v>4730</v>
      </c>
      <c r="AC1111">
        <v>4735</v>
      </c>
      <c r="AD1111">
        <v>9000</v>
      </c>
      <c r="AE1111">
        <v>4730</v>
      </c>
      <c r="AF1111">
        <v>4735</v>
      </c>
      <c r="AG1111">
        <v>4700</v>
      </c>
      <c r="AH1111">
        <v>4715</v>
      </c>
      <c r="AI1111">
        <v>3100</v>
      </c>
      <c r="AJ1111">
        <v>4710</v>
      </c>
      <c r="AK1111">
        <v>4720</v>
      </c>
      <c r="AL1111">
        <v>4700</v>
      </c>
      <c r="AM1111">
        <v>4700</v>
      </c>
      <c r="AN1111">
        <v>1700</v>
      </c>
      <c r="AO1111">
        <v>4695</v>
      </c>
      <c r="AP1111">
        <v>4705</v>
      </c>
      <c r="AQ1111">
        <v>4690</v>
      </c>
      <c r="AR1111">
        <v>4700</v>
      </c>
      <c r="AS1111">
        <v>3600</v>
      </c>
      <c r="AT1111">
        <v>4700</v>
      </c>
      <c r="AU1111">
        <v>4715</v>
      </c>
      <c r="AV1111">
        <v>4700</v>
      </c>
      <c r="AW1111">
        <v>4715</v>
      </c>
      <c r="AX1111">
        <v>1500</v>
      </c>
      <c r="AY1111">
        <v>4720</v>
      </c>
      <c r="AZ1111">
        <v>4720</v>
      </c>
      <c r="BA1111">
        <v>4720</v>
      </c>
      <c r="BB1111">
        <v>4720</v>
      </c>
      <c r="BC1111">
        <v>100</v>
      </c>
    </row>
    <row r="1112" spans="1:55" ht="15">
      <c r="A1112" s="14" t="s">
        <v>890</v>
      </c>
      <c r="B1112" s="31">
        <v>10</v>
      </c>
      <c r="C1112" s="31">
        <v>4189</v>
      </c>
      <c r="D1112" s="9" t="s">
        <v>386</v>
      </c>
      <c r="E1112" s="14" t="s">
        <v>20</v>
      </c>
      <c r="F1112" s="14" t="s">
        <v>883</v>
      </c>
      <c r="G1112" s="51">
        <v>2750</v>
      </c>
      <c r="H1112" s="51">
        <v>162</v>
      </c>
      <c r="I1112" s="59">
        <v>6.2600000000000003E-2</v>
      </c>
      <c r="J1112" s="51">
        <v>752500</v>
      </c>
      <c r="K1112" s="51">
        <v>2774</v>
      </c>
      <c r="L1112" s="52">
        <v>2636</v>
      </c>
      <c r="M1112" s="64">
        <f t="shared" si="100"/>
        <v>0.17391304347826086</v>
      </c>
      <c r="N1112" s="43" t="str">
        <f>IFERROR(VLOOKUP(C1112, マスタ!$E$2:$G$33, 3, TRUE), "")</f>
        <v>化学・医薬品</v>
      </c>
      <c r="O1112" s="14" t="str">
        <f>IF(F1112 = "", "", TEXT( WORKDAY(TEXT(LEFT(F1112, FIND("(", F1112) - 1), "yyyy/mm/dd"), 1, マスタ!$A$2:$A$106), "yyyymmdd"))</f>
        <v>20170823</v>
      </c>
      <c r="P1112" s="18">
        <v>42970</v>
      </c>
      <c r="Q1112" s="57">
        <v>2750</v>
      </c>
      <c r="R1112" s="57">
        <v>2796</v>
      </c>
      <c r="S1112" s="57">
        <v>2693</v>
      </c>
      <c r="T1112" s="14" t="str">
        <f t="shared" si="101"/>
        <v>有</v>
      </c>
      <c r="U1112" s="14" t="str">
        <f t="shared" si="102"/>
        <v>有</v>
      </c>
      <c r="V1112" s="68">
        <f t="shared" si="103"/>
        <v>0</v>
      </c>
      <c r="W1112" s="19" t="s">
        <v>947</v>
      </c>
      <c r="X1112" s="47">
        <v>-27</v>
      </c>
      <c r="Y1112" s="70">
        <f t="shared" si="99"/>
        <v>-9.8181818181818183</v>
      </c>
      <c r="Z1112">
        <v>2750</v>
      </c>
      <c r="AA1112">
        <v>2753</v>
      </c>
      <c r="AB1112">
        <v>2696</v>
      </c>
      <c r="AC1112">
        <v>2729</v>
      </c>
      <c r="AD1112">
        <v>52900</v>
      </c>
      <c r="AE1112">
        <v>2728</v>
      </c>
      <c r="AF1112">
        <v>2728</v>
      </c>
      <c r="AG1112">
        <v>2693</v>
      </c>
      <c r="AH1112">
        <v>2715</v>
      </c>
      <c r="AI1112">
        <v>16000</v>
      </c>
      <c r="AJ1112">
        <v>2716</v>
      </c>
      <c r="AK1112">
        <v>2727</v>
      </c>
      <c r="AL1112">
        <v>2713</v>
      </c>
      <c r="AM1112">
        <v>2718</v>
      </c>
      <c r="AN1112">
        <v>10500</v>
      </c>
      <c r="AO1112">
        <v>2716</v>
      </c>
      <c r="AP1112">
        <v>2733</v>
      </c>
      <c r="AQ1112">
        <v>2715</v>
      </c>
      <c r="AR1112">
        <v>2733</v>
      </c>
      <c r="AS1112">
        <v>9600</v>
      </c>
      <c r="AT1112">
        <v>2732</v>
      </c>
      <c r="AU1112">
        <v>2748</v>
      </c>
      <c r="AV1112">
        <v>2727</v>
      </c>
      <c r="AW1112">
        <v>2746</v>
      </c>
      <c r="AX1112">
        <v>7000</v>
      </c>
      <c r="AY1112">
        <v>2747</v>
      </c>
      <c r="AZ1112">
        <v>2751</v>
      </c>
      <c r="BA1112">
        <v>2747</v>
      </c>
      <c r="BB1112">
        <v>2750</v>
      </c>
      <c r="BC1112">
        <v>4000</v>
      </c>
    </row>
    <row r="1113" spans="1:55" ht="15">
      <c r="A1113" s="15" t="s">
        <v>890</v>
      </c>
      <c r="B1113" s="30">
        <v>12</v>
      </c>
      <c r="C1113" s="30">
        <v>6272</v>
      </c>
      <c r="D1113" s="10" t="s">
        <v>449</v>
      </c>
      <c r="E1113" s="15" t="s">
        <v>20</v>
      </c>
      <c r="F1113" s="15" t="s">
        <v>883</v>
      </c>
      <c r="G1113" s="50">
        <v>1420</v>
      </c>
      <c r="H1113" s="50">
        <v>82</v>
      </c>
      <c r="I1113" s="58">
        <v>6.13E-2</v>
      </c>
      <c r="J1113" s="50">
        <v>245000</v>
      </c>
      <c r="K1113" s="50">
        <v>1430</v>
      </c>
      <c r="L1113" s="53">
        <v>1343</v>
      </c>
      <c r="M1113" s="63">
        <f t="shared" si="100"/>
        <v>0.11494252873563218</v>
      </c>
      <c r="N1113" s="42" t="str">
        <f>IFERROR(VLOOKUP(C1113, マスタ!$E$2:$G$33, 3, TRUE), "")</f>
        <v>機械</v>
      </c>
      <c r="O1113" s="15" t="str">
        <f>IF(F1113 = "", "", TEXT( WORKDAY(TEXT(LEFT(F1113, FIND("(", F1113) - 1), "yyyy/mm/dd"), 1, マスタ!$A$2:$A$106), "yyyymmdd"))</f>
        <v>20170823</v>
      </c>
      <c r="P1113" s="16">
        <v>42970</v>
      </c>
      <c r="Q1113" s="56">
        <v>1445</v>
      </c>
      <c r="R1113" s="56">
        <v>1460</v>
      </c>
      <c r="S1113" s="56">
        <v>1430</v>
      </c>
      <c r="T1113" s="15" t="str">
        <f t="shared" si="101"/>
        <v>有</v>
      </c>
      <c r="U1113" s="15" t="str">
        <f t="shared" si="102"/>
        <v>有</v>
      </c>
      <c r="V1113" s="67">
        <f t="shared" si="103"/>
        <v>1.7605633802816989E-2</v>
      </c>
      <c r="W1113" s="17" t="s">
        <v>947</v>
      </c>
      <c r="X1113" s="46">
        <v>-14</v>
      </c>
      <c r="Y1113" s="71">
        <f t="shared" si="99"/>
        <v>-9.8591549295774659</v>
      </c>
      <c r="Z1113">
        <v>1445</v>
      </c>
      <c r="AA1113">
        <v>1445</v>
      </c>
      <c r="AB1113">
        <v>1430</v>
      </c>
      <c r="AC1113">
        <v>1439</v>
      </c>
      <c r="AD1113">
        <v>18800</v>
      </c>
      <c r="AE1113">
        <v>1439</v>
      </c>
      <c r="AF1113">
        <v>1449</v>
      </c>
      <c r="AG1113">
        <v>1438</v>
      </c>
      <c r="AH1113">
        <v>1449</v>
      </c>
      <c r="AI1113">
        <v>13500</v>
      </c>
      <c r="AJ1113">
        <v>1447</v>
      </c>
      <c r="AK1113">
        <v>1456</v>
      </c>
      <c r="AL1113">
        <v>1446</v>
      </c>
      <c r="AM1113">
        <v>1451</v>
      </c>
      <c r="AN1113">
        <v>13700</v>
      </c>
      <c r="AO1113">
        <v>1450</v>
      </c>
      <c r="AP1113">
        <v>1450</v>
      </c>
      <c r="AQ1113">
        <v>1443</v>
      </c>
      <c r="AR1113">
        <v>1443</v>
      </c>
      <c r="AS1113">
        <v>2200</v>
      </c>
      <c r="AT1113">
        <v>1440</v>
      </c>
      <c r="AU1113">
        <v>1450</v>
      </c>
      <c r="AV1113">
        <v>1437</v>
      </c>
      <c r="AW1113">
        <v>1450</v>
      </c>
      <c r="AX1113">
        <v>8200</v>
      </c>
      <c r="AY1113">
        <v>1451</v>
      </c>
      <c r="AZ1113">
        <v>1452</v>
      </c>
      <c r="BA1113">
        <v>1441</v>
      </c>
      <c r="BB1113">
        <v>1444</v>
      </c>
      <c r="BC1113">
        <v>3000</v>
      </c>
    </row>
    <row r="1114" spans="1:55" ht="15">
      <c r="A1114" s="14" t="s">
        <v>890</v>
      </c>
      <c r="B1114" s="31">
        <v>13</v>
      </c>
      <c r="C1114" s="31">
        <v>5218</v>
      </c>
      <c r="D1114" s="9" t="s">
        <v>251</v>
      </c>
      <c r="E1114" s="14" t="s">
        <v>20</v>
      </c>
      <c r="F1114" s="14" t="s">
        <v>883</v>
      </c>
      <c r="G1114" s="51">
        <v>1513</v>
      </c>
      <c r="H1114" s="51">
        <v>86</v>
      </c>
      <c r="I1114" s="59">
        <v>6.0299999999999999E-2</v>
      </c>
      <c r="J1114" s="51">
        <v>407000</v>
      </c>
      <c r="K1114" s="51">
        <v>1513</v>
      </c>
      <c r="L1114" s="52">
        <v>1425</v>
      </c>
      <c r="M1114" s="64">
        <f t="shared" si="100"/>
        <v>0</v>
      </c>
      <c r="N1114" s="43" t="str">
        <f>IFERROR(VLOOKUP(C1114, マスタ!$E$2:$G$33, 3, TRUE), "")</f>
        <v>窯業</v>
      </c>
      <c r="O1114" s="14" t="str">
        <f>IF(F1114 = "", "", TEXT( WORKDAY(TEXT(LEFT(F1114, FIND("(", F1114) - 1), "yyyy/mm/dd"), 1, マスタ!$A$2:$A$106), "yyyymmdd"))</f>
        <v>20170823</v>
      </c>
      <c r="P1114" s="18">
        <v>42970</v>
      </c>
      <c r="Q1114" s="57">
        <v>1560</v>
      </c>
      <c r="R1114" s="57">
        <v>1565</v>
      </c>
      <c r="S1114" s="57">
        <v>1513</v>
      </c>
      <c r="T1114" s="14" t="str">
        <f t="shared" si="101"/>
        <v>無</v>
      </c>
      <c r="U1114" s="14" t="str">
        <f t="shared" si="102"/>
        <v>有</v>
      </c>
      <c r="V1114" s="68">
        <f t="shared" si="103"/>
        <v>3.1064111037673481E-2</v>
      </c>
      <c r="W1114" s="19" t="s">
        <v>947</v>
      </c>
      <c r="X1114" s="47">
        <v>-15</v>
      </c>
      <c r="Y1114" s="70">
        <f t="shared" si="99"/>
        <v>-9.9140779907468595</v>
      </c>
      <c r="Z1114">
        <v>1560</v>
      </c>
      <c r="AA1114">
        <v>1565</v>
      </c>
      <c r="AB1114">
        <v>1543</v>
      </c>
      <c r="AC1114">
        <v>1545</v>
      </c>
      <c r="AD1114">
        <v>65400</v>
      </c>
      <c r="AE1114">
        <v>1547</v>
      </c>
      <c r="AF1114">
        <v>1550</v>
      </c>
      <c r="AG1114">
        <v>1530</v>
      </c>
      <c r="AH1114">
        <v>1536</v>
      </c>
      <c r="AI1114">
        <v>19800</v>
      </c>
      <c r="AJ1114">
        <v>1538</v>
      </c>
      <c r="AK1114">
        <v>1549</v>
      </c>
      <c r="AL1114">
        <v>1523</v>
      </c>
      <c r="AM1114">
        <v>1526</v>
      </c>
      <c r="AN1114">
        <v>23500</v>
      </c>
      <c r="AO1114">
        <v>1529</v>
      </c>
      <c r="AP1114">
        <v>1529</v>
      </c>
      <c r="AQ1114">
        <v>1513</v>
      </c>
      <c r="AR1114">
        <v>1523</v>
      </c>
      <c r="AS1114">
        <v>18300</v>
      </c>
      <c r="AT1114">
        <v>1521</v>
      </c>
      <c r="AU1114">
        <v>1530</v>
      </c>
      <c r="AV1114">
        <v>1513</v>
      </c>
      <c r="AW1114">
        <v>1513</v>
      </c>
      <c r="AX1114">
        <v>8000</v>
      </c>
      <c r="AY1114">
        <v>1517</v>
      </c>
      <c r="AZ1114">
        <v>1525</v>
      </c>
      <c r="BA1114">
        <v>1513</v>
      </c>
      <c r="BB1114">
        <v>1519</v>
      </c>
      <c r="BC1114">
        <v>8300</v>
      </c>
    </row>
    <row r="1115" spans="1:55" ht="15">
      <c r="A1115" s="15" t="s">
        <v>889</v>
      </c>
      <c r="B1115" s="30">
        <v>15</v>
      </c>
      <c r="C1115" s="30">
        <v>4728</v>
      </c>
      <c r="D1115" s="10" t="s">
        <v>19</v>
      </c>
      <c r="E1115" s="15" t="s">
        <v>20</v>
      </c>
      <c r="F1115" s="15" t="s">
        <v>883</v>
      </c>
      <c r="G1115" s="50">
        <v>2155</v>
      </c>
      <c r="H1115" s="50">
        <v>115</v>
      </c>
      <c r="I1115" s="58">
        <v>5.6399999999999999E-2</v>
      </c>
      <c r="J1115" s="50">
        <v>114300</v>
      </c>
      <c r="K1115" s="50">
        <v>2192</v>
      </c>
      <c r="L1115" s="53">
        <v>2035</v>
      </c>
      <c r="M1115" s="63">
        <f t="shared" si="100"/>
        <v>0.2356687898089172</v>
      </c>
      <c r="N1115" s="42" t="str">
        <f>IFERROR(VLOOKUP(C1115, マスタ!$E$2:$G$33, 3, TRUE), "")</f>
        <v>化学・医薬品</v>
      </c>
      <c r="O1115" s="15" t="str">
        <f>IF(F1115 = "", "", TEXT( WORKDAY(TEXT(LEFT(F1115, FIND("(", F1115) - 1), "yyyy/mm/dd"), 1, マスタ!$A$2:$A$106), "yyyymmdd"))</f>
        <v>20170823</v>
      </c>
      <c r="P1115" s="16">
        <v>42970</v>
      </c>
      <c r="Q1115" s="56">
        <v>2203</v>
      </c>
      <c r="R1115" s="56">
        <v>2438</v>
      </c>
      <c r="S1115" s="56">
        <v>2171</v>
      </c>
      <c r="T1115" s="15" t="str">
        <f t="shared" si="101"/>
        <v>有</v>
      </c>
      <c r="U1115" s="15" t="str">
        <f t="shared" si="102"/>
        <v>有</v>
      </c>
      <c r="V1115" s="67">
        <f t="shared" si="103"/>
        <v>2.2273781902552248E-2</v>
      </c>
      <c r="W1115" s="17" t="s">
        <v>947</v>
      </c>
      <c r="X1115" s="46">
        <v>-21</v>
      </c>
      <c r="Y1115" s="71">
        <f t="shared" si="99"/>
        <v>-9.7447795823665899</v>
      </c>
      <c r="Z1115">
        <v>2203</v>
      </c>
      <c r="AA1115">
        <v>2230</v>
      </c>
      <c r="AB1115">
        <v>2200</v>
      </c>
      <c r="AC1115">
        <v>2204</v>
      </c>
      <c r="AD1115">
        <v>23100</v>
      </c>
      <c r="AE1115">
        <v>2205</v>
      </c>
      <c r="AF1115">
        <v>2210</v>
      </c>
      <c r="AG1115">
        <v>2193</v>
      </c>
      <c r="AH1115">
        <v>2200</v>
      </c>
      <c r="AI1115">
        <v>6200</v>
      </c>
      <c r="AJ1115">
        <v>2200</v>
      </c>
      <c r="AK1115">
        <v>2200</v>
      </c>
      <c r="AL1115">
        <v>2171</v>
      </c>
      <c r="AM1115">
        <v>2175</v>
      </c>
      <c r="AN1115">
        <v>3900</v>
      </c>
      <c r="AO1115">
        <v>2195</v>
      </c>
      <c r="AP1115">
        <v>2210</v>
      </c>
      <c r="AQ1115">
        <v>2190</v>
      </c>
      <c r="AR1115">
        <v>2190</v>
      </c>
      <c r="AS1115">
        <v>900</v>
      </c>
      <c r="AT1115">
        <v>2188</v>
      </c>
      <c r="AU1115">
        <v>2210</v>
      </c>
      <c r="AV1115">
        <v>2186</v>
      </c>
      <c r="AW1115">
        <v>2205</v>
      </c>
      <c r="AX1115">
        <v>4000</v>
      </c>
      <c r="AY1115">
        <v>2208</v>
      </c>
      <c r="AZ1115">
        <v>2217</v>
      </c>
      <c r="BA1115">
        <v>2208</v>
      </c>
      <c r="BB1115">
        <v>2217</v>
      </c>
      <c r="BC1115">
        <v>500</v>
      </c>
    </row>
    <row r="1116" spans="1:55" ht="15">
      <c r="A1116" s="14" t="s">
        <v>890</v>
      </c>
      <c r="B1116" s="31">
        <v>16</v>
      </c>
      <c r="C1116" s="31">
        <v>3036</v>
      </c>
      <c r="D1116" s="9" t="s">
        <v>444</v>
      </c>
      <c r="E1116" s="14" t="s">
        <v>20</v>
      </c>
      <c r="F1116" s="14" t="s">
        <v>883</v>
      </c>
      <c r="G1116" s="51">
        <v>2986</v>
      </c>
      <c r="H1116" s="51">
        <v>153</v>
      </c>
      <c r="I1116" s="59">
        <v>5.3999999999999999E-2</v>
      </c>
      <c r="J1116" s="51">
        <v>105300</v>
      </c>
      <c r="K1116" s="51">
        <v>2990</v>
      </c>
      <c r="L1116" s="52">
        <v>2838</v>
      </c>
      <c r="M1116" s="64">
        <f t="shared" si="100"/>
        <v>2.6315789473684209E-2</v>
      </c>
      <c r="N1116" s="43" t="str">
        <f>IFERROR(VLOOKUP(C1116, マスタ!$E$2:$G$33, 3, TRUE), "")</f>
        <v>繊維製品</v>
      </c>
      <c r="O1116" s="14" t="str">
        <f>IF(F1116 = "", "", TEXT( WORKDAY(TEXT(LEFT(F1116, FIND("(", F1116) - 1), "yyyy/mm/dd"), 1, マスタ!$A$2:$A$106), "yyyymmdd"))</f>
        <v>20170823</v>
      </c>
      <c r="P1116" s="18">
        <v>42970</v>
      </c>
      <c r="Q1116" s="57">
        <v>3250</v>
      </c>
      <c r="R1116" s="57">
        <v>3250</v>
      </c>
      <c r="S1116" s="57">
        <v>2952</v>
      </c>
      <c r="T1116" s="14" t="str">
        <f t="shared" si="101"/>
        <v>無</v>
      </c>
      <c r="U1116" s="14" t="str">
        <f t="shared" si="102"/>
        <v>有</v>
      </c>
      <c r="V1116" s="68">
        <f t="shared" si="103"/>
        <v>8.8412592096450027E-2</v>
      </c>
      <c r="W1116" s="19" t="s">
        <v>947</v>
      </c>
      <c r="X1116" s="47">
        <v>-29</v>
      </c>
      <c r="Y1116" s="70">
        <f t="shared" si="99"/>
        <v>-9.7119892833221702</v>
      </c>
      <c r="AD1116">
        <v>0</v>
      </c>
      <c r="AE1116">
        <v>3250</v>
      </c>
      <c r="AF1116">
        <v>3250</v>
      </c>
      <c r="AG1116">
        <v>3200</v>
      </c>
      <c r="AH1116">
        <v>3200</v>
      </c>
      <c r="AI1116">
        <v>41100</v>
      </c>
      <c r="AJ1116">
        <v>3200</v>
      </c>
      <c r="AK1116">
        <v>3220</v>
      </c>
      <c r="AL1116">
        <v>3170</v>
      </c>
      <c r="AM1116">
        <v>3190</v>
      </c>
      <c r="AN1116">
        <v>21600</v>
      </c>
      <c r="AO1116">
        <v>3190</v>
      </c>
      <c r="AP1116">
        <v>3220</v>
      </c>
      <c r="AQ1116">
        <v>3190</v>
      </c>
      <c r="AR1116">
        <v>3200</v>
      </c>
      <c r="AS1116">
        <v>10000</v>
      </c>
      <c r="AT1116">
        <v>3195</v>
      </c>
      <c r="AU1116">
        <v>3195</v>
      </c>
      <c r="AV1116">
        <v>3120</v>
      </c>
      <c r="AW1116">
        <v>3120</v>
      </c>
      <c r="AX1116">
        <v>17500</v>
      </c>
      <c r="AY1116">
        <v>3115</v>
      </c>
      <c r="AZ1116">
        <v>3125</v>
      </c>
      <c r="BA1116">
        <v>3075</v>
      </c>
      <c r="BB1116">
        <v>3110</v>
      </c>
      <c r="BC1116">
        <v>13500</v>
      </c>
    </row>
    <row r="1117" spans="1:55" ht="15">
      <c r="A1117" s="15" t="s">
        <v>889</v>
      </c>
      <c r="B1117" s="30">
        <v>17</v>
      </c>
      <c r="C1117" s="30">
        <v>3396</v>
      </c>
      <c r="D1117" s="10" t="s">
        <v>884</v>
      </c>
      <c r="E1117" s="15" t="s">
        <v>20</v>
      </c>
      <c r="F1117" s="15" t="s">
        <v>883</v>
      </c>
      <c r="G1117" s="50">
        <v>1359</v>
      </c>
      <c r="H1117" s="50">
        <v>68</v>
      </c>
      <c r="I1117" s="58">
        <v>5.2699999999999997E-2</v>
      </c>
      <c r="J1117" s="50">
        <v>45200</v>
      </c>
      <c r="K1117" s="50">
        <v>1359</v>
      </c>
      <c r="L1117" s="53">
        <v>1293</v>
      </c>
      <c r="M1117" s="63">
        <f t="shared" si="100"/>
        <v>0</v>
      </c>
      <c r="N1117" s="42" t="str">
        <f>IFERROR(VLOOKUP(C1117, マスタ!$E$2:$G$33, 3, TRUE), "")</f>
        <v>繊維製品</v>
      </c>
      <c r="O1117" s="15" t="str">
        <f>IF(F1117 = "", "", TEXT( WORKDAY(TEXT(LEFT(F1117, FIND("(", F1117) - 1), "yyyy/mm/dd"), 1, マスタ!$A$2:$A$106), "yyyymmdd"))</f>
        <v>20170823</v>
      </c>
      <c r="P1117" s="16">
        <v>42970</v>
      </c>
      <c r="Q1117" s="56">
        <v>1365</v>
      </c>
      <c r="R1117" s="56">
        <v>1376</v>
      </c>
      <c r="S1117" s="56">
        <v>1298</v>
      </c>
      <c r="T1117" s="15" t="str">
        <f t="shared" si="101"/>
        <v>無</v>
      </c>
      <c r="U1117" s="15" t="str">
        <f t="shared" si="102"/>
        <v>有</v>
      </c>
      <c r="V1117" s="67">
        <f t="shared" si="103"/>
        <v>4.4150110375276164E-3</v>
      </c>
      <c r="W1117" s="17" t="s">
        <v>947</v>
      </c>
      <c r="X1117" s="46">
        <v>-13</v>
      </c>
      <c r="Y1117" s="71">
        <f t="shared" si="99"/>
        <v>-9.5658572479764548</v>
      </c>
      <c r="Z1117">
        <v>1365</v>
      </c>
      <c r="AA1117">
        <v>1375</v>
      </c>
      <c r="AB1117">
        <v>1364</v>
      </c>
      <c r="AC1117">
        <v>1371</v>
      </c>
      <c r="AD1117">
        <v>7900</v>
      </c>
      <c r="AE1117">
        <v>1369</v>
      </c>
      <c r="AF1117">
        <v>1372</v>
      </c>
      <c r="AG1117">
        <v>1369</v>
      </c>
      <c r="AH1117">
        <v>1372</v>
      </c>
      <c r="AI1117">
        <v>1100</v>
      </c>
      <c r="AJ1117">
        <v>1373</v>
      </c>
      <c r="AK1117">
        <v>1375</v>
      </c>
      <c r="AL1117">
        <v>1366</v>
      </c>
      <c r="AM1117">
        <v>1375</v>
      </c>
      <c r="AN1117">
        <v>1900</v>
      </c>
      <c r="AO1117">
        <v>1376</v>
      </c>
      <c r="AP1117">
        <v>1376</v>
      </c>
      <c r="AQ1117">
        <v>1372</v>
      </c>
      <c r="AR1117">
        <v>1372</v>
      </c>
      <c r="AS1117">
        <v>200</v>
      </c>
      <c r="AT1117">
        <v>1370</v>
      </c>
      <c r="AU1117">
        <v>1370</v>
      </c>
      <c r="AV1117">
        <v>1350</v>
      </c>
      <c r="AW1117">
        <v>1350</v>
      </c>
      <c r="AX1117">
        <v>3800</v>
      </c>
      <c r="AY1117">
        <v>1345</v>
      </c>
      <c r="AZ1117">
        <v>1348</v>
      </c>
      <c r="BA1117">
        <v>1340</v>
      </c>
      <c r="BB1117">
        <v>1340</v>
      </c>
      <c r="BC1117">
        <v>700</v>
      </c>
    </row>
    <row r="1118" spans="1:55" ht="15">
      <c r="A1118" s="14" t="s">
        <v>892</v>
      </c>
      <c r="B1118" s="31">
        <v>20</v>
      </c>
      <c r="C1118" s="31">
        <v>4980</v>
      </c>
      <c r="D1118" s="9" t="s">
        <v>370</v>
      </c>
      <c r="E1118" s="14" t="s">
        <v>20</v>
      </c>
      <c r="F1118" s="14" t="s">
        <v>883</v>
      </c>
      <c r="G1118" s="51">
        <v>1402</v>
      </c>
      <c r="H1118" s="51">
        <v>67</v>
      </c>
      <c r="I1118" s="59">
        <v>5.0200000000000002E-2</v>
      </c>
      <c r="J1118" s="51">
        <v>1179900</v>
      </c>
      <c r="K1118" s="51">
        <v>1414</v>
      </c>
      <c r="L1118" s="52">
        <v>1346</v>
      </c>
      <c r="M1118" s="64">
        <f t="shared" si="100"/>
        <v>0.17647058823529413</v>
      </c>
      <c r="N1118" s="43" t="str">
        <f>IFERROR(VLOOKUP(C1118, マスタ!$E$2:$G$33, 3, TRUE), "")</f>
        <v>化学・医薬品</v>
      </c>
      <c r="O1118" s="14" t="str">
        <f>IF(F1118 = "", "", TEXT( WORKDAY(TEXT(LEFT(F1118, FIND("(", F1118) - 1), "yyyy/mm/dd"), 1, マスタ!$A$2:$A$106), "yyyymmdd"))</f>
        <v>20170823</v>
      </c>
      <c r="P1118" s="18">
        <v>42970</v>
      </c>
      <c r="Q1118" s="57">
        <v>1421</v>
      </c>
      <c r="R1118" s="57">
        <v>1425</v>
      </c>
      <c r="S1118" s="57">
        <v>1401</v>
      </c>
      <c r="T1118" s="14" t="str">
        <f t="shared" si="101"/>
        <v>無</v>
      </c>
      <c r="U1118" s="14" t="str">
        <f t="shared" si="102"/>
        <v>有</v>
      </c>
      <c r="V1118" s="68">
        <f t="shared" si="103"/>
        <v>1.3552068473609236E-2</v>
      </c>
      <c r="W1118" s="19" t="s">
        <v>947</v>
      </c>
      <c r="X1118" s="47">
        <v>-14</v>
      </c>
      <c r="Y1118" s="70">
        <f t="shared" si="99"/>
        <v>-9.985734664764621</v>
      </c>
      <c r="Z1118">
        <v>1421</v>
      </c>
      <c r="AA1118">
        <v>1425</v>
      </c>
      <c r="AB1118">
        <v>1415</v>
      </c>
      <c r="AC1118">
        <v>1422</v>
      </c>
      <c r="AD1118">
        <v>68000</v>
      </c>
      <c r="AE1118">
        <v>1420</v>
      </c>
      <c r="AF1118">
        <v>1420</v>
      </c>
      <c r="AG1118">
        <v>1406</v>
      </c>
      <c r="AH1118">
        <v>1412</v>
      </c>
      <c r="AI1118">
        <v>21400</v>
      </c>
      <c r="AJ1118">
        <v>1413</v>
      </c>
      <c r="AK1118">
        <v>1416</v>
      </c>
      <c r="AL1118">
        <v>1412</v>
      </c>
      <c r="AM1118">
        <v>1412</v>
      </c>
      <c r="AN1118">
        <v>9000</v>
      </c>
      <c r="AO1118">
        <v>1412</v>
      </c>
      <c r="AP1118">
        <v>1412</v>
      </c>
      <c r="AQ1118">
        <v>1405</v>
      </c>
      <c r="AR1118">
        <v>1408</v>
      </c>
      <c r="AS1118">
        <v>13000</v>
      </c>
      <c r="AT1118">
        <v>1407</v>
      </c>
      <c r="AU1118">
        <v>1407</v>
      </c>
      <c r="AV1118">
        <v>1401</v>
      </c>
      <c r="AW1118">
        <v>1401</v>
      </c>
      <c r="AX1118">
        <v>12600</v>
      </c>
      <c r="AY1118">
        <v>1401</v>
      </c>
      <c r="AZ1118">
        <v>1407</v>
      </c>
      <c r="BA1118">
        <v>1401</v>
      </c>
      <c r="BB1118">
        <v>1407</v>
      </c>
      <c r="BC1118">
        <v>6300</v>
      </c>
    </row>
    <row r="1119" spans="1:55" ht="15">
      <c r="A1119" s="15" t="s">
        <v>890</v>
      </c>
      <c r="B1119" s="30">
        <v>21</v>
      </c>
      <c r="C1119" s="30">
        <v>3457</v>
      </c>
      <c r="D1119" s="10" t="s">
        <v>885</v>
      </c>
      <c r="E1119" s="15" t="s">
        <v>20</v>
      </c>
      <c r="F1119" s="15" t="s">
        <v>883</v>
      </c>
      <c r="G1119" s="50">
        <v>1623</v>
      </c>
      <c r="H1119" s="50">
        <v>76</v>
      </c>
      <c r="I1119" s="58">
        <v>4.9099999999999998E-2</v>
      </c>
      <c r="J1119" s="50">
        <v>40100</v>
      </c>
      <c r="K1119" s="50">
        <v>1639</v>
      </c>
      <c r="L1119" s="53">
        <v>1555</v>
      </c>
      <c r="M1119" s="63">
        <f t="shared" si="100"/>
        <v>0.19047619047619047</v>
      </c>
      <c r="N1119" s="42" t="str">
        <f>IFERROR(VLOOKUP(C1119, マスタ!$E$2:$G$33, 3, TRUE), "")</f>
        <v>繊維製品</v>
      </c>
      <c r="O1119" s="15" t="str">
        <f>IF(F1119 = "", "", TEXT( WORKDAY(TEXT(LEFT(F1119, FIND("(", F1119) - 1), "yyyy/mm/dd"), 1, マスタ!$A$2:$A$106), "yyyymmdd"))</f>
        <v>20170823</v>
      </c>
      <c r="P1119" s="16">
        <v>42970</v>
      </c>
      <c r="Q1119" s="56">
        <v>1652</v>
      </c>
      <c r="R1119" s="56">
        <v>1679</v>
      </c>
      <c r="S1119" s="56">
        <v>1633</v>
      </c>
      <c r="T1119" s="15" t="str">
        <f t="shared" si="101"/>
        <v>有</v>
      </c>
      <c r="U1119" s="15" t="str">
        <f t="shared" si="102"/>
        <v>有</v>
      </c>
      <c r="V1119" s="67">
        <f t="shared" si="103"/>
        <v>1.7868145409735137E-2</v>
      </c>
      <c r="W1119" s="17" t="s">
        <v>947</v>
      </c>
      <c r="X1119" s="46">
        <v>-16</v>
      </c>
      <c r="Y1119" s="71">
        <f t="shared" si="99"/>
        <v>-9.8582871226124471</v>
      </c>
      <c r="Z1119">
        <v>1652</v>
      </c>
      <c r="AA1119">
        <v>1652</v>
      </c>
      <c r="AB1119">
        <v>1640</v>
      </c>
      <c r="AC1119">
        <v>1641</v>
      </c>
      <c r="AD1119">
        <v>4000</v>
      </c>
      <c r="AE1119">
        <v>1651</v>
      </c>
      <c r="AF1119">
        <v>1661</v>
      </c>
      <c r="AG1119">
        <v>1651</v>
      </c>
      <c r="AH1119">
        <v>1659</v>
      </c>
      <c r="AI1119">
        <v>1700</v>
      </c>
      <c r="AJ1119">
        <v>1651</v>
      </c>
      <c r="AK1119">
        <v>1651</v>
      </c>
      <c r="AL1119">
        <v>1642</v>
      </c>
      <c r="AM1119">
        <v>1647</v>
      </c>
      <c r="AN1119">
        <v>1700</v>
      </c>
      <c r="AO1119">
        <v>1645</v>
      </c>
      <c r="AP1119">
        <v>1645</v>
      </c>
      <c r="AQ1119">
        <v>1643</v>
      </c>
      <c r="AR1119">
        <v>1645</v>
      </c>
      <c r="AS1119">
        <v>600</v>
      </c>
      <c r="AT1119">
        <v>1642</v>
      </c>
      <c r="AU1119">
        <v>1644</v>
      </c>
      <c r="AV1119">
        <v>1636</v>
      </c>
      <c r="AW1119">
        <v>1636</v>
      </c>
      <c r="AX1119">
        <v>1400</v>
      </c>
      <c r="AY1119">
        <v>1633</v>
      </c>
      <c r="AZ1119">
        <v>1633</v>
      </c>
      <c r="BA1119">
        <v>1633</v>
      </c>
      <c r="BB1119">
        <v>1633</v>
      </c>
      <c r="BC1119">
        <v>200</v>
      </c>
    </row>
    <row r="1120" spans="1:55" ht="15">
      <c r="A1120" s="14" t="s">
        <v>889</v>
      </c>
      <c r="B1120" s="31">
        <v>22</v>
      </c>
      <c r="C1120" s="31">
        <v>6240</v>
      </c>
      <c r="D1120" s="9" t="s">
        <v>194</v>
      </c>
      <c r="E1120" s="14" t="s">
        <v>20</v>
      </c>
      <c r="F1120" s="14" t="s">
        <v>883</v>
      </c>
      <c r="G1120" s="51">
        <v>3450</v>
      </c>
      <c r="H1120" s="51">
        <v>155</v>
      </c>
      <c r="I1120" s="59">
        <v>4.7E-2</v>
      </c>
      <c r="J1120" s="51">
        <v>1217700</v>
      </c>
      <c r="K1120" s="51">
        <v>3450</v>
      </c>
      <c r="L1120" s="52">
        <v>3250</v>
      </c>
      <c r="M1120" s="64">
        <f t="shared" si="100"/>
        <v>0</v>
      </c>
      <c r="N1120" s="43" t="str">
        <f>IFERROR(VLOOKUP(C1120, マスタ!$E$2:$G$33, 3, TRUE), "")</f>
        <v>機械</v>
      </c>
      <c r="O1120" s="14" t="str">
        <f>IF(F1120 = "", "", TEXT( WORKDAY(TEXT(LEFT(F1120, FIND("(", F1120) - 1), "yyyy/mm/dd"), 1, マスタ!$A$2:$A$106), "yyyymmdd"))</f>
        <v>20170823</v>
      </c>
      <c r="P1120" s="18">
        <v>42970</v>
      </c>
      <c r="Q1120" s="57">
        <v>3400</v>
      </c>
      <c r="R1120" s="57">
        <v>3445</v>
      </c>
      <c r="S1120" s="57">
        <v>3330</v>
      </c>
      <c r="T1120" s="14" t="str">
        <f t="shared" si="101"/>
        <v>有</v>
      </c>
      <c r="U1120" s="14" t="str">
        <f t="shared" si="102"/>
        <v>有</v>
      </c>
      <c r="V1120" s="68">
        <f t="shared" si="103"/>
        <v>-1.4492753623188359E-2</v>
      </c>
      <c r="W1120" s="19" t="s">
        <v>947</v>
      </c>
      <c r="X1120" s="47">
        <v>-34</v>
      </c>
      <c r="Y1120" s="70">
        <f t="shared" si="99"/>
        <v>-9.8550724637681153</v>
      </c>
      <c r="Z1120">
        <v>3400</v>
      </c>
      <c r="AA1120">
        <v>3435</v>
      </c>
      <c r="AB1120">
        <v>3330</v>
      </c>
      <c r="AC1120">
        <v>3370</v>
      </c>
      <c r="AD1120">
        <v>115700</v>
      </c>
      <c r="AE1120">
        <v>3375</v>
      </c>
      <c r="AF1120">
        <v>3420</v>
      </c>
      <c r="AG1120">
        <v>3360</v>
      </c>
      <c r="AH1120">
        <v>3385</v>
      </c>
      <c r="AI1120">
        <v>42600</v>
      </c>
      <c r="AJ1120">
        <v>3380</v>
      </c>
      <c r="AK1120">
        <v>3400</v>
      </c>
      <c r="AL1120">
        <v>3370</v>
      </c>
      <c r="AM1120">
        <v>3375</v>
      </c>
      <c r="AN1120">
        <v>11700</v>
      </c>
      <c r="AO1120">
        <v>3375</v>
      </c>
      <c r="AP1120">
        <v>3380</v>
      </c>
      <c r="AQ1120">
        <v>3340</v>
      </c>
      <c r="AR1120">
        <v>3340</v>
      </c>
      <c r="AS1120">
        <v>22500</v>
      </c>
      <c r="AT1120">
        <v>3345</v>
      </c>
      <c r="AU1120">
        <v>3370</v>
      </c>
      <c r="AV1120">
        <v>3340</v>
      </c>
      <c r="AW1120">
        <v>3355</v>
      </c>
      <c r="AX1120">
        <v>14600</v>
      </c>
      <c r="AY1120">
        <v>3350</v>
      </c>
      <c r="AZ1120">
        <v>3400</v>
      </c>
      <c r="BA1120">
        <v>3350</v>
      </c>
      <c r="BB1120">
        <v>3385</v>
      </c>
      <c r="BC1120">
        <v>16900</v>
      </c>
    </row>
    <row r="1121" spans="1:55" ht="15">
      <c r="A1121" s="15" t="s">
        <v>893</v>
      </c>
      <c r="B1121" s="30">
        <v>23</v>
      </c>
      <c r="C1121" s="30">
        <v>3672</v>
      </c>
      <c r="D1121" s="10" t="s">
        <v>129</v>
      </c>
      <c r="E1121" s="15" t="s">
        <v>20</v>
      </c>
      <c r="F1121" s="15" t="s">
        <v>883</v>
      </c>
      <c r="G1121" s="50">
        <v>1126</v>
      </c>
      <c r="H1121" s="50">
        <v>49</v>
      </c>
      <c r="I1121" s="58">
        <v>4.5499999999999999E-2</v>
      </c>
      <c r="J1121" s="50">
        <v>449900</v>
      </c>
      <c r="K1121" s="50">
        <v>1126</v>
      </c>
      <c r="L1121" s="53">
        <v>1077</v>
      </c>
      <c r="M1121" s="63">
        <f t="shared" si="100"/>
        <v>0</v>
      </c>
      <c r="N1121" s="42" t="str">
        <f>IFERROR(VLOOKUP(C1121, マスタ!$E$2:$G$33, 3, TRUE), "")</f>
        <v>36</v>
      </c>
      <c r="O1121" s="15" t="str">
        <f>IF(F1121 = "", "", TEXT( WORKDAY(TEXT(LEFT(F1121, FIND("(", F1121) - 1), "yyyy/mm/dd"), 1, マスタ!$A$2:$A$106), "yyyymmdd"))</f>
        <v>20170823</v>
      </c>
      <c r="P1121" s="16">
        <v>42970</v>
      </c>
      <c r="Q1121" s="56">
        <v>1144</v>
      </c>
      <c r="R1121" s="56">
        <v>1165</v>
      </c>
      <c r="S1121" s="56">
        <v>1126</v>
      </c>
      <c r="T1121" s="15" t="str">
        <f t="shared" si="101"/>
        <v>有</v>
      </c>
      <c r="U1121" s="15" t="str">
        <f t="shared" si="102"/>
        <v>有</v>
      </c>
      <c r="V1121" s="67">
        <f t="shared" si="103"/>
        <v>1.5985790408525657E-2</v>
      </c>
      <c r="W1121" s="17" t="s">
        <v>948</v>
      </c>
      <c r="X1121" s="46">
        <v>-3</v>
      </c>
      <c r="Y1121" s="71">
        <f t="shared" si="99"/>
        <v>-2.6642984014209592</v>
      </c>
      <c r="Z1121">
        <v>1144</v>
      </c>
      <c r="AA1121">
        <v>1163</v>
      </c>
      <c r="AB1121">
        <v>1144</v>
      </c>
      <c r="AC1121">
        <v>1162</v>
      </c>
      <c r="AD1121">
        <v>79500</v>
      </c>
      <c r="AE1121">
        <v>1161</v>
      </c>
      <c r="AF1121">
        <v>1165</v>
      </c>
      <c r="AG1121">
        <v>1153</v>
      </c>
      <c r="AH1121">
        <v>1153</v>
      </c>
      <c r="AI1121">
        <v>34900</v>
      </c>
      <c r="AJ1121">
        <v>1152</v>
      </c>
      <c r="AK1121">
        <v>1154</v>
      </c>
      <c r="AL1121">
        <v>1137</v>
      </c>
      <c r="AM1121">
        <v>1140</v>
      </c>
      <c r="AN1121">
        <v>30300</v>
      </c>
      <c r="AO1121">
        <v>1140</v>
      </c>
      <c r="AP1121">
        <v>1145</v>
      </c>
      <c r="AQ1121">
        <v>1138</v>
      </c>
      <c r="AR1121">
        <v>1138</v>
      </c>
      <c r="AS1121">
        <v>12200</v>
      </c>
      <c r="AT1121">
        <v>1139</v>
      </c>
      <c r="AU1121">
        <v>1144</v>
      </c>
      <c r="AV1121">
        <v>1137</v>
      </c>
      <c r="AW1121">
        <v>1141</v>
      </c>
      <c r="AX1121">
        <v>12300</v>
      </c>
      <c r="AY1121">
        <v>1144</v>
      </c>
      <c r="AZ1121">
        <v>1156</v>
      </c>
      <c r="BA1121">
        <v>1144</v>
      </c>
      <c r="BB1121">
        <v>1150</v>
      </c>
      <c r="BC1121">
        <v>17600</v>
      </c>
    </row>
    <row r="1122" spans="1:55" ht="27">
      <c r="A1122" s="14" t="s">
        <v>894</v>
      </c>
      <c r="B1122" s="31">
        <v>29</v>
      </c>
      <c r="C1122" s="31">
        <v>6817</v>
      </c>
      <c r="D1122" s="9" t="s">
        <v>31</v>
      </c>
      <c r="E1122" s="14" t="s">
        <v>20</v>
      </c>
      <c r="F1122" s="14" t="s">
        <v>883</v>
      </c>
      <c r="G1122" s="51">
        <v>2107</v>
      </c>
      <c r="H1122" s="51">
        <v>86</v>
      </c>
      <c r="I1122" s="59">
        <v>4.2599999999999999E-2</v>
      </c>
      <c r="J1122" s="51">
        <v>565600</v>
      </c>
      <c r="K1122" s="51">
        <v>2127</v>
      </c>
      <c r="L1122" s="52">
        <v>2008</v>
      </c>
      <c r="M1122" s="64">
        <f t="shared" si="100"/>
        <v>0.16806722689075632</v>
      </c>
      <c r="N1122" s="43" t="str">
        <f>IFERROR(VLOOKUP(C1122, マスタ!$E$2:$G$33, 3, TRUE), "")</f>
        <v>電気</v>
      </c>
      <c r="O1122" s="14" t="str">
        <f>IF(F1122 = "", "", TEXT( WORKDAY(TEXT(LEFT(F1122, FIND("(", F1122) - 1), "yyyy/mm/dd"), 1, マスタ!$A$2:$A$106), "yyyymmdd"))</f>
        <v>20170823</v>
      </c>
      <c r="P1122" s="18">
        <v>42970</v>
      </c>
      <c r="Q1122" s="57">
        <v>2102</v>
      </c>
      <c r="R1122" s="57">
        <v>2113</v>
      </c>
      <c r="S1122" s="57">
        <v>2067</v>
      </c>
      <c r="T1122" s="14" t="str">
        <f t="shared" si="101"/>
        <v>無</v>
      </c>
      <c r="U1122" s="14" t="str">
        <f t="shared" si="102"/>
        <v>有</v>
      </c>
      <c r="V1122" s="68">
        <f t="shared" si="103"/>
        <v>-2.3730422401518902E-3</v>
      </c>
      <c r="W1122" s="19" t="s">
        <v>947</v>
      </c>
      <c r="X1122" s="47">
        <v>-21</v>
      </c>
      <c r="Y1122" s="70">
        <f t="shared" si="99"/>
        <v>-9.9667774086378724</v>
      </c>
      <c r="Z1122">
        <v>2102</v>
      </c>
      <c r="AA1122">
        <v>2107</v>
      </c>
      <c r="AB1122">
        <v>2082</v>
      </c>
      <c r="AC1122">
        <v>2095</v>
      </c>
      <c r="AD1122">
        <v>15100</v>
      </c>
      <c r="AE1122">
        <v>2101</v>
      </c>
      <c r="AF1122">
        <v>2103</v>
      </c>
      <c r="AG1122">
        <v>2080</v>
      </c>
      <c r="AH1122">
        <v>2093</v>
      </c>
      <c r="AI1122">
        <v>11900</v>
      </c>
      <c r="AJ1122">
        <v>2093</v>
      </c>
      <c r="AK1122">
        <v>2099</v>
      </c>
      <c r="AL1122">
        <v>2084</v>
      </c>
      <c r="AM1122">
        <v>2084</v>
      </c>
      <c r="AN1122">
        <v>6000</v>
      </c>
      <c r="AO1122">
        <v>2084</v>
      </c>
      <c r="AP1122">
        <v>2090</v>
      </c>
      <c r="AQ1122">
        <v>2077</v>
      </c>
      <c r="AR1122">
        <v>2077</v>
      </c>
      <c r="AS1122">
        <v>12300</v>
      </c>
      <c r="AT1122">
        <v>2076</v>
      </c>
      <c r="AU1122">
        <v>2080</v>
      </c>
      <c r="AV1122">
        <v>2072</v>
      </c>
      <c r="AW1122">
        <v>2076</v>
      </c>
      <c r="AX1122">
        <v>8300</v>
      </c>
      <c r="AY1122">
        <v>2078</v>
      </c>
      <c r="AZ1122">
        <v>2082</v>
      </c>
      <c r="BA1122">
        <v>2077</v>
      </c>
      <c r="BB1122">
        <v>2079</v>
      </c>
      <c r="BC1122">
        <v>2400</v>
      </c>
    </row>
    <row r="1123" spans="1:55" ht="27">
      <c r="A1123" s="15" t="s">
        <v>894</v>
      </c>
      <c r="B1123" s="30">
        <v>31</v>
      </c>
      <c r="C1123" s="30">
        <v>1766</v>
      </c>
      <c r="D1123" s="10" t="s">
        <v>886</v>
      </c>
      <c r="E1123" s="15" t="s">
        <v>20</v>
      </c>
      <c r="F1123" s="15" t="s">
        <v>883</v>
      </c>
      <c r="G1123" s="50">
        <v>15560</v>
      </c>
      <c r="H1123" s="50">
        <v>610</v>
      </c>
      <c r="I1123" s="58">
        <v>4.0800000000000003E-2</v>
      </c>
      <c r="J1123" s="50">
        <v>107000</v>
      </c>
      <c r="K1123" s="50">
        <v>15630</v>
      </c>
      <c r="L1123" s="53">
        <v>14880</v>
      </c>
      <c r="M1123" s="63">
        <f t="shared" si="100"/>
        <v>9.3333333333333338E-2</v>
      </c>
      <c r="N1123" s="42" t="str">
        <f>IFERROR(VLOOKUP(C1123, マスタ!$E$2:$G$33, 3, TRUE), "")</f>
        <v>建設</v>
      </c>
      <c r="O1123" s="15" t="str">
        <f>IF(F1123 = "", "", TEXT( WORKDAY(TEXT(LEFT(F1123, FIND("(", F1123) - 1), "yyyy/mm/dd"), 1, マスタ!$A$2:$A$106), "yyyymmdd"))</f>
        <v>20170823</v>
      </c>
      <c r="P1123" s="16">
        <v>42970</v>
      </c>
      <c r="Q1123" s="56">
        <v>15670</v>
      </c>
      <c r="R1123" s="56">
        <v>15760</v>
      </c>
      <c r="S1123" s="56">
        <v>15270</v>
      </c>
      <c r="T1123" s="15" t="str">
        <f t="shared" si="101"/>
        <v>無</v>
      </c>
      <c r="U1123" s="15" t="str">
        <f t="shared" si="102"/>
        <v>有</v>
      </c>
      <c r="V1123" s="67">
        <f t="shared" si="103"/>
        <v>7.0694087403599948E-3</v>
      </c>
      <c r="W1123" s="17" t="s">
        <v>947</v>
      </c>
      <c r="X1123" s="46">
        <v>-155</v>
      </c>
      <c r="Y1123" s="71">
        <f t="shared" si="99"/>
        <v>-9.9614395886889451</v>
      </c>
      <c r="Z1123">
        <v>15670</v>
      </c>
      <c r="AA1123">
        <v>15760</v>
      </c>
      <c r="AB1123">
        <v>15590</v>
      </c>
      <c r="AC1123">
        <v>15690</v>
      </c>
      <c r="AD1123">
        <v>8900</v>
      </c>
      <c r="AE1123">
        <v>15690</v>
      </c>
      <c r="AF1123">
        <v>15700</v>
      </c>
      <c r="AG1123">
        <v>15460</v>
      </c>
      <c r="AH1123">
        <v>15460</v>
      </c>
      <c r="AI1123">
        <v>3200</v>
      </c>
      <c r="AJ1123">
        <v>15490</v>
      </c>
      <c r="AK1123">
        <v>15510</v>
      </c>
      <c r="AL1123">
        <v>15490</v>
      </c>
      <c r="AM1123">
        <v>15510</v>
      </c>
      <c r="AN1123">
        <v>500</v>
      </c>
      <c r="AO1123">
        <v>15490</v>
      </c>
      <c r="AP1123">
        <v>15520</v>
      </c>
      <c r="AQ1123">
        <v>15430</v>
      </c>
      <c r="AR1123">
        <v>15430</v>
      </c>
      <c r="AS1123">
        <v>1500</v>
      </c>
      <c r="AT1123">
        <v>15420</v>
      </c>
      <c r="AU1123">
        <v>15470</v>
      </c>
      <c r="AV1123">
        <v>15400</v>
      </c>
      <c r="AW1123">
        <v>15470</v>
      </c>
      <c r="AX1123">
        <v>1900</v>
      </c>
      <c r="AY1123">
        <v>15460</v>
      </c>
      <c r="AZ1123">
        <v>15460</v>
      </c>
      <c r="BA1123">
        <v>15420</v>
      </c>
      <c r="BB1123">
        <v>15420</v>
      </c>
      <c r="BC1123">
        <v>900</v>
      </c>
    </row>
    <row r="1124" spans="1:55" ht="15">
      <c r="A1124" s="14" t="s">
        <v>894</v>
      </c>
      <c r="B1124" s="31">
        <v>32</v>
      </c>
      <c r="C1124" s="31">
        <v>7917</v>
      </c>
      <c r="D1124" s="9" t="s">
        <v>594</v>
      </c>
      <c r="E1124" s="14" t="s">
        <v>20</v>
      </c>
      <c r="F1124" s="14" t="s">
        <v>883</v>
      </c>
      <c r="G1124" s="51">
        <v>3740</v>
      </c>
      <c r="H1124" s="51">
        <v>140</v>
      </c>
      <c r="I1124" s="59">
        <v>3.8899999999999997E-2</v>
      </c>
      <c r="J1124" s="51">
        <v>69100</v>
      </c>
      <c r="K1124" s="51">
        <v>3765</v>
      </c>
      <c r="L1124" s="52">
        <v>3625</v>
      </c>
      <c r="M1124" s="64">
        <f t="shared" si="100"/>
        <v>0.17857142857142858</v>
      </c>
      <c r="N1124" s="43" t="str">
        <f>IFERROR(VLOOKUP(C1124, マスタ!$E$2:$G$33, 3, TRUE), "")</f>
        <v>その他製品</v>
      </c>
      <c r="O1124" s="14" t="str">
        <f>IF(F1124 = "", "", TEXT( WORKDAY(TEXT(LEFT(F1124, FIND("(", F1124) - 1), "yyyy/mm/dd"), 1, マスタ!$A$2:$A$106), "yyyymmdd"))</f>
        <v>20170823</v>
      </c>
      <c r="P1124" s="18">
        <v>42970</v>
      </c>
      <c r="Q1124" s="57">
        <v>3740</v>
      </c>
      <c r="R1124" s="57">
        <v>3775</v>
      </c>
      <c r="S1124" s="57">
        <v>3670</v>
      </c>
      <c r="T1124" s="14" t="str">
        <f t="shared" si="101"/>
        <v>無</v>
      </c>
      <c r="U1124" s="14" t="str">
        <f t="shared" si="102"/>
        <v>有</v>
      </c>
      <c r="V1124" s="68">
        <f t="shared" si="103"/>
        <v>0</v>
      </c>
      <c r="W1124" s="19" t="s">
        <v>948</v>
      </c>
      <c r="X1124" s="47">
        <v>-10</v>
      </c>
      <c r="Y1124" s="70">
        <f t="shared" si="99"/>
        <v>-2.6737967914438503</v>
      </c>
      <c r="Z1124">
        <v>3740</v>
      </c>
      <c r="AA1124">
        <v>3775</v>
      </c>
      <c r="AB1124">
        <v>3740</v>
      </c>
      <c r="AC1124">
        <v>3765</v>
      </c>
      <c r="AD1124">
        <v>3000</v>
      </c>
      <c r="AE1124">
        <v>3765</v>
      </c>
      <c r="AF1124">
        <v>3765</v>
      </c>
      <c r="AG1124">
        <v>3740</v>
      </c>
      <c r="AH1124">
        <v>3755</v>
      </c>
      <c r="AI1124">
        <v>2300</v>
      </c>
      <c r="AJ1124">
        <v>3745</v>
      </c>
      <c r="AK1124">
        <v>3750</v>
      </c>
      <c r="AL1124">
        <v>3745</v>
      </c>
      <c r="AM1124">
        <v>3750</v>
      </c>
      <c r="AN1124">
        <v>300</v>
      </c>
      <c r="AO1124">
        <v>3740</v>
      </c>
      <c r="AP1124">
        <v>3740</v>
      </c>
      <c r="AQ1124">
        <v>3735</v>
      </c>
      <c r="AR1124">
        <v>3740</v>
      </c>
      <c r="AS1124">
        <v>2100</v>
      </c>
      <c r="AT1124">
        <v>3730</v>
      </c>
      <c r="AU1124">
        <v>3730</v>
      </c>
      <c r="AV1124">
        <v>3730</v>
      </c>
      <c r="AW1124">
        <v>3730</v>
      </c>
      <c r="AX1124">
        <v>800</v>
      </c>
      <c r="AY1124">
        <v>3730</v>
      </c>
      <c r="AZ1124">
        <v>3730</v>
      </c>
      <c r="BA1124">
        <v>3720</v>
      </c>
      <c r="BB1124">
        <v>3725</v>
      </c>
      <c r="BC1124">
        <v>600</v>
      </c>
    </row>
    <row r="1125" spans="1:55" ht="15">
      <c r="A1125" s="15" t="s">
        <v>894</v>
      </c>
      <c r="B1125" s="30">
        <v>37</v>
      </c>
      <c r="C1125" s="30">
        <v>3724</v>
      </c>
      <c r="D1125" s="10" t="s">
        <v>347</v>
      </c>
      <c r="E1125" s="15" t="s">
        <v>20</v>
      </c>
      <c r="F1125" s="15" t="s">
        <v>883</v>
      </c>
      <c r="G1125" s="50">
        <v>3520</v>
      </c>
      <c r="H1125" s="50">
        <v>125</v>
      </c>
      <c r="I1125" s="58">
        <v>3.6799999999999999E-2</v>
      </c>
      <c r="J1125" s="50">
        <v>35600</v>
      </c>
      <c r="K1125" s="50">
        <v>3535</v>
      </c>
      <c r="L1125" s="53">
        <v>3415</v>
      </c>
      <c r="M1125" s="63">
        <f t="shared" si="100"/>
        <v>0.125</v>
      </c>
      <c r="N1125" s="42" t="str">
        <f>IFERROR(VLOOKUP(C1125, マスタ!$E$2:$G$33, 3, TRUE), "")</f>
        <v>パルプ・紙</v>
      </c>
      <c r="O1125" s="15" t="str">
        <f>IF(F1125 = "", "", TEXT( WORKDAY(TEXT(LEFT(F1125, FIND("(", F1125) - 1), "yyyy/mm/dd"), 1, マスタ!$A$2:$A$106), "yyyymmdd"))</f>
        <v>20170823</v>
      </c>
      <c r="P1125" s="16">
        <v>42970</v>
      </c>
      <c r="Q1125" s="56">
        <v>3550</v>
      </c>
      <c r="R1125" s="56">
        <v>3580</v>
      </c>
      <c r="S1125" s="56">
        <v>3490</v>
      </c>
      <c r="T1125" s="15" t="str">
        <f t="shared" si="101"/>
        <v>無</v>
      </c>
      <c r="U1125" s="15" t="str">
        <f t="shared" si="102"/>
        <v>有</v>
      </c>
      <c r="V1125" s="67">
        <f t="shared" si="103"/>
        <v>8.5227272727272929E-3</v>
      </c>
      <c r="W1125" s="17" t="s">
        <v>947</v>
      </c>
      <c r="X1125" s="46">
        <v>-35</v>
      </c>
      <c r="Y1125" s="71">
        <f t="shared" si="99"/>
        <v>-9.9431818181818183</v>
      </c>
      <c r="Z1125">
        <v>3550</v>
      </c>
      <c r="AA1125">
        <v>3575</v>
      </c>
      <c r="AB1125">
        <v>3530</v>
      </c>
      <c r="AC1125">
        <v>3565</v>
      </c>
      <c r="AD1125">
        <v>13600</v>
      </c>
      <c r="AE1125">
        <v>3560</v>
      </c>
      <c r="AF1125">
        <v>3580</v>
      </c>
      <c r="AG1125">
        <v>3510</v>
      </c>
      <c r="AH1125">
        <v>3525</v>
      </c>
      <c r="AI1125">
        <v>8100</v>
      </c>
      <c r="AJ1125">
        <v>3525</v>
      </c>
      <c r="AK1125">
        <v>3525</v>
      </c>
      <c r="AL1125">
        <v>3525</v>
      </c>
      <c r="AM1125">
        <v>3525</v>
      </c>
      <c r="AN1125">
        <v>100</v>
      </c>
      <c r="AO1125">
        <v>3525</v>
      </c>
      <c r="AP1125">
        <v>3525</v>
      </c>
      <c r="AQ1125">
        <v>3515</v>
      </c>
      <c r="AR1125">
        <v>3515</v>
      </c>
      <c r="AS1125">
        <v>400</v>
      </c>
      <c r="AT1125">
        <v>3505</v>
      </c>
      <c r="AU1125">
        <v>3520</v>
      </c>
      <c r="AV1125">
        <v>3505</v>
      </c>
      <c r="AW1125">
        <v>3520</v>
      </c>
      <c r="AX1125">
        <v>1000</v>
      </c>
      <c r="AY1125">
        <v>3510</v>
      </c>
      <c r="AZ1125">
        <v>3535</v>
      </c>
      <c r="BA1125">
        <v>3495</v>
      </c>
      <c r="BB1125">
        <v>3495</v>
      </c>
      <c r="BC1125">
        <v>2000</v>
      </c>
    </row>
    <row r="1126" spans="1:55" ht="15">
      <c r="A1126" s="14" t="s">
        <v>894</v>
      </c>
      <c r="B1126" s="31">
        <v>38</v>
      </c>
      <c r="C1126" s="31">
        <v>5310</v>
      </c>
      <c r="D1126" s="9" t="s">
        <v>455</v>
      </c>
      <c r="E1126" s="14" t="s">
        <v>20</v>
      </c>
      <c r="F1126" s="14" t="s">
        <v>883</v>
      </c>
      <c r="G1126" s="51">
        <v>2475</v>
      </c>
      <c r="H1126" s="51">
        <v>87</v>
      </c>
      <c r="I1126" s="59">
        <v>3.6400000000000002E-2</v>
      </c>
      <c r="J1126" s="51">
        <v>209900</v>
      </c>
      <c r="K1126" s="51">
        <v>2545</v>
      </c>
      <c r="L1126" s="52">
        <v>2399</v>
      </c>
      <c r="M1126" s="64">
        <f t="shared" si="100"/>
        <v>0.47945205479452052</v>
      </c>
      <c r="N1126" s="43" t="str">
        <f>IFERROR(VLOOKUP(C1126, マスタ!$E$2:$G$33, 3, TRUE), "")</f>
        <v>窯業</v>
      </c>
      <c r="O1126" s="14" t="str">
        <f>IF(F1126 = "", "", TEXT( WORKDAY(TEXT(LEFT(F1126, FIND("(", F1126) - 1), "yyyy/mm/dd"), 1, マスタ!$A$2:$A$106), "yyyymmdd"))</f>
        <v>20170823</v>
      </c>
      <c r="P1126" s="18">
        <v>42970</v>
      </c>
      <c r="Q1126" s="57">
        <v>2525</v>
      </c>
      <c r="R1126" s="57">
        <v>2638</v>
      </c>
      <c r="S1126" s="57">
        <v>2515</v>
      </c>
      <c r="T1126" s="14" t="str">
        <f t="shared" si="101"/>
        <v>有</v>
      </c>
      <c r="U1126" s="14" t="str">
        <f t="shared" si="102"/>
        <v>無</v>
      </c>
      <c r="V1126" s="68">
        <f t="shared" si="103"/>
        <v>2.020202020202011E-2</v>
      </c>
      <c r="W1126" s="19" t="s">
        <v>949</v>
      </c>
      <c r="X1126" s="47">
        <v>49</v>
      </c>
      <c r="Y1126" s="70">
        <f t="shared" si="99"/>
        <v>19.797979797979796</v>
      </c>
      <c r="Z1126">
        <v>2525</v>
      </c>
      <c r="AA1126">
        <v>2558</v>
      </c>
      <c r="AB1126">
        <v>2515</v>
      </c>
      <c r="AC1126">
        <v>2558</v>
      </c>
      <c r="AD1126">
        <v>17100</v>
      </c>
      <c r="AE1126">
        <v>2552</v>
      </c>
      <c r="AF1126">
        <v>2575</v>
      </c>
      <c r="AG1126">
        <v>2547</v>
      </c>
      <c r="AH1126">
        <v>2566</v>
      </c>
      <c r="AI1126">
        <v>15900</v>
      </c>
      <c r="AJ1126">
        <v>2562</v>
      </c>
      <c r="AK1126">
        <v>2577</v>
      </c>
      <c r="AL1126">
        <v>2555</v>
      </c>
      <c r="AM1126">
        <v>2560</v>
      </c>
      <c r="AN1126">
        <v>5400</v>
      </c>
      <c r="AO1126">
        <v>2560</v>
      </c>
      <c r="AP1126">
        <v>2564</v>
      </c>
      <c r="AQ1126">
        <v>2555</v>
      </c>
      <c r="AR1126">
        <v>2560</v>
      </c>
      <c r="AS1126">
        <v>3400</v>
      </c>
      <c r="AT1126">
        <v>2566</v>
      </c>
      <c r="AU1126">
        <v>2575</v>
      </c>
      <c r="AV1126">
        <v>2563</v>
      </c>
      <c r="AW1126">
        <v>2572</v>
      </c>
      <c r="AX1126">
        <v>2800</v>
      </c>
      <c r="AY1126">
        <v>2573</v>
      </c>
      <c r="AZ1126">
        <v>2588</v>
      </c>
      <c r="BA1126">
        <v>2570</v>
      </c>
      <c r="BB1126">
        <v>2586</v>
      </c>
      <c r="BC1126">
        <v>12000</v>
      </c>
    </row>
    <row r="1127" spans="1:55" ht="15">
      <c r="A1127" s="15" t="s">
        <v>894</v>
      </c>
      <c r="B1127" s="30">
        <v>39</v>
      </c>
      <c r="C1127" s="30">
        <v>8075</v>
      </c>
      <c r="D1127" s="10" t="s">
        <v>403</v>
      </c>
      <c r="E1127" s="15" t="s">
        <v>20</v>
      </c>
      <c r="F1127" s="15" t="s">
        <v>883</v>
      </c>
      <c r="G1127" s="50">
        <v>3425</v>
      </c>
      <c r="H1127" s="50">
        <v>120</v>
      </c>
      <c r="I1127" s="58">
        <v>3.6299999999999999E-2</v>
      </c>
      <c r="J1127" s="50">
        <v>42300</v>
      </c>
      <c r="K1127" s="50">
        <v>3425</v>
      </c>
      <c r="L1127" s="53">
        <v>3315</v>
      </c>
      <c r="M1127" s="63">
        <f t="shared" si="100"/>
        <v>0</v>
      </c>
      <c r="N1127" s="42" t="str">
        <f>IFERROR(VLOOKUP(C1127, マスタ!$E$2:$G$33, 3, TRUE), "")</f>
        <v>商業</v>
      </c>
      <c r="O1127" s="15" t="str">
        <f>IF(F1127 = "", "", TEXT( WORKDAY(TEXT(LEFT(F1127, FIND("(", F1127) - 1), "yyyy/mm/dd"), 1, マスタ!$A$2:$A$106), "yyyymmdd"))</f>
        <v>20170823</v>
      </c>
      <c r="P1127" s="16">
        <v>42970</v>
      </c>
      <c r="Q1127" s="56">
        <v>3450</v>
      </c>
      <c r="R1127" s="56">
        <v>3470</v>
      </c>
      <c r="S1127" s="56">
        <v>3320</v>
      </c>
      <c r="T1127" s="15" t="str">
        <f t="shared" si="101"/>
        <v>無</v>
      </c>
      <c r="U1127" s="15" t="str">
        <f t="shared" si="102"/>
        <v>有</v>
      </c>
      <c r="V1127" s="67">
        <f t="shared" si="103"/>
        <v>7.2992700729928028E-3</v>
      </c>
      <c r="W1127" s="17" t="s">
        <v>948</v>
      </c>
      <c r="X1127" s="46">
        <v>-30</v>
      </c>
      <c r="Y1127" s="71">
        <f t="shared" si="99"/>
        <v>-8.7591240875912408</v>
      </c>
      <c r="Z1127">
        <v>3450</v>
      </c>
      <c r="AA1127">
        <v>3470</v>
      </c>
      <c r="AB1127">
        <v>3450</v>
      </c>
      <c r="AC1127">
        <v>3465</v>
      </c>
      <c r="AD1127">
        <v>11100</v>
      </c>
      <c r="AE1127">
        <v>3460</v>
      </c>
      <c r="AF1127">
        <v>3460</v>
      </c>
      <c r="AG1127">
        <v>3445</v>
      </c>
      <c r="AH1127">
        <v>3445</v>
      </c>
      <c r="AI1127">
        <v>1500</v>
      </c>
      <c r="AJ1127">
        <v>3440</v>
      </c>
      <c r="AK1127">
        <v>3440</v>
      </c>
      <c r="AL1127">
        <v>3430</v>
      </c>
      <c r="AM1127">
        <v>3440</v>
      </c>
      <c r="AN1127">
        <v>1000</v>
      </c>
      <c r="AO1127">
        <v>3450</v>
      </c>
      <c r="AP1127">
        <v>3450</v>
      </c>
      <c r="AQ1127">
        <v>3440</v>
      </c>
      <c r="AR1127">
        <v>3445</v>
      </c>
      <c r="AS1127">
        <v>300</v>
      </c>
      <c r="AT1127">
        <v>3435</v>
      </c>
      <c r="AU1127">
        <v>3435</v>
      </c>
      <c r="AV1127">
        <v>3420</v>
      </c>
      <c r="AW1127">
        <v>3420</v>
      </c>
      <c r="AX1127">
        <v>600</v>
      </c>
      <c r="AY1127">
        <v>3415</v>
      </c>
      <c r="AZ1127">
        <v>3415</v>
      </c>
      <c r="BA1127">
        <v>3410</v>
      </c>
      <c r="BB1127">
        <v>3410</v>
      </c>
      <c r="BC1127">
        <v>800</v>
      </c>
    </row>
    <row r="1128" spans="1:55" ht="15">
      <c r="A1128" s="14" t="s">
        <v>894</v>
      </c>
      <c r="B1128" s="31">
        <v>42</v>
      </c>
      <c r="C1128" s="31">
        <v>3926</v>
      </c>
      <c r="D1128" s="9" t="s">
        <v>755</v>
      </c>
      <c r="E1128" s="14" t="s">
        <v>20</v>
      </c>
      <c r="F1128" s="14" t="s">
        <v>883</v>
      </c>
      <c r="G1128" s="51">
        <v>3565</v>
      </c>
      <c r="H1128" s="51">
        <v>120</v>
      </c>
      <c r="I1128" s="59">
        <v>3.4799999999999998E-2</v>
      </c>
      <c r="J1128" s="51">
        <v>76700</v>
      </c>
      <c r="K1128" s="51">
        <v>3630</v>
      </c>
      <c r="L1128" s="52">
        <v>3475</v>
      </c>
      <c r="M1128" s="64">
        <f t="shared" si="100"/>
        <v>0.41935483870967744</v>
      </c>
      <c r="N1128" s="43" t="str">
        <f>IFERROR(VLOOKUP(C1128, マスタ!$E$2:$G$33, 3, TRUE), "")</f>
        <v>パルプ・紙</v>
      </c>
      <c r="O1128" s="14" t="str">
        <f>IF(F1128 = "", "", TEXT( WORKDAY(TEXT(LEFT(F1128, FIND("(", F1128) - 1), "yyyy/mm/dd"), 1, マスタ!$A$2:$A$106), "yyyymmdd"))</f>
        <v>20170823</v>
      </c>
      <c r="P1128" s="18">
        <v>42970</v>
      </c>
      <c r="Q1128" s="57">
        <v>3600</v>
      </c>
      <c r="R1128" s="57">
        <v>3655</v>
      </c>
      <c r="S1128" s="57">
        <v>3555</v>
      </c>
      <c r="T1128" s="14" t="str">
        <f t="shared" si="101"/>
        <v>有</v>
      </c>
      <c r="U1128" s="14" t="str">
        <f t="shared" si="102"/>
        <v>有</v>
      </c>
      <c r="V1128" s="68">
        <f t="shared" si="103"/>
        <v>9.817671809256634E-3</v>
      </c>
      <c r="W1128" s="19" t="s">
        <v>950</v>
      </c>
      <c r="X1128" s="47">
        <v>0</v>
      </c>
      <c r="Y1128" s="70">
        <f t="shared" si="99"/>
        <v>0</v>
      </c>
      <c r="Z1128">
        <v>3600</v>
      </c>
      <c r="AA1128">
        <v>3640</v>
      </c>
      <c r="AB1128">
        <v>3600</v>
      </c>
      <c r="AC1128">
        <v>3630</v>
      </c>
      <c r="AD1128">
        <v>11300</v>
      </c>
      <c r="AE1128">
        <v>3630</v>
      </c>
      <c r="AF1128">
        <v>3650</v>
      </c>
      <c r="AG1128">
        <v>3605</v>
      </c>
      <c r="AH1128">
        <v>3640</v>
      </c>
      <c r="AI1128">
        <v>3700</v>
      </c>
      <c r="AJ1128">
        <v>3635</v>
      </c>
      <c r="AK1128">
        <v>3635</v>
      </c>
      <c r="AL1128">
        <v>3610</v>
      </c>
      <c r="AM1128">
        <v>3625</v>
      </c>
      <c r="AN1128">
        <v>1800</v>
      </c>
      <c r="AO1128">
        <v>3630</v>
      </c>
      <c r="AP1128">
        <v>3630</v>
      </c>
      <c r="AQ1128">
        <v>3605</v>
      </c>
      <c r="AR1128">
        <v>3605</v>
      </c>
      <c r="AS1128">
        <v>1400</v>
      </c>
      <c r="AT1128">
        <v>3595</v>
      </c>
      <c r="AU1128">
        <v>3600</v>
      </c>
      <c r="AV1128">
        <v>3595</v>
      </c>
      <c r="AW1128">
        <v>3600</v>
      </c>
      <c r="AX1128">
        <v>300</v>
      </c>
      <c r="AY1128">
        <v>3590</v>
      </c>
      <c r="AZ1128">
        <v>3590</v>
      </c>
      <c r="BA1128">
        <v>3580</v>
      </c>
      <c r="BB1128">
        <v>3580</v>
      </c>
      <c r="BC1128">
        <v>1100</v>
      </c>
    </row>
    <row r="1129" spans="1:55" ht="15">
      <c r="A1129" s="15" t="s">
        <v>894</v>
      </c>
      <c r="B1129" s="30">
        <v>44</v>
      </c>
      <c r="C1129" s="30">
        <v>9810</v>
      </c>
      <c r="D1129" s="10" t="s">
        <v>887</v>
      </c>
      <c r="E1129" s="15" t="s">
        <v>20</v>
      </c>
      <c r="F1129" s="15" t="s">
        <v>883</v>
      </c>
      <c r="G1129" s="50">
        <v>5750</v>
      </c>
      <c r="H1129" s="50">
        <v>190</v>
      </c>
      <c r="I1129" s="58">
        <v>3.4200000000000001E-2</v>
      </c>
      <c r="J1129" s="50">
        <v>67200</v>
      </c>
      <c r="K1129" s="50">
        <v>5760</v>
      </c>
      <c r="L1129" s="53">
        <v>5550</v>
      </c>
      <c r="M1129" s="63">
        <f t="shared" si="100"/>
        <v>4.7619047619047616E-2</v>
      </c>
      <c r="N1129" s="42" t="str">
        <f>IFERROR(VLOOKUP(C1129, マスタ!$E$2:$G$33, 3, TRUE), "")</f>
        <v>サービス</v>
      </c>
      <c r="O1129" s="15" t="str">
        <f>IF(F1129 = "", "", TEXT( WORKDAY(TEXT(LEFT(F1129, FIND("(", F1129) - 1), "yyyy/mm/dd"), 1, マスタ!$A$2:$A$106), "yyyymmdd"))</f>
        <v>20170823</v>
      </c>
      <c r="P1129" s="16">
        <v>42970</v>
      </c>
      <c r="Q1129" s="56">
        <v>5750</v>
      </c>
      <c r="R1129" s="56">
        <v>5750</v>
      </c>
      <c r="S1129" s="56">
        <v>5660</v>
      </c>
      <c r="T1129" s="15" t="str">
        <f t="shared" si="101"/>
        <v>無</v>
      </c>
      <c r="U1129" s="15" t="str">
        <f t="shared" si="102"/>
        <v>有</v>
      </c>
      <c r="V1129" s="67">
        <f t="shared" si="103"/>
        <v>0</v>
      </c>
      <c r="W1129" s="17" t="s">
        <v>947</v>
      </c>
      <c r="X1129" s="46">
        <v>-57</v>
      </c>
      <c r="Y1129" s="71">
        <f t="shared" si="99"/>
        <v>-9.9130434782608692</v>
      </c>
      <c r="Z1129">
        <v>5750</v>
      </c>
      <c r="AA1129">
        <v>5750</v>
      </c>
      <c r="AB1129">
        <v>5730</v>
      </c>
      <c r="AC1129">
        <v>5740</v>
      </c>
      <c r="AD1129">
        <v>4400</v>
      </c>
      <c r="AI1129">
        <v>0</v>
      </c>
      <c r="AJ1129">
        <v>5740</v>
      </c>
      <c r="AK1129">
        <v>5740</v>
      </c>
      <c r="AL1129">
        <v>5730</v>
      </c>
      <c r="AM1129">
        <v>5730</v>
      </c>
      <c r="AN1129">
        <v>400</v>
      </c>
      <c r="AO1129">
        <v>5720</v>
      </c>
      <c r="AP1129">
        <v>5720</v>
      </c>
      <c r="AQ1129">
        <v>5700</v>
      </c>
      <c r="AR1129">
        <v>5710</v>
      </c>
      <c r="AS1129">
        <v>1200</v>
      </c>
      <c r="AT1129">
        <v>5700</v>
      </c>
      <c r="AU1129">
        <v>5700</v>
      </c>
      <c r="AV1129">
        <v>5690</v>
      </c>
      <c r="AW1129">
        <v>5690</v>
      </c>
      <c r="AX1129">
        <v>2200</v>
      </c>
      <c r="AY1129">
        <v>5690</v>
      </c>
      <c r="AZ1129">
        <v>5700</v>
      </c>
      <c r="BA1129">
        <v>5690</v>
      </c>
      <c r="BB1129">
        <v>5700</v>
      </c>
      <c r="BC1129">
        <v>300</v>
      </c>
    </row>
    <row r="1130" spans="1:55" ht="15">
      <c r="A1130" s="14" t="s">
        <v>894</v>
      </c>
      <c r="B1130" s="31">
        <v>45</v>
      </c>
      <c r="C1130" s="31">
        <v>4552</v>
      </c>
      <c r="D1130" s="9" t="s">
        <v>258</v>
      </c>
      <c r="E1130" s="14" t="s">
        <v>20</v>
      </c>
      <c r="F1130" s="14" t="s">
        <v>883</v>
      </c>
      <c r="G1130" s="51">
        <v>3050</v>
      </c>
      <c r="H1130" s="51">
        <v>100</v>
      </c>
      <c r="I1130" s="59">
        <v>3.39E-2</v>
      </c>
      <c r="J1130" s="51">
        <v>162300</v>
      </c>
      <c r="K1130" s="51">
        <v>3050</v>
      </c>
      <c r="L1130" s="52">
        <v>2944</v>
      </c>
      <c r="M1130" s="64">
        <f t="shared" si="100"/>
        <v>0</v>
      </c>
      <c r="N1130" s="43" t="str">
        <f>IFERROR(VLOOKUP(C1130, マスタ!$E$2:$G$33, 3, TRUE), "")</f>
        <v>化学・医薬品</v>
      </c>
      <c r="O1130" s="14" t="str">
        <f>IF(F1130 = "", "", TEXT( WORKDAY(TEXT(LEFT(F1130, FIND("(", F1130) - 1), "yyyy/mm/dd"), 1, マスタ!$A$2:$A$106), "yyyymmdd"))</f>
        <v>20170823</v>
      </c>
      <c r="P1130" s="18">
        <v>42970</v>
      </c>
      <c r="Q1130" s="57">
        <v>3080</v>
      </c>
      <c r="R1130" s="57">
        <v>3240</v>
      </c>
      <c r="S1130" s="57">
        <v>3080</v>
      </c>
      <c r="T1130" s="14" t="str">
        <f t="shared" si="101"/>
        <v>有</v>
      </c>
      <c r="U1130" s="14" t="str">
        <f t="shared" si="102"/>
        <v>無</v>
      </c>
      <c r="V1130" s="68">
        <f t="shared" si="103"/>
        <v>9.8360655737705915E-3</v>
      </c>
      <c r="W1130" s="19" t="s">
        <v>950</v>
      </c>
      <c r="X1130" s="47">
        <v>30</v>
      </c>
      <c r="Y1130" s="70">
        <f t="shared" si="99"/>
        <v>9.8360655737704921</v>
      </c>
      <c r="Z1130">
        <v>3080</v>
      </c>
      <c r="AA1130">
        <v>3120</v>
      </c>
      <c r="AB1130">
        <v>3080</v>
      </c>
      <c r="AC1130">
        <v>3100</v>
      </c>
      <c r="AD1130">
        <v>39900</v>
      </c>
      <c r="AE1130">
        <v>3095</v>
      </c>
      <c r="AF1130">
        <v>3095</v>
      </c>
      <c r="AG1130">
        <v>3085</v>
      </c>
      <c r="AH1130">
        <v>3095</v>
      </c>
      <c r="AI1130">
        <v>2000</v>
      </c>
      <c r="AJ1130">
        <v>3100</v>
      </c>
      <c r="AK1130">
        <v>3120</v>
      </c>
      <c r="AL1130">
        <v>3100</v>
      </c>
      <c r="AM1130">
        <v>3105</v>
      </c>
      <c r="AN1130">
        <v>4900</v>
      </c>
      <c r="AO1130">
        <v>3100</v>
      </c>
      <c r="AP1130">
        <v>3120</v>
      </c>
      <c r="AQ1130">
        <v>3090</v>
      </c>
      <c r="AR1130">
        <v>3115</v>
      </c>
      <c r="AS1130">
        <v>8100</v>
      </c>
      <c r="AT1130">
        <v>3115</v>
      </c>
      <c r="AU1130">
        <v>3120</v>
      </c>
      <c r="AV1130">
        <v>3105</v>
      </c>
      <c r="AW1130">
        <v>3110</v>
      </c>
      <c r="AX1130">
        <v>4500</v>
      </c>
      <c r="AY1130">
        <v>3115</v>
      </c>
      <c r="AZ1130">
        <v>3115</v>
      </c>
      <c r="BA1130">
        <v>3110</v>
      </c>
      <c r="BB1130">
        <v>3110</v>
      </c>
      <c r="BC1130">
        <v>600</v>
      </c>
    </row>
    <row r="1131" spans="1:55" ht="15">
      <c r="A1131" s="15" t="s">
        <v>894</v>
      </c>
      <c r="B1131" s="30">
        <v>47</v>
      </c>
      <c r="C1131" s="30">
        <v>3903</v>
      </c>
      <c r="D1131" s="10" t="s">
        <v>143</v>
      </c>
      <c r="E1131" s="15" t="s">
        <v>20</v>
      </c>
      <c r="F1131" s="15" t="s">
        <v>883</v>
      </c>
      <c r="G1131" s="50">
        <v>1232</v>
      </c>
      <c r="H1131" s="50">
        <v>40</v>
      </c>
      <c r="I1131" s="58">
        <v>3.3599999999999998E-2</v>
      </c>
      <c r="J1131" s="50">
        <v>1048500</v>
      </c>
      <c r="K1131" s="50">
        <v>1250</v>
      </c>
      <c r="L1131" s="53">
        <v>1195</v>
      </c>
      <c r="M1131" s="63">
        <f t="shared" si="100"/>
        <v>0.32727272727272727</v>
      </c>
      <c r="N1131" s="42" t="str">
        <f>IFERROR(VLOOKUP(C1131, マスタ!$E$2:$G$33, 3, TRUE), "")</f>
        <v>パルプ・紙</v>
      </c>
      <c r="O1131" s="15" t="str">
        <f>IF(F1131 = "", "", TEXT( WORKDAY(TEXT(LEFT(F1131, FIND("(", F1131) - 1), "yyyy/mm/dd"), 1, マスタ!$A$2:$A$106), "yyyymmdd"))</f>
        <v>20170823</v>
      </c>
      <c r="P1131" s="16">
        <v>42970</v>
      </c>
      <c r="Q1131" s="56">
        <v>1245</v>
      </c>
      <c r="R1131" s="56">
        <v>1248</v>
      </c>
      <c r="S1131" s="56">
        <v>1212</v>
      </c>
      <c r="T1131" s="15" t="str">
        <f t="shared" si="101"/>
        <v>無</v>
      </c>
      <c r="U1131" s="15" t="str">
        <f t="shared" si="102"/>
        <v>有</v>
      </c>
      <c r="V1131" s="67">
        <f t="shared" si="103"/>
        <v>1.0551948051948035E-2</v>
      </c>
      <c r="W1131" s="17" t="s">
        <v>947</v>
      </c>
      <c r="X1131" s="46">
        <v>-12</v>
      </c>
      <c r="Y1131" s="71">
        <f t="shared" si="99"/>
        <v>-9.7402597402597397</v>
      </c>
      <c r="Z1131">
        <v>1245</v>
      </c>
      <c r="AA1131">
        <v>1248</v>
      </c>
      <c r="AB1131">
        <v>1232</v>
      </c>
      <c r="AC1131">
        <v>1233</v>
      </c>
      <c r="AD1131">
        <v>71400</v>
      </c>
      <c r="AE1131">
        <v>1232</v>
      </c>
      <c r="AF1131">
        <v>1235</v>
      </c>
      <c r="AG1131">
        <v>1225</v>
      </c>
      <c r="AH1131">
        <v>1225</v>
      </c>
      <c r="AI1131">
        <v>41800</v>
      </c>
      <c r="AJ1131">
        <v>1225</v>
      </c>
      <c r="AK1131">
        <v>1231</v>
      </c>
      <c r="AL1131">
        <v>1222</v>
      </c>
      <c r="AM1131">
        <v>1226</v>
      </c>
      <c r="AN1131">
        <v>24300</v>
      </c>
      <c r="AO1131">
        <v>1226</v>
      </c>
      <c r="AP1131">
        <v>1233</v>
      </c>
      <c r="AQ1131">
        <v>1225</v>
      </c>
      <c r="AR1131">
        <v>1231</v>
      </c>
      <c r="AS1131">
        <v>21900</v>
      </c>
      <c r="AT1131">
        <v>1231</v>
      </c>
      <c r="AU1131">
        <v>1235</v>
      </c>
      <c r="AV1131">
        <v>1228</v>
      </c>
      <c r="AW1131">
        <v>1231</v>
      </c>
      <c r="AX1131">
        <v>24300</v>
      </c>
      <c r="AY1131">
        <v>1230</v>
      </c>
      <c r="AZ1131">
        <v>1232</v>
      </c>
      <c r="BA1131">
        <v>1226</v>
      </c>
      <c r="BB1131">
        <v>1228</v>
      </c>
      <c r="BC1131">
        <v>35800</v>
      </c>
    </row>
    <row r="1132" spans="1:55" ht="15">
      <c r="A1132" s="14" t="s">
        <v>894</v>
      </c>
      <c r="B1132" s="31">
        <v>48</v>
      </c>
      <c r="C1132" s="31">
        <v>6651</v>
      </c>
      <c r="D1132" s="9" t="s">
        <v>888</v>
      </c>
      <c r="E1132" s="14" t="s">
        <v>20</v>
      </c>
      <c r="F1132" s="14" t="s">
        <v>883</v>
      </c>
      <c r="G1132" s="51">
        <v>1851</v>
      </c>
      <c r="H1132" s="51">
        <v>60</v>
      </c>
      <c r="I1132" s="59">
        <v>3.3500000000000002E-2</v>
      </c>
      <c r="J1132" s="51">
        <v>137000</v>
      </c>
      <c r="K1132" s="51">
        <v>1860</v>
      </c>
      <c r="L1132" s="52">
        <v>1790</v>
      </c>
      <c r="M1132" s="64">
        <f t="shared" si="100"/>
        <v>0.12857142857142856</v>
      </c>
      <c r="N1132" s="43" t="str">
        <f>IFERROR(VLOOKUP(C1132, マスタ!$E$2:$G$33, 3, TRUE), "")</f>
        <v>電気</v>
      </c>
      <c r="O1132" s="14" t="str">
        <f>IF(F1132 = "", "", TEXT( WORKDAY(TEXT(LEFT(F1132, FIND("(", F1132) - 1), "yyyy/mm/dd"), 1, マスタ!$A$2:$A$106), "yyyymmdd"))</f>
        <v>20170823</v>
      </c>
      <c r="P1132" s="18">
        <v>42970</v>
      </c>
      <c r="Q1132" s="57">
        <v>1875</v>
      </c>
      <c r="R1132" s="57">
        <v>1895</v>
      </c>
      <c r="S1132" s="57">
        <v>1864</v>
      </c>
      <c r="T1132" s="14" t="str">
        <f t="shared" si="101"/>
        <v>有</v>
      </c>
      <c r="U1132" s="14" t="str">
        <f t="shared" si="102"/>
        <v>無</v>
      </c>
      <c r="V1132" s="68">
        <f t="shared" si="103"/>
        <v>1.296596434359798E-2</v>
      </c>
      <c r="W1132" s="19" t="s">
        <v>948</v>
      </c>
      <c r="X1132" s="47">
        <v>-2</v>
      </c>
      <c r="Y1132" s="70">
        <f t="shared" si="99"/>
        <v>-1.0804970286331712</v>
      </c>
      <c r="Z1132">
        <v>1875</v>
      </c>
      <c r="AA1132">
        <v>1894</v>
      </c>
      <c r="AB1132">
        <v>1875</v>
      </c>
      <c r="AC1132">
        <v>1894</v>
      </c>
      <c r="AD1132">
        <v>7700</v>
      </c>
      <c r="AE1132">
        <v>1895</v>
      </c>
      <c r="AF1132">
        <v>1895</v>
      </c>
      <c r="AG1132">
        <v>1887</v>
      </c>
      <c r="AH1132">
        <v>1894</v>
      </c>
      <c r="AI1132">
        <v>3800</v>
      </c>
      <c r="AJ1132">
        <v>1889</v>
      </c>
      <c r="AK1132">
        <v>1891</v>
      </c>
      <c r="AL1132">
        <v>1887</v>
      </c>
      <c r="AM1132">
        <v>1887</v>
      </c>
      <c r="AN1132">
        <v>1000</v>
      </c>
      <c r="AO1132">
        <v>1887</v>
      </c>
      <c r="AP1132">
        <v>1887</v>
      </c>
      <c r="AQ1132">
        <v>1874</v>
      </c>
      <c r="AR1132">
        <v>1874</v>
      </c>
      <c r="AS1132">
        <v>1800</v>
      </c>
      <c r="AT1132">
        <v>1873</v>
      </c>
      <c r="AU1132">
        <v>1877</v>
      </c>
      <c r="AV1132">
        <v>1873</v>
      </c>
      <c r="AW1132">
        <v>1873</v>
      </c>
      <c r="AX1132">
        <v>1100</v>
      </c>
      <c r="AY1132">
        <v>1874</v>
      </c>
      <c r="AZ1132">
        <v>1878</v>
      </c>
      <c r="BA1132">
        <v>1873</v>
      </c>
      <c r="BB1132">
        <v>1875</v>
      </c>
      <c r="BC1132">
        <v>4100</v>
      </c>
    </row>
    <row r="1133" spans="1:55" ht="27">
      <c r="A1133" s="15" t="s">
        <v>894</v>
      </c>
      <c r="B1133" s="30">
        <v>49</v>
      </c>
      <c r="C1133" s="30">
        <v>5021</v>
      </c>
      <c r="D1133" s="10" t="s">
        <v>520</v>
      </c>
      <c r="E1133" s="15" t="s">
        <v>20</v>
      </c>
      <c r="F1133" s="15" t="s">
        <v>883</v>
      </c>
      <c r="G1133" s="50">
        <v>2230</v>
      </c>
      <c r="H1133" s="50">
        <v>71</v>
      </c>
      <c r="I1133" s="58">
        <v>3.2899999999999999E-2</v>
      </c>
      <c r="J1133" s="50">
        <v>664400</v>
      </c>
      <c r="K1133" s="50">
        <v>2247</v>
      </c>
      <c r="L1133" s="53">
        <v>2194</v>
      </c>
      <c r="M1133" s="63">
        <f t="shared" si="100"/>
        <v>0.32075471698113206</v>
      </c>
      <c r="N1133" s="42" t="str">
        <f>IFERROR(VLOOKUP(C1133, マスタ!$E$2:$G$33, 3, TRUE), "")</f>
        <v>石油・石炭</v>
      </c>
      <c r="O1133" s="15" t="str">
        <f>IF(F1133 = "", "", TEXT( WORKDAY(TEXT(LEFT(F1133, FIND("(", F1133) - 1), "yyyy/mm/dd"), 1, マスタ!$A$2:$A$106), "yyyymmdd"))</f>
        <v>20170823</v>
      </c>
      <c r="P1133" s="16">
        <v>42970</v>
      </c>
      <c r="Q1133" s="56">
        <v>2280</v>
      </c>
      <c r="R1133" s="56">
        <v>2310</v>
      </c>
      <c r="S1133" s="56">
        <v>2280</v>
      </c>
      <c r="T1133" s="15" t="str">
        <f t="shared" si="101"/>
        <v>有</v>
      </c>
      <c r="U1133" s="15" t="str">
        <f t="shared" si="102"/>
        <v>無</v>
      </c>
      <c r="V1133" s="67">
        <f t="shared" si="103"/>
        <v>2.2421524663677195E-2</v>
      </c>
      <c r="W1133" s="17" t="s">
        <v>950</v>
      </c>
      <c r="X1133" s="46">
        <v>18</v>
      </c>
      <c r="Y1133" s="71">
        <f t="shared" si="99"/>
        <v>8.071748878923767</v>
      </c>
      <c r="Z1133">
        <v>2280</v>
      </c>
      <c r="AA1133">
        <v>2307</v>
      </c>
      <c r="AB1133">
        <v>2280</v>
      </c>
      <c r="AC1133">
        <v>2297</v>
      </c>
      <c r="AD1133">
        <v>116000</v>
      </c>
      <c r="AE1133">
        <v>2297</v>
      </c>
      <c r="AF1133">
        <v>2302</v>
      </c>
      <c r="AG1133">
        <v>2296</v>
      </c>
      <c r="AH1133">
        <v>2300</v>
      </c>
      <c r="AI1133">
        <v>14000</v>
      </c>
      <c r="AJ1133">
        <v>2301</v>
      </c>
      <c r="AK1133">
        <v>2302</v>
      </c>
      <c r="AL1133">
        <v>2294</v>
      </c>
      <c r="AM1133">
        <v>2294</v>
      </c>
      <c r="AN1133">
        <v>14200</v>
      </c>
      <c r="AO1133">
        <v>2294</v>
      </c>
      <c r="AP1133">
        <v>2296</v>
      </c>
      <c r="AQ1133">
        <v>2290</v>
      </c>
      <c r="AR1133">
        <v>2293</v>
      </c>
      <c r="AS1133">
        <v>15100</v>
      </c>
      <c r="AT1133">
        <v>2293</v>
      </c>
      <c r="AU1133">
        <v>2299</v>
      </c>
      <c r="AV1133">
        <v>2293</v>
      </c>
      <c r="AW1133">
        <v>2298</v>
      </c>
      <c r="AX1133">
        <v>12500</v>
      </c>
      <c r="AY1133">
        <v>2300</v>
      </c>
      <c r="AZ1133">
        <v>2306</v>
      </c>
      <c r="BA1133">
        <v>2296</v>
      </c>
      <c r="BB1133">
        <v>2297</v>
      </c>
      <c r="BC1133">
        <v>37900</v>
      </c>
    </row>
    <row r="1134" spans="1:55" ht="15">
      <c r="A1134" s="14" t="s">
        <v>904</v>
      </c>
      <c r="B1134" s="31">
        <v>4</v>
      </c>
      <c r="C1134" s="31">
        <v>4728</v>
      </c>
      <c r="D1134" s="9" t="s">
        <v>19</v>
      </c>
      <c r="E1134" s="14" t="s">
        <v>20</v>
      </c>
      <c r="F1134" s="14" t="s">
        <v>896</v>
      </c>
      <c r="G1134" s="51">
        <v>2376</v>
      </c>
      <c r="H1134" s="51">
        <v>221</v>
      </c>
      <c r="I1134" s="59">
        <v>0.1026</v>
      </c>
      <c r="J1134" s="51">
        <v>425100</v>
      </c>
      <c r="K1134" s="51">
        <v>2438</v>
      </c>
      <c r="L1134" s="52">
        <v>2171</v>
      </c>
      <c r="M1134" s="64">
        <f t="shared" ref="M1134:M1168" si="104">IFERROR((K1134-G1134) / (K1134-L1134), "")</f>
        <v>0.23220973782771537</v>
      </c>
      <c r="N1134" s="43" t="str">
        <f>IFERROR(VLOOKUP(C1134, マスタ!$E$2:$G$33, 3, TRUE), "")</f>
        <v>化学・医薬品</v>
      </c>
      <c r="O1134" s="14" t="str">
        <f>IF(F1134 = "", "", TEXT( WORKDAY(TEXT(LEFT(F1134, FIND("(", F1134) - 1), "yyyy/mm/dd"), 1, マスタ!$A$2:$A$106), "yyyymmdd"))</f>
        <v>20170824</v>
      </c>
      <c r="P1134" s="18">
        <v>42971</v>
      </c>
      <c r="Q1134" s="57">
        <v>2351</v>
      </c>
      <c r="R1134" s="57">
        <v>2397</v>
      </c>
      <c r="S1134" s="57">
        <v>2268</v>
      </c>
      <c r="T1134" s="14" t="str">
        <f t="shared" ref="T1134:T1168" si="105">IF(Q1134="", "", IF(R1134-Q1134&gt;=ROUNDDOWN(G1134/100, 0), "有", "無"))</f>
        <v>有</v>
      </c>
      <c r="U1134" s="14" t="str">
        <f t="shared" ref="U1134:U1168" si="106">IF(Q1134="", "", IF(Q1134-S1134&gt;=ROUNDDOWN(G1134/100, 0), "有", "無"))</f>
        <v>有</v>
      </c>
      <c r="V1134" s="68">
        <f t="shared" ref="V1134:V1168" si="107">IF(Q1134="", "", Q1134/G1134-1)</f>
        <v>-1.0521885521885488E-2</v>
      </c>
      <c r="W1134" s="19" t="s">
        <v>951</v>
      </c>
      <c r="X1134" s="47">
        <v>-23</v>
      </c>
      <c r="Y1134" s="70">
        <f t="shared" si="99"/>
        <v>-9.6801346801346799</v>
      </c>
      <c r="Z1134">
        <v>2351</v>
      </c>
      <c r="AA1134">
        <v>2357</v>
      </c>
      <c r="AB1134">
        <v>2316</v>
      </c>
      <c r="AC1134">
        <v>2322</v>
      </c>
      <c r="AD1134">
        <v>15700</v>
      </c>
      <c r="AE1134">
        <v>2325</v>
      </c>
      <c r="AF1134">
        <v>2332</v>
      </c>
      <c r="AG1134">
        <v>2311</v>
      </c>
      <c r="AH1134">
        <v>2315</v>
      </c>
      <c r="AI1134">
        <v>4100</v>
      </c>
      <c r="AJ1134">
        <v>2310</v>
      </c>
      <c r="AK1134">
        <v>2311</v>
      </c>
      <c r="AL1134">
        <v>2300</v>
      </c>
      <c r="AM1134">
        <v>2311</v>
      </c>
      <c r="AN1134">
        <v>6800</v>
      </c>
      <c r="AO1134">
        <v>2302</v>
      </c>
      <c r="AP1134">
        <v>2304</v>
      </c>
      <c r="AQ1134">
        <v>2280</v>
      </c>
      <c r="AR1134">
        <v>2280</v>
      </c>
      <c r="AS1134">
        <v>6800</v>
      </c>
      <c r="AT1134">
        <v>2281</v>
      </c>
      <c r="AU1134">
        <v>2285</v>
      </c>
      <c r="AV1134">
        <v>2268</v>
      </c>
      <c r="AW1134">
        <v>2285</v>
      </c>
      <c r="AX1134">
        <v>3200</v>
      </c>
      <c r="AY1134">
        <v>2285</v>
      </c>
      <c r="AZ1134">
        <v>2288</v>
      </c>
      <c r="BA1134">
        <v>2269</v>
      </c>
      <c r="BB1134">
        <v>2273</v>
      </c>
      <c r="BC1134">
        <v>4100</v>
      </c>
    </row>
    <row r="1135" spans="1:55" ht="15">
      <c r="A1135" s="15" t="s">
        <v>904</v>
      </c>
      <c r="B1135" s="30">
        <v>7</v>
      </c>
      <c r="C1135" s="30">
        <v>7744</v>
      </c>
      <c r="D1135" s="10" t="s">
        <v>565</v>
      </c>
      <c r="E1135" s="15" t="s">
        <v>20</v>
      </c>
      <c r="F1135" s="15" t="s">
        <v>896</v>
      </c>
      <c r="G1135" s="50">
        <v>1208</v>
      </c>
      <c r="H1135" s="50">
        <v>91</v>
      </c>
      <c r="I1135" s="58">
        <v>8.1500000000000003E-2</v>
      </c>
      <c r="J1135" s="50">
        <v>598000</v>
      </c>
      <c r="K1135" s="50">
        <v>1221</v>
      </c>
      <c r="L1135" s="53">
        <v>1137</v>
      </c>
      <c r="M1135" s="63">
        <f t="shared" si="104"/>
        <v>0.15476190476190477</v>
      </c>
      <c r="N1135" s="42" t="str">
        <f>IFERROR(VLOOKUP(C1135, マスタ!$E$2:$G$33, 3, TRUE), "")</f>
        <v>精密機械</v>
      </c>
      <c r="O1135" s="15" t="str">
        <f>IF(F1135 = "", "", TEXT( WORKDAY(TEXT(LEFT(F1135, FIND("(", F1135) - 1), "yyyy/mm/dd"), 1, マスタ!$A$2:$A$106), "yyyymmdd"))</f>
        <v>20170824</v>
      </c>
      <c r="P1135" s="16">
        <v>42971</v>
      </c>
      <c r="Q1135" s="56">
        <v>1238</v>
      </c>
      <c r="R1135" s="56">
        <v>1245</v>
      </c>
      <c r="S1135" s="56">
        <v>1216</v>
      </c>
      <c r="T1135" s="15" t="str">
        <f t="shared" si="105"/>
        <v>無</v>
      </c>
      <c r="U1135" s="15" t="str">
        <f t="shared" si="106"/>
        <v>有</v>
      </c>
      <c r="V1135" s="67">
        <f t="shared" si="107"/>
        <v>2.4834437086092676E-2</v>
      </c>
      <c r="W1135" s="17" t="s">
        <v>951</v>
      </c>
      <c r="X1135" s="46">
        <v>-12</v>
      </c>
      <c r="Y1135" s="71">
        <f t="shared" si="99"/>
        <v>-9.9337748344370862</v>
      </c>
      <c r="Z1135">
        <v>1238</v>
      </c>
      <c r="AA1135">
        <v>1245</v>
      </c>
      <c r="AB1135">
        <v>1223</v>
      </c>
      <c r="AC1135">
        <v>1225</v>
      </c>
      <c r="AD1135">
        <v>42200</v>
      </c>
      <c r="AE1135">
        <v>1225</v>
      </c>
      <c r="AF1135">
        <v>1234</v>
      </c>
      <c r="AG1135">
        <v>1220</v>
      </c>
      <c r="AH1135">
        <v>1227</v>
      </c>
      <c r="AI1135">
        <v>13800</v>
      </c>
      <c r="AJ1135">
        <v>1227</v>
      </c>
      <c r="AK1135">
        <v>1229</v>
      </c>
      <c r="AL1135">
        <v>1218</v>
      </c>
      <c r="AM1135">
        <v>1224</v>
      </c>
      <c r="AN1135">
        <v>16900</v>
      </c>
      <c r="AO1135">
        <v>1224</v>
      </c>
      <c r="AP1135">
        <v>1228</v>
      </c>
      <c r="AQ1135">
        <v>1221</v>
      </c>
      <c r="AR1135">
        <v>1224</v>
      </c>
      <c r="AS1135">
        <v>9200</v>
      </c>
      <c r="AT1135">
        <v>1223</v>
      </c>
      <c r="AU1135">
        <v>1225</v>
      </c>
      <c r="AV1135">
        <v>1218</v>
      </c>
      <c r="AW1135">
        <v>1223</v>
      </c>
      <c r="AX1135">
        <v>5400</v>
      </c>
      <c r="AY1135">
        <v>1223</v>
      </c>
      <c r="AZ1135">
        <v>1225</v>
      </c>
      <c r="BA1135">
        <v>1218</v>
      </c>
      <c r="BB1135">
        <v>1225</v>
      </c>
      <c r="BC1135">
        <v>9200</v>
      </c>
    </row>
    <row r="1136" spans="1:55" ht="15">
      <c r="A1136" s="14" t="s">
        <v>905</v>
      </c>
      <c r="B1136" s="31">
        <v>8</v>
      </c>
      <c r="C1136" s="31">
        <v>6184</v>
      </c>
      <c r="D1136" s="9" t="s">
        <v>154</v>
      </c>
      <c r="E1136" s="14" t="s">
        <v>20</v>
      </c>
      <c r="F1136" s="14" t="s">
        <v>896</v>
      </c>
      <c r="G1136" s="51">
        <v>1722</v>
      </c>
      <c r="H1136" s="51">
        <v>121</v>
      </c>
      <c r="I1136" s="59">
        <v>7.5600000000000001E-2</v>
      </c>
      <c r="J1136" s="51">
        <v>187500</v>
      </c>
      <c r="K1136" s="51">
        <v>1729</v>
      </c>
      <c r="L1136" s="52">
        <v>1625</v>
      </c>
      <c r="M1136" s="64">
        <f t="shared" si="104"/>
        <v>6.7307692307692304E-2</v>
      </c>
      <c r="N1136" s="43" t="str">
        <f>IFERROR(VLOOKUP(C1136, マスタ!$E$2:$G$33, 3, TRUE), "")</f>
        <v>機械</v>
      </c>
      <c r="O1136" s="14" t="str">
        <f>IF(F1136 = "", "", TEXT( WORKDAY(TEXT(LEFT(F1136, FIND("(", F1136) - 1), "yyyy/mm/dd"), 1, マスタ!$A$2:$A$106), "yyyymmdd"))</f>
        <v>20170824</v>
      </c>
      <c r="P1136" s="18">
        <v>42971</v>
      </c>
      <c r="Q1136" s="57">
        <v>1731</v>
      </c>
      <c r="R1136" s="57">
        <v>1750</v>
      </c>
      <c r="S1136" s="57">
        <v>1684</v>
      </c>
      <c r="T1136" s="14" t="str">
        <f t="shared" si="105"/>
        <v>有</v>
      </c>
      <c r="U1136" s="14" t="str">
        <f t="shared" si="106"/>
        <v>有</v>
      </c>
      <c r="V1136" s="68">
        <f t="shared" si="107"/>
        <v>5.2264808362370019E-3</v>
      </c>
      <c r="W1136" s="19" t="s">
        <v>952</v>
      </c>
      <c r="X1136" s="47">
        <v>-8</v>
      </c>
      <c r="Y1136" s="70">
        <f t="shared" si="99"/>
        <v>-4.645760743321719</v>
      </c>
      <c r="Z1136">
        <v>1731</v>
      </c>
      <c r="AA1136">
        <v>1750</v>
      </c>
      <c r="AB1136">
        <v>1731</v>
      </c>
      <c r="AC1136">
        <v>1742</v>
      </c>
      <c r="AD1136">
        <v>33500</v>
      </c>
      <c r="AE1136">
        <v>1742</v>
      </c>
      <c r="AF1136">
        <v>1742</v>
      </c>
      <c r="AG1136">
        <v>1730</v>
      </c>
      <c r="AH1136">
        <v>1734</v>
      </c>
      <c r="AI1136">
        <v>5700</v>
      </c>
      <c r="AJ1136">
        <v>1734</v>
      </c>
      <c r="AK1136">
        <v>1740</v>
      </c>
      <c r="AL1136">
        <v>1730</v>
      </c>
      <c r="AM1136">
        <v>1730</v>
      </c>
      <c r="AN1136">
        <v>12900</v>
      </c>
      <c r="AO1136">
        <v>1730</v>
      </c>
      <c r="AP1136">
        <v>1730</v>
      </c>
      <c r="AQ1136">
        <v>1725</v>
      </c>
      <c r="AR1136">
        <v>1730</v>
      </c>
      <c r="AS1136">
        <v>3000</v>
      </c>
      <c r="AT1136">
        <v>1730</v>
      </c>
      <c r="AU1136">
        <v>1740</v>
      </c>
      <c r="AV1136">
        <v>1723</v>
      </c>
      <c r="AW1136">
        <v>1723</v>
      </c>
      <c r="AX1136">
        <v>5200</v>
      </c>
      <c r="AY1136">
        <v>1723</v>
      </c>
      <c r="AZ1136">
        <v>1729</v>
      </c>
      <c r="BA1136">
        <v>1702</v>
      </c>
      <c r="BB1136">
        <v>1703</v>
      </c>
      <c r="BC1136">
        <v>10500</v>
      </c>
    </row>
    <row r="1137" spans="1:55" ht="15">
      <c r="A1137" s="15" t="s">
        <v>904</v>
      </c>
      <c r="B1137" s="30">
        <v>10</v>
      </c>
      <c r="C1137" s="30">
        <v>6966</v>
      </c>
      <c r="D1137" s="10" t="s">
        <v>656</v>
      </c>
      <c r="E1137" s="15" t="s">
        <v>20</v>
      </c>
      <c r="F1137" s="15" t="s">
        <v>896</v>
      </c>
      <c r="G1137" s="50">
        <v>1968</v>
      </c>
      <c r="H1137" s="50">
        <v>126</v>
      </c>
      <c r="I1137" s="58">
        <v>6.8400000000000002E-2</v>
      </c>
      <c r="J1137" s="50">
        <v>794900</v>
      </c>
      <c r="K1137" s="50">
        <v>1990</v>
      </c>
      <c r="L1137" s="53">
        <v>1860</v>
      </c>
      <c r="M1137" s="63">
        <f t="shared" si="104"/>
        <v>0.16923076923076924</v>
      </c>
      <c r="N1137" s="42" t="str">
        <f>IFERROR(VLOOKUP(C1137, マスタ!$E$2:$G$33, 3, TRUE), "")</f>
        <v>電気</v>
      </c>
      <c r="O1137" s="15" t="str">
        <f>IF(F1137 = "", "", TEXT( WORKDAY(TEXT(LEFT(F1137, FIND("(", F1137) - 1), "yyyy/mm/dd"), 1, マスタ!$A$2:$A$106), "yyyymmdd"))</f>
        <v>20170824</v>
      </c>
      <c r="P1137" s="16">
        <v>42971</v>
      </c>
      <c r="Q1137" s="56">
        <v>2000</v>
      </c>
      <c r="R1137" s="56">
        <v>2035</v>
      </c>
      <c r="S1137" s="56">
        <v>1940</v>
      </c>
      <c r="T1137" s="15" t="str">
        <f t="shared" si="105"/>
        <v>有</v>
      </c>
      <c r="U1137" s="15" t="str">
        <f t="shared" si="106"/>
        <v>有</v>
      </c>
      <c r="V1137" s="67">
        <f t="shared" si="107"/>
        <v>1.6260162601626105E-2</v>
      </c>
      <c r="W1137" s="17" t="s">
        <v>951</v>
      </c>
      <c r="X1137" s="46">
        <v>-19</v>
      </c>
      <c r="Y1137" s="71">
        <f t="shared" si="99"/>
        <v>-9.654471544715447</v>
      </c>
      <c r="Z1137">
        <v>2000</v>
      </c>
      <c r="AA1137">
        <v>2027</v>
      </c>
      <c r="AB1137">
        <v>1995</v>
      </c>
      <c r="AC1137">
        <v>2020</v>
      </c>
      <c r="AD1137">
        <v>115600</v>
      </c>
      <c r="AE1137">
        <v>2023</v>
      </c>
      <c r="AF1137">
        <v>2035</v>
      </c>
      <c r="AG1137">
        <v>2015</v>
      </c>
      <c r="AH1137">
        <v>2017</v>
      </c>
      <c r="AI1137">
        <v>44000</v>
      </c>
      <c r="AJ1137">
        <v>2020</v>
      </c>
      <c r="AK1137">
        <v>2020</v>
      </c>
      <c r="AL1137">
        <v>1980</v>
      </c>
      <c r="AM1137">
        <v>1998</v>
      </c>
      <c r="AN1137">
        <v>39400</v>
      </c>
      <c r="AO1137">
        <v>1999</v>
      </c>
      <c r="AP1137">
        <v>2002</v>
      </c>
      <c r="AQ1137">
        <v>1982</v>
      </c>
      <c r="AR1137">
        <v>1982</v>
      </c>
      <c r="AS1137">
        <v>17700</v>
      </c>
      <c r="AT1137">
        <v>1982</v>
      </c>
      <c r="AU1137">
        <v>1998</v>
      </c>
      <c r="AV1137">
        <v>1982</v>
      </c>
      <c r="AW1137">
        <v>1989</v>
      </c>
      <c r="AX1137">
        <v>13100</v>
      </c>
      <c r="AY1137">
        <v>1987</v>
      </c>
      <c r="AZ1137">
        <v>1993</v>
      </c>
      <c r="BA1137">
        <v>1976</v>
      </c>
      <c r="BB1137">
        <v>1986</v>
      </c>
      <c r="BC1137">
        <v>18700</v>
      </c>
    </row>
    <row r="1138" spans="1:55" ht="27">
      <c r="A1138" s="14" t="s">
        <v>904</v>
      </c>
      <c r="B1138" s="31">
        <v>11</v>
      </c>
      <c r="C1138" s="31">
        <v>6807</v>
      </c>
      <c r="D1138" s="9" t="s">
        <v>338</v>
      </c>
      <c r="E1138" s="14" t="s">
        <v>20</v>
      </c>
      <c r="F1138" s="14" t="s">
        <v>896</v>
      </c>
      <c r="G1138" s="51">
        <v>1781</v>
      </c>
      <c r="H1138" s="51">
        <v>113</v>
      </c>
      <c r="I1138" s="59">
        <v>6.7699999999999996E-2</v>
      </c>
      <c r="J1138" s="51">
        <v>1641000</v>
      </c>
      <c r="K1138" s="51">
        <v>1797</v>
      </c>
      <c r="L1138" s="52">
        <v>1702</v>
      </c>
      <c r="M1138" s="64">
        <f t="shared" si="104"/>
        <v>0.16842105263157894</v>
      </c>
      <c r="N1138" s="43" t="str">
        <f>IFERROR(VLOOKUP(C1138, マスタ!$E$2:$G$33, 3, TRUE), "")</f>
        <v>電気</v>
      </c>
      <c r="O1138" s="14" t="str">
        <f>IF(F1138 = "", "", TEXT( WORKDAY(TEXT(LEFT(F1138, FIND("(", F1138) - 1), "yyyy/mm/dd"), 1, マスタ!$A$2:$A$106), "yyyymmdd"))</f>
        <v>20170824</v>
      </c>
      <c r="P1138" s="18">
        <v>42971</v>
      </c>
      <c r="Q1138" s="57">
        <v>1777</v>
      </c>
      <c r="R1138" s="57">
        <v>1806</v>
      </c>
      <c r="S1138" s="57">
        <v>1770</v>
      </c>
      <c r="T1138" s="14" t="str">
        <f t="shared" si="105"/>
        <v>有</v>
      </c>
      <c r="U1138" s="14" t="str">
        <f t="shared" si="106"/>
        <v>無</v>
      </c>
      <c r="V1138" s="68">
        <f t="shared" si="107"/>
        <v>-2.2459292532285291E-3</v>
      </c>
      <c r="W1138" s="19" t="s">
        <v>953</v>
      </c>
      <c r="X1138" s="47">
        <v>21</v>
      </c>
      <c r="Y1138" s="70">
        <f t="shared" si="99"/>
        <v>11.791128579449747</v>
      </c>
      <c r="Z1138">
        <v>1777</v>
      </c>
      <c r="AA1138">
        <v>1778</v>
      </c>
      <c r="AB1138">
        <v>1770</v>
      </c>
      <c r="AC1138">
        <v>1778</v>
      </c>
      <c r="AD1138">
        <v>42000</v>
      </c>
      <c r="AE1138">
        <v>1778</v>
      </c>
      <c r="AF1138">
        <v>1785</v>
      </c>
      <c r="AG1138">
        <v>1778</v>
      </c>
      <c r="AH1138">
        <v>1785</v>
      </c>
      <c r="AI1138">
        <v>10000</v>
      </c>
      <c r="AJ1138">
        <v>1786</v>
      </c>
      <c r="AK1138">
        <v>1795</v>
      </c>
      <c r="AL1138">
        <v>1786</v>
      </c>
      <c r="AM1138">
        <v>1792</v>
      </c>
      <c r="AN1138">
        <v>36000</v>
      </c>
      <c r="AO1138">
        <v>1788</v>
      </c>
      <c r="AP1138">
        <v>1796</v>
      </c>
      <c r="AQ1138">
        <v>1787</v>
      </c>
      <c r="AR1138">
        <v>1794</v>
      </c>
      <c r="AS1138">
        <v>20000</v>
      </c>
      <c r="AT1138">
        <v>1793</v>
      </c>
      <c r="AU1138">
        <v>1805</v>
      </c>
      <c r="AV1138">
        <v>1793</v>
      </c>
      <c r="AW1138">
        <v>1798</v>
      </c>
      <c r="AX1138">
        <v>87000</v>
      </c>
      <c r="AY1138">
        <v>1798</v>
      </c>
      <c r="AZ1138">
        <v>1802</v>
      </c>
      <c r="BA1138">
        <v>1796</v>
      </c>
      <c r="BB1138">
        <v>1801</v>
      </c>
      <c r="BC1138">
        <v>29000</v>
      </c>
    </row>
    <row r="1139" spans="1:55" ht="15">
      <c r="A1139" s="15" t="s">
        <v>905</v>
      </c>
      <c r="B1139" s="30">
        <v>13</v>
      </c>
      <c r="C1139" s="30">
        <v>5310</v>
      </c>
      <c r="D1139" s="10" t="s">
        <v>455</v>
      </c>
      <c r="E1139" s="15" t="s">
        <v>20</v>
      </c>
      <c r="F1139" s="15" t="s">
        <v>896</v>
      </c>
      <c r="G1139" s="50">
        <v>2628</v>
      </c>
      <c r="H1139" s="50">
        <v>153</v>
      </c>
      <c r="I1139" s="58">
        <v>6.1800000000000001E-2</v>
      </c>
      <c r="J1139" s="50">
        <v>346000</v>
      </c>
      <c r="K1139" s="50">
        <v>2638</v>
      </c>
      <c r="L1139" s="53">
        <v>2515</v>
      </c>
      <c r="M1139" s="63">
        <f t="shared" si="104"/>
        <v>8.1300813008130079E-2</v>
      </c>
      <c r="N1139" s="42" t="str">
        <f>IFERROR(VLOOKUP(C1139, マスタ!$E$2:$G$33, 3, TRUE), "")</f>
        <v>窯業</v>
      </c>
      <c r="O1139" s="15" t="str">
        <f>IF(F1139 = "", "", TEXT( WORKDAY(TEXT(LEFT(F1139, FIND("(", F1139) - 1), "yyyy/mm/dd"), 1, マスタ!$A$2:$A$106), "yyyymmdd"))</f>
        <v>20170824</v>
      </c>
      <c r="P1139" s="16">
        <v>42971</v>
      </c>
      <c r="Q1139" s="56">
        <v>2615</v>
      </c>
      <c r="R1139" s="56">
        <v>2619</v>
      </c>
      <c r="S1139" s="56">
        <v>2517</v>
      </c>
      <c r="T1139" s="15" t="str">
        <f t="shared" si="105"/>
        <v>無</v>
      </c>
      <c r="U1139" s="15" t="str">
        <f t="shared" si="106"/>
        <v>有</v>
      </c>
      <c r="V1139" s="67">
        <f t="shared" si="107"/>
        <v>-4.9467275494672336E-3</v>
      </c>
      <c r="W1139" s="17" t="s">
        <v>951</v>
      </c>
      <c r="X1139" s="46">
        <v>-26</v>
      </c>
      <c r="Y1139" s="71">
        <f t="shared" si="99"/>
        <v>-9.8934550989345507</v>
      </c>
      <c r="Z1139">
        <v>2615</v>
      </c>
      <c r="AA1139">
        <v>2615</v>
      </c>
      <c r="AB1139">
        <v>2538</v>
      </c>
      <c r="AC1139">
        <v>2540</v>
      </c>
      <c r="AD1139">
        <v>25600</v>
      </c>
      <c r="AE1139">
        <v>2540</v>
      </c>
      <c r="AF1139">
        <v>2557</v>
      </c>
      <c r="AG1139">
        <v>2535</v>
      </c>
      <c r="AH1139">
        <v>2552</v>
      </c>
      <c r="AI1139">
        <v>6800</v>
      </c>
      <c r="AJ1139">
        <v>2548</v>
      </c>
      <c r="AK1139">
        <v>2569</v>
      </c>
      <c r="AL1139">
        <v>2531</v>
      </c>
      <c r="AM1139">
        <v>2569</v>
      </c>
      <c r="AN1139">
        <v>9400</v>
      </c>
      <c r="AO1139">
        <v>2572</v>
      </c>
      <c r="AP1139">
        <v>2573</v>
      </c>
      <c r="AQ1139">
        <v>2542</v>
      </c>
      <c r="AR1139">
        <v>2551</v>
      </c>
      <c r="AS1139">
        <v>9900</v>
      </c>
      <c r="AT1139">
        <v>2549</v>
      </c>
      <c r="AU1139">
        <v>2549</v>
      </c>
      <c r="AV1139">
        <v>2517</v>
      </c>
      <c r="AW1139">
        <v>2521</v>
      </c>
      <c r="AX1139">
        <v>8900</v>
      </c>
      <c r="AY1139">
        <v>2522</v>
      </c>
      <c r="AZ1139">
        <v>2528</v>
      </c>
      <c r="BA1139">
        <v>2518</v>
      </c>
      <c r="BB1139">
        <v>2528</v>
      </c>
      <c r="BC1139">
        <v>2900</v>
      </c>
    </row>
    <row r="1140" spans="1:55" ht="27">
      <c r="A1140" s="14" t="s">
        <v>904</v>
      </c>
      <c r="B1140" s="31">
        <v>14</v>
      </c>
      <c r="C1140" s="31">
        <v>6093</v>
      </c>
      <c r="D1140" s="9" t="s">
        <v>106</v>
      </c>
      <c r="E1140" s="14" t="s">
        <v>20</v>
      </c>
      <c r="F1140" s="14" t="s">
        <v>896</v>
      </c>
      <c r="G1140" s="51">
        <v>3525</v>
      </c>
      <c r="H1140" s="51">
        <v>195</v>
      </c>
      <c r="I1140" s="59">
        <v>5.8599999999999999E-2</v>
      </c>
      <c r="J1140" s="51">
        <v>271100</v>
      </c>
      <c r="K1140" s="51">
        <v>3560</v>
      </c>
      <c r="L1140" s="52">
        <v>3345</v>
      </c>
      <c r="M1140" s="64">
        <f t="shared" si="104"/>
        <v>0.16279069767441862</v>
      </c>
      <c r="N1140" s="43" t="str">
        <f>IFERROR(VLOOKUP(C1140, マスタ!$E$2:$G$33, 3, TRUE), "")</f>
        <v>機械</v>
      </c>
      <c r="O1140" s="14" t="str">
        <f>IF(F1140 = "", "", TEXT( WORKDAY(TEXT(LEFT(F1140, FIND("(", F1140) - 1), "yyyy/mm/dd"), 1, マスタ!$A$2:$A$106), "yyyymmdd"))</f>
        <v>20170824</v>
      </c>
      <c r="P1140" s="18">
        <v>42971</v>
      </c>
      <c r="Q1140" s="57">
        <v>3580</v>
      </c>
      <c r="R1140" s="57">
        <v>3580</v>
      </c>
      <c r="S1140" s="57">
        <v>3355</v>
      </c>
      <c r="T1140" s="14" t="str">
        <f t="shared" si="105"/>
        <v>無</v>
      </c>
      <c r="U1140" s="14" t="str">
        <f t="shared" si="106"/>
        <v>有</v>
      </c>
      <c r="V1140" s="68">
        <f t="shared" si="107"/>
        <v>1.5602836879432536E-2</v>
      </c>
      <c r="W1140" s="19" t="s">
        <v>951</v>
      </c>
      <c r="X1140" s="47">
        <v>-35</v>
      </c>
      <c r="Y1140" s="70">
        <f t="shared" si="99"/>
        <v>-9.9290780141843982</v>
      </c>
      <c r="Z1140">
        <v>3580</v>
      </c>
      <c r="AA1140">
        <v>3580</v>
      </c>
      <c r="AB1140">
        <v>3495</v>
      </c>
      <c r="AC1140">
        <v>3495</v>
      </c>
      <c r="AD1140">
        <v>56300</v>
      </c>
      <c r="AE1140">
        <v>3500</v>
      </c>
      <c r="AF1140">
        <v>3500</v>
      </c>
      <c r="AG1140">
        <v>3415</v>
      </c>
      <c r="AH1140">
        <v>3420</v>
      </c>
      <c r="AI1140">
        <v>14200</v>
      </c>
      <c r="AJ1140">
        <v>3420</v>
      </c>
      <c r="AK1140">
        <v>3455</v>
      </c>
      <c r="AL1140">
        <v>3400</v>
      </c>
      <c r="AM1140">
        <v>3455</v>
      </c>
      <c r="AN1140">
        <v>17900</v>
      </c>
      <c r="AO1140">
        <v>3450</v>
      </c>
      <c r="AP1140">
        <v>3450</v>
      </c>
      <c r="AQ1140">
        <v>3415</v>
      </c>
      <c r="AR1140">
        <v>3420</v>
      </c>
      <c r="AS1140">
        <v>6100</v>
      </c>
      <c r="AT1140">
        <v>3420</v>
      </c>
      <c r="AU1140">
        <v>3420</v>
      </c>
      <c r="AV1140">
        <v>3385</v>
      </c>
      <c r="AW1140">
        <v>3420</v>
      </c>
      <c r="AX1140">
        <v>15900</v>
      </c>
      <c r="AY1140">
        <v>3425</v>
      </c>
      <c r="AZ1140">
        <v>3425</v>
      </c>
      <c r="BA1140">
        <v>3395</v>
      </c>
      <c r="BB1140">
        <v>3405</v>
      </c>
      <c r="BC1140">
        <v>6300</v>
      </c>
    </row>
    <row r="1141" spans="1:55" ht="15">
      <c r="A1141" s="15" t="s">
        <v>904</v>
      </c>
      <c r="B1141" s="30">
        <v>15</v>
      </c>
      <c r="C1141" s="30">
        <v>3844</v>
      </c>
      <c r="D1141" s="10" t="s">
        <v>661</v>
      </c>
      <c r="E1141" s="15" t="s">
        <v>20</v>
      </c>
      <c r="F1141" s="15" t="s">
        <v>896</v>
      </c>
      <c r="G1141" s="50">
        <v>5730</v>
      </c>
      <c r="H1141" s="50">
        <v>310</v>
      </c>
      <c r="I1141" s="58">
        <v>5.7200000000000001E-2</v>
      </c>
      <c r="J1141" s="50">
        <v>85600</v>
      </c>
      <c r="K1141" s="50">
        <v>5780</v>
      </c>
      <c r="L1141" s="53">
        <v>5490</v>
      </c>
      <c r="M1141" s="63">
        <f t="shared" si="104"/>
        <v>0.17241379310344829</v>
      </c>
      <c r="N1141" s="42" t="str">
        <f>IFERROR(VLOOKUP(C1141, マスタ!$E$2:$G$33, 3, TRUE), "")</f>
        <v>パルプ・紙</v>
      </c>
      <c r="O1141" s="15" t="str">
        <f>IF(F1141 = "", "", TEXT( WORKDAY(TEXT(LEFT(F1141, FIND("(", F1141) - 1), "yyyy/mm/dd"), 1, マスタ!$A$2:$A$106), "yyyymmdd"))</f>
        <v>20170824</v>
      </c>
      <c r="P1141" s="16">
        <v>42971</v>
      </c>
      <c r="Q1141" s="56">
        <v>5800</v>
      </c>
      <c r="R1141" s="56">
        <v>5880</v>
      </c>
      <c r="S1141" s="56">
        <v>5610</v>
      </c>
      <c r="T1141" s="15" t="str">
        <f t="shared" si="105"/>
        <v>有</v>
      </c>
      <c r="U1141" s="15" t="str">
        <f t="shared" si="106"/>
        <v>有</v>
      </c>
      <c r="V1141" s="67">
        <f t="shared" si="107"/>
        <v>1.221640488656206E-2</v>
      </c>
      <c r="W1141" s="17" t="s">
        <v>953</v>
      </c>
      <c r="X1141" s="46">
        <v>20</v>
      </c>
      <c r="Y1141" s="71">
        <f t="shared" si="99"/>
        <v>3.4904013961605584</v>
      </c>
      <c r="Z1141">
        <v>5800</v>
      </c>
      <c r="AA1141">
        <v>5880</v>
      </c>
      <c r="AB1141">
        <v>5790</v>
      </c>
      <c r="AC1141">
        <v>5860</v>
      </c>
      <c r="AD1141">
        <v>4700</v>
      </c>
      <c r="AE1141">
        <v>5860</v>
      </c>
      <c r="AF1141">
        <v>5870</v>
      </c>
      <c r="AG1141">
        <v>5810</v>
      </c>
      <c r="AH1141">
        <v>5840</v>
      </c>
      <c r="AI1141">
        <v>2500</v>
      </c>
      <c r="AJ1141">
        <v>5840</v>
      </c>
      <c r="AK1141">
        <v>5850</v>
      </c>
      <c r="AL1141">
        <v>5820</v>
      </c>
      <c r="AM1141">
        <v>5840</v>
      </c>
      <c r="AN1141">
        <v>1300</v>
      </c>
      <c r="AO1141">
        <v>5840</v>
      </c>
      <c r="AP1141">
        <v>5850</v>
      </c>
      <c r="AQ1141">
        <v>5830</v>
      </c>
      <c r="AR1141">
        <v>5830</v>
      </c>
      <c r="AS1141">
        <v>1300</v>
      </c>
      <c r="AT1141">
        <v>5840</v>
      </c>
      <c r="AU1141">
        <v>5840</v>
      </c>
      <c r="AV1141">
        <v>5800</v>
      </c>
      <c r="AW1141">
        <v>5820</v>
      </c>
      <c r="AX1141">
        <v>900</v>
      </c>
      <c r="AY1141">
        <v>5800</v>
      </c>
      <c r="AZ1141">
        <v>5810</v>
      </c>
      <c r="BA1141">
        <v>5790</v>
      </c>
      <c r="BB1141">
        <v>5790</v>
      </c>
      <c r="BC1141">
        <v>3200</v>
      </c>
    </row>
    <row r="1142" spans="1:55" ht="15">
      <c r="A1142" s="14" t="s">
        <v>905</v>
      </c>
      <c r="B1142" s="31">
        <v>17</v>
      </c>
      <c r="C1142" s="31">
        <v>9418</v>
      </c>
      <c r="D1142" s="9" t="s">
        <v>339</v>
      </c>
      <c r="E1142" s="14" t="s">
        <v>20</v>
      </c>
      <c r="F1142" s="14" t="s">
        <v>896</v>
      </c>
      <c r="G1142" s="51">
        <v>1186</v>
      </c>
      <c r="H1142" s="51">
        <v>61</v>
      </c>
      <c r="I1142" s="59">
        <v>5.4199999999999998E-2</v>
      </c>
      <c r="J1142" s="51">
        <v>192800</v>
      </c>
      <c r="K1142" s="51">
        <v>1192</v>
      </c>
      <c r="L1142" s="52">
        <v>1133</v>
      </c>
      <c r="M1142" s="64">
        <f t="shared" si="104"/>
        <v>0.10169491525423729</v>
      </c>
      <c r="N1142" s="43" t="str">
        <f>IFERROR(VLOOKUP(C1142, マスタ!$E$2:$G$33, 3, TRUE), "")</f>
        <v>情報通信</v>
      </c>
      <c r="O1142" s="14" t="str">
        <f>IF(F1142 = "", "", TEXT( WORKDAY(TEXT(LEFT(F1142, FIND("(", F1142) - 1), "yyyy/mm/dd"), 1, マスタ!$A$2:$A$106), "yyyymmdd"))</f>
        <v>20170824</v>
      </c>
      <c r="P1142" s="18">
        <v>42971</v>
      </c>
      <c r="Q1142" s="57">
        <v>1192</v>
      </c>
      <c r="R1142" s="57">
        <v>1192</v>
      </c>
      <c r="S1142" s="57">
        <v>1140</v>
      </c>
      <c r="T1142" s="14" t="str">
        <f t="shared" si="105"/>
        <v>無</v>
      </c>
      <c r="U1142" s="14" t="str">
        <f t="shared" si="106"/>
        <v>有</v>
      </c>
      <c r="V1142" s="68">
        <f t="shared" si="107"/>
        <v>5.0590219224282418E-3</v>
      </c>
      <c r="W1142" s="19" t="s">
        <v>951</v>
      </c>
      <c r="X1142" s="47">
        <v>-11</v>
      </c>
      <c r="Y1142" s="70">
        <f t="shared" si="99"/>
        <v>-9.2748735244519391</v>
      </c>
      <c r="Z1142">
        <v>1192</v>
      </c>
      <c r="AA1142">
        <v>1192</v>
      </c>
      <c r="AB1142">
        <v>1173</v>
      </c>
      <c r="AC1142">
        <v>1177</v>
      </c>
      <c r="AD1142">
        <v>9900</v>
      </c>
      <c r="AE1142">
        <v>1172</v>
      </c>
      <c r="AF1142">
        <v>1175</v>
      </c>
      <c r="AG1142">
        <v>1166</v>
      </c>
      <c r="AH1142">
        <v>1170</v>
      </c>
      <c r="AI1142">
        <v>5200</v>
      </c>
      <c r="AJ1142">
        <v>1168</v>
      </c>
      <c r="AK1142">
        <v>1168</v>
      </c>
      <c r="AL1142">
        <v>1155</v>
      </c>
      <c r="AM1142">
        <v>1165</v>
      </c>
      <c r="AN1142">
        <v>7900</v>
      </c>
      <c r="AO1142">
        <v>1161</v>
      </c>
      <c r="AP1142">
        <v>1162</v>
      </c>
      <c r="AQ1142">
        <v>1155</v>
      </c>
      <c r="AR1142">
        <v>1162</v>
      </c>
      <c r="AS1142">
        <v>2700</v>
      </c>
      <c r="AT1142">
        <v>1155</v>
      </c>
      <c r="AU1142">
        <v>1159</v>
      </c>
      <c r="AV1142">
        <v>1153</v>
      </c>
      <c r="AW1142">
        <v>1153</v>
      </c>
      <c r="AX1142">
        <v>3200</v>
      </c>
      <c r="AY1142">
        <v>1153</v>
      </c>
      <c r="AZ1142">
        <v>1153</v>
      </c>
      <c r="BA1142">
        <v>1152</v>
      </c>
      <c r="BB1142">
        <v>1152</v>
      </c>
      <c r="BC1142">
        <v>1200</v>
      </c>
    </row>
    <row r="1143" spans="1:55" ht="15">
      <c r="A1143" s="15" t="s">
        <v>904</v>
      </c>
      <c r="B1143" s="30">
        <v>18</v>
      </c>
      <c r="C1143" s="30">
        <v>4245</v>
      </c>
      <c r="D1143" s="10" t="s">
        <v>244</v>
      </c>
      <c r="E1143" s="15" t="s">
        <v>20</v>
      </c>
      <c r="F1143" s="15" t="s">
        <v>896</v>
      </c>
      <c r="G1143" s="50">
        <v>1134</v>
      </c>
      <c r="H1143" s="50">
        <v>58</v>
      </c>
      <c r="I1143" s="58">
        <v>5.3900000000000003E-2</v>
      </c>
      <c r="J1143" s="50">
        <v>236300</v>
      </c>
      <c r="K1143" s="50">
        <v>1134</v>
      </c>
      <c r="L1143" s="53">
        <v>1085</v>
      </c>
      <c r="M1143" s="63">
        <f t="shared" si="104"/>
        <v>0</v>
      </c>
      <c r="N1143" s="42" t="str">
        <f>IFERROR(VLOOKUP(C1143, マスタ!$E$2:$G$33, 3, TRUE), "")</f>
        <v>化学・医薬品</v>
      </c>
      <c r="O1143" s="15" t="str">
        <f>IF(F1143 = "", "", TEXT( WORKDAY(TEXT(LEFT(F1143, FIND("(", F1143) - 1), "yyyy/mm/dd"), 1, マスタ!$A$2:$A$106), "yyyymmdd"))</f>
        <v>20170824</v>
      </c>
      <c r="P1143" s="16">
        <v>42971</v>
      </c>
      <c r="Q1143" s="56">
        <v>1150</v>
      </c>
      <c r="R1143" s="56">
        <v>1177</v>
      </c>
      <c r="S1143" s="56">
        <v>1110</v>
      </c>
      <c r="T1143" s="15" t="str">
        <f t="shared" si="105"/>
        <v>有</v>
      </c>
      <c r="U1143" s="15" t="str">
        <f t="shared" si="106"/>
        <v>有</v>
      </c>
      <c r="V1143" s="67">
        <f t="shared" si="107"/>
        <v>1.4109347442680775E-2</v>
      </c>
      <c r="W1143" s="17" t="s">
        <v>951</v>
      </c>
      <c r="X1143" s="46">
        <v>-11</v>
      </c>
      <c r="Y1143" s="71">
        <f t="shared" si="99"/>
        <v>-9.7001763668430332</v>
      </c>
      <c r="Z1143">
        <v>1150</v>
      </c>
      <c r="AA1143">
        <v>1150</v>
      </c>
      <c r="AB1143">
        <v>1135</v>
      </c>
      <c r="AC1143">
        <v>1142</v>
      </c>
      <c r="AD1143">
        <v>21100</v>
      </c>
      <c r="AE1143">
        <v>1141</v>
      </c>
      <c r="AF1143">
        <v>1141</v>
      </c>
      <c r="AG1143">
        <v>1110</v>
      </c>
      <c r="AH1143">
        <v>1110</v>
      </c>
      <c r="AI1143">
        <v>8400</v>
      </c>
      <c r="AJ1143">
        <v>1115</v>
      </c>
      <c r="AK1143">
        <v>1126</v>
      </c>
      <c r="AL1143">
        <v>1115</v>
      </c>
      <c r="AM1143">
        <v>1126</v>
      </c>
      <c r="AN1143">
        <v>8100</v>
      </c>
      <c r="AO1143">
        <v>1128</v>
      </c>
      <c r="AP1143">
        <v>1133</v>
      </c>
      <c r="AQ1143">
        <v>1128</v>
      </c>
      <c r="AR1143">
        <v>1133</v>
      </c>
      <c r="AS1143">
        <v>2500</v>
      </c>
      <c r="AT1143">
        <v>1129</v>
      </c>
      <c r="AU1143">
        <v>1129</v>
      </c>
      <c r="AV1143">
        <v>1127</v>
      </c>
      <c r="AW1143">
        <v>1129</v>
      </c>
      <c r="AX1143">
        <v>500</v>
      </c>
      <c r="AY1143">
        <v>1129</v>
      </c>
      <c r="AZ1143">
        <v>1133</v>
      </c>
      <c r="BA1143">
        <v>1129</v>
      </c>
      <c r="BB1143">
        <v>1131</v>
      </c>
      <c r="BC1143">
        <v>500</v>
      </c>
    </row>
    <row r="1144" spans="1:55" ht="27">
      <c r="A1144" s="14" t="s">
        <v>904</v>
      </c>
      <c r="B1144" s="31">
        <v>20</v>
      </c>
      <c r="C1144" s="31">
        <v>2429</v>
      </c>
      <c r="D1144" s="9" t="s">
        <v>443</v>
      </c>
      <c r="E1144" s="14" t="s">
        <v>20</v>
      </c>
      <c r="F1144" s="14" t="s">
        <v>896</v>
      </c>
      <c r="G1144" s="51">
        <v>3520</v>
      </c>
      <c r="H1144" s="51">
        <v>175</v>
      </c>
      <c r="I1144" s="59">
        <v>5.2299999999999999E-2</v>
      </c>
      <c r="J1144" s="51">
        <v>166700</v>
      </c>
      <c r="K1144" s="51">
        <v>3525</v>
      </c>
      <c r="L1144" s="52">
        <v>3405</v>
      </c>
      <c r="M1144" s="64">
        <f t="shared" si="104"/>
        <v>4.1666666666666664E-2</v>
      </c>
      <c r="N1144" s="43" t="str">
        <f>IFERROR(VLOOKUP(C1144, マスタ!$E$2:$G$33, 3, TRUE), "")</f>
        <v>食品</v>
      </c>
      <c r="O1144" s="14" t="str">
        <f>IF(F1144 = "", "", TEXT( WORKDAY(TEXT(LEFT(F1144, FIND("(", F1144) - 1), "yyyy/mm/dd"), 1, マスタ!$A$2:$A$106), "yyyymmdd"))</f>
        <v>20170824</v>
      </c>
      <c r="P1144" s="18">
        <v>42971</v>
      </c>
      <c r="Q1144" s="57">
        <v>3555</v>
      </c>
      <c r="R1144" s="57">
        <v>3555</v>
      </c>
      <c r="S1144" s="57">
        <v>3340</v>
      </c>
      <c r="T1144" s="14" t="str">
        <f t="shared" si="105"/>
        <v>無</v>
      </c>
      <c r="U1144" s="14" t="str">
        <f t="shared" si="106"/>
        <v>有</v>
      </c>
      <c r="V1144" s="68">
        <f t="shared" si="107"/>
        <v>9.9431818181818787E-3</v>
      </c>
      <c r="W1144" s="19" t="s">
        <v>951</v>
      </c>
      <c r="X1144" s="47">
        <v>-35</v>
      </c>
      <c r="Y1144" s="70">
        <f t="shared" si="99"/>
        <v>-9.9431818181818183</v>
      </c>
      <c r="Z1144">
        <v>3555</v>
      </c>
      <c r="AA1144">
        <v>3555</v>
      </c>
      <c r="AB1144">
        <v>3525</v>
      </c>
      <c r="AC1144">
        <v>3550</v>
      </c>
      <c r="AD1144">
        <v>10700</v>
      </c>
      <c r="AE1144">
        <v>3540</v>
      </c>
      <c r="AF1144">
        <v>3540</v>
      </c>
      <c r="AG1144">
        <v>3480</v>
      </c>
      <c r="AH1144">
        <v>3480</v>
      </c>
      <c r="AI1144">
        <v>5500</v>
      </c>
      <c r="AJ1144">
        <v>3475</v>
      </c>
      <c r="AK1144">
        <v>3485</v>
      </c>
      <c r="AL1144">
        <v>3475</v>
      </c>
      <c r="AM1144">
        <v>3485</v>
      </c>
      <c r="AN1144">
        <v>1400</v>
      </c>
      <c r="AO1144">
        <v>3490</v>
      </c>
      <c r="AP1144">
        <v>3490</v>
      </c>
      <c r="AQ1144">
        <v>3465</v>
      </c>
      <c r="AR1144">
        <v>3480</v>
      </c>
      <c r="AS1144">
        <v>3100</v>
      </c>
      <c r="AT1144">
        <v>3475</v>
      </c>
      <c r="AU1144">
        <v>3485</v>
      </c>
      <c r="AV1144">
        <v>3470</v>
      </c>
      <c r="AW1144">
        <v>3470</v>
      </c>
      <c r="AX1144">
        <v>1000</v>
      </c>
      <c r="AY1144">
        <v>3465</v>
      </c>
      <c r="AZ1144">
        <v>3475</v>
      </c>
      <c r="BA1144">
        <v>3455</v>
      </c>
      <c r="BB1144">
        <v>3460</v>
      </c>
      <c r="BC1144">
        <v>4700</v>
      </c>
    </row>
    <row r="1145" spans="1:55" ht="15">
      <c r="A1145" s="15" t="s">
        <v>905</v>
      </c>
      <c r="B1145" s="30">
        <v>21</v>
      </c>
      <c r="C1145" s="30">
        <v>5491</v>
      </c>
      <c r="D1145" s="10" t="s">
        <v>93</v>
      </c>
      <c r="E1145" s="15" t="s">
        <v>20</v>
      </c>
      <c r="F1145" s="15" t="s">
        <v>896</v>
      </c>
      <c r="G1145" s="50">
        <v>2739</v>
      </c>
      <c r="H1145" s="50">
        <v>136</v>
      </c>
      <c r="I1145" s="58">
        <v>5.2200000000000003E-2</v>
      </c>
      <c r="J1145" s="50">
        <v>328600</v>
      </c>
      <c r="K1145" s="50">
        <v>2756</v>
      </c>
      <c r="L1145" s="53">
        <v>2630</v>
      </c>
      <c r="M1145" s="63">
        <f t="shared" si="104"/>
        <v>0.13492063492063491</v>
      </c>
      <c r="N1145" s="42" t="str">
        <f>IFERROR(VLOOKUP(C1145, マスタ!$E$2:$G$33, 3, TRUE), "")</f>
        <v>鉄鋼</v>
      </c>
      <c r="O1145" s="15" t="str">
        <f>IF(F1145 = "", "", TEXT( WORKDAY(TEXT(LEFT(F1145, FIND("(", F1145) - 1), "yyyy/mm/dd"), 1, マスタ!$A$2:$A$106), "yyyymmdd"))</f>
        <v>20170824</v>
      </c>
      <c r="P1145" s="16">
        <v>42971</v>
      </c>
      <c r="Q1145" s="56">
        <v>2730</v>
      </c>
      <c r="R1145" s="56">
        <v>2780</v>
      </c>
      <c r="S1145" s="56">
        <v>2670</v>
      </c>
      <c r="T1145" s="15" t="str">
        <f t="shared" si="105"/>
        <v>有</v>
      </c>
      <c r="U1145" s="15" t="str">
        <f t="shared" si="106"/>
        <v>有</v>
      </c>
      <c r="V1145" s="67">
        <f t="shared" si="107"/>
        <v>-3.2858707557502642E-3</v>
      </c>
      <c r="W1145" s="17" t="s">
        <v>951</v>
      </c>
      <c r="X1145" s="46">
        <v>-27</v>
      </c>
      <c r="Y1145" s="71">
        <f t="shared" si="99"/>
        <v>-9.857612267250822</v>
      </c>
      <c r="Z1145">
        <v>2730</v>
      </c>
      <c r="AA1145">
        <v>2732</v>
      </c>
      <c r="AB1145">
        <v>2692</v>
      </c>
      <c r="AC1145">
        <v>2707</v>
      </c>
      <c r="AD1145">
        <v>27100</v>
      </c>
      <c r="AE1145">
        <v>2702</v>
      </c>
      <c r="AF1145">
        <v>2710</v>
      </c>
      <c r="AG1145">
        <v>2670</v>
      </c>
      <c r="AH1145">
        <v>2681</v>
      </c>
      <c r="AI1145">
        <v>7500</v>
      </c>
      <c r="AJ1145">
        <v>2681</v>
      </c>
      <c r="AK1145">
        <v>2684</v>
      </c>
      <c r="AL1145">
        <v>2675</v>
      </c>
      <c r="AM1145">
        <v>2683</v>
      </c>
      <c r="AN1145">
        <v>4400</v>
      </c>
      <c r="AO1145">
        <v>2683</v>
      </c>
      <c r="AP1145">
        <v>2694</v>
      </c>
      <c r="AQ1145">
        <v>2680</v>
      </c>
      <c r="AR1145">
        <v>2694</v>
      </c>
      <c r="AS1145">
        <v>4500</v>
      </c>
      <c r="AT1145">
        <v>2692</v>
      </c>
      <c r="AU1145">
        <v>2696</v>
      </c>
      <c r="AV1145">
        <v>2686</v>
      </c>
      <c r="AW1145">
        <v>2695</v>
      </c>
      <c r="AX1145">
        <v>1900</v>
      </c>
      <c r="AY1145">
        <v>2688</v>
      </c>
      <c r="AZ1145">
        <v>2694</v>
      </c>
      <c r="BA1145">
        <v>2685</v>
      </c>
      <c r="BB1145">
        <v>2689</v>
      </c>
      <c r="BC1145">
        <v>1000</v>
      </c>
    </row>
    <row r="1146" spans="1:55" ht="15">
      <c r="A1146" s="14" t="s">
        <v>904</v>
      </c>
      <c r="B1146" s="31">
        <v>22</v>
      </c>
      <c r="C1146" s="31">
        <v>3696</v>
      </c>
      <c r="D1146" s="9" t="s">
        <v>193</v>
      </c>
      <c r="E1146" s="14" t="s">
        <v>20</v>
      </c>
      <c r="F1146" s="14" t="s">
        <v>896</v>
      </c>
      <c r="G1146" s="51">
        <v>1375</v>
      </c>
      <c r="H1146" s="51">
        <v>68</v>
      </c>
      <c r="I1146" s="59">
        <v>5.1999999999999998E-2</v>
      </c>
      <c r="J1146" s="51">
        <v>316800</v>
      </c>
      <c r="K1146" s="51">
        <v>1390</v>
      </c>
      <c r="L1146" s="52">
        <v>1323</v>
      </c>
      <c r="M1146" s="64">
        <f t="shared" si="104"/>
        <v>0.22388059701492538</v>
      </c>
      <c r="N1146" s="43" t="str">
        <f>IFERROR(VLOOKUP(C1146, マスタ!$E$2:$G$33, 3, TRUE), "")</f>
        <v>36</v>
      </c>
      <c r="O1146" s="14" t="str">
        <f>IF(F1146 = "", "", TEXT( WORKDAY(TEXT(LEFT(F1146, FIND("(", F1146) - 1), "yyyy/mm/dd"), 1, マスタ!$A$2:$A$106), "yyyymmdd"))</f>
        <v>20170824</v>
      </c>
      <c r="P1146" s="18">
        <v>42971</v>
      </c>
      <c r="Q1146" s="57">
        <v>1390</v>
      </c>
      <c r="R1146" s="57">
        <v>1482</v>
      </c>
      <c r="S1146" s="57">
        <v>1389</v>
      </c>
      <c r="T1146" s="14" t="str">
        <f t="shared" si="105"/>
        <v>有</v>
      </c>
      <c r="U1146" s="14" t="str">
        <f t="shared" si="106"/>
        <v>無</v>
      </c>
      <c r="V1146" s="68">
        <f t="shared" si="107"/>
        <v>1.0909090909090979E-2</v>
      </c>
      <c r="W1146" s="19" t="s">
        <v>954</v>
      </c>
      <c r="X1146" s="47">
        <v>27</v>
      </c>
      <c r="Y1146" s="70">
        <f t="shared" si="99"/>
        <v>19.636363636363637</v>
      </c>
      <c r="Z1146">
        <v>1390</v>
      </c>
      <c r="AA1146">
        <v>1420</v>
      </c>
      <c r="AB1146">
        <v>1389</v>
      </c>
      <c r="AC1146">
        <v>1420</v>
      </c>
      <c r="AD1146">
        <v>26100</v>
      </c>
      <c r="AE1146">
        <v>1419</v>
      </c>
      <c r="AF1146">
        <v>1419</v>
      </c>
      <c r="AG1146">
        <v>1400</v>
      </c>
      <c r="AH1146">
        <v>1406</v>
      </c>
      <c r="AI1146">
        <v>12600</v>
      </c>
      <c r="AJ1146">
        <v>1408</v>
      </c>
      <c r="AK1146">
        <v>1419</v>
      </c>
      <c r="AL1146">
        <v>1405</v>
      </c>
      <c r="AM1146">
        <v>1419</v>
      </c>
      <c r="AN1146">
        <v>4500</v>
      </c>
      <c r="AO1146">
        <v>1419</v>
      </c>
      <c r="AP1146">
        <v>1424</v>
      </c>
      <c r="AQ1146">
        <v>1403</v>
      </c>
      <c r="AR1146">
        <v>1422</v>
      </c>
      <c r="AS1146">
        <v>16200</v>
      </c>
      <c r="AT1146">
        <v>1420</v>
      </c>
      <c r="AU1146">
        <v>1424</v>
      </c>
      <c r="AV1146">
        <v>1412</v>
      </c>
      <c r="AW1146">
        <v>1414</v>
      </c>
      <c r="AX1146">
        <v>9300</v>
      </c>
      <c r="AY1146">
        <v>1419</v>
      </c>
      <c r="AZ1146">
        <v>1440</v>
      </c>
      <c r="BA1146">
        <v>1419</v>
      </c>
      <c r="BB1146">
        <v>1440</v>
      </c>
      <c r="BC1146">
        <v>17500</v>
      </c>
    </row>
    <row r="1147" spans="1:55" ht="27">
      <c r="A1147" s="15" t="s">
        <v>904</v>
      </c>
      <c r="B1147" s="30">
        <v>24</v>
      </c>
      <c r="C1147" s="30">
        <v>9843</v>
      </c>
      <c r="D1147" s="10" t="s">
        <v>328</v>
      </c>
      <c r="E1147" s="15" t="s">
        <v>20</v>
      </c>
      <c r="F1147" s="15" t="s">
        <v>896</v>
      </c>
      <c r="G1147" s="50">
        <v>16850</v>
      </c>
      <c r="H1147" s="50">
        <v>810</v>
      </c>
      <c r="I1147" s="58">
        <v>5.0500000000000003E-2</v>
      </c>
      <c r="J1147" s="50">
        <v>839100</v>
      </c>
      <c r="K1147" s="50">
        <v>16930</v>
      </c>
      <c r="L1147" s="53">
        <v>16520</v>
      </c>
      <c r="M1147" s="63">
        <f t="shared" si="104"/>
        <v>0.1951219512195122</v>
      </c>
      <c r="N1147" s="42" t="str">
        <f>IFERROR(VLOOKUP(C1147, マスタ!$E$2:$G$33, 3, TRUE), "")</f>
        <v>サービス</v>
      </c>
      <c r="O1147" s="15" t="str">
        <f>IF(F1147 = "", "", TEXT( WORKDAY(TEXT(LEFT(F1147, FIND("(", F1147) - 1), "yyyy/mm/dd"), 1, マスタ!$A$2:$A$106), "yyyymmdd"))</f>
        <v>20170824</v>
      </c>
      <c r="P1147" s="16">
        <v>42971</v>
      </c>
      <c r="Q1147" s="56">
        <v>16850</v>
      </c>
      <c r="R1147" s="56">
        <v>17020</v>
      </c>
      <c r="S1147" s="56">
        <v>16840</v>
      </c>
      <c r="T1147" s="15" t="str">
        <f t="shared" si="105"/>
        <v>有</v>
      </c>
      <c r="U1147" s="15" t="str">
        <f t="shared" si="106"/>
        <v>無</v>
      </c>
      <c r="V1147" s="67">
        <f t="shared" si="107"/>
        <v>0</v>
      </c>
      <c r="W1147" s="17" t="s">
        <v>953</v>
      </c>
      <c r="X1147" s="46">
        <v>10</v>
      </c>
      <c r="Y1147" s="71">
        <f t="shared" si="99"/>
        <v>0.59347181008902072</v>
      </c>
      <c r="Z1147">
        <v>16850</v>
      </c>
      <c r="AA1147">
        <v>16960</v>
      </c>
      <c r="AB1147">
        <v>16850</v>
      </c>
      <c r="AC1147">
        <v>16920</v>
      </c>
      <c r="AD1147">
        <v>34000</v>
      </c>
      <c r="AE1147">
        <v>16910</v>
      </c>
      <c r="AF1147">
        <v>16930</v>
      </c>
      <c r="AG1147">
        <v>16840</v>
      </c>
      <c r="AH1147">
        <v>16930</v>
      </c>
      <c r="AI1147">
        <v>9000</v>
      </c>
      <c r="AJ1147">
        <v>16920</v>
      </c>
      <c r="AK1147">
        <v>16930</v>
      </c>
      <c r="AL1147">
        <v>16870</v>
      </c>
      <c r="AM1147">
        <v>16890</v>
      </c>
      <c r="AN1147">
        <v>5700</v>
      </c>
      <c r="AO1147">
        <v>16900</v>
      </c>
      <c r="AP1147">
        <v>16900</v>
      </c>
      <c r="AQ1147">
        <v>16870</v>
      </c>
      <c r="AR1147">
        <v>16880</v>
      </c>
      <c r="AS1147">
        <v>7100</v>
      </c>
      <c r="AT1147">
        <v>16870</v>
      </c>
      <c r="AU1147">
        <v>16870</v>
      </c>
      <c r="AV1147">
        <v>16860</v>
      </c>
      <c r="AW1147">
        <v>16860</v>
      </c>
      <c r="AX1147">
        <v>4400</v>
      </c>
      <c r="AY1147">
        <v>16860</v>
      </c>
      <c r="AZ1147">
        <v>16900</v>
      </c>
      <c r="BA1147">
        <v>16860</v>
      </c>
      <c r="BB1147">
        <v>16880</v>
      </c>
      <c r="BC1147">
        <v>6000</v>
      </c>
    </row>
    <row r="1148" spans="1:55" ht="27">
      <c r="A1148" s="14" t="s">
        <v>905</v>
      </c>
      <c r="B1148" s="31">
        <v>25</v>
      </c>
      <c r="C1148" s="31">
        <v>2930</v>
      </c>
      <c r="D1148" s="9" t="s">
        <v>239</v>
      </c>
      <c r="E1148" s="14" t="s">
        <v>20</v>
      </c>
      <c r="F1148" s="14" t="s">
        <v>896</v>
      </c>
      <c r="G1148" s="51">
        <v>1106</v>
      </c>
      <c r="H1148" s="51">
        <v>53</v>
      </c>
      <c r="I1148" s="59">
        <v>5.0299999999999997E-2</v>
      </c>
      <c r="J1148" s="51">
        <v>331500</v>
      </c>
      <c r="K1148" s="51">
        <v>1112</v>
      </c>
      <c r="L1148" s="52">
        <v>1065</v>
      </c>
      <c r="M1148" s="64">
        <f t="shared" si="104"/>
        <v>0.1276595744680851</v>
      </c>
      <c r="N1148" s="43" t="str">
        <f>IFERROR(VLOOKUP(C1148, マスタ!$E$2:$G$33, 3, TRUE), "")</f>
        <v>食品</v>
      </c>
      <c r="O1148" s="14" t="str">
        <f>IF(F1148 = "", "", TEXT( WORKDAY(TEXT(LEFT(F1148, FIND("(", F1148) - 1), "yyyy/mm/dd"), 1, マスタ!$A$2:$A$106), "yyyymmdd"))</f>
        <v>20170824</v>
      </c>
      <c r="P1148" s="18">
        <v>42971</v>
      </c>
      <c r="Q1148" s="57">
        <v>1122</v>
      </c>
      <c r="R1148" s="57">
        <v>1122</v>
      </c>
      <c r="S1148" s="57">
        <v>1063</v>
      </c>
      <c r="T1148" s="14" t="str">
        <f t="shared" si="105"/>
        <v>無</v>
      </c>
      <c r="U1148" s="14" t="str">
        <f t="shared" si="106"/>
        <v>有</v>
      </c>
      <c r="V1148" s="68">
        <f t="shared" si="107"/>
        <v>1.4466546112115841E-2</v>
      </c>
      <c r="W1148" s="19" t="s">
        <v>951</v>
      </c>
      <c r="X1148" s="47">
        <v>-11</v>
      </c>
      <c r="Y1148" s="70">
        <f t="shared" si="99"/>
        <v>-9.945750452079567</v>
      </c>
      <c r="Z1148">
        <v>1122</v>
      </c>
      <c r="AA1148">
        <v>1122</v>
      </c>
      <c r="AB1148">
        <v>1102</v>
      </c>
      <c r="AC1148">
        <v>1109</v>
      </c>
      <c r="AD1148">
        <v>28200</v>
      </c>
      <c r="AE1148">
        <v>1110</v>
      </c>
      <c r="AF1148">
        <v>1113</v>
      </c>
      <c r="AG1148">
        <v>1105</v>
      </c>
      <c r="AH1148">
        <v>1105</v>
      </c>
      <c r="AI1148">
        <v>7500</v>
      </c>
      <c r="AJ1148">
        <v>1104</v>
      </c>
      <c r="AK1148">
        <v>1104</v>
      </c>
      <c r="AL1148">
        <v>1090</v>
      </c>
      <c r="AM1148">
        <v>1090</v>
      </c>
      <c r="AN1148">
        <v>9700</v>
      </c>
      <c r="AO1148">
        <v>1092</v>
      </c>
      <c r="AP1148">
        <v>1096</v>
      </c>
      <c r="AQ1148">
        <v>1088</v>
      </c>
      <c r="AR1148">
        <v>1088</v>
      </c>
      <c r="AS1148">
        <v>6600</v>
      </c>
      <c r="AT1148">
        <v>1088</v>
      </c>
      <c r="AU1148">
        <v>1088</v>
      </c>
      <c r="AV1148">
        <v>1080</v>
      </c>
      <c r="AW1148">
        <v>1082</v>
      </c>
      <c r="AX1148">
        <v>6700</v>
      </c>
      <c r="AY1148">
        <v>1082</v>
      </c>
      <c r="AZ1148">
        <v>1082</v>
      </c>
      <c r="BA1148">
        <v>1076</v>
      </c>
      <c r="BB1148">
        <v>1076</v>
      </c>
      <c r="BC1148">
        <v>5900</v>
      </c>
    </row>
    <row r="1149" spans="1:55" ht="15">
      <c r="A1149" s="15" t="s">
        <v>904</v>
      </c>
      <c r="B1149" s="30">
        <v>26</v>
      </c>
      <c r="C1149" s="30">
        <v>6794</v>
      </c>
      <c r="D1149" s="10" t="s">
        <v>394</v>
      </c>
      <c r="E1149" s="15" t="s">
        <v>20</v>
      </c>
      <c r="F1149" s="15" t="s">
        <v>896</v>
      </c>
      <c r="G1149" s="50">
        <v>2129</v>
      </c>
      <c r="H1149" s="50">
        <v>102</v>
      </c>
      <c r="I1149" s="58">
        <v>5.0299999999999997E-2</v>
      </c>
      <c r="J1149" s="50">
        <v>326100</v>
      </c>
      <c r="K1149" s="50">
        <v>2153</v>
      </c>
      <c r="L1149" s="53">
        <v>2061</v>
      </c>
      <c r="M1149" s="63">
        <f t="shared" si="104"/>
        <v>0.2608695652173913</v>
      </c>
      <c r="N1149" s="42" t="str">
        <f>IFERROR(VLOOKUP(C1149, マスタ!$E$2:$G$33, 3, TRUE), "")</f>
        <v>電気</v>
      </c>
      <c r="O1149" s="15" t="str">
        <f>IF(F1149 = "", "", TEXT( WORKDAY(TEXT(LEFT(F1149, FIND("(", F1149) - 1), "yyyy/mm/dd"), 1, マスタ!$A$2:$A$106), "yyyymmdd"))</f>
        <v>20170824</v>
      </c>
      <c r="P1149" s="16">
        <v>42971</v>
      </c>
      <c r="Q1149" s="56">
        <v>2123</v>
      </c>
      <c r="R1149" s="56">
        <v>2136</v>
      </c>
      <c r="S1149" s="56">
        <v>2087</v>
      </c>
      <c r="T1149" s="15" t="str">
        <f t="shared" si="105"/>
        <v>無</v>
      </c>
      <c r="U1149" s="15" t="str">
        <f t="shared" si="106"/>
        <v>有</v>
      </c>
      <c r="V1149" s="67">
        <f t="shared" si="107"/>
        <v>-2.8182245185532917E-3</v>
      </c>
      <c r="W1149" s="17" t="s">
        <v>952</v>
      </c>
      <c r="X1149" s="46">
        <v>-4</v>
      </c>
      <c r="Y1149" s="71">
        <f t="shared" si="99"/>
        <v>-1.8788163457022078</v>
      </c>
      <c r="Z1149">
        <v>2123</v>
      </c>
      <c r="AA1149">
        <v>2123</v>
      </c>
      <c r="AB1149">
        <v>2112</v>
      </c>
      <c r="AC1149">
        <v>2123</v>
      </c>
      <c r="AD1149">
        <v>7600</v>
      </c>
      <c r="AE1149">
        <v>2123</v>
      </c>
      <c r="AF1149">
        <v>2136</v>
      </c>
      <c r="AG1149">
        <v>2119</v>
      </c>
      <c r="AH1149">
        <v>2130</v>
      </c>
      <c r="AI1149">
        <v>8600</v>
      </c>
      <c r="AJ1149">
        <v>2129</v>
      </c>
      <c r="AK1149">
        <v>2129</v>
      </c>
      <c r="AL1149">
        <v>2113</v>
      </c>
      <c r="AM1149">
        <v>2117</v>
      </c>
      <c r="AN1149">
        <v>6100</v>
      </c>
      <c r="AO1149">
        <v>2118</v>
      </c>
      <c r="AP1149">
        <v>2118</v>
      </c>
      <c r="AQ1149">
        <v>2113</v>
      </c>
      <c r="AR1149">
        <v>2115</v>
      </c>
      <c r="AS1149">
        <v>2200</v>
      </c>
      <c r="AT1149">
        <v>2116</v>
      </c>
      <c r="AU1149">
        <v>2119</v>
      </c>
      <c r="AV1149">
        <v>2115</v>
      </c>
      <c r="AW1149">
        <v>2119</v>
      </c>
      <c r="AX1149">
        <v>5200</v>
      </c>
      <c r="AY1149">
        <v>2118</v>
      </c>
      <c r="AZ1149">
        <v>2119</v>
      </c>
      <c r="BA1149">
        <v>2116</v>
      </c>
      <c r="BB1149">
        <v>2116</v>
      </c>
      <c r="BC1149">
        <v>1500</v>
      </c>
    </row>
    <row r="1150" spans="1:55" ht="27">
      <c r="A1150" s="14" t="s">
        <v>904</v>
      </c>
      <c r="B1150" s="31">
        <v>27</v>
      </c>
      <c r="C1150" s="31">
        <v>4848</v>
      </c>
      <c r="D1150" s="9" t="s">
        <v>438</v>
      </c>
      <c r="E1150" s="14" t="s">
        <v>20</v>
      </c>
      <c r="F1150" s="14" t="s">
        <v>896</v>
      </c>
      <c r="G1150" s="51">
        <v>1898</v>
      </c>
      <c r="H1150" s="51">
        <v>90</v>
      </c>
      <c r="I1150" s="59">
        <v>4.9799999999999997E-2</v>
      </c>
      <c r="J1150" s="51">
        <v>521100</v>
      </c>
      <c r="K1150" s="51">
        <v>1903</v>
      </c>
      <c r="L1150" s="52">
        <v>1815</v>
      </c>
      <c r="M1150" s="64">
        <f t="shared" si="104"/>
        <v>5.6818181818181816E-2</v>
      </c>
      <c r="N1150" s="43" t="str">
        <f>IFERROR(VLOOKUP(C1150, マスタ!$E$2:$G$33, 3, TRUE), "")</f>
        <v>化学・医薬品</v>
      </c>
      <c r="O1150" s="14" t="str">
        <f>IF(F1150 = "", "", TEXT( WORKDAY(TEXT(LEFT(F1150, FIND("(", F1150) - 1), "yyyy/mm/dd"), 1, マスタ!$A$2:$A$106), "yyyymmdd"))</f>
        <v>20170824</v>
      </c>
      <c r="P1150" s="18">
        <v>42971</v>
      </c>
      <c r="Q1150" s="57">
        <v>1903</v>
      </c>
      <c r="R1150" s="57">
        <v>1941</v>
      </c>
      <c r="S1150" s="57">
        <v>1883</v>
      </c>
      <c r="T1150" s="14" t="str">
        <f t="shared" si="105"/>
        <v>有</v>
      </c>
      <c r="U1150" s="14" t="str">
        <f t="shared" si="106"/>
        <v>有</v>
      </c>
      <c r="V1150" s="68">
        <f t="shared" si="107"/>
        <v>2.6343519494205214E-3</v>
      </c>
      <c r="W1150" s="19" t="s">
        <v>954</v>
      </c>
      <c r="X1150" s="47">
        <v>37</v>
      </c>
      <c r="Y1150" s="70">
        <f t="shared" si="99"/>
        <v>19.494204425711278</v>
      </c>
      <c r="Z1150">
        <v>1903</v>
      </c>
      <c r="AA1150">
        <v>1941</v>
      </c>
      <c r="AB1150">
        <v>1903</v>
      </c>
      <c r="AC1150">
        <v>1921</v>
      </c>
      <c r="AD1150">
        <v>41600</v>
      </c>
      <c r="AE1150">
        <v>1921</v>
      </c>
      <c r="AF1150">
        <v>1931</v>
      </c>
      <c r="AG1150">
        <v>1906</v>
      </c>
      <c r="AH1150">
        <v>1923</v>
      </c>
      <c r="AI1150">
        <v>23100</v>
      </c>
      <c r="AJ1150">
        <v>1916</v>
      </c>
      <c r="AK1150">
        <v>1919</v>
      </c>
      <c r="AL1150">
        <v>1903</v>
      </c>
      <c r="AM1150">
        <v>1912</v>
      </c>
      <c r="AN1150">
        <v>18500</v>
      </c>
      <c r="AO1150">
        <v>1915</v>
      </c>
      <c r="AP1150">
        <v>1921</v>
      </c>
      <c r="AQ1150">
        <v>1902</v>
      </c>
      <c r="AR1150">
        <v>1909</v>
      </c>
      <c r="AS1150">
        <v>13000</v>
      </c>
      <c r="AT1150">
        <v>1909</v>
      </c>
      <c r="AU1150">
        <v>1911</v>
      </c>
      <c r="AV1150">
        <v>1899</v>
      </c>
      <c r="AW1150">
        <v>1902</v>
      </c>
      <c r="AX1150">
        <v>13500</v>
      </c>
      <c r="AY1150">
        <v>1900</v>
      </c>
      <c r="AZ1150">
        <v>1908</v>
      </c>
      <c r="BA1150">
        <v>1895</v>
      </c>
      <c r="BB1150">
        <v>1905</v>
      </c>
      <c r="BC1150">
        <v>14800</v>
      </c>
    </row>
    <row r="1151" spans="1:55" ht="15">
      <c r="A1151" s="15" t="s">
        <v>904</v>
      </c>
      <c r="B1151" s="30">
        <v>28</v>
      </c>
      <c r="C1151" s="30">
        <v>9672</v>
      </c>
      <c r="D1151" s="10" t="s">
        <v>59</v>
      </c>
      <c r="E1151" s="15" t="s">
        <v>20</v>
      </c>
      <c r="F1151" s="15" t="s">
        <v>896</v>
      </c>
      <c r="G1151" s="50">
        <v>3400</v>
      </c>
      <c r="H1151" s="50">
        <v>160</v>
      </c>
      <c r="I1151" s="58">
        <v>4.9399999999999999E-2</v>
      </c>
      <c r="J1151" s="50">
        <v>207300</v>
      </c>
      <c r="K1151" s="50">
        <v>3410</v>
      </c>
      <c r="L1151" s="53">
        <v>3275</v>
      </c>
      <c r="M1151" s="63">
        <f t="shared" si="104"/>
        <v>7.407407407407407E-2</v>
      </c>
      <c r="N1151" s="42" t="str">
        <f>IFERROR(VLOOKUP(C1151, マスタ!$E$2:$G$33, 3, TRUE), "")</f>
        <v>サービス</v>
      </c>
      <c r="O1151" s="15" t="str">
        <f>IF(F1151 = "", "", TEXT( WORKDAY(TEXT(LEFT(F1151, FIND("(", F1151) - 1), "yyyy/mm/dd"), 1, マスタ!$A$2:$A$106), "yyyymmdd"))</f>
        <v>20170824</v>
      </c>
      <c r="P1151" s="16">
        <v>42971</v>
      </c>
      <c r="Q1151" s="56">
        <v>3385</v>
      </c>
      <c r="R1151" s="56">
        <v>3440</v>
      </c>
      <c r="S1151" s="56">
        <v>3360</v>
      </c>
      <c r="T1151" s="15" t="str">
        <f t="shared" si="105"/>
        <v>有</v>
      </c>
      <c r="U1151" s="15" t="str">
        <f t="shared" si="106"/>
        <v>無</v>
      </c>
      <c r="V1151" s="67">
        <f t="shared" si="107"/>
        <v>-4.4117647058823373E-3</v>
      </c>
      <c r="W1151" s="17" t="s">
        <v>953</v>
      </c>
      <c r="X1151" s="46">
        <v>20</v>
      </c>
      <c r="Y1151" s="71">
        <f t="shared" si="99"/>
        <v>5.8823529411764701</v>
      </c>
      <c r="Z1151">
        <v>3385</v>
      </c>
      <c r="AA1151">
        <v>3395</v>
      </c>
      <c r="AB1151">
        <v>3380</v>
      </c>
      <c r="AC1151">
        <v>3390</v>
      </c>
      <c r="AD1151">
        <v>5800</v>
      </c>
      <c r="AE1151">
        <v>3395</v>
      </c>
      <c r="AF1151">
        <v>3425</v>
      </c>
      <c r="AG1151">
        <v>3395</v>
      </c>
      <c r="AH1151">
        <v>3425</v>
      </c>
      <c r="AI1151">
        <v>16700</v>
      </c>
      <c r="AJ1151">
        <v>3430</v>
      </c>
      <c r="AK1151">
        <v>3440</v>
      </c>
      <c r="AL1151">
        <v>3425</v>
      </c>
      <c r="AM1151">
        <v>3440</v>
      </c>
      <c r="AN1151">
        <v>5300</v>
      </c>
      <c r="AO1151">
        <v>3440</v>
      </c>
      <c r="AP1151">
        <v>3440</v>
      </c>
      <c r="AQ1151">
        <v>3405</v>
      </c>
      <c r="AR1151">
        <v>3405</v>
      </c>
      <c r="AS1151">
        <v>6100</v>
      </c>
      <c r="AT1151">
        <v>3405</v>
      </c>
      <c r="AU1151">
        <v>3405</v>
      </c>
      <c r="AV1151">
        <v>3395</v>
      </c>
      <c r="AW1151">
        <v>3405</v>
      </c>
      <c r="AX1151">
        <v>6600</v>
      </c>
      <c r="AY1151">
        <v>3400</v>
      </c>
      <c r="AZ1151">
        <v>3400</v>
      </c>
      <c r="BA1151">
        <v>3370</v>
      </c>
      <c r="BB1151">
        <v>3375</v>
      </c>
      <c r="BC1151">
        <v>13000</v>
      </c>
    </row>
    <row r="1152" spans="1:55" ht="15">
      <c r="A1152" s="14" t="s">
        <v>904</v>
      </c>
      <c r="B1152" s="31">
        <v>29</v>
      </c>
      <c r="C1152" s="31">
        <v>2372</v>
      </c>
      <c r="D1152" s="9" t="s">
        <v>94</v>
      </c>
      <c r="E1152" s="14" t="s">
        <v>20</v>
      </c>
      <c r="F1152" s="14" t="s">
        <v>896</v>
      </c>
      <c r="G1152" s="51">
        <v>1771</v>
      </c>
      <c r="H1152" s="51">
        <v>82</v>
      </c>
      <c r="I1152" s="59">
        <v>4.8500000000000001E-2</v>
      </c>
      <c r="J1152" s="51">
        <v>551700</v>
      </c>
      <c r="K1152" s="51">
        <v>1775</v>
      </c>
      <c r="L1152" s="52">
        <v>1673</v>
      </c>
      <c r="M1152" s="64">
        <f t="shared" si="104"/>
        <v>3.9215686274509803E-2</v>
      </c>
      <c r="N1152" s="43" t="str">
        <f>IFERROR(VLOOKUP(C1152, マスタ!$E$2:$G$33, 3, TRUE), "")</f>
        <v>食品</v>
      </c>
      <c r="O1152" s="14" t="str">
        <f>IF(F1152 = "", "", TEXT( WORKDAY(TEXT(LEFT(F1152, FIND("(", F1152) - 1), "yyyy/mm/dd"), 1, マスタ!$A$2:$A$106), "yyyymmdd"))</f>
        <v>20170824</v>
      </c>
      <c r="P1152" s="18">
        <v>42971</v>
      </c>
      <c r="Q1152" s="57">
        <v>1760</v>
      </c>
      <c r="R1152" s="57">
        <v>1802</v>
      </c>
      <c r="S1152" s="57">
        <v>1685</v>
      </c>
      <c r="T1152" s="14" t="str">
        <f t="shared" si="105"/>
        <v>有</v>
      </c>
      <c r="U1152" s="14" t="str">
        <f t="shared" si="106"/>
        <v>有</v>
      </c>
      <c r="V1152" s="68">
        <f t="shared" si="107"/>
        <v>-6.2111801242236142E-3</v>
      </c>
      <c r="W1152" s="19" t="s">
        <v>954</v>
      </c>
      <c r="X1152" s="47">
        <v>35</v>
      </c>
      <c r="Y1152" s="70">
        <f t="shared" si="99"/>
        <v>19.762845849802371</v>
      </c>
      <c r="Z1152">
        <v>1760</v>
      </c>
      <c r="AA1152">
        <v>1768</v>
      </c>
      <c r="AB1152">
        <v>1756</v>
      </c>
      <c r="AC1152">
        <v>1766</v>
      </c>
      <c r="AD1152">
        <v>14200</v>
      </c>
      <c r="AE1152">
        <v>1762</v>
      </c>
      <c r="AF1152">
        <v>1778</v>
      </c>
      <c r="AG1152">
        <v>1761</v>
      </c>
      <c r="AH1152">
        <v>1774</v>
      </c>
      <c r="AI1152">
        <v>13200</v>
      </c>
      <c r="AJ1152">
        <v>1774</v>
      </c>
      <c r="AK1152">
        <v>1802</v>
      </c>
      <c r="AL1152">
        <v>1771</v>
      </c>
      <c r="AM1152">
        <v>1786</v>
      </c>
      <c r="AN1152">
        <v>53500</v>
      </c>
      <c r="AO1152">
        <v>1783</v>
      </c>
      <c r="AP1152">
        <v>1787</v>
      </c>
      <c r="AQ1152">
        <v>1747</v>
      </c>
      <c r="AR1152">
        <v>1747</v>
      </c>
      <c r="AS1152">
        <v>36500</v>
      </c>
      <c r="AT1152">
        <v>1747</v>
      </c>
      <c r="AU1152">
        <v>1747</v>
      </c>
      <c r="AV1152">
        <v>1731</v>
      </c>
      <c r="AW1152">
        <v>1735</v>
      </c>
      <c r="AX1152">
        <v>13300</v>
      </c>
      <c r="AY1152">
        <v>1733</v>
      </c>
      <c r="AZ1152">
        <v>1733</v>
      </c>
      <c r="BA1152">
        <v>1695</v>
      </c>
      <c r="BB1152">
        <v>1732</v>
      </c>
      <c r="BC1152">
        <v>30600</v>
      </c>
    </row>
    <row r="1153" spans="1:55" ht="15">
      <c r="A1153" s="15" t="s">
        <v>904</v>
      </c>
      <c r="B1153" s="30">
        <v>30</v>
      </c>
      <c r="C1153" s="30">
        <v>6859</v>
      </c>
      <c r="D1153" s="10" t="s">
        <v>897</v>
      </c>
      <c r="E1153" s="15" t="s">
        <v>20</v>
      </c>
      <c r="F1153" s="15" t="s">
        <v>896</v>
      </c>
      <c r="G1153" s="50">
        <v>1969</v>
      </c>
      <c r="H1153" s="50">
        <v>91</v>
      </c>
      <c r="I1153" s="58">
        <v>4.8500000000000001E-2</v>
      </c>
      <c r="J1153" s="50">
        <v>389800</v>
      </c>
      <c r="K1153" s="50">
        <v>1982</v>
      </c>
      <c r="L1153" s="53">
        <v>1917</v>
      </c>
      <c r="M1153" s="63">
        <f t="shared" si="104"/>
        <v>0.2</v>
      </c>
      <c r="N1153" s="42" t="str">
        <f>IFERROR(VLOOKUP(C1153, マスタ!$E$2:$G$33, 3, TRUE), "")</f>
        <v>電気</v>
      </c>
      <c r="O1153" s="15" t="str">
        <f>IF(F1153 = "", "", TEXT( WORKDAY(TEXT(LEFT(F1153, FIND("(", F1153) - 1), "yyyy/mm/dd"), 1, マスタ!$A$2:$A$106), "yyyymmdd"))</f>
        <v>20170824</v>
      </c>
      <c r="P1153" s="16">
        <v>42971</v>
      </c>
      <c r="Q1153" s="56">
        <v>1990</v>
      </c>
      <c r="R1153" s="56">
        <v>2040</v>
      </c>
      <c r="S1153" s="56">
        <v>1962</v>
      </c>
      <c r="T1153" s="15" t="str">
        <f t="shared" si="105"/>
        <v>有</v>
      </c>
      <c r="U1153" s="15" t="str">
        <f t="shared" si="106"/>
        <v>有</v>
      </c>
      <c r="V1153" s="67">
        <f t="shared" si="107"/>
        <v>1.066531234129009E-2</v>
      </c>
      <c r="W1153" s="17" t="s">
        <v>954</v>
      </c>
      <c r="X1153" s="46">
        <v>39</v>
      </c>
      <c r="Y1153" s="71">
        <f t="shared" si="99"/>
        <v>19.807008633824275</v>
      </c>
      <c r="Z1153">
        <v>1990</v>
      </c>
      <c r="AA1153">
        <v>2020</v>
      </c>
      <c r="AB1153">
        <v>1986</v>
      </c>
      <c r="AC1153">
        <v>1994</v>
      </c>
      <c r="AD1153">
        <v>64300</v>
      </c>
      <c r="AE1153">
        <v>1992</v>
      </c>
      <c r="AF1153">
        <v>2002</v>
      </c>
      <c r="AG1153">
        <v>1985</v>
      </c>
      <c r="AH1153">
        <v>1997</v>
      </c>
      <c r="AI1153">
        <v>24900</v>
      </c>
      <c r="AJ1153">
        <v>1998</v>
      </c>
      <c r="AK1153">
        <v>2017</v>
      </c>
      <c r="AL1153">
        <v>1996</v>
      </c>
      <c r="AM1153">
        <v>2014</v>
      </c>
      <c r="AN1153">
        <v>18900</v>
      </c>
      <c r="AO1153">
        <v>2011</v>
      </c>
      <c r="AP1153">
        <v>2020</v>
      </c>
      <c r="AQ1153">
        <v>2011</v>
      </c>
      <c r="AR1153">
        <v>2015</v>
      </c>
      <c r="AS1153">
        <v>19200</v>
      </c>
      <c r="AT1153">
        <v>2016</v>
      </c>
      <c r="AU1153">
        <v>2030</v>
      </c>
      <c r="AV1153">
        <v>2016</v>
      </c>
      <c r="AW1153">
        <v>2027</v>
      </c>
      <c r="AX1153">
        <v>12600</v>
      </c>
      <c r="AY1153">
        <v>2027</v>
      </c>
      <c r="AZ1153">
        <v>2040</v>
      </c>
      <c r="BA1153">
        <v>2021</v>
      </c>
      <c r="BB1153">
        <v>2022</v>
      </c>
      <c r="BC1153">
        <v>15100</v>
      </c>
    </row>
    <row r="1154" spans="1:55" ht="15">
      <c r="A1154" s="14" t="s">
        <v>904</v>
      </c>
      <c r="B1154" s="31">
        <v>31</v>
      </c>
      <c r="C1154" s="31">
        <v>3221</v>
      </c>
      <c r="D1154" s="9" t="s">
        <v>247</v>
      </c>
      <c r="E1154" s="14" t="s">
        <v>20</v>
      </c>
      <c r="F1154" s="14" t="s">
        <v>896</v>
      </c>
      <c r="G1154" s="51">
        <v>2018</v>
      </c>
      <c r="H1154" s="51">
        <v>90</v>
      </c>
      <c r="I1154" s="59">
        <v>4.6699999999999998E-2</v>
      </c>
      <c r="J1154" s="51">
        <v>113300</v>
      </c>
      <c r="K1154" s="51">
        <v>2051</v>
      </c>
      <c r="L1154" s="52">
        <v>1947</v>
      </c>
      <c r="M1154" s="64">
        <f t="shared" si="104"/>
        <v>0.31730769230769229</v>
      </c>
      <c r="N1154" s="43" t="str">
        <f>IFERROR(VLOOKUP(C1154, マスタ!$E$2:$G$33, 3, TRUE), "")</f>
        <v>繊維製品</v>
      </c>
      <c r="O1154" s="14" t="str">
        <f>IF(F1154 = "", "", TEXT( WORKDAY(TEXT(LEFT(F1154, FIND("(", F1154) - 1), "yyyy/mm/dd"), 1, マスタ!$A$2:$A$106), "yyyymmdd"))</f>
        <v>20170824</v>
      </c>
      <c r="P1154" s="18">
        <v>42971</v>
      </c>
      <c r="Q1154" s="57">
        <v>2017</v>
      </c>
      <c r="R1154" s="57">
        <v>2017</v>
      </c>
      <c r="S1154" s="57">
        <v>1965</v>
      </c>
      <c r="T1154" s="14" t="str">
        <f t="shared" si="105"/>
        <v>無</v>
      </c>
      <c r="U1154" s="14" t="str">
        <f t="shared" si="106"/>
        <v>有</v>
      </c>
      <c r="V1154" s="68">
        <f t="shared" si="107"/>
        <v>-4.9554013875119374E-4</v>
      </c>
      <c r="W1154" s="19" t="s">
        <v>951</v>
      </c>
      <c r="X1154" s="47">
        <v>-20</v>
      </c>
      <c r="Y1154" s="70">
        <f t="shared" si="99"/>
        <v>-9.9108027750247771</v>
      </c>
      <c r="Z1154">
        <v>2017</v>
      </c>
      <c r="AA1154">
        <v>2017</v>
      </c>
      <c r="AB1154">
        <v>1990</v>
      </c>
      <c r="AC1154">
        <v>1998</v>
      </c>
      <c r="AD1154">
        <v>6200</v>
      </c>
      <c r="AE1154">
        <v>1994</v>
      </c>
      <c r="AF1154">
        <v>1994</v>
      </c>
      <c r="AG1154">
        <v>1969</v>
      </c>
      <c r="AH1154">
        <v>1977</v>
      </c>
      <c r="AI1154">
        <v>4500</v>
      </c>
      <c r="AJ1154">
        <v>1972</v>
      </c>
      <c r="AK1154">
        <v>1973</v>
      </c>
      <c r="AL1154">
        <v>1971</v>
      </c>
      <c r="AM1154">
        <v>1973</v>
      </c>
      <c r="AN1154">
        <v>400</v>
      </c>
      <c r="AO1154">
        <v>1976</v>
      </c>
      <c r="AP1154">
        <v>1986</v>
      </c>
      <c r="AQ1154">
        <v>1976</v>
      </c>
      <c r="AR1154">
        <v>1986</v>
      </c>
      <c r="AS1154">
        <v>1100</v>
      </c>
      <c r="AT1154">
        <v>1986</v>
      </c>
      <c r="AU1154">
        <v>1990</v>
      </c>
      <c r="AV1154">
        <v>1984</v>
      </c>
      <c r="AW1154">
        <v>1984</v>
      </c>
      <c r="AX1154">
        <v>600</v>
      </c>
      <c r="AY1154">
        <v>1982</v>
      </c>
      <c r="AZ1154">
        <v>1987</v>
      </c>
      <c r="BA1154">
        <v>1982</v>
      </c>
      <c r="BB1154">
        <v>1987</v>
      </c>
      <c r="BC1154">
        <v>200</v>
      </c>
    </row>
    <row r="1155" spans="1:55" ht="15">
      <c r="A1155" s="15" t="s">
        <v>904</v>
      </c>
      <c r="B1155" s="30">
        <v>32</v>
      </c>
      <c r="C1155" s="30">
        <v>4004</v>
      </c>
      <c r="D1155" s="10" t="s">
        <v>225</v>
      </c>
      <c r="E1155" s="15" t="s">
        <v>20</v>
      </c>
      <c r="F1155" s="15" t="s">
        <v>896</v>
      </c>
      <c r="G1155" s="50">
        <v>2939</v>
      </c>
      <c r="H1155" s="50">
        <v>128</v>
      </c>
      <c r="I1155" s="58">
        <v>4.5499999999999999E-2</v>
      </c>
      <c r="J1155" s="50">
        <v>1902100</v>
      </c>
      <c r="K1155" s="50">
        <v>2952</v>
      </c>
      <c r="L1155" s="53">
        <v>2888</v>
      </c>
      <c r="M1155" s="63">
        <f t="shared" si="104"/>
        <v>0.203125</v>
      </c>
      <c r="N1155" s="42" t="str">
        <f>IFERROR(VLOOKUP(C1155, マスタ!$E$2:$G$33, 3, TRUE), "")</f>
        <v>化学・医薬品</v>
      </c>
      <c r="O1155" s="15" t="str">
        <f>IF(F1155 = "", "", TEXT( WORKDAY(TEXT(LEFT(F1155, FIND("(", F1155) - 1), "yyyy/mm/dd"), 1, マスタ!$A$2:$A$106), "yyyymmdd"))</f>
        <v>20170824</v>
      </c>
      <c r="P1155" s="16">
        <v>42971</v>
      </c>
      <c r="Q1155" s="56">
        <v>2908</v>
      </c>
      <c r="R1155" s="56">
        <v>2964</v>
      </c>
      <c r="S1155" s="56">
        <v>2903</v>
      </c>
      <c r="T1155" s="15" t="str">
        <f t="shared" si="105"/>
        <v>有</v>
      </c>
      <c r="U1155" s="15" t="str">
        <f t="shared" si="106"/>
        <v>無</v>
      </c>
      <c r="V1155" s="67">
        <f t="shared" si="107"/>
        <v>-1.0547805375978214E-2</v>
      </c>
      <c r="W1155" s="17" t="s">
        <v>953</v>
      </c>
      <c r="X1155" s="46">
        <v>39</v>
      </c>
      <c r="Y1155" s="71">
        <f t="shared" si="99"/>
        <v>13.269819666553248</v>
      </c>
      <c r="Z1155">
        <v>2908</v>
      </c>
      <c r="AA1155">
        <v>2928</v>
      </c>
      <c r="AB1155">
        <v>2907</v>
      </c>
      <c r="AC1155">
        <v>2912</v>
      </c>
      <c r="AD1155">
        <v>71400</v>
      </c>
      <c r="AE1155">
        <v>2911</v>
      </c>
      <c r="AF1155">
        <v>2927</v>
      </c>
      <c r="AG1155">
        <v>2910</v>
      </c>
      <c r="AH1155">
        <v>2927</v>
      </c>
      <c r="AI1155">
        <v>14500</v>
      </c>
      <c r="AJ1155">
        <v>2930</v>
      </c>
      <c r="AK1155">
        <v>2931</v>
      </c>
      <c r="AL1155">
        <v>2922</v>
      </c>
      <c r="AM1155">
        <v>2929</v>
      </c>
      <c r="AN1155">
        <v>13000</v>
      </c>
      <c r="AO1155">
        <v>2927</v>
      </c>
      <c r="AP1155">
        <v>2937</v>
      </c>
      <c r="AQ1155">
        <v>2925</v>
      </c>
      <c r="AR1155">
        <v>2937</v>
      </c>
      <c r="AS1155">
        <v>42000</v>
      </c>
      <c r="AT1155">
        <v>2938</v>
      </c>
      <c r="AU1155">
        <v>2948</v>
      </c>
      <c r="AV1155">
        <v>2938</v>
      </c>
      <c r="AW1155">
        <v>2947</v>
      </c>
      <c r="AX1155">
        <v>29700</v>
      </c>
      <c r="AY1155">
        <v>2947</v>
      </c>
      <c r="AZ1155">
        <v>2964</v>
      </c>
      <c r="BA1155">
        <v>2945</v>
      </c>
      <c r="BB1155">
        <v>2961</v>
      </c>
      <c r="BC1155">
        <v>52800</v>
      </c>
    </row>
    <row r="1156" spans="1:55" ht="15">
      <c r="A1156" s="14" t="s">
        <v>904</v>
      </c>
      <c r="B1156" s="31">
        <v>33</v>
      </c>
      <c r="C1156" s="31">
        <v>6861</v>
      </c>
      <c r="D1156" s="9" t="s">
        <v>898</v>
      </c>
      <c r="E1156" s="14" t="s">
        <v>20</v>
      </c>
      <c r="F1156" s="14" t="s">
        <v>896</v>
      </c>
      <c r="G1156" s="51">
        <v>57050</v>
      </c>
      <c r="H1156" s="51">
        <v>2460</v>
      </c>
      <c r="I1156" s="59">
        <v>4.5100000000000001E-2</v>
      </c>
      <c r="J1156" s="51">
        <v>703400</v>
      </c>
      <c r="K1156" s="51">
        <v>57360</v>
      </c>
      <c r="L1156" s="52">
        <v>55500</v>
      </c>
      <c r="M1156" s="64">
        <f t="shared" si="104"/>
        <v>0.16666666666666666</v>
      </c>
      <c r="N1156" s="43" t="str">
        <f>IFERROR(VLOOKUP(C1156, マスタ!$E$2:$G$33, 3, TRUE), "")</f>
        <v>電気</v>
      </c>
      <c r="O1156" s="14" t="str">
        <f>IF(F1156 = "", "", TEXT( WORKDAY(TEXT(LEFT(F1156, FIND("(", F1156) - 1), "yyyy/mm/dd"), 1, マスタ!$A$2:$A$106), "yyyymmdd"))</f>
        <v>20170824</v>
      </c>
      <c r="P1156" s="18">
        <v>42971</v>
      </c>
      <c r="Q1156" s="57">
        <v>57000</v>
      </c>
      <c r="R1156" s="57">
        <v>57350</v>
      </c>
      <c r="S1156" s="57">
        <v>56480</v>
      </c>
      <c r="T1156" s="14" t="str">
        <f t="shared" si="105"/>
        <v>無</v>
      </c>
      <c r="U1156" s="14" t="str">
        <f t="shared" si="106"/>
        <v>無</v>
      </c>
      <c r="V1156" s="68">
        <f t="shared" si="107"/>
        <v>-8.7642418930766741E-4</v>
      </c>
      <c r="W1156" s="19" t="s">
        <v>952</v>
      </c>
      <c r="X1156" s="47">
        <v>-130</v>
      </c>
      <c r="Y1156" s="70">
        <f t="shared" si="99"/>
        <v>-2.2787028921998247</v>
      </c>
      <c r="Z1156">
        <v>57000</v>
      </c>
      <c r="AA1156">
        <v>57300</v>
      </c>
      <c r="AB1156">
        <v>56700</v>
      </c>
      <c r="AC1156">
        <v>56760</v>
      </c>
      <c r="AD1156">
        <v>43300</v>
      </c>
      <c r="AE1156">
        <v>56740</v>
      </c>
      <c r="AF1156">
        <v>56750</v>
      </c>
      <c r="AG1156">
        <v>56480</v>
      </c>
      <c r="AH1156">
        <v>56660</v>
      </c>
      <c r="AI1156">
        <v>14400</v>
      </c>
      <c r="AJ1156">
        <v>56660</v>
      </c>
      <c r="AK1156">
        <v>56690</v>
      </c>
      <c r="AL1156">
        <v>56540</v>
      </c>
      <c r="AM1156">
        <v>56690</v>
      </c>
      <c r="AN1156">
        <v>4200</v>
      </c>
      <c r="AO1156">
        <v>56690</v>
      </c>
      <c r="AP1156">
        <v>56930</v>
      </c>
      <c r="AQ1156">
        <v>56690</v>
      </c>
      <c r="AR1156">
        <v>56900</v>
      </c>
      <c r="AS1156">
        <v>8200</v>
      </c>
      <c r="AT1156">
        <v>56880</v>
      </c>
      <c r="AU1156">
        <v>56880</v>
      </c>
      <c r="AV1156">
        <v>56750</v>
      </c>
      <c r="AW1156">
        <v>56870</v>
      </c>
      <c r="AX1156">
        <v>4800</v>
      </c>
      <c r="AY1156">
        <v>56840</v>
      </c>
      <c r="AZ1156">
        <v>56880</v>
      </c>
      <c r="BA1156">
        <v>56810</v>
      </c>
      <c r="BB1156">
        <v>56850</v>
      </c>
      <c r="BC1156">
        <v>4000</v>
      </c>
    </row>
    <row r="1157" spans="1:55" ht="15">
      <c r="A1157" s="15" t="s">
        <v>904</v>
      </c>
      <c r="B1157" s="30">
        <v>34</v>
      </c>
      <c r="C1157" s="30">
        <v>2753</v>
      </c>
      <c r="D1157" s="10" t="s">
        <v>899</v>
      </c>
      <c r="E1157" s="15" t="s">
        <v>20</v>
      </c>
      <c r="F1157" s="15" t="s">
        <v>896</v>
      </c>
      <c r="G1157" s="50">
        <v>4695</v>
      </c>
      <c r="H1157" s="50">
        <v>200</v>
      </c>
      <c r="I1157" s="58">
        <v>4.4499999999999998E-2</v>
      </c>
      <c r="J1157" s="50">
        <v>29200</v>
      </c>
      <c r="K1157" s="50">
        <v>4705</v>
      </c>
      <c r="L1157" s="53">
        <v>4510</v>
      </c>
      <c r="M1157" s="63">
        <f t="shared" si="104"/>
        <v>5.128205128205128E-2</v>
      </c>
      <c r="N1157" s="42" t="str">
        <f>IFERROR(VLOOKUP(C1157, マスタ!$E$2:$G$33, 3, TRUE), "")</f>
        <v>食品</v>
      </c>
      <c r="O1157" s="15" t="str">
        <f>IF(F1157 = "", "", TEXT( WORKDAY(TEXT(LEFT(F1157, FIND("(", F1157) - 1), "yyyy/mm/dd"), 1, マスタ!$A$2:$A$106), "yyyymmdd"))</f>
        <v>20170824</v>
      </c>
      <c r="P1157" s="16">
        <v>42971</v>
      </c>
      <c r="Q1157" s="56">
        <v>4835</v>
      </c>
      <c r="R1157" s="56">
        <v>4935</v>
      </c>
      <c r="S1157" s="56">
        <v>4650</v>
      </c>
      <c r="T1157" s="15" t="str">
        <f t="shared" si="105"/>
        <v>有</v>
      </c>
      <c r="U1157" s="15" t="str">
        <f t="shared" si="106"/>
        <v>有</v>
      </c>
      <c r="V1157" s="67">
        <f t="shared" si="107"/>
        <v>2.9818956336528313E-2</v>
      </c>
      <c r="W1157" s="17" t="s">
        <v>954</v>
      </c>
      <c r="X1157" s="46">
        <v>93</v>
      </c>
      <c r="Y1157" s="71">
        <f t="shared" si="99"/>
        <v>19.808306709265175</v>
      </c>
      <c r="AD1157">
        <v>0</v>
      </c>
      <c r="AE1157">
        <v>4835</v>
      </c>
      <c r="AF1157">
        <v>4935</v>
      </c>
      <c r="AG1157">
        <v>4835</v>
      </c>
      <c r="AH1157">
        <v>4880</v>
      </c>
      <c r="AI1157">
        <v>13800</v>
      </c>
      <c r="AJ1157">
        <v>4870</v>
      </c>
      <c r="AK1157">
        <v>4920</v>
      </c>
      <c r="AL1157">
        <v>4870</v>
      </c>
      <c r="AM1157">
        <v>4900</v>
      </c>
      <c r="AN1157">
        <v>1500</v>
      </c>
      <c r="AO1157">
        <v>4885</v>
      </c>
      <c r="AP1157">
        <v>4915</v>
      </c>
      <c r="AQ1157">
        <v>4885</v>
      </c>
      <c r="AR1157">
        <v>4900</v>
      </c>
      <c r="AS1157">
        <v>800</v>
      </c>
      <c r="AT1157">
        <v>4890</v>
      </c>
      <c r="AU1157">
        <v>4915</v>
      </c>
      <c r="AV1157">
        <v>4890</v>
      </c>
      <c r="AW1157">
        <v>4915</v>
      </c>
      <c r="AX1157">
        <v>400</v>
      </c>
      <c r="AY1157">
        <v>4910</v>
      </c>
      <c r="AZ1157">
        <v>4915</v>
      </c>
      <c r="BA1157">
        <v>4895</v>
      </c>
      <c r="BB1157">
        <v>4900</v>
      </c>
      <c r="BC1157">
        <v>1000</v>
      </c>
    </row>
    <row r="1158" spans="1:55" ht="15">
      <c r="A1158" s="14" t="s">
        <v>904</v>
      </c>
      <c r="B1158" s="31">
        <v>35</v>
      </c>
      <c r="C1158" s="31">
        <v>4552</v>
      </c>
      <c r="D1158" s="9" t="s">
        <v>258</v>
      </c>
      <c r="E1158" s="14" t="s">
        <v>20</v>
      </c>
      <c r="F1158" s="14" t="s">
        <v>896</v>
      </c>
      <c r="G1158" s="51">
        <v>3185</v>
      </c>
      <c r="H1158" s="51">
        <v>135</v>
      </c>
      <c r="I1158" s="59">
        <v>4.4299999999999999E-2</v>
      </c>
      <c r="J1158" s="51">
        <v>273700</v>
      </c>
      <c r="K1158" s="51">
        <v>3240</v>
      </c>
      <c r="L1158" s="52">
        <v>3080</v>
      </c>
      <c r="M1158" s="64">
        <f t="shared" si="104"/>
        <v>0.34375</v>
      </c>
      <c r="N1158" s="43" t="str">
        <f>IFERROR(VLOOKUP(C1158, マスタ!$E$2:$G$33, 3, TRUE), "")</f>
        <v>化学・医薬品</v>
      </c>
      <c r="O1158" s="14" t="str">
        <f>IF(F1158 = "", "", TEXT( WORKDAY(TEXT(LEFT(F1158, FIND("(", F1158) - 1), "yyyy/mm/dd"), 1, マスタ!$A$2:$A$106), "yyyymmdd"))</f>
        <v>20170824</v>
      </c>
      <c r="P1158" s="18">
        <v>42971</v>
      </c>
      <c r="Q1158" s="57">
        <v>3150</v>
      </c>
      <c r="R1158" s="57">
        <v>3210</v>
      </c>
      <c r="S1158" s="57">
        <v>3150</v>
      </c>
      <c r="T1158" s="14" t="str">
        <f t="shared" si="105"/>
        <v>有</v>
      </c>
      <c r="U1158" s="14" t="str">
        <f t="shared" si="106"/>
        <v>無</v>
      </c>
      <c r="V1158" s="68">
        <f t="shared" si="107"/>
        <v>-1.098901098901095E-2</v>
      </c>
      <c r="W1158" s="19" t="s">
        <v>953</v>
      </c>
      <c r="X1158" s="47">
        <v>10</v>
      </c>
      <c r="Y1158" s="70">
        <f t="shared" si="99"/>
        <v>3.1397174254317113</v>
      </c>
      <c r="Z1158">
        <v>3150</v>
      </c>
      <c r="AA1158">
        <v>3160</v>
      </c>
      <c r="AB1158">
        <v>3150</v>
      </c>
      <c r="AC1158">
        <v>3160</v>
      </c>
      <c r="AD1158">
        <v>5700</v>
      </c>
      <c r="AE1158">
        <v>3165</v>
      </c>
      <c r="AF1158">
        <v>3175</v>
      </c>
      <c r="AG1158">
        <v>3165</v>
      </c>
      <c r="AH1158">
        <v>3175</v>
      </c>
      <c r="AI1158">
        <v>800</v>
      </c>
      <c r="AN1158">
        <v>0</v>
      </c>
      <c r="AO1158">
        <v>3175</v>
      </c>
      <c r="AP1158">
        <v>3185</v>
      </c>
      <c r="AQ1158">
        <v>3170</v>
      </c>
      <c r="AR1158">
        <v>3180</v>
      </c>
      <c r="AS1158">
        <v>6500</v>
      </c>
      <c r="AT1158">
        <v>3175</v>
      </c>
      <c r="AU1158">
        <v>3175</v>
      </c>
      <c r="AV1158">
        <v>3160</v>
      </c>
      <c r="AW1158">
        <v>3160</v>
      </c>
      <c r="AX1158">
        <v>1200</v>
      </c>
      <c r="AY1158">
        <v>3160</v>
      </c>
      <c r="AZ1158">
        <v>3165</v>
      </c>
      <c r="BA1158">
        <v>3160</v>
      </c>
      <c r="BB1158">
        <v>3160</v>
      </c>
      <c r="BC1158">
        <v>600</v>
      </c>
    </row>
    <row r="1159" spans="1:55" ht="15">
      <c r="A1159" s="15" t="s">
        <v>904</v>
      </c>
      <c r="B1159" s="30">
        <v>36</v>
      </c>
      <c r="C1159" s="30">
        <v>7874</v>
      </c>
      <c r="D1159" s="10" t="s">
        <v>176</v>
      </c>
      <c r="E1159" s="15" t="s">
        <v>20</v>
      </c>
      <c r="F1159" s="15" t="s">
        <v>896</v>
      </c>
      <c r="G1159" s="50">
        <v>3000</v>
      </c>
      <c r="H1159" s="50">
        <v>127</v>
      </c>
      <c r="I1159" s="58">
        <v>4.4200000000000003E-2</v>
      </c>
      <c r="J1159" s="50">
        <v>89300</v>
      </c>
      <c r="K1159" s="50">
        <v>3020</v>
      </c>
      <c r="L1159" s="53">
        <v>2893</v>
      </c>
      <c r="M1159" s="63">
        <f t="shared" si="104"/>
        <v>0.15748031496062992</v>
      </c>
      <c r="N1159" s="42" t="str">
        <f>IFERROR(VLOOKUP(C1159, マスタ!$E$2:$G$33, 3, TRUE), "")</f>
        <v>その他製品</v>
      </c>
      <c r="O1159" s="15" t="str">
        <f>IF(F1159 = "", "", TEXT( WORKDAY(TEXT(LEFT(F1159, FIND("(", F1159) - 1), "yyyy/mm/dd"), 1, マスタ!$A$2:$A$106), "yyyymmdd"))</f>
        <v>20170824</v>
      </c>
      <c r="P1159" s="16">
        <v>42971</v>
      </c>
      <c r="Q1159" s="56">
        <v>3000</v>
      </c>
      <c r="R1159" s="56">
        <v>3080</v>
      </c>
      <c r="S1159" s="56">
        <v>2984</v>
      </c>
      <c r="T1159" s="15" t="str">
        <f t="shared" si="105"/>
        <v>有</v>
      </c>
      <c r="U1159" s="15" t="str">
        <f t="shared" si="106"/>
        <v>無</v>
      </c>
      <c r="V1159" s="67">
        <f t="shared" si="107"/>
        <v>0</v>
      </c>
      <c r="W1159" s="17" t="s">
        <v>954</v>
      </c>
      <c r="X1159" s="46">
        <v>60</v>
      </c>
      <c r="Y1159" s="71">
        <f t="shared" si="99"/>
        <v>20</v>
      </c>
      <c r="Z1159">
        <v>3000</v>
      </c>
      <c r="AA1159">
        <v>3060</v>
      </c>
      <c r="AB1159">
        <v>2984</v>
      </c>
      <c r="AC1159">
        <v>3055</v>
      </c>
      <c r="AD1159">
        <v>13900</v>
      </c>
      <c r="AE1159">
        <v>3050</v>
      </c>
      <c r="AF1159">
        <v>3070</v>
      </c>
      <c r="AG1159">
        <v>3040</v>
      </c>
      <c r="AH1159">
        <v>3070</v>
      </c>
      <c r="AI1159">
        <v>3200</v>
      </c>
      <c r="AJ1159">
        <v>3060</v>
      </c>
      <c r="AK1159">
        <v>3060</v>
      </c>
      <c r="AL1159">
        <v>3045</v>
      </c>
      <c r="AM1159">
        <v>3045</v>
      </c>
      <c r="AN1159">
        <v>1000</v>
      </c>
      <c r="AO1159">
        <v>3050</v>
      </c>
      <c r="AP1159">
        <v>3060</v>
      </c>
      <c r="AQ1159">
        <v>3040</v>
      </c>
      <c r="AR1159">
        <v>3040</v>
      </c>
      <c r="AS1159">
        <v>1800</v>
      </c>
      <c r="AT1159">
        <v>3040</v>
      </c>
      <c r="AU1159">
        <v>3040</v>
      </c>
      <c r="AV1159">
        <v>3040</v>
      </c>
      <c r="AW1159">
        <v>3040</v>
      </c>
      <c r="AX1159">
        <v>400</v>
      </c>
      <c r="AY1159">
        <v>3045</v>
      </c>
      <c r="AZ1159">
        <v>3050</v>
      </c>
      <c r="BA1159">
        <v>3045</v>
      </c>
      <c r="BB1159">
        <v>3050</v>
      </c>
      <c r="BC1159">
        <v>700</v>
      </c>
    </row>
    <row r="1160" spans="1:55" ht="27">
      <c r="A1160" s="14" t="s">
        <v>904</v>
      </c>
      <c r="B1160" s="31">
        <v>37</v>
      </c>
      <c r="C1160" s="31">
        <v>4662</v>
      </c>
      <c r="D1160" s="9" t="s">
        <v>79</v>
      </c>
      <c r="E1160" s="14" t="s">
        <v>20</v>
      </c>
      <c r="F1160" s="14" t="s">
        <v>896</v>
      </c>
      <c r="G1160" s="51">
        <v>1018</v>
      </c>
      <c r="H1160" s="51">
        <v>43</v>
      </c>
      <c r="I1160" s="59">
        <v>4.41E-2</v>
      </c>
      <c r="J1160" s="51">
        <v>370600</v>
      </c>
      <c r="K1160" s="51">
        <v>1031</v>
      </c>
      <c r="L1160" s="52">
        <v>971</v>
      </c>
      <c r="M1160" s="64">
        <f t="shared" si="104"/>
        <v>0.21666666666666667</v>
      </c>
      <c r="N1160" s="43" t="str">
        <f>IFERROR(VLOOKUP(C1160, マスタ!$E$2:$G$33, 3, TRUE), "")</f>
        <v>化学・医薬品</v>
      </c>
      <c r="O1160" s="14" t="str">
        <f>IF(F1160 = "", "", TEXT( WORKDAY(TEXT(LEFT(F1160, FIND("(", F1160) - 1), "yyyy/mm/dd"), 1, マスタ!$A$2:$A$106), "yyyymmdd"))</f>
        <v>20170824</v>
      </c>
      <c r="P1160" s="18">
        <v>42971</v>
      </c>
      <c r="Q1160" s="57">
        <v>1010</v>
      </c>
      <c r="R1160" s="57">
        <v>1028</v>
      </c>
      <c r="S1160" s="57">
        <v>983</v>
      </c>
      <c r="T1160" s="14" t="str">
        <f t="shared" si="105"/>
        <v>有</v>
      </c>
      <c r="U1160" s="14" t="str">
        <f t="shared" si="106"/>
        <v>有</v>
      </c>
      <c r="V1160" s="68">
        <f t="shared" si="107"/>
        <v>-7.8585461689587577E-3</v>
      </c>
      <c r="W1160" s="19" t="s">
        <v>951</v>
      </c>
      <c r="X1160" s="47">
        <v>-10</v>
      </c>
      <c r="Y1160" s="70">
        <f t="shared" si="99"/>
        <v>-9.8231827111984273</v>
      </c>
      <c r="Z1160">
        <v>1010</v>
      </c>
      <c r="AA1160">
        <v>1024</v>
      </c>
      <c r="AB1160">
        <v>1003</v>
      </c>
      <c r="AC1160">
        <v>1022</v>
      </c>
      <c r="AD1160">
        <v>32900</v>
      </c>
      <c r="AE1160">
        <v>1021</v>
      </c>
      <c r="AF1160">
        <v>1028</v>
      </c>
      <c r="AG1160">
        <v>1018</v>
      </c>
      <c r="AH1160">
        <v>1018</v>
      </c>
      <c r="AI1160">
        <v>35500</v>
      </c>
      <c r="AJ1160">
        <v>1019</v>
      </c>
      <c r="AK1160">
        <v>1019</v>
      </c>
      <c r="AL1160">
        <v>1006</v>
      </c>
      <c r="AM1160">
        <v>1006</v>
      </c>
      <c r="AN1160">
        <v>6200</v>
      </c>
      <c r="AO1160">
        <v>1007</v>
      </c>
      <c r="AP1160">
        <v>1007</v>
      </c>
      <c r="AQ1160">
        <v>996</v>
      </c>
      <c r="AR1160">
        <v>1002</v>
      </c>
      <c r="AS1160">
        <v>9200</v>
      </c>
      <c r="AT1160">
        <v>1000</v>
      </c>
      <c r="AU1160">
        <v>1001</v>
      </c>
      <c r="AV1160">
        <v>994</v>
      </c>
      <c r="AW1160">
        <v>994</v>
      </c>
      <c r="AX1160">
        <v>4300</v>
      </c>
      <c r="AY1160">
        <v>995</v>
      </c>
      <c r="AZ1160">
        <v>999</v>
      </c>
      <c r="BA1160">
        <v>995</v>
      </c>
      <c r="BB1160">
        <v>999</v>
      </c>
      <c r="BC1160">
        <v>1700</v>
      </c>
    </row>
    <row r="1161" spans="1:55" ht="15">
      <c r="A1161" s="15" t="s">
        <v>904</v>
      </c>
      <c r="B1161" s="30">
        <v>40</v>
      </c>
      <c r="C1161" s="30">
        <v>6165</v>
      </c>
      <c r="D1161" s="10" t="s">
        <v>43</v>
      </c>
      <c r="E1161" s="15" t="s">
        <v>20</v>
      </c>
      <c r="F1161" s="15" t="s">
        <v>896</v>
      </c>
      <c r="G1161" s="50">
        <v>1643</v>
      </c>
      <c r="H1161" s="50">
        <v>64</v>
      </c>
      <c r="I1161" s="58">
        <v>4.0500000000000001E-2</v>
      </c>
      <c r="J1161" s="50">
        <v>231600</v>
      </c>
      <c r="K1161" s="50">
        <v>1649</v>
      </c>
      <c r="L1161" s="53">
        <v>1582</v>
      </c>
      <c r="M1161" s="63">
        <f t="shared" si="104"/>
        <v>8.9552238805970144E-2</v>
      </c>
      <c r="N1161" s="42" t="str">
        <f>IFERROR(VLOOKUP(C1161, マスタ!$E$2:$G$33, 3, TRUE), "")</f>
        <v>機械</v>
      </c>
      <c r="O1161" s="15" t="str">
        <f>IF(F1161 = "", "", TEXT( WORKDAY(TEXT(LEFT(F1161, FIND("(", F1161) - 1), "yyyy/mm/dd"), 1, マスタ!$A$2:$A$106), "yyyymmdd"))</f>
        <v>20170824</v>
      </c>
      <c r="P1161" s="16">
        <v>42971</v>
      </c>
      <c r="Q1161" s="56">
        <v>1645</v>
      </c>
      <c r="R1161" s="56">
        <v>1656</v>
      </c>
      <c r="S1161" s="56">
        <v>1610</v>
      </c>
      <c r="T1161" s="15" t="str">
        <f t="shared" si="105"/>
        <v>無</v>
      </c>
      <c r="U1161" s="15" t="str">
        <f t="shared" si="106"/>
        <v>有</v>
      </c>
      <c r="V1161" s="67">
        <f t="shared" si="107"/>
        <v>1.2172854534389099E-3</v>
      </c>
      <c r="W1161" s="17" t="s">
        <v>951</v>
      </c>
      <c r="X1161" s="46">
        <v>-16</v>
      </c>
      <c r="Y1161" s="71">
        <f t="shared" si="99"/>
        <v>-9.7382836275106506</v>
      </c>
      <c r="Z1161">
        <v>1645</v>
      </c>
      <c r="AA1161">
        <v>1646</v>
      </c>
      <c r="AB1161">
        <v>1635</v>
      </c>
      <c r="AC1161">
        <v>1635</v>
      </c>
      <c r="AD1161">
        <v>11600</v>
      </c>
      <c r="AE1161">
        <v>1634</v>
      </c>
      <c r="AF1161">
        <v>1636</v>
      </c>
      <c r="AG1161">
        <v>1620</v>
      </c>
      <c r="AH1161">
        <v>1627</v>
      </c>
      <c r="AI1161">
        <v>9400</v>
      </c>
      <c r="AJ1161">
        <v>1626</v>
      </c>
      <c r="AK1161">
        <v>1637</v>
      </c>
      <c r="AL1161">
        <v>1622</v>
      </c>
      <c r="AM1161">
        <v>1627</v>
      </c>
      <c r="AN1161">
        <v>3900</v>
      </c>
      <c r="AO1161">
        <v>1627</v>
      </c>
      <c r="AP1161">
        <v>1640</v>
      </c>
      <c r="AQ1161">
        <v>1627</v>
      </c>
      <c r="AR1161">
        <v>1638</v>
      </c>
      <c r="AS1161">
        <v>2000</v>
      </c>
      <c r="AT1161">
        <v>1638</v>
      </c>
      <c r="AU1161">
        <v>1641</v>
      </c>
      <c r="AV1161">
        <v>1630</v>
      </c>
      <c r="AW1161">
        <v>1630</v>
      </c>
      <c r="AX1161">
        <v>2600</v>
      </c>
      <c r="AY1161">
        <v>1637</v>
      </c>
      <c r="AZ1161">
        <v>1637</v>
      </c>
      <c r="BA1161">
        <v>1635</v>
      </c>
      <c r="BB1161">
        <v>1635</v>
      </c>
      <c r="BC1161">
        <v>600</v>
      </c>
    </row>
    <row r="1162" spans="1:55" ht="15">
      <c r="A1162" s="14" t="s">
        <v>904</v>
      </c>
      <c r="B1162" s="31">
        <v>41</v>
      </c>
      <c r="C1162" s="31">
        <v>3402</v>
      </c>
      <c r="D1162" s="9" t="s">
        <v>900</v>
      </c>
      <c r="E1162" s="14" t="s">
        <v>20</v>
      </c>
      <c r="F1162" s="14" t="s">
        <v>896</v>
      </c>
      <c r="G1162" s="51">
        <v>1024.5</v>
      </c>
      <c r="H1162" s="51">
        <v>39.200000000000003</v>
      </c>
      <c r="I1162" s="59">
        <v>3.9800000000000002E-2</v>
      </c>
      <c r="J1162" s="51">
        <v>10033700</v>
      </c>
      <c r="K1162" s="51">
        <v>1026.5</v>
      </c>
      <c r="L1162" s="52">
        <v>997.1</v>
      </c>
      <c r="M1162" s="64">
        <f t="shared" si="104"/>
        <v>6.8027210884353789E-2</v>
      </c>
      <c r="N1162" s="43" t="str">
        <f>IFERROR(VLOOKUP(C1162, マスタ!$E$2:$G$33, 3, TRUE), "")</f>
        <v>繊維製品</v>
      </c>
      <c r="O1162" s="14" t="str">
        <f>IF(F1162 = "", "", TEXT( WORKDAY(TEXT(LEFT(F1162, FIND("(", F1162) - 1), "yyyy/mm/dd"), 1, マスタ!$A$2:$A$106), "yyyymmdd"))</f>
        <v>20170824</v>
      </c>
      <c r="P1162" s="18">
        <v>42971</v>
      </c>
      <c r="Q1162" s="57">
        <v>1025</v>
      </c>
      <c r="R1162" s="57">
        <v>1030</v>
      </c>
      <c r="S1162" s="57">
        <v>1017.5</v>
      </c>
      <c r="T1162" s="14" t="str">
        <f t="shared" si="105"/>
        <v>無</v>
      </c>
      <c r="U1162" s="14" t="str">
        <f t="shared" si="106"/>
        <v>無</v>
      </c>
      <c r="V1162" s="68">
        <f t="shared" si="107"/>
        <v>4.8804294777937685E-4</v>
      </c>
      <c r="W1162" s="19" t="s">
        <v>953</v>
      </c>
      <c r="X1162" s="47">
        <v>4</v>
      </c>
      <c r="Y1162" s="70">
        <f t="shared" si="99"/>
        <v>3.9043435822352368</v>
      </c>
      <c r="Z1162">
        <v>1025</v>
      </c>
      <c r="AA1162">
        <v>1027</v>
      </c>
      <c r="AB1162">
        <v>1021</v>
      </c>
      <c r="AC1162">
        <v>1026</v>
      </c>
      <c r="AD1162">
        <v>633100</v>
      </c>
      <c r="AE1162">
        <v>1025.5</v>
      </c>
      <c r="AF1162">
        <v>1029</v>
      </c>
      <c r="AG1162">
        <v>1025.5</v>
      </c>
      <c r="AH1162">
        <v>1027.5</v>
      </c>
      <c r="AI1162">
        <v>189400</v>
      </c>
      <c r="AJ1162">
        <v>1028</v>
      </c>
      <c r="AK1162">
        <v>1029.5</v>
      </c>
      <c r="AL1162">
        <v>1027.5</v>
      </c>
      <c r="AM1162">
        <v>1027.5</v>
      </c>
      <c r="AN1162">
        <v>102000</v>
      </c>
      <c r="AO1162">
        <v>1028</v>
      </c>
      <c r="AP1162">
        <v>1030</v>
      </c>
      <c r="AQ1162">
        <v>1027.5</v>
      </c>
      <c r="AR1162">
        <v>1029</v>
      </c>
      <c r="AS1162">
        <v>133300</v>
      </c>
      <c r="AT1162">
        <v>1029</v>
      </c>
      <c r="AU1162">
        <v>1029.5</v>
      </c>
      <c r="AV1162">
        <v>1028.5</v>
      </c>
      <c r="AW1162">
        <v>1029</v>
      </c>
      <c r="AX1162">
        <v>42300</v>
      </c>
      <c r="AY1162">
        <v>1029</v>
      </c>
      <c r="AZ1162">
        <v>1030</v>
      </c>
      <c r="BA1162">
        <v>1028</v>
      </c>
      <c r="BB1162">
        <v>1029</v>
      </c>
      <c r="BC1162">
        <v>125500</v>
      </c>
    </row>
    <row r="1163" spans="1:55" ht="15">
      <c r="A1163" s="15" t="s">
        <v>904</v>
      </c>
      <c r="B1163" s="30">
        <v>43</v>
      </c>
      <c r="C1163" s="30">
        <v>6745</v>
      </c>
      <c r="D1163" s="10" t="s">
        <v>49</v>
      </c>
      <c r="E1163" s="15" t="s">
        <v>20</v>
      </c>
      <c r="F1163" s="15" t="s">
        <v>896</v>
      </c>
      <c r="G1163" s="50">
        <v>2007</v>
      </c>
      <c r="H1163" s="50">
        <v>76</v>
      </c>
      <c r="I1163" s="58">
        <v>3.9399999999999998E-2</v>
      </c>
      <c r="J1163" s="50">
        <v>99000</v>
      </c>
      <c r="K1163" s="50">
        <v>2046</v>
      </c>
      <c r="L1163" s="53">
        <v>1955</v>
      </c>
      <c r="M1163" s="63">
        <f t="shared" si="104"/>
        <v>0.42857142857142855</v>
      </c>
      <c r="N1163" s="42" t="str">
        <f>IFERROR(VLOOKUP(C1163, マスタ!$E$2:$G$33, 3, TRUE), "")</f>
        <v>電気</v>
      </c>
      <c r="O1163" s="15" t="str">
        <f>IF(F1163 = "", "", TEXT( WORKDAY(TEXT(LEFT(F1163, FIND("(", F1163) - 1), "yyyy/mm/dd"), 1, マスタ!$A$2:$A$106), "yyyymmdd"))</f>
        <v>20170824</v>
      </c>
      <c r="P1163" s="16">
        <v>42971</v>
      </c>
      <c r="Q1163" s="56">
        <v>1990</v>
      </c>
      <c r="R1163" s="56">
        <v>2035</v>
      </c>
      <c r="S1163" s="56">
        <v>1990</v>
      </c>
      <c r="T1163" s="15" t="str">
        <f t="shared" si="105"/>
        <v>有</v>
      </c>
      <c r="U1163" s="15" t="str">
        <f t="shared" si="106"/>
        <v>無</v>
      </c>
      <c r="V1163" s="67">
        <f t="shared" si="107"/>
        <v>-8.4703537618335822E-3</v>
      </c>
      <c r="W1163" s="17" t="s">
        <v>953</v>
      </c>
      <c r="X1163" s="46">
        <v>4</v>
      </c>
      <c r="Y1163" s="71">
        <f t="shared" si="99"/>
        <v>1.9930244145490781</v>
      </c>
      <c r="Z1163">
        <v>1990</v>
      </c>
      <c r="AA1163">
        <v>1990</v>
      </c>
      <c r="AB1163">
        <v>1990</v>
      </c>
      <c r="AC1163">
        <v>1990</v>
      </c>
      <c r="AD1163">
        <v>1700</v>
      </c>
      <c r="AE1163">
        <v>1992</v>
      </c>
      <c r="AF1163">
        <v>2002</v>
      </c>
      <c r="AG1163">
        <v>1992</v>
      </c>
      <c r="AH1163">
        <v>1998</v>
      </c>
      <c r="AI1163">
        <v>800</v>
      </c>
      <c r="AJ1163">
        <v>2002</v>
      </c>
      <c r="AK1163">
        <v>2002</v>
      </c>
      <c r="AL1163">
        <v>2002</v>
      </c>
      <c r="AM1163">
        <v>2002</v>
      </c>
      <c r="AN1163">
        <v>100</v>
      </c>
      <c r="AO1163">
        <v>1998</v>
      </c>
      <c r="AP1163">
        <v>2002</v>
      </c>
      <c r="AQ1163">
        <v>1996</v>
      </c>
      <c r="AR1163">
        <v>1996</v>
      </c>
      <c r="AS1163">
        <v>800</v>
      </c>
      <c r="AT1163">
        <v>1995</v>
      </c>
      <c r="AU1163">
        <v>1995</v>
      </c>
      <c r="AV1163">
        <v>1994</v>
      </c>
      <c r="AW1163">
        <v>1994</v>
      </c>
      <c r="AX1163">
        <v>300</v>
      </c>
      <c r="AY1163">
        <v>1995</v>
      </c>
      <c r="AZ1163">
        <v>2000</v>
      </c>
      <c r="BA1163">
        <v>1995</v>
      </c>
      <c r="BB1163">
        <v>2000</v>
      </c>
      <c r="BC1163">
        <v>300</v>
      </c>
    </row>
    <row r="1164" spans="1:55" ht="15">
      <c r="A1164" s="14" t="s">
        <v>904</v>
      </c>
      <c r="B1164" s="31">
        <v>44</v>
      </c>
      <c r="C1164" s="31">
        <v>5449</v>
      </c>
      <c r="D1164" s="9" t="s">
        <v>901</v>
      </c>
      <c r="E1164" s="14" t="s">
        <v>20</v>
      </c>
      <c r="F1164" s="14" t="s">
        <v>896</v>
      </c>
      <c r="G1164" s="51">
        <v>2445</v>
      </c>
      <c r="H1164" s="51">
        <v>91</v>
      </c>
      <c r="I1164" s="59">
        <v>3.8699999999999998E-2</v>
      </c>
      <c r="J1164" s="51">
        <v>28900</v>
      </c>
      <c r="K1164" s="51">
        <v>2467</v>
      </c>
      <c r="L1164" s="52">
        <v>2354</v>
      </c>
      <c r="M1164" s="64">
        <f t="shared" si="104"/>
        <v>0.19469026548672566</v>
      </c>
      <c r="N1164" s="43" t="str">
        <f>IFERROR(VLOOKUP(C1164, マスタ!$E$2:$G$33, 3, TRUE), "")</f>
        <v>鉄鋼</v>
      </c>
      <c r="O1164" s="14" t="str">
        <f>IF(F1164 = "", "", TEXT( WORKDAY(TEXT(LEFT(F1164, FIND("(", F1164) - 1), "yyyy/mm/dd"), 1, マスタ!$A$2:$A$106), "yyyymmdd"))</f>
        <v>20170824</v>
      </c>
      <c r="P1164" s="18">
        <v>42971</v>
      </c>
      <c r="Q1164" s="57">
        <v>2443</v>
      </c>
      <c r="R1164" s="57">
        <v>2446</v>
      </c>
      <c r="S1164" s="57">
        <v>2404</v>
      </c>
      <c r="T1164" s="14" t="str">
        <f t="shared" si="105"/>
        <v>無</v>
      </c>
      <c r="U1164" s="14" t="str">
        <f t="shared" si="106"/>
        <v>有</v>
      </c>
      <c r="V1164" s="68">
        <f t="shared" si="107"/>
        <v>-8.1799591002040817E-4</v>
      </c>
      <c r="W1164" s="19" t="s">
        <v>951</v>
      </c>
      <c r="X1164" s="47">
        <v>-24</v>
      </c>
      <c r="Y1164" s="70">
        <f t="shared" si="99"/>
        <v>-9.8159509202453989</v>
      </c>
      <c r="Z1164">
        <v>2443</v>
      </c>
      <c r="AA1164">
        <v>2443</v>
      </c>
      <c r="AB1164">
        <v>2405</v>
      </c>
      <c r="AC1164">
        <v>2410</v>
      </c>
      <c r="AD1164">
        <v>4700</v>
      </c>
      <c r="AE1164">
        <v>2409</v>
      </c>
      <c r="AF1164">
        <v>2411</v>
      </c>
      <c r="AG1164">
        <v>2409</v>
      </c>
      <c r="AH1164">
        <v>2411</v>
      </c>
      <c r="AI1164">
        <v>300</v>
      </c>
      <c r="AN1164">
        <v>0</v>
      </c>
      <c r="AO1164">
        <v>2418</v>
      </c>
      <c r="AP1164">
        <v>2423</v>
      </c>
      <c r="AQ1164">
        <v>2418</v>
      </c>
      <c r="AR1164">
        <v>2423</v>
      </c>
      <c r="AS1164">
        <v>200</v>
      </c>
      <c r="AT1164">
        <v>2437</v>
      </c>
      <c r="AU1164">
        <v>2437</v>
      </c>
      <c r="AV1164">
        <v>2437</v>
      </c>
      <c r="AW1164">
        <v>2437</v>
      </c>
      <c r="AX1164">
        <v>100</v>
      </c>
      <c r="BC1164">
        <v>0</v>
      </c>
    </row>
    <row r="1165" spans="1:55" ht="15">
      <c r="A1165" s="15" t="s">
        <v>904</v>
      </c>
      <c r="B1165" s="30">
        <v>45</v>
      </c>
      <c r="C1165" s="30">
        <v>4641</v>
      </c>
      <c r="D1165" s="10" t="s">
        <v>552</v>
      </c>
      <c r="E1165" s="15" t="s">
        <v>20</v>
      </c>
      <c r="F1165" s="15" t="s">
        <v>896</v>
      </c>
      <c r="G1165" s="50">
        <v>3495</v>
      </c>
      <c r="H1165" s="50">
        <v>130</v>
      </c>
      <c r="I1165" s="58">
        <v>3.8600000000000002E-2</v>
      </c>
      <c r="J1165" s="50">
        <v>108900</v>
      </c>
      <c r="K1165" s="50">
        <v>3495</v>
      </c>
      <c r="L1165" s="53">
        <v>3395</v>
      </c>
      <c r="M1165" s="63">
        <f t="shared" si="104"/>
        <v>0</v>
      </c>
      <c r="N1165" s="42" t="str">
        <f>IFERROR(VLOOKUP(C1165, マスタ!$E$2:$G$33, 3, TRUE), "")</f>
        <v>化学・医薬品</v>
      </c>
      <c r="O1165" s="15" t="str">
        <f>IF(F1165 = "", "", TEXT( WORKDAY(TEXT(LEFT(F1165, FIND("(", F1165) - 1), "yyyy/mm/dd"), 1, マスタ!$A$2:$A$106), "yyyymmdd"))</f>
        <v>20170824</v>
      </c>
      <c r="P1165" s="16">
        <v>42971</v>
      </c>
      <c r="Q1165" s="56">
        <v>3500</v>
      </c>
      <c r="R1165" s="56">
        <v>3535</v>
      </c>
      <c r="S1165" s="56">
        <v>3450</v>
      </c>
      <c r="T1165" s="15" t="str">
        <f t="shared" si="105"/>
        <v>有</v>
      </c>
      <c r="U1165" s="15" t="str">
        <f t="shared" si="106"/>
        <v>有</v>
      </c>
      <c r="V1165" s="67">
        <f t="shared" si="107"/>
        <v>1.4306151645206988E-3</v>
      </c>
      <c r="W1165" s="17" t="s">
        <v>951</v>
      </c>
      <c r="X1165" s="46">
        <v>-34</v>
      </c>
      <c r="Y1165" s="71">
        <f t="shared" ref="Y1165:Y1228" si="108">IFERROR(X1165/G1165*1000,"")</f>
        <v>-9.7281831187410575</v>
      </c>
      <c r="Z1165">
        <v>3500</v>
      </c>
      <c r="AA1165">
        <v>3500</v>
      </c>
      <c r="AB1165">
        <v>3450</v>
      </c>
      <c r="AC1165">
        <v>3490</v>
      </c>
      <c r="AD1165">
        <v>12000</v>
      </c>
      <c r="AE1165">
        <v>3490</v>
      </c>
      <c r="AF1165">
        <v>3515</v>
      </c>
      <c r="AG1165">
        <v>3485</v>
      </c>
      <c r="AH1165">
        <v>3500</v>
      </c>
      <c r="AI1165">
        <v>6900</v>
      </c>
      <c r="AJ1165">
        <v>3505</v>
      </c>
      <c r="AK1165">
        <v>3515</v>
      </c>
      <c r="AL1165">
        <v>3500</v>
      </c>
      <c r="AM1165">
        <v>3510</v>
      </c>
      <c r="AN1165">
        <v>3300</v>
      </c>
      <c r="AO1165">
        <v>3515</v>
      </c>
      <c r="AP1165">
        <v>3520</v>
      </c>
      <c r="AQ1165">
        <v>3515</v>
      </c>
      <c r="AR1165">
        <v>3515</v>
      </c>
      <c r="AS1165">
        <v>2000</v>
      </c>
      <c r="AT1165">
        <v>3520</v>
      </c>
      <c r="AU1165">
        <v>3520</v>
      </c>
      <c r="AV1165">
        <v>3510</v>
      </c>
      <c r="AW1165">
        <v>3510</v>
      </c>
      <c r="AX1165">
        <v>2300</v>
      </c>
      <c r="AY1165">
        <v>3515</v>
      </c>
      <c r="AZ1165">
        <v>3520</v>
      </c>
      <c r="BA1165">
        <v>3515</v>
      </c>
      <c r="BB1165">
        <v>3520</v>
      </c>
      <c r="BC1165">
        <v>1500</v>
      </c>
    </row>
    <row r="1166" spans="1:55" ht="15">
      <c r="A1166" s="14" t="s">
        <v>904</v>
      </c>
      <c r="B1166" s="31">
        <v>48</v>
      </c>
      <c r="C1166" s="31">
        <v>2154</v>
      </c>
      <c r="D1166" s="9" t="s">
        <v>185</v>
      </c>
      <c r="E1166" s="14" t="s">
        <v>20</v>
      </c>
      <c r="F1166" s="14" t="s">
        <v>896</v>
      </c>
      <c r="G1166" s="51">
        <v>2944</v>
      </c>
      <c r="H1166" s="51">
        <v>107</v>
      </c>
      <c r="I1166" s="59">
        <v>3.7699999999999997E-2</v>
      </c>
      <c r="J1166" s="51">
        <v>154700</v>
      </c>
      <c r="K1166" s="51">
        <v>2968</v>
      </c>
      <c r="L1166" s="52">
        <v>2887</v>
      </c>
      <c r="M1166" s="64">
        <f t="shared" si="104"/>
        <v>0.29629629629629628</v>
      </c>
      <c r="N1166" s="43" t="str">
        <f>IFERROR(VLOOKUP(C1166, マスタ!$E$2:$G$33, 3, TRUE), "")</f>
        <v>食品</v>
      </c>
      <c r="O1166" s="14" t="str">
        <f>IF(F1166 = "", "", TEXT( WORKDAY(TEXT(LEFT(F1166, FIND("(", F1166) - 1), "yyyy/mm/dd"), 1, マスタ!$A$2:$A$106), "yyyymmdd"))</f>
        <v>20170824</v>
      </c>
      <c r="P1166" s="18">
        <v>42971</v>
      </c>
      <c r="Q1166" s="57">
        <v>2950</v>
      </c>
      <c r="R1166" s="57">
        <v>2984</v>
      </c>
      <c r="S1166" s="57">
        <v>2889</v>
      </c>
      <c r="T1166" s="14" t="str">
        <f t="shared" si="105"/>
        <v>有</v>
      </c>
      <c r="U1166" s="14" t="str">
        <f t="shared" si="106"/>
        <v>有</v>
      </c>
      <c r="V1166" s="68">
        <f t="shared" si="107"/>
        <v>2.0380434782609758E-3</v>
      </c>
      <c r="W1166" s="19" t="s">
        <v>951</v>
      </c>
      <c r="X1166" s="47">
        <v>-29</v>
      </c>
      <c r="Y1166" s="70">
        <f t="shared" si="108"/>
        <v>-9.8505434782608692</v>
      </c>
      <c r="Z1166">
        <v>2950</v>
      </c>
      <c r="AA1166">
        <v>2950</v>
      </c>
      <c r="AB1166">
        <v>2935</v>
      </c>
      <c r="AC1166">
        <v>2935</v>
      </c>
      <c r="AD1166">
        <v>3200</v>
      </c>
      <c r="AE1166">
        <v>2927</v>
      </c>
      <c r="AF1166">
        <v>2930</v>
      </c>
      <c r="AG1166">
        <v>2917</v>
      </c>
      <c r="AH1166">
        <v>2917</v>
      </c>
      <c r="AI1166">
        <v>1700</v>
      </c>
      <c r="AJ1166">
        <v>2917</v>
      </c>
      <c r="AK1166">
        <v>2917</v>
      </c>
      <c r="AL1166">
        <v>2903</v>
      </c>
      <c r="AM1166">
        <v>2915</v>
      </c>
      <c r="AN1166">
        <v>2900</v>
      </c>
      <c r="AO1166">
        <v>2909</v>
      </c>
      <c r="AP1166">
        <v>2913</v>
      </c>
      <c r="AQ1166">
        <v>2892</v>
      </c>
      <c r="AR1166">
        <v>2895</v>
      </c>
      <c r="AS1166">
        <v>5400</v>
      </c>
      <c r="AT1166">
        <v>2897</v>
      </c>
      <c r="AU1166">
        <v>2897</v>
      </c>
      <c r="AV1166">
        <v>2889</v>
      </c>
      <c r="AW1166">
        <v>2889</v>
      </c>
      <c r="AX1166">
        <v>1600</v>
      </c>
      <c r="AY1166">
        <v>2894</v>
      </c>
      <c r="AZ1166">
        <v>2923</v>
      </c>
      <c r="BA1166">
        <v>2894</v>
      </c>
      <c r="BB1166">
        <v>2922</v>
      </c>
      <c r="BC1166">
        <v>1300</v>
      </c>
    </row>
    <row r="1167" spans="1:55" ht="15">
      <c r="A1167" s="15" t="s">
        <v>904</v>
      </c>
      <c r="B1167" s="30">
        <v>49</v>
      </c>
      <c r="C1167" s="30">
        <v>3415</v>
      </c>
      <c r="D1167" s="10" t="s">
        <v>125</v>
      </c>
      <c r="E1167" s="15" t="s">
        <v>20</v>
      </c>
      <c r="F1167" s="15" t="s">
        <v>896</v>
      </c>
      <c r="G1167" s="50">
        <v>5990</v>
      </c>
      <c r="H1167" s="50">
        <v>210</v>
      </c>
      <c r="I1167" s="58">
        <v>3.6299999999999999E-2</v>
      </c>
      <c r="J1167" s="50">
        <v>174800</v>
      </c>
      <c r="K1167" s="50">
        <v>6020</v>
      </c>
      <c r="L1167" s="53">
        <v>5830</v>
      </c>
      <c r="M1167" s="63">
        <f t="shared" si="104"/>
        <v>0.15789473684210525</v>
      </c>
      <c r="N1167" s="42" t="str">
        <f>IFERROR(VLOOKUP(C1167, マスタ!$E$2:$G$33, 3, TRUE), "")</f>
        <v>繊維製品</v>
      </c>
      <c r="O1167" s="15" t="str">
        <f>IF(F1167 = "", "", TEXT( WORKDAY(TEXT(LEFT(F1167, FIND("(", F1167) - 1), "yyyy/mm/dd"), 1, マスタ!$A$2:$A$106), "yyyymmdd"))</f>
        <v>20170824</v>
      </c>
      <c r="P1167" s="16">
        <v>42971</v>
      </c>
      <c r="Q1167" s="56">
        <v>6050</v>
      </c>
      <c r="R1167" s="56">
        <v>6060</v>
      </c>
      <c r="S1167" s="56">
        <v>5880</v>
      </c>
      <c r="T1167" s="15" t="str">
        <f t="shared" si="105"/>
        <v>無</v>
      </c>
      <c r="U1167" s="15" t="str">
        <f t="shared" si="106"/>
        <v>有</v>
      </c>
      <c r="V1167" s="67">
        <f t="shared" si="107"/>
        <v>1.001669449081799E-2</v>
      </c>
      <c r="W1167" s="17" t="s">
        <v>951</v>
      </c>
      <c r="X1167" s="46">
        <v>-59</v>
      </c>
      <c r="Y1167" s="71">
        <f t="shared" si="108"/>
        <v>-9.8497495826377293</v>
      </c>
      <c r="Z1167">
        <v>6050</v>
      </c>
      <c r="AA1167">
        <v>6060</v>
      </c>
      <c r="AB1167">
        <v>5990</v>
      </c>
      <c r="AC1167">
        <v>6010</v>
      </c>
      <c r="AD1167">
        <v>13600</v>
      </c>
      <c r="AE1167">
        <v>6010</v>
      </c>
      <c r="AF1167">
        <v>6030</v>
      </c>
      <c r="AG1167">
        <v>5970</v>
      </c>
      <c r="AH1167">
        <v>6020</v>
      </c>
      <c r="AI1167">
        <v>6100</v>
      </c>
      <c r="AJ1167">
        <v>6020</v>
      </c>
      <c r="AK1167">
        <v>6020</v>
      </c>
      <c r="AL1167">
        <v>5970</v>
      </c>
      <c r="AM1167">
        <v>6000</v>
      </c>
      <c r="AN1167">
        <v>4000</v>
      </c>
      <c r="AO1167">
        <v>6020</v>
      </c>
      <c r="AP1167">
        <v>6030</v>
      </c>
      <c r="AQ1167">
        <v>5990</v>
      </c>
      <c r="AR1167">
        <v>6000</v>
      </c>
      <c r="AS1167">
        <v>5500</v>
      </c>
      <c r="AT1167">
        <v>5990</v>
      </c>
      <c r="AU1167">
        <v>5990</v>
      </c>
      <c r="AV1167">
        <v>5920</v>
      </c>
      <c r="AW1167">
        <v>5940</v>
      </c>
      <c r="AX1167">
        <v>5400</v>
      </c>
      <c r="AY1167">
        <v>5960</v>
      </c>
      <c r="AZ1167">
        <v>5970</v>
      </c>
      <c r="BA1167">
        <v>5950</v>
      </c>
      <c r="BB1167">
        <v>5960</v>
      </c>
      <c r="BC1167">
        <v>2200</v>
      </c>
    </row>
    <row r="1168" spans="1:55" ht="15">
      <c r="A1168" s="14" t="s">
        <v>904</v>
      </c>
      <c r="B1168" s="31">
        <v>50</v>
      </c>
      <c r="C1168" s="31">
        <v>4686</v>
      </c>
      <c r="D1168" s="9" t="s">
        <v>442</v>
      </c>
      <c r="E1168" s="14" t="s">
        <v>20</v>
      </c>
      <c r="F1168" s="14" t="s">
        <v>896</v>
      </c>
      <c r="G1168" s="51">
        <v>2517</v>
      </c>
      <c r="H1168" s="51">
        <v>84</v>
      </c>
      <c r="I1168" s="59">
        <v>3.4500000000000003E-2</v>
      </c>
      <c r="J1168" s="51">
        <v>776200</v>
      </c>
      <c r="K1168" s="51">
        <v>2557</v>
      </c>
      <c r="L1168" s="52">
        <v>2458</v>
      </c>
      <c r="M1168" s="64">
        <f t="shared" si="104"/>
        <v>0.40404040404040403</v>
      </c>
      <c r="N1168" s="43" t="str">
        <f>IFERROR(VLOOKUP(C1168, マスタ!$E$2:$G$33, 3, TRUE), "")</f>
        <v>化学・医薬品</v>
      </c>
      <c r="O1168" s="14" t="str">
        <f>IF(F1168 = "", "", TEXT( WORKDAY(TEXT(LEFT(F1168, FIND("(", F1168) - 1), "yyyy/mm/dd"), 1, マスタ!$A$2:$A$106), "yyyymmdd"))</f>
        <v>20170824</v>
      </c>
      <c r="P1168" s="18">
        <v>42971</v>
      </c>
      <c r="Q1168" s="57">
        <v>2526</v>
      </c>
      <c r="R1168" s="57">
        <v>2531</v>
      </c>
      <c r="S1168" s="57">
        <v>2436</v>
      </c>
      <c r="T1168" s="14" t="str">
        <f t="shared" si="105"/>
        <v>無</v>
      </c>
      <c r="U1168" s="14" t="str">
        <f t="shared" si="106"/>
        <v>有</v>
      </c>
      <c r="V1168" s="68">
        <f t="shared" si="107"/>
        <v>3.5756853396902155E-3</v>
      </c>
      <c r="W1168" s="19" t="s">
        <v>951</v>
      </c>
      <c r="X1168" s="47">
        <v>-25</v>
      </c>
      <c r="Y1168" s="70">
        <f t="shared" si="108"/>
        <v>-9.9324592769169637</v>
      </c>
      <c r="Z1168">
        <v>2526</v>
      </c>
      <c r="AA1168">
        <v>2531</v>
      </c>
      <c r="AB1168">
        <v>2486</v>
      </c>
      <c r="AC1168">
        <v>2486</v>
      </c>
      <c r="AD1168">
        <v>56300</v>
      </c>
      <c r="AE1168">
        <v>2488</v>
      </c>
      <c r="AF1168">
        <v>2493</v>
      </c>
      <c r="AG1168">
        <v>2468</v>
      </c>
      <c r="AH1168">
        <v>2468</v>
      </c>
      <c r="AI1168">
        <v>21500</v>
      </c>
      <c r="AJ1168">
        <v>2466</v>
      </c>
      <c r="AK1168">
        <v>2489</v>
      </c>
      <c r="AL1168">
        <v>2463</v>
      </c>
      <c r="AM1168">
        <v>2474</v>
      </c>
      <c r="AN1168">
        <v>17500</v>
      </c>
      <c r="AO1168">
        <v>2472</v>
      </c>
      <c r="AP1168">
        <v>2481</v>
      </c>
      <c r="AQ1168">
        <v>2460</v>
      </c>
      <c r="AR1168">
        <v>2466</v>
      </c>
      <c r="AS1168">
        <v>17000</v>
      </c>
      <c r="AT1168">
        <v>2469</v>
      </c>
      <c r="AU1168">
        <v>2470</v>
      </c>
      <c r="AV1168">
        <v>2440</v>
      </c>
      <c r="AW1168">
        <v>2447</v>
      </c>
      <c r="AX1168">
        <v>27300</v>
      </c>
      <c r="AY1168">
        <v>2448</v>
      </c>
      <c r="AZ1168">
        <v>2486</v>
      </c>
      <c r="BA1168">
        <v>2448</v>
      </c>
      <c r="BB1168">
        <v>2481</v>
      </c>
      <c r="BC1168">
        <v>15100</v>
      </c>
    </row>
    <row r="1169" spans="1:55" ht="15">
      <c r="A1169" s="15" t="s">
        <v>18</v>
      </c>
      <c r="B1169" s="30">
        <v>2</v>
      </c>
      <c r="C1169" s="30">
        <v>8037</v>
      </c>
      <c r="D1169" s="10" t="s">
        <v>910</v>
      </c>
      <c r="E1169" s="15" t="s">
        <v>20</v>
      </c>
      <c r="F1169" s="15" t="s">
        <v>909</v>
      </c>
      <c r="G1169" s="50">
        <v>1735</v>
      </c>
      <c r="H1169" s="50">
        <v>174</v>
      </c>
      <c r="I1169" s="58">
        <v>0.1115</v>
      </c>
      <c r="J1169" s="50">
        <v>228000</v>
      </c>
      <c r="K1169" s="50">
        <v>1758</v>
      </c>
      <c r="L1169" s="53">
        <v>1552</v>
      </c>
      <c r="M1169" s="63">
        <f t="shared" ref="M1169:M1198" si="109">IFERROR((K1169-G1169) / (K1169-L1169), "")</f>
        <v>0.11165048543689321</v>
      </c>
      <c r="N1169" s="42" t="str">
        <f>IFERROR(VLOOKUP(C1169, マスタ!$E$2:$G$33, 3, TRUE), "")</f>
        <v>商業</v>
      </c>
      <c r="O1169" s="15" t="str">
        <f>IF(F1169 = "", "", TEXT( WORKDAY(TEXT(LEFT(F1169, FIND("(", F1169) - 1), "yyyy/mm/dd"), 1, マスタ!$A$2:$A$106), "yyyymmdd"))</f>
        <v>20170825</v>
      </c>
      <c r="P1169" s="16">
        <v>42972</v>
      </c>
      <c r="Q1169" s="56">
        <v>1734</v>
      </c>
      <c r="R1169" s="56">
        <v>1734</v>
      </c>
      <c r="S1169" s="56">
        <v>1673</v>
      </c>
      <c r="T1169" s="15" t="str">
        <f t="shared" ref="T1169:T1198" si="110">IF(Q1169="", "", IF(R1169-Q1169&gt;=ROUNDDOWN(G1169/100, 0), "有", "無"))</f>
        <v>無</v>
      </c>
      <c r="U1169" s="15" t="str">
        <f t="shared" ref="U1169:U1198" si="111">IF(Q1169="", "", IF(Q1169-S1169&gt;=ROUNDDOWN(G1169/100, 0), "有", "無"))</f>
        <v>有</v>
      </c>
      <c r="V1169" s="67">
        <f t="shared" ref="V1169:V1198" si="112">IF(Q1169="", "", Q1169/G1169-1)</f>
        <v>-5.7636887608070175E-4</v>
      </c>
      <c r="W1169" s="17" t="s">
        <v>938</v>
      </c>
      <c r="X1169" s="46">
        <v>-17</v>
      </c>
      <c r="Y1169" s="71">
        <f t="shared" si="108"/>
        <v>-9.7982708933717575</v>
      </c>
      <c r="Z1169">
        <v>1734</v>
      </c>
      <c r="AA1169">
        <v>1734</v>
      </c>
      <c r="AB1169">
        <v>1713</v>
      </c>
      <c r="AC1169">
        <v>1722</v>
      </c>
      <c r="AD1169">
        <v>17300</v>
      </c>
      <c r="AE1169">
        <v>1718</v>
      </c>
      <c r="AF1169">
        <v>1718</v>
      </c>
      <c r="AG1169">
        <v>1702</v>
      </c>
      <c r="AH1169">
        <v>1707</v>
      </c>
      <c r="AI1169">
        <v>3900</v>
      </c>
      <c r="AJ1169">
        <v>1701</v>
      </c>
      <c r="AK1169">
        <v>1706</v>
      </c>
      <c r="AL1169">
        <v>1695</v>
      </c>
      <c r="AM1169">
        <v>1695</v>
      </c>
      <c r="AN1169">
        <v>4000</v>
      </c>
      <c r="AO1169">
        <v>1694</v>
      </c>
      <c r="AP1169">
        <v>1700</v>
      </c>
      <c r="AQ1169">
        <v>1683</v>
      </c>
      <c r="AR1169">
        <v>1700</v>
      </c>
      <c r="AS1169">
        <v>14500</v>
      </c>
      <c r="AT1169">
        <v>1700</v>
      </c>
      <c r="AU1169">
        <v>1700</v>
      </c>
      <c r="AV1169">
        <v>1689</v>
      </c>
      <c r="AW1169">
        <v>1689</v>
      </c>
      <c r="AX1169">
        <v>2300</v>
      </c>
      <c r="AY1169">
        <v>1687</v>
      </c>
      <c r="AZ1169">
        <v>1687</v>
      </c>
      <c r="BA1169">
        <v>1680</v>
      </c>
      <c r="BB1169">
        <v>1682</v>
      </c>
      <c r="BC1169">
        <v>3300</v>
      </c>
    </row>
    <row r="1170" spans="1:55" ht="15">
      <c r="A1170" s="14" t="s">
        <v>18</v>
      </c>
      <c r="B1170" s="31">
        <v>4</v>
      </c>
      <c r="C1170" s="31">
        <v>2326</v>
      </c>
      <c r="D1170" s="9" t="s">
        <v>635</v>
      </c>
      <c r="E1170" s="14" t="s">
        <v>20</v>
      </c>
      <c r="F1170" s="14" t="s">
        <v>909</v>
      </c>
      <c r="G1170" s="51">
        <v>4215</v>
      </c>
      <c r="H1170" s="51">
        <v>375</v>
      </c>
      <c r="I1170" s="59">
        <v>9.7699999999999995E-2</v>
      </c>
      <c r="J1170" s="51">
        <v>986000</v>
      </c>
      <c r="K1170" s="51">
        <v>4240</v>
      </c>
      <c r="L1170" s="52">
        <v>3965</v>
      </c>
      <c r="M1170" s="64">
        <f t="shared" si="109"/>
        <v>9.0909090909090912E-2</v>
      </c>
      <c r="N1170" s="43" t="str">
        <f>IFERROR(VLOOKUP(C1170, マスタ!$E$2:$G$33, 3, TRUE), "")</f>
        <v>食品</v>
      </c>
      <c r="O1170" s="14" t="str">
        <f>IF(F1170 = "", "", TEXT( WORKDAY(TEXT(LEFT(F1170, FIND("(", F1170) - 1), "yyyy/mm/dd"), 1, マスタ!$A$2:$A$106), "yyyymmdd"))</f>
        <v>20170825</v>
      </c>
      <c r="P1170" s="18">
        <v>42972</v>
      </c>
      <c r="Q1170" s="57">
        <v>4255</v>
      </c>
      <c r="R1170" s="57">
        <v>4410</v>
      </c>
      <c r="S1170" s="57">
        <v>4180</v>
      </c>
      <c r="T1170" s="14" t="str">
        <f t="shared" si="110"/>
        <v>有</v>
      </c>
      <c r="U1170" s="14" t="str">
        <f t="shared" si="111"/>
        <v>有</v>
      </c>
      <c r="V1170" s="68">
        <f t="shared" si="112"/>
        <v>9.4899169632265412E-3</v>
      </c>
      <c r="W1170" s="19" t="s">
        <v>939</v>
      </c>
      <c r="X1170" s="47">
        <v>-42</v>
      </c>
      <c r="Y1170" s="70">
        <f t="shared" si="108"/>
        <v>-9.9644128113879002</v>
      </c>
      <c r="Z1170">
        <v>4255</v>
      </c>
      <c r="AA1170">
        <v>4270</v>
      </c>
      <c r="AB1170">
        <v>4185</v>
      </c>
      <c r="AC1170">
        <v>4210</v>
      </c>
      <c r="AD1170">
        <v>67900</v>
      </c>
      <c r="AE1170">
        <v>4210</v>
      </c>
      <c r="AF1170">
        <v>4210</v>
      </c>
      <c r="AG1170">
        <v>4185</v>
      </c>
      <c r="AH1170">
        <v>4185</v>
      </c>
      <c r="AI1170">
        <v>7900</v>
      </c>
      <c r="AJ1170">
        <v>4180</v>
      </c>
      <c r="AK1170">
        <v>4225</v>
      </c>
      <c r="AL1170">
        <v>4180</v>
      </c>
      <c r="AM1170">
        <v>4225</v>
      </c>
      <c r="AN1170">
        <v>14600</v>
      </c>
      <c r="AO1170">
        <v>4215</v>
      </c>
      <c r="AP1170">
        <v>4235</v>
      </c>
      <c r="AQ1170">
        <v>4200</v>
      </c>
      <c r="AR1170">
        <v>4235</v>
      </c>
      <c r="AS1170">
        <v>9400</v>
      </c>
      <c r="AT1170">
        <v>4235</v>
      </c>
      <c r="AU1170">
        <v>4250</v>
      </c>
      <c r="AV1170">
        <v>4235</v>
      </c>
      <c r="AW1170">
        <v>4240</v>
      </c>
      <c r="AX1170">
        <v>14500</v>
      </c>
      <c r="AY1170">
        <v>4245</v>
      </c>
      <c r="AZ1170">
        <v>4260</v>
      </c>
      <c r="BA1170">
        <v>4235</v>
      </c>
      <c r="BB1170">
        <v>4260</v>
      </c>
      <c r="BC1170">
        <v>11200</v>
      </c>
    </row>
    <row r="1171" spans="1:55" ht="15">
      <c r="A1171" s="15" t="s">
        <v>18</v>
      </c>
      <c r="B1171" s="30">
        <v>5</v>
      </c>
      <c r="C1171" s="30">
        <v>9605</v>
      </c>
      <c r="D1171" s="10" t="s">
        <v>911</v>
      </c>
      <c r="E1171" s="15" t="s">
        <v>20</v>
      </c>
      <c r="F1171" s="15" t="s">
        <v>909</v>
      </c>
      <c r="G1171" s="50">
        <v>1283</v>
      </c>
      <c r="H1171" s="50">
        <v>110</v>
      </c>
      <c r="I1171" s="58">
        <v>9.3799999999999994E-2</v>
      </c>
      <c r="J1171" s="50">
        <v>990000</v>
      </c>
      <c r="K1171" s="50">
        <v>1311</v>
      </c>
      <c r="L1171" s="53">
        <v>1264</v>
      </c>
      <c r="M1171" s="63">
        <f t="shared" si="109"/>
        <v>0.5957446808510638</v>
      </c>
      <c r="N1171" s="42" t="str">
        <f>IFERROR(VLOOKUP(C1171, マスタ!$E$2:$G$33, 3, TRUE), "")</f>
        <v>サービス</v>
      </c>
      <c r="O1171" s="15" t="str">
        <f>IF(F1171 = "", "", TEXT( WORKDAY(TEXT(LEFT(F1171, FIND("(", F1171) - 1), "yyyy/mm/dd"), 1, マスタ!$A$2:$A$106), "yyyymmdd"))</f>
        <v>20170825</v>
      </c>
      <c r="P1171" s="16">
        <v>42972</v>
      </c>
      <c r="Q1171" s="56">
        <v>1280</v>
      </c>
      <c r="R1171" s="56">
        <v>1288</v>
      </c>
      <c r="S1171" s="56">
        <v>1262</v>
      </c>
      <c r="T1171" s="15" t="str">
        <f t="shared" si="110"/>
        <v>無</v>
      </c>
      <c r="U1171" s="15" t="str">
        <f t="shared" si="111"/>
        <v>有</v>
      </c>
      <c r="V1171" s="67">
        <f t="shared" si="112"/>
        <v>-2.3382696804364889E-3</v>
      </c>
      <c r="W1171" s="17" t="s">
        <v>939</v>
      </c>
      <c r="X1171" s="46">
        <v>-12</v>
      </c>
      <c r="Y1171" s="71">
        <f t="shared" si="108"/>
        <v>-9.3530787217459093</v>
      </c>
      <c r="Z1171">
        <v>1280</v>
      </c>
      <c r="AA1171">
        <v>1282</v>
      </c>
      <c r="AB1171">
        <v>1270</v>
      </c>
      <c r="AC1171">
        <v>1271</v>
      </c>
      <c r="AD1171">
        <v>37000</v>
      </c>
      <c r="AE1171">
        <v>1269</v>
      </c>
      <c r="AF1171">
        <v>1273</v>
      </c>
      <c r="AG1171">
        <v>1268</v>
      </c>
      <c r="AH1171">
        <v>1273</v>
      </c>
      <c r="AI1171">
        <v>37000</v>
      </c>
      <c r="AJ1171">
        <v>1273</v>
      </c>
      <c r="AK1171">
        <v>1273</v>
      </c>
      <c r="AL1171">
        <v>1273</v>
      </c>
      <c r="AM1171">
        <v>1273</v>
      </c>
      <c r="AN1171">
        <v>2000</v>
      </c>
      <c r="AO1171">
        <v>1274</v>
      </c>
      <c r="AP1171">
        <v>1282</v>
      </c>
      <c r="AQ1171">
        <v>1274</v>
      </c>
      <c r="AR1171">
        <v>1282</v>
      </c>
      <c r="AS1171">
        <v>46000</v>
      </c>
      <c r="AT1171">
        <v>1283</v>
      </c>
      <c r="AU1171">
        <v>1283</v>
      </c>
      <c r="AV1171">
        <v>1281</v>
      </c>
      <c r="AW1171">
        <v>1282</v>
      </c>
      <c r="AX1171">
        <v>14000</v>
      </c>
      <c r="AY1171">
        <v>1280</v>
      </c>
      <c r="AZ1171">
        <v>1282</v>
      </c>
      <c r="BA1171">
        <v>1280</v>
      </c>
      <c r="BB1171">
        <v>1282</v>
      </c>
      <c r="BC1171">
        <v>6000</v>
      </c>
    </row>
    <row r="1172" spans="1:55" ht="15">
      <c r="A1172" s="14" t="s">
        <v>18</v>
      </c>
      <c r="B1172" s="31">
        <v>6</v>
      </c>
      <c r="C1172" s="31">
        <v>4674</v>
      </c>
      <c r="D1172" s="9" t="s">
        <v>308</v>
      </c>
      <c r="E1172" s="14" t="s">
        <v>20</v>
      </c>
      <c r="F1172" s="14" t="s">
        <v>909</v>
      </c>
      <c r="G1172" s="51">
        <v>4210</v>
      </c>
      <c r="H1172" s="51">
        <v>335</v>
      </c>
      <c r="I1172" s="59">
        <v>8.6499999999999994E-2</v>
      </c>
      <c r="J1172" s="51">
        <v>97700</v>
      </c>
      <c r="K1172" s="51">
        <v>4290</v>
      </c>
      <c r="L1172" s="52">
        <v>3970</v>
      </c>
      <c r="M1172" s="64">
        <f t="shared" si="109"/>
        <v>0.25</v>
      </c>
      <c r="N1172" s="43" t="str">
        <f>IFERROR(VLOOKUP(C1172, マスタ!$E$2:$G$33, 3, TRUE), "")</f>
        <v>化学・医薬品</v>
      </c>
      <c r="O1172" s="14" t="str">
        <f>IF(F1172 = "", "", TEXT( WORKDAY(TEXT(LEFT(F1172, FIND("(", F1172) - 1), "yyyy/mm/dd"), 1, マスタ!$A$2:$A$106), "yyyymmdd"))</f>
        <v>20170825</v>
      </c>
      <c r="P1172" s="18">
        <v>42972</v>
      </c>
      <c r="Q1172" s="57">
        <v>4250</v>
      </c>
      <c r="R1172" s="57">
        <v>4290</v>
      </c>
      <c r="S1172" s="57">
        <v>4170</v>
      </c>
      <c r="T1172" s="14" t="str">
        <f t="shared" si="110"/>
        <v>無</v>
      </c>
      <c r="U1172" s="14" t="str">
        <f t="shared" si="111"/>
        <v>有</v>
      </c>
      <c r="V1172" s="68">
        <f t="shared" si="112"/>
        <v>9.5011876484560887E-3</v>
      </c>
      <c r="W1172" s="19" t="s">
        <v>939</v>
      </c>
      <c r="X1172" s="47">
        <v>-42</v>
      </c>
      <c r="Y1172" s="70">
        <f t="shared" si="108"/>
        <v>-9.9762470308788593</v>
      </c>
      <c r="Z1172">
        <v>4250</v>
      </c>
      <c r="AA1172">
        <v>4250</v>
      </c>
      <c r="AB1172">
        <v>4180</v>
      </c>
      <c r="AC1172">
        <v>4180</v>
      </c>
      <c r="AD1172">
        <v>6900</v>
      </c>
      <c r="AE1172">
        <v>4180</v>
      </c>
      <c r="AF1172">
        <v>4180</v>
      </c>
      <c r="AG1172">
        <v>4170</v>
      </c>
      <c r="AH1172">
        <v>4170</v>
      </c>
      <c r="AI1172">
        <v>1200</v>
      </c>
      <c r="AJ1172">
        <v>4180</v>
      </c>
      <c r="AK1172">
        <v>4180</v>
      </c>
      <c r="AL1172">
        <v>4180</v>
      </c>
      <c r="AM1172">
        <v>4180</v>
      </c>
      <c r="AN1172">
        <v>100</v>
      </c>
      <c r="AO1172">
        <v>4180</v>
      </c>
      <c r="AP1172">
        <v>4180</v>
      </c>
      <c r="AQ1172">
        <v>4180</v>
      </c>
      <c r="AR1172">
        <v>4180</v>
      </c>
      <c r="AS1172">
        <v>200</v>
      </c>
      <c r="AT1172">
        <v>4180</v>
      </c>
      <c r="AU1172">
        <v>4185</v>
      </c>
      <c r="AV1172">
        <v>4180</v>
      </c>
      <c r="AW1172">
        <v>4185</v>
      </c>
      <c r="AX1172">
        <v>400</v>
      </c>
      <c r="AY1172">
        <v>4185</v>
      </c>
      <c r="AZ1172">
        <v>4200</v>
      </c>
      <c r="BA1172">
        <v>4185</v>
      </c>
      <c r="BB1172">
        <v>4200</v>
      </c>
      <c r="BC1172">
        <v>1000</v>
      </c>
    </row>
    <row r="1173" spans="1:55" ht="15">
      <c r="A1173" s="15" t="s">
        <v>18</v>
      </c>
      <c r="B1173" s="30">
        <v>7</v>
      </c>
      <c r="C1173" s="30">
        <v>3696</v>
      </c>
      <c r="D1173" s="10" t="s">
        <v>193</v>
      </c>
      <c r="E1173" s="15" t="s">
        <v>20</v>
      </c>
      <c r="F1173" s="15" t="s">
        <v>909</v>
      </c>
      <c r="G1173" s="50">
        <v>1477</v>
      </c>
      <c r="H1173" s="50">
        <v>102</v>
      </c>
      <c r="I1173" s="58">
        <v>7.4200000000000002E-2</v>
      </c>
      <c r="J1173" s="50">
        <v>451400</v>
      </c>
      <c r="K1173" s="50">
        <v>1482</v>
      </c>
      <c r="L1173" s="53">
        <v>1389</v>
      </c>
      <c r="M1173" s="63">
        <f t="shared" si="109"/>
        <v>5.3763440860215055E-2</v>
      </c>
      <c r="N1173" s="42" t="str">
        <f>IFERROR(VLOOKUP(C1173, マスタ!$E$2:$G$33, 3, TRUE), "")</f>
        <v>36</v>
      </c>
      <c r="O1173" s="15" t="str">
        <f>IF(F1173 = "", "", TEXT( WORKDAY(TEXT(LEFT(F1173, FIND("(", F1173) - 1), "yyyy/mm/dd"), 1, マスタ!$A$2:$A$106), "yyyymmdd"))</f>
        <v>20170825</v>
      </c>
      <c r="P1173" s="16">
        <v>42972</v>
      </c>
      <c r="Q1173" s="56">
        <v>1495</v>
      </c>
      <c r="R1173" s="56">
        <v>1498</v>
      </c>
      <c r="S1173" s="56">
        <v>1448</v>
      </c>
      <c r="T1173" s="15" t="str">
        <f t="shared" si="110"/>
        <v>無</v>
      </c>
      <c r="U1173" s="15" t="str">
        <f t="shared" si="111"/>
        <v>有</v>
      </c>
      <c r="V1173" s="67">
        <f t="shared" si="112"/>
        <v>1.2186865267433955E-2</v>
      </c>
      <c r="W1173" s="17" t="s">
        <v>939</v>
      </c>
      <c r="X1173" s="46">
        <v>-14</v>
      </c>
      <c r="Y1173" s="71">
        <f t="shared" si="108"/>
        <v>-9.4786729857819907</v>
      </c>
      <c r="Z1173">
        <v>1495</v>
      </c>
      <c r="AA1173">
        <v>1498</v>
      </c>
      <c r="AB1173">
        <v>1487</v>
      </c>
      <c r="AC1173">
        <v>1493</v>
      </c>
      <c r="AD1173">
        <v>35300</v>
      </c>
      <c r="AE1173">
        <v>1490</v>
      </c>
      <c r="AF1173">
        <v>1490</v>
      </c>
      <c r="AG1173">
        <v>1479</v>
      </c>
      <c r="AH1173">
        <v>1479</v>
      </c>
      <c r="AI1173">
        <v>18600</v>
      </c>
      <c r="AJ1173">
        <v>1480</v>
      </c>
      <c r="AK1173">
        <v>1480</v>
      </c>
      <c r="AL1173">
        <v>1475</v>
      </c>
      <c r="AM1173">
        <v>1475</v>
      </c>
      <c r="AN1173">
        <v>6500</v>
      </c>
      <c r="AO1173">
        <v>1475</v>
      </c>
      <c r="AP1173">
        <v>1475</v>
      </c>
      <c r="AQ1173">
        <v>1448</v>
      </c>
      <c r="AR1173">
        <v>1460</v>
      </c>
      <c r="AS1173">
        <v>14100</v>
      </c>
      <c r="AT1173">
        <v>1462</v>
      </c>
      <c r="AU1173">
        <v>1470</v>
      </c>
      <c r="AV1173">
        <v>1462</v>
      </c>
      <c r="AW1173">
        <v>1466</v>
      </c>
      <c r="AX1173">
        <v>4300</v>
      </c>
      <c r="AY1173">
        <v>1465</v>
      </c>
      <c r="AZ1173">
        <v>1471</v>
      </c>
      <c r="BA1173">
        <v>1463</v>
      </c>
      <c r="BB1173">
        <v>1471</v>
      </c>
      <c r="BC1173">
        <v>2000</v>
      </c>
    </row>
    <row r="1174" spans="1:55" ht="15">
      <c r="A1174" s="14" t="s">
        <v>18</v>
      </c>
      <c r="B1174" s="31">
        <v>8</v>
      </c>
      <c r="C1174" s="31">
        <v>7743</v>
      </c>
      <c r="D1174" s="9" t="s">
        <v>518</v>
      </c>
      <c r="E1174" s="14" t="s">
        <v>20</v>
      </c>
      <c r="F1174" s="14" t="s">
        <v>909</v>
      </c>
      <c r="G1174" s="51">
        <v>3295</v>
      </c>
      <c r="H1174" s="51">
        <v>215</v>
      </c>
      <c r="I1174" s="59">
        <v>6.9800000000000001E-2</v>
      </c>
      <c r="J1174" s="51">
        <v>76000</v>
      </c>
      <c r="K1174" s="51">
        <v>3400</v>
      </c>
      <c r="L1174" s="52">
        <v>3080</v>
      </c>
      <c r="M1174" s="64">
        <f t="shared" si="109"/>
        <v>0.328125</v>
      </c>
      <c r="N1174" s="43" t="str">
        <f>IFERROR(VLOOKUP(C1174, マスタ!$E$2:$G$33, 3, TRUE), "")</f>
        <v>精密機械</v>
      </c>
      <c r="O1174" s="14" t="str">
        <f>IF(F1174 = "", "", TEXT( WORKDAY(TEXT(LEFT(F1174, FIND("(", F1174) - 1), "yyyy/mm/dd"), 1, マスタ!$A$2:$A$106), "yyyymmdd"))</f>
        <v>20170825</v>
      </c>
      <c r="P1174" s="18">
        <v>42972</v>
      </c>
      <c r="Q1174" s="57">
        <v>3330</v>
      </c>
      <c r="R1174" s="57">
        <v>3485</v>
      </c>
      <c r="S1174" s="57">
        <v>3295</v>
      </c>
      <c r="T1174" s="14" t="str">
        <f t="shared" si="110"/>
        <v>有</v>
      </c>
      <c r="U1174" s="14" t="str">
        <f t="shared" si="111"/>
        <v>有</v>
      </c>
      <c r="V1174" s="68">
        <f t="shared" si="112"/>
        <v>1.0622154779969639E-2</v>
      </c>
      <c r="W1174" s="19" t="s">
        <v>940</v>
      </c>
      <c r="X1174" s="47">
        <v>65</v>
      </c>
      <c r="Y1174" s="70">
        <f t="shared" si="108"/>
        <v>19.726858877086492</v>
      </c>
      <c r="Z1174">
        <v>3330</v>
      </c>
      <c r="AA1174">
        <v>3380</v>
      </c>
      <c r="AB1174">
        <v>3330</v>
      </c>
      <c r="AC1174">
        <v>3380</v>
      </c>
      <c r="AD1174">
        <v>7200</v>
      </c>
      <c r="AE1174">
        <v>3385</v>
      </c>
      <c r="AF1174">
        <v>3445</v>
      </c>
      <c r="AG1174">
        <v>3385</v>
      </c>
      <c r="AH1174">
        <v>3430</v>
      </c>
      <c r="AI1174">
        <v>4200</v>
      </c>
      <c r="AJ1174">
        <v>3420</v>
      </c>
      <c r="AK1174">
        <v>3445</v>
      </c>
      <c r="AL1174">
        <v>3405</v>
      </c>
      <c r="AM1174">
        <v>3405</v>
      </c>
      <c r="AN1174">
        <v>5000</v>
      </c>
      <c r="AO1174">
        <v>3405</v>
      </c>
      <c r="AP1174">
        <v>3405</v>
      </c>
      <c r="AQ1174">
        <v>3365</v>
      </c>
      <c r="AR1174">
        <v>3365</v>
      </c>
      <c r="AS1174">
        <v>1700</v>
      </c>
      <c r="AT1174">
        <v>3380</v>
      </c>
      <c r="AU1174">
        <v>3410</v>
      </c>
      <c r="AV1174">
        <v>3380</v>
      </c>
      <c r="AW1174">
        <v>3410</v>
      </c>
      <c r="AX1174">
        <v>1500</v>
      </c>
      <c r="AY1174">
        <v>3420</v>
      </c>
      <c r="AZ1174">
        <v>3420</v>
      </c>
      <c r="BA1174">
        <v>3415</v>
      </c>
      <c r="BB1174">
        <v>3415</v>
      </c>
      <c r="BC1174">
        <v>600</v>
      </c>
    </row>
    <row r="1175" spans="1:55" ht="15">
      <c r="A1175" s="15" t="s">
        <v>18</v>
      </c>
      <c r="B1175" s="30">
        <v>11</v>
      </c>
      <c r="C1175" s="30">
        <v>6619</v>
      </c>
      <c r="D1175" s="10" t="s">
        <v>123</v>
      </c>
      <c r="E1175" s="15" t="s">
        <v>20</v>
      </c>
      <c r="F1175" s="15" t="s">
        <v>909</v>
      </c>
      <c r="G1175" s="50">
        <v>2350</v>
      </c>
      <c r="H1175" s="50">
        <v>132</v>
      </c>
      <c r="I1175" s="58">
        <v>5.9499999999999997E-2</v>
      </c>
      <c r="J1175" s="50">
        <v>921000</v>
      </c>
      <c r="K1175" s="50">
        <v>2350</v>
      </c>
      <c r="L1175" s="53">
        <v>2208</v>
      </c>
      <c r="M1175" s="63">
        <f t="shared" si="109"/>
        <v>0</v>
      </c>
      <c r="N1175" s="42" t="str">
        <f>IFERROR(VLOOKUP(C1175, マスタ!$E$2:$G$33, 3, TRUE), "")</f>
        <v>電気</v>
      </c>
      <c r="O1175" s="15" t="str">
        <f>IF(F1175 = "", "", TEXT( WORKDAY(TEXT(LEFT(F1175, FIND("(", F1175) - 1), "yyyy/mm/dd"), 1, マスタ!$A$2:$A$106), "yyyymmdd"))</f>
        <v>20170825</v>
      </c>
      <c r="P1175" s="16">
        <v>42972</v>
      </c>
      <c r="Q1175" s="56">
        <v>2380</v>
      </c>
      <c r="R1175" s="56">
        <v>2425</v>
      </c>
      <c r="S1175" s="56">
        <v>2330</v>
      </c>
      <c r="T1175" s="15" t="str">
        <f t="shared" si="110"/>
        <v>有</v>
      </c>
      <c r="U1175" s="15" t="str">
        <f t="shared" si="111"/>
        <v>有</v>
      </c>
      <c r="V1175" s="67">
        <f t="shared" si="112"/>
        <v>1.2765957446808418E-2</v>
      </c>
      <c r="W1175" s="17" t="s">
        <v>941</v>
      </c>
      <c r="X1175" s="46">
        <v>-3</v>
      </c>
      <c r="Y1175" s="71">
        <f t="shared" si="108"/>
        <v>-1.2765957446808509</v>
      </c>
      <c r="Z1175">
        <v>2380</v>
      </c>
      <c r="AA1175">
        <v>2394</v>
      </c>
      <c r="AB1175">
        <v>2366</v>
      </c>
      <c r="AC1175">
        <v>2385</v>
      </c>
      <c r="AD1175">
        <v>141200</v>
      </c>
      <c r="AE1175">
        <v>2384</v>
      </c>
      <c r="AF1175">
        <v>2415</v>
      </c>
      <c r="AG1175">
        <v>2380</v>
      </c>
      <c r="AH1175">
        <v>2415</v>
      </c>
      <c r="AI1175">
        <v>162800</v>
      </c>
      <c r="AJ1175">
        <v>2414</v>
      </c>
      <c r="AK1175">
        <v>2425</v>
      </c>
      <c r="AL1175">
        <v>2405</v>
      </c>
      <c r="AM1175">
        <v>2407</v>
      </c>
      <c r="AN1175">
        <v>108100</v>
      </c>
      <c r="AO1175">
        <v>2408</v>
      </c>
      <c r="AP1175">
        <v>2415</v>
      </c>
      <c r="AQ1175">
        <v>2386</v>
      </c>
      <c r="AR1175">
        <v>2395</v>
      </c>
      <c r="AS1175">
        <v>83200</v>
      </c>
      <c r="AT1175">
        <v>2392</v>
      </c>
      <c r="AU1175">
        <v>2394</v>
      </c>
      <c r="AV1175">
        <v>2373</v>
      </c>
      <c r="AW1175">
        <v>2377</v>
      </c>
      <c r="AX1175">
        <v>48300</v>
      </c>
      <c r="AY1175">
        <v>2376</v>
      </c>
      <c r="AZ1175">
        <v>2388</v>
      </c>
      <c r="BA1175">
        <v>2376</v>
      </c>
      <c r="BB1175">
        <v>2384</v>
      </c>
      <c r="BC1175">
        <v>16600</v>
      </c>
    </row>
    <row r="1176" spans="1:55" ht="15">
      <c r="A1176" s="14" t="s">
        <v>18</v>
      </c>
      <c r="B1176" s="31">
        <v>13</v>
      </c>
      <c r="C1176" s="31">
        <v>6958</v>
      </c>
      <c r="D1176" s="9" t="s">
        <v>297</v>
      </c>
      <c r="E1176" s="14" t="s">
        <v>20</v>
      </c>
      <c r="F1176" s="14" t="s">
        <v>909</v>
      </c>
      <c r="G1176" s="51">
        <v>1118</v>
      </c>
      <c r="H1176" s="51">
        <v>57</v>
      </c>
      <c r="I1176" s="59">
        <v>5.3699999999999998E-2</v>
      </c>
      <c r="J1176" s="51">
        <v>1120700</v>
      </c>
      <c r="K1176" s="51">
        <v>1128</v>
      </c>
      <c r="L1176" s="52">
        <v>1084</v>
      </c>
      <c r="M1176" s="64">
        <f t="shared" si="109"/>
        <v>0.22727272727272727</v>
      </c>
      <c r="N1176" s="43" t="str">
        <f>IFERROR(VLOOKUP(C1176, マスタ!$E$2:$G$33, 3, TRUE), "")</f>
        <v>電気</v>
      </c>
      <c r="O1176" s="14" t="str">
        <f>IF(F1176 = "", "", TEXT( WORKDAY(TEXT(LEFT(F1176, FIND("(", F1176) - 1), "yyyy/mm/dd"), 1, マスタ!$A$2:$A$106), "yyyymmdd"))</f>
        <v>20170825</v>
      </c>
      <c r="P1176" s="18">
        <v>42972</v>
      </c>
      <c r="Q1176" s="57">
        <v>1129</v>
      </c>
      <c r="R1176" s="57">
        <v>1135</v>
      </c>
      <c r="S1176" s="57">
        <v>1111</v>
      </c>
      <c r="T1176" s="14" t="str">
        <f t="shared" si="110"/>
        <v>無</v>
      </c>
      <c r="U1176" s="14" t="str">
        <f t="shared" si="111"/>
        <v>有</v>
      </c>
      <c r="V1176" s="68">
        <f t="shared" si="112"/>
        <v>9.8389982110911323E-3</v>
      </c>
      <c r="W1176" s="19" t="s">
        <v>939</v>
      </c>
      <c r="X1176" s="47">
        <v>-11</v>
      </c>
      <c r="Y1176" s="70">
        <f t="shared" si="108"/>
        <v>-9.8389982110912353</v>
      </c>
      <c r="Z1176">
        <v>1129</v>
      </c>
      <c r="AA1176">
        <v>1135</v>
      </c>
      <c r="AB1176">
        <v>1122</v>
      </c>
      <c r="AC1176">
        <v>1127</v>
      </c>
      <c r="AD1176">
        <v>84300</v>
      </c>
      <c r="AE1176">
        <v>1126</v>
      </c>
      <c r="AF1176">
        <v>1126</v>
      </c>
      <c r="AG1176">
        <v>1117</v>
      </c>
      <c r="AH1176">
        <v>1122</v>
      </c>
      <c r="AI1176">
        <v>51400</v>
      </c>
      <c r="AJ1176">
        <v>1122</v>
      </c>
      <c r="AK1176">
        <v>1122</v>
      </c>
      <c r="AL1176">
        <v>1116</v>
      </c>
      <c r="AM1176">
        <v>1119</v>
      </c>
      <c r="AN1176">
        <v>6100</v>
      </c>
      <c r="AO1176">
        <v>1117</v>
      </c>
      <c r="AP1176">
        <v>1122</v>
      </c>
      <c r="AQ1176">
        <v>1117</v>
      </c>
      <c r="AR1176">
        <v>1118</v>
      </c>
      <c r="AS1176">
        <v>10700</v>
      </c>
      <c r="AT1176">
        <v>1119</v>
      </c>
      <c r="AU1176">
        <v>1124</v>
      </c>
      <c r="AV1176">
        <v>1119</v>
      </c>
      <c r="AW1176">
        <v>1122</v>
      </c>
      <c r="AX1176">
        <v>9300</v>
      </c>
      <c r="AY1176">
        <v>1121</v>
      </c>
      <c r="AZ1176">
        <v>1126</v>
      </c>
      <c r="BA1176">
        <v>1121</v>
      </c>
      <c r="BB1176">
        <v>1124</v>
      </c>
      <c r="BC1176">
        <v>9800</v>
      </c>
    </row>
    <row r="1177" spans="1:55" ht="27">
      <c r="A1177" s="15" t="s">
        <v>18</v>
      </c>
      <c r="B1177" s="30">
        <v>18</v>
      </c>
      <c r="C1177" s="30">
        <v>6460</v>
      </c>
      <c r="D1177" s="10" t="s">
        <v>912</v>
      </c>
      <c r="E1177" s="15" t="s">
        <v>20</v>
      </c>
      <c r="F1177" s="15" t="s">
        <v>909</v>
      </c>
      <c r="G1177" s="50">
        <v>1544</v>
      </c>
      <c r="H1177" s="50">
        <v>72</v>
      </c>
      <c r="I1177" s="58">
        <v>4.8899999999999999E-2</v>
      </c>
      <c r="J1177" s="50">
        <v>4912800</v>
      </c>
      <c r="K1177" s="50">
        <v>1562</v>
      </c>
      <c r="L1177" s="53">
        <v>1486</v>
      </c>
      <c r="M1177" s="63">
        <f t="shared" si="109"/>
        <v>0.23684210526315788</v>
      </c>
      <c r="N1177" s="42" t="str">
        <f>IFERROR(VLOOKUP(C1177, マスタ!$E$2:$G$33, 3, TRUE), "")</f>
        <v>機械</v>
      </c>
      <c r="O1177" s="15" t="str">
        <f>IF(F1177 = "", "", TEXT( WORKDAY(TEXT(LEFT(F1177, FIND("(", F1177) - 1), "yyyy/mm/dd"), 1, マスタ!$A$2:$A$106), "yyyymmdd"))</f>
        <v>20170825</v>
      </c>
      <c r="P1177" s="16">
        <v>42972</v>
      </c>
      <c r="Q1177" s="56">
        <v>1547</v>
      </c>
      <c r="R1177" s="56">
        <v>1568</v>
      </c>
      <c r="S1177" s="56">
        <v>1536</v>
      </c>
      <c r="T1177" s="15" t="str">
        <f t="shared" si="110"/>
        <v>有</v>
      </c>
      <c r="U1177" s="15" t="str">
        <f t="shared" si="111"/>
        <v>無</v>
      </c>
      <c r="V1177" s="67">
        <f t="shared" si="112"/>
        <v>1.9430051813471572E-3</v>
      </c>
      <c r="W1177" s="17" t="s">
        <v>941</v>
      </c>
      <c r="X1177" s="46">
        <v>-1</v>
      </c>
      <c r="Y1177" s="71">
        <f t="shared" si="108"/>
        <v>-0.64766839378238339</v>
      </c>
      <c r="Z1177">
        <v>1547</v>
      </c>
      <c r="AA1177">
        <v>1564</v>
      </c>
      <c r="AB1177">
        <v>1547</v>
      </c>
      <c r="AC1177">
        <v>1559</v>
      </c>
      <c r="AD1177">
        <v>186900</v>
      </c>
      <c r="AE1177">
        <v>1558</v>
      </c>
      <c r="AF1177">
        <v>1558</v>
      </c>
      <c r="AG1177">
        <v>1547</v>
      </c>
      <c r="AH1177">
        <v>1549</v>
      </c>
      <c r="AI1177">
        <v>52600</v>
      </c>
      <c r="AJ1177">
        <v>1549</v>
      </c>
      <c r="AK1177">
        <v>1553</v>
      </c>
      <c r="AL1177">
        <v>1546</v>
      </c>
      <c r="AM1177">
        <v>1552</v>
      </c>
      <c r="AN1177">
        <v>28600</v>
      </c>
      <c r="AO1177">
        <v>1552</v>
      </c>
      <c r="AP1177">
        <v>1552</v>
      </c>
      <c r="AQ1177">
        <v>1547</v>
      </c>
      <c r="AR1177">
        <v>1548</v>
      </c>
      <c r="AS1177">
        <v>21600</v>
      </c>
      <c r="AT1177">
        <v>1547</v>
      </c>
      <c r="AU1177">
        <v>1548</v>
      </c>
      <c r="AV1177">
        <v>1546</v>
      </c>
      <c r="AW1177">
        <v>1546</v>
      </c>
      <c r="AX1177">
        <v>17000</v>
      </c>
      <c r="AY1177">
        <v>1546</v>
      </c>
      <c r="AZ1177">
        <v>1548</v>
      </c>
      <c r="BA1177">
        <v>1544</v>
      </c>
      <c r="BB1177">
        <v>1547</v>
      </c>
      <c r="BC1177">
        <v>31600</v>
      </c>
    </row>
    <row r="1178" spans="1:55" ht="15">
      <c r="A1178" s="14" t="s">
        <v>936</v>
      </c>
      <c r="B1178" s="31">
        <v>21</v>
      </c>
      <c r="C1178" s="31">
        <v>8155</v>
      </c>
      <c r="D1178" s="9" t="s">
        <v>913</v>
      </c>
      <c r="E1178" s="14" t="s">
        <v>20</v>
      </c>
      <c r="F1178" s="14" t="s">
        <v>909</v>
      </c>
      <c r="G1178" s="51">
        <v>1794</v>
      </c>
      <c r="H1178" s="51">
        <v>76</v>
      </c>
      <c r="I1178" s="59">
        <v>4.4200000000000003E-2</v>
      </c>
      <c r="J1178" s="51">
        <v>262500</v>
      </c>
      <c r="K1178" s="51">
        <v>1798</v>
      </c>
      <c r="L1178" s="52">
        <v>1724</v>
      </c>
      <c r="M1178" s="64">
        <f t="shared" si="109"/>
        <v>5.4054054054054057E-2</v>
      </c>
      <c r="N1178" s="43" t="str">
        <f>IFERROR(VLOOKUP(C1178, マスタ!$E$2:$G$33, 3, TRUE), "")</f>
        <v>商業</v>
      </c>
      <c r="O1178" s="14" t="str">
        <f>IF(F1178 = "", "", TEXT( WORKDAY(TEXT(LEFT(F1178, FIND("(", F1178) - 1), "yyyy/mm/dd"), 1, マスタ!$A$2:$A$106), "yyyymmdd"))</f>
        <v>20170825</v>
      </c>
      <c r="P1178" s="18">
        <v>42972</v>
      </c>
      <c r="Q1178" s="57">
        <v>1795</v>
      </c>
      <c r="R1178" s="57">
        <v>1800</v>
      </c>
      <c r="S1178" s="57">
        <v>1772</v>
      </c>
      <c r="T1178" s="14" t="str">
        <f t="shared" si="110"/>
        <v>無</v>
      </c>
      <c r="U1178" s="14" t="str">
        <f t="shared" si="111"/>
        <v>有</v>
      </c>
      <c r="V1178" s="68">
        <f t="shared" si="112"/>
        <v>5.574136008918984E-4</v>
      </c>
      <c r="W1178" s="19" t="s">
        <v>939</v>
      </c>
      <c r="X1178" s="47">
        <v>-17</v>
      </c>
      <c r="Y1178" s="70">
        <f t="shared" si="108"/>
        <v>-9.4760312151616493</v>
      </c>
      <c r="Z1178">
        <v>1795</v>
      </c>
      <c r="AA1178">
        <v>1800</v>
      </c>
      <c r="AB1178">
        <v>1790</v>
      </c>
      <c r="AC1178">
        <v>1795</v>
      </c>
      <c r="AD1178">
        <v>10600</v>
      </c>
      <c r="AE1178">
        <v>1794</v>
      </c>
      <c r="AF1178">
        <v>1794</v>
      </c>
      <c r="AG1178">
        <v>1785</v>
      </c>
      <c r="AH1178">
        <v>1785</v>
      </c>
      <c r="AI1178">
        <v>2100</v>
      </c>
      <c r="AJ1178">
        <v>1783</v>
      </c>
      <c r="AK1178">
        <v>1788</v>
      </c>
      <c r="AL1178">
        <v>1775</v>
      </c>
      <c r="AM1178">
        <v>1780</v>
      </c>
      <c r="AN1178">
        <v>4000</v>
      </c>
      <c r="AO1178">
        <v>1778</v>
      </c>
      <c r="AP1178">
        <v>1783</v>
      </c>
      <c r="AQ1178">
        <v>1778</v>
      </c>
      <c r="AR1178">
        <v>1782</v>
      </c>
      <c r="AS1178">
        <v>3000</v>
      </c>
      <c r="AT1178">
        <v>1781</v>
      </c>
      <c r="AU1178">
        <v>1783</v>
      </c>
      <c r="AV1178">
        <v>1781</v>
      </c>
      <c r="AW1178">
        <v>1782</v>
      </c>
      <c r="AX1178">
        <v>400</v>
      </c>
      <c r="AY1178">
        <v>1781</v>
      </c>
      <c r="AZ1178">
        <v>1781</v>
      </c>
      <c r="BA1178">
        <v>1781</v>
      </c>
      <c r="BB1178">
        <v>1781</v>
      </c>
      <c r="BC1178">
        <v>100</v>
      </c>
    </row>
    <row r="1179" spans="1:55" ht="15">
      <c r="A1179" s="15" t="s">
        <v>18</v>
      </c>
      <c r="B1179" s="30">
        <v>22</v>
      </c>
      <c r="C1179" s="30">
        <v>1911</v>
      </c>
      <c r="D1179" s="10" t="s">
        <v>914</v>
      </c>
      <c r="E1179" s="15" t="s">
        <v>20</v>
      </c>
      <c r="F1179" s="15" t="s">
        <v>909</v>
      </c>
      <c r="G1179" s="50">
        <v>1701</v>
      </c>
      <c r="H1179" s="50">
        <v>72</v>
      </c>
      <c r="I1179" s="58">
        <v>4.4200000000000003E-2</v>
      </c>
      <c r="J1179" s="50">
        <v>1460600</v>
      </c>
      <c r="K1179" s="50">
        <v>1708</v>
      </c>
      <c r="L1179" s="53">
        <v>1675</v>
      </c>
      <c r="M1179" s="63">
        <f t="shared" si="109"/>
        <v>0.21212121212121213</v>
      </c>
      <c r="N1179" s="42" t="str">
        <f>IFERROR(VLOOKUP(C1179, マスタ!$E$2:$G$33, 3, TRUE), "")</f>
        <v>建設</v>
      </c>
      <c r="O1179" s="15" t="str">
        <f>IF(F1179 = "", "", TEXT( WORKDAY(TEXT(LEFT(F1179, FIND("(", F1179) - 1), "yyyy/mm/dd"), 1, マスタ!$A$2:$A$106), "yyyymmdd"))</f>
        <v>20170825</v>
      </c>
      <c r="P1179" s="16">
        <v>42972</v>
      </c>
      <c r="Q1179" s="56">
        <v>1707</v>
      </c>
      <c r="R1179" s="56">
        <v>1708</v>
      </c>
      <c r="S1179" s="56">
        <v>1682</v>
      </c>
      <c r="T1179" s="15" t="str">
        <f t="shared" si="110"/>
        <v>無</v>
      </c>
      <c r="U1179" s="15" t="str">
        <f t="shared" si="111"/>
        <v>有</v>
      </c>
      <c r="V1179" s="67">
        <f t="shared" si="112"/>
        <v>3.5273368606703048E-3</v>
      </c>
      <c r="W1179" s="17" t="s">
        <v>939</v>
      </c>
      <c r="X1179" s="46">
        <v>-17</v>
      </c>
      <c r="Y1179" s="71">
        <f t="shared" si="108"/>
        <v>-9.9941211052322174</v>
      </c>
      <c r="Z1179">
        <v>1707</v>
      </c>
      <c r="AA1179">
        <v>1708</v>
      </c>
      <c r="AB1179">
        <v>1684</v>
      </c>
      <c r="AC1179">
        <v>1690</v>
      </c>
      <c r="AD1179">
        <v>71300</v>
      </c>
      <c r="AE1179">
        <v>1690</v>
      </c>
      <c r="AF1179">
        <v>1691</v>
      </c>
      <c r="AG1179">
        <v>1683</v>
      </c>
      <c r="AH1179">
        <v>1685</v>
      </c>
      <c r="AI1179">
        <v>15700</v>
      </c>
      <c r="AJ1179">
        <v>1686</v>
      </c>
      <c r="AK1179">
        <v>1689</v>
      </c>
      <c r="AL1179">
        <v>1686</v>
      </c>
      <c r="AM1179">
        <v>1688</v>
      </c>
      <c r="AN1179">
        <v>8100</v>
      </c>
      <c r="AO1179">
        <v>1688</v>
      </c>
      <c r="AP1179">
        <v>1693</v>
      </c>
      <c r="AQ1179">
        <v>1687</v>
      </c>
      <c r="AR1179">
        <v>1693</v>
      </c>
      <c r="AS1179">
        <v>19000</v>
      </c>
      <c r="AT1179">
        <v>1692</v>
      </c>
      <c r="AU1179">
        <v>1692</v>
      </c>
      <c r="AV1179">
        <v>1687</v>
      </c>
      <c r="AW1179">
        <v>1687</v>
      </c>
      <c r="AX1179">
        <v>6200</v>
      </c>
      <c r="AY1179">
        <v>1687</v>
      </c>
      <c r="AZ1179">
        <v>1687</v>
      </c>
      <c r="BA1179">
        <v>1683</v>
      </c>
      <c r="BB1179">
        <v>1685</v>
      </c>
      <c r="BC1179">
        <v>15700</v>
      </c>
    </row>
    <row r="1180" spans="1:55" ht="15">
      <c r="A1180" s="14" t="s">
        <v>18</v>
      </c>
      <c r="B1180" s="31">
        <v>23</v>
      </c>
      <c r="C1180" s="31">
        <v>3392</v>
      </c>
      <c r="D1180" s="9" t="s">
        <v>325</v>
      </c>
      <c r="E1180" s="14" t="s">
        <v>20</v>
      </c>
      <c r="F1180" s="14" t="s">
        <v>909</v>
      </c>
      <c r="G1180" s="51">
        <v>1695</v>
      </c>
      <c r="H1180" s="51">
        <v>71</v>
      </c>
      <c r="I1180" s="59">
        <v>4.3700000000000003E-2</v>
      </c>
      <c r="J1180" s="51">
        <v>24100</v>
      </c>
      <c r="K1180" s="51">
        <v>1703</v>
      </c>
      <c r="L1180" s="52">
        <v>1634</v>
      </c>
      <c r="M1180" s="64">
        <f t="shared" si="109"/>
        <v>0.11594202898550725</v>
      </c>
      <c r="N1180" s="43" t="str">
        <f>IFERROR(VLOOKUP(C1180, マスタ!$E$2:$G$33, 3, TRUE), "")</f>
        <v>繊維製品</v>
      </c>
      <c r="O1180" s="14" t="str">
        <f>IF(F1180 = "", "", TEXT( WORKDAY(TEXT(LEFT(F1180, FIND("(", F1180) - 1), "yyyy/mm/dd"), 1, マスタ!$A$2:$A$106), "yyyymmdd"))</f>
        <v>20170825</v>
      </c>
      <c r="P1180" s="18">
        <v>42972</v>
      </c>
      <c r="Q1180" s="57">
        <v>1695</v>
      </c>
      <c r="R1180" s="57">
        <v>1701</v>
      </c>
      <c r="S1180" s="57">
        <v>1670</v>
      </c>
      <c r="T1180" s="14" t="str">
        <f t="shared" si="110"/>
        <v>無</v>
      </c>
      <c r="U1180" s="14" t="str">
        <f t="shared" si="111"/>
        <v>有</v>
      </c>
      <c r="V1180" s="68">
        <f t="shared" si="112"/>
        <v>0</v>
      </c>
      <c r="W1180" s="19" t="s">
        <v>939</v>
      </c>
      <c r="X1180" s="47">
        <v>-16</v>
      </c>
      <c r="Y1180" s="70">
        <f t="shared" si="108"/>
        <v>-9.4395280235988199</v>
      </c>
      <c r="Z1180">
        <v>1695</v>
      </c>
      <c r="AA1180">
        <v>1700</v>
      </c>
      <c r="AB1180">
        <v>1695</v>
      </c>
      <c r="AC1180">
        <v>1700</v>
      </c>
      <c r="AD1180">
        <v>2200</v>
      </c>
      <c r="AE1180">
        <v>1701</v>
      </c>
      <c r="AF1180">
        <v>1701</v>
      </c>
      <c r="AG1180">
        <v>1700</v>
      </c>
      <c r="AH1180">
        <v>1700</v>
      </c>
      <c r="AI1180">
        <v>200</v>
      </c>
      <c r="AJ1180">
        <v>1694</v>
      </c>
      <c r="AK1180">
        <v>1695</v>
      </c>
      <c r="AL1180">
        <v>1670</v>
      </c>
      <c r="AM1180">
        <v>1695</v>
      </c>
      <c r="AN1180">
        <v>1100</v>
      </c>
      <c r="AS1180">
        <v>0</v>
      </c>
      <c r="AX1180">
        <v>0</v>
      </c>
      <c r="AY1180">
        <v>1689</v>
      </c>
      <c r="AZ1180">
        <v>1689</v>
      </c>
      <c r="BA1180">
        <v>1689</v>
      </c>
      <c r="BB1180">
        <v>1689</v>
      </c>
      <c r="BC1180">
        <v>100</v>
      </c>
    </row>
    <row r="1181" spans="1:55" ht="15">
      <c r="A1181" s="15" t="s">
        <v>18</v>
      </c>
      <c r="B1181" s="30">
        <v>24</v>
      </c>
      <c r="C1181" s="30">
        <v>5998</v>
      </c>
      <c r="D1181" s="10" t="s">
        <v>196</v>
      </c>
      <c r="E1181" s="15" t="s">
        <v>20</v>
      </c>
      <c r="F1181" s="15" t="s">
        <v>909</v>
      </c>
      <c r="G1181" s="50">
        <v>2149</v>
      </c>
      <c r="H1181" s="50">
        <v>89</v>
      </c>
      <c r="I1181" s="58">
        <v>4.3200000000000002E-2</v>
      </c>
      <c r="J1181" s="50">
        <v>25500</v>
      </c>
      <c r="K1181" s="50">
        <v>2149</v>
      </c>
      <c r="L1181" s="53">
        <v>2056</v>
      </c>
      <c r="M1181" s="63">
        <f t="shared" si="109"/>
        <v>0</v>
      </c>
      <c r="N1181" s="42" t="str">
        <f>IFERROR(VLOOKUP(C1181, マスタ!$E$2:$G$33, 3, TRUE), "")</f>
        <v>金属製品</v>
      </c>
      <c r="O1181" s="15" t="str">
        <f>IF(F1181 = "", "", TEXT( WORKDAY(TEXT(LEFT(F1181, FIND("(", F1181) - 1), "yyyy/mm/dd"), 1, マスタ!$A$2:$A$106), "yyyymmdd"))</f>
        <v>20170825</v>
      </c>
      <c r="P1181" s="16">
        <v>42972</v>
      </c>
      <c r="Q1181" s="56">
        <v>2140</v>
      </c>
      <c r="R1181" s="56">
        <v>2180</v>
      </c>
      <c r="S1181" s="56">
        <v>2121</v>
      </c>
      <c r="T1181" s="15" t="str">
        <f t="shared" si="110"/>
        <v>有</v>
      </c>
      <c r="U1181" s="15" t="str">
        <f t="shared" si="111"/>
        <v>無</v>
      </c>
      <c r="V1181" s="67">
        <f t="shared" si="112"/>
        <v>-4.1879944160074789E-3</v>
      </c>
      <c r="W1181" s="17" t="s">
        <v>941</v>
      </c>
      <c r="X1181" s="46">
        <v>-19</v>
      </c>
      <c r="Y1181" s="71">
        <f t="shared" si="108"/>
        <v>-8.8413215449046074</v>
      </c>
      <c r="Z1181">
        <v>2140</v>
      </c>
      <c r="AA1181">
        <v>2140</v>
      </c>
      <c r="AB1181">
        <v>2140</v>
      </c>
      <c r="AC1181">
        <v>2140</v>
      </c>
      <c r="AD1181">
        <v>1100</v>
      </c>
      <c r="AE1181">
        <v>2129</v>
      </c>
      <c r="AF1181">
        <v>2129</v>
      </c>
      <c r="AG1181">
        <v>2121</v>
      </c>
      <c r="AH1181">
        <v>2125</v>
      </c>
      <c r="AI1181">
        <v>800</v>
      </c>
      <c r="AJ1181">
        <v>2122</v>
      </c>
      <c r="AK1181">
        <v>2122</v>
      </c>
      <c r="AL1181">
        <v>2121</v>
      </c>
      <c r="AM1181">
        <v>2121</v>
      </c>
      <c r="AN1181">
        <v>200</v>
      </c>
      <c r="AS1181">
        <v>0</v>
      </c>
      <c r="AX1181">
        <v>0</v>
      </c>
      <c r="BC1181">
        <v>0</v>
      </c>
    </row>
    <row r="1182" spans="1:55" ht="15">
      <c r="A1182" s="14" t="s">
        <v>18</v>
      </c>
      <c r="B1182" s="31">
        <v>27</v>
      </c>
      <c r="C1182" s="31">
        <v>4047</v>
      </c>
      <c r="D1182" s="9" t="s">
        <v>96</v>
      </c>
      <c r="E1182" s="14" t="s">
        <v>20</v>
      </c>
      <c r="F1182" s="14" t="s">
        <v>909</v>
      </c>
      <c r="G1182" s="51">
        <v>1072</v>
      </c>
      <c r="H1182" s="51">
        <v>41</v>
      </c>
      <c r="I1182" s="59">
        <v>3.9800000000000002E-2</v>
      </c>
      <c r="J1182" s="51">
        <v>1720900</v>
      </c>
      <c r="K1182" s="51">
        <v>1079</v>
      </c>
      <c r="L1182" s="52">
        <v>1031</v>
      </c>
      <c r="M1182" s="64">
        <f t="shared" si="109"/>
        <v>0.14583333333333334</v>
      </c>
      <c r="N1182" s="43" t="str">
        <f>IFERROR(VLOOKUP(C1182, マスタ!$E$2:$G$33, 3, TRUE), "")</f>
        <v>化学・医薬品</v>
      </c>
      <c r="O1182" s="14" t="str">
        <f>IF(F1182 = "", "", TEXT( WORKDAY(TEXT(LEFT(F1182, FIND("(", F1182) - 1), "yyyy/mm/dd"), 1, マスタ!$A$2:$A$106), "yyyymmdd"))</f>
        <v>20170825</v>
      </c>
      <c r="P1182" s="18">
        <v>42972</v>
      </c>
      <c r="Q1182" s="57">
        <v>1076</v>
      </c>
      <c r="R1182" s="57">
        <v>1103</v>
      </c>
      <c r="S1182" s="57">
        <v>1073</v>
      </c>
      <c r="T1182" s="14" t="str">
        <f t="shared" si="110"/>
        <v>有</v>
      </c>
      <c r="U1182" s="14" t="str">
        <f t="shared" si="111"/>
        <v>無</v>
      </c>
      <c r="V1182" s="68">
        <f t="shared" si="112"/>
        <v>3.7313432835821558E-3</v>
      </c>
      <c r="W1182" s="19" t="s">
        <v>940</v>
      </c>
      <c r="X1182" s="47">
        <v>21</v>
      </c>
      <c r="Y1182" s="70">
        <f t="shared" si="108"/>
        <v>19.589552238805972</v>
      </c>
      <c r="Z1182">
        <v>1076</v>
      </c>
      <c r="AA1182">
        <v>1079</v>
      </c>
      <c r="AB1182">
        <v>1073</v>
      </c>
      <c r="AC1182">
        <v>1078</v>
      </c>
      <c r="AD1182">
        <v>66300</v>
      </c>
      <c r="AE1182">
        <v>1078</v>
      </c>
      <c r="AF1182">
        <v>1082</v>
      </c>
      <c r="AG1182">
        <v>1074</v>
      </c>
      <c r="AH1182">
        <v>1079</v>
      </c>
      <c r="AI1182">
        <v>53500</v>
      </c>
      <c r="AJ1182">
        <v>1080</v>
      </c>
      <c r="AK1182">
        <v>1087</v>
      </c>
      <c r="AL1182">
        <v>1080</v>
      </c>
      <c r="AM1182">
        <v>1084</v>
      </c>
      <c r="AN1182">
        <v>64900</v>
      </c>
      <c r="AO1182">
        <v>1086</v>
      </c>
      <c r="AP1182">
        <v>1096</v>
      </c>
      <c r="AQ1182">
        <v>1086</v>
      </c>
      <c r="AR1182">
        <v>1094</v>
      </c>
      <c r="AS1182">
        <v>64500</v>
      </c>
      <c r="AT1182">
        <v>1095</v>
      </c>
      <c r="AU1182">
        <v>1097</v>
      </c>
      <c r="AV1182">
        <v>1086</v>
      </c>
      <c r="AW1182">
        <v>1086</v>
      </c>
      <c r="AX1182">
        <v>37300</v>
      </c>
      <c r="AY1182">
        <v>1086</v>
      </c>
      <c r="AZ1182">
        <v>1086</v>
      </c>
      <c r="BA1182">
        <v>1082</v>
      </c>
      <c r="BB1182">
        <v>1084</v>
      </c>
      <c r="BC1182">
        <v>21200</v>
      </c>
    </row>
    <row r="1183" spans="1:55" ht="15">
      <c r="A1183" s="15" t="s">
        <v>18</v>
      </c>
      <c r="B1183" s="30">
        <v>28</v>
      </c>
      <c r="C1183" s="30">
        <v>3788</v>
      </c>
      <c r="D1183" s="10" t="s">
        <v>269</v>
      </c>
      <c r="E1183" s="15" t="s">
        <v>20</v>
      </c>
      <c r="F1183" s="15" t="s">
        <v>909</v>
      </c>
      <c r="G1183" s="50">
        <v>3300</v>
      </c>
      <c r="H1183" s="50">
        <v>125</v>
      </c>
      <c r="I1183" s="58">
        <v>3.9399999999999998E-2</v>
      </c>
      <c r="J1183" s="50">
        <v>151000</v>
      </c>
      <c r="K1183" s="50">
        <v>3305</v>
      </c>
      <c r="L1183" s="53">
        <v>3135</v>
      </c>
      <c r="M1183" s="63">
        <f t="shared" si="109"/>
        <v>2.9411764705882353E-2</v>
      </c>
      <c r="N1183" s="42" t="str">
        <f>IFERROR(VLOOKUP(C1183, マスタ!$E$2:$G$33, 3, TRUE), "")</f>
        <v>パルプ・紙</v>
      </c>
      <c r="O1183" s="15" t="str">
        <f>IF(F1183 = "", "", TEXT( WORKDAY(TEXT(LEFT(F1183, FIND("(", F1183) - 1), "yyyy/mm/dd"), 1, マスタ!$A$2:$A$106), "yyyymmdd"))</f>
        <v>20170825</v>
      </c>
      <c r="P1183" s="16">
        <v>42972</v>
      </c>
      <c r="Q1183" s="56">
        <v>3320</v>
      </c>
      <c r="R1183" s="56">
        <v>3320</v>
      </c>
      <c r="S1183" s="56">
        <v>3180</v>
      </c>
      <c r="T1183" s="15" t="str">
        <f t="shared" si="110"/>
        <v>無</v>
      </c>
      <c r="U1183" s="15" t="str">
        <f t="shared" si="111"/>
        <v>有</v>
      </c>
      <c r="V1183" s="67">
        <f t="shared" si="112"/>
        <v>6.0606060606060996E-3</v>
      </c>
      <c r="W1183" s="17" t="s">
        <v>939</v>
      </c>
      <c r="X1183" s="46">
        <v>-33</v>
      </c>
      <c r="Y1183" s="71">
        <f t="shared" si="108"/>
        <v>-10</v>
      </c>
      <c r="Z1183">
        <v>3320</v>
      </c>
      <c r="AA1183">
        <v>3320</v>
      </c>
      <c r="AB1183">
        <v>3225</v>
      </c>
      <c r="AC1183">
        <v>3230</v>
      </c>
      <c r="AD1183">
        <v>26000</v>
      </c>
      <c r="AE1183">
        <v>3230</v>
      </c>
      <c r="AF1183">
        <v>3265</v>
      </c>
      <c r="AG1183">
        <v>3225</v>
      </c>
      <c r="AH1183">
        <v>3225</v>
      </c>
      <c r="AI1183">
        <v>6900</v>
      </c>
      <c r="AJ1183">
        <v>3230</v>
      </c>
      <c r="AK1183">
        <v>3250</v>
      </c>
      <c r="AL1183">
        <v>3225</v>
      </c>
      <c r="AM1183">
        <v>3245</v>
      </c>
      <c r="AN1183">
        <v>4000</v>
      </c>
      <c r="AO1183">
        <v>3245</v>
      </c>
      <c r="AP1183">
        <v>3255</v>
      </c>
      <c r="AQ1183">
        <v>3220</v>
      </c>
      <c r="AR1183">
        <v>3225</v>
      </c>
      <c r="AS1183">
        <v>3400</v>
      </c>
      <c r="AT1183">
        <v>3230</v>
      </c>
      <c r="AU1183">
        <v>3240</v>
      </c>
      <c r="AV1183">
        <v>3220</v>
      </c>
      <c r="AW1183">
        <v>3230</v>
      </c>
      <c r="AX1183">
        <v>5100</v>
      </c>
      <c r="AY1183">
        <v>3235</v>
      </c>
      <c r="AZ1183">
        <v>3240</v>
      </c>
      <c r="BA1183">
        <v>3235</v>
      </c>
      <c r="BB1183">
        <v>3240</v>
      </c>
      <c r="BC1183">
        <v>600</v>
      </c>
    </row>
    <row r="1184" spans="1:55" ht="15">
      <c r="A1184" s="14" t="s">
        <v>18</v>
      </c>
      <c r="B1184" s="31">
        <v>30</v>
      </c>
      <c r="C1184" s="31">
        <v>2753</v>
      </c>
      <c r="D1184" s="9" t="s">
        <v>899</v>
      </c>
      <c r="E1184" s="14" t="s">
        <v>20</v>
      </c>
      <c r="F1184" s="14" t="s">
        <v>909</v>
      </c>
      <c r="G1184" s="51">
        <v>4875</v>
      </c>
      <c r="H1184" s="51">
        <v>180</v>
      </c>
      <c r="I1184" s="59">
        <v>3.8300000000000001E-2</v>
      </c>
      <c r="J1184" s="51">
        <v>47200</v>
      </c>
      <c r="K1184" s="51">
        <v>4935</v>
      </c>
      <c r="L1184" s="52">
        <v>4650</v>
      </c>
      <c r="M1184" s="64">
        <f t="shared" si="109"/>
        <v>0.21052631578947367</v>
      </c>
      <c r="N1184" s="43" t="str">
        <f>IFERROR(VLOOKUP(C1184, マスタ!$E$2:$G$33, 3, TRUE), "")</f>
        <v>食品</v>
      </c>
      <c r="O1184" s="14" t="str">
        <f>IF(F1184 = "", "", TEXT( WORKDAY(TEXT(LEFT(F1184, FIND("(", F1184) - 1), "yyyy/mm/dd"), 1, マスタ!$A$2:$A$106), "yyyymmdd"))</f>
        <v>20170825</v>
      </c>
      <c r="P1184" s="18">
        <v>42972</v>
      </c>
      <c r="Q1184" s="57">
        <v>4805</v>
      </c>
      <c r="R1184" s="57">
        <v>4810</v>
      </c>
      <c r="S1184" s="57">
        <v>4540</v>
      </c>
      <c r="T1184" s="14" t="str">
        <f t="shared" si="110"/>
        <v>無</v>
      </c>
      <c r="U1184" s="14" t="str">
        <f t="shared" si="111"/>
        <v>有</v>
      </c>
      <c r="V1184" s="68">
        <f t="shared" si="112"/>
        <v>-1.4358974358974375E-2</v>
      </c>
      <c r="W1184" s="19" t="s">
        <v>939</v>
      </c>
      <c r="X1184" s="47">
        <v>-48</v>
      </c>
      <c r="Y1184" s="70">
        <f t="shared" si="108"/>
        <v>-9.8461538461538467</v>
      </c>
      <c r="Z1184">
        <v>4805</v>
      </c>
      <c r="AA1184">
        <v>4810</v>
      </c>
      <c r="AB1184">
        <v>4705</v>
      </c>
      <c r="AC1184">
        <v>4705</v>
      </c>
      <c r="AD1184">
        <v>9000</v>
      </c>
      <c r="AE1184">
        <v>4700</v>
      </c>
      <c r="AF1184">
        <v>4730</v>
      </c>
      <c r="AG1184">
        <v>4685</v>
      </c>
      <c r="AH1184">
        <v>4730</v>
      </c>
      <c r="AI1184">
        <v>1800</v>
      </c>
      <c r="AJ1184">
        <v>4735</v>
      </c>
      <c r="AK1184">
        <v>4735</v>
      </c>
      <c r="AL1184">
        <v>4705</v>
      </c>
      <c r="AM1184">
        <v>4725</v>
      </c>
      <c r="AN1184">
        <v>900</v>
      </c>
      <c r="AO1184">
        <v>4705</v>
      </c>
      <c r="AP1184">
        <v>4705</v>
      </c>
      <c r="AQ1184">
        <v>4695</v>
      </c>
      <c r="AR1184">
        <v>4700</v>
      </c>
      <c r="AS1184">
        <v>1200</v>
      </c>
      <c r="AT1184">
        <v>4695</v>
      </c>
      <c r="AU1184">
        <v>4700</v>
      </c>
      <c r="AV1184">
        <v>4690</v>
      </c>
      <c r="AW1184">
        <v>4695</v>
      </c>
      <c r="AX1184">
        <v>600</v>
      </c>
      <c r="AY1184">
        <v>4695</v>
      </c>
      <c r="AZ1184">
        <v>4695</v>
      </c>
      <c r="BA1184">
        <v>4680</v>
      </c>
      <c r="BB1184">
        <v>4680</v>
      </c>
      <c r="BC1184">
        <v>1100</v>
      </c>
    </row>
    <row r="1185" spans="1:55" ht="27">
      <c r="A1185" s="15" t="s">
        <v>18</v>
      </c>
      <c r="B1185" s="30">
        <v>31</v>
      </c>
      <c r="C1185" s="30">
        <v>3654</v>
      </c>
      <c r="D1185" s="10" t="s">
        <v>535</v>
      </c>
      <c r="E1185" s="15" t="s">
        <v>20</v>
      </c>
      <c r="F1185" s="15" t="s">
        <v>909</v>
      </c>
      <c r="G1185" s="50">
        <v>1860</v>
      </c>
      <c r="H1185" s="50">
        <v>68</v>
      </c>
      <c r="I1185" s="58">
        <v>3.7900000000000003E-2</v>
      </c>
      <c r="J1185" s="50">
        <v>62300</v>
      </c>
      <c r="K1185" s="50">
        <v>1868</v>
      </c>
      <c r="L1185" s="53">
        <v>1797</v>
      </c>
      <c r="M1185" s="63">
        <f t="shared" si="109"/>
        <v>0.11267605633802817</v>
      </c>
      <c r="N1185" s="42" t="str">
        <f>IFERROR(VLOOKUP(C1185, マスタ!$E$2:$G$33, 3, TRUE), "")</f>
        <v>36</v>
      </c>
      <c r="O1185" s="15" t="str">
        <f>IF(F1185 = "", "", TEXT( WORKDAY(TEXT(LEFT(F1185, FIND("(", F1185) - 1), "yyyy/mm/dd"), 1, マスタ!$A$2:$A$106), "yyyymmdd"))</f>
        <v>20170825</v>
      </c>
      <c r="P1185" s="16">
        <v>42972</v>
      </c>
      <c r="Q1185" s="56">
        <v>1852</v>
      </c>
      <c r="R1185" s="56">
        <v>1900</v>
      </c>
      <c r="S1185" s="56">
        <v>1836</v>
      </c>
      <c r="T1185" s="15" t="str">
        <f t="shared" si="110"/>
        <v>有</v>
      </c>
      <c r="U1185" s="15" t="str">
        <f t="shared" si="111"/>
        <v>無</v>
      </c>
      <c r="V1185" s="67">
        <f t="shared" si="112"/>
        <v>-4.3010752688171783E-3</v>
      </c>
      <c r="W1185" s="17" t="s">
        <v>942</v>
      </c>
      <c r="X1185" s="46">
        <v>0</v>
      </c>
      <c r="Y1185" s="71">
        <f t="shared" si="108"/>
        <v>0</v>
      </c>
      <c r="Z1185">
        <v>1852</v>
      </c>
      <c r="AA1185">
        <v>1855</v>
      </c>
      <c r="AB1185">
        <v>1850</v>
      </c>
      <c r="AC1185">
        <v>1855</v>
      </c>
      <c r="AD1185">
        <v>1700</v>
      </c>
      <c r="AI1185">
        <v>0</v>
      </c>
      <c r="AN1185">
        <v>0</v>
      </c>
      <c r="AO1185">
        <v>1859</v>
      </c>
      <c r="AP1185">
        <v>1860</v>
      </c>
      <c r="AQ1185">
        <v>1856</v>
      </c>
      <c r="AR1185">
        <v>1856</v>
      </c>
      <c r="AS1185">
        <v>500</v>
      </c>
      <c r="AT1185">
        <v>1856</v>
      </c>
      <c r="AU1185">
        <v>1856</v>
      </c>
      <c r="AV1185">
        <v>1852</v>
      </c>
      <c r="AW1185">
        <v>1852</v>
      </c>
      <c r="AX1185">
        <v>600</v>
      </c>
      <c r="AY1185">
        <v>1851</v>
      </c>
      <c r="AZ1185">
        <v>1854</v>
      </c>
      <c r="BA1185">
        <v>1850</v>
      </c>
      <c r="BB1185">
        <v>1854</v>
      </c>
      <c r="BC1185">
        <v>2400</v>
      </c>
    </row>
    <row r="1186" spans="1:55" ht="15">
      <c r="A1186" s="14" t="s">
        <v>18</v>
      </c>
      <c r="B1186" s="31">
        <v>33</v>
      </c>
      <c r="C1186" s="31">
        <v>6961</v>
      </c>
      <c r="D1186" s="9" t="s">
        <v>289</v>
      </c>
      <c r="E1186" s="14" t="s">
        <v>20</v>
      </c>
      <c r="F1186" s="14" t="s">
        <v>909</v>
      </c>
      <c r="G1186" s="51">
        <v>4630</v>
      </c>
      <c r="H1186" s="51">
        <v>165</v>
      </c>
      <c r="I1186" s="59">
        <v>3.6999999999999998E-2</v>
      </c>
      <c r="J1186" s="51">
        <v>95000</v>
      </c>
      <c r="K1186" s="51">
        <v>4645</v>
      </c>
      <c r="L1186" s="52">
        <v>4435</v>
      </c>
      <c r="M1186" s="64">
        <f t="shared" si="109"/>
        <v>7.1428571428571425E-2</v>
      </c>
      <c r="N1186" s="43" t="str">
        <f>IFERROR(VLOOKUP(C1186, マスタ!$E$2:$G$33, 3, TRUE), "")</f>
        <v>電気</v>
      </c>
      <c r="O1186" s="14" t="str">
        <f>IF(F1186 = "", "", TEXT( WORKDAY(TEXT(LEFT(F1186, FIND("(", F1186) - 1), "yyyy/mm/dd"), 1, マスタ!$A$2:$A$106), "yyyymmdd"))</f>
        <v>20170825</v>
      </c>
      <c r="P1186" s="18">
        <v>42972</v>
      </c>
      <c r="Q1186" s="57">
        <v>4615</v>
      </c>
      <c r="R1186" s="57">
        <v>4690</v>
      </c>
      <c r="S1186" s="57">
        <v>4610</v>
      </c>
      <c r="T1186" s="14" t="str">
        <f t="shared" si="110"/>
        <v>有</v>
      </c>
      <c r="U1186" s="14" t="str">
        <f t="shared" si="111"/>
        <v>無</v>
      </c>
      <c r="V1186" s="68">
        <f t="shared" si="112"/>
        <v>-3.2397408207343048E-3</v>
      </c>
      <c r="W1186" s="19" t="s">
        <v>942</v>
      </c>
      <c r="X1186" s="47">
        <v>50</v>
      </c>
      <c r="Y1186" s="70">
        <f t="shared" si="108"/>
        <v>10.79913606911447</v>
      </c>
      <c r="Z1186">
        <v>4615</v>
      </c>
      <c r="AA1186">
        <v>4645</v>
      </c>
      <c r="AB1186">
        <v>4610</v>
      </c>
      <c r="AC1186">
        <v>4630</v>
      </c>
      <c r="AD1186">
        <v>4800</v>
      </c>
      <c r="AE1186">
        <v>4630</v>
      </c>
      <c r="AF1186">
        <v>4650</v>
      </c>
      <c r="AG1186">
        <v>4620</v>
      </c>
      <c r="AH1186">
        <v>4650</v>
      </c>
      <c r="AI1186">
        <v>2500</v>
      </c>
      <c r="AJ1186">
        <v>4645</v>
      </c>
      <c r="AK1186">
        <v>4650</v>
      </c>
      <c r="AL1186">
        <v>4640</v>
      </c>
      <c r="AM1186">
        <v>4650</v>
      </c>
      <c r="AN1186">
        <v>2100</v>
      </c>
      <c r="AO1186">
        <v>4645</v>
      </c>
      <c r="AP1186">
        <v>4655</v>
      </c>
      <c r="AQ1186">
        <v>4635</v>
      </c>
      <c r="AR1186">
        <v>4655</v>
      </c>
      <c r="AS1186">
        <v>1400</v>
      </c>
      <c r="AT1186">
        <v>4655</v>
      </c>
      <c r="AU1186">
        <v>4670</v>
      </c>
      <c r="AV1186">
        <v>4655</v>
      </c>
      <c r="AW1186">
        <v>4665</v>
      </c>
      <c r="AX1186">
        <v>1500</v>
      </c>
      <c r="AY1186">
        <v>4675</v>
      </c>
      <c r="AZ1186">
        <v>4675</v>
      </c>
      <c r="BA1186">
        <v>4655</v>
      </c>
      <c r="BB1186">
        <v>4655</v>
      </c>
      <c r="BC1186">
        <v>1600</v>
      </c>
    </row>
    <row r="1187" spans="1:55" ht="27">
      <c r="A1187" s="15" t="s">
        <v>18</v>
      </c>
      <c r="B1187" s="30">
        <v>35</v>
      </c>
      <c r="C1187" s="30">
        <v>6817</v>
      </c>
      <c r="D1187" s="10" t="s">
        <v>31</v>
      </c>
      <c r="E1187" s="15" t="s">
        <v>20</v>
      </c>
      <c r="F1187" s="15" t="s">
        <v>909</v>
      </c>
      <c r="G1187" s="50">
        <v>2185</v>
      </c>
      <c r="H1187" s="50">
        <v>74</v>
      </c>
      <c r="I1187" s="58">
        <v>3.5099999999999999E-2</v>
      </c>
      <c r="J1187" s="50">
        <v>636700</v>
      </c>
      <c r="K1187" s="50">
        <v>2189</v>
      </c>
      <c r="L1187" s="53">
        <v>2110</v>
      </c>
      <c r="M1187" s="63">
        <f t="shared" si="109"/>
        <v>5.0632911392405063E-2</v>
      </c>
      <c r="N1187" s="42" t="str">
        <f>IFERROR(VLOOKUP(C1187, マスタ!$E$2:$G$33, 3, TRUE), "")</f>
        <v>電気</v>
      </c>
      <c r="O1187" s="15" t="str">
        <f>IF(F1187 = "", "", TEXT( WORKDAY(TEXT(LEFT(F1187, FIND("(", F1187) - 1), "yyyy/mm/dd"), 1, マスタ!$A$2:$A$106), "yyyymmdd"))</f>
        <v>20170825</v>
      </c>
      <c r="P1187" s="16">
        <v>42972</v>
      </c>
      <c r="Q1187" s="56">
        <v>2185</v>
      </c>
      <c r="R1187" s="56">
        <v>2207</v>
      </c>
      <c r="S1187" s="56">
        <v>2145</v>
      </c>
      <c r="T1187" s="15" t="str">
        <f t="shared" si="110"/>
        <v>有</v>
      </c>
      <c r="U1187" s="15" t="str">
        <f t="shared" si="111"/>
        <v>有</v>
      </c>
      <c r="V1187" s="67">
        <f t="shared" si="112"/>
        <v>0</v>
      </c>
      <c r="W1187" s="17" t="s">
        <v>939</v>
      </c>
      <c r="X1187" s="46">
        <v>-21</v>
      </c>
      <c r="Y1187" s="71">
        <f t="shared" si="108"/>
        <v>-9.610983981693364</v>
      </c>
      <c r="Z1187">
        <v>2185</v>
      </c>
      <c r="AA1187">
        <v>2207</v>
      </c>
      <c r="AB1187">
        <v>2180</v>
      </c>
      <c r="AC1187">
        <v>2200</v>
      </c>
      <c r="AD1187">
        <v>44600</v>
      </c>
      <c r="AE1187">
        <v>2195</v>
      </c>
      <c r="AF1187">
        <v>2195</v>
      </c>
      <c r="AG1187">
        <v>2177</v>
      </c>
      <c r="AH1187">
        <v>2186</v>
      </c>
      <c r="AI1187">
        <v>14000</v>
      </c>
      <c r="AJ1187">
        <v>2185</v>
      </c>
      <c r="AK1187">
        <v>2187</v>
      </c>
      <c r="AL1187">
        <v>2184</v>
      </c>
      <c r="AM1187">
        <v>2185</v>
      </c>
      <c r="AN1187">
        <v>2100</v>
      </c>
      <c r="AO1187">
        <v>2184</v>
      </c>
      <c r="AP1187">
        <v>2190</v>
      </c>
      <c r="AQ1187">
        <v>2174</v>
      </c>
      <c r="AR1187">
        <v>2174</v>
      </c>
      <c r="AS1187">
        <v>16900</v>
      </c>
      <c r="AT1187">
        <v>2175</v>
      </c>
      <c r="AU1187">
        <v>2178</v>
      </c>
      <c r="AV1187">
        <v>2163</v>
      </c>
      <c r="AW1187">
        <v>2164</v>
      </c>
      <c r="AX1187">
        <v>9200</v>
      </c>
      <c r="AY1187">
        <v>2164</v>
      </c>
      <c r="AZ1187">
        <v>2167</v>
      </c>
      <c r="BA1187">
        <v>2155</v>
      </c>
      <c r="BB1187">
        <v>2157</v>
      </c>
      <c r="BC1187">
        <v>13500</v>
      </c>
    </row>
    <row r="1188" spans="1:55" ht="15">
      <c r="A1188" s="14" t="s">
        <v>18</v>
      </c>
      <c r="B1188" s="31">
        <v>36</v>
      </c>
      <c r="C1188" s="31">
        <v>3186</v>
      </c>
      <c r="D1188" s="9" t="s">
        <v>25</v>
      </c>
      <c r="E1188" s="14" t="s">
        <v>20</v>
      </c>
      <c r="F1188" s="14" t="s">
        <v>909</v>
      </c>
      <c r="G1188" s="51">
        <v>1693</v>
      </c>
      <c r="H1188" s="51">
        <v>57</v>
      </c>
      <c r="I1188" s="59">
        <v>3.4799999999999998E-2</v>
      </c>
      <c r="J1188" s="51">
        <v>58000</v>
      </c>
      <c r="K1188" s="51">
        <v>1702</v>
      </c>
      <c r="L1188" s="52">
        <v>1626</v>
      </c>
      <c r="M1188" s="64">
        <f t="shared" si="109"/>
        <v>0.11842105263157894</v>
      </c>
      <c r="N1188" s="43" t="str">
        <f>IFERROR(VLOOKUP(C1188, マスタ!$E$2:$G$33, 3, TRUE), "")</f>
        <v>繊維製品</v>
      </c>
      <c r="O1188" s="14" t="str">
        <f>IF(F1188 = "", "", TEXT( WORKDAY(TEXT(LEFT(F1188, FIND("(", F1188) - 1), "yyyy/mm/dd"), 1, マスタ!$A$2:$A$106), "yyyymmdd"))</f>
        <v>20170825</v>
      </c>
      <c r="P1188" s="18">
        <v>42972</v>
      </c>
      <c r="Q1188" s="57">
        <v>1850</v>
      </c>
      <c r="R1188" s="57">
        <v>1865</v>
      </c>
      <c r="S1188" s="57">
        <v>1770</v>
      </c>
      <c r="T1188" s="14" t="str">
        <f t="shared" si="110"/>
        <v>無</v>
      </c>
      <c r="U1188" s="14" t="str">
        <f t="shared" si="111"/>
        <v>有</v>
      </c>
      <c r="V1188" s="68">
        <f t="shared" si="112"/>
        <v>9.2734790313053761E-2</v>
      </c>
      <c r="W1188" s="19" t="s">
        <v>939</v>
      </c>
      <c r="X1188" s="47">
        <v>-16</v>
      </c>
      <c r="Y1188" s="70">
        <f t="shared" si="108"/>
        <v>-9.4506792675723563</v>
      </c>
      <c r="AD1188">
        <v>0</v>
      </c>
      <c r="AE1188">
        <v>1850</v>
      </c>
      <c r="AF1188">
        <v>1865</v>
      </c>
      <c r="AG1188">
        <v>1843</v>
      </c>
      <c r="AH1188">
        <v>1845</v>
      </c>
      <c r="AI1188">
        <v>39800</v>
      </c>
      <c r="AJ1188">
        <v>1845</v>
      </c>
      <c r="AK1188">
        <v>1845</v>
      </c>
      <c r="AL1188">
        <v>1770</v>
      </c>
      <c r="AM1188">
        <v>1777</v>
      </c>
      <c r="AN1188">
        <v>23600</v>
      </c>
      <c r="AO1188">
        <v>1776</v>
      </c>
      <c r="AP1188">
        <v>1802</v>
      </c>
      <c r="AQ1188">
        <v>1775</v>
      </c>
      <c r="AR1188">
        <v>1790</v>
      </c>
      <c r="AS1188">
        <v>11600</v>
      </c>
      <c r="AT1188">
        <v>1795</v>
      </c>
      <c r="AU1188">
        <v>1835</v>
      </c>
      <c r="AV1188">
        <v>1795</v>
      </c>
      <c r="AW1188">
        <v>1831</v>
      </c>
      <c r="AX1188">
        <v>11400</v>
      </c>
      <c r="AY1188">
        <v>1835</v>
      </c>
      <c r="AZ1188">
        <v>1844</v>
      </c>
      <c r="BA1188">
        <v>1830</v>
      </c>
      <c r="BB1188">
        <v>1830</v>
      </c>
      <c r="BC1188">
        <v>12500</v>
      </c>
    </row>
    <row r="1189" spans="1:55" ht="15">
      <c r="A1189" s="15" t="s">
        <v>18</v>
      </c>
      <c r="B1189" s="30">
        <v>38</v>
      </c>
      <c r="C1189" s="30">
        <v>4245</v>
      </c>
      <c r="D1189" s="10" t="s">
        <v>244</v>
      </c>
      <c r="E1189" s="15" t="s">
        <v>20</v>
      </c>
      <c r="F1189" s="15" t="s">
        <v>909</v>
      </c>
      <c r="G1189" s="50">
        <v>1173</v>
      </c>
      <c r="H1189" s="50">
        <v>39</v>
      </c>
      <c r="I1189" s="58">
        <v>3.44E-2</v>
      </c>
      <c r="J1189" s="50">
        <v>219800</v>
      </c>
      <c r="K1189" s="50">
        <v>1177</v>
      </c>
      <c r="L1189" s="53">
        <v>1110</v>
      </c>
      <c r="M1189" s="63">
        <f t="shared" si="109"/>
        <v>5.9701492537313432E-2</v>
      </c>
      <c r="N1189" s="42" t="str">
        <f>IFERROR(VLOOKUP(C1189, マスタ!$E$2:$G$33, 3, TRUE), "")</f>
        <v>化学・医薬品</v>
      </c>
      <c r="O1189" s="15" t="str">
        <f>IF(F1189 = "", "", TEXT( WORKDAY(TEXT(LEFT(F1189, FIND("(", F1189) - 1), "yyyy/mm/dd"), 1, マスタ!$A$2:$A$106), "yyyymmdd"))</f>
        <v>20170825</v>
      </c>
      <c r="P1189" s="16">
        <v>42972</v>
      </c>
      <c r="Q1189" s="56">
        <v>1167</v>
      </c>
      <c r="R1189" s="56">
        <v>1167</v>
      </c>
      <c r="S1189" s="56">
        <v>1114</v>
      </c>
      <c r="T1189" s="15" t="str">
        <f t="shared" si="110"/>
        <v>無</v>
      </c>
      <c r="U1189" s="15" t="str">
        <f t="shared" si="111"/>
        <v>有</v>
      </c>
      <c r="V1189" s="67">
        <f t="shared" si="112"/>
        <v>-5.1150895140664732E-3</v>
      </c>
      <c r="W1189" s="17" t="s">
        <v>939</v>
      </c>
      <c r="X1189" s="46">
        <v>-11</v>
      </c>
      <c r="Y1189" s="71">
        <f t="shared" si="108"/>
        <v>-9.3776641091219108</v>
      </c>
      <c r="Z1189">
        <v>1167</v>
      </c>
      <c r="AA1189">
        <v>1167</v>
      </c>
      <c r="AB1189">
        <v>1156</v>
      </c>
      <c r="AC1189">
        <v>1156</v>
      </c>
      <c r="AD1189">
        <v>6400</v>
      </c>
      <c r="AE1189">
        <v>1159</v>
      </c>
      <c r="AF1189">
        <v>1159</v>
      </c>
      <c r="AG1189">
        <v>1152</v>
      </c>
      <c r="AH1189">
        <v>1154</v>
      </c>
      <c r="AI1189">
        <v>2300</v>
      </c>
      <c r="AJ1189">
        <v>1158</v>
      </c>
      <c r="AK1189">
        <v>1163</v>
      </c>
      <c r="AL1189">
        <v>1157</v>
      </c>
      <c r="AM1189">
        <v>1157</v>
      </c>
      <c r="AN1189">
        <v>1400</v>
      </c>
      <c r="AO1189">
        <v>1157</v>
      </c>
      <c r="AP1189">
        <v>1157</v>
      </c>
      <c r="AQ1189">
        <v>1142</v>
      </c>
      <c r="AR1189">
        <v>1146</v>
      </c>
      <c r="AS1189">
        <v>5000</v>
      </c>
      <c r="AT1189">
        <v>1149</v>
      </c>
      <c r="AU1189">
        <v>1154</v>
      </c>
      <c r="AV1189">
        <v>1148</v>
      </c>
      <c r="AW1189">
        <v>1154</v>
      </c>
      <c r="AX1189">
        <v>2000</v>
      </c>
      <c r="AY1189">
        <v>1156</v>
      </c>
      <c r="AZ1189">
        <v>1157</v>
      </c>
      <c r="BA1189">
        <v>1149</v>
      </c>
      <c r="BB1189">
        <v>1149</v>
      </c>
      <c r="BC1189">
        <v>2700</v>
      </c>
    </row>
    <row r="1190" spans="1:55" ht="15">
      <c r="A1190" s="14" t="s">
        <v>18</v>
      </c>
      <c r="B1190" s="31">
        <v>40</v>
      </c>
      <c r="C1190" s="31">
        <v>4917</v>
      </c>
      <c r="D1190" s="9" t="s">
        <v>915</v>
      </c>
      <c r="E1190" s="14" t="s">
        <v>20</v>
      </c>
      <c r="F1190" s="14" t="s">
        <v>909</v>
      </c>
      <c r="G1190" s="51">
        <v>6290</v>
      </c>
      <c r="H1190" s="51">
        <v>200</v>
      </c>
      <c r="I1190" s="59">
        <v>3.2800000000000003E-2</v>
      </c>
      <c r="J1190" s="51">
        <v>163600</v>
      </c>
      <c r="K1190" s="51">
        <v>6320</v>
      </c>
      <c r="L1190" s="52">
        <v>6200</v>
      </c>
      <c r="M1190" s="64">
        <f t="shared" si="109"/>
        <v>0.25</v>
      </c>
      <c r="N1190" s="43" t="str">
        <f>IFERROR(VLOOKUP(C1190, マスタ!$E$2:$G$33, 3, TRUE), "")</f>
        <v>化学・医薬品</v>
      </c>
      <c r="O1190" s="14" t="str">
        <f>IF(F1190 = "", "", TEXT( WORKDAY(TEXT(LEFT(F1190, FIND("(", F1190) - 1), "yyyy/mm/dd"), 1, マスタ!$A$2:$A$106), "yyyymmdd"))</f>
        <v>20170825</v>
      </c>
      <c r="P1190" s="18">
        <v>42972</v>
      </c>
      <c r="Q1190" s="57">
        <v>6300</v>
      </c>
      <c r="R1190" s="57">
        <v>6300</v>
      </c>
      <c r="S1190" s="57">
        <v>6230</v>
      </c>
      <c r="T1190" s="14" t="str">
        <f t="shared" si="110"/>
        <v>無</v>
      </c>
      <c r="U1190" s="14" t="str">
        <f t="shared" si="111"/>
        <v>有</v>
      </c>
      <c r="V1190" s="68">
        <f t="shared" si="112"/>
        <v>1.5898251192367763E-3</v>
      </c>
      <c r="W1190" s="19" t="s">
        <v>941</v>
      </c>
      <c r="X1190" s="47">
        <v>-50</v>
      </c>
      <c r="Y1190" s="70">
        <f t="shared" si="108"/>
        <v>-7.9491255961844187</v>
      </c>
      <c r="Z1190">
        <v>6300</v>
      </c>
      <c r="AA1190">
        <v>6300</v>
      </c>
      <c r="AB1190">
        <v>6280</v>
      </c>
      <c r="AC1190">
        <v>6300</v>
      </c>
      <c r="AD1190">
        <v>8800</v>
      </c>
      <c r="AE1190">
        <v>6300</v>
      </c>
      <c r="AF1190">
        <v>6300</v>
      </c>
      <c r="AG1190">
        <v>6270</v>
      </c>
      <c r="AH1190">
        <v>6270</v>
      </c>
      <c r="AI1190">
        <v>1800</v>
      </c>
      <c r="AJ1190">
        <v>6270</v>
      </c>
      <c r="AK1190">
        <v>6270</v>
      </c>
      <c r="AL1190">
        <v>6270</v>
      </c>
      <c r="AM1190">
        <v>6270</v>
      </c>
      <c r="AN1190">
        <v>200</v>
      </c>
      <c r="AO1190">
        <v>6280</v>
      </c>
      <c r="AP1190">
        <v>6290</v>
      </c>
      <c r="AQ1190">
        <v>6270</v>
      </c>
      <c r="AR1190">
        <v>6270</v>
      </c>
      <c r="AS1190">
        <v>2000</v>
      </c>
      <c r="AT1190">
        <v>6260</v>
      </c>
      <c r="AU1190">
        <v>6270</v>
      </c>
      <c r="AV1190">
        <v>6250</v>
      </c>
      <c r="AW1190">
        <v>6250</v>
      </c>
      <c r="AX1190">
        <v>3800</v>
      </c>
      <c r="AY1190">
        <v>6250</v>
      </c>
      <c r="AZ1190">
        <v>6250</v>
      </c>
      <c r="BA1190">
        <v>6240</v>
      </c>
      <c r="BB1190">
        <v>6240</v>
      </c>
      <c r="BC1190">
        <v>1400</v>
      </c>
    </row>
    <row r="1191" spans="1:55" ht="15">
      <c r="A1191" s="15" t="s">
        <v>18</v>
      </c>
      <c r="B1191" s="30">
        <v>42</v>
      </c>
      <c r="C1191" s="30">
        <v>4295</v>
      </c>
      <c r="D1191" s="10" t="s">
        <v>525</v>
      </c>
      <c r="E1191" s="15" t="s">
        <v>20</v>
      </c>
      <c r="F1191" s="15" t="s">
        <v>909</v>
      </c>
      <c r="G1191" s="50">
        <v>1234</v>
      </c>
      <c r="H1191" s="50">
        <v>39</v>
      </c>
      <c r="I1191" s="58">
        <v>3.2599999999999997E-2</v>
      </c>
      <c r="J1191" s="50">
        <v>24200</v>
      </c>
      <c r="K1191" s="50">
        <v>1234</v>
      </c>
      <c r="L1191" s="53">
        <v>1200</v>
      </c>
      <c r="M1191" s="63">
        <f t="shared" si="109"/>
        <v>0</v>
      </c>
      <c r="N1191" s="42" t="str">
        <f>IFERROR(VLOOKUP(C1191, マスタ!$E$2:$G$33, 3, TRUE), "")</f>
        <v>化学・医薬品</v>
      </c>
      <c r="O1191" s="15" t="str">
        <f>IF(F1191 = "", "", TEXT( WORKDAY(TEXT(LEFT(F1191, FIND("(", F1191) - 1), "yyyy/mm/dd"), 1, マスタ!$A$2:$A$106), "yyyymmdd"))</f>
        <v>20170825</v>
      </c>
      <c r="P1191" s="16">
        <v>42972</v>
      </c>
      <c r="Q1191" s="56">
        <v>1235</v>
      </c>
      <c r="R1191" s="56">
        <v>1250</v>
      </c>
      <c r="S1191" s="56">
        <v>1215</v>
      </c>
      <c r="T1191" s="15" t="str">
        <f t="shared" si="110"/>
        <v>有</v>
      </c>
      <c r="U1191" s="15" t="str">
        <f t="shared" si="111"/>
        <v>有</v>
      </c>
      <c r="V1191" s="67">
        <f t="shared" si="112"/>
        <v>8.103727714747766E-4</v>
      </c>
      <c r="W1191" s="17" t="s">
        <v>939</v>
      </c>
      <c r="X1191" s="46">
        <v>-12</v>
      </c>
      <c r="Y1191" s="71">
        <f t="shared" si="108"/>
        <v>-9.7244732576985413</v>
      </c>
      <c r="Z1191">
        <v>1235</v>
      </c>
      <c r="AA1191">
        <v>1235</v>
      </c>
      <c r="AB1191">
        <v>1215</v>
      </c>
      <c r="AC1191">
        <v>1215</v>
      </c>
      <c r="AD1191">
        <v>500</v>
      </c>
      <c r="AE1191">
        <v>1218</v>
      </c>
      <c r="AF1191">
        <v>1218</v>
      </c>
      <c r="AG1191">
        <v>1218</v>
      </c>
      <c r="AH1191">
        <v>1218</v>
      </c>
      <c r="AI1191">
        <v>100</v>
      </c>
      <c r="AJ1191">
        <v>1216</v>
      </c>
      <c r="AK1191">
        <v>1244</v>
      </c>
      <c r="AL1191">
        <v>1216</v>
      </c>
      <c r="AM1191">
        <v>1244</v>
      </c>
      <c r="AN1191">
        <v>1000</v>
      </c>
      <c r="AO1191">
        <v>1215</v>
      </c>
      <c r="AP1191">
        <v>1215</v>
      </c>
      <c r="AQ1191">
        <v>1215</v>
      </c>
      <c r="AR1191">
        <v>1215</v>
      </c>
      <c r="AS1191">
        <v>200</v>
      </c>
      <c r="AX1191">
        <v>0</v>
      </c>
      <c r="AY1191">
        <v>1229</v>
      </c>
      <c r="AZ1191">
        <v>1229</v>
      </c>
      <c r="BA1191">
        <v>1224</v>
      </c>
      <c r="BB1191">
        <v>1224</v>
      </c>
      <c r="BC1191">
        <v>500</v>
      </c>
    </row>
    <row r="1192" spans="1:55" ht="27">
      <c r="A1192" s="14" t="s">
        <v>18</v>
      </c>
      <c r="B1192" s="31">
        <v>43</v>
      </c>
      <c r="C1192" s="31">
        <v>6916</v>
      </c>
      <c r="D1192" s="9" t="s">
        <v>916</v>
      </c>
      <c r="E1192" s="14" t="s">
        <v>20</v>
      </c>
      <c r="F1192" s="14" t="s">
        <v>909</v>
      </c>
      <c r="G1192" s="51">
        <v>1081</v>
      </c>
      <c r="H1192" s="51">
        <v>34</v>
      </c>
      <c r="I1192" s="59">
        <v>3.2500000000000001E-2</v>
      </c>
      <c r="J1192" s="51">
        <v>86200</v>
      </c>
      <c r="K1192" s="51">
        <v>1086</v>
      </c>
      <c r="L1192" s="52">
        <v>1047</v>
      </c>
      <c r="M1192" s="64">
        <f t="shared" si="109"/>
        <v>0.12820512820512819</v>
      </c>
      <c r="N1192" s="43" t="str">
        <f>IFERROR(VLOOKUP(C1192, マスタ!$E$2:$G$33, 3, TRUE), "")</f>
        <v>電気</v>
      </c>
      <c r="O1192" s="14" t="str">
        <f>IF(F1192 = "", "", TEXT( WORKDAY(TEXT(LEFT(F1192, FIND("(", F1192) - 1), "yyyy/mm/dd"), 1, マスタ!$A$2:$A$106), "yyyymmdd"))</f>
        <v>20170825</v>
      </c>
      <c r="P1192" s="18">
        <v>42972</v>
      </c>
      <c r="Q1192" s="57">
        <v>1080</v>
      </c>
      <c r="R1192" s="57">
        <v>1081</v>
      </c>
      <c r="S1192" s="57">
        <v>1064</v>
      </c>
      <c r="T1192" s="14" t="str">
        <f t="shared" si="110"/>
        <v>無</v>
      </c>
      <c r="U1192" s="14" t="str">
        <f t="shared" si="111"/>
        <v>有</v>
      </c>
      <c r="V1192" s="68">
        <f t="shared" si="112"/>
        <v>-9.2506938020353591E-4</v>
      </c>
      <c r="W1192" s="19" t="s">
        <v>939</v>
      </c>
      <c r="X1192" s="47">
        <v>-10</v>
      </c>
      <c r="Y1192" s="70">
        <f t="shared" si="108"/>
        <v>-9.250693802035153</v>
      </c>
      <c r="Z1192">
        <v>1080</v>
      </c>
      <c r="AA1192">
        <v>1081</v>
      </c>
      <c r="AB1192">
        <v>1080</v>
      </c>
      <c r="AC1192">
        <v>1081</v>
      </c>
      <c r="AD1192">
        <v>1200</v>
      </c>
      <c r="AE1192">
        <v>1073</v>
      </c>
      <c r="AF1192">
        <v>1073</v>
      </c>
      <c r="AG1192">
        <v>1070</v>
      </c>
      <c r="AH1192">
        <v>1073</v>
      </c>
      <c r="AI1192">
        <v>2100</v>
      </c>
      <c r="AJ1192">
        <v>1074</v>
      </c>
      <c r="AK1192">
        <v>1074</v>
      </c>
      <c r="AL1192">
        <v>1074</v>
      </c>
      <c r="AM1192">
        <v>1074</v>
      </c>
      <c r="AN1192">
        <v>200</v>
      </c>
      <c r="AO1192">
        <v>1074</v>
      </c>
      <c r="AP1192">
        <v>1074</v>
      </c>
      <c r="AQ1192">
        <v>1069</v>
      </c>
      <c r="AR1192">
        <v>1070</v>
      </c>
      <c r="AS1192">
        <v>1500</v>
      </c>
      <c r="AT1192">
        <v>1068</v>
      </c>
      <c r="AU1192">
        <v>1068</v>
      </c>
      <c r="AV1192">
        <v>1068</v>
      </c>
      <c r="AW1192">
        <v>1068</v>
      </c>
      <c r="AX1192">
        <v>200</v>
      </c>
      <c r="AY1192">
        <v>1070</v>
      </c>
      <c r="AZ1192">
        <v>1070</v>
      </c>
      <c r="BA1192">
        <v>1070</v>
      </c>
      <c r="BB1192">
        <v>1070</v>
      </c>
      <c r="BC1192">
        <v>500</v>
      </c>
    </row>
    <row r="1193" spans="1:55" ht="27">
      <c r="A1193" s="15" t="s">
        <v>18</v>
      </c>
      <c r="B1193" s="30">
        <v>45</v>
      </c>
      <c r="C1193" s="30">
        <v>4924</v>
      </c>
      <c r="D1193" s="10" t="s">
        <v>917</v>
      </c>
      <c r="E1193" s="15" t="s">
        <v>20</v>
      </c>
      <c r="F1193" s="15" t="s">
        <v>909</v>
      </c>
      <c r="G1193" s="50">
        <v>4305</v>
      </c>
      <c r="H1193" s="50">
        <v>135</v>
      </c>
      <c r="I1193" s="58">
        <v>3.2399999999999998E-2</v>
      </c>
      <c r="J1193" s="50">
        <v>104600</v>
      </c>
      <c r="K1193" s="50">
        <v>4310</v>
      </c>
      <c r="L1193" s="53">
        <v>4200</v>
      </c>
      <c r="M1193" s="63">
        <f t="shared" si="109"/>
        <v>4.5454545454545456E-2</v>
      </c>
      <c r="N1193" s="42" t="str">
        <f>IFERROR(VLOOKUP(C1193, マスタ!$E$2:$G$33, 3, TRUE), "")</f>
        <v>化学・医薬品</v>
      </c>
      <c r="O1193" s="15" t="str">
        <f>IF(F1193 = "", "", TEXT( WORKDAY(TEXT(LEFT(F1193, FIND("(", F1193) - 1), "yyyy/mm/dd"), 1, マスタ!$A$2:$A$106), "yyyymmdd"))</f>
        <v>20170825</v>
      </c>
      <c r="P1193" s="16">
        <v>42972</v>
      </c>
      <c r="Q1193" s="56">
        <v>4280</v>
      </c>
      <c r="R1193" s="56">
        <v>4320</v>
      </c>
      <c r="S1193" s="56">
        <v>4275</v>
      </c>
      <c r="T1193" s="15" t="str">
        <f t="shared" si="110"/>
        <v>無</v>
      </c>
      <c r="U1193" s="15" t="str">
        <f t="shared" si="111"/>
        <v>無</v>
      </c>
      <c r="V1193" s="67">
        <f t="shared" si="112"/>
        <v>-5.807200929152101E-3</v>
      </c>
      <c r="W1193" s="17" t="s">
        <v>942</v>
      </c>
      <c r="X1193" s="46">
        <v>20</v>
      </c>
      <c r="Y1193" s="71">
        <f t="shared" si="108"/>
        <v>4.645760743321719</v>
      </c>
      <c r="Z1193">
        <v>4280</v>
      </c>
      <c r="AA1193">
        <v>4305</v>
      </c>
      <c r="AB1193">
        <v>4280</v>
      </c>
      <c r="AC1193">
        <v>4305</v>
      </c>
      <c r="AD1193">
        <v>4600</v>
      </c>
      <c r="AE1193">
        <v>4305</v>
      </c>
      <c r="AF1193">
        <v>4315</v>
      </c>
      <c r="AG1193">
        <v>4300</v>
      </c>
      <c r="AH1193">
        <v>4305</v>
      </c>
      <c r="AI1193">
        <v>2400</v>
      </c>
      <c r="AJ1193">
        <v>4305</v>
      </c>
      <c r="AK1193">
        <v>4315</v>
      </c>
      <c r="AL1193">
        <v>4305</v>
      </c>
      <c r="AM1193">
        <v>4315</v>
      </c>
      <c r="AN1193">
        <v>1100</v>
      </c>
      <c r="AO1193">
        <v>4315</v>
      </c>
      <c r="AP1193">
        <v>4320</v>
      </c>
      <c r="AQ1193">
        <v>4300</v>
      </c>
      <c r="AR1193">
        <v>4300</v>
      </c>
      <c r="AS1193">
        <v>1600</v>
      </c>
      <c r="AT1193">
        <v>4300</v>
      </c>
      <c r="AU1193">
        <v>4300</v>
      </c>
      <c r="AV1193">
        <v>4300</v>
      </c>
      <c r="AW1193">
        <v>4300</v>
      </c>
      <c r="AX1193">
        <v>100</v>
      </c>
      <c r="AY1193">
        <v>4290</v>
      </c>
      <c r="AZ1193">
        <v>4295</v>
      </c>
      <c r="BA1193">
        <v>4285</v>
      </c>
      <c r="BB1193">
        <v>4295</v>
      </c>
      <c r="BC1193">
        <v>1900</v>
      </c>
    </row>
    <row r="1194" spans="1:55" ht="15">
      <c r="A1194" s="14" t="s">
        <v>18</v>
      </c>
      <c r="B1194" s="31">
        <v>46</v>
      </c>
      <c r="C1194" s="31">
        <v>4109</v>
      </c>
      <c r="D1194" s="9" t="s">
        <v>361</v>
      </c>
      <c r="E1194" s="14" t="s">
        <v>20</v>
      </c>
      <c r="F1194" s="14" t="s">
        <v>909</v>
      </c>
      <c r="G1194" s="51">
        <v>4395</v>
      </c>
      <c r="H1194" s="51">
        <v>135</v>
      </c>
      <c r="I1194" s="59">
        <v>3.1699999999999999E-2</v>
      </c>
      <c r="J1194" s="51">
        <v>397900</v>
      </c>
      <c r="K1194" s="51">
        <v>4490</v>
      </c>
      <c r="L1194" s="52">
        <v>4245</v>
      </c>
      <c r="M1194" s="64">
        <f t="shared" si="109"/>
        <v>0.38775510204081631</v>
      </c>
      <c r="N1194" s="43" t="str">
        <f>IFERROR(VLOOKUP(C1194, マスタ!$E$2:$G$33, 3, TRUE), "")</f>
        <v>化学・医薬品</v>
      </c>
      <c r="O1194" s="14" t="str">
        <f>IF(F1194 = "", "", TEXT( WORKDAY(TEXT(LEFT(F1194, FIND("(", F1194) - 1), "yyyy/mm/dd"), 1, マスタ!$A$2:$A$106), "yyyymmdd"))</f>
        <v>20170825</v>
      </c>
      <c r="P1194" s="18">
        <v>42972</v>
      </c>
      <c r="Q1194" s="57">
        <v>4385</v>
      </c>
      <c r="R1194" s="57">
        <v>4420</v>
      </c>
      <c r="S1194" s="57">
        <v>4290</v>
      </c>
      <c r="T1194" s="14" t="str">
        <f t="shared" si="110"/>
        <v>無</v>
      </c>
      <c r="U1194" s="14" t="str">
        <f t="shared" si="111"/>
        <v>有</v>
      </c>
      <c r="V1194" s="68">
        <f t="shared" si="112"/>
        <v>-2.2753128555176305E-3</v>
      </c>
      <c r="W1194" s="19" t="s">
        <v>939</v>
      </c>
      <c r="X1194" s="47">
        <v>-43</v>
      </c>
      <c r="Y1194" s="70">
        <f t="shared" si="108"/>
        <v>-9.7838452787258241</v>
      </c>
      <c r="Z1194">
        <v>4385</v>
      </c>
      <c r="AA1194">
        <v>4420</v>
      </c>
      <c r="AB1194">
        <v>4345</v>
      </c>
      <c r="AC1194">
        <v>4350</v>
      </c>
      <c r="AD1194">
        <v>10400</v>
      </c>
      <c r="AE1194">
        <v>4360</v>
      </c>
      <c r="AF1194">
        <v>4370</v>
      </c>
      <c r="AG1194">
        <v>4325</v>
      </c>
      <c r="AH1194">
        <v>4335</v>
      </c>
      <c r="AI1194">
        <v>5200</v>
      </c>
      <c r="AJ1194">
        <v>4345</v>
      </c>
      <c r="AK1194">
        <v>4350</v>
      </c>
      <c r="AL1194">
        <v>4315</v>
      </c>
      <c r="AM1194">
        <v>4325</v>
      </c>
      <c r="AN1194">
        <v>3900</v>
      </c>
      <c r="AO1194">
        <v>4330</v>
      </c>
      <c r="AP1194">
        <v>4340</v>
      </c>
      <c r="AQ1194">
        <v>4330</v>
      </c>
      <c r="AR1194">
        <v>4340</v>
      </c>
      <c r="AS1194">
        <v>2400</v>
      </c>
      <c r="AT1194">
        <v>4340</v>
      </c>
      <c r="AU1194">
        <v>4355</v>
      </c>
      <c r="AV1194">
        <v>4340</v>
      </c>
      <c r="AW1194">
        <v>4345</v>
      </c>
      <c r="AX1194">
        <v>1400</v>
      </c>
      <c r="AY1194">
        <v>4350</v>
      </c>
      <c r="AZ1194">
        <v>4375</v>
      </c>
      <c r="BA1194">
        <v>4350</v>
      </c>
      <c r="BB1194">
        <v>4360</v>
      </c>
      <c r="BC1194">
        <v>7700</v>
      </c>
    </row>
    <row r="1195" spans="1:55" ht="15">
      <c r="A1195" s="15" t="s">
        <v>18</v>
      </c>
      <c r="B1195" s="30">
        <v>47</v>
      </c>
      <c r="C1195" s="30">
        <v>3079</v>
      </c>
      <c r="D1195" s="10" t="s">
        <v>495</v>
      </c>
      <c r="E1195" s="15" t="s">
        <v>20</v>
      </c>
      <c r="F1195" s="15" t="s">
        <v>909</v>
      </c>
      <c r="G1195" s="50">
        <v>1475</v>
      </c>
      <c r="H1195" s="50">
        <v>45</v>
      </c>
      <c r="I1195" s="58">
        <v>3.15E-2</v>
      </c>
      <c r="J1195" s="50">
        <v>46300</v>
      </c>
      <c r="K1195" s="50">
        <v>1520</v>
      </c>
      <c r="L1195" s="53">
        <v>1420</v>
      </c>
      <c r="M1195" s="63">
        <f t="shared" si="109"/>
        <v>0.45</v>
      </c>
      <c r="N1195" s="42" t="str">
        <f>IFERROR(VLOOKUP(C1195, マスタ!$E$2:$G$33, 3, TRUE), "")</f>
        <v>繊維製品</v>
      </c>
      <c r="O1195" s="15" t="str">
        <f>IF(F1195 = "", "", TEXT( WORKDAY(TEXT(LEFT(F1195, FIND("(", F1195) - 1), "yyyy/mm/dd"), 1, マスタ!$A$2:$A$106), "yyyymmdd"))</f>
        <v>20170825</v>
      </c>
      <c r="P1195" s="16">
        <v>42972</v>
      </c>
      <c r="Q1195" s="56">
        <v>1483</v>
      </c>
      <c r="R1195" s="56">
        <v>1484</v>
      </c>
      <c r="S1195" s="56">
        <v>1420</v>
      </c>
      <c r="T1195" s="15" t="str">
        <f t="shared" si="110"/>
        <v>無</v>
      </c>
      <c r="U1195" s="15" t="str">
        <f t="shared" si="111"/>
        <v>有</v>
      </c>
      <c r="V1195" s="67">
        <f t="shared" si="112"/>
        <v>5.4237288135592365E-3</v>
      </c>
      <c r="W1195" s="17" t="s">
        <v>939</v>
      </c>
      <c r="X1195" s="46">
        <v>-14</v>
      </c>
      <c r="Y1195" s="71">
        <f t="shared" si="108"/>
        <v>-9.4915254237288131</v>
      </c>
      <c r="Z1195">
        <v>1483</v>
      </c>
      <c r="AA1195">
        <v>1483</v>
      </c>
      <c r="AB1195">
        <v>1479</v>
      </c>
      <c r="AC1195">
        <v>1479</v>
      </c>
      <c r="AD1195">
        <v>1500</v>
      </c>
      <c r="AE1195">
        <v>1472</v>
      </c>
      <c r="AF1195">
        <v>1472</v>
      </c>
      <c r="AG1195">
        <v>1446</v>
      </c>
      <c r="AH1195">
        <v>1466</v>
      </c>
      <c r="AI1195">
        <v>2300</v>
      </c>
      <c r="AJ1195">
        <v>1465</v>
      </c>
      <c r="AK1195">
        <v>1465</v>
      </c>
      <c r="AL1195">
        <v>1448</v>
      </c>
      <c r="AM1195">
        <v>1448</v>
      </c>
      <c r="AN1195">
        <v>900</v>
      </c>
      <c r="AO1195">
        <v>1451</v>
      </c>
      <c r="AP1195">
        <v>1454</v>
      </c>
      <c r="AQ1195">
        <v>1451</v>
      </c>
      <c r="AR1195">
        <v>1452</v>
      </c>
      <c r="AS1195">
        <v>700</v>
      </c>
      <c r="AX1195">
        <v>0</v>
      </c>
      <c r="AY1195">
        <v>1453</v>
      </c>
      <c r="AZ1195">
        <v>1466</v>
      </c>
      <c r="BA1195">
        <v>1453</v>
      </c>
      <c r="BB1195">
        <v>1456</v>
      </c>
      <c r="BC1195">
        <v>300</v>
      </c>
    </row>
    <row r="1196" spans="1:55" ht="15">
      <c r="A1196" s="14" t="s">
        <v>18</v>
      </c>
      <c r="B1196" s="31">
        <v>48</v>
      </c>
      <c r="C1196" s="31">
        <v>6099</v>
      </c>
      <c r="D1196" s="9" t="s">
        <v>633</v>
      </c>
      <c r="E1196" s="14" t="s">
        <v>20</v>
      </c>
      <c r="F1196" s="14" t="s">
        <v>909</v>
      </c>
      <c r="G1196" s="51">
        <v>2440</v>
      </c>
      <c r="H1196" s="51">
        <v>73</v>
      </c>
      <c r="I1196" s="59">
        <v>3.0800000000000001E-2</v>
      </c>
      <c r="J1196" s="51">
        <v>25700</v>
      </c>
      <c r="K1196" s="51">
        <v>2450</v>
      </c>
      <c r="L1196" s="52">
        <v>2351</v>
      </c>
      <c r="M1196" s="64">
        <f t="shared" si="109"/>
        <v>0.10101010101010101</v>
      </c>
      <c r="N1196" s="43" t="str">
        <f>IFERROR(VLOOKUP(C1196, マスタ!$E$2:$G$33, 3, TRUE), "")</f>
        <v>機械</v>
      </c>
      <c r="O1196" s="14" t="str">
        <f>IF(F1196 = "", "", TEXT( WORKDAY(TEXT(LEFT(F1196, FIND("(", F1196) - 1), "yyyy/mm/dd"), 1, マスタ!$A$2:$A$106), "yyyymmdd"))</f>
        <v>20170825</v>
      </c>
      <c r="P1196" s="18">
        <v>42972</v>
      </c>
      <c r="Q1196" s="57">
        <v>2650</v>
      </c>
      <c r="R1196" s="57">
        <v>2683</v>
      </c>
      <c r="S1196" s="57">
        <v>2575</v>
      </c>
      <c r="T1196" s="14" t="str">
        <f t="shared" si="110"/>
        <v>有</v>
      </c>
      <c r="U1196" s="14" t="str">
        <f t="shared" si="111"/>
        <v>有</v>
      </c>
      <c r="V1196" s="68">
        <f t="shared" si="112"/>
        <v>8.6065573770491843E-2</v>
      </c>
      <c r="W1196" s="19" t="s">
        <v>939</v>
      </c>
      <c r="X1196" s="47">
        <v>-24</v>
      </c>
      <c r="Y1196" s="70">
        <f t="shared" si="108"/>
        <v>-9.8360655737704921</v>
      </c>
      <c r="AD1196">
        <v>0</v>
      </c>
      <c r="AI1196">
        <v>0</v>
      </c>
      <c r="AJ1196">
        <v>2650</v>
      </c>
      <c r="AK1196">
        <v>2683</v>
      </c>
      <c r="AL1196">
        <v>2615</v>
      </c>
      <c r="AM1196">
        <v>2674</v>
      </c>
      <c r="AN1196">
        <v>53700</v>
      </c>
      <c r="AO1196">
        <v>2670</v>
      </c>
      <c r="AP1196">
        <v>2674</v>
      </c>
      <c r="AQ1196">
        <v>2635</v>
      </c>
      <c r="AR1196">
        <v>2645</v>
      </c>
      <c r="AS1196">
        <v>16300</v>
      </c>
      <c r="AT1196">
        <v>2641</v>
      </c>
      <c r="AU1196">
        <v>2641</v>
      </c>
      <c r="AV1196">
        <v>2585</v>
      </c>
      <c r="AW1196">
        <v>2592</v>
      </c>
      <c r="AX1196">
        <v>17500</v>
      </c>
      <c r="AY1196">
        <v>2590</v>
      </c>
      <c r="AZ1196">
        <v>2623</v>
      </c>
      <c r="BA1196">
        <v>2575</v>
      </c>
      <c r="BB1196">
        <v>2623</v>
      </c>
      <c r="BC1196">
        <v>13200</v>
      </c>
    </row>
    <row r="1197" spans="1:55" ht="15">
      <c r="A1197" s="15" t="s">
        <v>18</v>
      </c>
      <c r="B1197" s="30">
        <v>49</v>
      </c>
      <c r="C1197" s="30">
        <v>2427</v>
      </c>
      <c r="D1197" s="10" t="s">
        <v>186</v>
      </c>
      <c r="E1197" s="15" t="s">
        <v>20</v>
      </c>
      <c r="F1197" s="15" t="s">
        <v>909</v>
      </c>
      <c r="G1197" s="50">
        <v>6760</v>
      </c>
      <c r="H1197" s="50">
        <v>200</v>
      </c>
      <c r="I1197" s="58">
        <v>3.0499999999999999E-2</v>
      </c>
      <c r="J1197" s="50">
        <v>247600</v>
      </c>
      <c r="K1197" s="50">
        <v>6850</v>
      </c>
      <c r="L1197" s="53">
        <v>6600</v>
      </c>
      <c r="M1197" s="63">
        <f t="shared" si="109"/>
        <v>0.36</v>
      </c>
      <c r="N1197" s="42" t="str">
        <f>IFERROR(VLOOKUP(C1197, マスタ!$E$2:$G$33, 3, TRUE), "")</f>
        <v>食品</v>
      </c>
      <c r="O1197" s="15" t="str">
        <f>IF(F1197 = "", "", TEXT( WORKDAY(TEXT(LEFT(F1197, FIND("(", F1197) - 1), "yyyy/mm/dd"), 1, マスタ!$A$2:$A$106), "yyyymmdd"))</f>
        <v>20170825</v>
      </c>
      <c r="P1197" s="16">
        <v>42972</v>
      </c>
      <c r="Q1197" s="56">
        <v>6850</v>
      </c>
      <c r="R1197" s="56">
        <v>6890</v>
      </c>
      <c r="S1197" s="56">
        <v>6720</v>
      </c>
      <c r="T1197" s="15" t="str">
        <f t="shared" si="110"/>
        <v>無</v>
      </c>
      <c r="U1197" s="15" t="str">
        <f t="shared" si="111"/>
        <v>有</v>
      </c>
      <c r="V1197" s="67">
        <f t="shared" si="112"/>
        <v>1.3313609467455523E-2</v>
      </c>
      <c r="W1197" s="17" t="s">
        <v>941</v>
      </c>
      <c r="X1197" s="46">
        <v>-30</v>
      </c>
      <c r="Y1197" s="71">
        <f t="shared" si="108"/>
        <v>-4.4378698224852071</v>
      </c>
      <c r="Z1197">
        <v>6850</v>
      </c>
      <c r="AA1197">
        <v>6870</v>
      </c>
      <c r="AB1197">
        <v>6820</v>
      </c>
      <c r="AC1197">
        <v>6830</v>
      </c>
      <c r="AD1197">
        <v>18300</v>
      </c>
      <c r="AE1197">
        <v>6830</v>
      </c>
      <c r="AF1197">
        <v>6860</v>
      </c>
      <c r="AG1197">
        <v>6800</v>
      </c>
      <c r="AH1197">
        <v>6860</v>
      </c>
      <c r="AI1197">
        <v>10100</v>
      </c>
      <c r="AJ1197">
        <v>6860</v>
      </c>
      <c r="AK1197">
        <v>6890</v>
      </c>
      <c r="AL1197">
        <v>6840</v>
      </c>
      <c r="AM1197">
        <v>6890</v>
      </c>
      <c r="AN1197">
        <v>11700</v>
      </c>
      <c r="AO1197">
        <v>6890</v>
      </c>
      <c r="AP1197">
        <v>6890</v>
      </c>
      <c r="AQ1197">
        <v>6860</v>
      </c>
      <c r="AR1197">
        <v>6870</v>
      </c>
      <c r="AS1197">
        <v>3900</v>
      </c>
      <c r="AT1197">
        <v>6870</v>
      </c>
      <c r="AU1197">
        <v>6880</v>
      </c>
      <c r="AV1197">
        <v>6810</v>
      </c>
      <c r="AW1197">
        <v>6820</v>
      </c>
      <c r="AX1197">
        <v>9100</v>
      </c>
      <c r="AY1197">
        <v>6820</v>
      </c>
      <c r="AZ1197">
        <v>6820</v>
      </c>
      <c r="BA1197">
        <v>6790</v>
      </c>
      <c r="BB1197">
        <v>6800</v>
      </c>
      <c r="BC1197">
        <v>6800</v>
      </c>
    </row>
    <row r="1198" spans="1:55" ht="15">
      <c r="A1198" s="14" t="s">
        <v>18</v>
      </c>
      <c r="B1198" s="31">
        <v>50</v>
      </c>
      <c r="C1198" s="31">
        <v>6482</v>
      </c>
      <c r="D1198" s="9" t="s">
        <v>554</v>
      </c>
      <c r="E1198" s="14" t="s">
        <v>20</v>
      </c>
      <c r="F1198" s="14" t="s">
        <v>909</v>
      </c>
      <c r="G1198" s="51">
        <v>3090</v>
      </c>
      <c r="H1198" s="51">
        <v>90</v>
      </c>
      <c r="I1198" s="59">
        <v>0.03</v>
      </c>
      <c r="J1198" s="51">
        <v>100300</v>
      </c>
      <c r="K1198" s="51">
        <v>3135</v>
      </c>
      <c r="L1198" s="52">
        <v>3005</v>
      </c>
      <c r="M1198" s="64">
        <f t="shared" si="109"/>
        <v>0.34615384615384615</v>
      </c>
      <c r="N1198" s="43" t="str">
        <f>IFERROR(VLOOKUP(C1198, マスタ!$E$2:$G$33, 3, TRUE), "")</f>
        <v>機械</v>
      </c>
      <c r="O1198" s="14" t="str">
        <f>IF(F1198 = "", "", TEXT( WORKDAY(TEXT(LEFT(F1198, FIND("(", F1198) - 1), "yyyy/mm/dd"), 1, マスタ!$A$2:$A$106), "yyyymmdd"))</f>
        <v>20170825</v>
      </c>
      <c r="P1198" s="18">
        <v>42972</v>
      </c>
      <c r="Q1198" s="57">
        <v>3060</v>
      </c>
      <c r="R1198" s="57">
        <v>3070</v>
      </c>
      <c r="S1198" s="57">
        <v>3005</v>
      </c>
      <c r="T1198" s="14" t="str">
        <f t="shared" si="110"/>
        <v>無</v>
      </c>
      <c r="U1198" s="14" t="str">
        <f t="shared" si="111"/>
        <v>有</v>
      </c>
      <c r="V1198" s="68">
        <f t="shared" si="112"/>
        <v>-9.7087378640776656E-3</v>
      </c>
      <c r="W1198" s="19" t="s">
        <v>942</v>
      </c>
      <c r="X1198" s="47">
        <v>5</v>
      </c>
      <c r="Y1198" s="70">
        <f t="shared" si="108"/>
        <v>1.6181229773462784</v>
      </c>
      <c r="Z1198">
        <v>3060</v>
      </c>
      <c r="AA1198">
        <v>3070</v>
      </c>
      <c r="AB1198">
        <v>3045</v>
      </c>
      <c r="AC1198">
        <v>3045</v>
      </c>
      <c r="AD1198">
        <v>5200</v>
      </c>
      <c r="AE1198">
        <v>3035</v>
      </c>
      <c r="AF1198">
        <v>3060</v>
      </c>
      <c r="AG1198">
        <v>3035</v>
      </c>
      <c r="AH1198">
        <v>3050</v>
      </c>
      <c r="AI1198">
        <v>2100</v>
      </c>
      <c r="AJ1198">
        <v>3055</v>
      </c>
      <c r="AK1198">
        <v>3055</v>
      </c>
      <c r="AL1198">
        <v>3050</v>
      </c>
      <c r="AM1198">
        <v>3050</v>
      </c>
      <c r="AN1198">
        <v>400</v>
      </c>
      <c r="AO1198">
        <v>3055</v>
      </c>
      <c r="AP1198">
        <v>3060</v>
      </c>
      <c r="AQ1198">
        <v>3055</v>
      </c>
      <c r="AR1198">
        <v>3060</v>
      </c>
      <c r="AS1198">
        <v>900</v>
      </c>
      <c r="AT1198">
        <v>3060</v>
      </c>
      <c r="AU1198">
        <v>3065</v>
      </c>
      <c r="AV1198">
        <v>3060</v>
      </c>
      <c r="AW1198">
        <v>3065</v>
      </c>
      <c r="AX1198">
        <v>500</v>
      </c>
      <c r="AY1198">
        <v>3060</v>
      </c>
      <c r="AZ1198">
        <v>3060</v>
      </c>
      <c r="BA1198">
        <v>3050</v>
      </c>
      <c r="BB1198">
        <v>3050</v>
      </c>
      <c r="BC1198">
        <v>600</v>
      </c>
    </row>
    <row r="1199" spans="1:55" s="72" customFormat="1" ht="27">
      <c r="A1199" s="15" t="s">
        <v>18</v>
      </c>
      <c r="B1199" s="30">
        <v>1</v>
      </c>
      <c r="C1199" s="30">
        <v>9658</v>
      </c>
      <c r="D1199" s="10" t="s">
        <v>918</v>
      </c>
      <c r="E1199" s="15" t="s">
        <v>20</v>
      </c>
      <c r="F1199" s="15" t="s">
        <v>919</v>
      </c>
      <c r="G1199" s="50">
        <v>1397</v>
      </c>
      <c r="H1199" s="50">
        <v>300</v>
      </c>
      <c r="I1199" s="58">
        <v>0.27350000000000002</v>
      </c>
      <c r="J1199" s="50">
        <v>18500</v>
      </c>
      <c r="K1199" s="50">
        <v>1397</v>
      </c>
      <c r="L1199" s="53">
        <v>1397</v>
      </c>
      <c r="M1199" s="63" t="str">
        <f t="shared" ref="M1199:M1237" si="113">IFERROR((K1199-G1199) / (K1199-L1199), "")</f>
        <v/>
      </c>
      <c r="N1199" s="42" t="str">
        <f>IFERROR(VLOOKUP(C1199, マスタ!$E$2:$G$33, 3, TRUE), "")</f>
        <v>サービス</v>
      </c>
      <c r="O1199" s="15" t="str">
        <f>IF(F1199 = "", "", TEXT( WORKDAY(TEXT(LEFT(F1199, FIND("(", F1199) - 1), "yyyy/mm/dd"), 1, マスタ!$A$2:$A$106), "yyyymmdd"))</f>
        <v>20170828</v>
      </c>
      <c r="P1199" s="16">
        <v>42975</v>
      </c>
      <c r="Q1199" s="56">
        <v>1457</v>
      </c>
      <c r="R1199" s="56">
        <v>1487</v>
      </c>
      <c r="S1199" s="56">
        <v>1390</v>
      </c>
      <c r="T1199" s="15" t="str">
        <f t="shared" ref="T1199:T1237" si="114">IF(Q1199="", "", IF(R1199-Q1199&gt;=ROUNDDOWN(G1199/100, 0), "有", "無"))</f>
        <v>有</v>
      </c>
      <c r="U1199" s="15" t="str">
        <f t="shared" ref="U1199:U1237" si="115">IF(Q1199="", "", IF(Q1199-S1199&gt;=ROUNDDOWN(G1199/100, 0), "有", "無"))</f>
        <v>有</v>
      </c>
      <c r="V1199" s="67">
        <f t="shared" ref="V1199:V1237" si="116">IF(Q1199="", "", Q1199/G1199-1)</f>
        <v>4.2949176807444589E-2</v>
      </c>
      <c r="W1199" s="17" t="s">
        <v>940</v>
      </c>
      <c r="X1199" s="46">
        <v>27</v>
      </c>
      <c r="Y1199" s="71">
        <f t="shared" si="108"/>
        <v>19.327129563350034</v>
      </c>
      <c r="Z1199" s="72">
        <v>1457</v>
      </c>
      <c r="AA1199" s="72">
        <v>1487</v>
      </c>
      <c r="AB1199" s="72">
        <v>1453</v>
      </c>
      <c r="AC1199" s="72">
        <v>1476</v>
      </c>
      <c r="AD1199" s="72">
        <v>70000</v>
      </c>
      <c r="AE1199" s="72">
        <v>1482</v>
      </c>
      <c r="AF1199" s="72">
        <v>1482</v>
      </c>
      <c r="AG1199" s="72">
        <v>1437</v>
      </c>
      <c r="AH1199" s="72">
        <v>1437</v>
      </c>
      <c r="AI1199" s="72">
        <v>17700</v>
      </c>
      <c r="AJ1199" s="72">
        <v>1437</v>
      </c>
      <c r="AK1199" s="72">
        <v>1437</v>
      </c>
      <c r="AL1199" s="72">
        <v>1410</v>
      </c>
      <c r="AM1199" s="72">
        <v>1410</v>
      </c>
      <c r="AN1199" s="72">
        <v>10200</v>
      </c>
      <c r="AO1199" s="72">
        <v>1416</v>
      </c>
      <c r="AP1199" s="72">
        <v>1420</v>
      </c>
      <c r="AQ1199" s="72">
        <v>1402</v>
      </c>
      <c r="AR1199" s="72">
        <v>1411</v>
      </c>
      <c r="AS1199" s="72">
        <v>9800</v>
      </c>
      <c r="AT1199" s="72">
        <v>1420</v>
      </c>
      <c r="AU1199" s="72">
        <v>1430</v>
      </c>
      <c r="AV1199" s="72">
        <v>1411</v>
      </c>
      <c r="AW1199" s="72">
        <v>1418</v>
      </c>
      <c r="AX1199" s="72">
        <v>3900</v>
      </c>
      <c r="AY1199" s="72">
        <v>1413</v>
      </c>
      <c r="AZ1199" s="72">
        <v>1420</v>
      </c>
      <c r="BA1199" s="72">
        <v>1408</v>
      </c>
      <c r="BB1199" s="72">
        <v>1420</v>
      </c>
      <c r="BC1199" s="72">
        <v>3400</v>
      </c>
    </row>
    <row r="1200" spans="1:55" s="72" customFormat="1" ht="15">
      <c r="A1200" s="14" t="s">
        <v>18</v>
      </c>
      <c r="B1200" s="31">
        <v>3</v>
      </c>
      <c r="C1200" s="31">
        <v>3926</v>
      </c>
      <c r="D1200" s="9" t="s">
        <v>755</v>
      </c>
      <c r="E1200" s="14" t="s">
        <v>20</v>
      </c>
      <c r="F1200" s="14" t="s">
        <v>919</v>
      </c>
      <c r="G1200" s="51">
        <v>4120</v>
      </c>
      <c r="H1200" s="51">
        <v>580</v>
      </c>
      <c r="I1200" s="59">
        <v>0.1638</v>
      </c>
      <c r="J1200" s="51">
        <v>216100</v>
      </c>
      <c r="K1200" s="51">
        <v>4240</v>
      </c>
      <c r="L1200" s="52">
        <v>3550</v>
      </c>
      <c r="M1200" s="64">
        <f t="shared" si="113"/>
        <v>0.17391304347826086</v>
      </c>
      <c r="N1200" s="43" t="str">
        <f>IFERROR(VLOOKUP(C1200, マスタ!$E$2:$G$33, 3, TRUE), "")</f>
        <v>パルプ・紙</v>
      </c>
      <c r="O1200" s="14" t="str">
        <f>IF(F1200 = "", "", TEXT( WORKDAY(TEXT(LEFT(F1200, FIND("(", F1200) - 1), "yyyy/mm/dd"), 1, マスタ!$A$2:$A$106), "yyyymmdd"))</f>
        <v>20170828</v>
      </c>
      <c r="P1200" s="18">
        <v>42975</v>
      </c>
      <c r="Q1200" s="57">
        <v>4120</v>
      </c>
      <c r="R1200" s="57">
        <v>4720</v>
      </c>
      <c r="S1200" s="57">
        <v>4100</v>
      </c>
      <c r="T1200" s="14" t="str">
        <f t="shared" si="114"/>
        <v>有</v>
      </c>
      <c r="U1200" s="14" t="str">
        <f t="shared" si="115"/>
        <v>無</v>
      </c>
      <c r="V1200" s="68">
        <f t="shared" si="116"/>
        <v>0</v>
      </c>
      <c r="W1200" s="19" t="s">
        <v>940</v>
      </c>
      <c r="X1200" s="47">
        <v>82</v>
      </c>
      <c r="Y1200" s="70">
        <f t="shared" si="108"/>
        <v>19.902912621359224</v>
      </c>
      <c r="Z1200" s="72">
        <v>4120</v>
      </c>
      <c r="AA1200" s="72">
        <v>4300</v>
      </c>
      <c r="AB1200" s="72">
        <v>4100</v>
      </c>
      <c r="AC1200" s="72">
        <v>4290</v>
      </c>
      <c r="AD1200" s="72">
        <v>23700</v>
      </c>
      <c r="AE1200" s="72">
        <v>4295</v>
      </c>
      <c r="AF1200" s="72">
        <v>4400</v>
      </c>
      <c r="AG1200" s="72">
        <v>4250</v>
      </c>
      <c r="AH1200" s="72">
        <v>4310</v>
      </c>
      <c r="AI1200" s="72">
        <v>18700</v>
      </c>
      <c r="AJ1200" s="72">
        <v>4310</v>
      </c>
      <c r="AK1200" s="72">
        <v>4385</v>
      </c>
      <c r="AL1200" s="72">
        <v>4300</v>
      </c>
      <c r="AM1200" s="72">
        <v>4310</v>
      </c>
      <c r="AN1200" s="72">
        <v>6400</v>
      </c>
      <c r="AO1200" s="72">
        <v>4305</v>
      </c>
      <c r="AP1200" s="72">
        <v>4380</v>
      </c>
      <c r="AQ1200" s="72">
        <v>4305</v>
      </c>
      <c r="AR1200" s="72">
        <v>4360</v>
      </c>
      <c r="AS1200" s="72">
        <v>3600</v>
      </c>
      <c r="AT1200" s="72">
        <v>4360</v>
      </c>
      <c r="AU1200" s="72">
        <v>4360</v>
      </c>
      <c r="AV1200" s="72">
        <v>4320</v>
      </c>
      <c r="AW1200" s="72">
        <v>4335</v>
      </c>
      <c r="AX1200" s="72">
        <v>1700</v>
      </c>
      <c r="AY1200" s="72">
        <v>4335</v>
      </c>
      <c r="AZ1200" s="72">
        <v>4475</v>
      </c>
      <c r="BA1200" s="72">
        <v>4335</v>
      </c>
      <c r="BB1200" s="72">
        <v>4445</v>
      </c>
      <c r="BC1200" s="72">
        <v>11100</v>
      </c>
    </row>
    <row r="1201" spans="1:55" s="72" customFormat="1" ht="15">
      <c r="A1201" s="15" t="s">
        <v>18</v>
      </c>
      <c r="B1201" s="30">
        <v>7</v>
      </c>
      <c r="C1201" s="30">
        <v>6099</v>
      </c>
      <c r="D1201" s="10" t="s">
        <v>633</v>
      </c>
      <c r="E1201" s="15" t="s">
        <v>20</v>
      </c>
      <c r="F1201" s="15" t="s">
        <v>919</v>
      </c>
      <c r="G1201" s="50">
        <v>2663</v>
      </c>
      <c r="H1201" s="50">
        <v>223</v>
      </c>
      <c r="I1201" s="58">
        <v>9.1399999999999995E-2</v>
      </c>
      <c r="J1201" s="50">
        <v>251200</v>
      </c>
      <c r="K1201" s="50">
        <v>2683</v>
      </c>
      <c r="L1201" s="53">
        <v>2575</v>
      </c>
      <c r="M1201" s="63">
        <f t="shared" si="113"/>
        <v>0.18518518518518517</v>
      </c>
      <c r="N1201" s="42" t="str">
        <f>IFERROR(VLOOKUP(C1201, マスタ!$E$2:$G$33, 3, TRUE), "")</f>
        <v>機械</v>
      </c>
      <c r="O1201" s="15" t="str">
        <f>IF(F1201 = "", "", TEXT( WORKDAY(TEXT(LEFT(F1201, FIND("(", F1201) - 1), "yyyy/mm/dd"), 1, マスタ!$A$2:$A$106), "yyyymmdd"))</f>
        <v>20170828</v>
      </c>
      <c r="P1201" s="16">
        <v>42975</v>
      </c>
      <c r="Q1201" s="56">
        <v>2654</v>
      </c>
      <c r="R1201" s="56">
        <v>2683</v>
      </c>
      <c r="S1201" s="56">
        <v>2631</v>
      </c>
      <c r="T1201" s="15" t="str">
        <f t="shared" si="114"/>
        <v>有</v>
      </c>
      <c r="U1201" s="15" t="str">
        <f t="shared" si="115"/>
        <v>無</v>
      </c>
      <c r="V1201" s="67">
        <f t="shared" si="116"/>
        <v>-3.3796470146451041E-3</v>
      </c>
      <c r="W1201" s="17" t="s">
        <v>942</v>
      </c>
      <c r="X1201" s="46">
        <v>11</v>
      </c>
      <c r="Y1201" s="71">
        <f t="shared" si="108"/>
        <v>4.130679684566279</v>
      </c>
      <c r="Z1201" s="72">
        <v>2654</v>
      </c>
      <c r="AA1201" s="72">
        <v>2654</v>
      </c>
      <c r="AB1201" s="72">
        <v>2631</v>
      </c>
      <c r="AC1201" s="72">
        <v>2631</v>
      </c>
      <c r="AD1201" s="72">
        <v>12500</v>
      </c>
      <c r="AE1201" s="72">
        <v>2637</v>
      </c>
      <c r="AF1201" s="72">
        <v>2649</v>
      </c>
      <c r="AG1201" s="72">
        <v>2636</v>
      </c>
      <c r="AH1201" s="72">
        <v>2649</v>
      </c>
      <c r="AI1201" s="72">
        <v>1700</v>
      </c>
      <c r="AJ1201" s="72">
        <v>2649</v>
      </c>
      <c r="AK1201" s="72">
        <v>2663</v>
      </c>
      <c r="AL1201" s="72">
        <v>2642</v>
      </c>
      <c r="AM1201" s="72">
        <v>2660</v>
      </c>
      <c r="AN1201" s="72">
        <v>2400</v>
      </c>
      <c r="AO1201" s="72">
        <v>2650</v>
      </c>
      <c r="AP1201" s="72">
        <v>2650</v>
      </c>
      <c r="AQ1201" s="72">
        <v>2640</v>
      </c>
      <c r="AR1201" s="72">
        <v>2640</v>
      </c>
      <c r="AS1201" s="72">
        <v>800</v>
      </c>
      <c r="AT1201" s="72">
        <v>2650</v>
      </c>
      <c r="AU1201" s="72">
        <v>2665</v>
      </c>
      <c r="AV1201" s="72">
        <v>2650</v>
      </c>
      <c r="AW1201" s="72">
        <v>2665</v>
      </c>
      <c r="AX1201" s="72">
        <v>2500</v>
      </c>
      <c r="AY1201" s="72">
        <v>2659</v>
      </c>
      <c r="AZ1201" s="72">
        <v>2663</v>
      </c>
      <c r="BA1201" s="72">
        <v>2656</v>
      </c>
      <c r="BB1201" s="72">
        <v>2660</v>
      </c>
      <c r="BC1201" s="72">
        <v>1200</v>
      </c>
    </row>
    <row r="1202" spans="1:55" s="72" customFormat="1" ht="27">
      <c r="A1202" s="14" t="s">
        <v>18</v>
      </c>
      <c r="B1202" s="31">
        <v>8</v>
      </c>
      <c r="C1202" s="31">
        <v>9928</v>
      </c>
      <c r="D1202" s="9" t="s">
        <v>920</v>
      </c>
      <c r="E1202" s="14" t="s">
        <v>20</v>
      </c>
      <c r="F1202" s="14" t="s">
        <v>919</v>
      </c>
      <c r="G1202" s="51">
        <v>2385</v>
      </c>
      <c r="H1202" s="51">
        <v>181</v>
      </c>
      <c r="I1202" s="59">
        <v>8.2100000000000006E-2</v>
      </c>
      <c r="J1202" s="51">
        <v>390600</v>
      </c>
      <c r="K1202" s="51">
        <v>2386</v>
      </c>
      <c r="L1202" s="52">
        <v>2262</v>
      </c>
      <c r="M1202" s="64">
        <f t="shared" si="113"/>
        <v>8.0645161290322578E-3</v>
      </c>
      <c r="N1202" s="43" t="str">
        <f>IFERROR(VLOOKUP(C1202, マスタ!$E$2:$G$33, 3, TRUE), "")</f>
        <v>サービス</v>
      </c>
      <c r="O1202" s="14" t="str">
        <f>IF(F1202 = "", "", TEXT( WORKDAY(TEXT(LEFT(F1202, FIND("(", F1202) - 1), "yyyy/mm/dd"), 1, マスタ!$A$2:$A$106), "yyyymmdd"))</f>
        <v>20170828</v>
      </c>
      <c r="P1202" s="18">
        <v>42975</v>
      </c>
      <c r="Q1202" s="57">
        <v>2384</v>
      </c>
      <c r="R1202" s="57">
        <v>2419</v>
      </c>
      <c r="S1202" s="57">
        <v>2342</v>
      </c>
      <c r="T1202" s="14" t="str">
        <f t="shared" si="114"/>
        <v>有</v>
      </c>
      <c r="U1202" s="14" t="str">
        <f t="shared" si="115"/>
        <v>有</v>
      </c>
      <c r="V1202" s="68">
        <f t="shared" si="116"/>
        <v>-4.1928721174000483E-4</v>
      </c>
      <c r="W1202" s="19" t="s">
        <v>939</v>
      </c>
      <c r="X1202" s="47">
        <v>-23</v>
      </c>
      <c r="Y1202" s="70">
        <f t="shared" si="108"/>
        <v>-9.6436058700209646</v>
      </c>
      <c r="Z1202" s="72">
        <v>2384</v>
      </c>
      <c r="AA1202" s="72">
        <v>2384</v>
      </c>
      <c r="AB1202" s="72">
        <v>2352</v>
      </c>
      <c r="AC1202" s="72">
        <v>2363</v>
      </c>
      <c r="AD1202" s="72">
        <v>25600</v>
      </c>
      <c r="AE1202" s="72">
        <v>2354</v>
      </c>
      <c r="AF1202" s="72">
        <v>2356</v>
      </c>
      <c r="AG1202" s="72">
        <v>2342</v>
      </c>
      <c r="AH1202" s="72">
        <v>2355</v>
      </c>
      <c r="AI1202" s="72">
        <v>4300</v>
      </c>
      <c r="AJ1202" s="72">
        <v>2353</v>
      </c>
      <c r="AK1202" s="72">
        <v>2363</v>
      </c>
      <c r="AL1202" s="72">
        <v>2353</v>
      </c>
      <c r="AM1202" s="72">
        <v>2361</v>
      </c>
      <c r="AN1202" s="72">
        <v>3400</v>
      </c>
      <c r="AO1202" s="72">
        <v>2362</v>
      </c>
      <c r="AP1202" s="72">
        <v>2373</v>
      </c>
      <c r="AQ1202" s="72">
        <v>2357</v>
      </c>
      <c r="AR1202" s="72">
        <v>2366</v>
      </c>
      <c r="AS1202" s="72">
        <v>5700</v>
      </c>
      <c r="AT1202" s="72">
        <v>2362</v>
      </c>
      <c r="AU1202" s="72">
        <v>2368</v>
      </c>
      <c r="AV1202" s="72">
        <v>2360</v>
      </c>
      <c r="AW1202" s="72">
        <v>2366</v>
      </c>
      <c r="AX1202" s="72">
        <v>2500</v>
      </c>
      <c r="AY1202" s="72">
        <v>2362</v>
      </c>
      <c r="AZ1202" s="72">
        <v>2367</v>
      </c>
      <c r="BA1202" s="72">
        <v>2359</v>
      </c>
      <c r="BB1202" s="72">
        <v>2367</v>
      </c>
      <c r="BC1202" s="72">
        <v>1300</v>
      </c>
    </row>
    <row r="1203" spans="1:55" s="72" customFormat="1" ht="15">
      <c r="A1203" s="15" t="s">
        <v>18</v>
      </c>
      <c r="B1203" s="30">
        <v>13</v>
      </c>
      <c r="C1203" s="30">
        <v>2372</v>
      </c>
      <c r="D1203" s="10" t="s">
        <v>94</v>
      </c>
      <c r="E1203" s="15" t="s">
        <v>20</v>
      </c>
      <c r="F1203" s="15" t="s">
        <v>919</v>
      </c>
      <c r="G1203" s="50">
        <v>1899</v>
      </c>
      <c r="H1203" s="50">
        <v>132</v>
      </c>
      <c r="I1203" s="58">
        <v>7.4700000000000003E-2</v>
      </c>
      <c r="J1203" s="50">
        <v>516700</v>
      </c>
      <c r="K1203" s="50">
        <v>1903</v>
      </c>
      <c r="L1203" s="53">
        <v>1752</v>
      </c>
      <c r="M1203" s="63">
        <f t="shared" si="113"/>
        <v>2.6490066225165563E-2</v>
      </c>
      <c r="N1203" s="42" t="str">
        <f>IFERROR(VLOOKUP(C1203, マスタ!$E$2:$G$33, 3, TRUE), "")</f>
        <v>食品</v>
      </c>
      <c r="O1203" s="15" t="str">
        <f>IF(F1203 = "", "", TEXT( WORKDAY(TEXT(LEFT(F1203, FIND("(", F1203) - 1), "yyyy/mm/dd"), 1, マスタ!$A$2:$A$106), "yyyymmdd"))</f>
        <v>20170828</v>
      </c>
      <c r="P1203" s="16">
        <v>42975</v>
      </c>
      <c r="Q1203" s="56">
        <v>1891</v>
      </c>
      <c r="R1203" s="56">
        <v>1940</v>
      </c>
      <c r="S1203" s="56">
        <v>1805</v>
      </c>
      <c r="T1203" s="15" t="str">
        <f t="shared" si="114"/>
        <v>有</v>
      </c>
      <c r="U1203" s="15" t="str">
        <f t="shared" si="115"/>
        <v>有</v>
      </c>
      <c r="V1203" s="67">
        <f t="shared" si="116"/>
        <v>-4.2127435492363974E-3</v>
      </c>
      <c r="W1203" s="17" t="s">
        <v>939</v>
      </c>
      <c r="X1203" s="46">
        <v>-18</v>
      </c>
      <c r="Y1203" s="71">
        <f t="shared" si="108"/>
        <v>-9.4786729857819907</v>
      </c>
      <c r="Z1203" s="72">
        <v>1891</v>
      </c>
      <c r="AA1203" s="72">
        <v>1892</v>
      </c>
      <c r="AB1203" s="72">
        <v>1863</v>
      </c>
      <c r="AC1203" s="72">
        <v>1863</v>
      </c>
      <c r="AD1203" s="72">
        <v>36700</v>
      </c>
      <c r="AE1203" s="72">
        <v>1871</v>
      </c>
      <c r="AF1203" s="72">
        <v>1880</v>
      </c>
      <c r="AG1203" s="72">
        <v>1862</v>
      </c>
      <c r="AH1203" s="72">
        <v>1871</v>
      </c>
      <c r="AI1203" s="72">
        <v>15100</v>
      </c>
      <c r="AJ1203" s="72">
        <v>1871</v>
      </c>
      <c r="AK1203" s="72">
        <v>1880</v>
      </c>
      <c r="AL1203" s="72">
        <v>1862</v>
      </c>
      <c r="AM1203" s="72">
        <v>1869</v>
      </c>
      <c r="AN1203" s="72">
        <v>28300</v>
      </c>
      <c r="AO1203" s="72">
        <v>1866</v>
      </c>
      <c r="AP1203" s="72">
        <v>1873</v>
      </c>
      <c r="AQ1203" s="72">
        <v>1863</v>
      </c>
      <c r="AR1203" s="72">
        <v>1865</v>
      </c>
      <c r="AS1203" s="72">
        <v>6900</v>
      </c>
      <c r="AT1203" s="72">
        <v>1865</v>
      </c>
      <c r="AU1203" s="72">
        <v>1867</v>
      </c>
      <c r="AV1203" s="72">
        <v>1850</v>
      </c>
      <c r="AW1203" s="72">
        <v>1851</v>
      </c>
      <c r="AX1203" s="72">
        <v>29600</v>
      </c>
      <c r="AY1203" s="72">
        <v>1855</v>
      </c>
      <c r="AZ1203" s="72">
        <v>1874</v>
      </c>
      <c r="BA1203" s="72">
        <v>1854</v>
      </c>
      <c r="BB1203" s="72">
        <v>1874</v>
      </c>
      <c r="BC1203" s="72">
        <v>11600</v>
      </c>
    </row>
    <row r="1204" spans="1:55" s="72" customFormat="1" ht="15">
      <c r="A1204" s="14" t="s">
        <v>18</v>
      </c>
      <c r="B1204" s="31">
        <v>14</v>
      </c>
      <c r="C1204" s="31">
        <v>6323</v>
      </c>
      <c r="D1204" s="9" t="s">
        <v>83</v>
      </c>
      <c r="E1204" s="14" t="s">
        <v>20</v>
      </c>
      <c r="F1204" s="14" t="s">
        <v>919</v>
      </c>
      <c r="G1204" s="51">
        <v>2304</v>
      </c>
      <c r="H1204" s="51">
        <v>144</v>
      </c>
      <c r="I1204" s="59">
        <v>6.6699999999999995E-2</v>
      </c>
      <c r="J1204" s="51">
        <v>406800</v>
      </c>
      <c r="K1204" s="51">
        <v>2319</v>
      </c>
      <c r="L1204" s="52">
        <v>2160</v>
      </c>
      <c r="M1204" s="64">
        <f t="shared" si="113"/>
        <v>9.4339622641509441E-2</v>
      </c>
      <c r="N1204" s="43" t="str">
        <f>IFERROR(VLOOKUP(C1204, マスタ!$E$2:$G$33, 3, TRUE), "")</f>
        <v>機械</v>
      </c>
      <c r="O1204" s="14" t="str">
        <f>IF(F1204 = "", "", TEXT( WORKDAY(TEXT(LEFT(F1204, FIND("(", F1204) - 1), "yyyy/mm/dd"), 1, マスタ!$A$2:$A$106), "yyyymmdd"))</f>
        <v>20170828</v>
      </c>
      <c r="P1204" s="18">
        <v>42975</v>
      </c>
      <c r="Q1204" s="57">
        <v>2290</v>
      </c>
      <c r="R1204" s="57">
        <v>2392</v>
      </c>
      <c r="S1204" s="57">
        <v>2276</v>
      </c>
      <c r="T1204" s="14" t="str">
        <f t="shared" si="114"/>
        <v>有</v>
      </c>
      <c r="U1204" s="14" t="str">
        <f t="shared" si="115"/>
        <v>無</v>
      </c>
      <c r="V1204" s="68">
        <f t="shared" si="116"/>
        <v>-6.0763888888888395E-3</v>
      </c>
      <c r="W1204" s="19" t="s">
        <v>940</v>
      </c>
      <c r="X1204" s="47">
        <v>46</v>
      </c>
      <c r="Y1204" s="70">
        <f t="shared" si="108"/>
        <v>19.965277777777775</v>
      </c>
      <c r="Z1204" s="72">
        <v>2290</v>
      </c>
      <c r="AA1204" s="72">
        <v>2350</v>
      </c>
      <c r="AB1204" s="72">
        <v>2276</v>
      </c>
      <c r="AC1204" s="72">
        <v>2350</v>
      </c>
      <c r="AD1204" s="72">
        <v>28900</v>
      </c>
      <c r="AE1204" s="72">
        <v>2349</v>
      </c>
      <c r="AF1204" s="72">
        <v>2364</v>
      </c>
      <c r="AG1204" s="72">
        <v>2347</v>
      </c>
      <c r="AH1204" s="72">
        <v>2357</v>
      </c>
      <c r="AI1204" s="72">
        <v>14600</v>
      </c>
      <c r="AJ1204" s="72">
        <v>2355</v>
      </c>
      <c r="AK1204" s="72">
        <v>2361</v>
      </c>
      <c r="AL1204" s="72">
        <v>2323</v>
      </c>
      <c r="AM1204" s="72">
        <v>2355</v>
      </c>
      <c r="AN1204" s="72">
        <v>22100</v>
      </c>
      <c r="AO1204" s="72">
        <v>2354</v>
      </c>
      <c r="AP1204" s="72">
        <v>2355</v>
      </c>
      <c r="AQ1204" s="72">
        <v>2337</v>
      </c>
      <c r="AR1204" s="72">
        <v>2353</v>
      </c>
      <c r="AS1204" s="72">
        <v>5500</v>
      </c>
      <c r="AT1204" s="72">
        <v>2351</v>
      </c>
      <c r="AU1204" s="72">
        <v>2360</v>
      </c>
      <c r="AV1204" s="72">
        <v>2343</v>
      </c>
      <c r="AW1204" s="72">
        <v>2347</v>
      </c>
      <c r="AX1204" s="72">
        <v>9400</v>
      </c>
      <c r="AY1204" s="72">
        <v>2344</v>
      </c>
      <c r="AZ1204" s="72">
        <v>2360</v>
      </c>
      <c r="BA1204" s="72">
        <v>2344</v>
      </c>
      <c r="BB1204" s="72">
        <v>2360</v>
      </c>
      <c r="BC1204" s="72">
        <v>9200</v>
      </c>
    </row>
    <row r="1205" spans="1:55" s="72" customFormat="1" ht="15">
      <c r="A1205" s="15" t="s">
        <v>18</v>
      </c>
      <c r="B1205" s="30">
        <v>15</v>
      </c>
      <c r="C1205" s="30">
        <v>3186</v>
      </c>
      <c r="D1205" s="10" t="s">
        <v>25</v>
      </c>
      <c r="E1205" s="15" t="s">
        <v>20</v>
      </c>
      <c r="F1205" s="15" t="s">
        <v>919</v>
      </c>
      <c r="G1205" s="50">
        <v>1800</v>
      </c>
      <c r="H1205" s="50">
        <v>107</v>
      </c>
      <c r="I1205" s="58">
        <v>6.3200000000000006E-2</v>
      </c>
      <c r="J1205" s="50">
        <v>306900</v>
      </c>
      <c r="K1205" s="50">
        <v>1865</v>
      </c>
      <c r="L1205" s="53">
        <v>1770</v>
      </c>
      <c r="M1205" s="63">
        <f t="shared" si="113"/>
        <v>0.68421052631578949</v>
      </c>
      <c r="N1205" s="42" t="str">
        <f>IFERROR(VLOOKUP(C1205, マスタ!$E$2:$G$33, 3, TRUE), "")</f>
        <v>繊維製品</v>
      </c>
      <c r="O1205" s="15" t="str">
        <f>IF(F1205 = "", "", TEXT( WORKDAY(TEXT(LEFT(F1205, FIND("(", F1205) - 1), "yyyy/mm/dd"), 1, マスタ!$A$2:$A$106), "yyyymmdd"))</f>
        <v>20170828</v>
      </c>
      <c r="P1205" s="16">
        <v>42975</v>
      </c>
      <c r="Q1205" s="56">
        <v>1840</v>
      </c>
      <c r="R1205" s="56">
        <v>1917</v>
      </c>
      <c r="S1205" s="56">
        <v>1820</v>
      </c>
      <c r="T1205" s="15" t="str">
        <f t="shared" si="114"/>
        <v>有</v>
      </c>
      <c r="U1205" s="15" t="str">
        <f t="shared" si="115"/>
        <v>有</v>
      </c>
      <c r="V1205" s="67">
        <f t="shared" si="116"/>
        <v>2.2222222222222143E-2</v>
      </c>
      <c r="W1205" s="17" t="s">
        <v>939</v>
      </c>
      <c r="X1205" s="46">
        <v>-18</v>
      </c>
      <c r="Y1205" s="71">
        <f t="shared" si="108"/>
        <v>-10</v>
      </c>
      <c r="Z1205" s="72">
        <v>1840</v>
      </c>
      <c r="AA1205" s="72">
        <v>1847</v>
      </c>
      <c r="AB1205" s="72">
        <v>1833</v>
      </c>
      <c r="AC1205" s="72">
        <v>1843</v>
      </c>
      <c r="AD1205" s="72">
        <v>18500</v>
      </c>
      <c r="AE1205" s="72">
        <v>1839</v>
      </c>
      <c r="AF1205" s="72">
        <v>1847</v>
      </c>
      <c r="AG1205" s="72">
        <v>1835</v>
      </c>
      <c r="AH1205" s="72">
        <v>1840</v>
      </c>
      <c r="AI1205" s="72">
        <v>3100</v>
      </c>
      <c r="AJ1205" s="72">
        <v>1840</v>
      </c>
      <c r="AK1205" s="72">
        <v>1847</v>
      </c>
      <c r="AL1205" s="72">
        <v>1838</v>
      </c>
      <c r="AM1205" s="72">
        <v>1838</v>
      </c>
      <c r="AN1205" s="72">
        <v>2800</v>
      </c>
      <c r="AO1205" s="72">
        <v>1837</v>
      </c>
      <c r="AP1205" s="72">
        <v>1837</v>
      </c>
      <c r="AQ1205" s="72">
        <v>1820</v>
      </c>
      <c r="AR1205" s="72">
        <v>1828</v>
      </c>
      <c r="AS1205" s="72">
        <v>5400</v>
      </c>
      <c r="AT1205" s="72">
        <v>1828</v>
      </c>
      <c r="AU1205" s="72">
        <v>1839</v>
      </c>
      <c r="AV1205" s="72">
        <v>1826</v>
      </c>
      <c r="AW1205" s="72">
        <v>1837</v>
      </c>
      <c r="AX1205" s="72">
        <v>800</v>
      </c>
      <c r="AY1205" s="72">
        <v>1838</v>
      </c>
      <c r="AZ1205" s="72">
        <v>1838</v>
      </c>
      <c r="BA1205" s="72">
        <v>1829</v>
      </c>
      <c r="BB1205" s="72">
        <v>1830</v>
      </c>
      <c r="BC1205" s="72">
        <v>1000</v>
      </c>
    </row>
    <row r="1206" spans="1:55" s="72" customFormat="1" ht="15">
      <c r="A1206" s="14" t="s">
        <v>18</v>
      </c>
      <c r="B1206" s="31">
        <v>16</v>
      </c>
      <c r="C1206" s="31">
        <v>6294</v>
      </c>
      <c r="D1206" s="9" t="s">
        <v>624</v>
      </c>
      <c r="E1206" s="14" t="s">
        <v>20</v>
      </c>
      <c r="F1206" s="14" t="s">
        <v>919</v>
      </c>
      <c r="G1206" s="51">
        <v>1799</v>
      </c>
      <c r="H1206" s="51">
        <v>106</v>
      </c>
      <c r="I1206" s="59">
        <v>6.2600000000000003E-2</v>
      </c>
      <c r="J1206" s="51">
        <v>101200</v>
      </c>
      <c r="K1206" s="51">
        <v>1850</v>
      </c>
      <c r="L1206" s="52">
        <v>1710</v>
      </c>
      <c r="M1206" s="64">
        <f t="shared" si="113"/>
        <v>0.36428571428571427</v>
      </c>
      <c r="N1206" s="43" t="str">
        <f>IFERROR(VLOOKUP(C1206, マスタ!$E$2:$G$33, 3, TRUE), "")</f>
        <v>機械</v>
      </c>
      <c r="O1206" s="14" t="str">
        <f>IF(F1206 = "", "", TEXT( WORKDAY(TEXT(LEFT(F1206, FIND("(", F1206) - 1), "yyyy/mm/dd"), 1, マスタ!$A$2:$A$106), "yyyymmdd"))</f>
        <v>20170828</v>
      </c>
      <c r="P1206" s="18">
        <v>42975</v>
      </c>
      <c r="Q1206" s="57">
        <v>1810</v>
      </c>
      <c r="R1206" s="57">
        <v>1830</v>
      </c>
      <c r="S1206" s="57">
        <v>1753</v>
      </c>
      <c r="T1206" s="14" t="str">
        <f t="shared" si="114"/>
        <v>有</v>
      </c>
      <c r="U1206" s="14" t="str">
        <f t="shared" si="115"/>
        <v>有</v>
      </c>
      <c r="V1206" s="68">
        <f t="shared" si="116"/>
        <v>6.1145080600333301E-3</v>
      </c>
      <c r="W1206" s="19" t="s">
        <v>942</v>
      </c>
      <c r="X1206" s="47">
        <v>11</v>
      </c>
      <c r="Y1206" s="70">
        <f t="shared" si="108"/>
        <v>6.1145080600333515</v>
      </c>
      <c r="Z1206" s="72">
        <v>1810</v>
      </c>
      <c r="AA1206" s="72">
        <v>1829</v>
      </c>
      <c r="AB1206" s="72">
        <v>1810</v>
      </c>
      <c r="AC1206" s="72">
        <v>1829</v>
      </c>
      <c r="AD1206" s="72">
        <v>9500</v>
      </c>
      <c r="AE1206" s="72">
        <v>1829</v>
      </c>
      <c r="AF1206" s="72">
        <v>1830</v>
      </c>
      <c r="AG1206" s="72">
        <v>1820</v>
      </c>
      <c r="AH1206" s="72">
        <v>1820</v>
      </c>
      <c r="AI1206" s="72">
        <v>2200</v>
      </c>
      <c r="AJ1206" s="72">
        <v>1819</v>
      </c>
      <c r="AK1206" s="72">
        <v>1823</v>
      </c>
      <c r="AL1206" s="72">
        <v>1817</v>
      </c>
      <c r="AM1206" s="72">
        <v>1823</v>
      </c>
      <c r="AN1206" s="72">
        <v>700</v>
      </c>
      <c r="AO1206" s="72">
        <v>1820</v>
      </c>
      <c r="AP1206" s="72">
        <v>1823</v>
      </c>
      <c r="AQ1206" s="72">
        <v>1820</v>
      </c>
      <c r="AR1206" s="72">
        <v>1820</v>
      </c>
      <c r="AS1206" s="72">
        <v>1700</v>
      </c>
      <c r="AT1206" s="72">
        <v>1822</v>
      </c>
      <c r="AU1206" s="72">
        <v>1824</v>
      </c>
      <c r="AV1206" s="72">
        <v>1821</v>
      </c>
      <c r="AW1206" s="72">
        <v>1821</v>
      </c>
      <c r="AX1206" s="72">
        <v>300</v>
      </c>
      <c r="AY1206" s="72">
        <v>1822</v>
      </c>
      <c r="AZ1206" s="72">
        <v>1822</v>
      </c>
      <c r="BA1206" s="72">
        <v>1812</v>
      </c>
      <c r="BB1206" s="72">
        <v>1812</v>
      </c>
      <c r="BC1206" s="72">
        <v>2600</v>
      </c>
    </row>
    <row r="1207" spans="1:55" s="72" customFormat="1" ht="15">
      <c r="A1207" s="15" t="s">
        <v>18</v>
      </c>
      <c r="B1207" s="30">
        <v>20</v>
      </c>
      <c r="C1207" s="30">
        <v>9468</v>
      </c>
      <c r="D1207" s="10" t="s">
        <v>509</v>
      </c>
      <c r="E1207" s="15" t="s">
        <v>20</v>
      </c>
      <c r="F1207" s="15" t="s">
        <v>919</v>
      </c>
      <c r="G1207" s="50">
        <v>1308</v>
      </c>
      <c r="H1207" s="50">
        <v>73</v>
      </c>
      <c r="I1207" s="58">
        <v>5.91E-2</v>
      </c>
      <c r="J1207" s="50">
        <v>1332200</v>
      </c>
      <c r="K1207" s="50">
        <v>1320</v>
      </c>
      <c r="L1207" s="53">
        <v>1283</v>
      </c>
      <c r="M1207" s="63">
        <f t="shared" si="113"/>
        <v>0.32432432432432434</v>
      </c>
      <c r="N1207" s="42" t="str">
        <f>IFERROR(VLOOKUP(C1207, マスタ!$E$2:$G$33, 3, TRUE), "")</f>
        <v>情報通信</v>
      </c>
      <c r="O1207" s="15" t="str">
        <f>IF(F1207 = "", "", TEXT( WORKDAY(TEXT(LEFT(F1207, FIND("(", F1207) - 1), "yyyy/mm/dd"), 1, マスタ!$A$2:$A$106), "yyyymmdd"))</f>
        <v>20170828</v>
      </c>
      <c r="P1207" s="16">
        <v>42975</v>
      </c>
      <c r="Q1207" s="56">
        <v>1317</v>
      </c>
      <c r="R1207" s="56">
        <v>1326</v>
      </c>
      <c r="S1207" s="56">
        <v>1306</v>
      </c>
      <c r="T1207" s="15" t="str">
        <f t="shared" si="114"/>
        <v>無</v>
      </c>
      <c r="U1207" s="15" t="str">
        <f t="shared" si="115"/>
        <v>無</v>
      </c>
      <c r="V1207" s="67">
        <f t="shared" si="116"/>
        <v>6.8807339449541427E-3</v>
      </c>
      <c r="W1207" s="17" t="s">
        <v>942</v>
      </c>
      <c r="X1207" s="46">
        <v>6</v>
      </c>
      <c r="Y1207" s="71">
        <f t="shared" si="108"/>
        <v>4.5871559633027523</v>
      </c>
      <c r="Z1207" s="72">
        <v>1317</v>
      </c>
      <c r="AA1207" s="72">
        <v>1326</v>
      </c>
      <c r="AB1207" s="72">
        <v>1313</v>
      </c>
      <c r="AC1207" s="72">
        <v>1320</v>
      </c>
      <c r="AD1207" s="72">
        <v>72200</v>
      </c>
      <c r="AE1207" s="72">
        <v>1322</v>
      </c>
      <c r="AF1207" s="72">
        <v>1322</v>
      </c>
      <c r="AG1207" s="72">
        <v>1310</v>
      </c>
      <c r="AH1207" s="72">
        <v>1314</v>
      </c>
      <c r="AI1207" s="72">
        <v>28900</v>
      </c>
      <c r="AJ1207" s="72">
        <v>1315</v>
      </c>
      <c r="AK1207" s="72">
        <v>1326</v>
      </c>
      <c r="AL1207" s="72">
        <v>1315</v>
      </c>
      <c r="AM1207" s="72">
        <v>1321</v>
      </c>
      <c r="AN1207" s="72">
        <v>22900</v>
      </c>
      <c r="AO1207" s="72">
        <v>1321</v>
      </c>
      <c r="AP1207" s="72">
        <v>1324</v>
      </c>
      <c r="AQ1207" s="72">
        <v>1316</v>
      </c>
      <c r="AR1207" s="72">
        <v>1318</v>
      </c>
      <c r="AS1207" s="72">
        <v>15500</v>
      </c>
      <c r="AT1207" s="72">
        <v>1319</v>
      </c>
      <c r="AU1207" s="72">
        <v>1323</v>
      </c>
      <c r="AV1207" s="72">
        <v>1319</v>
      </c>
      <c r="AW1207" s="72">
        <v>1323</v>
      </c>
      <c r="AX1207" s="72">
        <v>9900</v>
      </c>
      <c r="AY1207" s="72">
        <v>1324</v>
      </c>
      <c r="AZ1207" s="72">
        <v>1326</v>
      </c>
      <c r="BA1207" s="72">
        <v>1320</v>
      </c>
      <c r="BB1207" s="72">
        <v>1323</v>
      </c>
      <c r="BC1207" s="72">
        <v>19700</v>
      </c>
    </row>
    <row r="1208" spans="1:55" s="72" customFormat="1" ht="15">
      <c r="A1208" s="14" t="s">
        <v>18</v>
      </c>
      <c r="B1208" s="31">
        <v>22</v>
      </c>
      <c r="C1208" s="31">
        <v>8075</v>
      </c>
      <c r="D1208" s="9" t="s">
        <v>403</v>
      </c>
      <c r="E1208" s="14" t="s">
        <v>20</v>
      </c>
      <c r="F1208" s="14" t="s">
        <v>919</v>
      </c>
      <c r="G1208" s="51">
        <v>3610</v>
      </c>
      <c r="H1208" s="51">
        <v>195</v>
      </c>
      <c r="I1208" s="59">
        <v>5.7099999999999998E-2</v>
      </c>
      <c r="J1208" s="51">
        <v>72400</v>
      </c>
      <c r="K1208" s="51">
        <v>3620</v>
      </c>
      <c r="L1208" s="52">
        <v>3425</v>
      </c>
      <c r="M1208" s="64">
        <f t="shared" si="113"/>
        <v>5.128205128205128E-2</v>
      </c>
      <c r="N1208" s="43" t="str">
        <f>IFERROR(VLOOKUP(C1208, マスタ!$E$2:$G$33, 3, TRUE), "")</f>
        <v>商業</v>
      </c>
      <c r="O1208" s="14" t="str">
        <f>IF(F1208 = "", "", TEXT( WORKDAY(TEXT(LEFT(F1208, FIND("(", F1208) - 1), "yyyy/mm/dd"), 1, マスタ!$A$2:$A$106), "yyyymmdd"))</f>
        <v>20170828</v>
      </c>
      <c r="P1208" s="18">
        <v>42975</v>
      </c>
      <c r="Q1208" s="57">
        <v>3590</v>
      </c>
      <c r="R1208" s="57">
        <v>3675</v>
      </c>
      <c r="S1208" s="57">
        <v>3515</v>
      </c>
      <c r="T1208" s="14" t="str">
        <f t="shared" si="114"/>
        <v>有</v>
      </c>
      <c r="U1208" s="14" t="str">
        <f t="shared" si="115"/>
        <v>有</v>
      </c>
      <c r="V1208" s="68">
        <f t="shared" si="116"/>
        <v>-5.5401662049860967E-3</v>
      </c>
      <c r="W1208" s="19" t="s">
        <v>940</v>
      </c>
      <c r="X1208" s="47">
        <v>72</v>
      </c>
      <c r="Y1208" s="70">
        <f t="shared" si="108"/>
        <v>19.944598337950136</v>
      </c>
      <c r="Z1208" s="72">
        <v>3590</v>
      </c>
      <c r="AA1208" s="72">
        <v>3610</v>
      </c>
      <c r="AB1208" s="72">
        <v>3575</v>
      </c>
      <c r="AC1208" s="72">
        <v>3610</v>
      </c>
      <c r="AD1208" s="72">
        <v>5900</v>
      </c>
      <c r="AE1208" s="72">
        <v>3620</v>
      </c>
      <c r="AF1208" s="72">
        <v>3675</v>
      </c>
      <c r="AG1208" s="72">
        <v>3620</v>
      </c>
      <c r="AH1208" s="72">
        <v>3640</v>
      </c>
      <c r="AI1208" s="72">
        <v>3000</v>
      </c>
      <c r="AJ1208" s="72">
        <v>3645</v>
      </c>
      <c r="AK1208" s="72">
        <v>3660</v>
      </c>
      <c r="AL1208" s="72">
        <v>3645</v>
      </c>
      <c r="AM1208" s="72">
        <v>3660</v>
      </c>
      <c r="AN1208" s="72">
        <v>500</v>
      </c>
      <c r="AO1208" s="72">
        <v>3665</v>
      </c>
      <c r="AP1208" s="72">
        <v>3670</v>
      </c>
      <c r="AQ1208" s="72">
        <v>3665</v>
      </c>
      <c r="AR1208" s="72">
        <v>3670</v>
      </c>
      <c r="AS1208" s="72">
        <v>700</v>
      </c>
      <c r="AT1208" s="72">
        <v>3670</v>
      </c>
      <c r="AU1208" s="72">
        <v>3670</v>
      </c>
      <c r="AV1208" s="72">
        <v>3635</v>
      </c>
      <c r="AW1208" s="72">
        <v>3645</v>
      </c>
      <c r="AX1208" s="72">
        <v>2100</v>
      </c>
      <c r="AY1208" s="72">
        <v>3645</v>
      </c>
      <c r="AZ1208" s="72">
        <v>3645</v>
      </c>
      <c r="BA1208" s="72">
        <v>3635</v>
      </c>
      <c r="BB1208" s="72">
        <v>3635</v>
      </c>
      <c r="BC1208" s="72">
        <v>700</v>
      </c>
    </row>
    <row r="1209" spans="1:55" s="72" customFormat="1" ht="27">
      <c r="A1209" s="15" t="s">
        <v>18</v>
      </c>
      <c r="B1209" s="30">
        <v>24</v>
      </c>
      <c r="C1209" s="30">
        <v>9064</v>
      </c>
      <c r="D1209" s="10" t="s">
        <v>921</v>
      </c>
      <c r="E1209" s="15" t="s">
        <v>20</v>
      </c>
      <c r="F1209" s="15" t="s">
        <v>919</v>
      </c>
      <c r="G1209" s="50">
        <v>2368</v>
      </c>
      <c r="H1209" s="50">
        <v>123.5</v>
      </c>
      <c r="I1209" s="58">
        <v>5.5E-2</v>
      </c>
      <c r="J1209" s="50">
        <v>6029000</v>
      </c>
      <c r="K1209" s="50">
        <v>2373</v>
      </c>
      <c r="L1209" s="53">
        <v>2256</v>
      </c>
      <c r="M1209" s="63">
        <f t="shared" si="113"/>
        <v>4.2735042735042736E-2</v>
      </c>
      <c r="N1209" s="42" t="str">
        <f>IFERROR(VLOOKUP(C1209, マスタ!$E$2:$G$33, 3, TRUE), "")</f>
        <v>陸運</v>
      </c>
      <c r="O1209" s="15" t="str">
        <f>IF(F1209 = "", "", TEXT( WORKDAY(TEXT(LEFT(F1209, FIND("(", F1209) - 1), "yyyy/mm/dd"), 1, マスタ!$A$2:$A$106), "yyyymmdd"))</f>
        <v>20170828</v>
      </c>
      <c r="P1209" s="16">
        <v>42975</v>
      </c>
      <c r="Q1209" s="56">
        <v>2351.5</v>
      </c>
      <c r="R1209" s="56">
        <v>2356</v>
      </c>
      <c r="S1209" s="56">
        <v>2318</v>
      </c>
      <c r="T1209" s="15" t="str">
        <f t="shared" si="114"/>
        <v>無</v>
      </c>
      <c r="U1209" s="15" t="str">
        <f t="shared" si="115"/>
        <v>有</v>
      </c>
      <c r="V1209" s="67">
        <f t="shared" si="116"/>
        <v>-6.9679054054053724E-3</v>
      </c>
      <c r="W1209" s="17" t="s">
        <v>941</v>
      </c>
      <c r="X1209" s="46">
        <v>-9.5</v>
      </c>
      <c r="Y1209" s="71">
        <f t="shared" si="108"/>
        <v>-4.0118243243243237</v>
      </c>
      <c r="Z1209" s="72">
        <v>2351.5</v>
      </c>
      <c r="AA1209" s="72">
        <v>2356</v>
      </c>
      <c r="AB1209" s="72">
        <v>2335</v>
      </c>
      <c r="AC1209" s="72">
        <v>2344.5</v>
      </c>
      <c r="AD1209" s="72">
        <v>191000</v>
      </c>
      <c r="AE1209" s="72">
        <v>2346</v>
      </c>
      <c r="AF1209" s="72">
        <v>2346</v>
      </c>
      <c r="AG1209" s="72">
        <v>2337.5</v>
      </c>
      <c r="AH1209" s="72">
        <v>2342.5</v>
      </c>
      <c r="AI1209" s="72">
        <v>72000</v>
      </c>
      <c r="AJ1209" s="72">
        <v>2344.5</v>
      </c>
      <c r="AK1209" s="72">
        <v>2349.5</v>
      </c>
      <c r="AL1209" s="72">
        <v>2342.5</v>
      </c>
      <c r="AM1209" s="72">
        <v>2349.5</v>
      </c>
      <c r="AN1209" s="72">
        <v>27100</v>
      </c>
      <c r="AO1209" s="72">
        <v>2348</v>
      </c>
      <c r="AP1209" s="72">
        <v>2348.5</v>
      </c>
      <c r="AQ1209" s="72">
        <v>2335</v>
      </c>
      <c r="AR1209" s="72">
        <v>2337</v>
      </c>
      <c r="AS1209" s="72">
        <v>96400</v>
      </c>
      <c r="AT1209" s="72">
        <v>2337</v>
      </c>
      <c r="AU1209" s="72">
        <v>2346.5</v>
      </c>
      <c r="AV1209" s="72">
        <v>2335.5</v>
      </c>
      <c r="AW1209" s="72">
        <v>2342</v>
      </c>
      <c r="AX1209" s="72">
        <v>56300</v>
      </c>
      <c r="AY1209" s="72">
        <v>2342</v>
      </c>
      <c r="AZ1209" s="72">
        <v>2342</v>
      </c>
      <c r="BA1209" s="72">
        <v>2335</v>
      </c>
      <c r="BB1209" s="72">
        <v>2336</v>
      </c>
      <c r="BC1209" s="72">
        <v>44700</v>
      </c>
    </row>
    <row r="1210" spans="1:55" s="72" customFormat="1" ht="27">
      <c r="A1210" s="14" t="s">
        <v>18</v>
      </c>
      <c r="B1210" s="31">
        <v>25</v>
      </c>
      <c r="C1210" s="31">
        <v>9766</v>
      </c>
      <c r="D1210" s="9" t="s">
        <v>922</v>
      </c>
      <c r="E1210" s="14" t="s">
        <v>20</v>
      </c>
      <c r="F1210" s="14" t="s">
        <v>919</v>
      </c>
      <c r="G1210" s="51">
        <v>6010</v>
      </c>
      <c r="H1210" s="51">
        <v>310</v>
      </c>
      <c r="I1210" s="59">
        <v>5.4399999999999997E-2</v>
      </c>
      <c r="J1210" s="51">
        <v>1509800</v>
      </c>
      <c r="K1210" s="51">
        <v>6080</v>
      </c>
      <c r="L1210" s="52">
        <v>5700</v>
      </c>
      <c r="M1210" s="64">
        <f t="shared" si="113"/>
        <v>0.18421052631578946</v>
      </c>
      <c r="N1210" s="43" t="str">
        <f>IFERROR(VLOOKUP(C1210, マスタ!$E$2:$G$33, 3, TRUE), "")</f>
        <v>サービス</v>
      </c>
      <c r="O1210" s="14" t="str">
        <f>IF(F1210 = "", "", TEXT( WORKDAY(TEXT(LEFT(F1210, FIND("(", F1210) - 1), "yyyy/mm/dd"), 1, マスタ!$A$2:$A$106), "yyyymmdd"))</f>
        <v>20170828</v>
      </c>
      <c r="P1210" s="18">
        <v>42975</v>
      </c>
      <c r="Q1210" s="57">
        <v>5990</v>
      </c>
      <c r="R1210" s="57">
        <v>6000</v>
      </c>
      <c r="S1210" s="57">
        <v>5880</v>
      </c>
      <c r="T1210" s="14" t="str">
        <f t="shared" si="114"/>
        <v>無</v>
      </c>
      <c r="U1210" s="14" t="str">
        <f t="shared" si="115"/>
        <v>有</v>
      </c>
      <c r="V1210" s="68">
        <f t="shared" si="116"/>
        <v>-3.3277870216306127E-3</v>
      </c>
      <c r="W1210" s="19" t="s">
        <v>939</v>
      </c>
      <c r="X1210" s="47">
        <v>-60</v>
      </c>
      <c r="Y1210" s="70">
        <f t="shared" si="108"/>
        <v>-9.9833610648918469</v>
      </c>
      <c r="Z1210" s="72">
        <v>5990</v>
      </c>
      <c r="AA1210" s="72">
        <v>6000</v>
      </c>
      <c r="AB1210" s="72">
        <v>5970</v>
      </c>
      <c r="AC1210" s="72">
        <v>5980</v>
      </c>
      <c r="AD1210" s="72">
        <v>46500</v>
      </c>
      <c r="AE1210" s="72">
        <v>5990</v>
      </c>
      <c r="AF1210" s="72">
        <v>5990</v>
      </c>
      <c r="AG1210" s="72">
        <v>5950</v>
      </c>
      <c r="AH1210" s="72">
        <v>5970</v>
      </c>
      <c r="AI1210" s="72">
        <v>10800</v>
      </c>
      <c r="AJ1210" s="72">
        <v>5980</v>
      </c>
      <c r="AK1210" s="72">
        <v>5980</v>
      </c>
      <c r="AL1210" s="72">
        <v>5920</v>
      </c>
      <c r="AM1210" s="72">
        <v>5930</v>
      </c>
      <c r="AN1210" s="72">
        <v>12100</v>
      </c>
      <c r="AO1210" s="72">
        <v>5930</v>
      </c>
      <c r="AP1210" s="72">
        <v>5940</v>
      </c>
      <c r="AQ1210" s="72">
        <v>5920</v>
      </c>
      <c r="AR1210" s="72">
        <v>5920</v>
      </c>
      <c r="AS1210" s="72">
        <v>15400</v>
      </c>
      <c r="AT1210" s="72">
        <v>5930</v>
      </c>
      <c r="AU1210" s="72">
        <v>5940</v>
      </c>
      <c r="AV1210" s="72">
        <v>5920</v>
      </c>
      <c r="AW1210" s="72">
        <v>5930</v>
      </c>
      <c r="AX1210" s="72">
        <v>6400</v>
      </c>
      <c r="AY1210" s="72">
        <v>5930</v>
      </c>
      <c r="AZ1210" s="72">
        <v>5940</v>
      </c>
      <c r="BA1210" s="72">
        <v>5920</v>
      </c>
      <c r="BB1210" s="72">
        <v>5930</v>
      </c>
      <c r="BC1210" s="72">
        <v>7400</v>
      </c>
    </row>
    <row r="1211" spans="1:55" s="72" customFormat="1" ht="15">
      <c r="A1211" s="15" t="s">
        <v>18</v>
      </c>
      <c r="B1211" s="30">
        <v>27</v>
      </c>
      <c r="C1211" s="30">
        <v>5122</v>
      </c>
      <c r="D1211" s="10" t="s">
        <v>923</v>
      </c>
      <c r="E1211" s="15" t="s">
        <v>20</v>
      </c>
      <c r="F1211" s="15" t="s">
        <v>919</v>
      </c>
      <c r="G1211" s="50">
        <v>1196</v>
      </c>
      <c r="H1211" s="50">
        <v>57</v>
      </c>
      <c r="I1211" s="58">
        <v>0.05</v>
      </c>
      <c r="J1211" s="50">
        <v>868000</v>
      </c>
      <c r="K1211" s="50">
        <v>1198</v>
      </c>
      <c r="L1211" s="53">
        <v>1139</v>
      </c>
      <c r="M1211" s="63">
        <f t="shared" si="113"/>
        <v>3.3898305084745763E-2</v>
      </c>
      <c r="N1211" s="42" t="str">
        <f>IFERROR(VLOOKUP(C1211, マスタ!$E$2:$G$33, 3, TRUE), "")</f>
        <v>ゴム</v>
      </c>
      <c r="O1211" s="15" t="str">
        <f>IF(F1211 = "", "", TEXT( WORKDAY(TEXT(LEFT(F1211, FIND("(", F1211) - 1), "yyyy/mm/dd"), 1, マスタ!$A$2:$A$106), "yyyymmdd"))</f>
        <v>20170828</v>
      </c>
      <c r="P1211" s="16">
        <v>42975</v>
      </c>
      <c r="Q1211" s="56">
        <v>1196</v>
      </c>
      <c r="R1211" s="56">
        <v>1196</v>
      </c>
      <c r="S1211" s="56">
        <v>1114</v>
      </c>
      <c r="T1211" s="15" t="str">
        <f t="shared" si="114"/>
        <v>無</v>
      </c>
      <c r="U1211" s="15" t="str">
        <f t="shared" si="115"/>
        <v>有</v>
      </c>
      <c r="V1211" s="67">
        <f t="shared" si="116"/>
        <v>0</v>
      </c>
      <c r="W1211" s="17" t="s">
        <v>939</v>
      </c>
      <c r="X1211" s="46">
        <v>-11</v>
      </c>
      <c r="Y1211" s="71">
        <f t="shared" si="108"/>
        <v>-9.1973244147157196</v>
      </c>
      <c r="Z1211" s="72">
        <v>1196</v>
      </c>
      <c r="AA1211" s="72">
        <v>1196</v>
      </c>
      <c r="AB1211" s="72">
        <v>1185</v>
      </c>
      <c r="AC1211" s="72">
        <v>1186</v>
      </c>
      <c r="AD1211" s="72">
        <v>37000</v>
      </c>
      <c r="AE1211" s="72">
        <v>1186</v>
      </c>
      <c r="AF1211" s="72">
        <v>1186</v>
      </c>
      <c r="AG1211" s="72">
        <v>1177</v>
      </c>
      <c r="AH1211" s="72">
        <v>1177</v>
      </c>
      <c r="AI1211" s="72">
        <v>17000</v>
      </c>
      <c r="AJ1211" s="72">
        <v>1177</v>
      </c>
      <c r="AK1211" s="72">
        <v>1177</v>
      </c>
      <c r="AL1211" s="72">
        <v>1162</v>
      </c>
      <c r="AM1211" s="72">
        <v>1162</v>
      </c>
      <c r="AN1211" s="72">
        <v>23000</v>
      </c>
      <c r="AO1211" s="72">
        <v>1163</v>
      </c>
      <c r="AP1211" s="72">
        <v>1167</v>
      </c>
      <c r="AQ1211" s="72">
        <v>1151</v>
      </c>
      <c r="AR1211" s="72">
        <v>1151</v>
      </c>
      <c r="AS1211" s="72">
        <v>38000</v>
      </c>
      <c r="AT1211" s="72">
        <v>1152</v>
      </c>
      <c r="AU1211" s="72">
        <v>1157</v>
      </c>
      <c r="AV1211" s="72">
        <v>1152</v>
      </c>
      <c r="AW1211" s="72">
        <v>1155</v>
      </c>
      <c r="AX1211" s="72">
        <v>29000</v>
      </c>
      <c r="AY1211" s="72">
        <v>1154</v>
      </c>
      <c r="AZ1211" s="72">
        <v>1155</v>
      </c>
      <c r="BA1211" s="72">
        <v>1146</v>
      </c>
      <c r="BB1211" s="72">
        <v>1147</v>
      </c>
      <c r="BC1211" s="72">
        <v>29000</v>
      </c>
    </row>
    <row r="1212" spans="1:55" s="72" customFormat="1" ht="15">
      <c r="A1212" s="14" t="s">
        <v>18</v>
      </c>
      <c r="B1212" s="31">
        <v>28</v>
      </c>
      <c r="C1212" s="31">
        <v>6305</v>
      </c>
      <c r="D1212" s="9" t="s">
        <v>924</v>
      </c>
      <c r="E1212" s="14" t="s">
        <v>20</v>
      </c>
      <c r="F1212" s="14" t="s">
        <v>919</v>
      </c>
      <c r="G1212" s="51">
        <v>3095</v>
      </c>
      <c r="H1212" s="51">
        <v>147</v>
      </c>
      <c r="I1212" s="59">
        <v>4.99E-2</v>
      </c>
      <c r="J1212" s="51">
        <v>1798200</v>
      </c>
      <c r="K1212" s="51">
        <v>3110</v>
      </c>
      <c r="L1212" s="52">
        <v>2961</v>
      </c>
      <c r="M1212" s="64">
        <f t="shared" si="113"/>
        <v>0.10067114093959731</v>
      </c>
      <c r="N1212" s="43" t="str">
        <f>IFERROR(VLOOKUP(C1212, マスタ!$E$2:$G$33, 3, TRUE), "")</f>
        <v>機械</v>
      </c>
      <c r="O1212" s="14" t="str">
        <f>IF(F1212 = "", "", TEXT( WORKDAY(TEXT(LEFT(F1212, FIND("(", F1212) - 1), "yyyy/mm/dd"), 1, マスタ!$A$2:$A$106), "yyyymmdd"))</f>
        <v>20170828</v>
      </c>
      <c r="P1212" s="18">
        <v>42975</v>
      </c>
      <c r="Q1212" s="57">
        <v>3100</v>
      </c>
      <c r="R1212" s="57">
        <v>3100</v>
      </c>
      <c r="S1212" s="57">
        <v>3070</v>
      </c>
      <c r="T1212" s="14" t="str">
        <f t="shared" si="114"/>
        <v>無</v>
      </c>
      <c r="U1212" s="14" t="str">
        <f t="shared" si="115"/>
        <v>有</v>
      </c>
      <c r="V1212" s="68">
        <f t="shared" si="116"/>
        <v>1.615508885298933E-3</v>
      </c>
      <c r="W1212" s="19" t="s">
        <v>939</v>
      </c>
      <c r="X1212" s="47">
        <v>-30</v>
      </c>
      <c r="Y1212" s="70">
        <f t="shared" si="108"/>
        <v>-9.6930533117932143</v>
      </c>
      <c r="Z1212" s="72">
        <v>3100</v>
      </c>
      <c r="AA1212" s="72">
        <v>3100</v>
      </c>
      <c r="AB1212" s="72">
        <v>3070</v>
      </c>
      <c r="AC1212" s="72">
        <v>3090</v>
      </c>
      <c r="AD1212" s="72">
        <v>48300</v>
      </c>
      <c r="AE1212" s="72">
        <v>3090</v>
      </c>
      <c r="AF1212" s="72">
        <v>3095</v>
      </c>
      <c r="AG1212" s="72">
        <v>3080</v>
      </c>
      <c r="AH1212" s="72">
        <v>3090</v>
      </c>
      <c r="AI1212" s="72">
        <v>13200</v>
      </c>
      <c r="AJ1212" s="72">
        <v>3085</v>
      </c>
      <c r="AK1212" s="72">
        <v>3085</v>
      </c>
      <c r="AL1212" s="72">
        <v>3080</v>
      </c>
      <c r="AM1212" s="72">
        <v>3085</v>
      </c>
      <c r="AN1212" s="72">
        <v>8200</v>
      </c>
      <c r="AO1212" s="72">
        <v>3090</v>
      </c>
      <c r="AP1212" s="72">
        <v>3095</v>
      </c>
      <c r="AQ1212" s="72">
        <v>3080</v>
      </c>
      <c r="AR1212" s="72">
        <v>3085</v>
      </c>
      <c r="AS1212" s="72">
        <v>20400</v>
      </c>
      <c r="AT1212" s="72">
        <v>3085</v>
      </c>
      <c r="AU1212" s="72">
        <v>3090</v>
      </c>
      <c r="AV1212" s="72">
        <v>3085</v>
      </c>
      <c r="AW1212" s="72">
        <v>3085</v>
      </c>
      <c r="AX1212" s="72">
        <v>8700</v>
      </c>
      <c r="AY1212" s="72">
        <v>3085</v>
      </c>
      <c r="AZ1212" s="72">
        <v>3085</v>
      </c>
      <c r="BA1212" s="72">
        <v>3080</v>
      </c>
      <c r="BB1212" s="72">
        <v>3085</v>
      </c>
      <c r="BC1212" s="72">
        <v>6000</v>
      </c>
    </row>
    <row r="1213" spans="1:55" s="72" customFormat="1" ht="15">
      <c r="A1213" s="15" t="s">
        <v>18</v>
      </c>
      <c r="B1213" s="30">
        <v>30</v>
      </c>
      <c r="C1213" s="30">
        <v>6089</v>
      </c>
      <c r="D1213" s="10" t="s">
        <v>583</v>
      </c>
      <c r="E1213" s="15" t="s">
        <v>20</v>
      </c>
      <c r="F1213" s="15" t="s">
        <v>919</v>
      </c>
      <c r="G1213" s="50">
        <v>1163</v>
      </c>
      <c r="H1213" s="50">
        <v>52</v>
      </c>
      <c r="I1213" s="58">
        <v>4.6800000000000001E-2</v>
      </c>
      <c r="J1213" s="50">
        <v>337800</v>
      </c>
      <c r="K1213" s="50">
        <v>1163</v>
      </c>
      <c r="L1213" s="53">
        <v>1106</v>
      </c>
      <c r="M1213" s="63">
        <f t="shared" si="113"/>
        <v>0</v>
      </c>
      <c r="N1213" s="42" t="str">
        <f>IFERROR(VLOOKUP(C1213, マスタ!$E$2:$G$33, 3, TRUE), "")</f>
        <v>機械</v>
      </c>
      <c r="O1213" s="15" t="str">
        <f>IF(F1213 = "", "", TEXT( WORKDAY(TEXT(LEFT(F1213, FIND("(", F1213) - 1), "yyyy/mm/dd"), 1, マスタ!$A$2:$A$106), "yyyymmdd"))</f>
        <v>20170828</v>
      </c>
      <c r="P1213" s="16">
        <v>42975</v>
      </c>
      <c r="Q1213" s="56">
        <v>1177</v>
      </c>
      <c r="R1213" s="56">
        <v>1179</v>
      </c>
      <c r="S1213" s="56">
        <v>1141</v>
      </c>
      <c r="T1213" s="15" t="str">
        <f t="shared" si="114"/>
        <v>無</v>
      </c>
      <c r="U1213" s="15" t="str">
        <f t="shared" si="115"/>
        <v>有</v>
      </c>
      <c r="V1213" s="67">
        <f t="shared" si="116"/>
        <v>1.2037833190025715E-2</v>
      </c>
      <c r="W1213" s="17" t="s">
        <v>939</v>
      </c>
      <c r="X1213" s="46">
        <v>-11</v>
      </c>
      <c r="Y1213" s="71">
        <f t="shared" si="108"/>
        <v>-9.4582975064488384</v>
      </c>
      <c r="Z1213" s="72">
        <v>1177</v>
      </c>
      <c r="AA1213" s="72">
        <v>1179</v>
      </c>
      <c r="AB1213" s="72">
        <v>1155</v>
      </c>
      <c r="AC1213" s="72">
        <v>1155</v>
      </c>
      <c r="AD1213" s="72">
        <v>59700</v>
      </c>
      <c r="AE1213" s="72">
        <v>1156</v>
      </c>
      <c r="AF1213" s="72">
        <v>1158</v>
      </c>
      <c r="AG1213" s="72">
        <v>1150</v>
      </c>
      <c r="AH1213" s="72">
        <v>1153</v>
      </c>
      <c r="AI1213" s="72">
        <v>10700</v>
      </c>
      <c r="AJ1213" s="72">
        <v>1153</v>
      </c>
      <c r="AK1213" s="72">
        <v>1160</v>
      </c>
      <c r="AL1213" s="72">
        <v>1145</v>
      </c>
      <c r="AM1213" s="72">
        <v>1153</v>
      </c>
      <c r="AN1213" s="72">
        <v>21400</v>
      </c>
      <c r="AO1213" s="72">
        <v>1151</v>
      </c>
      <c r="AP1213" s="72">
        <v>1161</v>
      </c>
      <c r="AQ1213" s="72">
        <v>1151</v>
      </c>
      <c r="AR1213" s="72">
        <v>1159</v>
      </c>
      <c r="AS1213" s="72">
        <v>9800</v>
      </c>
      <c r="AT1213" s="72">
        <v>1159</v>
      </c>
      <c r="AU1213" s="72">
        <v>1168</v>
      </c>
      <c r="AV1213" s="72">
        <v>1159</v>
      </c>
      <c r="AW1213" s="72">
        <v>1163</v>
      </c>
      <c r="AX1213" s="72">
        <v>3400</v>
      </c>
      <c r="AY1213" s="72">
        <v>1163</v>
      </c>
      <c r="AZ1213" s="72">
        <v>1163</v>
      </c>
      <c r="BA1213" s="72">
        <v>1160</v>
      </c>
      <c r="BB1213" s="72">
        <v>1161</v>
      </c>
      <c r="BC1213" s="72">
        <v>600</v>
      </c>
    </row>
    <row r="1214" spans="1:55" s="72" customFormat="1" ht="15">
      <c r="A1214" s="14" t="s">
        <v>18</v>
      </c>
      <c r="B1214" s="31">
        <v>35</v>
      </c>
      <c r="C1214" s="31">
        <v>4205</v>
      </c>
      <c r="D1214" s="9" t="s">
        <v>393</v>
      </c>
      <c r="E1214" s="14" t="s">
        <v>20</v>
      </c>
      <c r="F1214" s="14" t="s">
        <v>919</v>
      </c>
      <c r="G1214" s="51">
        <v>1446</v>
      </c>
      <c r="H1214" s="51">
        <v>58</v>
      </c>
      <c r="I1214" s="59">
        <v>4.1799999999999997E-2</v>
      </c>
      <c r="J1214" s="51">
        <v>2043000</v>
      </c>
      <c r="K1214" s="51">
        <v>1453</v>
      </c>
      <c r="L1214" s="52">
        <v>1406</v>
      </c>
      <c r="M1214" s="64">
        <f t="shared" si="113"/>
        <v>0.14893617021276595</v>
      </c>
      <c r="N1214" s="43" t="str">
        <f>IFERROR(VLOOKUP(C1214, マスタ!$E$2:$G$33, 3, TRUE), "")</f>
        <v>化学・医薬品</v>
      </c>
      <c r="O1214" s="14" t="str">
        <f>IF(F1214 = "", "", TEXT( WORKDAY(TEXT(LEFT(F1214, FIND("(", F1214) - 1), "yyyy/mm/dd"), 1, マスタ!$A$2:$A$106), "yyyymmdd"))</f>
        <v>20170828</v>
      </c>
      <c r="P1214" s="18">
        <v>42975</v>
      </c>
      <c r="Q1214" s="57">
        <v>1440</v>
      </c>
      <c r="R1214" s="57">
        <v>1450</v>
      </c>
      <c r="S1214" s="57">
        <v>1421</v>
      </c>
      <c r="T1214" s="14" t="str">
        <f t="shared" si="114"/>
        <v>無</v>
      </c>
      <c r="U1214" s="14" t="str">
        <f t="shared" si="115"/>
        <v>有</v>
      </c>
      <c r="V1214" s="68">
        <f t="shared" si="116"/>
        <v>-4.1493775933609811E-3</v>
      </c>
      <c r="W1214" s="19" t="s">
        <v>942</v>
      </c>
      <c r="X1214" s="47">
        <v>0</v>
      </c>
      <c r="Y1214" s="70">
        <f t="shared" si="108"/>
        <v>0</v>
      </c>
      <c r="Z1214" s="72">
        <v>1440</v>
      </c>
      <c r="AA1214" s="72">
        <v>1450</v>
      </c>
      <c r="AB1214" s="72">
        <v>1436</v>
      </c>
      <c r="AC1214" s="72">
        <v>1448</v>
      </c>
      <c r="AD1214" s="72">
        <v>86000</v>
      </c>
      <c r="AE1214" s="72">
        <v>1447</v>
      </c>
      <c r="AF1214" s="72">
        <v>1447</v>
      </c>
      <c r="AG1214" s="72">
        <v>1438</v>
      </c>
      <c r="AH1214" s="72">
        <v>1443</v>
      </c>
      <c r="AI1214" s="72">
        <v>53000</v>
      </c>
      <c r="AJ1214" s="72">
        <v>1443</v>
      </c>
      <c r="AK1214" s="72">
        <v>1443</v>
      </c>
      <c r="AL1214" s="72">
        <v>1437</v>
      </c>
      <c r="AM1214" s="72">
        <v>1438</v>
      </c>
      <c r="AN1214" s="72">
        <v>23000</v>
      </c>
      <c r="AO1214" s="72">
        <v>1439</v>
      </c>
      <c r="AP1214" s="72">
        <v>1439</v>
      </c>
      <c r="AQ1214" s="72">
        <v>1434</v>
      </c>
      <c r="AR1214" s="72">
        <v>1435</v>
      </c>
      <c r="AS1214" s="72">
        <v>19000</v>
      </c>
      <c r="AT1214" s="72">
        <v>1435</v>
      </c>
      <c r="AU1214" s="72">
        <v>1443</v>
      </c>
      <c r="AV1214" s="72">
        <v>1435</v>
      </c>
      <c r="AW1214" s="72">
        <v>1440</v>
      </c>
      <c r="AX1214" s="72">
        <v>34000</v>
      </c>
      <c r="AY1214" s="72">
        <v>1439</v>
      </c>
      <c r="AZ1214" s="72">
        <v>1439</v>
      </c>
      <c r="BA1214" s="72">
        <v>1436</v>
      </c>
      <c r="BB1214" s="72">
        <v>1436</v>
      </c>
      <c r="BC1214" s="72">
        <v>6000</v>
      </c>
    </row>
    <row r="1215" spans="1:55" s="72" customFormat="1" ht="15">
      <c r="A1215" s="15" t="s">
        <v>18</v>
      </c>
      <c r="B1215" s="30">
        <v>36</v>
      </c>
      <c r="C1215" s="30">
        <v>6277</v>
      </c>
      <c r="D1215" s="10" t="s">
        <v>925</v>
      </c>
      <c r="E1215" s="15" t="s">
        <v>20</v>
      </c>
      <c r="F1215" s="15" t="s">
        <v>919</v>
      </c>
      <c r="G1215" s="50">
        <v>5000</v>
      </c>
      <c r="H1215" s="50">
        <v>200</v>
      </c>
      <c r="I1215" s="58">
        <v>4.1700000000000001E-2</v>
      </c>
      <c r="J1215" s="50">
        <v>67600</v>
      </c>
      <c r="K1215" s="50">
        <v>5020</v>
      </c>
      <c r="L1215" s="53">
        <v>4830</v>
      </c>
      <c r="M1215" s="63">
        <f t="shared" si="113"/>
        <v>0.10526315789473684</v>
      </c>
      <c r="N1215" s="42" t="str">
        <f>IFERROR(VLOOKUP(C1215, マスタ!$E$2:$G$33, 3, TRUE), "")</f>
        <v>機械</v>
      </c>
      <c r="O1215" s="15" t="str">
        <f>IF(F1215 = "", "", TEXT( WORKDAY(TEXT(LEFT(F1215, FIND("(", F1215) - 1), "yyyy/mm/dd"), 1, マスタ!$A$2:$A$106), "yyyymmdd"))</f>
        <v>20170828</v>
      </c>
      <c r="P1215" s="16">
        <v>42975</v>
      </c>
      <c r="Q1215" s="56">
        <v>5060</v>
      </c>
      <c r="R1215" s="56">
        <v>5130</v>
      </c>
      <c r="S1215" s="56">
        <v>5000</v>
      </c>
      <c r="T1215" s="15" t="str">
        <f t="shared" si="114"/>
        <v>有</v>
      </c>
      <c r="U1215" s="15" t="str">
        <f t="shared" si="115"/>
        <v>有</v>
      </c>
      <c r="V1215" s="67">
        <f t="shared" si="116"/>
        <v>1.2000000000000011E-2</v>
      </c>
      <c r="W1215" s="17" t="s">
        <v>942</v>
      </c>
      <c r="X1215" s="46">
        <v>60</v>
      </c>
      <c r="Y1215" s="71">
        <f t="shared" si="108"/>
        <v>12</v>
      </c>
      <c r="Z1215" s="72">
        <v>5060</v>
      </c>
      <c r="AA1215" s="72">
        <v>5070</v>
      </c>
      <c r="AB1215" s="72">
        <v>5040</v>
      </c>
      <c r="AC1215" s="72">
        <v>5060</v>
      </c>
      <c r="AD1215" s="72">
        <v>3300</v>
      </c>
      <c r="AE1215" s="72">
        <v>5060</v>
      </c>
      <c r="AF1215" s="72">
        <v>5070</v>
      </c>
      <c r="AG1215" s="72">
        <v>5050</v>
      </c>
      <c r="AH1215" s="72">
        <v>5060</v>
      </c>
      <c r="AI1215" s="72">
        <v>800</v>
      </c>
      <c r="AJ1215" s="72">
        <v>5060</v>
      </c>
      <c r="AK1215" s="72">
        <v>5100</v>
      </c>
      <c r="AL1215" s="72">
        <v>5050</v>
      </c>
      <c r="AM1215" s="72">
        <v>5100</v>
      </c>
      <c r="AN1215" s="72">
        <v>3700</v>
      </c>
      <c r="AO1215" s="72">
        <v>5090</v>
      </c>
      <c r="AP1215" s="72">
        <v>5090</v>
      </c>
      <c r="AQ1215" s="72">
        <v>5080</v>
      </c>
      <c r="AR1215" s="72">
        <v>5090</v>
      </c>
      <c r="AS1215" s="72">
        <v>1900</v>
      </c>
      <c r="AT1215" s="72">
        <v>5090</v>
      </c>
      <c r="AU1215" s="72">
        <v>5130</v>
      </c>
      <c r="AV1215" s="72">
        <v>5090</v>
      </c>
      <c r="AW1215" s="72">
        <v>5120</v>
      </c>
      <c r="AX1215" s="72">
        <v>2600</v>
      </c>
      <c r="AY1215" s="72">
        <v>5120</v>
      </c>
      <c r="AZ1215" s="72">
        <v>5120</v>
      </c>
      <c r="BA1215" s="72">
        <v>5120</v>
      </c>
      <c r="BB1215" s="72">
        <v>5120</v>
      </c>
      <c r="BC1215" s="72">
        <v>200</v>
      </c>
    </row>
    <row r="1216" spans="1:55" s="72" customFormat="1" ht="15">
      <c r="A1216" s="14" t="s">
        <v>18</v>
      </c>
      <c r="B1216" s="31">
        <v>38</v>
      </c>
      <c r="C1216" s="31">
        <v>4587</v>
      </c>
      <c r="D1216" s="9" t="s">
        <v>501</v>
      </c>
      <c r="E1216" s="14" t="s">
        <v>20</v>
      </c>
      <c r="F1216" s="14" t="s">
        <v>919</v>
      </c>
      <c r="G1216" s="51">
        <v>3705</v>
      </c>
      <c r="H1216" s="51">
        <v>145</v>
      </c>
      <c r="I1216" s="59">
        <v>4.07E-2</v>
      </c>
      <c r="J1216" s="51">
        <v>2778000</v>
      </c>
      <c r="K1216" s="51">
        <v>3710</v>
      </c>
      <c r="L1216" s="52">
        <v>3560</v>
      </c>
      <c r="M1216" s="64">
        <f t="shared" si="113"/>
        <v>3.3333333333333333E-2</v>
      </c>
      <c r="N1216" s="43" t="str">
        <f>IFERROR(VLOOKUP(C1216, マスタ!$E$2:$G$33, 3, TRUE), "")</f>
        <v>化学・医薬品</v>
      </c>
      <c r="O1216" s="14" t="str">
        <f>IF(F1216 = "", "", TEXT( WORKDAY(TEXT(LEFT(F1216, FIND("(", F1216) - 1), "yyyy/mm/dd"), 1, マスタ!$A$2:$A$106), "yyyymmdd"))</f>
        <v>20170828</v>
      </c>
      <c r="P1216" s="18">
        <v>42975</v>
      </c>
      <c r="Q1216" s="57">
        <v>3790</v>
      </c>
      <c r="R1216" s="57">
        <v>3880</v>
      </c>
      <c r="S1216" s="57">
        <v>3730</v>
      </c>
      <c r="T1216" s="14" t="str">
        <f t="shared" si="114"/>
        <v>有</v>
      </c>
      <c r="U1216" s="14" t="str">
        <f t="shared" si="115"/>
        <v>有</v>
      </c>
      <c r="V1216" s="68">
        <f t="shared" si="116"/>
        <v>2.2941970310391469E-2</v>
      </c>
      <c r="W1216" s="19" t="s">
        <v>942</v>
      </c>
      <c r="X1216" s="47">
        <v>60</v>
      </c>
      <c r="Y1216" s="70">
        <f t="shared" si="108"/>
        <v>16.194331983805668</v>
      </c>
      <c r="Z1216" s="72">
        <v>3790</v>
      </c>
      <c r="AA1216" s="72">
        <v>3795</v>
      </c>
      <c r="AB1216" s="72">
        <v>3780</v>
      </c>
      <c r="AC1216" s="72">
        <v>3795</v>
      </c>
      <c r="AD1216" s="72">
        <v>253800</v>
      </c>
      <c r="AE1216" s="72">
        <v>3790</v>
      </c>
      <c r="AF1216" s="72">
        <v>3835</v>
      </c>
      <c r="AG1216" s="72">
        <v>3790</v>
      </c>
      <c r="AH1216" s="72">
        <v>3825</v>
      </c>
      <c r="AI1216" s="72">
        <v>201000</v>
      </c>
      <c r="AJ1216" s="72">
        <v>3820</v>
      </c>
      <c r="AK1216" s="72">
        <v>3830</v>
      </c>
      <c r="AL1216" s="72">
        <v>3810</v>
      </c>
      <c r="AM1216" s="72">
        <v>3815</v>
      </c>
      <c r="AN1216" s="72">
        <v>48800</v>
      </c>
      <c r="AO1216" s="72">
        <v>3820</v>
      </c>
      <c r="AP1216" s="72">
        <v>3825</v>
      </c>
      <c r="AQ1216" s="72">
        <v>3810</v>
      </c>
      <c r="AR1216" s="72">
        <v>3820</v>
      </c>
      <c r="AS1216" s="72">
        <v>39000</v>
      </c>
      <c r="AT1216" s="72">
        <v>3815</v>
      </c>
      <c r="AU1216" s="72">
        <v>3855</v>
      </c>
      <c r="AV1216" s="72">
        <v>3815</v>
      </c>
      <c r="AW1216" s="72">
        <v>3850</v>
      </c>
      <c r="AX1216" s="72">
        <v>147100</v>
      </c>
      <c r="AY1216" s="72">
        <v>3845</v>
      </c>
      <c r="AZ1216" s="72">
        <v>3850</v>
      </c>
      <c r="BA1216" s="72">
        <v>3830</v>
      </c>
      <c r="BB1216" s="72">
        <v>3840</v>
      </c>
      <c r="BC1216" s="72">
        <v>70300</v>
      </c>
    </row>
    <row r="1217" spans="1:55" s="72" customFormat="1" ht="40.5">
      <c r="A1217" s="15" t="s">
        <v>18</v>
      </c>
      <c r="B1217" s="30">
        <v>39</v>
      </c>
      <c r="C1217" s="30">
        <v>8028</v>
      </c>
      <c r="D1217" s="10" t="s">
        <v>926</v>
      </c>
      <c r="E1217" s="15" t="s">
        <v>20</v>
      </c>
      <c r="F1217" s="15" t="s">
        <v>919</v>
      </c>
      <c r="G1217" s="50">
        <v>6040</v>
      </c>
      <c r="H1217" s="50">
        <v>230</v>
      </c>
      <c r="I1217" s="58">
        <v>3.9600000000000003E-2</v>
      </c>
      <c r="J1217" s="50">
        <v>1732900</v>
      </c>
      <c r="K1217" s="50">
        <v>6200</v>
      </c>
      <c r="L1217" s="53">
        <v>5980</v>
      </c>
      <c r="M1217" s="63">
        <f t="shared" si="113"/>
        <v>0.72727272727272729</v>
      </c>
      <c r="N1217" s="42" t="str">
        <f>IFERROR(VLOOKUP(C1217, マスタ!$E$2:$G$33, 3, TRUE), "")</f>
        <v>商業</v>
      </c>
      <c r="O1217" s="15" t="str">
        <f>IF(F1217 = "", "", TEXT( WORKDAY(TEXT(LEFT(F1217, FIND("(", F1217) - 1), "yyyy/mm/dd"), 1, マスタ!$A$2:$A$106), "yyyymmdd"))</f>
        <v>20170828</v>
      </c>
      <c r="P1217" s="16">
        <v>42975</v>
      </c>
      <c r="Q1217" s="56">
        <v>6050</v>
      </c>
      <c r="R1217" s="56">
        <v>6060</v>
      </c>
      <c r="S1217" s="56">
        <v>5940</v>
      </c>
      <c r="T1217" s="15" t="str">
        <f t="shared" si="114"/>
        <v>無</v>
      </c>
      <c r="U1217" s="15" t="str">
        <f t="shared" si="115"/>
        <v>有</v>
      </c>
      <c r="V1217" s="67">
        <f t="shared" si="116"/>
        <v>1.6556291390728006E-3</v>
      </c>
      <c r="W1217" s="17" t="s">
        <v>939</v>
      </c>
      <c r="X1217" s="46">
        <v>-60</v>
      </c>
      <c r="Y1217" s="71">
        <f t="shared" si="108"/>
        <v>-9.9337748344370862</v>
      </c>
      <c r="Z1217" s="72">
        <v>6050</v>
      </c>
      <c r="AA1217" s="72">
        <v>6060</v>
      </c>
      <c r="AB1217" s="72">
        <v>5980</v>
      </c>
      <c r="AC1217" s="72">
        <v>5990</v>
      </c>
      <c r="AD1217" s="72">
        <v>83500</v>
      </c>
      <c r="AE1217" s="72">
        <v>5990</v>
      </c>
      <c r="AF1217" s="72">
        <v>6010</v>
      </c>
      <c r="AG1217" s="72">
        <v>5990</v>
      </c>
      <c r="AH1217" s="72">
        <v>6010</v>
      </c>
      <c r="AI1217" s="72">
        <v>7900</v>
      </c>
      <c r="AJ1217" s="72">
        <v>6010</v>
      </c>
      <c r="AK1217" s="72">
        <v>6010</v>
      </c>
      <c r="AL1217" s="72">
        <v>5980</v>
      </c>
      <c r="AM1217" s="72">
        <v>5980</v>
      </c>
      <c r="AN1217" s="72">
        <v>46500</v>
      </c>
      <c r="AO1217" s="72">
        <v>5980</v>
      </c>
      <c r="AP1217" s="72">
        <v>6010</v>
      </c>
      <c r="AQ1217" s="72">
        <v>5970</v>
      </c>
      <c r="AR1217" s="72">
        <v>6010</v>
      </c>
      <c r="AS1217" s="72">
        <v>26300</v>
      </c>
      <c r="AT1217" s="72">
        <v>6010</v>
      </c>
      <c r="AU1217" s="72">
        <v>6010</v>
      </c>
      <c r="AV1217" s="72">
        <v>6010</v>
      </c>
      <c r="AW1217" s="72">
        <v>6010</v>
      </c>
      <c r="AX1217" s="72">
        <v>3900</v>
      </c>
      <c r="AY1217" s="72">
        <v>6000</v>
      </c>
      <c r="AZ1217" s="72">
        <v>6000</v>
      </c>
      <c r="BA1217" s="72">
        <v>5990</v>
      </c>
      <c r="BB1217" s="72">
        <v>6000</v>
      </c>
      <c r="BC1217" s="72">
        <v>12000</v>
      </c>
    </row>
    <row r="1218" spans="1:55" s="72" customFormat="1" ht="15">
      <c r="A1218" s="14" t="s">
        <v>18</v>
      </c>
      <c r="B1218" s="31">
        <v>40</v>
      </c>
      <c r="C1218" s="31">
        <v>6905</v>
      </c>
      <c r="D1218" s="9" t="s">
        <v>927</v>
      </c>
      <c r="E1218" s="14" t="s">
        <v>20</v>
      </c>
      <c r="F1218" s="14" t="s">
        <v>919</v>
      </c>
      <c r="G1218" s="51">
        <v>1395</v>
      </c>
      <c r="H1218" s="51">
        <v>53</v>
      </c>
      <c r="I1218" s="59">
        <v>3.95E-2</v>
      </c>
      <c r="J1218" s="51">
        <v>211300</v>
      </c>
      <c r="K1218" s="51">
        <v>1404</v>
      </c>
      <c r="L1218" s="52">
        <v>1334</v>
      </c>
      <c r="M1218" s="64">
        <f t="shared" si="113"/>
        <v>0.12857142857142856</v>
      </c>
      <c r="N1218" s="43" t="str">
        <f>IFERROR(VLOOKUP(C1218, マスタ!$E$2:$G$33, 3, TRUE), "")</f>
        <v>電気</v>
      </c>
      <c r="O1218" s="14" t="str">
        <f>IF(F1218 = "", "", TEXT( WORKDAY(TEXT(LEFT(F1218, FIND("(", F1218) - 1), "yyyy/mm/dd"), 1, マスタ!$A$2:$A$106), "yyyymmdd"))</f>
        <v>20170828</v>
      </c>
      <c r="P1218" s="18">
        <v>42975</v>
      </c>
      <c r="Q1218" s="57">
        <v>1390</v>
      </c>
      <c r="R1218" s="57">
        <v>1392</v>
      </c>
      <c r="S1218" s="57">
        <v>1369</v>
      </c>
      <c r="T1218" s="14" t="str">
        <f t="shared" si="114"/>
        <v>無</v>
      </c>
      <c r="U1218" s="14" t="str">
        <f t="shared" si="115"/>
        <v>有</v>
      </c>
      <c r="V1218" s="68">
        <f t="shared" si="116"/>
        <v>-3.5842293906810374E-3</v>
      </c>
      <c r="W1218" s="19" t="s">
        <v>939</v>
      </c>
      <c r="X1218" s="47">
        <v>-13</v>
      </c>
      <c r="Y1218" s="70">
        <f t="shared" si="108"/>
        <v>-9.3189964157706093</v>
      </c>
      <c r="Z1218" s="72">
        <v>1390</v>
      </c>
      <c r="AA1218" s="72">
        <v>1392</v>
      </c>
      <c r="AB1218" s="72">
        <v>1379</v>
      </c>
      <c r="AC1218" s="72">
        <v>1386</v>
      </c>
      <c r="AD1218" s="72">
        <v>5500</v>
      </c>
      <c r="AE1218" s="72">
        <v>1385</v>
      </c>
      <c r="AF1218" s="72">
        <v>1385</v>
      </c>
      <c r="AG1218" s="72">
        <v>1385</v>
      </c>
      <c r="AH1218" s="72">
        <v>1385</v>
      </c>
      <c r="AI1218" s="72">
        <v>300</v>
      </c>
      <c r="AJ1218" s="72">
        <v>1383</v>
      </c>
      <c r="AK1218" s="72">
        <v>1383</v>
      </c>
      <c r="AL1218" s="72">
        <v>1377</v>
      </c>
      <c r="AM1218" s="72">
        <v>1377</v>
      </c>
      <c r="AN1218" s="72">
        <v>800</v>
      </c>
      <c r="AO1218" s="72">
        <v>1378</v>
      </c>
      <c r="AP1218" s="72">
        <v>1381</v>
      </c>
      <c r="AQ1218" s="72">
        <v>1378</v>
      </c>
      <c r="AR1218" s="72">
        <v>1381</v>
      </c>
      <c r="AS1218" s="72">
        <v>900</v>
      </c>
      <c r="AT1218" s="72">
        <v>1381</v>
      </c>
      <c r="AU1218" s="72">
        <v>1381</v>
      </c>
      <c r="AV1218" s="72">
        <v>1380</v>
      </c>
      <c r="AW1218" s="72">
        <v>1380</v>
      </c>
      <c r="AX1218" s="72">
        <v>300</v>
      </c>
      <c r="AY1218" s="72">
        <v>1378</v>
      </c>
      <c r="AZ1218" s="72">
        <v>1378</v>
      </c>
      <c r="BA1218" s="72">
        <v>1377</v>
      </c>
      <c r="BB1218" s="72">
        <v>1377</v>
      </c>
      <c r="BC1218" s="72">
        <v>300</v>
      </c>
    </row>
    <row r="1219" spans="1:55" s="72" customFormat="1" ht="27">
      <c r="A1219" s="15" t="s">
        <v>18</v>
      </c>
      <c r="B1219" s="30">
        <v>42</v>
      </c>
      <c r="C1219" s="30">
        <v>6171</v>
      </c>
      <c r="D1219" s="10" t="s">
        <v>22</v>
      </c>
      <c r="E1219" s="15" t="s">
        <v>20</v>
      </c>
      <c r="F1219" s="15" t="s">
        <v>919</v>
      </c>
      <c r="G1219" s="50">
        <v>1651</v>
      </c>
      <c r="H1219" s="50">
        <v>61</v>
      </c>
      <c r="I1219" s="58">
        <v>3.8399999999999997E-2</v>
      </c>
      <c r="J1219" s="50">
        <v>117200</v>
      </c>
      <c r="K1219" s="50">
        <v>1660</v>
      </c>
      <c r="L1219" s="53">
        <v>1585</v>
      </c>
      <c r="M1219" s="63">
        <f t="shared" si="113"/>
        <v>0.12</v>
      </c>
      <c r="N1219" s="42" t="str">
        <f>IFERROR(VLOOKUP(C1219, マスタ!$E$2:$G$33, 3, TRUE), "")</f>
        <v>機械</v>
      </c>
      <c r="O1219" s="15" t="str">
        <f>IF(F1219 = "", "", TEXT( WORKDAY(TEXT(LEFT(F1219, FIND("(", F1219) - 1), "yyyy/mm/dd"), 1, マスタ!$A$2:$A$106), "yyyymmdd"))</f>
        <v>20170828</v>
      </c>
      <c r="P1219" s="16">
        <v>42975</v>
      </c>
      <c r="Q1219" s="56">
        <v>1670</v>
      </c>
      <c r="R1219" s="56">
        <v>1760</v>
      </c>
      <c r="S1219" s="56">
        <v>1660</v>
      </c>
      <c r="T1219" s="15" t="str">
        <f t="shared" si="114"/>
        <v>有</v>
      </c>
      <c r="U1219" s="15" t="str">
        <f t="shared" si="115"/>
        <v>無</v>
      </c>
      <c r="V1219" s="67">
        <f t="shared" si="116"/>
        <v>1.1508176862507602E-2</v>
      </c>
      <c r="W1219" s="17" t="s">
        <v>940</v>
      </c>
      <c r="X1219" s="46">
        <v>33</v>
      </c>
      <c r="Y1219" s="71">
        <f t="shared" si="108"/>
        <v>19.987886129618413</v>
      </c>
      <c r="Z1219" s="72">
        <v>1670</v>
      </c>
      <c r="AA1219" s="72">
        <v>1680</v>
      </c>
      <c r="AB1219" s="72">
        <v>1669</v>
      </c>
      <c r="AC1219" s="72">
        <v>1679</v>
      </c>
      <c r="AD1219" s="72">
        <v>9200</v>
      </c>
      <c r="AE1219" s="72">
        <v>1677</v>
      </c>
      <c r="AF1219" s="72">
        <v>1677</v>
      </c>
      <c r="AG1219" s="72">
        <v>1670</v>
      </c>
      <c r="AH1219" s="72">
        <v>1672</v>
      </c>
      <c r="AI1219" s="72">
        <v>1300</v>
      </c>
      <c r="AJ1219" s="72">
        <v>1673</v>
      </c>
      <c r="AK1219" s="72">
        <v>1707</v>
      </c>
      <c r="AL1219" s="72">
        <v>1673</v>
      </c>
      <c r="AM1219" s="72">
        <v>1705</v>
      </c>
      <c r="AN1219" s="72">
        <v>14500</v>
      </c>
      <c r="AO1219" s="72">
        <v>1707</v>
      </c>
      <c r="AP1219" s="72">
        <v>1710</v>
      </c>
      <c r="AQ1219" s="72">
        <v>1698</v>
      </c>
      <c r="AR1219" s="72">
        <v>1700</v>
      </c>
      <c r="AS1219" s="72">
        <v>4900</v>
      </c>
      <c r="AT1219" s="72">
        <v>1700</v>
      </c>
      <c r="AU1219" s="72">
        <v>1705</v>
      </c>
      <c r="AV1219" s="72">
        <v>1688</v>
      </c>
      <c r="AW1219" s="72">
        <v>1693</v>
      </c>
      <c r="AX1219" s="72">
        <v>3400</v>
      </c>
      <c r="AY1219" s="72">
        <v>1692</v>
      </c>
      <c r="AZ1219" s="72">
        <v>1700</v>
      </c>
      <c r="BA1219" s="72">
        <v>1686</v>
      </c>
      <c r="BB1219" s="72">
        <v>1700</v>
      </c>
      <c r="BC1219" s="72">
        <v>2800</v>
      </c>
    </row>
    <row r="1220" spans="1:55" s="72" customFormat="1" ht="15">
      <c r="A1220" s="14" t="s">
        <v>18</v>
      </c>
      <c r="B1220" s="31">
        <v>44</v>
      </c>
      <c r="C1220" s="31">
        <v>6875</v>
      </c>
      <c r="D1220" s="9" t="s">
        <v>353</v>
      </c>
      <c r="E1220" s="14" t="s">
        <v>20</v>
      </c>
      <c r="F1220" s="14" t="s">
        <v>919</v>
      </c>
      <c r="G1220" s="51">
        <v>3695</v>
      </c>
      <c r="H1220" s="51">
        <v>130</v>
      </c>
      <c r="I1220" s="59">
        <v>3.6499999999999998E-2</v>
      </c>
      <c r="J1220" s="51">
        <v>441600</v>
      </c>
      <c r="K1220" s="51">
        <v>3705</v>
      </c>
      <c r="L1220" s="52">
        <v>3590</v>
      </c>
      <c r="M1220" s="64">
        <f t="shared" si="113"/>
        <v>8.6956521739130432E-2</v>
      </c>
      <c r="N1220" s="43" t="str">
        <f>IFERROR(VLOOKUP(C1220, マスタ!$E$2:$G$33, 3, TRUE), "")</f>
        <v>電気</v>
      </c>
      <c r="O1220" s="14" t="str">
        <f>IF(F1220 = "", "", TEXT( WORKDAY(TEXT(LEFT(F1220, FIND("(", F1220) - 1), "yyyy/mm/dd"), 1, マスタ!$A$2:$A$106), "yyyymmdd"))</f>
        <v>20170828</v>
      </c>
      <c r="P1220" s="18">
        <v>42975</v>
      </c>
      <c r="Q1220" s="57">
        <v>3705</v>
      </c>
      <c r="R1220" s="57">
        <v>3775</v>
      </c>
      <c r="S1220" s="57">
        <v>3530</v>
      </c>
      <c r="T1220" s="14" t="str">
        <f t="shared" si="114"/>
        <v>有</v>
      </c>
      <c r="U1220" s="14" t="str">
        <f t="shared" si="115"/>
        <v>有</v>
      </c>
      <c r="V1220" s="68">
        <f t="shared" si="116"/>
        <v>2.7063599458727605E-3</v>
      </c>
      <c r="W1220" s="19" t="s">
        <v>941</v>
      </c>
      <c r="X1220" s="47">
        <v>-10</v>
      </c>
      <c r="Y1220" s="70">
        <f t="shared" si="108"/>
        <v>-2.7063599458728014</v>
      </c>
      <c r="Z1220" s="72">
        <v>3705</v>
      </c>
      <c r="AA1220" s="72">
        <v>3770</v>
      </c>
      <c r="AB1220" s="72">
        <v>3700</v>
      </c>
      <c r="AC1220" s="72">
        <v>3765</v>
      </c>
      <c r="AD1220" s="72">
        <v>67400</v>
      </c>
      <c r="AE1220" s="72">
        <v>3755</v>
      </c>
      <c r="AF1220" s="72">
        <v>3775</v>
      </c>
      <c r="AG1220" s="72">
        <v>3740</v>
      </c>
      <c r="AH1220" s="72">
        <v>3745</v>
      </c>
      <c r="AI1220" s="72">
        <v>20400</v>
      </c>
      <c r="AJ1220" s="72">
        <v>3755</v>
      </c>
      <c r="AK1220" s="72">
        <v>3755</v>
      </c>
      <c r="AL1220" s="72">
        <v>3730</v>
      </c>
      <c r="AM1220" s="72">
        <v>3740</v>
      </c>
      <c r="AN1220" s="72">
        <v>9400</v>
      </c>
      <c r="AO1220" s="72">
        <v>3740</v>
      </c>
      <c r="AP1220" s="72">
        <v>3740</v>
      </c>
      <c r="AQ1220" s="72">
        <v>3695</v>
      </c>
      <c r="AR1220" s="72">
        <v>3700</v>
      </c>
      <c r="AS1220" s="72">
        <v>16800</v>
      </c>
      <c r="AT1220" s="72">
        <v>3700</v>
      </c>
      <c r="AU1220" s="72">
        <v>3700</v>
      </c>
      <c r="AV1220" s="72">
        <v>3680</v>
      </c>
      <c r="AW1220" s="72">
        <v>3695</v>
      </c>
      <c r="AX1220" s="72">
        <v>8400</v>
      </c>
      <c r="AY1220" s="72">
        <v>3695</v>
      </c>
      <c r="AZ1220" s="72">
        <v>3700</v>
      </c>
      <c r="BA1220" s="72">
        <v>3685</v>
      </c>
      <c r="BB1220" s="72">
        <v>3695</v>
      </c>
      <c r="BC1220" s="72">
        <v>5800</v>
      </c>
    </row>
    <row r="1221" spans="1:55" s="72" customFormat="1" ht="15">
      <c r="A1221" s="15" t="s">
        <v>18</v>
      </c>
      <c r="B1221" s="30">
        <v>45</v>
      </c>
      <c r="C1221" s="30">
        <v>5451</v>
      </c>
      <c r="D1221" s="10" t="s">
        <v>638</v>
      </c>
      <c r="E1221" s="15" t="s">
        <v>20</v>
      </c>
      <c r="F1221" s="15" t="s">
        <v>919</v>
      </c>
      <c r="G1221" s="50">
        <v>3080</v>
      </c>
      <c r="H1221" s="50">
        <v>104</v>
      </c>
      <c r="I1221" s="58">
        <v>3.49E-2</v>
      </c>
      <c r="J1221" s="50">
        <v>113300</v>
      </c>
      <c r="K1221" s="50">
        <v>3085</v>
      </c>
      <c r="L1221" s="53">
        <v>2986</v>
      </c>
      <c r="M1221" s="63">
        <f t="shared" si="113"/>
        <v>5.0505050505050504E-2</v>
      </c>
      <c r="N1221" s="42" t="str">
        <f>IFERROR(VLOOKUP(C1221, マスタ!$E$2:$G$33, 3, TRUE), "")</f>
        <v>鉄鋼</v>
      </c>
      <c r="O1221" s="15" t="str">
        <f>IF(F1221 = "", "", TEXT( WORKDAY(TEXT(LEFT(F1221, FIND("(", F1221) - 1), "yyyy/mm/dd"), 1, マスタ!$A$2:$A$106), "yyyymmdd"))</f>
        <v>20170828</v>
      </c>
      <c r="P1221" s="16">
        <v>42975</v>
      </c>
      <c r="Q1221" s="56">
        <v>3070</v>
      </c>
      <c r="R1221" s="56">
        <v>3070</v>
      </c>
      <c r="S1221" s="56">
        <v>2986</v>
      </c>
      <c r="T1221" s="15" t="str">
        <f t="shared" si="114"/>
        <v>無</v>
      </c>
      <c r="U1221" s="15" t="str">
        <f t="shared" si="115"/>
        <v>有</v>
      </c>
      <c r="V1221" s="67">
        <f t="shared" si="116"/>
        <v>-3.2467532467532756E-3</v>
      </c>
      <c r="W1221" s="17" t="s">
        <v>941</v>
      </c>
      <c r="X1221" s="46">
        <v>-25</v>
      </c>
      <c r="Y1221" s="71">
        <f t="shared" si="108"/>
        <v>-8.1168831168831161</v>
      </c>
      <c r="Z1221" s="72">
        <v>3070</v>
      </c>
      <c r="AA1221" s="72">
        <v>3070</v>
      </c>
      <c r="AB1221" s="72">
        <v>3045</v>
      </c>
      <c r="AC1221" s="72">
        <v>3070</v>
      </c>
      <c r="AD1221" s="72">
        <v>5400</v>
      </c>
      <c r="AE1221" s="72">
        <v>3070</v>
      </c>
      <c r="AF1221" s="72">
        <v>3070</v>
      </c>
      <c r="AG1221" s="72">
        <v>3070</v>
      </c>
      <c r="AH1221" s="72">
        <v>3070</v>
      </c>
      <c r="AI1221" s="72">
        <v>500</v>
      </c>
      <c r="AJ1221" s="72">
        <v>3065</v>
      </c>
      <c r="AK1221" s="72">
        <v>3065</v>
      </c>
      <c r="AL1221" s="72">
        <v>3055</v>
      </c>
      <c r="AM1221" s="72">
        <v>3055</v>
      </c>
      <c r="AN1221" s="72">
        <v>1100</v>
      </c>
      <c r="AO1221" s="72">
        <v>3060</v>
      </c>
      <c r="AP1221" s="72">
        <v>3060</v>
      </c>
      <c r="AQ1221" s="72">
        <v>3045</v>
      </c>
      <c r="AR1221" s="72">
        <v>3045</v>
      </c>
      <c r="AS1221" s="72">
        <v>600</v>
      </c>
      <c r="AT1221" s="72">
        <v>3050</v>
      </c>
      <c r="AU1221" s="72">
        <v>3050</v>
      </c>
      <c r="AV1221" s="72">
        <v>3045</v>
      </c>
      <c r="AW1221" s="72">
        <v>3045</v>
      </c>
      <c r="AX1221" s="72">
        <v>1100</v>
      </c>
      <c r="AY1221" s="72">
        <v>3035</v>
      </c>
      <c r="AZ1221" s="72">
        <v>3035</v>
      </c>
      <c r="BA1221" s="72">
        <v>3035</v>
      </c>
      <c r="BB1221" s="72">
        <v>3035</v>
      </c>
      <c r="BC1221" s="72">
        <v>100</v>
      </c>
    </row>
    <row r="1222" spans="1:55" s="72" customFormat="1" ht="15">
      <c r="A1222" s="14" t="s">
        <v>18</v>
      </c>
      <c r="B1222" s="31">
        <v>47</v>
      </c>
      <c r="C1222" s="31">
        <v>8065</v>
      </c>
      <c r="D1222" s="9" t="s">
        <v>928</v>
      </c>
      <c r="E1222" s="14" t="s">
        <v>20</v>
      </c>
      <c r="F1222" s="14" t="s">
        <v>919</v>
      </c>
      <c r="G1222" s="51">
        <v>1074</v>
      </c>
      <c r="H1222" s="51">
        <v>36</v>
      </c>
      <c r="I1222" s="59">
        <v>3.4700000000000002E-2</v>
      </c>
      <c r="J1222" s="51">
        <v>19700</v>
      </c>
      <c r="K1222" s="51">
        <v>1080</v>
      </c>
      <c r="L1222" s="52">
        <v>1024</v>
      </c>
      <c r="M1222" s="64">
        <f t="shared" si="113"/>
        <v>0.10714285714285714</v>
      </c>
      <c r="N1222" s="43" t="str">
        <f>IFERROR(VLOOKUP(C1222, マスタ!$E$2:$G$33, 3, TRUE), "")</f>
        <v>商業</v>
      </c>
      <c r="O1222" s="14" t="str">
        <f>IF(F1222 = "", "", TEXT( WORKDAY(TEXT(LEFT(F1222, FIND("(", F1222) - 1), "yyyy/mm/dd"), 1, マスタ!$A$2:$A$106), "yyyymmdd"))</f>
        <v>20170828</v>
      </c>
      <c r="P1222" s="18">
        <v>42975</v>
      </c>
      <c r="Q1222" s="57">
        <v>1080</v>
      </c>
      <c r="R1222" s="57">
        <v>1086</v>
      </c>
      <c r="S1222" s="57">
        <v>1069</v>
      </c>
      <c r="T1222" s="14" t="str">
        <f t="shared" si="114"/>
        <v>無</v>
      </c>
      <c r="U1222" s="14" t="str">
        <f t="shared" si="115"/>
        <v>有</v>
      </c>
      <c r="V1222" s="68">
        <f t="shared" si="116"/>
        <v>5.5865921787709993E-3</v>
      </c>
      <c r="W1222" s="19" t="s">
        <v>941</v>
      </c>
      <c r="X1222" s="47">
        <v>-5</v>
      </c>
      <c r="Y1222" s="70">
        <f t="shared" si="108"/>
        <v>-4.655493482309125</v>
      </c>
      <c r="Z1222" s="72">
        <v>1080</v>
      </c>
      <c r="AA1222" s="72">
        <v>1086</v>
      </c>
      <c r="AB1222" s="72">
        <v>1080</v>
      </c>
      <c r="AC1222" s="72">
        <v>1086</v>
      </c>
      <c r="AD1222" s="72">
        <v>2400</v>
      </c>
      <c r="AI1222" s="72">
        <v>0</v>
      </c>
      <c r="AN1222" s="72">
        <v>0</v>
      </c>
      <c r="AO1222" s="72">
        <v>1080</v>
      </c>
      <c r="AP1222" s="72">
        <v>1080</v>
      </c>
      <c r="AQ1222" s="72">
        <v>1075</v>
      </c>
      <c r="AR1222" s="72">
        <v>1075</v>
      </c>
      <c r="AS1222" s="72">
        <v>500</v>
      </c>
      <c r="AX1222" s="72">
        <v>0</v>
      </c>
      <c r="BC1222" s="72">
        <v>0</v>
      </c>
    </row>
    <row r="1223" spans="1:55" s="72" customFormat="1" ht="15">
      <c r="A1223" s="15" t="s">
        <v>18</v>
      </c>
      <c r="B1223" s="30">
        <v>48</v>
      </c>
      <c r="C1223" s="30">
        <v>7212</v>
      </c>
      <c r="D1223" s="10" t="s">
        <v>279</v>
      </c>
      <c r="E1223" s="15" t="s">
        <v>20</v>
      </c>
      <c r="F1223" s="15" t="s">
        <v>919</v>
      </c>
      <c r="G1223" s="50">
        <v>1570</v>
      </c>
      <c r="H1223" s="50">
        <v>52</v>
      </c>
      <c r="I1223" s="58">
        <v>3.4299999999999997E-2</v>
      </c>
      <c r="J1223" s="50">
        <v>427300</v>
      </c>
      <c r="K1223" s="50">
        <v>1610</v>
      </c>
      <c r="L1223" s="53">
        <v>1558</v>
      </c>
      <c r="M1223" s="63">
        <f t="shared" si="113"/>
        <v>0.76923076923076927</v>
      </c>
      <c r="N1223" s="42" t="str">
        <f>IFERROR(VLOOKUP(C1223, マスタ!$E$2:$G$33, 3, TRUE), "")</f>
        <v>輸送用機械</v>
      </c>
      <c r="O1223" s="15" t="str">
        <f>IF(F1223 = "", "", TEXT( WORKDAY(TEXT(LEFT(F1223, FIND("(", F1223) - 1), "yyyy/mm/dd"), 1, マスタ!$A$2:$A$106), "yyyymmdd"))</f>
        <v>20170828</v>
      </c>
      <c r="P1223" s="16">
        <v>42975</v>
      </c>
      <c r="Q1223" s="56">
        <v>1650</v>
      </c>
      <c r="R1223" s="56">
        <v>1726</v>
      </c>
      <c r="S1223" s="56">
        <v>1601</v>
      </c>
      <c r="T1223" s="15" t="str">
        <f t="shared" si="114"/>
        <v>有</v>
      </c>
      <c r="U1223" s="15" t="str">
        <f t="shared" si="115"/>
        <v>有</v>
      </c>
      <c r="V1223" s="67">
        <f t="shared" si="116"/>
        <v>5.0955414012738842E-2</v>
      </c>
      <c r="W1223" s="17" t="s">
        <v>939</v>
      </c>
      <c r="X1223" s="46">
        <v>-15</v>
      </c>
      <c r="Y1223" s="71">
        <f t="shared" si="108"/>
        <v>-9.5541401273885338</v>
      </c>
      <c r="Z1223" s="72">
        <v>1650</v>
      </c>
      <c r="AA1223" s="72">
        <v>1651</v>
      </c>
      <c r="AB1223" s="72">
        <v>1601</v>
      </c>
      <c r="AC1223" s="72">
        <v>1615</v>
      </c>
      <c r="AD1223" s="72">
        <v>36400</v>
      </c>
      <c r="AE1223" s="72">
        <v>1616</v>
      </c>
      <c r="AF1223" s="72">
        <v>1651</v>
      </c>
      <c r="AG1223" s="72">
        <v>1615</v>
      </c>
      <c r="AH1223" s="72">
        <v>1650</v>
      </c>
      <c r="AI1223" s="72">
        <v>13600</v>
      </c>
      <c r="AJ1223" s="72">
        <v>1647</v>
      </c>
      <c r="AK1223" s="72">
        <v>1670</v>
      </c>
      <c r="AL1223" s="72">
        <v>1647</v>
      </c>
      <c r="AM1223" s="72">
        <v>1661</v>
      </c>
      <c r="AN1223" s="72">
        <v>11300</v>
      </c>
      <c r="AO1223" s="72">
        <v>1663</v>
      </c>
      <c r="AP1223" s="72">
        <v>1667</v>
      </c>
      <c r="AQ1223" s="72">
        <v>1660</v>
      </c>
      <c r="AR1223" s="72">
        <v>1660</v>
      </c>
      <c r="AS1223" s="72">
        <v>2300</v>
      </c>
      <c r="AT1223" s="72">
        <v>1663</v>
      </c>
      <c r="AU1223" s="72">
        <v>1677</v>
      </c>
      <c r="AV1223" s="72">
        <v>1660</v>
      </c>
      <c r="AW1223" s="72">
        <v>1667</v>
      </c>
      <c r="AX1223" s="72">
        <v>12800</v>
      </c>
      <c r="AY1223" s="72">
        <v>1665</v>
      </c>
      <c r="AZ1223" s="72">
        <v>1673</v>
      </c>
      <c r="BA1223" s="72">
        <v>1663</v>
      </c>
      <c r="BB1223" s="72">
        <v>1673</v>
      </c>
      <c r="BC1223" s="72">
        <v>5300</v>
      </c>
    </row>
    <row r="1224" spans="1:55" s="72" customFormat="1" ht="15">
      <c r="A1224" s="14" t="s">
        <v>18</v>
      </c>
      <c r="B1224" s="31">
        <v>49</v>
      </c>
      <c r="C1224" s="31">
        <v>7856</v>
      </c>
      <c r="D1224" s="9" t="s">
        <v>418</v>
      </c>
      <c r="E1224" s="14" t="s">
        <v>20</v>
      </c>
      <c r="F1224" s="14" t="s">
        <v>919</v>
      </c>
      <c r="G1224" s="51">
        <v>3190</v>
      </c>
      <c r="H1224" s="51">
        <v>105</v>
      </c>
      <c r="I1224" s="59">
        <v>3.4000000000000002E-2</v>
      </c>
      <c r="J1224" s="51">
        <v>17100</v>
      </c>
      <c r="K1224" s="51">
        <v>3195</v>
      </c>
      <c r="L1224" s="52">
        <v>3085</v>
      </c>
      <c r="M1224" s="64">
        <f t="shared" si="113"/>
        <v>4.5454545454545456E-2</v>
      </c>
      <c r="N1224" s="43" t="str">
        <f>IFERROR(VLOOKUP(C1224, マスタ!$E$2:$G$33, 3, TRUE), "")</f>
        <v>その他製品</v>
      </c>
      <c r="O1224" s="14" t="str">
        <f>IF(F1224 = "", "", TEXT( WORKDAY(TEXT(LEFT(F1224, FIND("(", F1224) - 1), "yyyy/mm/dd"), 1, マスタ!$A$2:$A$106), "yyyymmdd"))</f>
        <v>20170828</v>
      </c>
      <c r="P1224" s="18">
        <v>42975</v>
      </c>
      <c r="Q1224" s="57">
        <v>3215</v>
      </c>
      <c r="R1224" s="57">
        <v>3235</v>
      </c>
      <c r="S1224" s="57">
        <v>3175</v>
      </c>
      <c r="T1224" s="14" t="str">
        <f t="shared" si="114"/>
        <v>無</v>
      </c>
      <c r="U1224" s="14" t="str">
        <f t="shared" si="115"/>
        <v>有</v>
      </c>
      <c r="V1224" s="68">
        <f t="shared" si="116"/>
        <v>7.8369905956112706E-3</v>
      </c>
      <c r="W1224" s="19" t="s">
        <v>941</v>
      </c>
      <c r="X1224" s="47">
        <v>-10</v>
      </c>
      <c r="Y1224" s="70">
        <f t="shared" si="108"/>
        <v>-3.134796238244514</v>
      </c>
      <c r="Z1224" s="72">
        <v>3215</v>
      </c>
      <c r="AA1224" s="72">
        <v>3230</v>
      </c>
      <c r="AB1224" s="72">
        <v>3215</v>
      </c>
      <c r="AC1224" s="72">
        <v>3230</v>
      </c>
      <c r="AD1224" s="72">
        <v>1400</v>
      </c>
      <c r="AE1224" s="72">
        <v>3225</v>
      </c>
      <c r="AF1224" s="72">
        <v>3225</v>
      </c>
      <c r="AG1224" s="72">
        <v>3220</v>
      </c>
      <c r="AH1224" s="72">
        <v>3220</v>
      </c>
      <c r="AI1224" s="72">
        <v>300</v>
      </c>
      <c r="AN1224" s="72">
        <v>0</v>
      </c>
      <c r="AO1224" s="72">
        <v>3215</v>
      </c>
      <c r="AP1224" s="72">
        <v>3215</v>
      </c>
      <c r="AQ1224" s="72">
        <v>3215</v>
      </c>
      <c r="AR1224" s="72">
        <v>3215</v>
      </c>
      <c r="AS1224" s="72">
        <v>300</v>
      </c>
      <c r="AT1224" s="72">
        <v>3205</v>
      </c>
      <c r="AU1224" s="72">
        <v>3205</v>
      </c>
      <c r="AV1224" s="72">
        <v>3205</v>
      </c>
      <c r="AW1224" s="72">
        <v>3205</v>
      </c>
      <c r="AX1224" s="72">
        <v>100</v>
      </c>
      <c r="AY1224" s="72">
        <v>3200</v>
      </c>
      <c r="AZ1224" s="72">
        <v>3200</v>
      </c>
      <c r="BA1224" s="72">
        <v>3200</v>
      </c>
      <c r="BB1224" s="72">
        <v>3200</v>
      </c>
      <c r="BC1224" s="72">
        <v>100</v>
      </c>
    </row>
    <row r="1225" spans="1:55" s="72" customFormat="1" ht="15">
      <c r="A1225" s="15" t="s">
        <v>18</v>
      </c>
      <c r="B1225" s="30">
        <v>50</v>
      </c>
      <c r="C1225" s="30">
        <v>3038</v>
      </c>
      <c r="D1225" s="10" t="s">
        <v>311</v>
      </c>
      <c r="E1225" s="15" t="s">
        <v>20</v>
      </c>
      <c r="F1225" s="15" t="s">
        <v>919</v>
      </c>
      <c r="G1225" s="50">
        <v>5850</v>
      </c>
      <c r="H1225" s="50">
        <v>190</v>
      </c>
      <c r="I1225" s="58">
        <v>3.3599999999999998E-2</v>
      </c>
      <c r="J1225" s="50">
        <v>178300</v>
      </c>
      <c r="K1225" s="50">
        <v>5890</v>
      </c>
      <c r="L1225" s="53">
        <v>5710</v>
      </c>
      <c r="M1225" s="63">
        <f t="shared" si="113"/>
        <v>0.22222222222222221</v>
      </c>
      <c r="N1225" s="42" t="str">
        <f>IFERROR(VLOOKUP(C1225, マスタ!$E$2:$G$33, 3, TRUE), "")</f>
        <v>繊維製品</v>
      </c>
      <c r="O1225" s="15" t="str">
        <f>IF(F1225 = "", "", TEXT( WORKDAY(TEXT(LEFT(F1225, FIND("(", F1225) - 1), "yyyy/mm/dd"), 1, マスタ!$A$2:$A$106), "yyyymmdd"))</f>
        <v>20170828</v>
      </c>
      <c r="P1225" s="16">
        <v>42975</v>
      </c>
      <c r="Q1225" s="56">
        <v>5860</v>
      </c>
      <c r="R1225" s="56">
        <v>5900</v>
      </c>
      <c r="S1225" s="56">
        <v>5680</v>
      </c>
      <c r="T1225" s="15" t="str">
        <f t="shared" si="114"/>
        <v>無</v>
      </c>
      <c r="U1225" s="15" t="str">
        <f t="shared" si="115"/>
        <v>有</v>
      </c>
      <c r="V1225" s="67">
        <f t="shared" si="116"/>
        <v>1.7094017094017033E-3</v>
      </c>
      <c r="W1225" s="17" t="s">
        <v>939</v>
      </c>
      <c r="X1225" s="46">
        <v>-58</v>
      </c>
      <c r="Y1225" s="71">
        <f t="shared" si="108"/>
        <v>-9.9145299145299148</v>
      </c>
      <c r="Z1225" s="72">
        <v>5860</v>
      </c>
      <c r="AA1225" s="72">
        <v>5900</v>
      </c>
      <c r="AB1225" s="72">
        <v>5830</v>
      </c>
      <c r="AC1225" s="72">
        <v>5830</v>
      </c>
      <c r="AD1225" s="72">
        <v>23400</v>
      </c>
      <c r="AE1225" s="72">
        <v>5820</v>
      </c>
      <c r="AF1225" s="72">
        <v>5820</v>
      </c>
      <c r="AG1225" s="72">
        <v>5770</v>
      </c>
      <c r="AH1225" s="72">
        <v>5790</v>
      </c>
      <c r="AI1225" s="72">
        <v>8800</v>
      </c>
      <c r="AJ1225" s="72">
        <v>5790</v>
      </c>
      <c r="AK1225" s="72">
        <v>5800</v>
      </c>
      <c r="AL1225" s="72">
        <v>5760</v>
      </c>
      <c r="AM1225" s="72">
        <v>5760</v>
      </c>
      <c r="AN1225" s="72">
        <v>4200</v>
      </c>
      <c r="AO1225" s="72">
        <v>5770</v>
      </c>
      <c r="AP1225" s="72">
        <v>5790</v>
      </c>
      <c r="AQ1225" s="72">
        <v>5760</v>
      </c>
      <c r="AR1225" s="72">
        <v>5780</v>
      </c>
      <c r="AS1225" s="72">
        <v>3600</v>
      </c>
      <c r="AT1225" s="72">
        <v>5790</v>
      </c>
      <c r="AU1225" s="72">
        <v>5790</v>
      </c>
      <c r="AV1225" s="72">
        <v>5770</v>
      </c>
      <c r="AW1225" s="72">
        <v>5770</v>
      </c>
      <c r="AX1225" s="72">
        <v>2500</v>
      </c>
      <c r="AY1225" s="72">
        <v>5770</v>
      </c>
      <c r="AZ1225" s="72">
        <v>5770</v>
      </c>
      <c r="BA1225" s="72">
        <v>5750</v>
      </c>
      <c r="BB1225" s="72">
        <v>5750</v>
      </c>
      <c r="BC1225" s="72">
        <v>3700</v>
      </c>
    </row>
    <row r="1226" spans="1:55" s="72" customFormat="1" ht="15">
      <c r="A1226" s="14" t="s">
        <v>18</v>
      </c>
      <c r="B1226" s="31">
        <v>1</v>
      </c>
      <c r="C1226" s="31">
        <v>6240</v>
      </c>
      <c r="D1226" s="9" t="s">
        <v>194</v>
      </c>
      <c r="E1226" s="14" t="s">
        <v>20</v>
      </c>
      <c r="F1226" s="14" t="s">
        <v>929</v>
      </c>
      <c r="G1226" s="51">
        <v>3720</v>
      </c>
      <c r="H1226" s="51">
        <v>400</v>
      </c>
      <c r="I1226" s="59">
        <v>0.1205</v>
      </c>
      <c r="J1226" s="51">
        <v>1137100</v>
      </c>
      <c r="K1226" s="51">
        <v>3740</v>
      </c>
      <c r="L1226" s="52">
        <v>3310</v>
      </c>
      <c r="M1226" s="64">
        <f t="shared" si="113"/>
        <v>4.6511627906976744E-2</v>
      </c>
      <c r="N1226" s="43" t="str">
        <f>IFERROR(VLOOKUP(C1226, マスタ!$E$2:$G$33, 3, TRUE), "")</f>
        <v>機械</v>
      </c>
      <c r="O1226" s="14" t="str">
        <f>IF(F1226 = "", "", TEXT( WORKDAY(TEXT(LEFT(F1226, FIND("(", F1226) - 1), "yyyy/mm/dd"), 1, マスタ!$A$2:$A$106), "yyyymmdd"))</f>
        <v>20170829</v>
      </c>
      <c r="P1226" s="18">
        <v>42976</v>
      </c>
      <c r="Q1226" s="57">
        <v>3695</v>
      </c>
      <c r="R1226" s="57">
        <v>3765</v>
      </c>
      <c r="S1226" s="57">
        <v>3620</v>
      </c>
      <c r="T1226" s="14" t="str">
        <f t="shared" si="114"/>
        <v>有</v>
      </c>
      <c r="U1226" s="14" t="str">
        <f t="shared" si="115"/>
        <v>有</v>
      </c>
      <c r="V1226" s="68">
        <f t="shared" si="116"/>
        <v>-6.7204301075268758E-3</v>
      </c>
      <c r="W1226" s="19" t="s">
        <v>942</v>
      </c>
      <c r="X1226" s="47">
        <v>25</v>
      </c>
      <c r="Y1226" s="70">
        <f t="shared" si="108"/>
        <v>6.720430107526882</v>
      </c>
      <c r="Z1226" s="72">
        <v>3695</v>
      </c>
      <c r="AA1226" s="72">
        <v>3765</v>
      </c>
      <c r="AB1226" s="72">
        <v>3670</v>
      </c>
      <c r="AC1226" s="72">
        <v>3755</v>
      </c>
      <c r="AD1226" s="72">
        <v>121500</v>
      </c>
      <c r="AE1226" s="72">
        <v>3760</v>
      </c>
      <c r="AF1226" s="72">
        <v>3765</v>
      </c>
      <c r="AG1226" s="72">
        <v>3700</v>
      </c>
      <c r="AH1226" s="72">
        <v>3750</v>
      </c>
      <c r="AI1226" s="72">
        <v>45600</v>
      </c>
      <c r="AJ1226" s="72">
        <v>3750</v>
      </c>
      <c r="AK1226" s="72">
        <v>3755</v>
      </c>
      <c r="AL1226" s="72">
        <v>3715</v>
      </c>
      <c r="AM1226" s="72">
        <v>3740</v>
      </c>
      <c r="AN1226" s="72">
        <v>19600</v>
      </c>
      <c r="AO1226" s="72">
        <v>3740</v>
      </c>
      <c r="AP1226" s="72">
        <v>3745</v>
      </c>
      <c r="AQ1226" s="72">
        <v>3715</v>
      </c>
      <c r="AR1226" s="72">
        <v>3715</v>
      </c>
      <c r="AS1226" s="72">
        <v>20100</v>
      </c>
      <c r="AT1226" s="72">
        <v>3710</v>
      </c>
      <c r="AU1226" s="72">
        <v>3730</v>
      </c>
      <c r="AV1226" s="72">
        <v>3705</v>
      </c>
      <c r="AW1226" s="72">
        <v>3720</v>
      </c>
      <c r="AX1226" s="72">
        <v>17400</v>
      </c>
      <c r="AY1226" s="72">
        <v>3720</v>
      </c>
      <c r="AZ1226" s="72">
        <v>3740</v>
      </c>
      <c r="BA1226" s="72">
        <v>3720</v>
      </c>
      <c r="BB1226" s="72">
        <v>3735</v>
      </c>
      <c r="BC1226" s="72">
        <v>11300</v>
      </c>
    </row>
    <row r="1227" spans="1:55" s="72" customFormat="1" ht="15">
      <c r="A1227" s="15" t="s">
        <v>18</v>
      </c>
      <c r="B1227" s="30">
        <v>2</v>
      </c>
      <c r="C1227" s="30">
        <v>9603</v>
      </c>
      <c r="D1227" s="10" t="s">
        <v>210</v>
      </c>
      <c r="E1227" s="15" t="s">
        <v>20</v>
      </c>
      <c r="F1227" s="15" t="s">
        <v>929</v>
      </c>
      <c r="G1227" s="50">
        <v>3680</v>
      </c>
      <c r="H1227" s="50">
        <v>320</v>
      </c>
      <c r="I1227" s="58">
        <v>9.5200000000000007E-2</v>
      </c>
      <c r="J1227" s="50">
        <v>1599300</v>
      </c>
      <c r="K1227" s="50">
        <v>3700</v>
      </c>
      <c r="L1227" s="53">
        <v>3500</v>
      </c>
      <c r="M1227" s="63">
        <f t="shared" si="113"/>
        <v>0.1</v>
      </c>
      <c r="N1227" s="42" t="str">
        <f>IFERROR(VLOOKUP(C1227, マスタ!$E$2:$G$33, 3, TRUE), "")</f>
        <v>サービス</v>
      </c>
      <c r="O1227" s="15" t="str">
        <f>IF(F1227 = "", "", TEXT( WORKDAY(TEXT(LEFT(F1227, FIND("(", F1227) - 1), "yyyy/mm/dd"), 1, マスタ!$A$2:$A$106), "yyyymmdd"))</f>
        <v>20170829</v>
      </c>
      <c r="P1227" s="16">
        <v>42976</v>
      </c>
      <c r="Q1227" s="56">
        <v>3640</v>
      </c>
      <c r="R1227" s="56">
        <v>3740</v>
      </c>
      <c r="S1227" s="56">
        <v>3635</v>
      </c>
      <c r="T1227" s="15" t="str">
        <f t="shared" si="114"/>
        <v>有</v>
      </c>
      <c r="U1227" s="15" t="str">
        <f t="shared" si="115"/>
        <v>無</v>
      </c>
      <c r="V1227" s="67">
        <f t="shared" si="116"/>
        <v>-1.0869565217391353E-2</v>
      </c>
      <c r="W1227" s="17" t="s">
        <v>940</v>
      </c>
      <c r="X1227" s="46">
        <v>73</v>
      </c>
      <c r="Y1227" s="71">
        <f t="shared" si="108"/>
        <v>19.836956521739129</v>
      </c>
      <c r="Z1227" s="72">
        <v>3640</v>
      </c>
      <c r="AA1227" s="72">
        <v>3670</v>
      </c>
      <c r="AB1227" s="72">
        <v>3635</v>
      </c>
      <c r="AC1227" s="72">
        <v>3665</v>
      </c>
      <c r="AD1227" s="72">
        <v>55100</v>
      </c>
      <c r="AE1227" s="72">
        <v>3670</v>
      </c>
      <c r="AF1227" s="72">
        <v>3710</v>
      </c>
      <c r="AG1227" s="72">
        <v>3670</v>
      </c>
      <c r="AH1227" s="72">
        <v>3705</v>
      </c>
      <c r="AI1227" s="72">
        <v>75800</v>
      </c>
      <c r="AJ1227" s="72">
        <v>3710</v>
      </c>
      <c r="AK1227" s="72">
        <v>3735</v>
      </c>
      <c r="AL1227" s="72">
        <v>3700</v>
      </c>
      <c r="AM1227" s="72">
        <v>3725</v>
      </c>
      <c r="AN1227" s="72">
        <v>30800</v>
      </c>
      <c r="AO1227" s="72">
        <v>3720</v>
      </c>
      <c r="AP1227" s="72">
        <v>3720</v>
      </c>
      <c r="AQ1227" s="72">
        <v>3695</v>
      </c>
      <c r="AR1227" s="72">
        <v>3695</v>
      </c>
      <c r="AS1227" s="72">
        <v>17500</v>
      </c>
      <c r="AT1227" s="72">
        <v>3695</v>
      </c>
      <c r="AU1227" s="72">
        <v>3695</v>
      </c>
      <c r="AV1227" s="72">
        <v>3670</v>
      </c>
      <c r="AW1227" s="72">
        <v>3685</v>
      </c>
      <c r="AX1227" s="72">
        <v>27800</v>
      </c>
      <c r="AY1227" s="72">
        <v>3685</v>
      </c>
      <c r="AZ1227" s="72">
        <v>3685</v>
      </c>
      <c r="BA1227" s="72">
        <v>3665</v>
      </c>
      <c r="BB1227" s="72">
        <v>3670</v>
      </c>
      <c r="BC1227" s="72">
        <v>12800</v>
      </c>
    </row>
    <row r="1228" spans="1:55" s="72" customFormat="1" ht="15">
      <c r="A1228" s="14" t="s">
        <v>18</v>
      </c>
      <c r="B1228" s="31">
        <v>3</v>
      </c>
      <c r="C1228" s="31">
        <v>7212</v>
      </c>
      <c r="D1228" s="9" t="s">
        <v>279</v>
      </c>
      <c r="E1228" s="14" t="s">
        <v>20</v>
      </c>
      <c r="F1228" s="14" t="s">
        <v>929</v>
      </c>
      <c r="G1228" s="51">
        <v>1711</v>
      </c>
      <c r="H1228" s="51">
        <v>141</v>
      </c>
      <c r="I1228" s="59">
        <v>8.9800000000000005E-2</v>
      </c>
      <c r="J1228" s="51">
        <v>401800</v>
      </c>
      <c r="K1228" s="51">
        <v>1726</v>
      </c>
      <c r="L1228" s="52">
        <v>1601</v>
      </c>
      <c r="M1228" s="64">
        <f t="shared" si="113"/>
        <v>0.12</v>
      </c>
      <c r="N1228" s="43" t="str">
        <f>IFERROR(VLOOKUP(C1228, マスタ!$E$2:$G$33, 3, TRUE), "")</f>
        <v>輸送用機械</v>
      </c>
      <c r="O1228" s="14" t="str">
        <f>IF(F1228 = "", "", TEXT( WORKDAY(TEXT(LEFT(F1228, FIND("(", F1228) - 1), "yyyy/mm/dd"), 1, マスタ!$A$2:$A$106), "yyyymmdd"))</f>
        <v>20170829</v>
      </c>
      <c r="P1228" s="18">
        <v>42976</v>
      </c>
      <c r="Q1228" s="57">
        <v>1683</v>
      </c>
      <c r="R1228" s="57">
        <v>1721</v>
      </c>
      <c r="S1228" s="57">
        <v>1652</v>
      </c>
      <c r="T1228" s="14" t="str">
        <f t="shared" si="114"/>
        <v>有</v>
      </c>
      <c r="U1228" s="14" t="str">
        <f t="shared" si="115"/>
        <v>有</v>
      </c>
      <c r="V1228" s="68">
        <f t="shared" si="116"/>
        <v>-1.6364699006429007E-2</v>
      </c>
      <c r="W1228" s="19" t="s">
        <v>940</v>
      </c>
      <c r="X1228" s="47">
        <v>34</v>
      </c>
      <c r="Y1228" s="70">
        <f t="shared" si="108"/>
        <v>19.871420222092347</v>
      </c>
      <c r="Z1228" s="72">
        <v>1683</v>
      </c>
      <c r="AA1228" s="72">
        <v>1708</v>
      </c>
      <c r="AB1228" s="72">
        <v>1675</v>
      </c>
      <c r="AC1228" s="72">
        <v>1689</v>
      </c>
      <c r="AD1228" s="72">
        <v>38800</v>
      </c>
      <c r="AE1228" s="72">
        <v>1691</v>
      </c>
      <c r="AF1228" s="72">
        <v>1721</v>
      </c>
      <c r="AG1228" s="72">
        <v>1690</v>
      </c>
      <c r="AH1228" s="72">
        <v>1714</v>
      </c>
      <c r="AI1228" s="72">
        <v>20800</v>
      </c>
      <c r="AJ1228" s="72">
        <v>1718</v>
      </c>
      <c r="AK1228" s="72">
        <v>1720</v>
      </c>
      <c r="AL1228" s="72">
        <v>1698</v>
      </c>
      <c r="AM1228" s="72">
        <v>1705</v>
      </c>
      <c r="AN1228" s="72">
        <v>11800</v>
      </c>
      <c r="AO1228" s="72">
        <v>1702</v>
      </c>
      <c r="AP1228" s="72">
        <v>1705</v>
      </c>
      <c r="AQ1228" s="72">
        <v>1693</v>
      </c>
      <c r="AR1228" s="72">
        <v>1693</v>
      </c>
      <c r="AS1228" s="72">
        <v>8300</v>
      </c>
      <c r="AT1228" s="72">
        <v>1698</v>
      </c>
      <c r="AU1228" s="72">
        <v>1705</v>
      </c>
      <c r="AV1228" s="72">
        <v>1698</v>
      </c>
      <c r="AW1228" s="72">
        <v>1703</v>
      </c>
      <c r="AX1228" s="72">
        <v>6400</v>
      </c>
      <c r="AY1228" s="72">
        <v>1701</v>
      </c>
      <c r="AZ1228" s="72">
        <v>1720</v>
      </c>
      <c r="BA1228" s="72">
        <v>1701</v>
      </c>
      <c r="BB1228" s="72">
        <v>1718</v>
      </c>
      <c r="BC1228" s="72">
        <v>7300</v>
      </c>
    </row>
    <row r="1229" spans="1:55" s="72" customFormat="1" ht="15">
      <c r="A1229" s="15" t="s">
        <v>18</v>
      </c>
      <c r="B1229" s="30">
        <v>4</v>
      </c>
      <c r="C1229" s="30">
        <v>3036</v>
      </c>
      <c r="D1229" s="10" t="s">
        <v>444</v>
      </c>
      <c r="E1229" s="15" t="s">
        <v>20</v>
      </c>
      <c r="F1229" s="15" t="s">
        <v>929</v>
      </c>
      <c r="G1229" s="50">
        <v>1662.5</v>
      </c>
      <c r="H1229" s="50">
        <v>132.5</v>
      </c>
      <c r="I1229" s="58">
        <v>8.6599999999999996E-2</v>
      </c>
      <c r="J1229" s="50">
        <v>251100</v>
      </c>
      <c r="K1229" s="50">
        <v>1670</v>
      </c>
      <c r="L1229" s="53">
        <v>1570</v>
      </c>
      <c r="M1229" s="63">
        <f t="shared" si="113"/>
        <v>7.4999999999999997E-2</v>
      </c>
      <c r="N1229" s="42" t="str">
        <f>IFERROR(VLOOKUP(C1229, マスタ!$E$2:$G$33, 3, TRUE), "")</f>
        <v>繊維製品</v>
      </c>
      <c r="O1229" s="15" t="str">
        <f>IF(F1229 = "", "", TEXT( WORKDAY(TEXT(LEFT(F1229, FIND("(", F1229) - 1), "yyyy/mm/dd"), 1, マスタ!$A$2:$A$106), "yyyymmdd"))</f>
        <v>20170829</v>
      </c>
      <c r="P1229" s="16">
        <v>42976</v>
      </c>
      <c r="Q1229" s="56">
        <v>1630</v>
      </c>
      <c r="R1229" s="56">
        <v>1775</v>
      </c>
      <c r="S1229" s="56">
        <v>1621</v>
      </c>
      <c r="T1229" s="15" t="str">
        <f t="shared" si="114"/>
        <v>有</v>
      </c>
      <c r="U1229" s="15" t="str">
        <f t="shared" si="115"/>
        <v>無</v>
      </c>
      <c r="V1229" s="67">
        <f t="shared" si="116"/>
        <v>-1.9548872180451093E-2</v>
      </c>
      <c r="W1229" s="17" t="s">
        <v>940</v>
      </c>
      <c r="X1229" s="46">
        <v>33</v>
      </c>
      <c r="Y1229" s="71">
        <f t="shared" ref="Y1229:Y1292" si="117">IFERROR(X1229/G1229*1000,"")</f>
        <v>19.849624060150376</v>
      </c>
      <c r="Z1229" s="72">
        <v>1630</v>
      </c>
      <c r="AA1229" s="72">
        <v>1663</v>
      </c>
      <c r="AB1229" s="72">
        <v>1621</v>
      </c>
      <c r="AC1229" s="72">
        <v>1663</v>
      </c>
      <c r="AD1229" s="72">
        <v>35800</v>
      </c>
      <c r="AE1229" s="72">
        <v>1667</v>
      </c>
      <c r="AF1229" s="72">
        <v>1670</v>
      </c>
      <c r="AG1229" s="72">
        <v>1638</v>
      </c>
      <c r="AH1229" s="72">
        <v>1647</v>
      </c>
      <c r="AI1229" s="72">
        <v>14500</v>
      </c>
      <c r="AJ1229" s="72">
        <v>1645</v>
      </c>
      <c r="AK1229" s="72">
        <v>1679</v>
      </c>
      <c r="AL1229" s="72">
        <v>1645</v>
      </c>
      <c r="AM1229" s="72">
        <v>1678</v>
      </c>
      <c r="AN1229" s="72">
        <v>14100</v>
      </c>
      <c r="AO1229" s="72">
        <v>1679</v>
      </c>
      <c r="AP1229" s="72">
        <v>1729</v>
      </c>
      <c r="AQ1229" s="72">
        <v>1677</v>
      </c>
      <c r="AR1229" s="72">
        <v>1677</v>
      </c>
      <c r="AS1229" s="72">
        <v>26800</v>
      </c>
      <c r="AT1229" s="72">
        <v>1692</v>
      </c>
      <c r="AU1229" s="72">
        <v>1703</v>
      </c>
      <c r="AV1229" s="72">
        <v>1662</v>
      </c>
      <c r="AW1229" s="72">
        <v>1683</v>
      </c>
      <c r="AX1229" s="72">
        <v>14600</v>
      </c>
      <c r="AY1229" s="72">
        <v>1680</v>
      </c>
      <c r="AZ1229" s="72">
        <v>1699</v>
      </c>
      <c r="BA1229" s="72">
        <v>1666</v>
      </c>
      <c r="BB1229" s="72">
        <v>1676</v>
      </c>
      <c r="BC1229" s="72">
        <v>10600</v>
      </c>
    </row>
    <row r="1230" spans="1:55" s="72" customFormat="1" ht="15">
      <c r="A1230" s="14" t="s">
        <v>18</v>
      </c>
      <c r="B1230" s="31">
        <v>5</v>
      </c>
      <c r="C1230" s="31">
        <v>3193</v>
      </c>
      <c r="D1230" s="9" t="s">
        <v>591</v>
      </c>
      <c r="E1230" s="14" t="s">
        <v>20</v>
      </c>
      <c r="F1230" s="14" t="s">
        <v>929</v>
      </c>
      <c r="G1230" s="51">
        <v>2815</v>
      </c>
      <c r="H1230" s="51">
        <v>213</v>
      </c>
      <c r="I1230" s="59">
        <v>8.1900000000000001E-2</v>
      </c>
      <c r="J1230" s="51">
        <v>919000</v>
      </c>
      <c r="K1230" s="51">
        <v>2868</v>
      </c>
      <c r="L1230" s="52">
        <v>2698</v>
      </c>
      <c r="M1230" s="64">
        <f t="shared" si="113"/>
        <v>0.31176470588235294</v>
      </c>
      <c r="N1230" s="43" t="str">
        <f>IFERROR(VLOOKUP(C1230, マスタ!$E$2:$G$33, 3, TRUE), "")</f>
        <v>繊維製品</v>
      </c>
      <c r="O1230" s="14" t="str">
        <f>IF(F1230 = "", "", TEXT( WORKDAY(TEXT(LEFT(F1230, FIND("(", F1230) - 1), "yyyy/mm/dd"), 1, マスタ!$A$2:$A$106), "yyyymmdd"))</f>
        <v>20170829</v>
      </c>
      <c r="P1230" s="18">
        <v>42976</v>
      </c>
      <c r="Q1230" s="57">
        <v>2787</v>
      </c>
      <c r="R1230" s="57">
        <v>2865</v>
      </c>
      <c r="S1230" s="57">
        <v>2781</v>
      </c>
      <c r="T1230" s="14" t="str">
        <f t="shared" si="114"/>
        <v>有</v>
      </c>
      <c r="U1230" s="14" t="str">
        <f t="shared" si="115"/>
        <v>無</v>
      </c>
      <c r="V1230" s="68">
        <f t="shared" si="116"/>
        <v>-9.9467140319715597E-3</v>
      </c>
      <c r="W1230" s="19" t="s">
        <v>940</v>
      </c>
      <c r="X1230" s="47">
        <v>56</v>
      </c>
      <c r="Y1230" s="70">
        <f t="shared" si="117"/>
        <v>19.893428063943162</v>
      </c>
      <c r="Z1230" s="72">
        <v>2787</v>
      </c>
      <c r="AA1230" s="72">
        <v>2856</v>
      </c>
      <c r="AB1230" s="72">
        <v>2781</v>
      </c>
      <c r="AC1230" s="72">
        <v>2852</v>
      </c>
      <c r="AD1230" s="72">
        <v>72100</v>
      </c>
      <c r="AE1230" s="72">
        <v>2852</v>
      </c>
      <c r="AF1230" s="72">
        <v>2865</v>
      </c>
      <c r="AG1230" s="72">
        <v>2835</v>
      </c>
      <c r="AH1230" s="72">
        <v>2850</v>
      </c>
      <c r="AI1230" s="72">
        <v>18600</v>
      </c>
      <c r="AJ1230" s="72">
        <v>2849</v>
      </c>
      <c r="AK1230" s="72">
        <v>2849</v>
      </c>
      <c r="AL1230" s="72">
        <v>2816</v>
      </c>
      <c r="AM1230" s="72">
        <v>2819</v>
      </c>
      <c r="AN1230" s="72">
        <v>12000</v>
      </c>
      <c r="AO1230" s="72">
        <v>2819</v>
      </c>
      <c r="AP1230" s="72">
        <v>2838</v>
      </c>
      <c r="AQ1230" s="72">
        <v>2810</v>
      </c>
      <c r="AR1230" s="72">
        <v>2838</v>
      </c>
      <c r="AS1230" s="72">
        <v>10700</v>
      </c>
      <c r="AT1230" s="72">
        <v>2837</v>
      </c>
      <c r="AU1230" s="72">
        <v>2843</v>
      </c>
      <c r="AV1230" s="72">
        <v>2825</v>
      </c>
      <c r="AW1230" s="72">
        <v>2835</v>
      </c>
      <c r="AX1230" s="72">
        <v>8000</v>
      </c>
      <c r="AY1230" s="72">
        <v>2838</v>
      </c>
      <c r="AZ1230" s="72">
        <v>2845</v>
      </c>
      <c r="BA1230" s="72">
        <v>2835</v>
      </c>
      <c r="BB1230" s="72">
        <v>2841</v>
      </c>
      <c r="BC1230" s="72">
        <v>9800</v>
      </c>
    </row>
    <row r="1231" spans="1:55" s="72" customFormat="1" ht="15">
      <c r="A1231" s="15" t="s">
        <v>18</v>
      </c>
      <c r="B1231" s="30">
        <v>6</v>
      </c>
      <c r="C1231" s="30">
        <v>3683</v>
      </c>
      <c r="D1231" s="10" t="s">
        <v>528</v>
      </c>
      <c r="E1231" s="15" t="s">
        <v>20</v>
      </c>
      <c r="F1231" s="15" t="s">
        <v>929</v>
      </c>
      <c r="G1231" s="50">
        <v>1388</v>
      </c>
      <c r="H1231" s="50">
        <v>95</v>
      </c>
      <c r="I1231" s="58">
        <v>7.3499999999999996E-2</v>
      </c>
      <c r="J1231" s="50">
        <v>20100</v>
      </c>
      <c r="K1231" s="50">
        <v>1390</v>
      </c>
      <c r="L1231" s="53">
        <v>1315</v>
      </c>
      <c r="M1231" s="63">
        <f t="shared" si="113"/>
        <v>2.6666666666666668E-2</v>
      </c>
      <c r="N1231" s="42" t="str">
        <f>IFERROR(VLOOKUP(C1231, マスタ!$E$2:$G$33, 3, TRUE), "")</f>
        <v>36</v>
      </c>
      <c r="O1231" s="15" t="str">
        <f>IF(F1231 = "", "", TEXT( WORKDAY(TEXT(LEFT(F1231, FIND("(", F1231) - 1), "yyyy/mm/dd"), 1, マスタ!$A$2:$A$106), "yyyymmdd"))</f>
        <v>20170829</v>
      </c>
      <c r="P1231" s="16">
        <v>42976</v>
      </c>
      <c r="Q1231" s="56">
        <v>1369</v>
      </c>
      <c r="R1231" s="56">
        <v>1377</v>
      </c>
      <c r="S1231" s="56">
        <v>1352</v>
      </c>
      <c r="T1231" s="15" t="str">
        <f t="shared" si="114"/>
        <v>無</v>
      </c>
      <c r="U1231" s="15" t="str">
        <f t="shared" si="115"/>
        <v>有</v>
      </c>
      <c r="V1231" s="67">
        <f t="shared" si="116"/>
        <v>-1.3688760806916389E-2</v>
      </c>
      <c r="W1231" s="17" t="s">
        <v>942</v>
      </c>
      <c r="X1231" s="46">
        <v>8</v>
      </c>
      <c r="Y1231" s="71">
        <f t="shared" si="117"/>
        <v>5.7636887608069163</v>
      </c>
      <c r="Z1231" s="72">
        <v>1369</v>
      </c>
      <c r="AA1231" s="72">
        <v>1376</v>
      </c>
      <c r="AB1231" s="72">
        <v>1369</v>
      </c>
      <c r="AC1231" s="72">
        <v>1376</v>
      </c>
      <c r="AD1231" s="72">
        <v>800</v>
      </c>
      <c r="AE1231" s="72">
        <v>1377</v>
      </c>
      <c r="AF1231" s="72">
        <v>1377</v>
      </c>
      <c r="AG1231" s="72">
        <v>1377</v>
      </c>
      <c r="AH1231" s="72">
        <v>1377</v>
      </c>
      <c r="AI1231" s="72">
        <v>100</v>
      </c>
      <c r="AN1231" s="72">
        <v>0</v>
      </c>
      <c r="AS1231" s="72">
        <v>0</v>
      </c>
      <c r="AX1231" s="72">
        <v>0</v>
      </c>
      <c r="AY1231" s="72">
        <v>1364</v>
      </c>
      <c r="AZ1231" s="72">
        <v>1364</v>
      </c>
      <c r="BA1231" s="72">
        <v>1364</v>
      </c>
      <c r="BB1231" s="72">
        <v>1364</v>
      </c>
      <c r="BC1231" s="72">
        <v>100</v>
      </c>
    </row>
    <row r="1232" spans="1:55" s="72" customFormat="1" ht="27">
      <c r="A1232" s="14" t="s">
        <v>18</v>
      </c>
      <c r="B1232" s="31">
        <v>7</v>
      </c>
      <c r="C1232" s="31">
        <v>6171</v>
      </c>
      <c r="D1232" s="9" t="s">
        <v>22</v>
      </c>
      <c r="E1232" s="14" t="s">
        <v>20</v>
      </c>
      <c r="F1232" s="14" t="s">
        <v>929</v>
      </c>
      <c r="G1232" s="51">
        <v>1754</v>
      </c>
      <c r="H1232" s="51">
        <v>103</v>
      </c>
      <c r="I1232" s="59">
        <v>6.2399999999999997E-2</v>
      </c>
      <c r="J1232" s="51">
        <v>199400</v>
      </c>
      <c r="K1232" s="51">
        <v>1760</v>
      </c>
      <c r="L1232" s="52">
        <v>1660</v>
      </c>
      <c r="M1232" s="64">
        <f t="shared" si="113"/>
        <v>0.06</v>
      </c>
      <c r="N1232" s="43" t="str">
        <f>IFERROR(VLOOKUP(C1232, マスタ!$E$2:$G$33, 3, TRUE), "")</f>
        <v>機械</v>
      </c>
      <c r="O1232" s="14" t="str">
        <f>IF(F1232 = "", "", TEXT( WORKDAY(TEXT(LEFT(F1232, FIND("(", F1232) - 1), "yyyy/mm/dd"), 1, マスタ!$A$2:$A$106), "yyyymmdd"))</f>
        <v>20170829</v>
      </c>
      <c r="P1232" s="18">
        <v>42976</v>
      </c>
      <c r="Q1232" s="57">
        <v>1743</v>
      </c>
      <c r="R1232" s="57">
        <v>1743</v>
      </c>
      <c r="S1232" s="57">
        <v>1655</v>
      </c>
      <c r="T1232" s="14" t="str">
        <f t="shared" si="114"/>
        <v>無</v>
      </c>
      <c r="U1232" s="14" t="str">
        <f t="shared" si="115"/>
        <v>有</v>
      </c>
      <c r="V1232" s="68">
        <f t="shared" si="116"/>
        <v>-6.2713797035347518E-3</v>
      </c>
      <c r="W1232" s="19" t="s">
        <v>939</v>
      </c>
      <c r="X1232" s="47">
        <v>-17</v>
      </c>
      <c r="Y1232" s="70">
        <f t="shared" si="117"/>
        <v>-9.6921322690992024</v>
      </c>
      <c r="Z1232" s="72">
        <v>1743</v>
      </c>
      <c r="AA1232" s="72">
        <v>1743</v>
      </c>
      <c r="AB1232" s="72">
        <v>1715</v>
      </c>
      <c r="AC1232" s="72">
        <v>1719</v>
      </c>
      <c r="AD1232" s="72">
        <v>20800</v>
      </c>
      <c r="AE1232" s="72">
        <v>1725</v>
      </c>
      <c r="AF1232" s="72">
        <v>1743</v>
      </c>
      <c r="AG1232" s="72">
        <v>1719</v>
      </c>
      <c r="AH1232" s="72">
        <v>1732</v>
      </c>
      <c r="AI1232" s="72">
        <v>14700</v>
      </c>
      <c r="AJ1232" s="72">
        <v>1730</v>
      </c>
      <c r="AK1232" s="72">
        <v>1735</v>
      </c>
      <c r="AL1232" s="72">
        <v>1715</v>
      </c>
      <c r="AM1232" s="72">
        <v>1715</v>
      </c>
      <c r="AN1232" s="72">
        <v>5000</v>
      </c>
      <c r="AO1232" s="72">
        <v>1710</v>
      </c>
      <c r="AP1232" s="72">
        <v>1715</v>
      </c>
      <c r="AQ1232" s="72">
        <v>1707</v>
      </c>
      <c r="AR1232" s="72">
        <v>1715</v>
      </c>
      <c r="AS1232" s="72">
        <v>3300</v>
      </c>
      <c r="AT1232" s="72">
        <v>1715</v>
      </c>
      <c r="AU1232" s="72">
        <v>1715</v>
      </c>
      <c r="AV1232" s="72">
        <v>1702</v>
      </c>
      <c r="AW1232" s="72">
        <v>1710</v>
      </c>
      <c r="AX1232" s="72">
        <v>5900</v>
      </c>
      <c r="AY1232" s="72">
        <v>1705</v>
      </c>
      <c r="AZ1232" s="72">
        <v>1712</v>
      </c>
      <c r="BA1232" s="72">
        <v>1705</v>
      </c>
      <c r="BB1232" s="72">
        <v>1707</v>
      </c>
      <c r="BC1232" s="72">
        <v>1200</v>
      </c>
    </row>
    <row r="1233" spans="1:55" s="72" customFormat="1" ht="15">
      <c r="A1233" s="15" t="s">
        <v>18</v>
      </c>
      <c r="B1233" s="30">
        <v>8</v>
      </c>
      <c r="C1233" s="30">
        <v>6222</v>
      </c>
      <c r="D1233" s="10" t="s">
        <v>170</v>
      </c>
      <c r="E1233" s="15" t="s">
        <v>20</v>
      </c>
      <c r="F1233" s="15" t="s">
        <v>929</v>
      </c>
      <c r="G1233" s="50">
        <v>5490</v>
      </c>
      <c r="H1233" s="50">
        <v>320</v>
      </c>
      <c r="I1233" s="58">
        <v>6.1899999999999997E-2</v>
      </c>
      <c r="J1233" s="50">
        <v>370500</v>
      </c>
      <c r="K1233" s="50">
        <v>5520</v>
      </c>
      <c r="L1233" s="53">
        <v>5280</v>
      </c>
      <c r="M1233" s="63">
        <f t="shared" si="113"/>
        <v>0.125</v>
      </c>
      <c r="N1233" s="42" t="str">
        <f>IFERROR(VLOOKUP(C1233, マスタ!$E$2:$G$33, 3, TRUE), "")</f>
        <v>機械</v>
      </c>
      <c r="O1233" s="15" t="str">
        <f>IF(F1233 = "", "", TEXT( WORKDAY(TEXT(LEFT(F1233, FIND("(", F1233) - 1), "yyyy/mm/dd"), 1, マスタ!$A$2:$A$106), "yyyymmdd"))</f>
        <v>20170829</v>
      </c>
      <c r="P1233" s="16">
        <v>42976</v>
      </c>
      <c r="Q1233" s="56">
        <v>5430</v>
      </c>
      <c r="R1233" s="56">
        <v>5430</v>
      </c>
      <c r="S1233" s="56">
        <v>5300</v>
      </c>
      <c r="T1233" s="15" t="str">
        <f t="shared" si="114"/>
        <v>無</v>
      </c>
      <c r="U1233" s="15" t="str">
        <f t="shared" si="115"/>
        <v>有</v>
      </c>
      <c r="V1233" s="67">
        <f t="shared" si="116"/>
        <v>-1.0928961748633892E-2</v>
      </c>
      <c r="W1233" s="17" t="s">
        <v>939</v>
      </c>
      <c r="X1233" s="46">
        <v>-54</v>
      </c>
      <c r="Y1233" s="71">
        <f t="shared" si="117"/>
        <v>-9.8360655737704921</v>
      </c>
      <c r="Z1233" s="72">
        <v>5430</v>
      </c>
      <c r="AA1233" s="72">
        <v>5430</v>
      </c>
      <c r="AB1233" s="72">
        <v>5350</v>
      </c>
      <c r="AC1233" s="72">
        <v>5360</v>
      </c>
      <c r="AD1233" s="72">
        <v>17900</v>
      </c>
      <c r="AE1233" s="72">
        <v>5360</v>
      </c>
      <c r="AF1233" s="72">
        <v>5400</v>
      </c>
      <c r="AG1233" s="72">
        <v>5360</v>
      </c>
      <c r="AH1233" s="72">
        <v>5370</v>
      </c>
      <c r="AI1233" s="72">
        <v>8900</v>
      </c>
      <c r="AJ1233" s="72">
        <v>5360</v>
      </c>
      <c r="AK1233" s="72">
        <v>5380</v>
      </c>
      <c r="AL1233" s="72">
        <v>5360</v>
      </c>
      <c r="AM1233" s="72">
        <v>5380</v>
      </c>
      <c r="AN1233" s="72">
        <v>4000</v>
      </c>
      <c r="AO1233" s="72">
        <v>5370</v>
      </c>
      <c r="AP1233" s="72">
        <v>5370</v>
      </c>
      <c r="AQ1233" s="72">
        <v>5320</v>
      </c>
      <c r="AR1233" s="72">
        <v>5320</v>
      </c>
      <c r="AS1233" s="72">
        <v>13800</v>
      </c>
      <c r="AT1233" s="72">
        <v>5330</v>
      </c>
      <c r="AU1233" s="72">
        <v>5330</v>
      </c>
      <c r="AV1233" s="72">
        <v>5300</v>
      </c>
      <c r="AW1233" s="72">
        <v>5300</v>
      </c>
      <c r="AX1233" s="72">
        <v>7000</v>
      </c>
      <c r="AY1233" s="72">
        <v>5310</v>
      </c>
      <c r="AZ1233" s="72">
        <v>5330</v>
      </c>
      <c r="BA1233" s="72">
        <v>5310</v>
      </c>
      <c r="BB1233" s="72">
        <v>5330</v>
      </c>
      <c r="BC1233" s="72">
        <v>4200</v>
      </c>
    </row>
    <row r="1234" spans="1:55" s="72" customFormat="1" ht="15">
      <c r="A1234" s="14" t="s">
        <v>18</v>
      </c>
      <c r="B1234" s="31">
        <v>10</v>
      </c>
      <c r="C1234" s="31">
        <v>1515</v>
      </c>
      <c r="D1234" s="9" t="s">
        <v>575</v>
      </c>
      <c r="E1234" s="14" t="s">
        <v>20</v>
      </c>
      <c r="F1234" s="14" t="s">
        <v>929</v>
      </c>
      <c r="G1234" s="51">
        <v>7760</v>
      </c>
      <c r="H1234" s="51">
        <v>420</v>
      </c>
      <c r="I1234" s="59">
        <v>5.7200000000000001E-2</v>
      </c>
      <c r="J1234" s="51">
        <v>36200</v>
      </c>
      <c r="K1234" s="51">
        <v>7830</v>
      </c>
      <c r="L1234" s="52">
        <v>7490</v>
      </c>
      <c r="M1234" s="64">
        <f t="shared" si="113"/>
        <v>0.20588235294117646</v>
      </c>
      <c r="N1234" s="43" t="str">
        <f>IFERROR(VLOOKUP(C1234, マスタ!$E$2:$G$33, 3, TRUE), "")</f>
        <v>鉱業</v>
      </c>
      <c r="O1234" s="14" t="str">
        <f>IF(F1234 = "", "", TEXT( WORKDAY(TEXT(LEFT(F1234, FIND("(", F1234) - 1), "yyyy/mm/dd"), 1, マスタ!$A$2:$A$106), "yyyymmdd"))</f>
        <v>20170829</v>
      </c>
      <c r="P1234" s="18">
        <v>42976</v>
      </c>
      <c r="Q1234" s="57">
        <v>7650</v>
      </c>
      <c r="R1234" s="57">
        <v>7900</v>
      </c>
      <c r="S1234" s="57">
        <v>7620</v>
      </c>
      <c r="T1234" s="14" t="str">
        <f t="shared" si="114"/>
        <v>有</v>
      </c>
      <c r="U1234" s="14" t="str">
        <f t="shared" si="115"/>
        <v>無</v>
      </c>
      <c r="V1234" s="68">
        <f t="shared" si="116"/>
        <v>-1.4175257731958713E-2</v>
      </c>
      <c r="W1234" s="19" t="s">
        <v>941</v>
      </c>
      <c r="X1234" s="47">
        <v>-20</v>
      </c>
      <c r="Y1234" s="70">
        <f t="shared" si="117"/>
        <v>-2.5773195876288661</v>
      </c>
      <c r="Z1234" s="72">
        <v>7650</v>
      </c>
      <c r="AA1234" s="72">
        <v>7660</v>
      </c>
      <c r="AB1234" s="72">
        <v>7620</v>
      </c>
      <c r="AC1234" s="72">
        <v>7660</v>
      </c>
      <c r="AD1234" s="72">
        <v>1700</v>
      </c>
      <c r="AE1234" s="72">
        <v>7680</v>
      </c>
      <c r="AF1234" s="72">
        <v>7680</v>
      </c>
      <c r="AG1234" s="72">
        <v>7680</v>
      </c>
      <c r="AH1234" s="72">
        <v>7680</v>
      </c>
      <c r="AI1234" s="72">
        <v>200</v>
      </c>
      <c r="AJ1234" s="72">
        <v>7680</v>
      </c>
      <c r="AK1234" s="72">
        <v>7710</v>
      </c>
      <c r="AL1234" s="72">
        <v>7680</v>
      </c>
      <c r="AM1234" s="72">
        <v>7710</v>
      </c>
      <c r="AN1234" s="72">
        <v>500</v>
      </c>
      <c r="AO1234" s="72">
        <v>7700</v>
      </c>
      <c r="AP1234" s="72">
        <v>7710</v>
      </c>
      <c r="AQ1234" s="72">
        <v>7670</v>
      </c>
      <c r="AR1234" s="72">
        <v>7670</v>
      </c>
      <c r="AS1234" s="72">
        <v>800</v>
      </c>
      <c r="AT1234" s="72">
        <v>7670</v>
      </c>
      <c r="AU1234" s="72">
        <v>7670</v>
      </c>
      <c r="AV1234" s="72">
        <v>7630</v>
      </c>
      <c r="AW1234" s="72">
        <v>7630</v>
      </c>
      <c r="AX1234" s="72">
        <v>1400</v>
      </c>
      <c r="AY1234" s="72">
        <v>7650</v>
      </c>
      <c r="AZ1234" s="72">
        <v>7650</v>
      </c>
      <c r="BA1234" s="72">
        <v>7650</v>
      </c>
      <c r="BB1234" s="72">
        <v>7650</v>
      </c>
      <c r="BC1234" s="72">
        <v>200</v>
      </c>
    </row>
    <row r="1235" spans="1:55" s="72" customFormat="1" ht="15">
      <c r="A1235" s="15" t="s">
        <v>18</v>
      </c>
      <c r="B1235" s="30">
        <v>11</v>
      </c>
      <c r="C1235" s="30">
        <v>3667</v>
      </c>
      <c r="D1235" s="10" t="s">
        <v>28</v>
      </c>
      <c r="E1235" s="15" t="s">
        <v>20</v>
      </c>
      <c r="F1235" s="15" t="s">
        <v>929</v>
      </c>
      <c r="G1235" s="50">
        <v>2411</v>
      </c>
      <c r="H1235" s="50">
        <v>130</v>
      </c>
      <c r="I1235" s="58">
        <v>5.7000000000000002E-2</v>
      </c>
      <c r="J1235" s="50">
        <v>1008100</v>
      </c>
      <c r="K1235" s="50">
        <v>2434</v>
      </c>
      <c r="L1235" s="53">
        <v>2305</v>
      </c>
      <c r="M1235" s="63">
        <f t="shared" si="113"/>
        <v>0.17829457364341086</v>
      </c>
      <c r="N1235" s="42" t="str">
        <f>IFERROR(VLOOKUP(C1235, マスタ!$E$2:$G$33, 3, TRUE), "")</f>
        <v>36</v>
      </c>
      <c r="O1235" s="15" t="str">
        <f>IF(F1235 = "", "", TEXT( WORKDAY(TEXT(LEFT(F1235, FIND("(", F1235) - 1), "yyyy/mm/dd"), 1, マスタ!$A$2:$A$106), "yyyymmdd"))</f>
        <v>20170829</v>
      </c>
      <c r="P1235" s="16">
        <v>42976</v>
      </c>
      <c r="Q1235" s="56">
        <v>2373</v>
      </c>
      <c r="R1235" s="56">
        <v>2465</v>
      </c>
      <c r="S1235" s="56">
        <v>2353</v>
      </c>
      <c r="T1235" s="15" t="str">
        <f t="shared" si="114"/>
        <v>有</v>
      </c>
      <c r="U1235" s="15" t="str">
        <f t="shared" si="115"/>
        <v>無</v>
      </c>
      <c r="V1235" s="67">
        <f t="shared" si="116"/>
        <v>-1.5761094981335599E-2</v>
      </c>
      <c r="W1235" s="17" t="s">
        <v>940</v>
      </c>
      <c r="X1235" s="46">
        <v>48</v>
      </c>
      <c r="Y1235" s="71">
        <f t="shared" si="117"/>
        <v>19.908751555371218</v>
      </c>
      <c r="Z1235" s="72">
        <v>2373</v>
      </c>
      <c r="AA1235" s="72">
        <v>2403</v>
      </c>
      <c r="AB1235" s="72">
        <v>2353</v>
      </c>
      <c r="AC1235" s="72">
        <v>2395</v>
      </c>
      <c r="AD1235" s="72">
        <v>111900</v>
      </c>
      <c r="AE1235" s="72">
        <v>2402</v>
      </c>
      <c r="AF1235" s="72">
        <v>2445</v>
      </c>
      <c r="AG1235" s="72">
        <v>2383</v>
      </c>
      <c r="AH1235" s="72">
        <v>2399</v>
      </c>
      <c r="AI1235" s="72">
        <v>48400</v>
      </c>
      <c r="AJ1235" s="72">
        <v>2405</v>
      </c>
      <c r="AK1235" s="72">
        <v>2415</v>
      </c>
      <c r="AL1235" s="72">
        <v>2403</v>
      </c>
      <c r="AM1235" s="72">
        <v>2415</v>
      </c>
      <c r="AN1235" s="72">
        <v>13100</v>
      </c>
      <c r="AO1235" s="72">
        <v>2414</v>
      </c>
      <c r="AP1235" s="72">
        <v>2448</v>
      </c>
      <c r="AQ1235" s="72">
        <v>2408</v>
      </c>
      <c r="AR1235" s="72">
        <v>2440</v>
      </c>
      <c r="AS1235" s="72">
        <v>68400</v>
      </c>
      <c r="AT1235" s="72">
        <v>2433</v>
      </c>
      <c r="AU1235" s="72">
        <v>2452</v>
      </c>
      <c r="AV1235" s="72">
        <v>2424</v>
      </c>
      <c r="AW1235" s="72">
        <v>2435</v>
      </c>
      <c r="AX1235" s="72">
        <v>68400</v>
      </c>
      <c r="AY1235" s="72">
        <v>2432</v>
      </c>
      <c r="AZ1235" s="72">
        <v>2445</v>
      </c>
      <c r="BA1235" s="72">
        <v>2413</v>
      </c>
      <c r="BB1235" s="72">
        <v>2440</v>
      </c>
      <c r="BC1235" s="72">
        <v>45400</v>
      </c>
    </row>
    <row r="1236" spans="1:55" s="72" customFormat="1" ht="15">
      <c r="A1236" s="14" t="s">
        <v>18</v>
      </c>
      <c r="B1236" s="31">
        <v>13</v>
      </c>
      <c r="C1236" s="31">
        <v>6191</v>
      </c>
      <c r="D1236" s="9" t="s">
        <v>930</v>
      </c>
      <c r="E1236" s="14" t="s">
        <v>20</v>
      </c>
      <c r="F1236" s="14" t="s">
        <v>929</v>
      </c>
      <c r="G1236" s="51">
        <v>2599</v>
      </c>
      <c r="H1236" s="51">
        <v>139</v>
      </c>
      <c r="I1236" s="59">
        <v>5.6500000000000002E-2</v>
      </c>
      <c r="J1236" s="51">
        <v>271500</v>
      </c>
      <c r="K1236" s="51">
        <v>2633</v>
      </c>
      <c r="L1236" s="52">
        <v>2445</v>
      </c>
      <c r="M1236" s="64">
        <f t="shared" si="113"/>
        <v>0.18085106382978725</v>
      </c>
      <c r="N1236" s="43" t="str">
        <f>IFERROR(VLOOKUP(C1236, マスタ!$E$2:$G$33, 3, TRUE), "")</f>
        <v>機械</v>
      </c>
      <c r="O1236" s="14" t="str">
        <f>IF(F1236 = "", "", TEXT( WORKDAY(TEXT(LEFT(F1236, FIND("(", F1236) - 1), "yyyy/mm/dd"), 1, マスタ!$A$2:$A$106), "yyyymmdd"))</f>
        <v>20170829</v>
      </c>
      <c r="P1236" s="18">
        <v>42976</v>
      </c>
      <c r="Q1236" s="57">
        <v>2584</v>
      </c>
      <c r="R1236" s="57">
        <v>2635</v>
      </c>
      <c r="S1236" s="57">
        <v>2519</v>
      </c>
      <c r="T1236" s="14" t="str">
        <f t="shared" si="114"/>
        <v>有</v>
      </c>
      <c r="U1236" s="14" t="str">
        <f t="shared" si="115"/>
        <v>有</v>
      </c>
      <c r="V1236" s="68">
        <f t="shared" si="116"/>
        <v>-5.7714505579068431E-3</v>
      </c>
      <c r="W1236" s="19" t="s">
        <v>939</v>
      </c>
      <c r="X1236" s="47">
        <v>-25</v>
      </c>
      <c r="Y1236" s="70">
        <f t="shared" si="117"/>
        <v>-9.619084263178145</v>
      </c>
      <c r="Z1236" s="72">
        <v>2584</v>
      </c>
      <c r="AA1236" s="72">
        <v>2584</v>
      </c>
      <c r="AB1236" s="72">
        <v>2549</v>
      </c>
      <c r="AC1236" s="72">
        <v>2560</v>
      </c>
      <c r="AD1236" s="72">
        <v>15500</v>
      </c>
      <c r="AE1236" s="72">
        <v>2557</v>
      </c>
      <c r="AF1236" s="72">
        <v>2581</v>
      </c>
      <c r="AG1236" s="72">
        <v>2557</v>
      </c>
      <c r="AH1236" s="72">
        <v>2567</v>
      </c>
      <c r="AI1236" s="72">
        <v>3000</v>
      </c>
      <c r="AJ1236" s="72">
        <v>2569</v>
      </c>
      <c r="AK1236" s="72">
        <v>2575</v>
      </c>
      <c r="AL1236" s="72">
        <v>2563</v>
      </c>
      <c r="AM1236" s="72">
        <v>2570</v>
      </c>
      <c r="AN1236" s="72">
        <v>2400</v>
      </c>
      <c r="AO1236" s="72">
        <v>2563</v>
      </c>
      <c r="AP1236" s="72">
        <v>2567</v>
      </c>
      <c r="AQ1236" s="72">
        <v>2543</v>
      </c>
      <c r="AR1236" s="72">
        <v>2544</v>
      </c>
      <c r="AS1236" s="72">
        <v>7600</v>
      </c>
      <c r="AT1236" s="72">
        <v>2546</v>
      </c>
      <c r="AU1236" s="72">
        <v>2551</v>
      </c>
      <c r="AV1236" s="72">
        <v>2546</v>
      </c>
      <c r="AW1236" s="72">
        <v>2546</v>
      </c>
      <c r="AX1236" s="72">
        <v>900</v>
      </c>
      <c r="AY1236" s="72">
        <v>2547</v>
      </c>
      <c r="AZ1236" s="72">
        <v>2548</v>
      </c>
      <c r="BA1236" s="72">
        <v>2546</v>
      </c>
      <c r="BB1236" s="72">
        <v>2546</v>
      </c>
      <c r="BC1236" s="72">
        <v>1100</v>
      </c>
    </row>
    <row r="1237" spans="1:55" s="72" customFormat="1" ht="15">
      <c r="A1237" s="15" t="s">
        <v>18</v>
      </c>
      <c r="B1237" s="30">
        <v>14</v>
      </c>
      <c r="C1237" s="30">
        <v>3920</v>
      </c>
      <c r="D1237" s="10" t="s">
        <v>931</v>
      </c>
      <c r="E1237" s="15" t="s">
        <v>20</v>
      </c>
      <c r="F1237" s="15" t="s">
        <v>929</v>
      </c>
      <c r="G1237" s="50">
        <v>1002</v>
      </c>
      <c r="H1237" s="50">
        <v>53</v>
      </c>
      <c r="I1237" s="58">
        <v>5.5800000000000002E-2</v>
      </c>
      <c r="J1237" s="50">
        <v>50100</v>
      </c>
      <c r="K1237" s="50">
        <v>1022</v>
      </c>
      <c r="L1237" s="53">
        <v>952</v>
      </c>
      <c r="M1237" s="63">
        <f t="shared" si="113"/>
        <v>0.2857142857142857</v>
      </c>
      <c r="N1237" s="42" t="str">
        <f>IFERROR(VLOOKUP(C1237, マスタ!$E$2:$G$33, 3, TRUE), "")</f>
        <v>パルプ・紙</v>
      </c>
      <c r="O1237" s="15" t="str">
        <f>IF(F1237 = "", "", TEXT( WORKDAY(TEXT(LEFT(F1237, FIND("(", F1237) - 1), "yyyy/mm/dd"), 1, マスタ!$A$2:$A$106), "yyyymmdd"))</f>
        <v>20170829</v>
      </c>
      <c r="P1237" s="16">
        <v>42976</v>
      </c>
      <c r="Q1237" s="56">
        <v>992</v>
      </c>
      <c r="R1237" s="56">
        <v>1000</v>
      </c>
      <c r="S1237" s="56">
        <v>973</v>
      </c>
      <c r="T1237" s="15" t="str">
        <f t="shared" si="114"/>
        <v>無</v>
      </c>
      <c r="U1237" s="15" t="str">
        <f t="shared" si="115"/>
        <v>有</v>
      </c>
      <c r="V1237" s="67">
        <f t="shared" si="116"/>
        <v>-9.9800399201597223E-3</v>
      </c>
      <c r="W1237" s="17" t="s">
        <v>939</v>
      </c>
      <c r="X1237" s="46">
        <v>-10</v>
      </c>
      <c r="Y1237" s="71">
        <f t="shared" si="117"/>
        <v>-9.9800399201596814</v>
      </c>
      <c r="Z1237" s="72">
        <v>992</v>
      </c>
      <c r="AA1237" s="72">
        <v>992</v>
      </c>
      <c r="AB1237" s="72">
        <v>984</v>
      </c>
      <c r="AC1237" s="72">
        <v>988</v>
      </c>
      <c r="AD1237" s="72">
        <v>3100</v>
      </c>
      <c r="AE1237" s="72">
        <v>987</v>
      </c>
      <c r="AF1237" s="72">
        <v>987</v>
      </c>
      <c r="AG1237" s="72">
        <v>981</v>
      </c>
      <c r="AH1237" s="72">
        <v>985</v>
      </c>
      <c r="AI1237" s="72">
        <v>2100</v>
      </c>
      <c r="AJ1237" s="72">
        <v>989</v>
      </c>
      <c r="AK1237" s="72">
        <v>990</v>
      </c>
      <c r="AL1237" s="72">
        <v>989</v>
      </c>
      <c r="AM1237" s="72">
        <v>990</v>
      </c>
      <c r="AN1237" s="72">
        <v>400</v>
      </c>
      <c r="AO1237" s="72">
        <v>990</v>
      </c>
      <c r="AP1237" s="72">
        <v>990</v>
      </c>
      <c r="AQ1237" s="72">
        <v>990</v>
      </c>
      <c r="AR1237" s="72">
        <v>990</v>
      </c>
      <c r="AS1237" s="72">
        <v>300</v>
      </c>
      <c r="AT1237" s="72">
        <v>985</v>
      </c>
      <c r="AU1237" s="72">
        <v>985</v>
      </c>
      <c r="AV1237" s="72">
        <v>983</v>
      </c>
      <c r="AW1237" s="72">
        <v>983</v>
      </c>
      <c r="AX1237" s="72">
        <v>600</v>
      </c>
      <c r="AY1237" s="72">
        <v>982</v>
      </c>
      <c r="AZ1237" s="72">
        <v>983</v>
      </c>
      <c r="BA1237" s="72">
        <v>981</v>
      </c>
      <c r="BB1237" s="72">
        <v>981</v>
      </c>
      <c r="BC1237" s="72">
        <v>400</v>
      </c>
    </row>
    <row r="1238" spans="1:55" s="72" customFormat="1" ht="15">
      <c r="A1238" s="14" t="s">
        <v>18</v>
      </c>
      <c r="B1238" s="31">
        <v>15</v>
      </c>
      <c r="C1238" s="31">
        <v>3186</v>
      </c>
      <c r="D1238" s="9" t="s">
        <v>25</v>
      </c>
      <c r="E1238" s="14" t="s">
        <v>20</v>
      </c>
      <c r="F1238" s="14" t="s">
        <v>929</v>
      </c>
      <c r="G1238" s="51">
        <v>1896</v>
      </c>
      <c r="H1238" s="51">
        <v>96</v>
      </c>
      <c r="I1238" s="59">
        <v>5.33E-2</v>
      </c>
      <c r="J1238" s="51">
        <v>239400</v>
      </c>
      <c r="K1238" s="51">
        <v>1917</v>
      </c>
      <c r="L1238" s="52">
        <v>1820</v>
      </c>
      <c r="M1238" s="64">
        <f t="shared" ref="M1238:M1260" si="118">IFERROR((K1238-G1238) / (K1238-L1238), "")</f>
        <v>0.21649484536082475</v>
      </c>
      <c r="N1238" s="43" t="str">
        <f>IFERROR(VLOOKUP(C1238, マスタ!$E$2:$G$33, 3, TRUE), "")</f>
        <v>繊維製品</v>
      </c>
      <c r="O1238" s="14" t="str">
        <f>IF(F1238 = "", "", TEXT( WORKDAY(TEXT(LEFT(F1238, FIND("(", F1238) - 1), "yyyy/mm/dd"), 1, マスタ!$A$2:$A$106), "yyyymmdd"))</f>
        <v>20170829</v>
      </c>
      <c r="P1238" s="18">
        <v>42976</v>
      </c>
      <c r="Q1238" s="57">
        <v>1874</v>
      </c>
      <c r="R1238" s="57">
        <v>1971</v>
      </c>
      <c r="S1238" s="57">
        <v>1853</v>
      </c>
      <c r="T1238" s="14" t="str">
        <f t="shared" ref="T1238:T1260" si="119">IF(Q1238="", "", IF(R1238-Q1238&gt;=ROUNDDOWN(G1238/100, 0), "有", "無"))</f>
        <v>有</v>
      </c>
      <c r="U1238" s="14" t="str">
        <f t="shared" ref="U1238:U1260" si="120">IF(Q1238="", "", IF(Q1238-S1238&gt;=ROUNDDOWN(G1238/100, 0), "有", "無"))</f>
        <v>有</v>
      </c>
      <c r="V1238" s="68">
        <f t="shared" ref="V1238:V1260" si="121">IF(Q1238="", "", Q1238/G1238-1)</f>
        <v>-1.1603375527426185E-2</v>
      </c>
      <c r="W1238" s="19" t="s">
        <v>939</v>
      </c>
      <c r="X1238" s="47">
        <v>-18</v>
      </c>
      <c r="Y1238" s="70">
        <f t="shared" si="117"/>
        <v>-9.4936708860759502</v>
      </c>
      <c r="Z1238" s="72">
        <v>1874</v>
      </c>
      <c r="AA1238" s="72">
        <v>1908</v>
      </c>
      <c r="AB1238" s="72">
        <v>1853</v>
      </c>
      <c r="AC1238" s="72">
        <v>1908</v>
      </c>
      <c r="AD1238" s="72">
        <v>18200</v>
      </c>
      <c r="AE1238" s="72">
        <v>1911</v>
      </c>
      <c r="AF1238" s="72">
        <v>1921</v>
      </c>
      <c r="AG1238" s="72">
        <v>1903</v>
      </c>
      <c r="AH1238" s="72">
        <v>1903</v>
      </c>
      <c r="AI1238" s="72">
        <v>4300</v>
      </c>
      <c r="AJ1238" s="72">
        <v>1916</v>
      </c>
      <c r="AK1238" s="72">
        <v>1926</v>
      </c>
      <c r="AL1238" s="72">
        <v>1913</v>
      </c>
      <c r="AM1238" s="72">
        <v>1923</v>
      </c>
      <c r="AN1238" s="72">
        <v>6600</v>
      </c>
      <c r="AO1238" s="72">
        <v>1921</v>
      </c>
      <c r="AP1238" s="72">
        <v>1925</v>
      </c>
      <c r="AQ1238" s="72">
        <v>1912</v>
      </c>
      <c r="AR1238" s="72">
        <v>1920</v>
      </c>
      <c r="AS1238" s="72">
        <v>2800</v>
      </c>
      <c r="AT1238" s="72">
        <v>1918</v>
      </c>
      <c r="AU1238" s="72">
        <v>1921</v>
      </c>
      <c r="AV1238" s="72">
        <v>1918</v>
      </c>
      <c r="AW1238" s="72">
        <v>1920</v>
      </c>
      <c r="AX1238" s="72">
        <v>1300</v>
      </c>
      <c r="AY1238" s="72">
        <v>1921</v>
      </c>
      <c r="AZ1238" s="72">
        <v>1926</v>
      </c>
      <c r="BA1238" s="72">
        <v>1920</v>
      </c>
      <c r="BB1238" s="72">
        <v>1924</v>
      </c>
      <c r="BC1238" s="72">
        <v>1400</v>
      </c>
    </row>
    <row r="1239" spans="1:55" s="72" customFormat="1" ht="15">
      <c r="A1239" s="15" t="s">
        <v>18</v>
      </c>
      <c r="B1239" s="30">
        <v>18</v>
      </c>
      <c r="C1239" s="30">
        <v>3978</v>
      </c>
      <c r="D1239" s="10" t="s">
        <v>51</v>
      </c>
      <c r="E1239" s="15" t="s">
        <v>20</v>
      </c>
      <c r="F1239" s="15" t="s">
        <v>929</v>
      </c>
      <c r="G1239" s="50">
        <v>2380</v>
      </c>
      <c r="H1239" s="50">
        <v>113</v>
      </c>
      <c r="I1239" s="58">
        <v>4.9799999999999997E-2</v>
      </c>
      <c r="J1239" s="50">
        <v>295600</v>
      </c>
      <c r="K1239" s="50">
        <v>2413</v>
      </c>
      <c r="L1239" s="53">
        <v>2319</v>
      </c>
      <c r="M1239" s="63">
        <f t="shared" si="118"/>
        <v>0.35106382978723405</v>
      </c>
      <c r="N1239" s="42" t="str">
        <f>IFERROR(VLOOKUP(C1239, マスタ!$E$2:$G$33, 3, TRUE), "")</f>
        <v>パルプ・紙</v>
      </c>
      <c r="O1239" s="15" t="str">
        <f>IF(F1239 = "", "", TEXT( WORKDAY(TEXT(LEFT(F1239, FIND("(", F1239) - 1), "yyyy/mm/dd"), 1, マスタ!$A$2:$A$106), "yyyymmdd"))</f>
        <v>20170829</v>
      </c>
      <c r="P1239" s="16">
        <v>42976</v>
      </c>
      <c r="Q1239" s="56">
        <v>2332</v>
      </c>
      <c r="R1239" s="56">
        <v>2414</v>
      </c>
      <c r="S1239" s="56">
        <v>2332</v>
      </c>
      <c r="T1239" s="15" t="str">
        <f t="shared" si="119"/>
        <v>有</v>
      </c>
      <c r="U1239" s="15" t="str">
        <f t="shared" si="120"/>
        <v>無</v>
      </c>
      <c r="V1239" s="67">
        <f t="shared" si="121"/>
        <v>-2.0168067226890796E-2</v>
      </c>
      <c r="W1239" s="17" t="s">
        <v>940</v>
      </c>
      <c r="X1239" s="46">
        <v>47</v>
      </c>
      <c r="Y1239" s="71">
        <f t="shared" si="117"/>
        <v>19.747899159663866</v>
      </c>
      <c r="Z1239" s="72">
        <v>2332</v>
      </c>
      <c r="AA1239" s="72">
        <v>2376</v>
      </c>
      <c r="AB1239" s="72">
        <v>2332</v>
      </c>
      <c r="AC1239" s="72">
        <v>2374</v>
      </c>
      <c r="AD1239" s="72">
        <v>6000</v>
      </c>
      <c r="AE1239" s="72">
        <v>2377</v>
      </c>
      <c r="AF1239" s="72">
        <v>2382</v>
      </c>
      <c r="AG1239" s="72">
        <v>2371</v>
      </c>
      <c r="AH1239" s="72">
        <v>2382</v>
      </c>
      <c r="AI1239" s="72">
        <v>1400</v>
      </c>
      <c r="AJ1239" s="72">
        <v>2378</v>
      </c>
      <c r="AK1239" s="72">
        <v>2381</v>
      </c>
      <c r="AL1239" s="72">
        <v>2374</v>
      </c>
      <c r="AM1239" s="72">
        <v>2375</v>
      </c>
      <c r="AN1239" s="72">
        <v>1300</v>
      </c>
      <c r="AO1239" s="72">
        <v>2372</v>
      </c>
      <c r="AP1239" s="72">
        <v>2372</v>
      </c>
      <c r="AQ1239" s="72">
        <v>2364</v>
      </c>
      <c r="AR1239" s="72">
        <v>2372</v>
      </c>
      <c r="AS1239" s="72">
        <v>3000</v>
      </c>
      <c r="AX1239" s="72">
        <v>0</v>
      </c>
      <c r="AY1239" s="72">
        <v>2358</v>
      </c>
      <c r="AZ1239" s="72">
        <v>2364</v>
      </c>
      <c r="BA1239" s="72">
        <v>2358</v>
      </c>
      <c r="BB1239" s="72">
        <v>2364</v>
      </c>
      <c r="BC1239" s="72">
        <v>1000</v>
      </c>
    </row>
    <row r="1240" spans="1:55" s="72" customFormat="1" ht="15">
      <c r="A1240" s="14" t="s">
        <v>937</v>
      </c>
      <c r="B1240" s="31">
        <v>20</v>
      </c>
      <c r="C1240" s="31">
        <v>6630</v>
      </c>
      <c r="D1240" s="9" t="s">
        <v>263</v>
      </c>
      <c r="E1240" s="14" t="s">
        <v>20</v>
      </c>
      <c r="F1240" s="14" t="s">
        <v>929</v>
      </c>
      <c r="G1240" s="51">
        <v>9820</v>
      </c>
      <c r="H1240" s="51">
        <v>450</v>
      </c>
      <c r="I1240" s="59">
        <v>4.8000000000000001E-2</v>
      </c>
      <c r="J1240" s="51">
        <v>140600</v>
      </c>
      <c r="K1240" s="51">
        <v>9880</v>
      </c>
      <c r="L1240" s="52">
        <v>9340</v>
      </c>
      <c r="M1240" s="64">
        <f t="shared" si="118"/>
        <v>0.1111111111111111</v>
      </c>
      <c r="N1240" s="43" t="str">
        <f>IFERROR(VLOOKUP(C1240, マスタ!$E$2:$G$33, 3, TRUE), "")</f>
        <v>電気</v>
      </c>
      <c r="O1240" s="14" t="str">
        <f>IF(F1240 = "", "", TEXT( WORKDAY(TEXT(LEFT(F1240, FIND("(", F1240) - 1), "yyyy/mm/dd"), 1, マスタ!$A$2:$A$106), "yyyymmdd"))</f>
        <v>20170829</v>
      </c>
      <c r="P1240" s="18">
        <v>42976</v>
      </c>
      <c r="Q1240" s="57">
        <v>9690</v>
      </c>
      <c r="R1240" s="57">
        <v>10050</v>
      </c>
      <c r="S1240" s="57">
        <v>9630</v>
      </c>
      <c r="T1240" s="14" t="str">
        <f t="shared" si="119"/>
        <v>有</v>
      </c>
      <c r="U1240" s="14" t="str">
        <f t="shared" si="120"/>
        <v>無</v>
      </c>
      <c r="V1240" s="68">
        <f t="shared" si="121"/>
        <v>-1.3238289205702691E-2</v>
      </c>
      <c r="W1240" s="19" t="s">
        <v>940</v>
      </c>
      <c r="X1240" s="47">
        <v>196</v>
      </c>
      <c r="Y1240" s="70">
        <f t="shared" si="117"/>
        <v>19.959266802443992</v>
      </c>
      <c r="Z1240" s="72">
        <v>9690</v>
      </c>
      <c r="AA1240" s="72">
        <v>9830</v>
      </c>
      <c r="AB1240" s="72">
        <v>9630</v>
      </c>
      <c r="AC1240" s="72">
        <v>9830</v>
      </c>
      <c r="AD1240" s="72">
        <v>11100</v>
      </c>
      <c r="AE1240" s="72">
        <v>9820</v>
      </c>
      <c r="AF1240" s="72">
        <v>9990</v>
      </c>
      <c r="AG1240" s="72">
        <v>9800</v>
      </c>
      <c r="AH1240" s="72">
        <v>9990</v>
      </c>
      <c r="AI1240" s="72">
        <v>15700</v>
      </c>
      <c r="AJ1240" s="72">
        <v>10000</v>
      </c>
      <c r="AK1240" s="72">
        <v>10050</v>
      </c>
      <c r="AL1240" s="72">
        <v>9990</v>
      </c>
      <c r="AM1240" s="72">
        <v>10010</v>
      </c>
      <c r="AN1240" s="72">
        <v>8400</v>
      </c>
      <c r="AO1240" s="72">
        <v>10010</v>
      </c>
      <c r="AP1240" s="72">
        <v>10020</v>
      </c>
      <c r="AQ1240" s="72">
        <v>9950</v>
      </c>
      <c r="AR1240" s="72">
        <v>9950</v>
      </c>
      <c r="AS1240" s="72">
        <v>2400</v>
      </c>
      <c r="AT1240" s="72">
        <v>9950</v>
      </c>
      <c r="AU1240" s="72">
        <v>9950</v>
      </c>
      <c r="AV1240" s="72">
        <v>9860</v>
      </c>
      <c r="AW1240" s="72">
        <v>9890</v>
      </c>
      <c r="AX1240" s="72">
        <v>5500</v>
      </c>
      <c r="AY1240" s="72">
        <v>9890</v>
      </c>
      <c r="AZ1240" s="72">
        <v>9950</v>
      </c>
      <c r="BA1240" s="72">
        <v>9870</v>
      </c>
      <c r="BB1240" s="72">
        <v>9950</v>
      </c>
      <c r="BC1240" s="72">
        <v>5600</v>
      </c>
    </row>
    <row r="1241" spans="1:55" s="72" customFormat="1" ht="15">
      <c r="A1241" s="15" t="s">
        <v>18</v>
      </c>
      <c r="B1241" s="30">
        <v>21</v>
      </c>
      <c r="C1241" s="30">
        <v>9514</v>
      </c>
      <c r="D1241" s="10" t="s">
        <v>539</v>
      </c>
      <c r="E1241" s="15" t="s">
        <v>20</v>
      </c>
      <c r="F1241" s="15" t="s">
        <v>929</v>
      </c>
      <c r="G1241" s="50">
        <v>1228</v>
      </c>
      <c r="H1241" s="50">
        <v>55</v>
      </c>
      <c r="I1241" s="58">
        <v>4.6899999999999997E-2</v>
      </c>
      <c r="J1241" s="50">
        <v>274400</v>
      </c>
      <c r="K1241" s="50">
        <v>1235</v>
      </c>
      <c r="L1241" s="53">
        <v>1169</v>
      </c>
      <c r="M1241" s="63">
        <f t="shared" si="118"/>
        <v>0.10606060606060606</v>
      </c>
      <c r="N1241" s="42" t="str">
        <f>IFERROR(VLOOKUP(C1241, マスタ!$E$2:$G$33, 3, TRUE), "")</f>
        <v>電気ガス</v>
      </c>
      <c r="O1241" s="15" t="str">
        <f>IF(F1241 = "", "", TEXT( WORKDAY(TEXT(LEFT(F1241, FIND("(", F1241) - 1), "yyyy/mm/dd"), 1, マスタ!$A$2:$A$106), "yyyymmdd"))</f>
        <v>20170829</v>
      </c>
      <c r="P1241" s="16">
        <v>42976</v>
      </c>
      <c r="Q1241" s="56">
        <v>1229</v>
      </c>
      <c r="R1241" s="56">
        <v>1252</v>
      </c>
      <c r="S1241" s="56">
        <v>1195</v>
      </c>
      <c r="T1241" s="15" t="str">
        <f t="shared" si="119"/>
        <v>有</v>
      </c>
      <c r="U1241" s="15" t="str">
        <f t="shared" si="120"/>
        <v>有</v>
      </c>
      <c r="V1241" s="67">
        <f t="shared" si="121"/>
        <v>8.143322475568926E-4</v>
      </c>
      <c r="W1241" s="17" t="s">
        <v>941</v>
      </c>
      <c r="X1241" s="46">
        <v>-3</v>
      </c>
      <c r="Y1241" s="71">
        <f t="shared" si="117"/>
        <v>-2.4429967426710095</v>
      </c>
      <c r="Z1241" s="72">
        <v>1229</v>
      </c>
      <c r="AA1241" s="72">
        <v>1234</v>
      </c>
      <c r="AB1241" s="72">
        <v>1220</v>
      </c>
      <c r="AC1241" s="72">
        <v>1229</v>
      </c>
      <c r="AD1241" s="72">
        <v>28800</v>
      </c>
      <c r="AE1241" s="72">
        <v>1233</v>
      </c>
      <c r="AF1241" s="72">
        <v>1251</v>
      </c>
      <c r="AG1241" s="72">
        <v>1233</v>
      </c>
      <c r="AH1241" s="72">
        <v>1247</v>
      </c>
      <c r="AI1241" s="72">
        <v>12200</v>
      </c>
      <c r="AJ1241" s="72">
        <v>1251</v>
      </c>
      <c r="AK1241" s="72">
        <v>1252</v>
      </c>
      <c r="AL1241" s="72">
        <v>1242</v>
      </c>
      <c r="AM1241" s="72">
        <v>1242</v>
      </c>
      <c r="AN1241" s="72">
        <v>5200</v>
      </c>
      <c r="AO1241" s="72">
        <v>1242</v>
      </c>
      <c r="AP1241" s="72">
        <v>1242</v>
      </c>
      <c r="AQ1241" s="72">
        <v>1228</v>
      </c>
      <c r="AR1241" s="72">
        <v>1231</v>
      </c>
      <c r="AS1241" s="72">
        <v>5700</v>
      </c>
      <c r="AT1241" s="72">
        <v>1233</v>
      </c>
      <c r="AU1241" s="72">
        <v>1233</v>
      </c>
      <c r="AV1241" s="72">
        <v>1226</v>
      </c>
      <c r="AW1241" s="72">
        <v>1226</v>
      </c>
      <c r="AX1241" s="72">
        <v>2400</v>
      </c>
      <c r="AY1241" s="72">
        <v>1225</v>
      </c>
      <c r="AZ1241" s="72">
        <v>1227</v>
      </c>
      <c r="BA1241" s="72">
        <v>1222</v>
      </c>
      <c r="BB1241" s="72">
        <v>1223</v>
      </c>
      <c r="BC1241" s="72">
        <v>2900</v>
      </c>
    </row>
    <row r="1242" spans="1:55" s="72" customFormat="1" ht="15">
      <c r="A1242" s="14" t="s">
        <v>18</v>
      </c>
      <c r="B1242" s="31">
        <v>22</v>
      </c>
      <c r="C1242" s="31">
        <v>7271</v>
      </c>
      <c r="D1242" s="9" t="s">
        <v>160</v>
      </c>
      <c r="E1242" s="14" t="s">
        <v>20</v>
      </c>
      <c r="F1242" s="14" t="s">
        <v>929</v>
      </c>
      <c r="G1242" s="51">
        <v>2060</v>
      </c>
      <c r="H1242" s="51">
        <v>92</v>
      </c>
      <c r="I1242" s="59">
        <v>4.6699999999999998E-2</v>
      </c>
      <c r="J1242" s="51">
        <v>558700</v>
      </c>
      <c r="K1242" s="51">
        <v>2081</v>
      </c>
      <c r="L1242" s="52">
        <v>1957</v>
      </c>
      <c r="M1242" s="64">
        <f t="shared" si="118"/>
        <v>0.16935483870967741</v>
      </c>
      <c r="N1242" s="43" t="str">
        <f>IFERROR(VLOOKUP(C1242, マスタ!$E$2:$G$33, 3, TRUE), "")</f>
        <v>輸送用機械</v>
      </c>
      <c r="O1242" s="14" t="str">
        <f>IF(F1242 = "", "", TEXT( WORKDAY(TEXT(LEFT(F1242, FIND("(", F1242) - 1), "yyyy/mm/dd"), 1, マスタ!$A$2:$A$106), "yyyymmdd"))</f>
        <v>20170829</v>
      </c>
      <c r="P1242" s="18">
        <v>42976</v>
      </c>
      <c r="Q1242" s="57">
        <v>2030</v>
      </c>
      <c r="R1242" s="57">
        <v>2071</v>
      </c>
      <c r="S1242" s="57">
        <v>2001</v>
      </c>
      <c r="T1242" s="14" t="str">
        <f t="shared" si="119"/>
        <v>有</v>
      </c>
      <c r="U1242" s="14" t="str">
        <f t="shared" si="120"/>
        <v>有</v>
      </c>
      <c r="V1242" s="68">
        <f t="shared" si="121"/>
        <v>-1.4563106796116498E-2</v>
      </c>
      <c r="W1242" s="19" t="s">
        <v>939</v>
      </c>
      <c r="X1242" s="47">
        <v>-20</v>
      </c>
      <c r="Y1242" s="70">
        <f t="shared" si="117"/>
        <v>-9.7087378640776691</v>
      </c>
      <c r="Z1242" s="72">
        <v>2030</v>
      </c>
      <c r="AA1242" s="72">
        <v>2034</v>
      </c>
      <c r="AB1242" s="72">
        <v>2001</v>
      </c>
      <c r="AC1242" s="72">
        <v>2012</v>
      </c>
      <c r="AD1242" s="72">
        <v>49100</v>
      </c>
      <c r="AE1242" s="72">
        <v>2015</v>
      </c>
      <c r="AF1242" s="72">
        <v>2044</v>
      </c>
      <c r="AG1242" s="72">
        <v>2012</v>
      </c>
      <c r="AH1242" s="72">
        <v>2029</v>
      </c>
      <c r="AI1242" s="72">
        <v>17000</v>
      </c>
      <c r="AJ1242" s="72">
        <v>2031</v>
      </c>
      <c r="AK1242" s="72">
        <v>2043</v>
      </c>
      <c r="AL1242" s="72">
        <v>2024</v>
      </c>
      <c r="AM1242" s="72">
        <v>2036</v>
      </c>
      <c r="AN1242" s="72">
        <v>1400</v>
      </c>
      <c r="AO1242" s="72">
        <v>2035</v>
      </c>
      <c r="AP1242" s="72">
        <v>2035</v>
      </c>
      <c r="AQ1242" s="72">
        <v>2029</v>
      </c>
      <c r="AR1242" s="72">
        <v>2030</v>
      </c>
      <c r="AS1242" s="72">
        <v>2700</v>
      </c>
      <c r="AT1242" s="72">
        <v>2032</v>
      </c>
      <c r="AU1242" s="72">
        <v>2045</v>
      </c>
      <c r="AV1242" s="72">
        <v>2032</v>
      </c>
      <c r="AW1242" s="72">
        <v>2040</v>
      </c>
      <c r="AX1242" s="72">
        <v>1600</v>
      </c>
      <c r="AY1242" s="72">
        <v>2040</v>
      </c>
      <c r="AZ1242" s="72">
        <v>2044</v>
      </c>
      <c r="BA1242" s="72">
        <v>2035</v>
      </c>
      <c r="BB1242" s="72">
        <v>2037</v>
      </c>
      <c r="BC1242" s="72">
        <v>2700</v>
      </c>
    </row>
    <row r="1243" spans="1:55" s="72" customFormat="1" ht="15">
      <c r="A1243" s="15" t="s">
        <v>18</v>
      </c>
      <c r="B1243" s="30">
        <v>24</v>
      </c>
      <c r="C1243" s="30">
        <v>3656</v>
      </c>
      <c r="D1243" s="10" t="s">
        <v>124</v>
      </c>
      <c r="E1243" s="15" t="s">
        <v>20</v>
      </c>
      <c r="F1243" s="15" t="s">
        <v>929</v>
      </c>
      <c r="G1243" s="50">
        <v>2312</v>
      </c>
      <c r="H1243" s="50">
        <v>103</v>
      </c>
      <c r="I1243" s="58">
        <v>4.6600000000000003E-2</v>
      </c>
      <c r="J1243" s="50">
        <v>14411200</v>
      </c>
      <c r="K1243" s="50">
        <v>2329</v>
      </c>
      <c r="L1243" s="53">
        <v>2195</v>
      </c>
      <c r="M1243" s="63">
        <f t="shared" si="118"/>
        <v>0.12686567164179105</v>
      </c>
      <c r="N1243" s="42" t="str">
        <f>IFERROR(VLOOKUP(C1243, マスタ!$E$2:$G$33, 3, TRUE), "")</f>
        <v>36</v>
      </c>
      <c r="O1243" s="15" t="str">
        <f>IF(F1243 = "", "", TEXT( WORKDAY(TEXT(LEFT(F1243, FIND("(", F1243) - 1), "yyyy/mm/dd"), 1, マスタ!$A$2:$A$106), "yyyymmdd"))</f>
        <v>20170829</v>
      </c>
      <c r="P1243" s="16">
        <v>42976</v>
      </c>
      <c r="Q1243" s="56">
        <v>2270</v>
      </c>
      <c r="R1243" s="56">
        <v>2312</v>
      </c>
      <c r="S1243" s="56">
        <v>2226</v>
      </c>
      <c r="T1243" s="15" t="str">
        <f t="shared" si="119"/>
        <v>有</v>
      </c>
      <c r="U1243" s="15" t="str">
        <f t="shared" si="120"/>
        <v>有</v>
      </c>
      <c r="V1243" s="67">
        <f t="shared" si="121"/>
        <v>-1.8166089965397925E-2</v>
      </c>
      <c r="W1243" s="17" t="s">
        <v>939</v>
      </c>
      <c r="X1243" s="46">
        <v>-23</v>
      </c>
      <c r="Y1243" s="71">
        <f t="shared" si="117"/>
        <v>-9.9480968858131487</v>
      </c>
      <c r="Z1243" s="72">
        <v>2270</v>
      </c>
      <c r="AA1243" s="72">
        <v>2282</v>
      </c>
      <c r="AB1243" s="72">
        <v>2247</v>
      </c>
      <c r="AC1243" s="72">
        <v>2275</v>
      </c>
      <c r="AD1243" s="72">
        <v>1169400</v>
      </c>
      <c r="AE1243" s="72">
        <v>2275</v>
      </c>
      <c r="AF1243" s="72">
        <v>2310</v>
      </c>
      <c r="AG1243" s="72">
        <v>2270</v>
      </c>
      <c r="AH1243" s="72">
        <v>2294</v>
      </c>
      <c r="AI1243" s="72">
        <v>789400</v>
      </c>
      <c r="AJ1243" s="72">
        <v>2294</v>
      </c>
      <c r="AK1243" s="72">
        <v>2308</v>
      </c>
      <c r="AL1243" s="72">
        <v>2289</v>
      </c>
      <c r="AM1243" s="72">
        <v>2307</v>
      </c>
      <c r="AN1243" s="72">
        <v>229600</v>
      </c>
      <c r="AO1243" s="72">
        <v>2305</v>
      </c>
      <c r="AP1243" s="72">
        <v>2305</v>
      </c>
      <c r="AQ1243" s="72">
        <v>2262</v>
      </c>
      <c r="AR1243" s="72">
        <v>2266</v>
      </c>
      <c r="AS1243" s="72">
        <v>553500</v>
      </c>
      <c r="AT1243" s="72">
        <v>2267</v>
      </c>
      <c r="AU1243" s="72">
        <v>2278</v>
      </c>
      <c r="AV1243" s="72">
        <v>2255</v>
      </c>
      <c r="AW1243" s="72">
        <v>2265</v>
      </c>
      <c r="AX1243" s="72">
        <v>395700</v>
      </c>
      <c r="AY1243" s="72">
        <v>2264</v>
      </c>
      <c r="AZ1243" s="72">
        <v>2273</v>
      </c>
      <c r="BA1243" s="72">
        <v>2259</v>
      </c>
      <c r="BB1243" s="72">
        <v>2268</v>
      </c>
      <c r="BC1243" s="72">
        <v>186100</v>
      </c>
    </row>
    <row r="1244" spans="1:55" s="72" customFormat="1" ht="15">
      <c r="A1244" s="14" t="s">
        <v>18</v>
      </c>
      <c r="B1244" s="31">
        <v>25</v>
      </c>
      <c r="C1244" s="31">
        <v>4728</v>
      </c>
      <c r="D1244" s="9" t="s">
        <v>19</v>
      </c>
      <c r="E1244" s="14" t="s">
        <v>20</v>
      </c>
      <c r="F1244" s="14" t="s">
        <v>929</v>
      </c>
      <c r="G1244" s="51">
        <v>2475</v>
      </c>
      <c r="H1244" s="51">
        <v>110</v>
      </c>
      <c r="I1244" s="59">
        <v>4.65E-2</v>
      </c>
      <c r="J1244" s="51">
        <v>186800</v>
      </c>
      <c r="K1244" s="51">
        <v>2499</v>
      </c>
      <c r="L1244" s="52">
        <v>2381</v>
      </c>
      <c r="M1244" s="64">
        <f t="shared" si="118"/>
        <v>0.20338983050847459</v>
      </c>
      <c r="N1244" s="43" t="str">
        <f>IFERROR(VLOOKUP(C1244, マスタ!$E$2:$G$33, 3, TRUE), "")</f>
        <v>化学・医薬品</v>
      </c>
      <c r="O1244" s="14" t="str">
        <f>IF(F1244 = "", "", TEXT( WORKDAY(TEXT(LEFT(F1244, FIND("(", F1244) - 1), "yyyy/mm/dd"), 1, マスタ!$A$2:$A$106), "yyyymmdd"))</f>
        <v>20170829</v>
      </c>
      <c r="P1244" s="18">
        <v>42976</v>
      </c>
      <c r="Q1244" s="57">
        <v>2420</v>
      </c>
      <c r="R1244" s="57">
        <v>2439</v>
      </c>
      <c r="S1244" s="57">
        <v>2370</v>
      </c>
      <c r="T1244" s="14" t="str">
        <f t="shared" si="119"/>
        <v>無</v>
      </c>
      <c r="U1244" s="14" t="str">
        <f t="shared" si="120"/>
        <v>有</v>
      </c>
      <c r="V1244" s="68">
        <f t="shared" si="121"/>
        <v>-2.2222222222222254E-2</v>
      </c>
      <c r="W1244" s="19" t="s">
        <v>939</v>
      </c>
      <c r="X1244" s="47">
        <v>-24</v>
      </c>
      <c r="Y1244" s="70">
        <f t="shared" si="117"/>
        <v>-9.6969696969696972</v>
      </c>
      <c r="Z1244" s="72">
        <v>2420</v>
      </c>
      <c r="AA1244" s="72">
        <v>2420</v>
      </c>
      <c r="AB1244" s="72">
        <v>2370</v>
      </c>
      <c r="AC1244" s="72">
        <v>2400</v>
      </c>
      <c r="AD1244" s="72">
        <v>29000</v>
      </c>
      <c r="AE1244" s="72">
        <v>2400</v>
      </c>
      <c r="AF1244" s="72">
        <v>2425</v>
      </c>
      <c r="AG1244" s="72">
        <v>2400</v>
      </c>
      <c r="AH1244" s="72">
        <v>2415</v>
      </c>
      <c r="AI1244" s="72">
        <v>2900</v>
      </c>
      <c r="AJ1244" s="72">
        <v>2427</v>
      </c>
      <c r="AK1244" s="72">
        <v>2439</v>
      </c>
      <c r="AL1244" s="72">
        <v>2423</v>
      </c>
      <c r="AM1244" s="72">
        <v>2423</v>
      </c>
      <c r="AN1244" s="72">
        <v>3000</v>
      </c>
      <c r="AO1244" s="72">
        <v>2429</v>
      </c>
      <c r="AP1244" s="72">
        <v>2429</v>
      </c>
      <c r="AQ1244" s="72">
        <v>2412</v>
      </c>
      <c r="AR1244" s="72">
        <v>2412</v>
      </c>
      <c r="AS1244" s="72">
        <v>1700</v>
      </c>
      <c r="AT1244" s="72">
        <v>2411</v>
      </c>
      <c r="AU1244" s="72">
        <v>2420</v>
      </c>
      <c r="AV1244" s="72">
        <v>2386</v>
      </c>
      <c r="AW1244" s="72">
        <v>2400</v>
      </c>
      <c r="AX1244" s="72">
        <v>6700</v>
      </c>
      <c r="AY1244" s="72">
        <v>2401</v>
      </c>
      <c r="AZ1244" s="72">
        <v>2401</v>
      </c>
      <c r="BA1244" s="72">
        <v>2383</v>
      </c>
      <c r="BB1244" s="72">
        <v>2385</v>
      </c>
      <c r="BC1244" s="72">
        <v>4000</v>
      </c>
    </row>
    <row r="1245" spans="1:55" s="72" customFormat="1" ht="27">
      <c r="A1245" s="15" t="s">
        <v>18</v>
      </c>
      <c r="B1245" s="30">
        <v>27</v>
      </c>
      <c r="C1245" s="30">
        <v>3909</v>
      </c>
      <c r="D1245" s="10" t="s">
        <v>128</v>
      </c>
      <c r="E1245" s="15" t="s">
        <v>20</v>
      </c>
      <c r="F1245" s="15" t="s">
        <v>929</v>
      </c>
      <c r="G1245" s="50">
        <v>1092</v>
      </c>
      <c r="H1245" s="50">
        <v>47</v>
      </c>
      <c r="I1245" s="58">
        <v>4.4999999999999998E-2</v>
      </c>
      <c r="J1245" s="50">
        <v>78100</v>
      </c>
      <c r="K1245" s="50">
        <v>1093</v>
      </c>
      <c r="L1245" s="53">
        <v>1050</v>
      </c>
      <c r="M1245" s="63">
        <f t="shared" si="118"/>
        <v>2.3255813953488372E-2</v>
      </c>
      <c r="N1245" s="42" t="str">
        <f>IFERROR(VLOOKUP(C1245, マスタ!$E$2:$G$33, 3, TRUE), "")</f>
        <v>パルプ・紙</v>
      </c>
      <c r="O1245" s="15" t="str">
        <f>IF(F1245 = "", "", TEXT( WORKDAY(TEXT(LEFT(F1245, FIND("(", F1245) - 1), "yyyy/mm/dd"), 1, マスタ!$A$2:$A$106), "yyyymmdd"))</f>
        <v>20170829</v>
      </c>
      <c r="P1245" s="16">
        <v>42976</v>
      </c>
      <c r="Q1245" s="56">
        <v>1075</v>
      </c>
      <c r="R1245" s="56">
        <v>1106</v>
      </c>
      <c r="S1245" s="56">
        <v>1073</v>
      </c>
      <c r="T1245" s="15" t="str">
        <f t="shared" si="119"/>
        <v>有</v>
      </c>
      <c r="U1245" s="15" t="str">
        <f t="shared" si="120"/>
        <v>無</v>
      </c>
      <c r="V1245" s="67">
        <f t="shared" si="121"/>
        <v>-1.5567765567765512E-2</v>
      </c>
      <c r="W1245" s="17" t="s">
        <v>942</v>
      </c>
      <c r="X1245" s="46">
        <v>4</v>
      </c>
      <c r="Y1245" s="71">
        <f t="shared" si="117"/>
        <v>3.6630036630036629</v>
      </c>
      <c r="Z1245" s="72">
        <v>1075</v>
      </c>
      <c r="AA1245" s="72">
        <v>1082</v>
      </c>
      <c r="AB1245" s="72">
        <v>1073</v>
      </c>
      <c r="AC1245" s="72">
        <v>1080</v>
      </c>
      <c r="AD1245" s="72">
        <v>5600</v>
      </c>
      <c r="AE1245" s="72">
        <v>1083</v>
      </c>
      <c r="AF1245" s="72">
        <v>1088</v>
      </c>
      <c r="AG1245" s="72">
        <v>1083</v>
      </c>
      <c r="AH1245" s="72">
        <v>1088</v>
      </c>
      <c r="AI1245" s="72">
        <v>800</v>
      </c>
      <c r="AJ1245" s="72">
        <v>1087</v>
      </c>
      <c r="AK1245" s="72">
        <v>1087</v>
      </c>
      <c r="AL1245" s="72">
        <v>1085</v>
      </c>
      <c r="AM1245" s="72">
        <v>1085</v>
      </c>
      <c r="AN1245" s="72">
        <v>500</v>
      </c>
      <c r="AO1245" s="72">
        <v>1082</v>
      </c>
      <c r="AP1245" s="72">
        <v>1082</v>
      </c>
      <c r="AQ1245" s="72">
        <v>1078</v>
      </c>
      <c r="AR1245" s="72">
        <v>1079</v>
      </c>
      <c r="AS1245" s="72">
        <v>1600</v>
      </c>
      <c r="AT1245" s="72">
        <v>1080</v>
      </c>
      <c r="AU1245" s="72">
        <v>1081</v>
      </c>
      <c r="AV1245" s="72">
        <v>1079</v>
      </c>
      <c r="AW1245" s="72">
        <v>1079</v>
      </c>
      <c r="AX1245" s="72">
        <v>1200</v>
      </c>
      <c r="AY1245" s="72">
        <v>1081</v>
      </c>
      <c r="AZ1245" s="72">
        <v>1085</v>
      </c>
      <c r="BA1245" s="72">
        <v>1081</v>
      </c>
      <c r="BB1245" s="72">
        <v>1085</v>
      </c>
      <c r="BC1245" s="72">
        <v>1000</v>
      </c>
    </row>
    <row r="1246" spans="1:55" s="72" customFormat="1" ht="15">
      <c r="A1246" s="14" t="s">
        <v>18</v>
      </c>
      <c r="B1246" s="31">
        <v>28</v>
      </c>
      <c r="C1246" s="31">
        <v>7575</v>
      </c>
      <c r="D1246" s="9" t="s">
        <v>165</v>
      </c>
      <c r="E1246" s="14" t="s">
        <v>20</v>
      </c>
      <c r="F1246" s="14" t="s">
        <v>929</v>
      </c>
      <c r="G1246" s="51">
        <v>5140</v>
      </c>
      <c r="H1246" s="51">
        <v>220</v>
      </c>
      <c r="I1246" s="59">
        <v>4.4699999999999997E-2</v>
      </c>
      <c r="J1246" s="51">
        <v>734800</v>
      </c>
      <c r="K1246" s="51">
        <v>5140</v>
      </c>
      <c r="L1246" s="52">
        <v>4930</v>
      </c>
      <c r="M1246" s="64">
        <f t="shared" si="118"/>
        <v>0</v>
      </c>
      <c r="N1246" s="43" t="str">
        <f>IFERROR(VLOOKUP(C1246, マスタ!$E$2:$G$33, 3, TRUE), "")</f>
        <v>75</v>
      </c>
      <c r="O1246" s="14" t="str">
        <f>IF(F1246 = "", "", TEXT( WORKDAY(TEXT(LEFT(F1246, FIND("(", F1246) - 1), "yyyy/mm/dd"), 1, マスタ!$A$2:$A$106), "yyyymmdd"))</f>
        <v>20170829</v>
      </c>
      <c r="P1246" s="18">
        <v>42976</v>
      </c>
      <c r="Q1246" s="57">
        <v>5080</v>
      </c>
      <c r="R1246" s="57">
        <v>5410</v>
      </c>
      <c r="S1246" s="57">
        <v>5060</v>
      </c>
      <c r="T1246" s="14" t="str">
        <f t="shared" si="119"/>
        <v>有</v>
      </c>
      <c r="U1246" s="14" t="str">
        <f t="shared" si="120"/>
        <v>無</v>
      </c>
      <c r="V1246" s="68">
        <f t="shared" si="121"/>
        <v>-1.1673151750972721E-2</v>
      </c>
      <c r="W1246" s="19" t="s">
        <v>940</v>
      </c>
      <c r="X1246" s="47">
        <v>102</v>
      </c>
      <c r="Y1246" s="70">
        <f t="shared" si="117"/>
        <v>19.844357976653697</v>
      </c>
      <c r="Z1246" s="72">
        <v>5080</v>
      </c>
      <c r="AA1246" s="72">
        <v>5150</v>
      </c>
      <c r="AB1246" s="72">
        <v>5060</v>
      </c>
      <c r="AC1246" s="72">
        <v>5120</v>
      </c>
      <c r="AD1246" s="72">
        <v>70400</v>
      </c>
      <c r="AE1246" s="72">
        <v>5130</v>
      </c>
      <c r="AF1246" s="72">
        <v>5140</v>
      </c>
      <c r="AG1246" s="72">
        <v>5100</v>
      </c>
      <c r="AH1246" s="72">
        <v>5130</v>
      </c>
      <c r="AI1246" s="72">
        <v>14600</v>
      </c>
      <c r="AJ1246" s="72">
        <v>5120</v>
      </c>
      <c r="AK1246" s="72">
        <v>5160</v>
      </c>
      <c r="AL1246" s="72">
        <v>5120</v>
      </c>
      <c r="AM1246" s="72">
        <v>5150</v>
      </c>
      <c r="AN1246" s="72">
        <v>16800</v>
      </c>
      <c r="AO1246" s="72">
        <v>5150</v>
      </c>
      <c r="AP1246" s="72">
        <v>5190</v>
      </c>
      <c r="AQ1246" s="72">
        <v>5150</v>
      </c>
      <c r="AR1246" s="72">
        <v>5160</v>
      </c>
      <c r="AS1246" s="72">
        <v>53300</v>
      </c>
      <c r="AT1246" s="72">
        <v>5160</v>
      </c>
      <c r="AU1246" s="72">
        <v>5180</v>
      </c>
      <c r="AV1246" s="72">
        <v>5160</v>
      </c>
      <c r="AW1246" s="72">
        <v>5180</v>
      </c>
      <c r="AX1246" s="72">
        <v>9100</v>
      </c>
      <c r="AY1246" s="72">
        <v>5180</v>
      </c>
      <c r="AZ1246" s="72">
        <v>5210</v>
      </c>
      <c r="BA1246" s="72">
        <v>5170</v>
      </c>
      <c r="BB1246" s="72">
        <v>5190</v>
      </c>
      <c r="BC1246" s="72">
        <v>71300</v>
      </c>
    </row>
    <row r="1247" spans="1:55" s="72" customFormat="1" ht="15">
      <c r="A1247" s="15" t="s">
        <v>18</v>
      </c>
      <c r="B1247" s="30">
        <v>31</v>
      </c>
      <c r="C1247" s="30">
        <v>4318</v>
      </c>
      <c r="D1247" s="10" t="s">
        <v>267</v>
      </c>
      <c r="E1247" s="15" t="s">
        <v>20</v>
      </c>
      <c r="F1247" s="15" t="s">
        <v>929</v>
      </c>
      <c r="G1247" s="50">
        <v>1602</v>
      </c>
      <c r="H1247" s="50">
        <v>67</v>
      </c>
      <c r="I1247" s="58">
        <v>4.36E-2</v>
      </c>
      <c r="J1247" s="50">
        <v>190200</v>
      </c>
      <c r="K1247" s="50">
        <v>1612</v>
      </c>
      <c r="L1247" s="53">
        <v>1539</v>
      </c>
      <c r="M1247" s="63">
        <f t="shared" si="118"/>
        <v>0.13698630136986301</v>
      </c>
      <c r="N1247" s="42" t="str">
        <f>IFERROR(VLOOKUP(C1247, マスタ!$E$2:$G$33, 3, TRUE), "")</f>
        <v>化学・医薬品</v>
      </c>
      <c r="O1247" s="15" t="str">
        <f>IF(F1247 = "", "", TEXT( WORKDAY(TEXT(LEFT(F1247, FIND("(", F1247) - 1), "yyyy/mm/dd"), 1, マスタ!$A$2:$A$106), "yyyymmdd"))</f>
        <v>20170829</v>
      </c>
      <c r="P1247" s="16">
        <v>42976</v>
      </c>
      <c r="Q1247" s="56">
        <v>1600</v>
      </c>
      <c r="R1247" s="56">
        <v>1617</v>
      </c>
      <c r="S1247" s="56">
        <v>1561</v>
      </c>
      <c r="T1247" s="15" t="str">
        <f t="shared" si="119"/>
        <v>有</v>
      </c>
      <c r="U1247" s="15" t="str">
        <f t="shared" si="120"/>
        <v>有</v>
      </c>
      <c r="V1247" s="67">
        <f t="shared" si="121"/>
        <v>-1.2484394506866447E-3</v>
      </c>
      <c r="W1247" s="17" t="s">
        <v>939</v>
      </c>
      <c r="X1247" s="46">
        <v>-16</v>
      </c>
      <c r="Y1247" s="71">
        <f t="shared" si="117"/>
        <v>-9.9875156054931331</v>
      </c>
      <c r="Z1247" s="72">
        <v>1600</v>
      </c>
      <c r="AA1247" s="72">
        <v>1600</v>
      </c>
      <c r="AB1247" s="72">
        <v>1561</v>
      </c>
      <c r="AC1247" s="72">
        <v>1567</v>
      </c>
      <c r="AD1247" s="72">
        <v>14800</v>
      </c>
      <c r="AE1247" s="72">
        <v>1576</v>
      </c>
      <c r="AF1247" s="72">
        <v>1594</v>
      </c>
      <c r="AG1247" s="72">
        <v>1576</v>
      </c>
      <c r="AH1247" s="72">
        <v>1591</v>
      </c>
      <c r="AI1247" s="72">
        <v>1600</v>
      </c>
      <c r="AJ1247" s="72">
        <v>1592</v>
      </c>
      <c r="AK1247" s="72">
        <v>1600</v>
      </c>
      <c r="AL1247" s="72">
        <v>1586</v>
      </c>
      <c r="AM1247" s="72">
        <v>1586</v>
      </c>
      <c r="AN1247" s="72">
        <v>5800</v>
      </c>
      <c r="AO1247" s="72">
        <v>1585</v>
      </c>
      <c r="AP1247" s="72">
        <v>1585</v>
      </c>
      <c r="AQ1247" s="72">
        <v>1574</v>
      </c>
      <c r="AR1247" s="72">
        <v>1574</v>
      </c>
      <c r="AS1247" s="72">
        <v>1200</v>
      </c>
      <c r="AT1247" s="72">
        <v>1576</v>
      </c>
      <c r="AU1247" s="72">
        <v>1576</v>
      </c>
      <c r="AV1247" s="72">
        <v>1574</v>
      </c>
      <c r="AW1247" s="72">
        <v>1576</v>
      </c>
      <c r="AX1247" s="72">
        <v>300</v>
      </c>
      <c r="AY1247" s="72">
        <v>1575</v>
      </c>
      <c r="AZ1247" s="72">
        <v>1576</v>
      </c>
      <c r="BA1247" s="72">
        <v>1573</v>
      </c>
      <c r="BB1247" s="72">
        <v>1574</v>
      </c>
      <c r="BC1247" s="72">
        <v>1800</v>
      </c>
    </row>
    <row r="1248" spans="1:55" s="72" customFormat="1" ht="27">
      <c r="A1248" s="14" t="s">
        <v>18</v>
      </c>
      <c r="B1248" s="31">
        <v>34</v>
      </c>
      <c r="C1248" s="31">
        <v>5021</v>
      </c>
      <c r="D1248" s="9" t="s">
        <v>520</v>
      </c>
      <c r="E1248" s="14" t="s">
        <v>20</v>
      </c>
      <c r="F1248" s="14" t="s">
        <v>929</v>
      </c>
      <c r="G1248" s="51">
        <v>2337</v>
      </c>
      <c r="H1248" s="51">
        <v>94</v>
      </c>
      <c r="I1248" s="59">
        <v>4.19E-2</v>
      </c>
      <c r="J1248" s="51">
        <v>586900</v>
      </c>
      <c r="K1248" s="51">
        <v>2341</v>
      </c>
      <c r="L1248" s="52">
        <v>2247</v>
      </c>
      <c r="M1248" s="64">
        <f t="shared" si="118"/>
        <v>4.2553191489361701E-2</v>
      </c>
      <c r="N1248" s="43" t="str">
        <f>IFERROR(VLOOKUP(C1248, マスタ!$E$2:$G$33, 3, TRUE), "")</f>
        <v>石油・石炭</v>
      </c>
      <c r="O1248" s="14" t="str">
        <f>IF(F1248 = "", "", TEXT( WORKDAY(TEXT(LEFT(F1248, FIND("(", F1248) - 1), "yyyy/mm/dd"), 1, マスタ!$A$2:$A$106), "yyyymmdd"))</f>
        <v>20170829</v>
      </c>
      <c r="P1248" s="18">
        <v>42976</v>
      </c>
      <c r="Q1248" s="57">
        <v>2325</v>
      </c>
      <c r="R1248" s="57">
        <v>2332</v>
      </c>
      <c r="S1248" s="57">
        <v>2295</v>
      </c>
      <c r="T1248" s="14" t="str">
        <f t="shared" si="119"/>
        <v>無</v>
      </c>
      <c r="U1248" s="14" t="str">
        <f t="shared" si="120"/>
        <v>有</v>
      </c>
      <c r="V1248" s="68">
        <f t="shared" si="121"/>
        <v>-5.1347881899871384E-3</v>
      </c>
      <c r="W1248" s="19" t="s">
        <v>941</v>
      </c>
      <c r="X1248" s="47">
        <v>-3</v>
      </c>
      <c r="Y1248" s="70">
        <f t="shared" si="117"/>
        <v>-1.2836970474967906</v>
      </c>
      <c r="Z1248" s="72">
        <v>2325</v>
      </c>
      <c r="AA1248" s="72">
        <v>2325</v>
      </c>
      <c r="AB1248" s="72">
        <v>2311</v>
      </c>
      <c r="AC1248" s="72">
        <v>2319</v>
      </c>
      <c r="AD1248" s="72">
        <v>19400</v>
      </c>
      <c r="AE1248" s="72">
        <v>2322</v>
      </c>
      <c r="AF1248" s="72">
        <v>2328</v>
      </c>
      <c r="AG1248" s="72">
        <v>2321</v>
      </c>
      <c r="AH1248" s="72">
        <v>2326</v>
      </c>
      <c r="AI1248" s="72">
        <v>4100</v>
      </c>
      <c r="AJ1248" s="72">
        <v>2326</v>
      </c>
      <c r="AK1248" s="72">
        <v>2332</v>
      </c>
      <c r="AL1248" s="72">
        <v>2326</v>
      </c>
      <c r="AM1248" s="72">
        <v>2327</v>
      </c>
      <c r="AN1248" s="72">
        <v>5100</v>
      </c>
      <c r="AO1248" s="72">
        <v>2328</v>
      </c>
      <c r="AP1248" s="72">
        <v>2328</v>
      </c>
      <c r="AQ1248" s="72">
        <v>2315</v>
      </c>
      <c r="AR1248" s="72">
        <v>2321</v>
      </c>
      <c r="AS1248" s="72">
        <v>11000</v>
      </c>
      <c r="AT1248" s="72">
        <v>2321</v>
      </c>
      <c r="AU1248" s="72">
        <v>2325</v>
      </c>
      <c r="AV1248" s="72">
        <v>2315</v>
      </c>
      <c r="AW1248" s="72">
        <v>2322</v>
      </c>
      <c r="AX1248" s="72">
        <v>7500</v>
      </c>
      <c r="AY1248" s="72">
        <v>2321</v>
      </c>
      <c r="AZ1248" s="72">
        <v>2323</v>
      </c>
      <c r="BA1248" s="72">
        <v>2315</v>
      </c>
      <c r="BB1248" s="72">
        <v>2323</v>
      </c>
      <c r="BC1248" s="72">
        <v>8300</v>
      </c>
    </row>
    <row r="1249" spans="1:55" s="72" customFormat="1" ht="15">
      <c r="A1249" s="15" t="s">
        <v>18</v>
      </c>
      <c r="B1249" s="30">
        <v>37</v>
      </c>
      <c r="C1249" s="30">
        <v>7743</v>
      </c>
      <c r="D1249" s="10" t="s">
        <v>518</v>
      </c>
      <c r="E1249" s="15" t="s">
        <v>20</v>
      </c>
      <c r="F1249" s="15" t="s">
        <v>929</v>
      </c>
      <c r="G1249" s="50">
        <v>3430</v>
      </c>
      <c r="H1249" s="50">
        <v>125</v>
      </c>
      <c r="I1249" s="58">
        <v>3.78E-2</v>
      </c>
      <c r="J1249" s="50">
        <v>34900</v>
      </c>
      <c r="K1249" s="50">
        <v>3460</v>
      </c>
      <c r="L1249" s="53">
        <v>3275</v>
      </c>
      <c r="M1249" s="63">
        <f t="shared" si="118"/>
        <v>0.16216216216216217</v>
      </c>
      <c r="N1249" s="42" t="str">
        <f>IFERROR(VLOOKUP(C1249, マスタ!$E$2:$G$33, 3, TRUE), "")</f>
        <v>精密機械</v>
      </c>
      <c r="O1249" s="15" t="str">
        <f>IF(F1249 = "", "", TEXT( WORKDAY(TEXT(LEFT(F1249, FIND("(", F1249) - 1), "yyyy/mm/dd"), 1, マスタ!$A$2:$A$106), "yyyymmdd"))</f>
        <v>20170829</v>
      </c>
      <c r="P1249" s="16">
        <v>42976</v>
      </c>
      <c r="Q1249" s="56">
        <v>3395</v>
      </c>
      <c r="R1249" s="56">
        <v>3455</v>
      </c>
      <c r="S1249" s="56">
        <v>3380</v>
      </c>
      <c r="T1249" s="15" t="str">
        <f t="shared" si="119"/>
        <v>有</v>
      </c>
      <c r="U1249" s="15" t="str">
        <f t="shared" si="120"/>
        <v>無</v>
      </c>
      <c r="V1249" s="67">
        <f t="shared" si="121"/>
        <v>-1.0204081632653073E-2</v>
      </c>
      <c r="W1249" s="17" t="s">
        <v>942</v>
      </c>
      <c r="X1249" s="46">
        <v>30</v>
      </c>
      <c r="Y1249" s="71">
        <f t="shared" si="117"/>
        <v>8.7463556851311957</v>
      </c>
      <c r="Z1249" s="72">
        <v>3395</v>
      </c>
      <c r="AA1249" s="72">
        <v>3415</v>
      </c>
      <c r="AB1249" s="72">
        <v>3380</v>
      </c>
      <c r="AC1249" s="72">
        <v>3415</v>
      </c>
      <c r="AD1249" s="72">
        <v>2700</v>
      </c>
      <c r="AE1249" s="72">
        <v>3415</v>
      </c>
      <c r="AF1249" s="72">
        <v>3420</v>
      </c>
      <c r="AG1249" s="72">
        <v>3415</v>
      </c>
      <c r="AH1249" s="72">
        <v>3420</v>
      </c>
      <c r="AI1249" s="72">
        <v>800</v>
      </c>
      <c r="AN1249" s="72">
        <v>0</v>
      </c>
      <c r="AO1249" s="72">
        <v>3420</v>
      </c>
      <c r="AP1249" s="72">
        <v>3420</v>
      </c>
      <c r="AQ1249" s="72">
        <v>3415</v>
      </c>
      <c r="AR1249" s="72">
        <v>3415</v>
      </c>
      <c r="AS1249" s="72">
        <v>200</v>
      </c>
      <c r="AT1249" s="72">
        <v>3425</v>
      </c>
      <c r="AU1249" s="72">
        <v>3425</v>
      </c>
      <c r="AV1249" s="72">
        <v>3425</v>
      </c>
      <c r="AW1249" s="72">
        <v>3425</v>
      </c>
      <c r="AX1249" s="72">
        <v>100</v>
      </c>
      <c r="AY1249" s="72">
        <v>3430</v>
      </c>
      <c r="AZ1249" s="72">
        <v>3430</v>
      </c>
      <c r="BA1249" s="72">
        <v>3430</v>
      </c>
      <c r="BB1249" s="72">
        <v>3430</v>
      </c>
      <c r="BC1249" s="72">
        <v>1300</v>
      </c>
    </row>
    <row r="1250" spans="1:55" s="72" customFormat="1" ht="27">
      <c r="A1250" s="14" t="s">
        <v>18</v>
      </c>
      <c r="B1250" s="31">
        <v>39</v>
      </c>
      <c r="C1250" s="31">
        <v>9658</v>
      </c>
      <c r="D1250" s="9" t="s">
        <v>918</v>
      </c>
      <c r="E1250" s="14" t="s">
        <v>20</v>
      </c>
      <c r="F1250" s="14" t="s">
        <v>929</v>
      </c>
      <c r="G1250" s="51">
        <v>1449</v>
      </c>
      <c r="H1250" s="51">
        <v>52</v>
      </c>
      <c r="I1250" s="59">
        <v>3.7199999999999997E-2</v>
      </c>
      <c r="J1250" s="51">
        <v>184600</v>
      </c>
      <c r="K1250" s="51">
        <v>1487</v>
      </c>
      <c r="L1250" s="52">
        <v>1390</v>
      </c>
      <c r="M1250" s="64">
        <f t="shared" si="118"/>
        <v>0.39175257731958762</v>
      </c>
      <c r="N1250" s="43" t="str">
        <f>IFERROR(VLOOKUP(C1250, マスタ!$E$2:$G$33, 3, TRUE), "")</f>
        <v>サービス</v>
      </c>
      <c r="O1250" s="14" t="str">
        <f>IF(F1250 = "", "", TEXT( WORKDAY(TEXT(LEFT(F1250, FIND("(", F1250) - 1), "yyyy/mm/dd"), 1, マスタ!$A$2:$A$106), "yyyymmdd"))</f>
        <v>20170829</v>
      </c>
      <c r="P1250" s="18">
        <v>42976</v>
      </c>
      <c r="Q1250" s="57">
        <v>1443</v>
      </c>
      <c r="R1250" s="57">
        <v>1445</v>
      </c>
      <c r="S1250" s="57">
        <v>1407</v>
      </c>
      <c r="T1250" s="14" t="str">
        <f t="shared" si="119"/>
        <v>無</v>
      </c>
      <c r="U1250" s="14" t="str">
        <f t="shared" si="120"/>
        <v>有</v>
      </c>
      <c r="V1250" s="68">
        <f t="shared" si="121"/>
        <v>-4.1407867494823725E-3</v>
      </c>
      <c r="W1250" s="19" t="s">
        <v>939</v>
      </c>
      <c r="X1250" s="47">
        <v>-14</v>
      </c>
      <c r="Y1250" s="70">
        <f t="shared" si="117"/>
        <v>-9.6618357487922708</v>
      </c>
      <c r="Z1250" s="72">
        <v>1443</v>
      </c>
      <c r="AA1250" s="72">
        <v>1443</v>
      </c>
      <c r="AB1250" s="72">
        <v>1422</v>
      </c>
      <c r="AC1250" s="72">
        <v>1425</v>
      </c>
      <c r="AD1250" s="72">
        <v>8500</v>
      </c>
      <c r="AE1250" s="72">
        <v>1422</v>
      </c>
      <c r="AF1250" s="72">
        <v>1422</v>
      </c>
      <c r="AG1250" s="72">
        <v>1407</v>
      </c>
      <c r="AH1250" s="72">
        <v>1410</v>
      </c>
      <c r="AI1250" s="72">
        <v>2200</v>
      </c>
      <c r="AJ1250" s="72">
        <v>1416</v>
      </c>
      <c r="AK1250" s="72">
        <v>1417</v>
      </c>
      <c r="AL1250" s="72">
        <v>1410</v>
      </c>
      <c r="AM1250" s="72">
        <v>1417</v>
      </c>
      <c r="AN1250" s="72">
        <v>1100</v>
      </c>
      <c r="AO1250" s="72">
        <v>1417</v>
      </c>
      <c r="AP1250" s="72">
        <v>1421</v>
      </c>
      <c r="AQ1250" s="72">
        <v>1417</v>
      </c>
      <c r="AR1250" s="72">
        <v>1420</v>
      </c>
      <c r="AS1250" s="72">
        <v>900</v>
      </c>
      <c r="AT1250" s="72">
        <v>1420</v>
      </c>
      <c r="AU1250" s="72">
        <v>1423</v>
      </c>
      <c r="AV1250" s="72">
        <v>1420</v>
      </c>
      <c r="AW1250" s="72">
        <v>1423</v>
      </c>
      <c r="AX1250" s="72">
        <v>900</v>
      </c>
      <c r="AY1250" s="72">
        <v>1422</v>
      </c>
      <c r="AZ1250" s="72">
        <v>1422</v>
      </c>
      <c r="BA1250" s="72">
        <v>1419</v>
      </c>
      <c r="BB1250" s="72">
        <v>1419</v>
      </c>
      <c r="BC1250" s="72">
        <v>300</v>
      </c>
    </row>
    <row r="1251" spans="1:55" s="72" customFormat="1" ht="15">
      <c r="A1251" s="15" t="s">
        <v>18</v>
      </c>
      <c r="B1251" s="30">
        <v>40</v>
      </c>
      <c r="C1251" s="30">
        <v>4516</v>
      </c>
      <c r="D1251" s="10" t="s">
        <v>932</v>
      </c>
      <c r="E1251" s="15" t="s">
        <v>20</v>
      </c>
      <c r="F1251" s="15" t="s">
        <v>929</v>
      </c>
      <c r="G1251" s="50">
        <v>7400</v>
      </c>
      <c r="H1251" s="50">
        <v>260</v>
      </c>
      <c r="I1251" s="58">
        <v>3.6400000000000002E-2</v>
      </c>
      <c r="J1251" s="50">
        <v>152300</v>
      </c>
      <c r="K1251" s="50">
        <v>7410</v>
      </c>
      <c r="L1251" s="53">
        <v>7210</v>
      </c>
      <c r="M1251" s="63">
        <f t="shared" si="118"/>
        <v>0.05</v>
      </c>
      <c r="N1251" s="42" t="str">
        <f>IFERROR(VLOOKUP(C1251, マスタ!$E$2:$G$33, 3, TRUE), "")</f>
        <v>化学・医薬品</v>
      </c>
      <c r="O1251" s="15" t="str">
        <f>IF(F1251 = "", "", TEXT( WORKDAY(TEXT(LEFT(F1251, FIND("(", F1251) - 1), "yyyy/mm/dd"), 1, マスタ!$A$2:$A$106), "yyyymmdd"))</f>
        <v>20170829</v>
      </c>
      <c r="P1251" s="16">
        <v>42976</v>
      </c>
      <c r="Q1251" s="56">
        <v>7380</v>
      </c>
      <c r="R1251" s="56">
        <v>7480</v>
      </c>
      <c r="S1251" s="56">
        <v>7320</v>
      </c>
      <c r="T1251" s="15" t="str">
        <f t="shared" si="119"/>
        <v>有</v>
      </c>
      <c r="U1251" s="15" t="str">
        <f t="shared" si="120"/>
        <v>無</v>
      </c>
      <c r="V1251" s="67">
        <f t="shared" si="121"/>
        <v>-2.7027027027026751E-3</v>
      </c>
      <c r="W1251" s="17" t="s">
        <v>941</v>
      </c>
      <c r="X1251" s="46">
        <v>-30</v>
      </c>
      <c r="Y1251" s="71">
        <f t="shared" si="117"/>
        <v>-4.0540540540540544</v>
      </c>
      <c r="Z1251" s="72">
        <v>7380</v>
      </c>
      <c r="AA1251" s="72">
        <v>7430</v>
      </c>
      <c r="AB1251" s="72">
        <v>7360</v>
      </c>
      <c r="AC1251" s="72">
        <v>7410</v>
      </c>
      <c r="AD1251" s="72">
        <v>7300</v>
      </c>
      <c r="AE1251" s="72">
        <v>7410</v>
      </c>
      <c r="AF1251" s="72">
        <v>7410</v>
      </c>
      <c r="AG1251" s="72">
        <v>7390</v>
      </c>
      <c r="AH1251" s="72">
        <v>7390</v>
      </c>
      <c r="AI1251" s="72">
        <v>700</v>
      </c>
      <c r="AJ1251" s="72">
        <v>7380</v>
      </c>
      <c r="AK1251" s="72">
        <v>7390</v>
      </c>
      <c r="AL1251" s="72">
        <v>7380</v>
      </c>
      <c r="AM1251" s="72">
        <v>7390</v>
      </c>
      <c r="AN1251" s="72">
        <v>500</v>
      </c>
      <c r="AO1251" s="72">
        <v>7380</v>
      </c>
      <c r="AP1251" s="72">
        <v>7390</v>
      </c>
      <c r="AQ1251" s="72">
        <v>7370</v>
      </c>
      <c r="AR1251" s="72">
        <v>7380</v>
      </c>
      <c r="AS1251" s="72">
        <v>3100</v>
      </c>
      <c r="AT1251" s="72">
        <v>7370</v>
      </c>
      <c r="AU1251" s="72">
        <v>7370</v>
      </c>
      <c r="AV1251" s="72">
        <v>7350</v>
      </c>
      <c r="AW1251" s="72">
        <v>7350</v>
      </c>
      <c r="AX1251" s="72">
        <v>2400</v>
      </c>
      <c r="AY1251" s="72">
        <v>7350</v>
      </c>
      <c r="AZ1251" s="72">
        <v>7350</v>
      </c>
      <c r="BA1251" s="72">
        <v>7350</v>
      </c>
      <c r="BB1251" s="72">
        <v>7350</v>
      </c>
      <c r="BC1251" s="72">
        <v>5500</v>
      </c>
    </row>
    <row r="1252" spans="1:55" s="72" customFormat="1" ht="15">
      <c r="A1252" s="14" t="s">
        <v>18</v>
      </c>
      <c r="B1252" s="31">
        <v>41</v>
      </c>
      <c r="C1252" s="31">
        <v>3926</v>
      </c>
      <c r="D1252" s="9" t="s">
        <v>755</v>
      </c>
      <c r="E1252" s="14" t="s">
        <v>20</v>
      </c>
      <c r="F1252" s="14" t="s">
        <v>929</v>
      </c>
      <c r="G1252" s="51">
        <v>4270</v>
      </c>
      <c r="H1252" s="51">
        <v>150</v>
      </c>
      <c r="I1252" s="59">
        <v>3.6400000000000002E-2</v>
      </c>
      <c r="J1252" s="51">
        <v>259400</v>
      </c>
      <c r="K1252" s="51">
        <v>4720</v>
      </c>
      <c r="L1252" s="52">
        <v>4100</v>
      </c>
      <c r="M1252" s="64">
        <f t="shared" si="118"/>
        <v>0.72580645161290325</v>
      </c>
      <c r="N1252" s="43" t="str">
        <f>IFERROR(VLOOKUP(C1252, マスタ!$E$2:$G$33, 3, TRUE), "")</f>
        <v>パルプ・紙</v>
      </c>
      <c r="O1252" s="14" t="str">
        <f>IF(F1252 = "", "", TEXT( WORKDAY(TEXT(LEFT(F1252, FIND("(", F1252) - 1), "yyyy/mm/dd"), 1, マスタ!$A$2:$A$106), "yyyymmdd"))</f>
        <v>20170829</v>
      </c>
      <c r="P1252" s="18">
        <v>42976</v>
      </c>
      <c r="Q1252" s="57">
        <v>4200</v>
      </c>
      <c r="R1252" s="57">
        <v>4655</v>
      </c>
      <c r="S1252" s="57">
        <v>4155</v>
      </c>
      <c r="T1252" s="14" t="str">
        <f t="shared" si="119"/>
        <v>有</v>
      </c>
      <c r="U1252" s="14" t="str">
        <f t="shared" si="120"/>
        <v>有</v>
      </c>
      <c r="V1252" s="68">
        <f t="shared" si="121"/>
        <v>-1.6393442622950838E-2</v>
      </c>
      <c r="W1252" s="19" t="s">
        <v>939</v>
      </c>
      <c r="X1252" s="47">
        <v>-42</v>
      </c>
      <c r="Y1252" s="70">
        <f t="shared" si="117"/>
        <v>-9.8360655737704921</v>
      </c>
      <c r="Z1252" s="72">
        <v>4200</v>
      </c>
      <c r="AA1252" s="72">
        <v>4270</v>
      </c>
      <c r="AB1252" s="72">
        <v>4155</v>
      </c>
      <c r="AC1252" s="72">
        <v>4270</v>
      </c>
      <c r="AD1252" s="72">
        <v>8500</v>
      </c>
      <c r="AE1252" s="72">
        <v>4275</v>
      </c>
      <c r="AF1252" s="72">
        <v>4295</v>
      </c>
      <c r="AG1252" s="72">
        <v>4230</v>
      </c>
      <c r="AH1252" s="72">
        <v>4265</v>
      </c>
      <c r="AI1252" s="72">
        <v>3200</v>
      </c>
      <c r="AJ1252" s="72">
        <v>4250</v>
      </c>
      <c r="AK1252" s="72">
        <v>4260</v>
      </c>
      <c r="AL1252" s="72">
        <v>4245</v>
      </c>
      <c r="AM1252" s="72">
        <v>4250</v>
      </c>
      <c r="AN1252" s="72">
        <v>900</v>
      </c>
      <c r="AO1252" s="72">
        <v>4245</v>
      </c>
      <c r="AP1252" s="72">
        <v>4245</v>
      </c>
      <c r="AQ1252" s="72">
        <v>4200</v>
      </c>
      <c r="AR1252" s="72">
        <v>4230</v>
      </c>
      <c r="AS1252" s="72">
        <v>1100</v>
      </c>
      <c r="AT1252" s="72">
        <v>4255</v>
      </c>
      <c r="AU1252" s="72">
        <v>4400</v>
      </c>
      <c r="AV1252" s="72">
        <v>4255</v>
      </c>
      <c r="AW1252" s="72">
        <v>4400</v>
      </c>
      <c r="AX1252" s="72">
        <v>4900</v>
      </c>
      <c r="AY1252" s="72">
        <v>4390</v>
      </c>
      <c r="AZ1252" s="72">
        <v>4460</v>
      </c>
      <c r="BA1252" s="72">
        <v>4320</v>
      </c>
      <c r="BB1252" s="72">
        <v>4320</v>
      </c>
      <c r="BC1252" s="72">
        <v>7600</v>
      </c>
    </row>
    <row r="1253" spans="1:55" s="72" customFormat="1" ht="15">
      <c r="A1253" s="15" t="s">
        <v>18</v>
      </c>
      <c r="B1253" s="30">
        <v>42</v>
      </c>
      <c r="C1253" s="30">
        <v>7148</v>
      </c>
      <c r="D1253" s="10" t="s">
        <v>52</v>
      </c>
      <c r="E1253" s="15" t="s">
        <v>20</v>
      </c>
      <c r="F1253" s="15" t="s">
        <v>929</v>
      </c>
      <c r="G1253" s="50">
        <v>1231</v>
      </c>
      <c r="H1253" s="50">
        <v>43</v>
      </c>
      <c r="I1253" s="58">
        <v>3.6200000000000003E-2</v>
      </c>
      <c r="J1253" s="50">
        <v>913400</v>
      </c>
      <c r="K1253" s="50">
        <v>1232</v>
      </c>
      <c r="L1253" s="53">
        <v>1195</v>
      </c>
      <c r="M1253" s="63">
        <f t="shared" si="118"/>
        <v>2.7027027027027029E-2</v>
      </c>
      <c r="N1253" s="42" t="str">
        <f>IFERROR(VLOOKUP(C1253, マスタ!$E$2:$G$33, 3, TRUE), "")</f>
        <v>輸送用機械</v>
      </c>
      <c r="O1253" s="15" t="str">
        <f>IF(F1253 = "", "", TEXT( WORKDAY(TEXT(LEFT(F1253, FIND("(", F1253) - 1), "yyyy/mm/dd"), 1, マスタ!$A$2:$A$106), "yyyymmdd"))</f>
        <v>20170829</v>
      </c>
      <c r="P1253" s="16">
        <v>42976</v>
      </c>
      <c r="Q1253" s="56">
        <v>1218</v>
      </c>
      <c r="R1253" s="56">
        <v>1222</v>
      </c>
      <c r="S1253" s="56">
        <v>1202</v>
      </c>
      <c r="T1253" s="15" t="str">
        <f t="shared" si="119"/>
        <v>無</v>
      </c>
      <c r="U1253" s="15" t="str">
        <f t="shared" si="120"/>
        <v>有</v>
      </c>
      <c r="V1253" s="67">
        <f t="shared" si="121"/>
        <v>-1.0560519902518273E-2</v>
      </c>
      <c r="W1253" s="17" t="s">
        <v>939</v>
      </c>
      <c r="X1253" s="46">
        <v>-12</v>
      </c>
      <c r="Y1253" s="71">
        <f t="shared" si="117"/>
        <v>-9.7481722177091807</v>
      </c>
      <c r="Z1253" s="72">
        <v>1218</v>
      </c>
      <c r="AA1253" s="72">
        <v>1222</v>
      </c>
      <c r="AB1253" s="72">
        <v>1210</v>
      </c>
      <c r="AC1253" s="72">
        <v>1217</v>
      </c>
      <c r="AD1253" s="72">
        <v>54200</v>
      </c>
      <c r="AE1253" s="72">
        <v>1217</v>
      </c>
      <c r="AF1253" s="72">
        <v>1221</v>
      </c>
      <c r="AG1253" s="72">
        <v>1217</v>
      </c>
      <c r="AH1253" s="72">
        <v>1219</v>
      </c>
      <c r="AI1253" s="72">
        <v>15800</v>
      </c>
      <c r="AJ1253" s="72">
        <v>1220</v>
      </c>
      <c r="AK1253" s="72">
        <v>1221</v>
      </c>
      <c r="AL1253" s="72">
        <v>1216</v>
      </c>
      <c r="AM1253" s="72">
        <v>1218</v>
      </c>
      <c r="AN1253" s="72">
        <v>18000</v>
      </c>
      <c r="AO1253" s="72">
        <v>1219</v>
      </c>
      <c r="AP1253" s="72">
        <v>1220</v>
      </c>
      <c r="AQ1253" s="72">
        <v>1208</v>
      </c>
      <c r="AR1253" s="72">
        <v>1210</v>
      </c>
      <c r="AS1253" s="72">
        <v>32600</v>
      </c>
      <c r="AT1253" s="72">
        <v>1209</v>
      </c>
      <c r="AU1253" s="72">
        <v>1212</v>
      </c>
      <c r="AV1253" s="72">
        <v>1205</v>
      </c>
      <c r="AW1253" s="72">
        <v>1208</v>
      </c>
      <c r="AX1253" s="72">
        <v>22100</v>
      </c>
      <c r="AY1253" s="72">
        <v>1207</v>
      </c>
      <c r="AZ1253" s="72">
        <v>1211</v>
      </c>
      <c r="BA1253" s="72">
        <v>1206</v>
      </c>
      <c r="BB1253" s="72">
        <v>1211</v>
      </c>
      <c r="BC1253" s="72">
        <v>14300</v>
      </c>
    </row>
    <row r="1254" spans="1:55" s="72" customFormat="1" ht="40.5">
      <c r="A1254" s="14" t="s">
        <v>18</v>
      </c>
      <c r="B1254" s="31">
        <v>43</v>
      </c>
      <c r="C1254" s="31">
        <v>3657</v>
      </c>
      <c r="D1254" s="9" t="s">
        <v>933</v>
      </c>
      <c r="E1254" s="14" t="s">
        <v>20</v>
      </c>
      <c r="F1254" s="14" t="s">
        <v>929</v>
      </c>
      <c r="G1254" s="51">
        <v>1609</v>
      </c>
      <c r="H1254" s="51">
        <v>56</v>
      </c>
      <c r="I1254" s="59">
        <v>3.61E-2</v>
      </c>
      <c r="J1254" s="51">
        <v>111200</v>
      </c>
      <c r="K1254" s="51">
        <v>1609</v>
      </c>
      <c r="L1254" s="52">
        <v>1564</v>
      </c>
      <c r="M1254" s="64">
        <f t="shared" si="118"/>
        <v>0</v>
      </c>
      <c r="N1254" s="43" t="str">
        <f>IFERROR(VLOOKUP(C1254, マスタ!$E$2:$G$33, 3, TRUE), "")</f>
        <v>36</v>
      </c>
      <c r="O1254" s="14" t="str">
        <f>IF(F1254 = "", "", TEXT( WORKDAY(TEXT(LEFT(F1254, FIND("(", F1254) - 1), "yyyy/mm/dd"), 1, マスタ!$A$2:$A$106), "yyyymmdd"))</f>
        <v>20170829</v>
      </c>
      <c r="P1254" s="18">
        <v>42976</v>
      </c>
      <c r="Q1254" s="57">
        <v>1610</v>
      </c>
      <c r="R1254" s="57">
        <v>1657</v>
      </c>
      <c r="S1254" s="57">
        <v>1603</v>
      </c>
      <c r="T1254" s="14" t="str">
        <f t="shared" si="119"/>
        <v>有</v>
      </c>
      <c r="U1254" s="14" t="str">
        <f t="shared" si="120"/>
        <v>無</v>
      </c>
      <c r="V1254" s="68">
        <f t="shared" si="121"/>
        <v>6.2150403977634383E-4</v>
      </c>
      <c r="W1254" s="19" t="s">
        <v>943</v>
      </c>
      <c r="X1254" s="47">
        <v>32</v>
      </c>
      <c r="Y1254" s="70">
        <f t="shared" si="117"/>
        <v>19.888129272840271</v>
      </c>
      <c r="Z1254" s="72">
        <v>1610</v>
      </c>
      <c r="AA1254" s="72">
        <v>1624</v>
      </c>
      <c r="AB1254" s="72">
        <v>1603</v>
      </c>
      <c r="AC1254" s="72">
        <v>1622</v>
      </c>
      <c r="AD1254" s="72">
        <v>12200</v>
      </c>
      <c r="AE1254" s="72">
        <v>1622</v>
      </c>
      <c r="AF1254" s="72">
        <v>1633</v>
      </c>
      <c r="AG1254" s="72">
        <v>1614</v>
      </c>
      <c r="AH1254" s="72">
        <v>1633</v>
      </c>
      <c r="AI1254" s="72">
        <v>29900</v>
      </c>
      <c r="AJ1254" s="72">
        <v>1631</v>
      </c>
      <c r="AK1254" s="72">
        <v>1636</v>
      </c>
      <c r="AL1254" s="72">
        <v>1629</v>
      </c>
      <c r="AM1254" s="72">
        <v>1630</v>
      </c>
      <c r="AN1254" s="72">
        <v>6600</v>
      </c>
      <c r="AO1254" s="72">
        <v>1629</v>
      </c>
      <c r="AP1254" s="72">
        <v>1634</v>
      </c>
      <c r="AQ1254" s="72">
        <v>1619</v>
      </c>
      <c r="AR1254" s="72">
        <v>1631</v>
      </c>
      <c r="AS1254" s="72">
        <v>11400</v>
      </c>
      <c r="AT1254" s="72">
        <v>1632</v>
      </c>
      <c r="AU1254" s="72">
        <v>1642</v>
      </c>
      <c r="AV1254" s="72">
        <v>1631</v>
      </c>
      <c r="AW1254" s="72">
        <v>1638</v>
      </c>
      <c r="AX1254" s="72">
        <v>9900</v>
      </c>
      <c r="AY1254" s="72">
        <v>1638</v>
      </c>
      <c r="AZ1254" s="72">
        <v>1640</v>
      </c>
      <c r="BA1254" s="72">
        <v>1632</v>
      </c>
      <c r="BB1254" s="72">
        <v>1637</v>
      </c>
      <c r="BC1254" s="72">
        <v>4200</v>
      </c>
    </row>
    <row r="1255" spans="1:55" s="72" customFormat="1" ht="15">
      <c r="A1255" s="15" t="s">
        <v>18</v>
      </c>
      <c r="B1255" s="30">
        <v>44</v>
      </c>
      <c r="C1255" s="30">
        <v>9629</v>
      </c>
      <c r="D1255" s="10" t="s">
        <v>934</v>
      </c>
      <c r="E1255" s="15" t="s">
        <v>20</v>
      </c>
      <c r="F1255" s="15" t="s">
        <v>929</v>
      </c>
      <c r="G1255" s="50">
        <v>1581</v>
      </c>
      <c r="H1255" s="50">
        <v>55</v>
      </c>
      <c r="I1255" s="58">
        <v>3.5999999999999997E-2</v>
      </c>
      <c r="J1255" s="50">
        <v>5500</v>
      </c>
      <c r="K1255" s="50">
        <v>1606</v>
      </c>
      <c r="L1255" s="53">
        <v>1554</v>
      </c>
      <c r="M1255" s="63">
        <f t="shared" si="118"/>
        <v>0.48076923076923078</v>
      </c>
      <c r="N1255" s="42" t="str">
        <f>IFERROR(VLOOKUP(C1255, マスタ!$E$2:$G$33, 3, TRUE), "")</f>
        <v>サービス</v>
      </c>
      <c r="O1255" s="15" t="str">
        <f>IF(F1255 = "", "", TEXT( WORKDAY(TEXT(LEFT(F1255, FIND("(", F1255) - 1), "yyyy/mm/dd"), 1, マスタ!$A$2:$A$106), "yyyymmdd"))</f>
        <v>20170829</v>
      </c>
      <c r="P1255" s="16">
        <v>42976</v>
      </c>
      <c r="Q1255" s="56">
        <v>1587</v>
      </c>
      <c r="R1255" s="56">
        <v>1592</v>
      </c>
      <c r="S1255" s="56">
        <v>1570</v>
      </c>
      <c r="T1255" s="15" t="str">
        <f t="shared" si="119"/>
        <v>無</v>
      </c>
      <c r="U1255" s="15" t="str">
        <f t="shared" si="120"/>
        <v>有</v>
      </c>
      <c r="V1255" s="67">
        <f t="shared" si="121"/>
        <v>3.7950664136623402E-3</v>
      </c>
      <c r="W1255" s="17" t="s">
        <v>944</v>
      </c>
      <c r="X1255" s="46">
        <v>-14</v>
      </c>
      <c r="Y1255" s="71">
        <f t="shared" si="117"/>
        <v>-8.8551549652118915</v>
      </c>
      <c r="Z1255" s="72">
        <v>1587</v>
      </c>
      <c r="AA1255" s="72">
        <v>1587</v>
      </c>
      <c r="AB1255" s="72">
        <v>1587</v>
      </c>
      <c r="AC1255" s="72">
        <v>1587</v>
      </c>
      <c r="AD1255" s="72">
        <v>400</v>
      </c>
      <c r="AI1255" s="72">
        <v>0</v>
      </c>
      <c r="AJ1255" s="72">
        <v>1573</v>
      </c>
      <c r="AK1255" s="72">
        <v>1573</v>
      </c>
      <c r="AL1255" s="72">
        <v>1573</v>
      </c>
      <c r="AM1255" s="72">
        <v>1573</v>
      </c>
      <c r="AN1255" s="72">
        <v>100</v>
      </c>
      <c r="AS1255" s="72">
        <v>0</v>
      </c>
      <c r="AX1255" s="72">
        <v>0</v>
      </c>
      <c r="AY1255" s="72">
        <v>1570</v>
      </c>
      <c r="AZ1255" s="72">
        <v>1570</v>
      </c>
      <c r="BA1255" s="72">
        <v>1570</v>
      </c>
      <c r="BB1255" s="72">
        <v>1570</v>
      </c>
      <c r="BC1255" s="72">
        <v>100</v>
      </c>
    </row>
    <row r="1256" spans="1:55" s="72" customFormat="1" ht="15">
      <c r="A1256" s="14" t="s">
        <v>18</v>
      </c>
      <c r="B1256" s="31">
        <v>45</v>
      </c>
      <c r="C1256" s="31">
        <v>3852</v>
      </c>
      <c r="D1256" s="9" t="s">
        <v>82</v>
      </c>
      <c r="E1256" s="14" t="s">
        <v>20</v>
      </c>
      <c r="F1256" s="14" t="s">
        <v>929</v>
      </c>
      <c r="G1256" s="51">
        <v>1068</v>
      </c>
      <c r="H1256" s="51">
        <v>37</v>
      </c>
      <c r="I1256" s="59">
        <v>3.5900000000000001E-2</v>
      </c>
      <c r="J1256" s="51">
        <v>35300</v>
      </c>
      <c r="K1256" s="51">
        <v>1077</v>
      </c>
      <c r="L1256" s="52">
        <v>1050</v>
      </c>
      <c r="M1256" s="64">
        <f t="shared" si="118"/>
        <v>0.33333333333333331</v>
      </c>
      <c r="N1256" s="43" t="str">
        <f>IFERROR(VLOOKUP(C1256, マスタ!$E$2:$G$33, 3, TRUE), "")</f>
        <v>パルプ・紙</v>
      </c>
      <c r="O1256" s="14" t="str">
        <f>IF(F1256 = "", "", TEXT( WORKDAY(TEXT(LEFT(F1256, FIND("(", F1256) - 1), "yyyy/mm/dd"), 1, マスタ!$A$2:$A$106), "yyyymmdd"))</f>
        <v>20170829</v>
      </c>
      <c r="P1256" s="18">
        <v>42976</v>
      </c>
      <c r="Q1256" s="57">
        <v>1046</v>
      </c>
      <c r="R1256" s="57">
        <v>1066</v>
      </c>
      <c r="S1256" s="57">
        <v>1045</v>
      </c>
      <c r="T1256" s="14" t="str">
        <f t="shared" si="119"/>
        <v>有</v>
      </c>
      <c r="U1256" s="14" t="str">
        <f t="shared" si="120"/>
        <v>無</v>
      </c>
      <c r="V1256" s="68">
        <f t="shared" si="121"/>
        <v>-2.0599250936329638E-2</v>
      </c>
      <c r="W1256" s="19" t="s">
        <v>945</v>
      </c>
      <c r="X1256" s="47">
        <v>20</v>
      </c>
      <c r="Y1256" s="70">
        <f t="shared" si="117"/>
        <v>18.726591760299627</v>
      </c>
      <c r="Z1256" s="72">
        <v>1046</v>
      </c>
      <c r="AA1256" s="72">
        <v>1057</v>
      </c>
      <c r="AB1256" s="72">
        <v>1046</v>
      </c>
      <c r="AC1256" s="72">
        <v>1057</v>
      </c>
      <c r="AD1256" s="72">
        <v>2700</v>
      </c>
      <c r="AE1256" s="72">
        <v>1057</v>
      </c>
      <c r="AF1256" s="72">
        <v>1066</v>
      </c>
      <c r="AG1256" s="72">
        <v>1057</v>
      </c>
      <c r="AH1256" s="72">
        <v>1064</v>
      </c>
      <c r="AI1256" s="72">
        <v>600</v>
      </c>
      <c r="AJ1256" s="72">
        <v>1060</v>
      </c>
      <c r="AK1256" s="72">
        <v>1060</v>
      </c>
      <c r="AL1256" s="72">
        <v>1060</v>
      </c>
      <c r="AM1256" s="72">
        <v>1060</v>
      </c>
      <c r="AN1256" s="72">
        <v>400</v>
      </c>
      <c r="AO1256" s="72">
        <v>1059</v>
      </c>
      <c r="AP1256" s="72">
        <v>1059</v>
      </c>
      <c r="AQ1256" s="72">
        <v>1056</v>
      </c>
      <c r="AR1256" s="72">
        <v>1057</v>
      </c>
      <c r="AS1256" s="72">
        <v>900</v>
      </c>
      <c r="AT1256" s="72">
        <v>1057</v>
      </c>
      <c r="AU1256" s="72">
        <v>1066</v>
      </c>
      <c r="AV1256" s="72">
        <v>1057</v>
      </c>
      <c r="AW1256" s="72">
        <v>1066</v>
      </c>
      <c r="AX1256" s="72">
        <v>300</v>
      </c>
      <c r="BC1256" s="72">
        <v>0</v>
      </c>
    </row>
    <row r="1257" spans="1:55" s="72" customFormat="1" ht="27">
      <c r="A1257" s="15" t="s">
        <v>18</v>
      </c>
      <c r="B1257" s="30">
        <v>47</v>
      </c>
      <c r="C1257" s="30">
        <v>1435</v>
      </c>
      <c r="D1257" s="10" t="s">
        <v>822</v>
      </c>
      <c r="E1257" s="15" t="s">
        <v>20</v>
      </c>
      <c r="F1257" s="15" t="s">
        <v>929</v>
      </c>
      <c r="G1257" s="50">
        <v>5320</v>
      </c>
      <c r="H1257" s="50">
        <v>180</v>
      </c>
      <c r="I1257" s="58">
        <v>3.5000000000000003E-2</v>
      </c>
      <c r="J1257" s="50">
        <v>170400</v>
      </c>
      <c r="K1257" s="50">
        <v>5370</v>
      </c>
      <c r="L1257" s="53">
        <v>5140</v>
      </c>
      <c r="M1257" s="63">
        <f t="shared" si="118"/>
        <v>0.21739130434782608</v>
      </c>
      <c r="N1257" s="42" t="str">
        <f>IFERROR(VLOOKUP(C1257, マスタ!$E$2:$G$33, 3, TRUE), "")</f>
        <v>農林水産</v>
      </c>
      <c r="O1257" s="15" t="str">
        <f>IF(F1257 = "", "", TEXT( WORKDAY(TEXT(LEFT(F1257, FIND("(", F1257) - 1), "yyyy/mm/dd"), 1, マスタ!$A$2:$A$106), "yyyymmdd"))</f>
        <v>20170829</v>
      </c>
      <c r="P1257" s="16">
        <v>42976</v>
      </c>
      <c r="Q1257" s="56">
        <v>5320</v>
      </c>
      <c r="R1257" s="56">
        <v>5570</v>
      </c>
      <c r="S1257" s="56">
        <v>5230</v>
      </c>
      <c r="T1257" s="15" t="str">
        <f t="shared" si="119"/>
        <v>有</v>
      </c>
      <c r="U1257" s="15" t="str">
        <f t="shared" si="120"/>
        <v>有</v>
      </c>
      <c r="V1257" s="67">
        <f t="shared" si="121"/>
        <v>0</v>
      </c>
      <c r="W1257" s="17" t="s">
        <v>938</v>
      </c>
      <c r="X1257" s="46">
        <v>-53</v>
      </c>
      <c r="Y1257" s="71">
        <f t="shared" si="117"/>
        <v>-9.9624060150375939</v>
      </c>
      <c r="Z1257" s="72">
        <v>5320</v>
      </c>
      <c r="AA1257" s="72">
        <v>5320</v>
      </c>
      <c r="AB1257" s="72">
        <v>5280</v>
      </c>
      <c r="AC1257" s="72">
        <v>5280</v>
      </c>
      <c r="AD1257" s="72">
        <v>8500</v>
      </c>
      <c r="AE1257" s="72">
        <v>5300</v>
      </c>
      <c r="AF1257" s="72">
        <v>5320</v>
      </c>
      <c r="AG1257" s="72">
        <v>5290</v>
      </c>
      <c r="AH1257" s="72">
        <v>5290</v>
      </c>
      <c r="AI1257" s="72">
        <v>1200</v>
      </c>
      <c r="AJ1257" s="72">
        <v>5310</v>
      </c>
      <c r="AK1257" s="72">
        <v>5310</v>
      </c>
      <c r="AL1257" s="72">
        <v>5270</v>
      </c>
      <c r="AM1257" s="72">
        <v>5270</v>
      </c>
      <c r="AN1257" s="72">
        <v>1000</v>
      </c>
      <c r="AO1257" s="72">
        <v>5280</v>
      </c>
      <c r="AP1257" s="72">
        <v>5280</v>
      </c>
      <c r="AQ1257" s="72">
        <v>5230</v>
      </c>
      <c r="AR1257" s="72">
        <v>5240</v>
      </c>
      <c r="AS1257" s="72">
        <v>5000</v>
      </c>
      <c r="AT1257" s="72">
        <v>5250</v>
      </c>
      <c r="AU1257" s="72">
        <v>5270</v>
      </c>
      <c r="AV1257" s="72">
        <v>5250</v>
      </c>
      <c r="AW1257" s="72">
        <v>5270</v>
      </c>
      <c r="AX1257" s="72">
        <v>1000</v>
      </c>
      <c r="AY1257" s="72">
        <v>5270</v>
      </c>
      <c r="AZ1257" s="72">
        <v>5290</v>
      </c>
      <c r="BA1257" s="72">
        <v>5260</v>
      </c>
      <c r="BB1257" s="72">
        <v>5260</v>
      </c>
      <c r="BC1257" s="72">
        <v>1100</v>
      </c>
    </row>
    <row r="1258" spans="1:55" s="72" customFormat="1" ht="15">
      <c r="A1258" s="14" t="s">
        <v>18</v>
      </c>
      <c r="B1258" s="31">
        <v>48</v>
      </c>
      <c r="C1258" s="31">
        <v>3276</v>
      </c>
      <c r="D1258" s="9" t="s">
        <v>935</v>
      </c>
      <c r="E1258" s="14" t="s">
        <v>20</v>
      </c>
      <c r="F1258" s="14" t="s">
        <v>929</v>
      </c>
      <c r="G1258" s="51">
        <v>1484</v>
      </c>
      <c r="H1258" s="51">
        <v>50</v>
      </c>
      <c r="I1258" s="59">
        <v>3.49E-2</v>
      </c>
      <c r="J1258" s="51">
        <v>114500</v>
      </c>
      <c r="K1258" s="51">
        <v>1485</v>
      </c>
      <c r="L1258" s="52">
        <v>1425</v>
      </c>
      <c r="M1258" s="64">
        <f t="shared" si="118"/>
        <v>1.6666666666666666E-2</v>
      </c>
      <c r="N1258" s="43" t="str">
        <f>IFERROR(VLOOKUP(C1258, マスタ!$E$2:$G$33, 3, TRUE), "")</f>
        <v>繊維製品</v>
      </c>
      <c r="O1258" s="14" t="str">
        <f>IF(F1258 = "", "", TEXT( WORKDAY(TEXT(LEFT(F1258, FIND("(", F1258) - 1), "yyyy/mm/dd"), 1, マスタ!$A$2:$A$106), "yyyymmdd"))</f>
        <v>20170829</v>
      </c>
      <c r="P1258" s="18">
        <v>42976</v>
      </c>
      <c r="Q1258" s="57">
        <v>1462</v>
      </c>
      <c r="R1258" s="57">
        <v>1481</v>
      </c>
      <c r="S1258" s="57">
        <v>1436</v>
      </c>
      <c r="T1258" s="14" t="str">
        <f t="shared" si="119"/>
        <v>有</v>
      </c>
      <c r="U1258" s="14" t="str">
        <f t="shared" si="120"/>
        <v>有</v>
      </c>
      <c r="V1258" s="68">
        <f t="shared" si="121"/>
        <v>-1.4824797843665749E-2</v>
      </c>
      <c r="W1258" s="19" t="s">
        <v>939</v>
      </c>
      <c r="X1258" s="47">
        <v>-14</v>
      </c>
      <c r="Y1258" s="70">
        <f t="shared" si="117"/>
        <v>-9.4339622641509422</v>
      </c>
      <c r="Z1258" s="72">
        <v>1462</v>
      </c>
      <c r="AA1258" s="72">
        <v>1467</v>
      </c>
      <c r="AB1258" s="72">
        <v>1461</v>
      </c>
      <c r="AC1258" s="72">
        <v>1464</v>
      </c>
      <c r="AD1258" s="72">
        <v>4200</v>
      </c>
      <c r="AE1258" s="72">
        <v>1463</v>
      </c>
      <c r="AF1258" s="72">
        <v>1464</v>
      </c>
      <c r="AG1258" s="72">
        <v>1461</v>
      </c>
      <c r="AH1258" s="72">
        <v>1462</v>
      </c>
      <c r="AI1258" s="72">
        <v>3600</v>
      </c>
      <c r="AJ1258" s="72">
        <v>1460</v>
      </c>
      <c r="AK1258" s="72">
        <v>1462</v>
      </c>
      <c r="AL1258" s="72">
        <v>1457</v>
      </c>
      <c r="AM1258" s="72">
        <v>1461</v>
      </c>
      <c r="AN1258" s="72">
        <v>4000</v>
      </c>
      <c r="AO1258" s="72">
        <v>1460</v>
      </c>
      <c r="AP1258" s="72">
        <v>1460</v>
      </c>
      <c r="AQ1258" s="72">
        <v>1456</v>
      </c>
      <c r="AR1258" s="72">
        <v>1458</v>
      </c>
      <c r="AS1258" s="72">
        <v>7400</v>
      </c>
      <c r="AT1258" s="72">
        <v>1457</v>
      </c>
      <c r="AU1258" s="72">
        <v>1457</v>
      </c>
      <c r="AV1258" s="72">
        <v>1445</v>
      </c>
      <c r="AW1258" s="72">
        <v>1445</v>
      </c>
      <c r="AX1258" s="72">
        <v>9300</v>
      </c>
      <c r="AY1258" s="72">
        <v>1446</v>
      </c>
      <c r="AZ1258" s="72">
        <v>1453</v>
      </c>
      <c r="BA1258" s="72">
        <v>1446</v>
      </c>
      <c r="BB1258" s="72">
        <v>1453</v>
      </c>
      <c r="BC1258" s="72">
        <v>4700</v>
      </c>
    </row>
    <row r="1259" spans="1:55" s="72" customFormat="1" ht="15">
      <c r="A1259" s="15" t="s">
        <v>18</v>
      </c>
      <c r="B1259" s="30">
        <v>49</v>
      </c>
      <c r="C1259" s="30">
        <v>7744</v>
      </c>
      <c r="D1259" s="10" t="s">
        <v>565</v>
      </c>
      <c r="E1259" s="15" t="s">
        <v>20</v>
      </c>
      <c r="F1259" s="15" t="s">
        <v>929</v>
      </c>
      <c r="G1259" s="50">
        <v>1252</v>
      </c>
      <c r="H1259" s="50">
        <v>42</v>
      </c>
      <c r="I1259" s="58">
        <v>3.4700000000000002E-2</v>
      </c>
      <c r="J1259" s="50">
        <v>549100</v>
      </c>
      <c r="K1259" s="50">
        <v>1304</v>
      </c>
      <c r="L1259" s="53">
        <v>1243</v>
      </c>
      <c r="M1259" s="63">
        <f t="shared" si="118"/>
        <v>0.85245901639344257</v>
      </c>
      <c r="N1259" s="42" t="str">
        <f>IFERROR(VLOOKUP(C1259, マスタ!$E$2:$G$33, 3, TRUE), "")</f>
        <v>精密機械</v>
      </c>
      <c r="O1259" s="15" t="str">
        <f>IF(F1259 = "", "", TEXT( WORKDAY(TEXT(LEFT(F1259, FIND("(", F1259) - 1), "yyyy/mm/dd"), 1, マスタ!$A$2:$A$106), "yyyymmdd"))</f>
        <v>20170829</v>
      </c>
      <c r="P1259" s="16">
        <v>42976</v>
      </c>
      <c r="Q1259" s="56">
        <v>1253</v>
      </c>
      <c r="R1259" s="56">
        <v>1342</v>
      </c>
      <c r="S1259" s="56">
        <v>1250</v>
      </c>
      <c r="T1259" s="15" t="str">
        <f t="shared" si="119"/>
        <v>有</v>
      </c>
      <c r="U1259" s="15" t="str">
        <f t="shared" si="120"/>
        <v>無</v>
      </c>
      <c r="V1259" s="67">
        <f t="shared" si="121"/>
        <v>7.9872204472852815E-4</v>
      </c>
      <c r="W1259" s="17" t="s">
        <v>940</v>
      </c>
      <c r="X1259" s="46">
        <v>25</v>
      </c>
      <c r="Y1259" s="71">
        <f t="shared" si="117"/>
        <v>19.968051118210862</v>
      </c>
      <c r="Z1259" s="72">
        <v>1253</v>
      </c>
      <c r="AA1259" s="72">
        <v>1274</v>
      </c>
      <c r="AB1259" s="72">
        <v>1250</v>
      </c>
      <c r="AC1259" s="72">
        <v>1273</v>
      </c>
      <c r="AD1259" s="72">
        <v>66000</v>
      </c>
      <c r="AE1259" s="72">
        <v>1271</v>
      </c>
      <c r="AF1259" s="72">
        <v>1280</v>
      </c>
      <c r="AG1259" s="72">
        <v>1267</v>
      </c>
      <c r="AH1259" s="72">
        <v>1277</v>
      </c>
      <c r="AI1259" s="72">
        <v>27300</v>
      </c>
      <c r="AJ1259" s="72">
        <v>1278</v>
      </c>
      <c r="AK1259" s="72">
        <v>1286</v>
      </c>
      <c r="AL1259" s="72">
        <v>1274</v>
      </c>
      <c r="AM1259" s="72">
        <v>1282</v>
      </c>
      <c r="AN1259" s="72">
        <v>24400</v>
      </c>
      <c r="AO1259" s="72">
        <v>1283</v>
      </c>
      <c r="AP1259" s="72">
        <v>1285</v>
      </c>
      <c r="AQ1259" s="72">
        <v>1272</v>
      </c>
      <c r="AR1259" s="72">
        <v>1274</v>
      </c>
      <c r="AS1259" s="72">
        <v>18300</v>
      </c>
      <c r="AT1259" s="72">
        <v>1275</v>
      </c>
      <c r="AU1259" s="72">
        <v>1277</v>
      </c>
      <c r="AV1259" s="72">
        <v>1272</v>
      </c>
      <c r="AW1259" s="72">
        <v>1273</v>
      </c>
      <c r="AX1259" s="72">
        <v>7800</v>
      </c>
      <c r="AY1259" s="72">
        <v>1275</v>
      </c>
      <c r="AZ1259" s="72">
        <v>1275</v>
      </c>
      <c r="BA1259" s="72">
        <v>1268</v>
      </c>
      <c r="BB1259" s="72">
        <v>1275</v>
      </c>
      <c r="BC1259" s="72">
        <v>14400</v>
      </c>
    </row>
    <row r="1260" spans="1:55" s="72" customFormat="1" ht="15">
      <c r="A1260" s="14" t="s">
        <v>937</v>
      </c>
      <c r="B1260" s="31">
        <v>50</v>
      </c>
      <c r="C1260" s="31">
        <v>9418</v>
      </c>
      <c r="D1260" s="9" t="s">
        <v>339</v>
      </c>
      <c r="E1260" s="14" t="s">
        <v>20</v>
      </c>
      <c r="F1260" s="14" t="s">
        <v>929</v>
      </c>
      <c r="G1260" s="51">
        <v>1195</v>
      </c>
      <c r="H1260" s="51">
        <v>40</v>
      </c>
      <c r="I1260" s="59">
        <v>3.4599999999999999E-2</v>
      </c>
      <c r="J1260" s="51">
        <v>240400</v>
      </c>
      <c r="K1260" s="51">
        <v>1205</v>
      </c>
      <c r="L1260" s="52">
        <v>1150</v>
      </c>
      <c r="M1260" s="64">
        <f t="shared" si="118"/>
        <v>0.18181818181818182</v>
      </c>
      <c r="N1260" s="43" t="str">
        <f>IFERROR(VLOOKUP(C1260, マスタ!$E$2:$G$33, 3, TRUE), "")</f>
        <v>情報通信</v>
      </c>
      <c r="O1260" s="14" t="str">
        <f>IF(F1260 = "", "", TEXT( WORKDAY(TEXT(LEFT(F1260, FIND("(", F1260) - 1), "yyyy/mm/dd"), 1, マスタ!$A$2:$A$106), "yyyymmdd"))</f>
        <v>20170829</v>
      </c>
      <c r="P1260" s="18">
        <v>42976</v>
      </c>
      <c r="Q1260" s="57">
        <v>1165</v>
      </c>
      <c r="R1260" s="57">
        <v>1185</v>
      </c>
      <c r="S1260" s="57">
        <v>1159</v>
      </c>
      <c r="T1260" s="14" t="str">
        <f t="shared" si="119"/>
        <v>有</v>
      </c>
      <c r="U1260" s="14" t="str">
        <f t="shared" si="120"/>
        <v>無</v>
      </c>
      <c r="V1260" s="68">
        <f t="shared" si="121"/>
        <v>-2.5104602510460206E-2</v>
      </c>
      <c r="W1260" s="19" t="s">
        <v>942</v>
      </c>
      <c r="X1260" s="47">
        <v>2</v>
      </c>
      <c r="Y1260" s="70">
        <f t="shared" si="117"/>
        <v>1.6736401673640167</v>
      </c>
      <c r="Z1260" s="72">
        <v>1165</v>
      </c>
      <c r="AA1260" s="72">
        <v>1175</v>
      </c>
      <c r="AB1260" s="72">
        <v>1165</v>
      </c>
      <c r="AC1260" s="72">
        <v>1175</v>
      </c>
      <c r="AD1260" s="72">
        <v>5900</v>
      </c>
      <c r="AE1260" s="72">
        <v>1171</v>
      </c>
      <c r="AF1260" s="72">
        <v>1177</v>
      </c>
      <c r="AG1260" s="72">
        <v>1171</v>
      </c>
      <c r="AH1260" s="72">
        <v>1175</v>
      </c>
      <c r="AI1260" s="72">
        <v>1000</v>
      </c>
      <c r="AJ1260" s="72">
        <v>1172</v>
      </c>
      <c r="AK1260" s="72">
        <v>1176</v>
      </c>
      <c r="AL1260" s="72">
        <v>1166</v>
      </c>
      <c r="AM1260" s="72">
        <v>1169</v>
      </c>
      <c r="AN1260" s="72">
        <v>6100</v>
      </c>
      <c r="AO1260" s="72">
        <v>1166</v>
      </c>
      <c r="AP1260" s="72">
        <v>1168</v>
      </c>
      <c r="AQ1260" s="72">
        <v>1165</v>
      </c>
      <c r="AR1260" s="72">
        <v>1168</v>
      </c>
      <c r="AS1260" s="72">
        <v>1700</v>
      </c>
      <c r="AT1260" s="72">
        <v>1169</v>
      </c>
      <c r="AU1260" s="72">
        <v>1169</v>
      </c>
      <c r="AV1260" s="72">
        <v>1167</v>
      </c>
      <c r="AW1260" s="72">
        <v>1167</v>
      </c>
      <c r="AX1260" s="72">
        <v>700</v>
      </c>
      <c r="AY1260" s="72">
        <v>1167</v>
      </c>
      <c r="AZ1260" s="72">
        <v>1167</v>
      </c>
      <c r="BA1260" s="72">
        <v>1167</v>
      </c>
      <c r="BB1260" s="72">
        <v>1167</v>
      </c>
      <c r="BC1260" s="72">
        <v>300</v>
      </c>
    </row>
    <row r="1261" spans="1:55" s="72" customFormat="1" ht="15">
      <c r="A1261" s="15" t="s">
        <v>18</v>
      </c>
      <c r="B1261" s="30">
        <v>1</v>
      </c>
      <c r="C1261" s="30">
        <v>4238</v>
      </c>
      <c r="D1261" s="10" t="s">
        <v>815</v>
      </c>
      <c r="E1261" s="15" t="s">
        <v>20</v>
      </c>
      <c r="F1261" s="15" t="s">
        <v>962</v>
      </c>
      <c r="G1261" s="50">
        <v>1442</v>
      </c>
      <c r="H1261" s="50">
        <v>300</v>
      </c>
      <c r="I1261" s="58">
        <v>0.26269999999999999</v>
      </c>
      <c r="J1261" s="50">
        <v>55400</v>
      </c>
      <c r="K1261" s="50">
        <v>1442</v>
      </c>
      <c r="L1261" s="53">
        <v>1442</v>
      </c>
      <c r="M1261" s="63" t="str">
        <f t="shared" ref="M1261:M1289" si="122">IFERROR((K1261-G1261) / (K1261-L1261), "")</f>
        <v/>
      </c>
      <c r="N1261" s="42" t="str">
        <f>IFERROR(VLOOKUP(C1261, マスタ!$E$2:$G$33, 3, TRUE), "")</f>
        <v>化学・医薬品</v>
      </c>
      <c r="O1261" s="15" t="str">
        <f>IF(F1261 = "", "", TEXT( WORKDAY(TEXT(LEFT(F1261, FIND("(", F1261) - 1), "yyyy/mm/dd"), 1, マスタ!$A$2:$A$106), "yyyymmdd"))</f>
        <v>20170830</v>
      </c>
      <c r="P1261" s="16">
        <v>42977</v>
      </c>
      <c r="Q1261" s="56">
        <v>1472</v>
      </c>
      <c r="R1261" s="56">
        <v>1494</v>
      </c>
      <c r="S1261" s="56">
        <v>1380</v>
      </c>
      <c r="T1261" s="15" t="str">
        <f t="shared" ref="T1261:T1311" si="123">IF(Q1261="", "", IF(R1261-Q1261&gt;=ROUNDDOWN(G1261/100, 0), "有", "無"))</f>
        <v>有</v>
      </c>
      <c r="U1261" s="15" t="str">
        <f t="shared" ref="U1261:U1311" si="124">IF(Q1261="", "", IF(Q1261-S1261&gt;=ROUNDDOWN(G1261/100, 0), "有", "無"))</f>
        <v>有</v>
      </c>
      <c r="V1261" s="67">
        <f t="shared" ref="V1261:V1311" si="125">IF(Q1261="", "", Q1261/G1261-1)</f>
        <v>2.0804438280166426E-2</v>
      </c>
      <c r="W1261" s="17" t="s">
        <v>966</v>
      </c>
      <c r="X1261" s="46">
        <v>-14</v>
      </c>
      <c r="Y1261" s="71">
        <f t="shared" si="117"/>
        <v>-9.7087378640776691</v>
      </c>
      <c r="Z1261" s="72">
        <v>1472</v>
      </c>
      <c r="AA1261" s="72">
        <v>1479</v>
      </c>
      <c r="AB1261" s="72">
        <v>1457</v>
      </c>
      <c r="AC1261" s="72">
        <v>1468</v>
      </c>
      <c r="AD1261" s="72">
        <v>161700</v>
      </c>
      <c r="AE1261" s="72">
        <v>1467</v>
      </c>
      <c r="AF1261" s="72">
        <v>1470</v>
      </c>
      <c r="AG1261" s="72">
        <v>1444</v>
      </c>
      <c r="AH1261" s="72">
        <v>1445</v>
      </c>
      <c r="AI1261" s="72">
        <v>41400</v>
      </c>
      <c r="AJ1261" s="72">
        <v>1446</v>
      </c>
      <c r="AK1261" s="72">
        <v>1470</v>
      </c>
      <c r="AL1261" s="72">
        <v>1445</v>
      </c>
      <c r="AM1261" s="72">
        <v>1470</v>
      </c>
      <c r="AN1261" s="72">
        <v>18100</v>
      </c>
      <c r="AO1261" s="72">
        <v>1470</v>
      </c>
      <c r="AP1261" s="72">
        <v>1494</v>
      </c>
      <c r="AQ1261" s="72">
        <v>1444</v>
      </c>
      <c r="AR1261" s="72">
        <v>1445</v>
      </c>
      <c r="AS1261" s="72">
        <v>51000</v>
      </c>
      <c r="AT1261" s="72">
        <v>1444</v>
      </c>
      <c r="AU1261" s="72">
        <v>1444</v>
      </c>
      <c r="AV1261" s="72">
        <v>1415</v>
      </c>
      <c r="AW1261" s="72">
        <v>1427</v>
      </c>
      <c r="AX1261" s="72">
        <v>33000</v>
      </c>
      <c r="AY1261" s="72">
        <v>1423</v>
      </c>
      <c r="AZ1261" s="72">
        <v>1440</v>
      </c>
      <c r="BA1261" s="72">
        <v>1417</v>
      </c>
      <c r="BB1261" s="72">
        <v>1418</v>
      </c>
      <c r="BC1261" s="72">
        <v>10200</v>
      </c>
    </row>
    <row r="1262" spans="1:55" s="72" customFormat="1" ht="15">
      <c r="A1262" s="14" t="s">
        <v>18</v>
      </c>
      <c r="B1262" s="31">
        <v>2</v>
      </c>
      <c r="C1262" s="31">
        <v>3926</v>
      </c>
      <c r="D1262" s="9" t="s">
        <v>755</v>
      </c>
      <c r="E1262" s="14" t="s">
        <v>20</v>
      </c>
      <c r="F1262" s="14" t="s">
        <v>962</v>
      </c>
      <c r="G1262" s="51">
        <v>4615</v>
      </c>
      <c r="H1262" s="51">
        <v>345</v>
      </c>
      <c r="I1262" s="59">
        <v>8.0799999999999997E-2</v>
      </c>
      <c r="J1262" s="51">
        <v>134200</v>
      </c>
      <c r="K1262" s="51">
        <v>4655</v>
      </c>
      <c r="L1262" s="52">
        <v>4155</v>
      </c>
      <c r="M1262" s="64">
        <f t="shared" si="122"/>
        <v>0.08</v>
      </c>
      <c r="N1262" s="43" t="str">
        <f>IFERROR(VLOOKUP(C1262, マスタ!$E$2:$G$33, 3, TRUE), "")</f>
        <v>パルプ・紙</v>
      </c>
      <c r="O1262" s="14" t="str">
        <f>IF(F1262 = "", "", TEXT( WORKDAY(TEXT(LEFT(F1262, FIND("(", F1262) - 1), "yyyy/mm/dd"), 1, マスタ!$A$2:$A$106), "yyyymmdd"))</f>
        <v>20170830</v>
      </c>
      <c r="P1262" s="18">
        <v>42977</v>
      </c>
      <c r="Q1262" s="57">
        <v>4795</v>
      </c>
      <c r="R1262" s="57">
        <v>4815</v>
      </c>
      <c r="S1262" s="57">
        <v>4355</v>
      </c>
      <c r="T1262" s="14" t="str">
        <f t="shared" si="123"/>
        <v>無</v>
      </c>
      <c r="U1262" s="14" t="str">
        <f t="shared" si="124"/>
        <v>有</v>
      </c>
      <c r="V1262" s="68">
        <f t="shared" si="125"/>
        <v>3.9003250270855938E-2</v>
      </c>
      <c r="W1262" s="19" t="s">
        <v>966</v>
      </c>
      <c r="X1262" s="47">
        <v>-46</v>
      </c>
      <c r="Y1262" s="70">
        <f t="shared" si="117"/>
        <v>-9.967497291440953</v>
      </c>
      <c r="AD1262" s="72">
        <v>0</v>
      </c>
      <c r="AE1262" s="72">
        <v>4795</v>
      </c>
      <c r="AF1262" s="72">
        <v>4815</v>
      </c>
      <c r="AG1262" s="72">
        <v>4740</v>
      </c>
      <c r="AH1262" s="72">
        <v>4745</v>
      </c>
      <c r="AI1262" s="72">
        <v>12200</v>
      </c>
      <c r="AJ1262" s="72">
        <v>4745</v>
      </c>
      <c r="AK1262" s="72">
        <v>4745</v>
      </c>
      <c r="AL1262" s="72">
        <v>4635</v>
      </c>
      <c r="AM1262" s="72">
        <v>4635</v>
      </c>
      <c r="AN1262" s="72">
        <v>6100</v>
      </c>
      <c r="AO1262" s="72">
        <v>4640</v>
      </c>
      <c r="AP1262" s="72">
        <v>4695</v>
      </c>
      <c r="AQ1262" s="72">
        <v>4630</v>
      </c>
      <c r="AR1262" s="72">
        <v>4690</v>
      </c>
      <c r="AS1262" s="72">
        <v>1500</v>
      </c>
      <c r="AT1262" s="72">
        <v>4685</v>
      </c>
      <c r="AU1262" s="72">
        <v>4685</v>
      </c>
      <c r="AV1262" s="72">
        <v>4625</v>
      </c>
      <c r="AW1262" s="72">
        <v>4640</v>
      </c>
      <c r="AX1262" s="72">
        <v>3400</v>
      </c>
      <c r="AY1262" s="72">
        <v>4640</v>
      </c>
      <c r="AZ1262" s="72">
        <v>4640</v>
      </c>
      <c r="BA1262" s="72">
        <v>4580</v>
      </c>
      <c r="BB1262" s="72">
        <v>4590</v>
      </c>
      <c r="BC1262" s="72">
        <v>6000</v>
      </c>
    </row>
    <row r="1263" spans="1:55" s="72" customFormat="1" ht="27">
      <c r="A1263" s="15" t="s">
        <v>18</v>
      </c>
      <c r="B1263" s="30">
        <v>5</v>
      </c>
      <c r="C1263" s="30">
        <v>6093</v>
      </c>
      <c r="D1263" s="10" t="s">
        <v>106</v>
      </c>
      <c r="E1263" s="15" t="s">
        <v>20</v>
      </c>
      <c r="F1263" s="15" t="s">
        <v>962</v>
      </c>
      <c r="G1263" s="50">
        <v>3745</v>
      </c>
      <c r="H1263" s="50">
        <v>265</v>
      </c>
      <c r="I1263" s="58">
        <v>7.6100000000000001E-2</v>
      </c>
      <c r="J1263" s="50">
        <v>408600</v>
      </c>
      <c r="K1263" s="50">
        <v>3765</v>
      </c>
      <c r="L1263" s="53">
        <v>3420</v>
      </c>
      <c r="M1263" s="63">
        <f t="shared" si="122"/>
        <v>5.7971014492753624E-2</v>
      </c>
      <c r="N1263" s="42" t="str">
        <f>IFERROR(VLOOKUP(C1263, マスタ!$E$2:$G$33, 3, TRUE), "")</f>
        <v>機械</v>
      </c>
      <c r="O1263" s="15" t="str">
        <f>IF(F1263 = "", "", TEXT( WORKDAY(TEXT(LEFT(F1263, FIND("(", F1263) - 1), "yyyy/mm/dd"), 1, マスタ!$A$2:$A$106), "yyyymmdd"))</f>
        <v>20170830</v>
      </c>
      <c r="P1263" s="16">
        <v>42977</v>
      </c>
      <c r="Q1263" s="56">
        <v>3785</v>
      </c>
      <c r="R1263" s="56">
        <v>3850</v>
      </c>
      <c r="S1263" s="56">
        <v>3695</v>
      </c>
      <c r="T1263" s="15" t="str">
        <f t="shared" si="123"/>
        <v>有</v>
      </c>
      <c r="U1263" s="15" t="str">
        <f t="shared" si="124"/>
        <v>有</v>
      </c>
      <c r="V1263" s="67">
        <f t="shared" si="125"/>
        <v>1.0680907877169465E-2</v>
      </c>
      <c r="W1263" s="17" t="s">
        <v>966</v>
      </c>
      <c r="X1263" s="46">
        <v>-37</v>
      </c>
      <c r="Y1263" s="71">
        <f t="shared" si="117"/>
        <v>-9.8798397863818437</v>
      </c>
      <c r="Z1263" s="72">
        <v>3785</v>
      </c>
      <c r="AA1263" s="72">
        <v>3820</v>
      </c>
      <c r="AB1263" s="72">
        <v>3775</v>
      </c>
      <c r="AC1263" s="72">
        <v>3810</v>
      </c>
      <c r="AD1263" s="72">
        <v>39400</v>
      </c>
      <c r="AE1263" s="72">
        <v>3805</v>
      </c>
      <c r="AF1263" s="72">
        <v>3810</v>
      </c>
      <c r="AG1263" s="72">
        <v>3735</v>
      </c>
      <c r="AH1263" s="72">
        <v>3745</v>
      </c>
      <c r="AI1263" s="72">
        <v>12600</v>
      </c>
      <c r="AJ1263" s="72">
        <v>3740</v>
      </c>
      <c r="AK1263" s="72">
        <v>3755</v>
      </c>
      <c r="AL1263" s="72">
        <v>3720</v>
      </c>
      <c r="AM1263" s="72">
        <v>3740</v>
      </c>
      <c r="AN1263" s="72">
        <v>6700</v>
      </c>
      <c r="AO1263" s="72">
        <v>3750</v>
      </c>
      <c r="AP1263" s="72">
        <v>3765</v>
      </c>
      <c r="AQ1263" s="72">
        <v>3725</v>
      </c>
      <c r="AR1263" s="72">
        <v>3725</v>
      </c>
      <c r="AS1263" s="72">
        <v>4200</v>
      </c>
      <c r="AT1263" s="72">
        <v>3725</v>
      </c>
      <c r="AU1263" s="72">
        <v>3735</v>
      </c>
      <c r="AV1263" s="72">
        <v>3720</v>
      </c>
      <c r="AW1263" s="72">
        <v>3735</v>
      </c>
      <c r="AX1263" s="72">
        <v>5600</v>
      </c>
      <c r="AY1263" s="72">
        <v>3725</v>
      </c>
      <c r="AZ1263" s="72">
        <v>3790</v>
      </c>
      <c r="BA1263" s="72">
        <v>3725</v>
      </c>
      <c r="BB1263" s="72">
        <v>3785</v>
      </c>
      <c r="BC1263" s="72">
        <v>11200</v>
      </c>
    </row>
    <row r="1264" spans="1:55" s="72" customFormat="1" ht="15">
      <c r="A1264" s="14" t="s">
        <v>18</v>
      </c>
      <c r="B1264" s="31">
        <v>6</v>
      </c>
      <c r="C1264" s="31">
        <v>6315</v>
      </c>
      <c r="D1264" s="9" t="s">
        <v>963</v>
      </c>
      <c r="E1264" s="14" t="s">
        <v>20</v>
      </c>
      <c r="F1264" s="14" t="s">
        <v>962</v>
      </c>
      <c r="G1264" s="51">
        <v>1809</v>
      </c>
      <c r="H1264" s="51">
        <v>126</v>
      </c>
      <c r="I1264" s="59">
        <v>7.4899999999999994E-2</v>
      </c>
      <c r="J1264" s="51">
        <v>1485200</v>
      </c>
      <c r="K1264" s="51">
        <v>1829</v>
      </c>
      <c r="L1264" s="52">
        <v>1699</v>
      </c>
      <c r="M1264" s="64">
        <f t="shared" si="122"/>
        <v>0.15384615384615385</v>
      </c>
      <c r="N1264" s="43" t="str">
        <f>IFERROR(VLOOKUP(C1264, マスタ!$E$2:$G$33, 3, TRUE), "")</f>
        <v>機械</v>
      </c>
      <c r="O1264" s="14" t="str">
        <f>IF(F1264 = "", "", TEXT( WORKDAY(TEXT(LEFT(F1264, FIND("(", F1264) - 1), "yyyy/mm/dd"), 1, マスタ!$A$2:$A$106), "yyyymmdd"))</f>
        <v>20170830</v>
      </c>
      <c r="P1264" s="18">
        <v>42977</v>
      </c>
      <c r="Q1264" s="57">
        <v>1804</v>
      </c>
      <c r="R1264" s="57">
        <v>1825</v>
      </c>
      <c r="S1264" s="57">
        <v>1760</v>
      </c>
      <c r="T1264" s="14" t="str">
        <f t="shared" si="123"/>
        <v>有</v>
      </c>
      <c r="U1264" s="14" t="str">
        <f t="shared" si="124"/>
        <v>有</v>
      </c>
      <c r="V1264" s="68">
        <f t="shared" si="125"/>
        <v>-2.7639579878385723E-3</v>
      </c>
      <c r="W1264" s="19" t="s">
        <v>966</v>
      </c>
      <c r="X1264" s="47">
        <v>-18</v>
      </c>
      <c r="Y1264" s="70">
        <f t="shared" si="117"/>
        <v>-9.9502487562189046</v>
      </c>
      <c r="Z1264" s="72">
        <v>1804</v>
      </c>
      <c r="AA1264" s="72">
        <v>1808</v>
      </c>
      <c r="AB1264" s="72">
        <v>1766</v>
      </c>
      <c r="AC1264" s="72">
        <v>1787</v>
      </c>
      <c r="AD1264" s="72">
        <v>77600</v>
      </c>
      <c r="AE1264" s="72">
        <v>1789</v>
      </c>
      <c r="AF1264" s="72">
        <v>1807</v>
      </c>
      <c r="AG1264" s="72">
        <v>1785</v>
      </c>
      <c r="AH1264" s="72">
        <v>1804</v>
      </c>
      <c r="AI1264" s="72">
        <v>30300</v>
      </c>
      <c r="AJ1264" s="72">
        <v>1805</v>
      </c>
      <c r="AK1264" s="72">
        <v>1822</v>
      </c>
      <c r="AL1264" s="72">
        <v>1805</v>
      </c>
      <c r="AM1264" s="72">
        <v>1808</v>
      </c>
      <c r="AN1264" s="72">
        <v>25400</v>
      </c>
      <c r="AO1264" s="72">
        <v>1808</v>
      </c>
      <c r="AP1264" s="72">
        <v>1817</v>
      </c>
      <c r="AQ1264" s="72">
        <v>1803</v>
      </c>
      <c r="AR1264" s="72">
        <v>1817</v>
      </c>
      <c r="AS1264" s="72">
        <v>16100</v>
      </c>
      <c r="AT1264" s="72">
        <v>1814</v>
      </c>
      <c r="AU1264" s="72">
        <v>1821</v>
      </c>
      <c r="AV1264" s="72">
        <v>1805</v>
      </c>
      <c r="AW1264" s="72">
        <v>1815</v>
      </c>
      <c r="AX1264" s="72">
        <v>24200</v>
      </c>
      <c r="AY1264" s="72">
        <v>1818</v>
      </c>
      <c r="AZ1264" s="72">
        <v>1825</v>
      </c>
      <c r="BA1264" s="72">
        <v>1818</v>
      </c>
      <c r="BB1264" s="72">
        <v>1822</v>
      </c>
      <c r="BC1264" s="72">
        <v>21500</v>
      </c>
    </row>
    <row r="1265" spans="1:55" s="72" customFormat="1" ht="15">
      <c r="A1265" s="15" t="s">
        <v>18</v>
      </c>
      <c r="B1265" s="30">
        <v>7</v>
      </c>
      <c r="C1265" s="30">
        <v>6794</v>
      </c>
      <c r="D1265" s="10" t="s">
        <v>394</v>
      </c>
      <c r="E1265" s="15" t="s">
        <v>20</v>
      </c>
      <c r="F1265" s="15" t="s">
        <v>962</v>
      </c>
      <c r="G1265" s="50">
        <v>2288</v>
      </c>
      <c r="H1265" s="50">
        <v>155</v>
      </c>
      <c r="I1265" s="58">
        <v>7.2700000000000001E-2</v>
      </c>
      <c r="J1265" s="50">
        <v>1137800</v>
      </c>
      <c r="K1265" s="50">
        <v>2317</v>
      </c>
      <c r="L1265" s="53">
        <v>2181</v>
      </c>
      <c r="M1265" s="63">
        <f t="shared" si="122"/>
        <v>0.21323529411764705</v>
      </c>
      <c r="N1265" s="42" t="str">
        <f>IFERROR(VLOOKUP(C1265, マスタ!$E$2:$G$33, 3, TRUE), "")</f>
        <v>電気</v>
      </c>
      <c r="O1265" s="15" t="str">
        <f>IF(F1265 = "", "", TEXT( WORKDAY(TEXT(LEFT(F1265, FIND("(", F1265) - 1), "yyyy/mm/dd"), 1, マスタ!$A$2:$A$106), "yyyymmdd"))</f>
        <v>20170830</v>
      </c>
      <c r="P1265" s="16">
        <v>42977</v>
      </c>
      <c r="Q1265" s="56">
        <v>2300</v>
      </c>
      <c r="R1265" s="56">
        <v>2314</v>
      </c>
      <c r="S1265" s="56">
        <v>2286</v>
      </c>
      <c r="T1265" s="15" t="str">
        <f t="shared" si="123"/>
        <v>無</v>
      </c>
      <c r="U1265" s="15" t="str">
        <f t="shared" si="124"/>
        <v>無</v>
      </c>
      <c r="V1265" s="67">
        <f t="shared" si="125"/>
        <v>5.2447552447552059E-3</v>
      </c>
      <c r="W1265" s="17" t="s">
        <v>967</v>
      </c>
      <c r="X1265" s="46">
        <v>3</v>
      </c>
      <c r="Y1265" s="71">
        <f t="shared" si="117"/>
        <v>1.3111888111888113</v>
      </c>
      <c r="Z1265" s="72">
        <v>2300</v>
      </c>
      <c r="AA1265" s="72">
        <v>2314</v>
      </c>
      <c r="AB1265" s="72">
        <v>2300</v>
      </c>
      <c r="AC1265" s="72">
        <v>2307</v>
      </c>
      <c r="AD1265" s="72">
        <v>43400</v>
      </c>
      <c r="AE1265" s="72">
        <v>2308</v>
      </c>
      <c r="AF1265" s="72">
        <v>2310</v>
      </c>
      <c r="AG1265" s="72">
        <v>2298</v>
      </c>
      <c r="AH1265" s="72">
        <v>2299</v>
      </c>
      <c r="AI1265" s="72">
        <v>11000</v>
      </c>
      <c r="AJ1265" s="72">
        <v>2297</v>
      </c>
      <c r="AK1265" s="72">
        <v>2305</v>
      </c>
      <c r="AL1265" s="72">
        <v>2289</v>
      </c>
      <c r="AM1265" s="72">
        <v>2290</v>
      </c>
      <c r="AN1265" s="72">
        <v>13700</v>
      </c>
      <c r="AO1265" s="72">
        <v>2291</v>
      </c>
      <c r="AP1265" s="72">
        <v>2313</v>
      </c>
      <c r="AQ1265" s="72">
        <v>2291</v>
      </c>
      <c r="AR1265" s="72">
        <v>2312</v>
      </c>
      <c r="AS1265" s="72">
        <v>12600</v>
      </c>
      <c r="AT1265" s="72">
        <v>2311</v>
      </c>
      <c r="AU1265" s="72">
        <v>2311</v>
      </c>
      <c r="AV1265" s="72">
        <v>2296</v>
      </c>
      <c r="AW1265" s="72">
        <v>2303</v>
      </c>
      <c r="AX1265" s="72">
        <v>9400</v>
      </c>
      <c r="AY1265" s="72">
        <v>2305</v>
      </c>
      <c r="AZ1265" s="72">
        <v>2308</v>
      </c>
      <c r="BA1265" s="72">
        <v>2304</v>
      </c>
      <c r="BB1265" s="72">
        <v>2304</v>
      </c>
      <c r="BC1265" s="72">
        <v>2700</v>
      </c>
    </row>
    <row r="1266" spans="1:55" s="72" customFormat="1" ht="15">
      <c r="A1266" s="14" t="s">
        <v>18</v>
      </c>
      <c r="B1266" s="31">
        <v>8</v>
      </c>
      <c r="C1266" s="31">
        <v>7744</v>
      </c>
      <c r="D1266" s="9" t="s">
        <v>565</v>
      </c>
      <c r="E1266" s="14" t="s">
        <v>20</v>
      </c>
      <c r="F1266" s="14" t="s">
        <v>962</v>
      </c>
      <c r="G1266" s="51">
        <v>1339</v>
      </c>
      <c r="H1266" s="51">
        <v>87</v>
      </c>
      <c r="I1266" s="59">
        <v>6.9500000000000006E-2</v>
      </c>
      <c r="J1266" s="51">
        <v>787300</v>
      </c>
      <c r="K1266" s="51">
        <v>1342</v>
      </c>
      <c r="L1266" s="52">
        <v>1250</v>
      </c>
      <c r="M1266" s="64">
        <f t="shared" si="122"/>
        <v>3.2608695652173912E-2</v>
      </c>
      <c r="N1266" s="43" t="str">
        <f>IFERROR(VLOOKUP(C1266, マスタ!$E$2:$G$33, 3, TRUE), "")</f>
        <v>精密機械</v>
      </c>
      <c r="O1266" s="14" t="str">
        <f>IF(F1266 = "", "", TEXT( WORKDAY(TEXT(LEFT(F1266, FIND("(", F1266) - 1), "yyyy/mm/dd"), 1, マスタ!$A$2:$A$106), "yyyymmdd"))</f>
        <v>20170830</v>
      </c>
      <c r="P1266" s="18">
        <v>42977</v>
      </c>
      <c r="Q1266" s="57">
        <v>1342</v>
      </c>
      <c r="R1266" s="57">
        <v>1344</v>
      </c>
      <c r="S1266" s="57">
        <v>1287</v>
      </c>
      <c r="T1266" s="14" t="str">
        <f t="shared" si="123"/>
        <v>無</v>
      </c>
      <c r="U1266" s="14" t="str">
        <f t="shared" si="124"/>
        <v>有</v>
      </c>
      <c r="V1266" s="68">
        <f t="shared" si="125"/>
        <v>2.2404779686333587E-3</v>
      </c>
      <c r="W1266" s="19" t="s">
        <v>966</v>
      </c>
      <c r="X1266" s="47">
        <v>-13</v>
      </c>
      <c r="Y1266" s="70">
        <f t="shared" si="117"/>
        <v>-9.7087378640776691</v>
      </c>
      <c r="Z1266" s="72">
        <v>1342</v>
      </c>
      <c r="AA1266" s="72">
        <v>1344</v>
      </c>
      <c r="AB1266" s="72">
        <v>1318</v>
      </c>
      <c r="AC1266" s="72">
        <v>1326</v>
      </c>
      <c r="AD1266" s="72">
        <v>83300</v>
      </c>
      <c r="AE1266" s="72">
        <v>1320</v>
      </c>
      <c r="AF1266" s="72">
        <v>1324</v>
      </c>
      <c r="AG1266" s="72">
        <v>1309</v>
      </c>
      <c r="AH1266" s="72">
        <v>1314</v>
      </c>
      <c r="AI1266" s="72">
        <v>24200</v>
      </c>
      <c r="AJ1266" s="72">
        <v>1315</v>
      </c>
      <c r="AK1266" s="72">
        <v>1334</v>
      </c>
      <c r="AL1266" s="72">
        <v>1315</v>
      </c>
      <c r="AM1266" s="72">
        <v>1320</v>
      </c>
      <c r="AN1266" s="72">
        <v>24500</v>
      </c>
      <c r="AO1266" s="72">
        <v>1321</v>
      </c>
      <c r="AP1266" s="72">
        <v>1326</v>
      </c>
      <c r="AQ1266" s="72">
        <v>1315</v>
      </c>
      <c r="AR1266" s="72">
        <v>1315</v>
      </c>
      <c r="AS1266" s="72">
        <v>10700</v>
      </c>
      <c r="AT1266" s="72">
        <v>1315</v>
      </c>
      <c r="AU1266" s="72">
        <v>1315</v>
      </c>
      <c r="AV1266" s="72">
        <v>1294</v>
      </c>
      <c r="AW1266" s="72">
        <v>1295</v>
      </c>
      <c r="AX1266" s="72">
        <v>47500</v>
      </c>
      <c r="AY1266" s="72">
        <v>1297</v>
      </c>
      <c r="AZ1266" s="72">
        <v>1304</v>
      </c>
      <c r="BA1266" s="72">
        <v>1294</v>
      </c>
      <c r="BB1266" s="72">
        <v>1297</v>
      </c>
      <c r="BC1266" s="72">
        <v>26800</v>
      </c>
    </row>
    <row r="1267" spans="1:55" s="72" customFormat="1" ht="15">
      <c r="A1267" s="15" t="s">
        <v>18</v>
      </c>
      <c r="B1267" s="30">
        <v>11</v>
      </c>
      <c r="C1267" s="30">
        <v>3036</v>
      </c>
      <c r="D1267" s="10" t="s">
        <v>444</v>
      </c>
      <c r="E1267" s="15" t="s">
        <v>20</v>
      </c>
      <c r="F1267" s="15" t="s">
        <v>962</v>
      </c>
      <c r="G1267" s="50">
        <v>1765</v>
      </c>
      <c r="H1267" s="50">
        <v>102.5</v>
      </c>
      <c r="I1267" s="58">
        <v>6.1699999999999998E-2</v>
      </c>
      <c r="J1267" s="50">
        <v>546000</v>
      </c>
      <c r="K1267" s="50">
        <v>1775</v>
      </c>
      <c r="L1267" s="53">
        <v>1621</v>
      </c>
      <c r="M1267" s="63">
        <f t="shared" si="122"/>
        <v>6.4935064935064929E-2</v>
      </c>
      <c r="N1267" s="42" t="str">
        <f>IFERROR(VLOOKUP(C1267, マスタ!$E$2:$G$33, 3, TRUE), "")</f>
        <v>繊維製品</v>
      </c>
      <c r="O1267" s="15" t="str">
        <f>IF(F1267 = "", "", TEXT( WORKDAY(TEXT(LEFT(F1267, FIND("(", F1267) - 1), "yyyy/mm/dd"), 1, マスタ!$A$2:$A$106), "yyyymmdd"))</f>
        <v>20170830</v>
      </c>
      <c r="P1267" s="16">
        <v>42977</v>
      </c>
      <c r="Q1267" s="56">
        <v>1800</v>
      </c>
      <c r="R1267" s="56">
        <v>1863</v>
      </c>
      <c r="S1267" s="56">
        <v>1681</v>
      </c>
      <c r="T1267" s="15" t="str">
        <f t="shared" si="123"/>
        <v>有</v>
      </c>
      <c r="U1267" s="15" t="str">
        <f t="shared" si="124"/>
        <v>有</v>
      </c>
      <c r="V1267" s="67">
        <f t="shared" si="125"/>
        <v>1.9830028328611915E-2</v>
      </c>
      <c r="W1267" s="17" t="s">
        <v>968</v>
      </c>
      <c r="X1267" s="46">
        <v>35</v>
      </c>
      <c r="Y1267" s="71">
        <f t="shared" si="117"/>
        <v>19.830028328611899</v>
      </c>
      <c r="Z1267" s="72">
        <v>1800</v>
      </c>
      <c r="AA1267" s="72">
        <v>1853</v>
      </c>
      <c r="AB1267" s="72">
        <v>1797</v>
      </c>
      <c r="AC1267" s="72">
        <v>1847</v>
      </c>
      <c r="AD1267" s="72">
        <v>106200</v>
      </c>
      <c r="AE1267" s="72">
        <v>1846</v>
      </c>
      <c r="AF1267" s="72">
        <v>1863</v>
      </c>
      <c r="AG1267" s="72">
        <v>1801</v>
      </c>
      <c r="AH1267" s="72">
        <v>1813</v>
      </c>
      <c r="AI1267" s="72">
        <v>60800</v>
      </c>
      <c r="AJ1267" s="72">
        <v>1814</v>
      </c>
      <c r="AK1267" s="72">
        <v>1825</v>
      </c>
      <c r="AL1267" s="72">
        <v>1776</v>
      </c>
      <c r="AM1267" s="72">
        <v>1776</v>
      </c>
      <c r="AN1267" s="72">
        <v>39300</v>
      </c>
      <c r="AO1267" s="72">
        <v>1781</v>
      </c>
      <c r="AP1267" s="72">
        <v>1795</v>
      </c>
      <c r="AQ1267" s="72">
        <v>1775</v>
      </c>
      <c r="AR1267" s="72">
        <v>1782</v>
      </c>
      <c r="AS1267" s="72">
        <v>21100</v>
      </c>
      <c r="AT1267" s="72">
        <v>1790</v>
      </c>
      <c r="AU1267" s="72">
        <v>1793</v>
      </c>
      <c r="AV1267" s="72">
        <v>1770</v>
      </c>
      <c r="AW1267" s="72">
        <v>1770</v>
      </c>
      <c r="AX1267" s="72">
        <v>25800</v>
      </c>
      <c r="AY1267" s="72">
        <v>1770</v>
      </c>
      <c r="AZ1267" s="72">
        <v>1774</v>
      </c>
      <c r="BA1267" s="72">
        <v>1725</v>
      </c>
      <c r="BB1267" s="72">
        <v>1730</v>
      </c>
      <c r="BC1267" s="72">
        <v>43000</v>
      </c>
    </row>
    <row r="1268" spans="1:55" s="72" customFormat="1" ht="15">
      <c r="A1268" s="14" t="s">
        <v>18</v>
      </c>
      <c r="B1268" s="31">
        <v>12</v>
      </c>
      <c r="C1268" s="31">
        <v>6516</v>
      </c>
      <c r="D1268" s="9" t="s">
        <v>293</v>
      </c>
      <c r="E1268" s="14" t="s">
        <v>20</v>
      </c>
      <c r="F1268" s="14" t="s">
        <v>962</v>
      </c>
      <c r="G1268" s="51">
        <v>1291</v>
      </c>
      <c r="H1268" s="51">
        <v>73</v>
      </c>
      <c r="I1268" s="59">
        <v>5.9900000000000002E-2</v>
      </c>
      <c r="J1268" s="51">
        <v>384000</v>
      </c>
      <c r="K1268" s="51">
        <v>1303</v>
      </c>
      <c r="L1268" s="52">
        <v>1223</v>
      </c>
      <c r="M1268" s="64">
        <f t="shared" si="122"/>
        <v>0.15</v>
      </c>
      <c r="N1268" s="43" t="str">
        <f>IFERROR(VLOOKUP(C1268, マスタ!$E$2:$G$33, 3, TRUE), "")</f>
        <v>電気</v>
      </c>
      <c r="O1268" s="14" t="str">
        <f>IF(F1268 = "", "", TEXT( WORKDAY(TEXT(LEFT(F1268, FIND("(", F1268) - 1), "yyyy/mm/dd"), 1, マスタ!$A$2:$A$106), "yyyymmdd"))</f>
        <v>20170830</v>
      </c>
      <c r="P1268" s="18">
        <v>42977</v>
      </c>
      <c r="Q1268" s="57">
        <v>1288</v>
      </c>
      <c r="R1268" s="57">
        <v>1288</v>
      </c>
      <c r="S1268" s="57">
        <v>1251</v>
      </c>
      <c r="T1268" s="14" t="str">
        <f t="shared" si="123"/>
        <v>無</v>
      </c>
      <c r="U1268" s="14" t="str">
        <f t="shared" si="124"/>
        <v>有</v>
      </c>
      <c r="V1268" s="68">
        <f t="shared" si="125"/>
        <v>-2.3237800154918276E-3</v>
      </c>
      <c r="W1268" s="19" t="s">
        <v>966</v>
      </c>
      <c r="X1268" s="47">
        <v>-12</v>
      </c>
      <c r="Y1268" s="70">
        <f t="shared" si="117"/>
        <v>-9.2951200619674665</v>
      </c>
      <c r="Z1268" s="72">
        <v>1288</v>
      </c>
      <c r="AA1268" s="72">
        <v>1288</v>
      </c>
      <c r="AB1268" s="72">
        <v>1277</v>
      </c>
      <c r="AC1268" s="72">
        <v>1280</v>
      </c>
      <c r="AD1268" s="72">
        <v>18000</v>
      </c>
      <c r="AE1268" s="72">
        <v>1280</v>
      </c>
      <c r="AF1268" s="72">
        <v>1281</v>
      </c>
      <c r="AG1268" s="72">
        <v>1278</v>
      </c>
      <c r="AH1268" s="72">
        <v>1278</v>
      </c>
      <c r="AI1268" s="72">
        <v>3000</v>
      </c>
      <c r="AJ1268" s="72">
        <v>1278</v>
      </c>
      <c r="AK1268" s="72">
        <v>1280</v>
      </c>
      <c r="AL1268" s="72">
        <v>1278</v>
      </c>
      <c r="AM1268" s="72">
        <v>1280</v>
      </c>
      <c r="AN1268" s="72">
        <v>2000</v>
      </c>
      <c r="AO1268" s="72">
        <v>1277</v>
      </c>
      <c r="AP1268" s="72">
        <v>1281</v>
      </c>
      <c r="AQ1268" s="72">
        <v>1277</v>
      </c>
      <c r="AR1268" s="72">
        <v>1280</v>
      </c>
      <c r="AS1268" s="72">
        <v>5000</v>
      </c>
      <c r="AT1268" s="72">
        <v>1279</v>
      </c>
      <c r="AU1268" s="72">
        <v>1279</v>
      </c>
      <c r="AV1268" s="72">
        <v>1273</v>
      </c>
      <c r="AW1268" s="72">
        <v>1273</v>
      </c>
      <c r="AX1268" s="72">
        <v>5000</v>
      </c>
      <c r="AY1268" s="72">
        <v>1274</v>
      </c>
      <c r="AZ1268" s="72">
        <v>1275</v>
      </c>
      <c r="BA1268" s="72">
        <v>1274</v>
      </c>
      <c r="BB1268" s="72">
        <v>1275</v>
      </c>
      <c r="BC1268" s="72">
        <v>3000</v>
      </c>
    </row>
    <row r="1269" spans="1:55" s="72" customFormat="1" ht="15">
      <c r="A1269" s="15" t="s">
        <v>18</v>
      </c>
      <c r="B1269" s="30">
        <v>13</v>
      </c>
      <c r="C1269" s="30">
        <v>6208</v>
      </c>
      <c r="D1269" s="10" t="s">
        <v>55</v>
      </c>
      <c r="E1269" s="15" t="s">
        <v>20</v>
      </c>
      <c r="F1269" s="15" t="s">
        <v>962</v>
      </c>
      <c r="G1269" s="50">
        <v>1505</v>
      </c>
      <c r="H1269" s="50">
        <v>83</v>
      </c>
      <c r="I1269" s="58">
        <v>5.8400000000000001E-2</v>
      </c>
      <c r="J1269" s="50">
        <v>2988900</v>
      </c>
      <c r="K1269" s="50">
        <v>1684</v>
      </c>
      <c r="L1269" s="53">
        <v>1500</v>
      </c>
      <c r="M1269" s="63">
        <f t="shared" si="122"/>
        <v>0.97282608695652173</v>
      </c>
      <c r="N1269" s="42" t="str">
        <f>IFERROR(VLOOKUP(C1269, マスタ!$E$2:$G$33, 3, TRUE), "")</f>
        <v>機械</v>
      </c>
      <c r="O1269" s="15" t="str">
        <f>IF(F1269 = "", "", TEXT( WORKDAY(TEXT(LEFT(F1269, FIND("(", F1269) - 1), "yyyy/mm/dd"), 1, マスタ!$A$2:$A$106), "yyyymmdd"))</f>
        <v>20170830</v>
      </c>
      <c r="P1269" s="16">
        <v>42977</v>
      </c>
      <c r="Q1269" s="56">
        <v>1469</v>
      </c>
      <c r="R1269" s="56">
        <v>1558</v>
      </c>
      <c r="S1269" s="56">
        <v>1446</v>
      </c>
      <c r="T1269" s="15" t="str">
        <f t="shared" si="123"/>
        <v>有</v>
      </c>
      <c r="U1269" s="15" t="str">
        <f t="shared" si="124"/>
        <v>有</v>
      </c>
      <c r="V1269" s="67">
        <f t="shared" si="125"/>
        <v>-2.392026578073092E-2</v>
      </c>
      <c r="W1269" s="17" t="s">
        <v>966</v>
      </c>
      <c r="X1269" s="46">
        <v>-15</v>
      </c>
      <c r="Y1269" s="71">
        <f t="shared" si="117"/>
        <v>-9.9667774086378724</v>
      </c>
      <c r="Z1269" s="72">
        <v>1469</v>
      </c>
      <c r="AA1269" s="72">
        <v>1469</v>
      </c>
      <c r="AB1269" s="72">
        <v>1446</v>
      </c>
      <c r="AC1269" s="72">
        <v>1463</v>
      </c>
      <c r="AD1269" s="72">
        <v>108100</v>
      </c>
      <c r="AE1269" s="72">
        <v>1462</v>
      </c>
      <c r="AF1269" s="72">
        <v>1482</v>
      </c>
      <c r="AG1269" s="72">
        <v>1461</v>
      </c>
      <c r="AH1269" s="72">
        <v>1477</v>
      </c>
      <c r="AI1269" s="72">
        <v>21100</v>
      </c>
      <c r="AJ1269" s="72">
        <v>1477</v>
      </c>
      <c r="AK1269" s="72">
        <v>1524</v>
      </c>
      <c r="AL1269" s="72">
        <v>1477</v>
      </c>
      <c r="AM1269" s="72">
        <v>1509</v>
      </c>
      <c r="AN1269" s="72">
        <v>46800</v>
      </c>
      <c r="AO1269" s="72">
        <v>1512</v>
      </c>
      <c r="AP1269" s="72">
        <v>1512</v>
      </c>
      <c r="AQ1269" s="72">
        <v>1487</v>
      </c>
      <c r="AR1269" s="72">
        <v>1500</v>
      </c>
      <c r="AS1269" s="72">
        <v>16600</v>
      </c>
      <c r="AT1269" s="72">
        <v>1504</v>
      </c>
      <c r="AU1269" s="72">
        <v>1520</v>
      </c>
      <c r="AV1269" s="72">
        <v>1500</v>
      </c>
      <c r="AW1269" s="72">
        <v>1518</v>
      </c>
      <c r="AX1269" s="72">
        <v>17500</v>
      </c>
      <c r="AY1269" s="72">
        <v>1516</v>
      </c>
      <c r="AZ1269" s="72">
        <v>1519</v>
      </c>
      <c r="BA1269" s="72">
        <v>1511</v>
      </c>
      <c r="BB1269" s="72">
        <v>1515</v>
      </c>
      <c r="BC1269" s="72">
        <v>6400</v>
      </c>
    </row>
    <row r="1270" spans="1:55" s="72" customFormat="1" ht="27">
      <c r="A1270" s="14" t="s">
        <v>18</v>
      </c>
      <c r="B1270" s="31">
        <v>16</v>
      </c>
      <c r="C1270" s="31">
        <v>5331</v>
      </c>
      <c r="D1270" s="9" t="s">
        <v>204</v>
      </c>
      <c r="E1270" s="14" t="s">
        <v>20</v>
      </c>
      <c r="F1270" s="14" t="s">
        <v>962</v>
      </c>
      <c r="G1270" s="51">
        <v>4870</v>
      </c>
      <c r="H1270" s="51">
        <v>245</v>
      </c>
      <c r="I1270" s="59">
        <v>5.2999999999999999E-2</v>
      </c>
      <c r="J1270" s="51">
        <v>96600</v>
      </c>
      <c r="K1270" s="51">
        <v>4880</v>
      </c>
      <c r="L1270" s="52">
        <v>4605</v>
      </c>
      <c r="M1270" s="64">
        <f t="shared" si="122"/>
        <v>3.6363636363636362E-2</v>
      </c>
      <c r="N1270" s="43" t="str">
        <f>IFERROR(VLOOKUP(C1270, マスタ!$E$2:$G$33, 3, TRUE), "")</f>
        <v>窯業</v>
      </c>
      <c r="O1270" s="14" t="str">
        <f>IF(F1270 = "", "", TEXT( WORKDAY(TEXT(LEFT(F1270, FIND("(", F1270) - 1), "yyyy/mm/dd"), 1, マスタ!$A$2:$A$106), "yyyymmdd"))</f>
        <v>20170830</v>
      </c>
      <c r="P1270" s="18">
        <v>42977</v>
      </c>
      <c r="Q1270" s="57">
        <v>4900</v>
      </c>
      <c r="R1270" s="57">
        <v>4985</v>
      </c>
      <c r="S1270" s="57">
        <v>4825</v>
      </c>
      <c r="T1270" s="14" t="str">
        <f t="shared" si="123"/>
        <v>有</v>
      </c>
      <c r="U1270" s="14" t="str">
        <f t="shared" si="124"/>
        <v>有</v>
      </c>
      <c r="V1270" s="68">
        <f t="shared" si="125"/>
        <v>6.1601642710471527E-3</v>
      </c>
      <c r="W1270" s="19" t="s">
        <v>967</v>
      </c>
      <c r="X1270" s="47">
        <v>40</v>
      </c>
      <c r="Y1270" s="70">
        <f t="shared" si="117"/>
        <v>8.2135523613963048</v>
      </c>
      <c r="Z1270" s="72">
        <v>4900</v>
      </c>
      <c r="AA1270" s="72">
        <v>4920</v>
      </c>
      <c r="AB1270" s="72">
        <v>4890</v>
      </c>
      <c r="AC1270" s="72">
        <v>4900</v>
      </c>
      <c r="AD1270" s="72">
        <v>6700</v>
      </c>
      <c r="AE1270" s="72">
        <v>4910</v>
      </c>
      <c r="AF1270" s="72">
        <v>4930</v>
      </c>
      <c r="AG1270" s="72">
        <v>4910</v>
      </c>
      <c r="AH1270" s="72">
        <v>4915</v>
      </c>
      <c r="AI1270" s="72">
        <v>2700</v>
      </c>
      <c r="AJ1270" s="72">
        <v>4920</v>
      </c>
      <c r="AK1270" s="72">
        <v>4950</v>
      </c>
      <c r="AL1270" s="72">
        <v>4915</v>
      </c>
      <c r="AM1270" s="72">
        <v>4950</v>
      </c>
      <c r="AN1270" s="72">
        <v>4500</v>
      </c>
      <c r="AO1270" s="72">
        <v>4955</v>
      </c>
      <c r="AP1270" s="72">
        <v>4975</v>
      </c>
      <c r="AQ1270" s="72">
        <v>4950</v>
      </c>
      <c r="AR1270" s="72">
        <v>4970</v>
      </c>
      <c r="AS1270" s="72">
        <v>3100</v>
      </c>
      <c r="AT1270" s="72">
        <v>4970</v>
      </c>
      <c r="AU1270" s="72">
        <v>4970</v>
      </c>
      <c r="AV1270" s="72">
        <v>4940</v>
      </c>
      <c r="AW1270" s="72">
        <v>4940</v>
      </c>
      <c r="AX1270" s="72">
        <v>1600</v>
      </c>
      <c r="AY1270" s="72">
        <v>4945</v>
      </c>
      <c r="AZ1270" s="72">
        <v>4955</v>
      </c>
      <c r="BA1270" s="72">
        <v>4945</v>
      </c>
      <c r="BB1270" s="72">
        <v>4955</v>
      </c>
      <c r="BC1270" s="72">
        <v>200</v>
      </c>
    </row>
    <row r="1271" spans="1:55" s="72" customFormat="1" ht="15">
      <c r="A1271" s="15" t="s">
        <v>18</v>
      </c>
      <c r="B1271" s="30">
        <v>17</v>
      </c>
      <c r="C1271" s="30">
        <v>6099</v>
      </c>
      <c r="D1271" s="10" t="s">
        <v>633</v>
      </c>
      <c r="E1271" s="15" t="s">
        <v>20</v>
      </c>
      <c r="F1271" s="15" t="s">
        <v>962</v>
      </c>
      <c r="G1271" s="50">
        <v>2771</v>
      </c>
      <c r="H1271" s="50">
        <v>135</v>
      </c>
      <c r="I1271" s="58">
        <v>5.1200000000000002E-2</v>
      </c>
      <c r="J1271" s="50">
        <v>142300</v>
      </c>
      <c r="K1271" s="50">
        <v>2832</v>
      </c>
      <c r="L1271" s="53">
        <v>2611</v>
      </c>
      <c r="M1271" s="63">
        <f t="shared" si="122"/>
        <v>0.27601809954751133</v>
      </c>
      <c r="N1271" s="42" t="str">
        <f>IFERROR(VLOOKUP(C1271, マスタ!$E$2:$G$33, 3, TRUE), "")</f>
        <v>機械</v>
      </c>
      <c r="O1271" s="15" t="str">
        <f>IF(F1271 = "", "", TEXT( WORKDAY(TEXT(LEFT(F1271, FIND("(", F1271) - 1), "yyyy/mm/dd"), 1, マスタ!$A$2:$A$106), "yyyymmdd"))</f>
        <v>20170830</v>
      </c>
      <c r="P1271" s="16">
        <v>42977</v>
      </c>
      <c r="Q1271" s="56">
        <v>2821</v>
      </c>
      <c r="R1271" s="56">
        <v>3025</v>
      </c>
      <c r="S1271" s="56">
        <v>2771</v>
      </c>
      <c r="T1271" s="15" t="str">
        <f t="shared" si="123"/>
        <v>有</v>
      </c>
      <c r="U1271" s="15" t="str">
        <f t="shared" si="124"/>
        <v>有</v>
      </c>
      <c r="V1271" s="67">
        <f t="shared" si="125"/>
        <v>1.8044027426921794E-2</v>
      </c>
      <c r="W1271" s="17" t="s">
        <v>966</v>
      </c>
      <c r="X1271" s="46">
        <v>-27</v>
      </c>
      <c r="Y1271" s="71">
        <f t="shared" si="117"/>
        <v>-9.7437748105377118</v>
      </c>
      <c r="Z1271" s="72">
        <v>2821</v>
      </c>
      <c r="AA1271" s="72">
        <v>2821</v>
      </c>
      <c r="AB1271" s="72">
        <v>2771</v>
      </c>
      <c r="AC1271" s="72">
        <v>2788</v>
      </c>
      <c r="AD1271" s="72">
        <v>13000</v>
      </c>
      <c r="AE1271" s="72">
        <v>2782</v>
      </c>
      <c r="AF1271" s="72">
        <v>2787</v>
      </c>
      <c r="AG1271" s="72">
        <v>2776</v>
      </c>
      <c r="AH1271" s="72">
        <v>2783</v>
      </c>
      <c r="AI1271" s="72">
        <v>2300</v>
      </c>
      <c r="AJ1271" s="72">
        <v>2789</v>
      </c>
      <c r="AK1271" s="72">
        <v>2820</v>
      </c>
      <c r="AL1271" s="72">
        <v>2786</v>
      </c>
      <c r="AM1271" s="72">
        <v>2818</v>
      </c>
      <c r="AN1271" s="72">
        <v>9400</v>
      </c>
      <c r="AO1271" s="72">
        <v>2820</v>
      </c>
      <c r="AP1271" s="72">
        <v>2820</v>
      </c>
      <c r="AQ1271" s="72">
        <v>2810</v>
      </c>
      <c r="AR1271" s="72">
        <v>2813</v>
      </c>
      <c r="AS1271" s="72">
        <v>2400</v>
      </c>
      <c r="AT1271" s="72">
        <v>2819</v>
      </c>
      <c r="AU1271" s="72">
        <v>2820</v>
      </c>
      <c r="AV1271" s="72">
        <v>2812</v>
      </c>
      <c r="AW1271" s="72">
        <v>2818</v>
      </c>
      <c r="AX1271" s="72">
        <v>700</v>
      </c>
      <c r="AY1271" s="72">
        <v>2820</v>
      </c>
      <c r="AZ1271" s="72">
        <v>2834</v>
      </c>
      <c r="BA1271" s="72">
        <v>2820</v>
      </c>
      <c r="BB1271" s="72">
        <v>2834</v>
      </c>
      <c r="BC1271" s="72">
        <v>6200</v>
      </c>
    </row>
    <row r="1272" spans="1:55" s="72" customFormat="1" ht="15">
      <c r="A1272" s="14" t="s">
        <v>18</v>
      </c>
      <c r="B1272" s="31">
        <v>19</v>
      </c>
      <c r="C1272" s="31">
        <v>2427</v>
      </c>
      <c r="D1272" s="9" t="s">
        <v>186</v>
      </c>
      <c r="E1272" s="14" t="s">
        <v>20</v>
      </c>
      <c r="F1272" s="14" t="s">
        <v>962</v>
      </c>
      <c r="G1272" s="51">
        <v>7280</v>
      </c>
      <c r="H1272" s="51">
        <v>340</v>
      </c>
      <c r="I1272" s="59">
        <v>4.9000000000000002E-2</v>
      </c>
      <c r="J1272" s="51">
        <v>669700</v>
      </c>
      <c r="K1272" s="51">
        <v>7290</v>
      </c>
      <c r="L1272" s="52">
        <v>7020</v>
      </c>
      <c r="M1272" s="64">
        <f t="shared" si="122"/>
        <v>3.7037037037037035E-2</v>
      </c>
      <c r="N1272" s="43" t="str">
        <f>IFERROR(VLOOKUP(C1272, マスタ!$E$2:$G$33, 3, TRUE), "")</f>
        <v>食品</v>
      </c>
      <c r="O1272" s="14" t="str">
        <f>IF(F1272 = "", "", TEXT( WORKDAY(TEXT(LEFT(F1272, FIND("(", F1272) - 1), "yyyy/mm/dd"), 1, マスタ!$A$2:$A$106), "yyyymmdd"))</f>
        <v>20170830</v>
      </c>
      <c r="P1272" s="18">
        <v>42977</v>
      </c>
      <c r="Q1272" s="57">
        <v>7380</v>
      </c>
      <c r="R1272" s="57">
        <v>7660</v>
      </c>
      <c r="S1272" s="57">
        <v>7170</v>
      </c>
      <c r="T1272" s="14" t="str">
        <f t="shared" si="123"/>
        <v>有</v>
      </c>
      <c r="U1272" s="14" t="str">
        <f t="shared" si="124"/>
        <v>有</v>
      </c>
      <c r="V1272" s="68">
        <f t="shared" si="125"/>
        <v>1.3736263736263687E-2</v>
      </c>
      <c r="W1272" s="19" t="s">
        <v>968</v>
      </c>
      <c r="X1272" s="47">
        <v>145</v>
      </c>
      <c r="Y1272" s="70">
        <f t="shared" si="117"/>
        <v>19.917582417582416</v>
      </c>
      <c r="Z1272" s="72">
        <v>7380</v>
      </c>
      <c r="AA1272" s="72">
        <v>7500</v>
      </c>
      <c r="AB1272" s="72">
        <v>7360</v>
      </c>
      <c r="AC1272" s="72">
        <v>7500</v>
      </c>
      <c r="AD1272" s="72">
        <v>99100</v>
      </c>
      <c r="AE1272" s="72">
        <v>7500</v>
      </c>
      <c r="AF1272" s="72">
        <v>7570</v>
      </c>
      <c r="AG1272" s="72">
        <v>7500</v>
      </c>
      <c r="AH1272" s="72">
        <v>7550</v>
      </c>
      <c r="AI1272" s="72">
        <v>46600</v>
      </c>
      <c r="AJ1272" s="72">
        <v>7540</v>
      </c>
      <c r="AK1272" s="72">
        <v>7640</v>
      </c>
      <c r="AL1272" s="72">
        <v>7540</v>
      </c>
      <c r="AM1272" s="72">
        <v>7620</v>
      </c>
      <c r="AN1272" s="72">
        <v>45400</v>
      </c>
      <c r="AO1272" s="72">
        <v>7620</v>
      </c>
      <c r="AP1272" s="72">
        <v>7660</v>
      </c>
      <c r="AQ1272" s="72">
        <v>7540</v>
      </c>
      <c r="AR1272" s="72">
        <v>7560</v>
      </c>
      <c r="AS1272" s="72">
        <v>40500</v>
      </c>
      <c r="AT1272" s="72">
        <v>7550</v>
      </c>
      <c r="AU1272" s="72">
        <v>7560</v>
      </c>
      <c r="AV1272" s="72">
        <v>7520</v>
      </c>
      <c r="AW1272" s="72">
        <v>7540</v>
      </c>
      <c r="AX1272" s="72">
        <v>26100</v>
      </c>
      <c r="AY1272" s="72">
        <v>7540</v>
      </c>
      <c r="AZ1272" s="72">
        <v>7590</v>
      </c>
      <c r="BA1272" s="72">
        <v>7520</v>
      </c>
      <c r="BB1272" s="72">
        <v>7570</v>
      </c>
      <c r="BC1272" s="72">
        <v>16000</v>
      </c>
    </row>
    <row r="1273" spans="1:55" s="72" customFormat="1" ht="15">
      <c r="A1273" s="15" t="s">
        <v>18</v>
      </c>
      <c r="B1273" s="30">
        <v>23</v>
      </c>
      <c r="C1273" s="30">
        <v>6058</v>
      </c>
      <c r="D1273" s="10" t="s">
        <v>964</v>
      </c>
      <c r="E1273" s="15" t="s">
        <v>20</v>
      </c>
      <c r="F1273" s="15" t="s">
        <v>962</v>
      </c>
      <c r="G1273" s="50">
        <v>1544</v>
      </c>
      <c r="H1273" s="50">
        <v>70</v>
      </c>
      <c r="I1273" s="58">
        <v>4.7500000000000001E-2</v>
      </c>
      <c r="J1273" s="50">
        <v>520200</v>
      </c>
      <c r="K1273" s="50">
        <v>1544</v>
      </c>
      <c r="L1273" s="53">
        <v>1460</v>
      </c>
      <c r="M1273" s="63">
        <f t="shared" si="122"/>
        <v>0</v>
      </c>
      <c r="N1273" s="42" t="str">
        <f>IFERROR(VLOOKUP(C1273, マスタ!$E$2:$G$33, 3, TRUE), "")</f>
        <v>機械</v>
      </c>
      <c r="O1273" s="15" t="str">
        <f>IF(F1273 = "", "", TEXT( WORKDAY(TEXT(LEFT(F1273, FIND("(", F1273) - 1), "yyyy/mm/dd"), 1, マスタ!$A$2:$A$106), "yyyymmdd"))</f>
        <v>20170830</v>
      </c>
      <c r="P1273" s="16">
        <v>42977</v>
      </c>
      <c r="Q1273" s="56">
        <v>1570</v>
      </c>
      <c r="R1273" s="56">
        <v>1582</v>
      </c>
      <c r="S1273" s="56">
        <v>1485</v>
      </c>
      <c r="T1273" s="15" t="str">
        <f t="shared" si="123"/>
        <v>無</v>
      </c>
      <c r="U1273" s="15" t="str">
        <f t="shared" si="124"/>
        <v>有</v>
      </c>
      <c r="V1273" s="67">
        <f t="shared" si="125"/>
        <v>1.6839378238342029E-2</v>
      </c>
      <c r="W1273" s="17" t="s">
        <v>966</v>
      </c>
      <c r="X1273" s="46">
        <v>-15</v>
      </c>
      <c r="Y1273" s="71">
        <f t="shared" si="117"/>
        <v>-9.7150259067357503</v>
      </c>
      <c r="Z1273" s="72">
        <v>1570</v>
      </c>
      <c r="AA1273" s="72">
        <v>1582</v>
      </c>
      <c r="AB1273" s="72">
        <v>1554</v>
      </c>
      <c r="AC1273" s="72">
        <v>1567</v>
      </c>
      <c r="AD1273" s="72">
        <v>96800</v>
      </c>
      <c r="AE1273" s="72">
        <v>1567</v>
      </c>
      <c r="AF1273" s="72">
        <v>1570</v>
      </c>
      <c r="AG1273" s="72">
        <v>1551</v>
      </c>
      <c r="AH1273" s="72">
        <v>1555</v>
      </c>
      <c r="AI1273" s="72">
        <v>17100</v>
      </c>
      <c r="AJ1273" s="72">
        <v>1558</v>
      </c>
      <c r="AK1273" s="72">
        <v>1568</v>
      </c>
      <c r="AL1273" s="72">
        <v>1555</v>
      </c>
      <c r="AM1273" s="72">
        <v>1556</v>
      </c>
      <c r="AN1273" s="72">
        <v>15300</v>
      </c>
      <c r="AO1273" s="72">
        <v>1557</v>
      </c>
      <c r="AP1273" s="72">
        <v>1560</v>
      </c>
      <c r="AQ1273" s="72">
        <v>1553</v>
      </c>
      <c r="AR1273" s="72">
        <v>1557</v>
      </c>
      <c r="AS1273" s="72">
        <v>17300</v>
      </c>
      <c r="AT1273" s="72">
        <v>1556</v>
      </c>
      <c r="AU1273" s="72">
        <v>1556</v>
      </c>
      <c r="AV1273" s="72">
        <v>1546</v>
      </c>
      <c r="AW1273" s="72">
        <v>1551</v>
      </c>
      <c r="AX1273" s="72">
        <v>20500</v>
      </c>
      <c r="AY1273" s="72">
        <v>1552</v>
      </c>
      <c r="AZ1273" s="72">
        <v>1553</v>
      </c>
      <c r="BA1273" s="72">
        <v>1548</v>
      </c>
      <c r="BB1273" s="72">
        <v>1553</v>
      </c>
      <c r="BC1273" s="72">
        <v>6400</v>
      </c>
    </row>
    <row r="1274" spans="1:55" s="72" customFormat="1" ht="15">
      <c r="A1274" s="14" t="s">
        <v>18</v>
      </c>
      <c r="B1274" s="31">
        <v>24</v>
      </c>
      <c r="C1274" s="31">
        <v>7575</v>
      </c>
      <c r="D1274" s="9" t="s">
        <v>165</v>
      </c>
      <c r="E1274" s="14" t="s">
        <v>20</v>
      </c>
      <c r="F1274" s="14" t="s">
        <v>962</v>
      </c>
      <c r="G1274" s="51">
        <v>5380</v>
      </c>
      <c r="H1274" s="51">
        <v>240</v>
      </c>
      <c r="I1274" s="59">
        <v>4.6699999999999998E-2</v>
      </c>
      <c r="J1274" s="51">
        <v>1164600</v>
      </c>
      <c r="K1274" s="51">
        <v>5410</v>
      </c>
      <c r="L1274" s="52">
        <v>5060</v>
      </c>
      <c r="M1274" s="64">
        <f t="shared" si="122"/>
        <v>8.5714285714285715E-2</v>
      </c>
      <c r="N1274" s="43" t="str">
        <f>IFERROR(VLOOKUP(C1274, マスタ!$E$2:$G$33, 3, TRUE), "")</f>
        <v>75</v>
      </c>
      <c r="O1274" s="14" t="str">
        <f>IF(F1274 = "", "", TEXT( WORKDAY(TEXT(LEFT(F1274, FIND("(", F1274) - 1), "yyyy/mm/dd"), 1, マスタ!$A$2:$A$106), "yyyymmdd"))</f>
        <v>20170830</v>
      </c>
      <c r="P1274" s="18">
        <v>42977</v>
      </c>
      <c r="Q1274" s="57">
        <v>5410</v>
      </c>
      <c r="R1274" s="57">
        <v>5470</v>
      </c>
      <c r="S1274" s="57">
        <v>5340</v>
      </c>
      <c r="T1274" s="14" t="str">
        <f t="shared" si="123"/>
        <v>有</v>
      </c>
      <c r="U1274" s="14" t="str">
        <f t="shared" si="124"/>
        <v>有</v>
      </c>
      <c r="V1274" s="68">
        <f t="shared" si="125"/>
        <v>5.5762081784387352E-3</v>
      </c>
      <c r="W1274" s="19" t="s">
        <v>969</v>
      </c>
      <c r="X1274" s="47">
        <v>-10</v>
      </c>
      <c r="Y1274" s="70">
        <f t="shared" si="117"/>
        <v>-1.8587360594795539</v>
      </c>
      <c r="Z1274" s="72">
        <v>5410</v>
      </c>
      <c r="AA1274" s="72">
        <v>5470</v>
      </c>
      <c r="AB1274" s="72">
        <v>5410</v>
      </c>
      <c r="AC1274" s="72">
        <v>5430</v>
      </c>
      <c r="AD1274" s="72">
        <v>59800</v>
      </c>
      <c r="AE1274" s="72">
        <v>5420</v>
      </c>
      <c r="AF1274" s="72">
        <v>5430</v>
      </c>
      <c r="AG1274" s="72">
        <v>5400</v>
      </c>
      <c r="AH1274" s="72">
        <v>5410</v>
      </c>
      <c r="AI1274" s="72">
        <v>16300</v>
      </c>
      <c r="AJ1274" s="72">
        <v>5410</v>
      </c>
      <c r="AK1274" s="72">
        <v>5430</v>
      </c>
      <c r="AL1274" s="72">
        <v>5380</v>
      </c>
      <c r="AM1274" s="72">
        <v>5410</v>
      </c>
      <c r="AN1274" s="72">
        <v>36700</v>
      </c>
      <c r="AO1274" s="72">
        <v>5420</v>
      </c>
      <c r="AP1274" s="72">
        <v>5430</v>
      </c>
      <c r="AQ1274" s="72">
        <v>5390</v>
      </c>
      <c r="AR1274" s="72">
        <v>5390</v>
      </c>
      <c r="AS1274" s="72">
        <v>13000</v>
      </c>
      <c r="AT1274" s="72">
        <v>5400</v>
      </c>
      <c r="AU1274" s="72">
        <v>5410</v>
      </c>
      <c r="AV1274" s="72">
        <v>5390</v>
      </c>
      <c r="AW1274" s="72">
        <v>5400</v>
      </c>
      <c r="AX1274" s="72">
        <v>6800</v>
      </c>
      <c r="AY1274" s="72">
        <v>5400</v>
      </c>
      <c r="AZ1274" s="72">
        <v>5400</v>
      </c>
      <c r="BA1274" s="72">
        <v>5370</v>
      </c>
      <c r="BB1274" s="72">
        <v>5400</v>
      </c>
      <c r="BC1274" s="72">
        <v>12300</v>
      </c>
    </row>
    <row r="1275" spans="1:55" s="72" customFormat="1" ht="15">
      <c r="A1275" s="15" t="s">
        <v>18</v>
      </c>
      <c r="B1275" s="30">
        <v>26</v>
      </c>
      <c r="C1275" s="30">
        <v>9882</v>
      </c>
      <c r="D1275" s="10" t="s">
        <v>195</v>
      </c>
      <c r="E1275" s="15" t="s">
        <v>20</v>
      </c>
      <c r="F1275" s="15" t="s">
        <v>962</v>
      </c>
      <c r="G1275" s="50">
        <v>3015</v>
      </c>
      <c r="H1275" s="50">
        <v>129</v>
      </c>
      <c r="I1275" s="58">
        <v>4.4699999999999997E-2</v>
      </c>
      <c r="J1275" s="50">
        <v>105100</v>
      </c>
      <c r="K1275" s="50">
        <v>3035</v>
      </c>
      <c r="L1275" s="53">
        <v>2866</v>
      </c>
      <c r="M1275" s="63">
        <f t="shared" si="122"/>
        <v>0.11834319526627218</v>
      </c>
      <c r="N1275" s="42" t="str">
        <f>IFERROR(VLOOKUP(C1275, マスタ!$E$2:$G$33, 3, TRUE), "")</f>
        <v>サービス</v>
      </c>
      <c r="O1275" s="15" t="str">
        <f>IF(F1275 = "", "", TEXT( WORKDAY(TEXT(LEFT(F1275, FIND("(", F1275) - 1), "yyyy/mm/dd"), 1, マスタ!$A$2:$A$106), "yyyymmdd"))</f>
        <v>20170830</v>
      </c>
      <c r="P1275" s="16">
        <v>42977</v>
      </c>
      <c r="Q1275" s="56">
        <v>3020</v>
      </c>
      <c r="R1275" s="56">
        <v>3025</v>
      </c>
      <c r="S1275" s="56">
        <v>2975</v>
      </c>
      <c r="T1275" s="15" t="str">
        <f t="shared" si="123"/>
        <v>無</v>
      </c>
      <c r="U1275" s="15" t="str">
        <f t="shared" si="124"/>
        <v>有</v>
      </c>
      <c r="V1275" s="67">
        <f t="shared" si="125"/>
        <v>1.6583747927032544E-3</v>
      </c>
      <c r="W1275" s="17" t="s">
        <v>966</v>
      </c>
      <c r="X1275" s="46">
        <v>-30</v>
      </c>
      <c r="Y1275" s="71">
        <f t="shared" si="117"/>
        <v>-9.9502487562189046</v>
      </c>
      <c r="Z1275" s="72">
        <v>3020</v>
      </c>
      <c r="AA1275" s="72">
        <v>3020</v>
      </c>
      <c r="AB1275" s="72">
        <v>2986</v>
      </c>
      <c r="AC1275" s="72">
        <v>2986</v>
      </c>
      <c r="AD1275" s="72">
        <v>4100</v>
      </c>
      <c r="AE1275" s="72">
        <v>2985</v>
      </c>
      <c r="AF1275" s="72">
        <v>2992</v>
      </c>
      <c r="AG1275" s="72">
        <v>2975</v>
      </c>
      <c r="AH1275" s="72">
        <v>2975</v>
      </c>
      <c r="AI1275" s="72">
        <v>1000</v>
      </c>
      <c r="AJ1275" s="72">
        <v>2977</v>
      </c>
      <c r="AK1275" s="72">
        <v>2980</v>
      </c>
      <c r="AL1275" s="72">
        <v>2977</v>
      </c>
      <c r="AM1275" s="72">
        <v>2980</v>
      </c>
      <c r="AN1275" s="72">
        <v>400</v>
      </c>
      <c r="AO1275" s="72">
        <v>2987</v>
      </c>
      <c r="AP1275" s="72">
        <v>2992</v>
      </c>
      <c r="AQ1275" s="72">
        <v>2987</v>
      </c>
      <c r="AR1275" s="72">
        <v>2992</v>
      </c>
      <c r="AS1275" s="72">
        <v>400</v>
      </c>
      <c r="AT1275" s="72">
        <v>2993</v>
      </c>
      <c r="AU1275" s="72">
        <v>2993</v>
      </c>
      <c r="AV1275" s="72">
        <v>2990</v>
      </c>
      <c r="AW1275" s="72">
        <v>2991</v>
      </c>
      <c r="AX1275" s="72">
        <v>700</v>
      </c>
      <c r="AY1275" s="72">
        <v>2991</v>
      </c>
      <c r="AZ1275" s="72">
        <v>2994</v>
      </c>
      <c r="BA1275" s="72">
        <v>2991</v>
      </c>
      <c r="BB1275" s="72">
        <v>2994</v>
      </c>
      <c r="BC1275" s="72">
        <v>400</v>
      </c>
    </row>
    <row r="1276" spans="1:55" s="72" customFormat="1" ht="27">
      <c r="A1276" s="14" t="s">
        <v>18</v>
      </c>
      <c r="B1276" s="31">
        <v>28</v>
      </c>
      <c r="C1276" s="31">
        <v>1435</v>
      </c>
      <c r="D1276" s="9" t="s">
        <v>822</v>
      </c>
      <c r="E1276" s="14" t="s">
        <v>20</v>
      </c>
      <c r="F1276" s="14" t="s">
        <v>962</v>
      </c>
      <c r="G1276" s="51">
        <v>5550</v>
      </c>
      <c r="H1276" s="51">
        <v>230</v>
      </c>
      <c r="I1276" s="59">
        <v>4.3200000000000002E-2</v>
      </c>
      <c r="J1276" s="51">
        <v>131600</v>
      </c>
      <c r="K1276" s="51">
        <v>5570</v>
      </c>
      <c r="L1276" s="52">
        <v>5230</v>
      </c>
      <c r="M1276" s="64">
        <f t="shared" si="122"/>
        <v>5.8823529411764705E-2</v>
      </c>
      <c r="N1276" s="43" t="str">
        <f>IFERROR(VLOOKUP(C1276, マスタ!$E$2:$G$33, 3, TRUE), "")</f>
        <v>農林水産</v>
      </c>
      <c r="O1276" s="14" t="str">
        <f>IF(F1276 = "", "", TEXT( WORKDAY(TEXT(LEFT(F1276, FIND("(", F1276) - 1), "yyyy/mm/dd"), 1, マスタ!$A$2:$A$106), "yyyymmdd"))</f>
        <v>20170830</v>
      </c>
      <c r="P1276" s="18">
        <v>42977</v>
      </c>
      <c r="Q1276" s="57">
        <v>5650</v>
      </c>
      <c r="R1276" s="57">
        <v>5680</v>
      </c>
      <c r="S1276" s="57">
        <v>5510</v>
      </c>
      <c r="T1276" s="14" t="str">
        <f t="shared" si="123"/>
        <v>無</v>
      </c>
      <c r="U1276" s="14" t="str">
        <f t="shared" si="124"/>
        <v>有</v>
      </c>
      <c r="V1276" s="68">
        <f t="shared" si="125"/>
        <v>1.8018018018018056E-2</v>
      </c>
      <c r="W1276" s="19" t="s">
        <v>966</v>
      </c>
      <c r="X1276" s="47">
        <v>-55</v>
      </c>
      <c r="Y1276" s="70">
        <f t="shared" si="117"/>
        <v>-9.9099099099099099</v>
      </c>
      <c r="Z1276" s="72">
        <v>5650</v>
      </c>
      <c r="AA1276" s="72">
        <v>5670</v>
      </c>
      <c r="AB1276" s="72">
        <v>5610</v>
      </c>
      <c r="AC1276" s="72">
        <v>5620</v>
      </c>
      <c r="AD1276" s="72">
        <v>19800</v>
      </c>
      <c r="AE1276" s="72">
        <v>5630</v>
      </c>
      <c r="AF1276" s="72">
        <v>5650</v>
      </c>
      <c r="AG1276" s="72">
        <v>5560</v>
      </c>
      <c r="AH1276" s="72">
        <v>5570</v>
      </c>
      <c r="AI1276" s="72">
        <v>7800</v>
      </c>
      <c r="AJ1276" s="72">
        <v>5580</v>
      </c>
      <c r="AK1276" s="72">
        <v>5610</v>
      </c>
      <c r="AL1276" s="72">
        <v>5580</v>
      </c>
      <c r="AM1276" s="72">
        <v>5590</v>
      </c>
      <c r="AN1276" s="72">
        <v>2300</v>
      </c>
      <c r="AO1276" s="72">
        <v>5590</v>
      </c>
      <c r="AP1276" s="72">
        <v>5630</v>
      </c>
      <c r="AQ1276" s="72">
        <v>5590</v>
      </c>
      <c r="AR1276" s="72">
        <v>5620</v>
      </c>
      <c r="AS1276" s="72">
        <v>2000</v>
      </c>
      <c r="AT1276" s="72">
        <v>5630</v>
      </c>
      <c r="AU1276" s="72">
        <v>5630</v>
      </c>
      <c r="AV1276" s="72">
        <v>5600</v>
      </c>
      <c r="AW1276" s="72">
        <v>5610</v>
      </c>
      <c r="AX1276" s="72">
        <v>2200</v>
      </c>
      <c r="AY1276" s="72">
        <v>5620</v>
      </c>
      <c r="AZ1276" s="72">
        <v>5620</v>
      </c>
      <c r="BA1276" s="72">
        <v>5620</v>
      </c>
      <c r="BB1276" s="72">
        <v>5620</v>
      </c>
      <c r="BC1276" s="72">
        <v>200</v>
      </c>
    </row>
    <row r="1277" spans="1:55" s="72" customFormat="1" ht="15">
      <c r="A1277" s="15" t="s">
        <v>18</v>
      </c>
      <c r="B1277" s="30">
        <v>29</v>
      </c>
      <c r="C1277" s="30">
        <v>6196</v>
      </c>
      <c r="D1277" s="10" t="s">
        <v>965</v>
      </c>
      <c r="E1277" s="15" t="s">
        <v>20</v>
      </c>
      <c r="F1277" s="15" t="s">
        <v>962</v>
      </c>
      <c r="G1277" s="50">
        <v>4575</v>
      </c>
      <c r="H1277" s="50">
        <v>185</v>
      </c>
      <c r="I1277" s="58">
        <v>4.2099999999999999E-2</v>
      </c>
      <c r="J1277" s="50">
        <v>51300</v>
      </c>
      <c r="K1277" s="50">
        <v>4610</v>
      </c>
      <c r="L1277" s="53">
        <v>4380</v>
      </c>
      <c r="M1277" s="63">
        <f t="shared" si="122"/>
        <v>0.15217391304347827</v>
      </c>
      <c r="N1277" s="42" t="str">
        <f>IFERROR(VLOOKUP(C1277, マスタ!$E$2:$G$33, 3, TRUE), "")</f>
        <v>機械</v>
      </c>
      <c r="O1277" s="15" t="str">
        <f>IF(F1277 = "", "", TEXT( WORKDAY(TEXT(LEFT(F1277, FIND("(", F1277) - 1), "yyyy/mm/dd"), 1, マスタ!$A$2:$A$106), "yyyymmdd"))</f>
        <v>20170830</v>
      </c>
      <c r="P1277" s="16">
        <v>42977</v>
      </c>
      <c r="Q1277" s="56">
        <v>4580</v>
      </c>
      <c r="R1277" s="56">
        <v>4600</v>
      </c>
      <c r="S1277" s="56">
        <v>4455</v>
      </c>
      <c r="T1277" s="15" t="str">
        <f t="shared" si="123"/>
        <v>無</v>
      </c>
      <c r="U1277" s="15" t="str">
        <f t="shared" si="124"/>
        <v>有</v>
      </c>
      <c r="V1277" s="67">
        <f t="shared" si="125"/>
        <v>1.0928961748633004E-3</v>
      </c>
      <c r="W1277" s="17" t="s">
        <v>966</v>
      </c>
      <c r="X1277" s="46">
        <v>-45</v>
      </c>
      <c r="Y1277" s="71">
        <f t="shared" si="117"/>
        <v>-9.8360655737704921</v>
      </c>
      <c r="Z1277" s="72">
        <v>4580</v>
      </c>
      <c r="AA1277" s="72">
        <v>4600</v>
      </c>
      <c r="AB1277" s="72">
        <v>4580</v>
      </c>
      <c r="AC1277" s="72">
        <v>4580</v>
      </c>
      <c r="AD1277" s="72">
        <v>1500</v>
      </c>
      <c r="AE1277" s="72">
        <v>4575</v>
      </c>
      <c r="AF1277" s="72">
        <v>4575</v>
      </c>
      <c r="AG1277" s="72">
        <v>4555</v>
      </c>
      <c r="AH1277" s="72">
        <v>4555</v>
      </c>
      <c r="AI1277" s="72">
        <v>1100</v>
      </c>
      <c r="AJ1277" s="72">
        <v>4560</v>
      </c>
      <c r="AK1277" s="72">
        <v>4560</v>
      </c>
      <c r="AL1277" s="72">
        <v>4535</v>
      </c>
      <c r="AM1277" s="72">
        <v>4540</v>
      </c>
      <c r="AN1277" s="72">
        <v>1700</v>
      </c>
      <c r="AO1277" s="72">
        <v>4540</v>
      </c>
      <c r="AP1277" s="72">
        <v>4545</v>
      </c>
      <c r="AQ1277" s="72">
        <v>4515</v>
      </c>
      <c r="AR1277" s="72">
        <v>4515</v>
      </c>
      <c r="AS1277" s="72">
        <v>1200</v>
      </c>
      <c r="AT1277" s="72">
        <v>4515</v>
      </c>
      <c r="AU1277" s="72">
        <v>4515</v>
      </c>
      <c r="AV1277" s="72">
        <v>4500</v>
      </c>
      <c r="AW1277" s="72">
        <v>4500</v>
      </c>
      <c r="AX1277" s="72">
        <v>1900</v>
      </c>
      <c r="AY1277" s="72">
        <v>4510</v>
      </c>
      <c r="AZ1277" s="72">
        <v>4510</v>
      </c>
      <c r="BA1277" s="72">
        <v>4480</v>
      </c>
      <c r="BB1277" s="72">
        <v>4480</v>
      </c>
      <c r="BC1277" s="72">
        <v>1300</v>
      </c>
    </row>
    <row r="1278" spans="1:55" s="72" customFormat="1" ht="15">
      <c r="A1278" s="14" t="s">
        <v>18</v>
      </c>
      <c r="B1278" s="31">
        <v>30</v>
      </c>
      <c r="C1278" s="31">
        <v>8075</v>
      </c>
      <c r="D1278" s="9" t="s">
        <v>403</v>
      </c>
      <c r="E1278" s="14" t="s">
        <v>20</v>
      </c>
      <c r="F1278" s="14" t="s">
        <v>962</v>
      </c>
      <c r="G1278" s="51">
        <v>3720</v>
      </c>
      <c r="H1278" s="51">
        <v>150</v>
      </c>
      <c r="I1278" s="59">
        <v>4.2000000000000003E-2</v>
      </c>
      <c r="J1278" s="51">
        <v>49700</v>
      </c>
      <c r="K1278" s="51">
        <v>3740</v>
      </c>
      <c r="L1278" s="52">
        <v>3565</v>
      </c>
      <c r="M1278" s="64">
        <f t="shared" si="122"/>
        <v>0.11428571428571428</v>
      </c>
      <c r="N1278" s="43" t="str">
        <f>IFERROR(VLOOKUP(C1278, マスタ!$E$2:$G$33, 3, TRUE), "")</f>
        <v>商業</v>
      </c>
      <c r="O1278" s="14" t="str">
        <f>IF(F1278 = "", "", TEXT( WORKDAY(TEXT(LEFT(F1278, FIND("(", F1278) - 1), "yyyy/mm/dd"), 1, マスタ!$A$2:$A$106), "yyyymmdd"))</f>
        <v>20170830</v>
      </c>
      <c r="P1278" s="18">
        <v>42977</v>
      </c>
      <c r="Q1278" s="57">
        <v>3740</v>
      </c>
      <c r="R1278" s="57">
        <v>3745</v>
      </c>
      <c r="S1278" s="57">
        <v>3665</v>
      </c>
      <c r="T1278" s="14" t="str">
        <f t="shared" si="123"/>
        <v>無</v>
      </c>
      <c r="U1278" s="14" t="str">
        <f t="shared" si="124"/>
        <v>有</v>
      </c>
      <c r="V1278" s="68">
        <f t="shared" si="125"/>
        <v>5.3763440860215006E-3</v>
      </c>
      <c r="W1278" s="19" t="s">
        <v>966</v>
      </c>
      <c r="X1278" s="47">
        <v>-37</v>
      </c>
      <c r="Y1278" s="70">
        <f t="shared" si="117"/>
        <v>-9.9462365591397859</v>
      </c>
      <c r="Z1278" s="72">
        <v>3740</v>
      </c>
      <c r="AA1278" s="72">
        <v>3745</v>
      </c>
      <c r="AB1278" s="72">
        <v>3725</v>
      </c>
      <c r="AC1278" s="72">
        <v>3725</v>
      </c>
      <c r="AD1278" s="72">
        <v>5100</v>
      </c>
      <c r="AE1278" s="72">
        <v>3725</v>
      </c>
      <c r="AF1278" s="72">
        <v>3725</v>
      </c>
      <c r="AG1278" s="72">
        <v>3710</v>
      </c>
      <c r="AH1278" s="72">
        <v>3710</v>
      </c>
      <c r="AI1278" s="72">
        <v>1300</v>
      </c>
      <c r="AJ1278" s="72">
        <v>3705</v>
      </c>
      <c r="AK1278" s="72">
        <v>3705</v>
      </c>
      <c r="AL1278" s="72">
        <v>3670</v>
      </c>
      <c r="AM1278" s="72">
        <v>3670</v>
      </c>
      <c r="AN1278" s="72">
        <v>2700</v>
      </c>
      <c r="AO1278" s="72">
        <v>3665</v>
      </c>
      <c r="AP1278" s="72">
        <v>3675</v>
      </c>
      <c r="AQ1278" s="72">
        <v>3665</v>
      </c>
      <c r="AR1278" s="72">
        <v>3675</v>
      </c>
      <c r="AS1278" s="72">
        <v>1200</v>
      </c>
      <c r="AT1278" s="72">
        <v>3685</v>
      </c>
      <c r="AU1278" s="72">
        <v>3700</v>
      </c>
      <c r="AV1278" s="72">
        <v>3685</v>
      </c>
      <c r="AW1278" s="72">
        <v>3690</v>
      </c>
      <c r="AX1278" s="72">
        <v>1200</v>
      </c>
      <c r="AY1278" s="72">
        <v>3685</v>
      </c>
      <c r="AZ1278" s="72">
        <v>3685</v>
      </c>
      <c r="BA1278" s="72">
        <v>3680</v>
      </c>
      <c r="BB1278" s="72">
        <v>3680</v>
      </c>
      <c r="BC1278" s="72">
        <v>200</v>
      </c>
    </row>
    <row r="1279" spans="1:55" s="72" customFormat="1" ht="27">
      <c r="A1279" s="15" t="s">
        <v>18</v>
      </c>
      <c r="B1279" s="30">
        <v>31</v>
      </c>
      <c r="C1279" s="30">
        <v>3756</v>
      </c>
      <c r="D1279" s="10" t="s">
        <v>522</v>
      </c>
      <c r="E1279" s="15" t="s">
        <v>20</v>
      </c>
      <c r="F1279" s="15" t="s">
        <v>962</v>
      </c>
      <c r="G1279" s="50">
        <v>1090</v>
      </c>
      <c r="H1279" s="50">
        <v>43</v>
      </c>
      <c r="I1279" s="58">
        <v>4.1099999999999998E-2</v>
      </c>
      <c r="J1279" s="50">
        <v>320400</v>
      </c>
      <c r="K1279" s="50">
        <v>1092</v>
      </c>
      <c r="L1279" s="53">
        <v>1038</v>
      </c>
      <c r="M1279" s="63">
        <f t="shared" si="122"/>
        <v>3.7037037037037035E-2</v>
      </c>
      <c r="N1279" s="42" t="str">
        <f>IFERROR(VLOOKUP(C1279, マスタ!$E$2:$G$33, 3, TRUE), "")</f>
        <v>パルプ・紙</v>
      </c>
      <c r="O1279" s="15" t="str">
        <f>IF(F1279 = "", "", TEXT( WORKDAY(TEXT(LEFT(F1279, FIND("(", F1279) - 1), "yyyy/mm/dd"), 1, マスタ!$A$2:$A$106), "yyyymmdd"))</f>
        <v>20170830</v>
      </c>
      <c r="P1279" s="16">
        <v>42977</v>
      </c>
      <c r="Q1279" s="56">
        <v>1095</v>
      </c>
      <c r="R1279" s="56">
        <v>1125</v>
      </c>
      <c r="S1279" s="56">
        <v>1089</v>
      </c>
      <c r="T1279" s="15" t="str">
        <f t="shared" si="123"/>
        <v>有</v>
      </c>
      <c r="U1279" s="15" t="str">
        <f t="shared" si="124"/>
        <v>無</v>
      </c>
      <c r="V1279" s="67">
        <f t="shared" si="125"/>
        <v>4.5871559633028358E-3</v>
      </c>
      <c r="W1279" s="17" t="s">
        <v>968</v>
      </c>
      <c r="X1279" s="46">
        <v>21</v>
      </c>
      <c r="Y1279" s="71">
        <f t="shared" si="117"/>
        <v>19.26605504587156</v>
      </c>
      <c r="Z1279" s="72">
        <v>1095</v>
      </c>
      <c r="AA1279" s="72">
        <v>1114</v>
      </c>
      <c r="AB1279" s="72">
        <v>1095</v>
      </c>
      <c r="AC1279" s="72">
        <v>1114</v>
      </c>
      <c r="AD1279" s="72">
        <v>48400</v>
      </c>
      <c r="AE1279" s="72">
        <v>1113</v>
      </c>
      <c r="AF1279" s="72">
        <v>1116</v>
      </c>
      <c r="AG1279" s="72">
        <v>1108</v>
      </c>
      <c r="AH1279" s="72">
        <v>1108</v>
      </c>
      <c r="AI1279" s="72">
        <v>5700</v>
      </c>
      <c r="AJ1279" s="72">
        <v>1111</v>
      </c>
      <c r="AK1279" s="72">
        <v>1115</v>
      </c>
      <c r="AL1279" s="72">
        <v>1107</v>
      </c>
      <c r="AM1279" s="72">
        <v>1112</v>
      </c>
      <c r="AN1279" s="72">
        <v>9300</v>
      </c>
      <c r="AO1279" s="72">
        <v>1113</v>
      </c>
      <c r="AP1279" s="72">
        <v>1115</v>
      </c>
      <c r="AQ1279" s="72">
        <v>1110</v>
      </c>
      <c r="AR1279" s="72">
        <v>1113</v>
      </c>
      <c r="AS1279" s="72">
        <v>13000</v>
      </c>
      <c r="AT1279" s="72">
        <v>1112</v>
      </c>
      <c r="AU1279" s="72">
        <v>1112</v>
      </c>
      <c r="AV1279" s="72">
        <v>1108</v>
      </c>
      <c r="AW1279" s="72">
        <v>1110</v>
      </c>
      <c r="AX1279" s="72">
        <v>3900</v>
      </c>
      <c r="AY1279" s="72">
        <v>1109</v>
      </c>
      <c r="AZ1279" s="72">
        <v>1113</v>
      </c>
      <c r="BA1279" s="72">
        <v>1108</v>
      </c>
      <c r="BB1279" s="72">
        <v>1113</v>
      </c>
      <c r="BC1279" s="72">
        <v>8000</v>
      </c>
    </row>
    <row r="1280" spans="1:55" s="72" customFormat="1" ht="15">
      <c r="A1280" s="14" t="s">
        <v>18</v>
      </c>
      <c r="B1280" s="31">
        <v>34</v>
      </c>
      <c r="C1280" s="31">
        <v>9810</v>
      </c>
      <c r="D1280" s="9" t="s">
        <v>887</v>
      </c>
      <c r="E1280" s="14" t="s">
        <v>20</v>
      </c>
      <c r="F1280" s="14" t="s">
        <v>962</v>
      </c>
      <c r="G1280" s="51">
        <v>5900</v>
      </c>
      <c r="H1280" s="51">
        <v>200</v>
      </c>
      <c r="I1280" s="59">
        <v>3.5099999999999999E-2</v>
      </c>
      <c r="J1280" s="51">
        <v>79000</v>
      </c>
      <c r="K1280" s="51">
        <v>5900</v>
      </c>
      <c r="L1280" s="52">
        <v>5640</v>
      </c>
      <c r="M1280" s="64">
        <f t="shared" si="122"/>
        <v>0</v>
      </c>
      <c r="N1280" s="43" t="str">
        <f>IFERROR(VLOOKUP(C1280, マスタ!$E$2:$G$33, 3, TRUE), "")</f>
        <v>サービス</v>
      </c>
      <c r="O1280" s="14" t="str">
        <f>IF(F1280 = "", "", TEXT( WORKDAY(TEXT(LEFT(F1280, FIND("(", F1280) - 1), "yyyy/mm/dd"), 1, マスタ!$A$2:$A$106), "yyyymmdd"))</f>
        <v>20170830</v>
      </c>
      <c r="P1280" s="18">
        <v>42977</v>
      </c>
      <c r="Q1280" s="57">
        <v>5920</v>
      </c>
      <c r="R1280" s="57">
        <v>5970</v>
      </c>
      <c r="S1280" s="57">
        <v>5890</v>
      </c>
      <c r="T1280" s="14" t="str">
        <f t="shared" si="123"/>
        <v>無</v>
      </c>
      <c r="U1280" s="14" t="str">
        <f t="shared" si="124"/>
        <v>無</v>
      </c>
      <c r="V1280" s="68">
        <f t="shared" si="125"/>
        <v>3.3898305084745228E-3</v>
      </c>
      <c r="W1280" s="19" t="s">
        <v>967</v>
      </c>
      <c r="X1280" s="47">
        <v>20</v>
      </c>
      <c r="Y1280" s="70">
        <f t="shared" si="117"/>
        <v>3.3898305084745761</v>
      </c>
      <c r="Z1280" s="72">
        <v>5920</v>
      </c>
      <c r="AA1280" s="72">
        <v>5940</v>
      </c>
      <c r="AB1280" s="72">
        <v>5920</v>
      </c>
      <c r="AC1280" s="72">
        <v>5930</v>
      </c>
      <c r="AD1280" s="72">
        <v>4500</v>
      </c>
      <c r="AE1280" s="72">
        <v>5930</v>
      </c>
      <c r="AF1280" s="72">
        <v>5940</v>
      </c>
      <c r="AG1280" s="72">
        <v>5930</v>
      </c>
      <c r="AH1280" s="72">
        <v>5930</v>
      </c>
      <c r="AI1280" s="72">
        <v>1800</v>
      </c>
      <c r="AJ1280" s="72">
        <v>5950</v>
      </c>
      <c r="AK1280" s="72">
        <v>5960</v>
      </c>
      <c r="AL1280" s="72">
        <v>5950</v>
      </c>
      <c r="AM1280" s="72">
        <v>5950</v>
      </c>
      <c r="AN1280" s="72">
        <v>2800</v>
      </c>
      <c r="AO1280" s="72">
        <v>5950</v>
      </c>
      <c r="AP1280" s="72">
        <v>5960</v>
      </c>
      <c r="AQ1280" s="72">
        <v>5950</v>
      </c>
      <c r="AR1280" s="72">
        <v>5950</v>
      </c>
      <c r="AS1280" s="72">
        <v>900</v>
      </c>
      <c r="AT1280" s="72">
        <v>5950</v>
      </c>
      <c r="AU1280" s="72">
        <v>5950</v>
      </c>
      <c r="AV1280" s="72">
        <v>5940</v>
      </c>
      <c r="AW1280" s="72">
        <v>5940</v>
      </c>
      <c r="AX1280" s="72">
        <v>1100</v>
      </c>
      <c r="AY1280" s="72">
        <v>5940</v>
      </c>
      <c r="AZ1280" s="72">
        <v>5950</v>
      </c>
      <c r="BA1280" s="72">
        <v>5940</v>
      </c>
      <c r="BB1280" s="72">
        <v>5950</v>
      </c>
      <c r="BC1280" s="72">
        <v>900</v>
      </c>
    </row>
    <row r="1281" spans="1:55" s="72" customFormat="1" ht="15">
      <c r="A1281" s="15" t="s">
        <v>18</v>
      </c>
      <c r="B1281" s="30">
        <v>37</v>
      </c>
      <c r="C1281" s="30">
        <v>9902</v>
      </c>
      <c r="D1281" s="10" t="s">
        <v>439</v>
      </c>
      <c r="E1281" s="15" t="s">
        <v>20</v>
      </c>
      <c r="F1281" s="15" t="s">
        <v>962</v>
      </c>
      <c r="G1281" s="50">
        <v>4470</v>
      </c>
      <c r="H1281" s="50">
        <v>145</v>
      </c>
      <c r="I1281" s="58">
        <v>3.3500000000000002E-2</v>
      </c>
      <c r="J1281" s="50">
        <v>6000</v>
      </c>
      <c r="K1281" s="50">
        <v>4475</v>
      </c>
      <c r="L1281" s="53">
        <v>4315</v>
      </c>
      <c r="M1281" s="63">
        <f t="shared" si="122"/>
        <v>3.125E-2</v>
      </c>
      <c r="N1281" s="42" t="str">
        <f>IFERROR(VLOOKUP(C1281, マスタ!$E$2:$G$33, 3, TRUE), "")</f>
        <v>サービス</v>
      </c>
      <c r="O1281" s="15" t="str">
        <f>IF(F1281 = "", "", TEXT( WORKDAY(TEXT(LEFT(F1281, FIND("(", F1281) - 1), "yyyy/mm/dd"), 1, マスタ!$A$2:$A$106), "yyyymmdd"))</f>
        <v>20170830</v>
      </c>
      <c r="P1281" s="16">
        <v>42977</v>
      </c>
      <c r="Q1281" s="56">
        <v>4445</v>
      </c>
      <c r="R1281" s="56">
        <v>4490</v>
      </c>
      <c r="S1281" s="56">
        <v>4425</v>
      </c>
      <c r="T1281" s="15" t="str">
        <f t="shared" si="123"/>
        <v>有</v>
      </c>
      <c r="U1281" s="15" t="str">
        <f t="shared" si="124"/>
        <v>無</v>
      </c>
      <c r="V1281" s="67">
        <f t="shared" si="125"/>
        <v>-5.5928411633109354E-3</v>
      </c>
      <c r="W1281" s="17" t="s">
        <v>969</v>
      </c>
      <c r="X1281" s="46">
        <v>-5</v>
      </c>
      <c r="Y1281" s="71">
        <f t="shared" si="117"/>
        <v>-1.1185682326621924</v>
      </c>
      <c r="Z1281" s="72">
        <v>4445</v>
      </c>
      <c r="AA1281" s="72">
        <v>4450</v>
      </c>
      <c r="AB1281" s="72">
        <v>4425</v>
      </c>
      <c r="AC1281" s="72">
        <v>4445</v>
      </c>
      <c r="AD1281" s="72">
        <v>2100</v>
      </c>
      <c r="AI1281" s="72">
        <v>0</v>
      </c>
      <c r="AN1281" s="72">
        <v>0</v>
      </c>
      <c r="AS1281" s="72">
        <v>0</v>
      </c>
      <c r="AT1281" s="72">
        <v>4440</v>
      </c>
      <c r="AU1281" s="72">
        <v>4440</v>
      </c>
      <c r="AV1281" s="72">
        <v>4440</v>
      </c>
      <c r="AW1281" s="72">
        <v>4440</v>
      </c>
      <c r="AX1281" s="72">
        <v>100</v>
      </c>
      <c r="BC1281" s="72">
        <v>0</v>
      </c>
    </row>
    <row r="1282" spans="1:55" s="72" customFormat="1" ht="15">
      <c r="A1282" s="14" t="s">
        <v>18</v>
      </c>
      <c r="B1282" s="31">
        <v>39</v>
      </c>
      <c r="C1282" s="31">
        <v>3186</v>
      </c>
      <c r="D1282" s="9" t="s">
        <v>25</v>
      </c>
      <c r="E1282" s="14" t="s">
        <v>20</v>
      </c>
      <c r="F1282" s="14" t="s">
        <v>962</v>
      </c>
      <c r="G1282" s="51">
        <v>1959</v>
      </c>
      <c r="H1282" s="51">
        <v>63</v>
      </c>
      <c r="I1282" s="59">
        <v>3.32E-2</v>
      </c>
      <c r="J1282" s="51">
        <v>151700</v>
      </c>
      <c r="K1282" s="51">
        <v>1971</v>
      </c>
      <c r="L1282" s="52">
        <v>1853</v>
      </c>
      <c r="M1282" s="64">
        <f t="shared" si="122"/>
        <v>0.10169491525423729</v>
      </c>
      <c r="N1282" s="43" t="str">
        <f>IFERROR(VLOOKUP(C1282, マスタ!$E$2:$G$33, 3, TRUE), "")</f>
        <v>繊維製品</v>
      </c>
      <c r="O1282" s="14" t="str">
        <f>IF(F1282 = "", "", TEXT( WORKDAY(TEXT(LEFT(F1282, FIND("(", F1282) - 1), "yyyy/mm/dd"), 1, マスタ!$A$2:$A$106), "yyyymmdd"))</f>
        <v>20170830</v>
      </c>
      <c r="P1282" s="18">
        <v>42977</v>
      </c>
      <c r="Q1282" s="57">
        <v>1970</v>
      </c>
      <c r="R1282" s="57">
        <v>1986</v>
      </c>
      <c r="S1282" s="57">
        <v>1892</v>
      </c>
      <c r="T1282" s="14" t="str">
        <f t="shared" si="123"/>
        <v>無</v>
      </c>
      <c r="U1282" s="14" t="str">
        <f t="shared" si="124"/>
        <v>有</v>
      </c>
      <c r="V1282" s="68">
        <f t="shared" si="125"/>
        <v>5.6151097498724489E-3</v>
      </c>
      <c r="W1282" s="19" t="s">
        <v>967</v>
      </c>
      <c r="X1282" s="47">
        <v>10</v>
      </c>
      <c r="Y1282" s="70">
        <f t="shared" si="117"/>
        <v>5.1046452271567127</v>
      </c>
      <c r="Z1282" s="72">
        <v>1970</v>
      </c>
      <c r="AA1282" s="72">
        <v>1979</v>
      </c>
      <c r="AB1282" s="72">
        <v>1970</v>
      </c>
      <c r="AC1282" s="72">
        <v>1977</v>
      </c>
      <c r="AD1282" s="72">
        <v>14500</v>
      </c>
      <c r="AE1282" s="72">
        <v>1980</v>
      </c>
      <c r="AF1282" s="72">
        <v>1986</v>
      </c>
      <c r="AG1282" s="72">
        <v>1980</v>
      </c>
      <c r="AH1282" s="72">
        <v>1982</v>
      </c>
      <c r="AI1282" s="72">
        <v>4800</v>
      </c>
      <c r="AJ1282" s="72">
        <v>1979</v>
      </c>
      <c r="AK1282" s="72">
        <v>1986</v>
      </c>
      <c r="AL1282" s="72">
        <v>1978</v>
      </c>
      <c r="AM1282" s="72">
        <v>1982</v>
      </c>
      <c r="AN1282" s="72">
        <v>1700</v>
      </c>
      <c r="AO1282" s="72">
        <v>1986</v>
      </c>
      <c r="AP1282" s="72">
        <v>1986</v>
      </c>
      <c r="AQ1282" s="72">
        <v>1983</v>
      </c>
      <c r="AR1282" s="72">
        <v>1984</v>
      </c>
      <c r="AS1282" s="72">
        <v>1000</v>
      </c>
      <c r="AT1282" s="72">
        <v>1984</v>
      </c>
      <c r="AU1282" s="72">
        <v>1984</v>
      </c>
      <c r="AV1282" s="72">
        <v>1980</v>
      </c>
      <c r="AW1282" s="72">
        <v>1980</v>
      </c>
      <c r="AX1282" s="72">
        <v>800</v>
      </c>
      <c r="AY1282" s="72">
        <v>1979</v>
      </c>
      <c r="AZ1282" s="72">
        <v>1980</v>
      </c>
      <c r="BA1282" s="72">
        <v>1978</v>
      </c>
      <c r="BB1282" s="72">
        <v>1978</v>
      </c>
      <c r="BC1282" s="72">
        <v>2500</v>
      </c>
    </row>
    <row r="1283" spans="1:55" s="72" customFormat="1" ht="15">
      <c r="A1283" s="15" t="s">
        <v>18</v>
      </c>
      <c r="B1283" s="30">
        <v>40</v>
      </c>
      <c r="C1283" s="30">
        <v>2183</v>
      </c>
      <c r="D1283" s="10" t="s">
        <v>307</v>
      </c>
      <c r="E1283" s="15" t="s">
        <v>20</v>
      </c>
      <c r="F1283" s="15" t="s">
        <v>962</v>
      </c>
      <c r="G1283" s="50">
        <v>1621</v>
      </c>
      <c r="H1283" s="50">
        <v>52</v>
      </c>
      <c r="I1283" s="58">
        <v>3.3099999999999997E-2</v>
      </c>
      <c r="J1283" s="50">
        <v>112900</v>
      </c>
      <c r="K1283" s="50">
        <v>1621</v>
      </c>
      <c r="L1283" s="53">
        <v>1559</v>
      </c>
      <c r="M1283" s="63">
        <f t="shared" si="122"/>
        <v>0</v>
      </c>
      <c r="N1283" s="42" t="str">
        <f>IFERROR(VLOOKUP(C1283, マスタ!$E$2:$G$33, 3, TRUE), "")</f>
        <v>食品</v>
      </c>
      <c r="O1283" s="15" t="str">
        <f>IF(F1283 = "", "", TEXT( WORKDAY(TEXT(LEFT(F1283, FIND("(", F1283) - 1), "yyyy/mm/dd"), 1, マスタ!$A$2:$A$106), "yyyymmdd"))</f>
        <v>20170830</v>
      </c>
      <c r="P1283" s="16">
        <v>42977</v>
      </c>
      <c r="Q1283" s="56">
        <v>1643</v>
      </c>
      <c r="R1283" s="56">
        <v>1644</v>
      </c>
      <c r="S1283" s="56">
        <v>1606</v>
      </c>
      <c r="T1283" s="15" t="str">
        <f t="shared" si="123"/>
        <v>無</v>
      </c>
      <c r="U1283" s="15" t="str">
        <f t="shared" si="124"/>
        <v>有</v>
      </c>
      <c r="V1283" s="67">
        <f t="shared" si="125"/>
        <v>1.3571869216532972E-2</v>
      </c>
      <c r="W1283" s="17" t="s">
        <v>966</v>
      </c>
      <c r="X1283" s="46">
        <v>-16</v>
      </c>
      <c r="Y1283" s="71">
        <f t="shared" si="117"/>
        <v>-9.8704503392967311</v>
      </c>
      <c r="Z1283" s="72">
        <v>1643</v>
      </c>
      <c r="AA1283" s="72">
        <v>1644</v>
      </c>
      <c r="AB1283" s="72">
        <v>1629</v>
      </c>
      <c r="AC1283" s="72">
        <v>1632</v>
      </c>
      <c r="AD1283" s="72">
        <v>6200</v>
      </c>
      <c r="AE1283" s="72">
        <v>1630</v>
      </c>
      <c r="AF1283" s="72">
        <v>1630</v>
      </c>
      <c r="AG1283" s="72">
        <v>1621</v>
      </c>
      <c r="AH1283" s="72">
        <v>1622</v>
      </c>
      <c r="AI1283" s="72">
        <v>4500</v>
      </c>
      <c r="AJ1283" s="72">
        <v>1623</v>
      </c>
      <c r="AK1283" s="72">
        <v>1633</v>
      </c>
      <c r="AL1283" s="72">
        <v>1623</v>
      </c>
      <c r="AM1283" s="72">
        <v>1627</v>
      </c>
      <c r="AN1283" s="72">
        <v>1800</v>
      </c>
      <c r="AO1283" s="72">
        <v>1633</v>
      </c>
      <c r="AP1283" s="72">
        <v>1634</v>
      </c>
      <c r="AQ1283" s="72">
        <v>1630</v>
      </c>
      <c r="AR1283" s="72">
        <v>1630</v>
      </c>
      <c r="AS1283" s="72">
        <v>400</v>
      </c>
      <c r="AT1283" s="72">
        <v>1634</v>
      </c>
      <c r="AU1283" s="72">
        <v>1634</v>
      </c>
      <c r="AV1283" s="72">
        <v>1630</v>
      </c>
      <c r="AW1283" s="72">
        <v>1630</v>
      </c>
      <c r="AX1283" s="72">
        <v>700</v>
      </c>
      <c r="BC1283" s="72">
        <v>0</v>
      </c>
    </row>
    <row r="1284" spans="1:55" s="72" customFormat="1" ht="15">
      <c r="A1284" s="14" t="s">
        <v>18</v>
      </c>
      <c r="B1284" s="31">
        <v>41</v>
      </c>
      <c r="C1284" s="31">
        <v>3048</v>
      </c>
      <c r="D1284" s="9" t="s">
        <v>253</v>
      </c>
      <c r="E1284" s="14" t="s">
        <v>20</v>
      </c>
      <c r="F1284" s="14" t="s">
        <v>962</v>
      </c>
      <c r="G1284" s="51">
        <v>1328</v>
      </c>
      <c r="H1284" s="51">
        <v>41</v>
      </c>
      <c r="I1284" s="59">
        <v>3.1899999999999998E-2</v>
      </c>
      <c r="J1284" s="51">
        <v>2734100</v>
      </c>
      <c r="K1284" s="51">
        <v>1339</v>
      </c>
      <c r="L1284" s="52">
        <v>1272</v>
      </c>
      <c r="M1284" s="64">
        <f t="shared" si="122"/>
        <v>0.16417910447761194</v>
      </c>
      <c r="N1284" s="43" t="str">
        <f>IFERROR(VLOOKUP(C1284, マスタ!$E$2:$G$33, 3, TRUE), "")</f>
        <v>繊維製品</v>
      </c>
      <c r="O1284" s="14" t="str">
        <f>IF(F1284 = "", "", TEXT( WORKDAY(TEXT(LEFT(F1284, FIND("(", F1284) - 1), "yyyy/mm/dd"), 1, マスタ!$A$2:$A$106), "yyyymmdd"))</f>
        <v>20170830</v>
      </c>
      <c r="P1284" s="18">
        <v>42977</v>
      </c>
      <c r="Q1284" s="57">
        <v>1334</v>
      </c>
      <c r="R1284" s="57">
        <v>1334</v>
      </c>
      <c r="S1284" s="57">
        <v>1295</v>
      </c>
      <c r="T1284" s="14" t="str">
        <f t="shared" si="123"/>
        <v>無</v>
      </c>
      <c r="U1284" s="14" t="str">
        <f t="shared" si="124"/>
        <v>有</v>
      </c>
      <c r="V1284" s="68">
        <f t="shared" si="125"/>
        <v>4.5180722891566827E-3</v>
      </c>
      <c r="W1284" s="19" t="s">
        <v>966</v>
      </c>
      <c r="X1284" s="47">
        <v>-13</v>
      </c>
      <c r="Y1284" s="70">
        <f t="shared" si="117"/>
        <v>-9.7891566265060241</v>
      </c>
      <c r="Z1284" s="72">
        <v>1334</v>
      </c>
      <c r="AA1284" s="72">
        <v>1334</v>
      </c>
      <c r="AB1284" s="72">
        <v>1323</v>
      </c>
      <c r="AC1284" s="72">
        <v>1324</v>
      </c>
      <c r="AD1284" s="72">
        <v>129500</v>
      </c>
      <c r="AE1284" s="72">
        <v>1323</v>
      </c>
      <c r="AF1284" s="72">
        <v>1327</v>
      </c>
      <c r="AG1284" s="72">
        <v>1323</v>
      </c>
      <c r="AH1284" s="72">
        <v>1323</v>
      </c>
      <c r="AI1284" s="72">
        <v>12500</v>
      </c>
      <c r="AJ1284" s="72">
        <v>1324</v>
      </c>
      <c r="AK1284" s="72">
        <v>1327</v>
      </c>
      <c r="AL1284" s="72">
        <v>1323</v>
      </c>
      <c r="AM1284" s="72">
        <v>1323</v>
      </c>
      <c r="AN1284" s="72">
        <v>15400</v>
      </c>
      <c r="AO1284" s="72">
        <v>1324</v>
      </c>
      <c r="AP1284" s="72">
        <v>1324</v>
      </c>
      <c r="AQ1284" s="72">
        <v>1317</v>
      </c>
      <c r="AR1284" s="72">
        <v>1321</v>
      </c>
      <c r="AS1284" s="72">
        <v>39800</v>
      </c>
      <c r="AT1284" s="72">
        <v>1321</v>
      </c>
      <c r="AU1284" s="72">
        <v>1321</v>
      </c>
      <c r="AV1284" s="72">
        <v>1318</v>
      </c>
      <c r="AW1284" s="72">
        <v>1319</v>
      </c>
      <c r="AX1284" s="72">
        <v>10300</v>
      </c>
      <c r="AY1284" s="72">
        <v>1319</v>
      </c>
      <c r="AZ1284" s="72">
        <v>1319</v>
      </c>
      <c r="BA1284" s="72">
        <v>1315</v>
      </c>
      <c r="BB1284" s="72">
        <v>1315</v>
      </c>
      <c r="BC1284" s="72">
        <v>22100</v>
      </c>
    </row>
    <row r="1285" spans="1:55" s="72" customFormat="1" ht="15">
      <c r="A1285" s="15" t="s">
        <v>18</v>
      </c>
      <c r="B1285" s="30">
        <v>42</v>
      </c>
      <c r="C1285" s="30">
        <v>2462</v>
      </c>
      <c r="D1285" s="10" t="s">
        <v>240</v>
      </c>
      <c r="E1285" s="15" t="s">
        <v>20</v>
      </c>
      <c r="F1285" s="15" t="s">
        <v>962</v>
      </c>
      <c r="G1285" s="50">
        <v>1919</v>
      </c>
      <c r="H1285" s="50">
        <v>59</v>
      </c>
      <c r="I1285" s="58">
        <v>3.1699999999999999E-2</v>
      </c>
      <c r="J1285" s="50">
        <v>47900</v>
      </c>
      <c r="K1285" s="50">
        <v>1929</v>
      </c>
      <c r="L1285" s="53">
        <v>1845</v>
      </c>
      <c r="M1285" s="63">
        <f t="shared" si="122"/>
        <v>0.11904761904761904</v>
      </c>
      <c r="N1285" s="42" t="str">
        <f>IFERROR(VLOOKUP(C1285, マスタ!$E$2:$G$33, 3, TRUE), "")</f>
        <v>食品</v>
      </c>
      <c r="O1285" s="15" t="str">
        <f>IF(F1285 = "", "", TEXT( WORKDAY(TEXT(LEFT(F1285, FIND("(", F1285) - 1), "yyyy/mm/dd"), 1, マスタ!$A$2:$A$106), "yyyymmdd"))</f>
        <v>20170830</v>
      </c>
      <c r="P1285" s="16">
        <v>42977</v>
      </c>
      <c r="Q1285" s="56">
        <v>1978</v>
      </c>
      <c r="R1285" s="56">
        <v>1985</v>
      </c>
      <c r="S1285" s="56">
        <v>1890</v>
      </c>
      <c r="T1285" s="15" t="str">
        <f t="shared" si="123"/>
        <v>無</v>
      </c>
      <c r="U1285" s="15" t="str">
        <f t="shared" si="124"/>
        <v>有</v>
      </c>
      <c r="V1285" s="67">
        <f t="shared" si="125"/>
        <v>3.0745179781136001E-2</v>
      </c>
      <c r="W1285" s="17" t="s">
        <v>966</v>
      </c>
      <c r="X1285" s="46">
        <v>-19</v>
      </c>
      <c r="Y1285" s="71">
        <f t="shared" si="117"/>
        <v>-9.9009900990099009</v>
      </c>
      <c r="Z1285" s="72">
        <v>1978</v>
      </c>
      <c r="AA1285" s="72">
        <v>1985</v>
      </c>
      <c r="AB1285" s="72">
        <v>1974</v>
      </c>
      <c r="AC1285" s="72">
        <v>1976</v>
      </c>
      <c r="AD1285" s="72">
        <v>11700</v>
      </c>
      <c r="AE1285" s="72">
        <v>1975</v>
      </c>
      <c r="AF1285" s="72">
        <v>1981</v>
      </c>
      <c r="AG1285" s="72">
        <v>1931</v>
      </c>
      <c r="AH1285" s="72">
        <v>1967</v>
      </c>
      <c r="AI1285" s="72">
        <v>3800</v>
      </c>
      <c r="AJ1285" s="72">
        <v>1970</v>
      </c>
      <c r="AK1285" s="72">
        <v>1972</v>
      </c>
      <c r="AL1285" s="72">
        <v>1970</v>
      </c>
      <c r="AM1285" s="72">
        <v>1972</v>
      </c>
      <c r="AN1285" s="72">
        <v>400</v>
      </c>
      <c r="AO1285" s="72">
        <v>1966</v>
      </c>
      <c r="AP1285" s="72">
        <v>1966</v>
      </c>
      <c r="AQ1285" s="72">
        <v>1942</v>
      </c>
      <c r="AR1285" s="72">
        <v>1942</v>
      </c>
      <c r="AS1285" s="72">
        <v>2200</v>
      </c>
      <c r="AT1285" s="72">
        <v>1946</v>
      </c>
      <c r="AU1285" s="72">
        <v>1946</v>
      </c>
      <c r="AV1285" s="72">
        <v>1941</v>
      </c>
      <c r="AW1285" s="72">
        <v>1945</v>
      </c>
      <c r="AX1285" s="72">
        <v>1200</v>
      </c>
      <c r="AY1285" s="72">
        <v>1942</v>
      </c>
      <c r="AZ1285" s="72">
        <v>1942</v>
      </c>
      <c r="BA1285" s="72">
        <v>1925</v>
      </c>
      <c r="BB1285" s="72">
        <v>1930</v>
      </c>
      <c r="BC1285" s="72">
        <v>3500</v>
      </c>
    </row>
    <row r="1286" spans="1:55" s="72" customFormat="1" ht="15">
      <c r="A1286" s="14" t="s">
        <v>18</v>
      </c>
      <c r="B1286" s="31">
        <v>46</v>
      </c>
      <c r="C1286" s="31">
        <v>6089</v>
      </c>
      <c r="D1286" s="9" t="s">
        <v>583</v>
      </c>
      <c r="E1286" s="14" t="s">
        <v>20</v>
      </c>
      <c r="F1286" s="14" t="s">
        <v>962</v>
      </c>
      <c r="G1286" s="51">
        <v>1202</v>
      </c>
      <c r="H1286" s="51">
        <v>36</v>
      </c>
      <c r="I1286" s="59">
        <v>3.09E-2</v>
      </c>
      <c r="J1286" s="51">
        <v>311000</v>
      </c>
      <c r="K1286" s="51">
        <v>1203</v>
      </c>
      <c r="L1286" s="52">
        <v>1145</v>
      </c>
      <c r="M1286" s="64">
        <f t="shared" si="122"/>
        <v>1.7241379310344827E-2</v>
      </c>
      <c r="N1286" s="43" t="str">
        <f>IFERROR(VLOOKUP(C1286, マスタ!$E$2:$G$33, 3, TRUE), "")</f>
        <v>機械</v>
      </c>
      <c r="O1286" s="14" t="str">
        <f>IF(F1286 = "", "", TEXT( WORKDAY(TEXT(LEFT(F1286, FIND("(", F1286) - 1), "yyyy/mm/dd"), 1, マスタ!$A$2:$A$106), "yyyymmdd"))</f>
        <v>20170830</v>
      </c>
      <c r="P1286" s="18">
        <v>42977</v>
      </c>
      <c r="Q1286" s="57">
        <v>1231</v>
      </c>
      <c r="R1286" s="57">
        <v>1256</v>
      </c>
      <c r="S1286" s="57">
        <v>1193</v>
      </c>
      <c r="T1286" s="14" t="str">
        <f t="shared" si="123"/>
        <v>有</v>
      </c>
      <c r="U1286" s="14" t="str">
        <f t="shared" si="124"/>
        <v>有</v>
      </c>
      <c r="V1286" s="68">
        <f t="shared" si="125"/>
        <v>2.4126455906821942E-2</v>
      </c>
      <c r="W1286" s="19" t="s">
        <v>968</v>
      </c>
      <c r="X1286" s="47">
        <v>24</v>
      </c>
      <c r="Y1286" s="70">
        <f t="shared" si="117"/>
        <v>19.966722129783694</v>
      </c>
      <c r="Z1286" s="72">
        <v>1231</v>
      </c>
      <c r="AA1286" s="72">
        <v>1256</v>
      </c>
      <c r="AB1286" s="72">
        <v>1231</v>
      </c>
      <c r="AC1286" s="72">
        <v>1249</v>
      </c>
      <c r="AD1286" s="72">
        <v>93800</v>
      </c>
      <c r="AE1286" s="72">
        <v>1248</v>
      </c>
      <c r="AF1286" s="72">
        <v>1250</v>
      </c>
      <c r="AG1286" s="72">
        <v>1225</v>
      </c>
      <c r="AH1286" s="72">
        <v>1230</v>
      </c>
      <c r="AI1286" s="72">
        <v>45600</v>
      </c>
      <c r="AJ1286" s="72">
        <v>1231</v>
      </c>
      <c r="AK1286" s="72">
        <v>1240</v>
      </c>
      <c r="AL1286" s="72">
        <v>1222</v>
      </c>
      <c r="AM1286" s="72">
        <v>1227</v>
      </c>
      <c r="AN1286" s="72">
        <v>38200</v>
      </c>
      <c r="AO1286" s="72">
        <v>1229</v>
      </c>
      <c r="AP1286" s="72">
        <v>1231</v>
      </c>
      <c r="AQ1286" s="72">
        <v>1221</v>
      </c>
      <c r="AR1286" s="72">
        <v>1223</v>
      </c>
      <c r="AS1286" s="72">
        <v>17200</v>
      </c>
      <c r="AT1286" s="72">
        <v>1224</v>
      </c>
      <c r="AU1286" s="72">
        <v>1227</v>
      </c>
      <c r="AV1286" s="72">
        <v>1214</v>
      </c>
      <c r="AW1286" s="72">
        <v>1217</v>
      </c>
      <c r="AX1286" s="72">
        <v>26500</v>
      </c>
      <c r="AY1286" s="72">
        <v>1218</v>
      </c>
      <c r="AZ1286" s="72">
        <v>1222</v>
      </c>
      <c r="BA1286" s="72">
        <v>1217</v>
      </c>
      <c r="BB1286" s="72">
        <v>1221</v>
      </c>
      <c r="BC1286" s="72">
        <v>7200</v>
      </c>
    </row>
    <row r="1287" spans="1:55" s="72" customFormat="1" ht="15">
      <c r="A1287" s="15" t="s">
        <v>18</v>
      </c>
      <c r="B1287" s="30">
        <v>48</v>
      </c>
      <c r="C1287" s="30">
        <v>4921</v>
      </c>
      <c r="D1287" s="10" t="s">
        <v>375</v>
      </c>
      <c r="E1287" s="15" t="s">
        <v>20</v>
      </c>
      <c r="F1287" s="15" t="s">
        <v>962</v>
      </c>
      <c r="G1287" s="50">
        <v>2544</v>
      </c>
      <c r="H1287" s="50">
        <v>73</v>
      </c>
      <c r="I1287" s="58">
        <v>2.9499999999999998E-2</v>
      </c>
      <c r="J1287" s="50">
        <v>429100</v>
      </c>
      <c r="K1287" s="50">
        <v>2556</v>
      </c>
      <c r="L1287" s="53">
        <v>2461</v>
      </c>
      <c r="M1287" s="63">
        <f t="shared" si="122"/>
        <v>0.12631578947368421</v>
      </c>
      <c r="N1287" s="42" t="str">
        <f>IFERROR(VLOOKUP(C1287, マスタ!$E$2:$G$33, 3, TRUE), "")</f>
        <v>化学・医薬品</v>
      </c>
      <c r="O1287" s="15" t="str">
        <f>IF(F1287 = "", "", TEXT( WORKDAY(TEXT(LEFT(F1287, FIND("(", F1287) - 1), "yyyy/mm/dd"), 1, マスタ!$A$2:$A$106), "yyyymmdd"))</f>
        <v>20170830</v>
      </c>
      <c r="P1287" s="16">
        <v>42977</v>
      </c>
      <c r="Q1287" s="56">
        <v>2555</v>
      </c>
      <c r="R1287" s="56">
        <v>2618</v>
      </c>
      <c r="S1287" s="56">
        <v>2555</v>
      </c>
      <c r="T1287" s="15" t="str">
        <f t="shared" si="123"/>
        <v>有</v>
      </c>
      <c r="U1287" s="15" t="str">
        <f t="shared" si="124"/>
        <v>無</v>
      </c>
      <c r="V1287" s="67">
        <f t="shared" si="125"/>
        <v>4.3238993710692508E-3</v>
      </c>
      <c r="W1287" s="17" t="s">
        <v>967</v>
      </c>
      <c r="X1287" s="46">
        <v>23</v>
      </c>
      <c r="Y1287" s="71">
        <f t="shared" si="117"/>
        <v>9.0408805031446544</v>
      </c>
      <c r="Z1287" s="72">
        <v>2555</v>
      </c>
      <c r="AA1287" s="72">
        <v>2594</v>
      </c>
      <c r="AB1287" s="72">
        <v>2555</v>
      </c>
      <c r="AC1287" s="72">
        <v>2589</v>
      </c>
      <c r="AD1287" s="72">
        <v>46900</v>
      </c>
      <c r="AE1287" s="72">
        <v>2589</v>
      </c>
      <c r="AF1287" s="72">
        <v>2589</v>
      </c>
      <c r="AG1287" s="72">
        <v>2577</v>
      </c>
      <c r="AH1287" s="72">
        <v>2586</v>
      </c>
      <c r="AI1287" s="72">
        <v>10700</v>
      </c>
      <c r="AJ1287" s="72">
        <v>2585</v>
      </c>
      <c r="AK1287" s="72">
        <v>2594</v>
      </c>
      <c r="AL1287" s="72">
        <v>2579</v>
      </c>
      <c r="AM1287" s="72">
        <v>2582</v>
      </c>
      <c r="AN1287" s="72">
        <v>10000</v>
      </c>
      <c r="AO1287" s="72">
        <v>2582</v>
      </c>
      <c r="AP1287" s="72">
        <v>2583</v>
      </c>
      <c r="AQ1287" s="72">
        <v>2576</v>
      </c>
      <c r="AR1287" s="72">
        <v>2583</v>
      </c>
      <c r="AS1287" s="72">
        <v>4900</v>
      </c>
      <c r="AT1287" s="72">
        <v>2581</v>
      </c>
      <c r="AU1287" s="72">
        <v>2581</v>
      </c>
      <c r="AV1287" s="72">
        <v>2572</v>
      </c>
      <c r="AW1287" s="72">
        <v>2578</v>
      </c>
      <c r="AX1287" s="72">
        <v>7000</v>
      </c>
      <c r="AY1287" s="72">
        <v>2578</v>
      </c>
      <c r="AZ1287" s="72">
        <v>2578</v>
      </c>
      <c r="BA1287" s="72">
        <v>2567</v>
      </c>
      <c r="BB1287" s="72">
        <v>2571</v>
      </c>
      <c r="BC1287" s="72">
        <v>8200</v>
      </c>
    </row>
    <row r="1288" spans="1:55" s="72" customFormat="1" ht="15">
      <c r="A1288" s="14" t="s">
        <v>18</v>
      </c>
      <c r="B1288" s="31">
        <v>49</v>
      </c>
      <c r="C1288" s="31">
        <v>4112</v>
      </c>
      <c r="D1288" s="9" t="s">
        <v>173</v>
      </c>
      <c r="E1288" s="14" t="s">
        <v>20</v>
      </c>
      <c r="F1288" s="14" t="s">
        <v>962</v>
      </c>
      <c r="G1288" s="51">
        <v>7340</v>
      </c>
      <c r="H1288" s="51">
        <v>210</v>
      </c>
      <c r="I1288" s="59">
        <v>2.9499999999999998E-2</v>
      </c>
      <c r="J1288" s="51">
        <v>210600</v>
      </c>
      <c r="K1288" s="51">
        <v>7360</v>
      </c>
      <c r="L1288" s="52">
        <v>6990</v>
      </c>
      <c r="M1288" s="64">
        <f t="shared" si="122"/>
        <v>5.4054054054054057E-2</v>
      </c>
      <c r="N1288" s="43" t="str">
        <f>IFERROR(VLOOKUP(C1288, マスタ!$E$2:$G$33, 3, TRUE), "")</f>
        <v>化学・医薬品</v>
      </c>
      <c r="O1288" s="14" t="str">
        <f>IF(F1288 = "", "", TEXT( WORKDAY(TEXT(LEFT(F1288, FIND("(", F1288) - 1), "yyyy/mm/dd"), 1, マスタ!$A$2:$A$106), "yyyymmdd"))</f>
        <v>20170830</v>
      </c>
      <c r="P1288" s="18">
        <v>42977</v>
      </c>
      <c r="Q1288" s="57">
        <v>7370</v>
      </c>
      <c r="R1288" s="57">
        <v>7420</v>
      </c>
      <c r="S1288" s="57">
        <v>7120</v>
      </c>
      <c r="T1288" s="14" t="str">
        <f t="shared" si="123"/>
        <v>無</v>
      </c>
      <c r="U1288" s="14" t="str">
        <f t="shared" si="124"/>
        <v>有</v>
      </c>
      <c r="V1288" s="68">
        <f t="shared" si="125"/>
        <v>4.0871934604904681E-3</v>
      </c>
      <c r="W1288" s="19" t="s">
        <v>966</v>
      </c>
      <c r="X1288" s="47">
        <v>-73</v>
      </c>
      <c r="Y1288" s="70">
        <f t="shared" si="117"/>
        <v>-9.9455040871934592</v>
      </c>
      <c r="Z1288" s="72">
        <v>7370</v>
      </c>
      <c r="AA1288" s="72">
        <v>7420</v>
      </c>
      <c r="AB1288" s="72">
        <v>7370</v>
      </c>
      <c r="AC1288" s="72">
        <v>7400</v>
      </c>
      <c r="AD1288" s="72">
        <v>16300</v>
      </c>
      <c r="AE1288" s="72">
        <v>7400</v>
      </c>
      <c r="AF1288" s="72">
        <v>7410</v>
      </c>
      <c r="AG1288" s="72">
        <v>7350</v>
      </c>
      <c r="AH1288" s="72">
        <v>7350</v>
      </c>
      <c r="AI1288" s="72">
        <v>7200</v>
      </c>
      <c r="AJ1288" s="72">
        <v>7360</v>
      </c>
      <c r="AK1288" s="72">
        <v>7370</v>
      </c>
      <c r="AL1288" s="72">
        <v>7350</v>
      </c>
      <c r="AM1288" s="72">
        <v>7360</v>
      </c>
      <c r="AN1288" s="72">
        <v>1800</v>
      </c>
      <c r="AO1288" s="72">
        <v>7360</v>
      </c>
      <c r="AP1288" s="72">
        <v>7360</v>
      </c>
      <c r="AQ1288" s="72">
        <v>7310</v>
      </c>
      <c r="AR1288" s="72">
        <v>7330</v>
      </c>
      <c r="AS1288" s="72">
        <v>5500</v>
      </c>
      <c r="AT1288" s="72">
        <v>7330</v>
      </c>
      <c r="AU1288" s="72">
        <v>7330</v>
      </c>
      <c r="AV1288" s="72">
        <v>7280</v>
      </c>
      <c r="AW1288" s="72">
        <v>7310</v>
      </c>
      <c r="AX1288" s="72">
        <v>5400</v>
      </c>
      <c r="AY1288" s="72">
        <v>7290</v>
      </c>
      <c r="AZ1288" s="72">
        <v>7310</v>
      </c>
      <c r="BA1288" s="72">
        <v>7290</v>
      </c>
      <c r="BB1288" s="72">
        <v>7310</v>
      </c>
      <c r="BC1288" s="72">
        <v>2500</v>
      </c>
    </row>
    <row r="1289" spans="1:55" s="72" customFormat="1" ht="15">
      <c r="A1289" s="15" t="s">
        <v>18</v>
      </c>
      <c r="B1289" s="30">
        <v>2</v>
      </c>
      <c r="C1289" s="30">
        <v>7825</v>
      </c>
      <c r="D1289" s="10" t="s">
        <v>235</v>
      </c>
      <c r="E1289" s="15" t="s">
        <v>20</v>
      </c>
      <c r="F1289" s="15" t="s">
        <v>955</v>
      </c>
      <c r="G1289" s="50">
        <v>1430</v>
      </c>
      <c r="H1289" s="50">
        <v>185</v>
      </c>
      <c r="I1289" s="58">
        <v>0.14860000000000001</v>
      </c>
      <c r="J1289" s="50">
        <v>1061100</v>
      </c>
      <c r="K1289" s="50">
        <v>1430</v>
      </c>
      <c r="L1289" s="53">
        <v>1376</v>
      </c>
      <c r="M1289" s="63">
        <f t="shared" si="122"/>
        <v>0</v>
      </c>
      <c r="N1289" s="42" t="str">
        <f>IFERROR(VLOOKUP(C1289, マスタ!$E$2:$G$33, 3, TRUE), "")</f>
        <v>その他製品</v>
      </c>
      <c r="O1289" s="15" t="str">
        <f>IF(F1289 = "", "", TEXT( WORKDAY(TEXT(LEFT(F1289, FIND("(", F1289) - 1), "yyyy/mm/dd"), 1, マスタ!$A$2:$A$106), "yyyymmdd"))</f>
        <v>20170831</v>
      </c>
      <c r="P1289" s="16">
        <v>42978</v>
      </c>
      <c r="Q1289" s="56">
        <v>1415</v>
      </c>
      <c r="R1289" s="56">
        <v>1428</v>
      </c>
      <c r="S1289" s="56">
        <v>1409</v>
      </c>
      <c r="T1289" s="15" t="str">
        <f t="shared" si="123"/>
        <v>無</v>
      </c>
      <c r="U1289" s="15" t="str">
        <f t="shared" si="124"/>
        <v>無</v>
      </c>
      <c r="V1289" s="67">
        <f t="shared" si="125"/>
        <v>-1.0489510489510523E-2</v>
      </c>
      <c r="W1289" s="17" t="s">
        <v>967</v>
      </c>
      <c r="X1289" s="46">
        <v>1</v>
      </c>
      <c r="Y1289" s="71">
        <f t="shared" si="117"/>
        <v>0.69930069930069927</v>
      </c>
      <c r="Z1289" s="72">
        <v>1415</v>
      </c>
      <c r="AA1289" s="72">
        <v>1428</v>
      </c>
      <c r="AB1289" s="72">
        <v>1415</v>
      </c>
      <c r="AC1289" s="72">
        <v>1425</v>
      </c>
      <c r="AD1289" s="72">
        <v>83700</v>
      </c>
      <c r="AE1289" s="72">
        <v>1424</v>
      </c>
      <c r="AF1289" s="72">
        <v>1426</v>
      </c>
      <c r="AG1289" s="72">
        <v>1420</v>
      </c>
      <c r="AH1289" s="72">
        <v>1422</v>
      </c>
      <c r="AI1289" s="72">
        <v>19900</v>
      </c>
      <c r="AJ1289" s="72">
        <v>1423</v>
      </c>
      <c r="AK1289" s="72">
        <v>1425</v>
      </c>
      <c r="AL1289" s="72">
        <v>1421</v>
      </c>
      <c r="AM1289" s="72">
        <v>1422</v>
      </c>
      <c r="AN1289" s="72">
        <v>16500</v>
      </c>
      <c r="AO1289" s="72">
        <v>1421</v>
      </c>
      <c r="AP1289" s="72">
        <v>1422</v>
      </c>
      <c r="AQ1289" s="72">
        <v>1413</v>
      </c>
      <c r="AR1289" s="72">
        <v>1418</v>
      </c>
      <c r="AS1289" s="72">
        <v>19000</v>
      </c>
      <c r="AT1289" s="72">
        <v>1418</v>
      </c>
      <c r="AU1289" s="72">
        <v>1419</v>
      </c>
      <c r="AV1289" s="72">
        <v>1415</v>
      </c>
      <c r="AW1289" s="72">
        <v>1416</v>
      </c>
      <c r="AX1289" s="72">
        <v>10800</v>
      </c>
      <c r="AY1289" s="72">
        <v>1415</v>
      </c>
      <c r="AZ1289" s="72">
        <v>1417</v>
      </c>
      <c r="BA1289" s="72">
        <v>1413</v>
      </c>
      <c r="BB1289" s="72">
        <v>1414</v>
      </c>
      <c r="BC1289" s="72">
        <v>3600</v>
      </c>
    </row>
    <row r="1290" spans="1:55" s="72" customFormat="1" ht="15">
      <c r="A1290" s="14" t="s">
        <v>18</v>
      </c>
      <c r="B1290" s="31">
        <v>5</v>
      </c>
      <c r="C1290" s="31">
        <v>8079</v>
      </c>
      <c r="D1290" s="9" t="s">
        <v>136</v>
      </c>
      <c r="E1290" s="14" t="s">
        <v>20</v>
      </c>
      <c r="F1290" s="14" t="s">
        <v>955</v>
      </c>
      <c r="G1290" s="51">
        <v>5290</v>
      </c>
      <c r="H1290" s="51">
        <v>480</v>
      </c>
      <c r="I1290" s="59">
        <v>9.98E-2</v>
      </c>
      <c r="J1290" s="51">
        <v>797100</v>
      </c>
      <c r="K1290" s="51">
        <v>5290</v>
      </c>
      <c r="L1290" s="52">
        <v>4710</v>
      </c>
      <c r="M1290" s="64">
        <f t="shared" ref="M1290:M1311" si="126">IFERROR((K1290-G1290) / (K1290-L1290), "")</f>
        <v>0</v>
      </c>
      <c r="N1290" s="43" t="str">
        <f>IFERROR(VLOOKUP(C1290, マスタ!$E$2:$G$33, 3, TRUE), "")</f>
        <v>商業</v>
      </c>
      <c r="O1290" s="14" t="str">
        <f>IF(F1290 = "", "", TEXT( WORKDAY(TEXT(LEFT(F1290, FIND("(", F1290) - 1), "yyyy/mm/dd"), 1, マスタ!$A$2:$A$106), "yyyymmdd"))</f>
        <v>20170831</v>
      </c>
      <c r="P1290" s="18">
        <v>42978</v>
      </c>
      <c r="Q1290" s="57">
        <v>5340</v>
      </c>
      <c r="R1290" s="57">
        <v>5480</v>
      </c>
      <c r="S1290" s="57">
        <v>5250</v>
      </c>
      <c r="T1290" s="14" t="str">
        <f t="shared" si="123"/>
        <v>有</v>
      </c>
      <c r="U1290" s="14" t="str">
        <f t="shared" si="124"/>
        <v>有</v>
      </c>
      <c r="V1290" s="68">
        <f t="shared" si="125"/>
        <v>9.4517958412099201E-3</v>
      </c>
      <c r="W1290" s="19" t="s">
        <v>968</v>
      </c>
      <c r="X1290" s="47">
        <v>105</v>
      </c>
      <c r="Y1290" s="70">
        <f t="shared" si="117"/>
        <v>19.848771266540641</v>
      </c>
      <c r="Z1290" s="72">
        <v>5340</v>
      </c>
      <c r="AA1290" s="72">
        <v>5420</v>
      </c>
      <c r="AB1290" s="72">
        <v>5340</v>
      </c>
      <c r="AC1290" s="72">
        <v>5390</v>
      </c>
      <c r="AD1290" s="72">
        <v>76600</v>
      </c>
      <c r="AE1290" s="72">
        <v>5390</v>
      </c>
      <c r="AF1290" s="72">
        <v>5420</v>
      </c>
      <c r="AG1290" s="72">
        <v>5320</v>
      </c>
      <c r="AH1290" s="72">
        <v>5420</v>
      </c>
      <c r="AI1290" s="72">
        <v>28200</v>
      </c>
      <c r="AJ1290" s="72">
        <v>5420</v>
      </c>
      <c r="AK1290" s="72">
        <v>5480</v>
      </c>
      <c r="AL1290" s="72">
        <v>5320</v>
      </c>
      <c r="AM1290" s="72">
        <v>5320</v>
      </c>
      <c r="AN1290" s="72">
        <v>32900</v>
      </c>
      <c r="AO1290" s="72">
        <v>5330</v>
      </c>
      <c r="AP1290" s="72">
        <v>5440</v>
      </c>
      <c r="AQ1290" s="72">
        <v>5330</v>
      </c>
      <c r="AR1290" s="72">
        <v>5390</v>
      </c>
      <c r="AS1290" s="72">
        <v>17700</v>
      </c>
      <c r="AT1290" s="72">
        <v>5380</v>
      </c>
      <c r="AU1290" s="72">
        <v>5460</v>
      </c>
      <c r="AV1290" s="72">
        <v>5370</v>
      </c>
      <c r="AW1290" s="72">
        <v>5450</v>
      </c>
      <c r="AX1290" s="72">
        <v>14400</v>
      </c>
      <c r="AY1290" s="72">
        <v>5430</v>
      </c>
      <c r="AZ1290" s="72">
        <v>5430</v>
      </c>
      <c r="BA1290" s="72">
        <v>5360</v>
      </c>
      <c r="BB1290" s="72">
        <v>5380</v>
      </c>
      <c r="BC1290" s="72">
        <v>12400</v>
      </c>
    </row>
    <row r="1291" spans="1:55" s="72" customFormat="1" ht="15">
      <c r="A1291" s="15" t="s">
        <v>18</v>
      </c>
      <c r="B1291" s="30">
        <v>7</v>
      </c>
      <c r="C1291" s="30">
        <v>6099</v>
      </c>
      <c r="D1291" s="10" t="s">
        <v>633</v>
      </c>
      <c r="E1291" s="15" t="s">
        <v>20</v>
      </c>
      <c r="F1291" s="15" t="s">
        <v>955</v>
      </c>
      <c r="G1291" s="50">
        <v>3005</v>
      </c>
      <c r="H1291" s="50">
        <v>234</v>
      </c>
      <c r="I1291" s="58">
        <v>8.4400000000000003E-2</v>
      </c>
      <c r="J1291" s="50">
        <v>192000</v>
      </c>
      <c r="K1291" s="50">
        <v>3025</v>
      </c>
      <c r="L1291" s="53">
        <v>2771</v>
      </c>
      <c r="M1291" s="63">
        <f t="shared" si="126"/>
        <v>7.874015748031496E-2</v>
      </c>
      <c r="N1291" s="42" t="str">
        <f>IFERROR(VLOOKUP(C1291, マスタ!$E$2:$G$33, 3, TRUE), "")</f>
        <v>機械</v>
      </c>
      <c r="O1291" s="15" t="str">
        <f>IF(F1291 = "", "", TEXT( WORKDAY(TEXT(LEFT(F1291, FIND("(", F1291) - 1), "yyyy/mm/dd"), 1, マスタ!$A$2:$A$106), "yyyymmdd"))</f>
        <v>20170831</v>
      </c>
      <c r="P1291" s="16">
        <v>42978</v>
      </c>
      <c r="Q1291" s="56">
        <v>3005</v>
      </c>
      <c r="R1291" s="56">
        <v>3085</v>
      </c>
      <c r="S1291" s="56">
        <v>2880</v>
      </c>
      <c r="T1291" s="15" t="str">
        <f t="shared" si="123"/>
        <v>有</v>
      </c>
      <c r="U1291" s="15" t="str">
        <f t="shared" si="124"/>
        <v>有</v>
      </c>
      <c r="V1291" s="67">
        <f t="shared" si="125"/>
        <v>0</v>
      </c>
      <c r="W1291" s="17" t="s">
        <v>968</v>
      </c>
      <c r="X1291" s="46">
        <v>60</v>
      </c>
      <c r="Y1291" s="71">
        <f t="shared" si="117"/>
        <v>19.966722129783694</v>
      </c>
      <c r="Z1291" s="72">
        <v>3005</v>
      </c>
      <c r="AA1291" s="72">
        <v>3065</v>
      </c>
      <c r="AB1291" s="72">
        <v>3005</v>
      </c>
      <c r="AC1291" s="72">
        <v>3065</v>
      </c>
      <c r="AD1291" s="72">
        <v>30100</v>
      </c>
      <c r="AE1291" s="72">
        <v>3070</v>
      </c>
      <c r="AF1291" s="72">
        <v>3085</v>
      </c>
      <c r="AG1291" s="72">
        <v>3055</v>
      </c>
      <c r="AH1291" s="72">
        <v>3065</v>
      </c>
      <c r="AI1291" s="72">
        <v>9700</v>
      </c>
      <c r="AJ1291" s="72">
        <v>3060</v>
      </c>
      <c r="AK1291" s="72">
        <v>3070</v>
      </c>
      <c r="AL1291" s="72">
        <v>2991</v>
      </c>
      <c r="AM1291" s="72">
        <v>2996</v>
      </c>
      <c r="AN1291" s="72">
        <v>13000</v>
      </c>
      <c r="AO1291" s="72">
        <v>3010</v>
      </c>
      <c r="AP1291" s="72">
        <v>3010</v>
      </c>
      <c r="AQ1291" s="72">
        <v>2960</v>
      </c>
      <c r="AR1291" s="72">
        <v>2984</v>
      </c>
      <c r="AS1291" s="72">
        <v>11300</v>
      </c>
      <c r="AT1291" s="72">
        <v>2987</v>
      </c>
      <c r="AU1291" s="72">
        <v>2998</v>
      </c>
      <c r="AV1291" s="72">
        <v>2960</v>
      </c>
      <c r="AW1291" s="72">
        <v>2968</v>
      </c>
      <c r="AX1291" s="72">
        <v>9100</v>
      </c>
      <c r="AY1291" s="72">
        <v>2970</v>
      </c>
      <c r="AZ1291" s="72">
        <v>2979</v>
      </c>
      <c r="BA1291" s="72">
        <v>2960</v>
      </c>
      <c r="BB1291" s="72">
        <v>2976</v>
      </c>
      <c r="BC1291" s="72">
        <v>3900</v>
      </c>
    </row>
    <row r="1292" spans="1:55" s="72" customFormat="1" ht="15">
      <c r="A1292" s="14" t="s">
        <v>18</v>
      </c>
      <c r="B1292" s="31">
        <v>9</v>
      </c>
      <c r="C1292" s="31">
        <v>9322</v>
      </c>
      <c r="D1292" s="9" t="s">
        <v>24</v>
      </c>
      <c r="E1292" s="14" t="s">
        <v>20</v>
      </c>
      <c r="F1292" s="14" t="s">
        <v>955</v>
      </c>
      <c r="G1292" s="51">
        <v>2357</v>
      </c>
      <c r="H1292" s="51">
        <v>161</v>
      </c>
      <c r="I1292" s="59">
        <v>7.3300000000000004E-2</v>
      </c>
      <c r="J1292" s="51">
        <v>14300</v>
      </c>
      <c r="K1292" s="51">
        <v>2357</v>
      </c>
      <c r="L1292" s="52">
        <v>2210</v>
      </c>
      <c r="M1292" s="64">
        <f t="shared" si="126"/>
        <v>0</v>
      </c>
      <c r="N1292" s="43" t="str">
        <f>IFERROR(VLOOKUP(C1292, マスタ!$E$2:$G$33, 3, TRUE), "")</f>
        <v>倉庫・運輸</v>
      </c>
      <c r="O1292" s="14" t="str">
        <f>IF(F1292 = "", "", TEXT( WORKDAY(TEXT(LEFT(F1292, FIND("(", F1292) - 1), "yyyy/mm/dd"), 1, マスタ!$A$2:$A$106), "yyyymmdd"))</f>
        <v>20170831</v>
      </c>
      <c r="P1292" s="18">
        <v>42978</v>
      </c>
      <c r="Q1292" s="57">
        <v>2326</v>
      </c>
      <c r="R1292" s="57">
        <v>2347</v>
      </c>
      <c r="S1292" s="57">
        <v>2226</v>
      </c>
      <c r="T1292" s="14" t="str">
        <f t="shared" si="123"/>
        <v>無</v>
      </c>
      <c r="U1292" s="14" t="str">
        <f t="shared" si="124"/>
        <v>有</v>
      </c>
      <c r="V1292" s="68">
        <f t="shared" si="125"/>
        <v>-1.3152312261349164E-2</v>
      </c>
      <c r="W1292" s="19" t="s">
        <v>966</v>
      </c>
      <c r="X1292" s="47">
        <v>-23</v>
      </c>
      <c r="Y1292" s="70">
        <f t="shared" si="117"/>
        <v>-9.7581671616461598</v>
      </c>
      <c r="Z1292" s="72">
        <v>2326</v>
      </c>
      <c r="AA1292" s="72">
        <v>2326</v>
      </c>
      <c r="AB1292" s="72">
        <v>2326</v>
      </c>
      <c r="AC1292" s="72">
        <v>2326</v>
      </c>
      <c r="AD1292" s="72">
        <v>400</v>
      </c>
      <c r="AI1292" s="72">
        <v>0</v>
      </c>
      <c r="AN1292" s="72">
        <v>0</v>
      </c>
      <c r="AO1292" s="72">
        <v>2276</v>
      </c>
      <c r="AP1292" s="72">
        <v>2290</v>
      </c>
      <c r="AQ1292" s="72">
        <v>2226</v>
      </c>
      <c r="AR1292" s="72">
        <v>2290</v>
      </c>
      <c r="AS1292" s="72">
        <v>500</v>
      </c>
      <c r="AX1292" s="72">
        <v>0</v>
      </c>
      <c r="AY1292" s="72">
        <v>2300</v>
      </c>
      <c r="AZ1292" s="72">
        <v>2300</v>
      </c>
      <c r="BA1292" s="72">
        <v>2286</v>
      </c>
      <c r="BB1292" s="72">
        <v>2290</v>
      </c>
      <c r="BC1292" s="72">
        <v>600</v>
      </c>
    </row>
    <row r="1293" spans="1:55" s="72" customFormat="1" ht="15">
      <c r="A1293" s="15" t="s">
        <v>18</v>
      </c>
      <c r="B1293" s="30">
        <v>11</v>
      </c>
      <c r="C1293" s="30">
        <v>4619</v>
      </c>
      <c r="D1293" s="10" t="s">
        <v>26</v>
      </c>
      <c r="E1293" s="15" t="s">
        <v>20</v>
      </c>
      <c r="F1293" s="15" t="s">
        <v>955</v>
      </c>
      <c r="G1293" s="50">
        <v>1929</v>
      </c>
      <c r="H1293" s="50">
        <v>129</v>
      </c>
      <c r="I1293" s="58">
        <v>7.17E-2</v>
      </c>
      <c r="J1293" s="50">
        <v>128100</v>
      </c>
      <c r="K1293" s="50">
        <v>1973</v>
      </c>
      <c r="L1293" s="53">
        <v>1886</v>
      </c>
      <c r="M1293" s="63">
        <f t="shared" si="126"/>
        <v>0.50574712643678166</v>
      </c>
      <c r="N1293" s="42" t="str">
        <f>IFERROR(VLOOKUP(C1293, マスタ!$E$2:$G$33, 3, TRUE), "")</f>
        <v>化学・医薬品</v>
      </c>
      <c r="O1293" s="15" t="str">
        <f>IF(F1293 = "", "", TEXT( WORKDAY(TEXT(LEFT(F1293, FIND("(", F1293) - 1), "yyyy/mm/dd"), 1, マスタ!$A$2:$A$106), "yyyymmdd"))</f>
        <v>20170831</v>
      </c>
      <c r="P1293" s="16">
        <v>42978</v>
      </c>
      <c r="Q1293" s="56">
        <v>1936</v>
      </c>
      <c r="R1293" s="56">
        <v>1938</v>
      </c>
      <c r="S1293" s="56">
        <v>1904</v>
      </c>
      <c r="T1293" s="15" t="str">
        <f t="shared" si="123"/>
        <v>無</v>
      </c>
      <c r="U1293" s="15" t="str">
        <f t="shared" si="124"/>
        <v>有</v>
      </c>
      <c r="V1293" s="67">
        <f t="shared" si="125"/>
        <v>3.6288232244685581E-3</v>
      </c>
      <c r="W1293" s="17" t="s">
        <v>966</v>
      </c>
      <c r="X1293" s="46">
        <v>-19</v>
      </c>
      <c r="Y1293" s="71">
        <f t="shared" ref="Y1293:Y1311" si="127">IFERROR(X1293/G1293*1000,"")</f>
        <v>-9.8496630378434418</v>
      </c>
      <c r="Z1293" s="72">
        <v>1936</v>
      </c>
      <c r="AA1293" s="72">
        <v>1938</v>
      </c>
      <c r="AB1293" s="72">
        <v>1934</v>
      </c>
      <c r="AC1293" s="72">
        <v>1935</v>
      </c>
      <c r="AD1293" s="72">
        <v>4600</v>
      </c>
      <c r="AE1293" s="72">
        <v>1929</v>
      </c>
      <c r="AF1293" s="72">
        <v>1929</v>
      </c>
      <c r="AG1293" s="72">
        <v>1919</v>
      </c>
      <c r="AH1293" s="72">
        <v>1919</v>
      </c>
      <c r="AI1293" s="72">
        <v>700</v>
      </c>
      <c r="AJ1293" s="72">
        <v>1921</v>
      </c>
      <c r="AK1293" s="72">
        <v>1925</v>
      </c>
      <c r="AL1293" s="72">
        <v>1918</v>
      </c>
      <c r="AM1293" s="72">
        <v>1918</v>
      </c>
      <c r="AN1293" s="72">
        <v>1000</v>
      </c>
      <c r="AO1293" s="72">
        <v>1915</v>
      </c>
      <c r="AP1293" s="72">
        <v>1918</v>
      </c>
      <c r="AQ1293" s="72">
        <v>1907</v>
      </c>
      <c r="AR1293" s="72">
        <v>1910</v>
      </c>
      <c r="AS1293" s="72">
        <v>1600</v>
      </c>
      <c r="AX1293" s="72">
        <v>0</v>
      </c>
      <c r="BC1293" s="72">
        <v>0</v>
      </c>
    </row>
    <row r="1294" spans="1:55" s="72" customFormat="1" ht="15">
      <c r="A1294" s="14" t="s">
        <v>18</v>
      </c>
      <c r="B1294" s="31">
        <v>12</v>
      </c>
      <c r="C1294" s="31">
        <v>4839</v>
      </c>
      <c r="D1294" s="9" t="s">
        <v>71</v>
      </c>
      <c r="E1294" s="14" t="s">
        <v>20</v>
      </c>
      <c r="F1294" s="14" t="s">
        <v>955</v>
      </c>
      <c r="G1294" s="51">
        <v>3465</v>
      </c>
      <c r="H1294" s="51">
        <v>230</v>
      </c>
      <c r="I1294" s="59">
        <v>7.1099999999999997E-2</v>
      </c>
      <c r="J1294" s="51">
        <v>137900</v>
      </c>
      <c r="K1294" s="51">
        <v>3480</v>
      </c>
      <c r="L1294" s="52">
        <v>3265</v>
      </c>
      <c r="M1294" s="64">
        <f t="shared" si="126"/>
        <v>6.9767441860465115E-2</v>
      </c>
      <c r="N1294" s="43" t="str">
        <f>IFERROR(VLOOKUP(C1294, マスタ!$E$2:$G$33, 3, TRUE), "")</f>
        <v>化学・医薬品</v>
      </c>
      <c r="O1294" s="14" t="str">
        <f>IF(F1294 = "", "", TEXT( WORKDAY(TEXT(LEFT(F1294, FIND("(", F1294) - 1), "yyyy/mm/dd"), 1, マスタ!$A$2:$A$106), "yyyymmdd"))</f>
        <v>20170831</v>
      </c>
      <c r="P1294" s="18">
        <v>42978</v>
      </c>
      <c r="Q1294" s="57">
        <v>3495</v>
      </c>
      <c r="R1294" s="57">
        <v>3595</v>
      </c>
      <c r="S1294" s="57">
        <v>3450</v>
      </c>
      <c r="T1294" s="14" t="str">
        <f t="shared" si="123"/>
        <v>有</v>
      </c>
      <c r="U1294" s="14" t="str">
        <f t="shared" si="124"/>
        <v>有</v>
      </c>
      <c r="V1294" s="68">
        <f t="shared" si="125"/>
        <v>8.6580086580085869E-3</v>
      </c>
      <c r="W1294" s="19" t="s">
        <v>968</v>
      </c>
      <c r="X1294" s="47">
        <v>69</v>
      </c>
      <c r="Y1294" s="70">
        <f t="shared" si="127"/>
        <v>19.913419913419915</v>
      </c>
      <c r="Z1294" s="72">
        <v>3495</v>
      </c>
      <c r="AA1294" s="72">
        <v>3545</v>
      </c>
      <c r="AB1294" s="72">
        <v>3490</v>
      </c>
      <c r="AC1294" s="72">
        <v>3545</v>
      </c>
      <c r="AD1294" s="72">
        <v>15200</v>
      </c>
      <c r="AE1294" s="72">
        <v>3550</v>
      </c>
      <c r="AF1294" s="72">
        <v>3580</v>
      </c>
      <c r="AG1294" s="72">
        <v>3540</v>
      </c>
      <c r="AH1294" s="72">
        <v>3570</v>
      </c>
      <c r="AI1294" s="72">
        <v>5700</v>
      </c>
      <c r="AJ1294" s="72">
        <v>3570</v>
      </c>
      <c r="AK1294" s="72">
        <v>3595</v>
      </c>
      <c r="AL1294" s="72">
        <v>3570</v>
      </c>
      <c r="AM1294" s="72">
        <v>3580</v>
      </c>
      <c r="AN1294" s="72">
        <v>6600</v>
      </c>
      <c r="AO1294" s="72">
        <v>3575</v>
      </c>
      <c r="AP1294" s="72">
        <v>3590</v>
      </c>
      <c r="AQ1294" s="72">
        <v>3575</v>
      </c>
      <c r="AR1294" s="72">
        <v>3585</v>
      </c>
      <c r="AS1294" s="72">
        <v>1500</v>
      </c>
      <c r="AT1294" s="72">
        <v>3585</v>
      </c>
      <c r="AU1294" s="72">
        <v>3585</v>
      </c>
      <c r="AV1294" s="72">
        <v>3530</v>
      </c>
      <c r="AW1294" s="72">
        <v>3530</v>
      </c>
      <c r="AX1294" s="72">
        <v>4800</v>
      </c>
      <c r="AY1294" s="72">
        <v>3530</v>
      </c>
      <c r="AZ1294" s="72">
        <v>3530</v>
      </c>
      <c r="BA1294" s="72">
        <v>3520</v>
      </c>
      <c r="BB1294" s="72">
        <v>3525</v>
      </c>
      <c r="BC1294" s="72">
        <v>600</v>
      </c>
    </row>
    <row r="1295" spans="1:55" s="72" customFormat="1" ht="15">
      <c r="A1295" s="15" t="s">
        <v>18</v>
      </c>
      <c r="B1295" s="30">
        <v>13</v>
      </c>
      <c r="C1295" s="30">
        <v>2772</v>
      </c>
      <c r="D1295" s="10" t="s">
        <v>183</v>
      </c>
      <c r="E1295" s="15" t="s">
        <v>20</v>
      </c>
      <c r="F1295" s="15" t="s">
        <v>955</v>
      </c>
      <c r="G1295" s="50">
        <v>4695</v>
      </c>
      <c r="H1295" s="50">
        <v>275</v>
      </c>
      <c r="I1295" s="58">
        <v>6.2199999999999998E-2</v>
      </c>
      <c r="J1295" s="50">
        <v>306200</v>
      </c>
      <c r="K1295" s="50">
        <v>4740</v>
      </c>
      <c r="L1295" s="53">
        <v>4430</v>
      </c>
      <c r="M1295" s="63">
        <f t="shared" si="126"/>
        <v>0.14516129032258066</v>
      </c>
      <c r="N1295" s="42" t="str">
        <f>IFERROR(VLOOKUP(C1295, マスタ!$E$2:$G$33, 3, TRUE), "")</f>
        <v>食品</v>
      </c>
      <c r="O1295" s="15" t="str">
        <f>IF(F1295 = "", "", TEXT( WORKDAY(TEXT(LEFT(F1295, FIND("(", F1295) - 1), "yyyy/mm/dd"), 1, マスタ!$A$2:$A$106), "yyyymmdd"))</f>
        <v>20170831</v>
      </c>
      <c r="P1295" s="16">
        <v>42978</v>
      </c>
      <c r="Q1295" s="56">
        <v>4770</v>
      </c>
      <c r="R1295" s="56">
        <v>4810</v>
      </c>
      <c r="S1295" s="56">
        <v>4700</v>
      </c>
      <c r="T1295" s="15" t="str">
        <f t="shared" si="123"/>
        <v>無</v>
      </c>
      <c r="U1295" s="15" t="str">
        <f t="shared" si="124"/>
        <v>有</v>
      </c>
      <c r="V1295" s="67">
        <f t="shared" si="125"/>
        <v>1.5974440894568787E-2</v>
      </c>
      <c r="W1295" s="17" t="s">
        <v>966</v>
      </c>
      <c r="X1295" s="46">
        <v>-46</v>
      </c>
      <c r="Y1295" s="71">
        <f t="shared" si="127"/>
        <v>-9.7976570820021305</v>
      </c>
      <c r="Z1295" s="72">
        <v>4770</v>
      </c>
      <c r="AA1295" s="72">
        <v>4810</v>
      </c>
      <c r="AB1295" s="72">
        <v>4765</v>
      </c>
      <c r="AC1295" s="72">
        <v>4780</v>
      </c>
      <c r="AD1295" s="72">
        <v>25200</v>
      </c>
      <c r="AE1295" s="72">
        <v>4780</v>
      </c>
      <c r="AF1295" s="72">
        <v>4785</v>
      </c>
      <c r="AG1295" s="72">
        <v>4740</v>
      </c>
      <c r="AH1295" s="72">
        <v>4780</v>
      </c>
      <c r="AI1295" s="72">
        <v>13300</v>
      </c>
      <c r="AJ1295" s="72">
        <v>4780</v>
      </c>
      <c r="AK1295" s="72">
        <v>4780</v>
      </c>
      <c r="AL1295" s="72">
        <v>4735</v>
      </c>
      <c r="AM1295" s="72">
        <v>4740</v>
      </c>
      <c r="AN1295" s="72">
        <v>6400</v>
      </c>
      <c r="AO1295" s="72">
        <v>4740</v>
      </c>
      <c r="AP1295" s="72">
        <v>4740</v>
      </c>
      <c r="AQ1295" s="72">
        <v>4720</v>
      </c>
      <c r="AR1295" s="72">
        <v>4720</v>
      </c>
      <c r="AS1295" s="72">
        <v>2900</v>
      </c>
      <c r="AT1295" s="72">
        <v>4715</v>
      </c>
      <c r="AU1295" s="72">
        <v>4735</v>
      </c>
      <c r="AV1295" s="72">
        <v>4710</v>
      </c>
      <c r="AW1295" s="72">
        <v>4735</v>
      </c>
      <c r="AX1295" s="72">
        <v>2100</v>
      </c>
      <c r="AY1295" s="72">
        <v>4735</v>
      </c>
      <c r="AZ1295" s="72">
        <v>4735</v>
      </c>
      <c r="BA1295" s="72">
        <v>4725</v>
      </c>
      <c r="BB1295" s="72">
        <v>4725</v>
      </c>
      <c r="BC1295" s="72">
        <v>600</v>
      </c>
    </row>
    <row r="1296" spans="1:55" s="72" customFormat="1" ht="15">
      <c r="A1296" s="14" t="s">
        <v>18</v>
      </c>
      <c r="B1296" s="31">
        <v>15</v>
      </c>
      <c r="C1296" s="31">
        <v>5821</v>
      </c>
      <c r="D1296" s="9" t="s">
        <v>956</v>
      </c>
      <c r="E1296" s="14" t="s">
        <v>20</v>
      </c>
      <c r="F1296" s="14" t="s">
        <v>955</v>
      </c>
      <c r="G1296" s="51">
        <v>1593</v>
      </c>
      <c r="H1296" s="51">
        <v>87</v>
      </c>
      <c r="I1296" s="59">
        <v>5.7799999999999997E-2</v>
      </c>
      <c r="J1296" s="51">
        <v>47400</v>
      </c>
      <c r="K1296" s="51">
        <v>1599</v>
      </c>
      <c r="L1296" s="52">
        <v>1503</v>
      </c>
      <c r="M1296" s="64">
        <f t="shared" si="126"/>
        <v>6.25E-2</v>
      </c>
      <c r="N1296" s="43" t="str">
        <f>IFERROR(VLOOKUP(C1296, マスタ!$E$2:$G$33, 3, TRUE), "")</f>
        <v>非鉄金属</v>
      </c>
      <c r="O1296" s="14" t="str">
        <f>IF(F1296 = "", "", TEXT( WORKDAY(TEXT(LEFT(F1296, FIND("(", F1296) - 1), "yyyy/mm/dd"), 1, マスタ!$A$2:$A$106), "yyyymmdd"))</f>
        <v>20170831</v>
      </c>
      <c r="P1296" s="18">
        <v>42978</v>
      </c>
      <c r="Q1296" s="57">
        <v>1588</v>
      </c>
      <c r="R1296" s="57">
        <v>1590</v>
      </c>
      <c r="S1296" s="57">
        <v>1551</v>
      </c>
      <c r="T1296" s="14" t="str">
        <f t="shared" si="123"/>
        <v>無</v>
      </c>
      <c r="U1296" s="14" t="str">
        <f t="shared" si="124"/>
        <v>有</v>
      </c>
      <c r="V1296" s="68">
        <f t="shared" si="125"/>
        <v>-3.1387319522913071E-3</v>
      </c>
      <c r="W1296" s="19" t="s">
        <v>966</v>
      </c>
      <c r="X1296" s="47">
        <v>-15</v>
      </c>
      <c r="Y1296" s="70">
        <f t="shared" si="127"/>
        <v>-9.4161958568738218</v>
      </c>
      <c r="Z1296" s="72">
        <v>1588</v>
      </c>
      <c r="AA1296" s="72">
        <v>1588</v>
      </c>
      <c r="AB1296" s="72">
        <v>1576</v>
      </c>
      <c r="AC1296" s="72">
        <v>1576</v>
      </c>
      <c r="AD1296" s="72">
        <v>4000</v>
      </c>
      <c r="AE1296" s="72">
        <v>1575</v>
      </c>
      <c r="AF1296" s="72">
        <v>1580</v>
      </c>
      <c r="AG1296" s="72">
        <v>1575</v>
      </c>
      <c r="AH1296" s="72">
        <v>1580</v>
      </c>
      <c r="AI1296" s="72">
        <v>300</v>
      </c>
      <c r="AJ1296" s="72">
        <v>1576</v>
      </c>
      <c r="AK1296" s="72">
        <v>1576</v>
      </c>
      <c r="AL1296" s="72">
        <v>1568</v>
      </c>
      <c r="AM1296" s="72">
        <v>1571</v>
      </c>
      <c r="AN1296" s="72">
        <v>1500</v>
      </c>
      <c r="AS1296" s="72">
        <v>0</v>
      </c>
      <c r="AT1296" s="72">
        <v>1572</v>
      </c>
      <c r="AU1296" s="72">
        <v>1573</v>
      </c>
      <c r="AV1296" s="72">
        <v>1572</v>
      </c>
      <c r="AW1296" s="72">
        <v>1573</v>
      </c>
      <c r="AX1296" s="72">
        <v>300</v>
      </c>
      <c r="BC1296" s="72">
        <v>0</v>
      </c>
    </row>
    <row r="1297" spans="1:55" s="72" customFormat="1" ht="15">
      <c r="A1297" s="15" t="s">
        <v>18</v>
      </c>
      <c r="B1297" s="30">
        <v>16</v>
      </c>
      <c r="C1297" s="30">
        <v>7821</v>
      </c>
      <c r="D1297" s="10" t="s">
        <v>957</v>
      </c>
      <c r="E1297" s="15" t="s">
        <v>20</v>
      </c>
      <c r="F1297" s="15" t="s">
        <v>955</v>
      </c>
      <c r="G1297" s="50">
        <v>1679</v>
      </c>
      <c r="H1297" s="50">
        <v>89</v>
      </c>
      <c r="I1297" s="58">
        <v>5.6000000000000001E-2</v>
      </c>
      <c r="J1297" s="50">
        <v>125900</v>
      </c>
      <c r="K1297" s="50">
        <v>1696</v>
      </c>
      <c r="L1297" s="53">
        <v>1600</v>
      </c>
      <c r="M1297" s="63">
        <f t="shared" si="126"/>
        <v>0.17708333333333334</v>
      </c>
      <c r="N1297" s="42" t="str">
        <f>IFERROR(VLOOKUP(C1297, マスタ!$E$2:$G$33, 3, TRUE), "")</f>
        <v>その他製品</v>
      </c>
      <c r="O1297" s="15" t="str">
        <f>IF(F1297 = "", "", TEXT( WORKDAY(TEXT(LEFT(F1297, FIND("(", F1297) - 1), "yyyy/mm/dd"), 1, マスタ!$A$2:$A$106), "yyyymmdd"))</f>
        <v>20170831</v>
      </c>
      <c r="P1297" s="16">
        <v>42978</v>
      </c>
      <c r="Q1297" s="56">
        <v>1695</v>
      </c>
      <c r="R1297" s="56">
        <v>1696</v>
      </c>
      <c r="S1297" s="56">
        <v>1660</v>
      </c>
      <c r="T1297" s="15" t="str">
        <f t="shared" si="123"/>
        <v>無</v>
      </c>
      <c r="U1297" s="15" t="str">
        <f t="shared" si="124"/>
        <v>有</v>
      </c>
      <c r="V1297" s="67">
        <f t="shared" si="125"/>
        <v>9.5294818344251464E-3</v>
      </c>
      <c r="W1297" s="17" t="s">
        <v>966</v>
      </c>
      <c r="X1297" s="46">
        <v>-16</v>
      </c>
      <c r="Y1297" s="71">
        <f t="shared" si="127"/>
        <v>-9.5294818344252548</v>
      </c>
      <c r="Z1297" s="72">
        <v>1695</v>
      </c>
      <c r="AA1297" s="72">
        <v>1695</v>
      </c>
      <c r="AB1297" s="72">
        <v>1675</v>
      </c>
      <c r="AC1297" s="72">
        <v>1685</v>
      </c>
      <c r="AD1297" s="72">
        <v>5600</v>
      </c>
      <c r="AE1297" s="72">
        <v>1690</v>
      </c>
      <c r="AF1297" s="72">
        <v>1694</v>
      </c>
      <c r="AG1297" s="72">
        <v>1690</v>
      </c>
      <c r="AH1297" s="72">
        <v>1690</v>
      </c>
      <c r="AI1297" s="72">
        <v>1300</v>
      </c>
      <c r="AJ1297" s="72">
        <v>1695</v>
      </c>
      <c r="AK1297" s="72">
        <v>1696</v>
      </c>
      <c r="AL1297" s="72">
        <v>1694</v>
      </c>
      <c r="AM1297" s="72">
        <v>1695</v>
      </c>
      <c r="AN1297" s="72">
        <v>500</v>
      </c>
      <c r="AO1297" s="72">
        <v>1692</v>
      </c>
      <c r="AP1297" s="72">
        <v>1694</v>
      </c>
      <c r="AQ1297" s="72">
        <v>1692</v>
      </c>
      <c r="AR1297" s="72">
        <v>1693</v>
      </c>
      <c r="AS1297" s="72">
        <v>700</v>
      </c>
      <c r="AT1297" s="72">
        <v>1694</v>
      </c>
      <c r="AU1297" s="72">
        <v>1696</v>
      </c>
      <c r="AV1297" s="72">
        <v>1694</v>
      </c>
      <c r="AW1297" s="72">
        <v>1696</v>
      </c>
      <c r="AX1297" s="72">
        <v>500</v>
      </c>
      <c r="AY1297" s="72">
        <v>1695</v>
      </c>
      <c r="AZ1297" s="72">
        <v>1696</v>
      </c>
      <c r="BA1297" s="72">
        <v>1692</v>
      </c>
      <c r="BB1297" s="72">
        <v>1693</v>
      </c>
      <c r="BC1297" s="72">
        <v>800</v>
      </c>
    </row>
    <row r="1298" spans="1:55" s="72" customFormat="1" ht="15">
      <c r="A1298" s="14" t="s">
        <v>18</v>
      </c>
      <c r="B1298" s="31">
        <v>18</v>
      </c>
      <c r="C1298" s="31">
        <v>3276</v>
      </c>
      <c r="D1298" s="9" t="s">
        <v>935</v>
      </c>
      <c r="E1298" s="14" t="s">
        <v>20</v>
      </c>
      <c r="F1298" s="14" t="s">
        <v>955</v>
      </c>
      <c r="G1298" s="51">
        <v>1556</v>
      </c>
      <c r="H1298" s="51">
        <v>81</v>
      </c>
      <c r="I1298" s="59">
        <v>5.4899999999999997E-2</v>
      </c>
      <c r="J1298" s="51">
        <v>289000</v>
      </c>
      <c r="K1298" s="51">
        <v>1562</v>
      </c>
      <c r="L1298" s="52">
        <v>1478</v>
      </c>
      <c r="M1298" s="64">
        <f t="shared" si="126"/>
        <v>7.1428571428571425E-2</v>
      </c>
      <c r="N1298" s="43" t="str">
        <f>IFERROR(VLOOKUP(C1298, マスタ!$E$2:$G$33, 3, TRUE), "")</f>
        <v>繊維製品</v>
      </c>
      <c r="O1298" s="14" t="str">
        <f>IF(F1298 = "", "", TEXT( WORKDAY(TEXT(LEFT(F1298, FIND("(", F1298) - 1), "yyyy/mm/dd"), 1, マスタ!$A$2:$A$106), "yyyymmdd"))</f>
        <v>20170831</v>
      </c>
      <c r="P1298" s="18">
        <v>42978</v>
      </c>
      <c r="Q1298" s="57">
        <v>1570</v>
      </c>
      <c r="R1298" s="57">
        <v>1590</v>
      </c>
      <c r="S1298" s="57">
        <v>1556</v>
      </c>
      <c r="T1298" s="14" t="str">
        <f t="shared" si="123"/>
        <v>有</v>
      </c>
      <c r="U1298" s="14" t="str">
        <f t="shared" si="124"/>
        <v>無</v>
      </c>
      <c r="V1298" s="68">
        <f t="shared" si="125"/>
        <v>8.9974293059125188E-3</v>
      </c>
      <c r="W1298" s="19" t="s">
        <v>967</v>
      </c>
      <c r="X1298" s="47">
        <v>8</v>
      </c>
      <c r="Y1298" s="70">
        <f t="shared" si="127"/>
        <v>5.1413881748071972</v>
      </c>
      <c r="Z1298" s="72">
        <v>1570</v>
      </c>
      <c r="AA1298" s="72">
        <v>1578</v>
      </c>
      <c r="AB1298" s="72">
        <v>1556</v>
      </c>
      <c r="AC1298" s="72">
        <v>1575</v>
      </c>
      <c r="AD1298" s="72">
        <v>15700</v>
      </c>
      <c r="AE1298" s="72">
        <v>1574</v>
      </c>
      <c r="AF1298" s="72">
        <v>1577</v>
      </c>
      <c r="AG1298" s="72">
        <v>1571</v>
      </c>
      <c r="AH1298" s="72">
        <v>1575</v>
      </c>
      <c r="AI1298" s="72">
        <v>5700</v>
      </c>
      <c r="AJ1298" s="72">
        <v>1576</v>
      </c>
      <c r="AK1298" s="72">
        <v>1587</v>
      </c>
      <c r="AL1298" s="72">
        <v>1576</v>
      </c>
      <c r="AM1298" s="72">
        <v>1579</v>
      </c>
      <c r="AN1298" s="72">
        <v>16500</v>
      </c>
      <c r="AO1298" s="72">
        <v>1578</v>
      </c>
      <c r="AP1298" s="72">
        <v>1581</v>
      </c>
      <c r="AQ1298" s="72">
        <v>1567</v>
      </c>
      <c r="AR1298" s="72">
        <v>1572</v>
      </c>
      <c r="AS1298" s="72">
        <v>7100</v>
      </c>
      <c r="AT1298" s="72">
        <v>1572</v>
      </c>
      <c r="AU1298" s="72">
        <v>1582</v>
      </c>
      <c r="AV1298" s="72">
        <v>1570</v>
      </c>
      <c r="AW1298" s="72">
        <v>1578</v>
      </c>
      <c r="AX1298" s="72">
        <v>4300</v>
      </c>
      <c r="AY1298" s="72">
        <v>1578</v>
      </c>
      <c r="AZ1298" s="72">
        <v>1580</v>
      </c>
      <c r="BA1298" s="72">
        <v>1573</v>
      </c>
      <c r="BB1298" s="72">
        <v>1573</v>
      </c>
      <c r="BC1298" s="72">
        <v>3000</v>
      </c>
    </row>
    <row r="1299" spans="1:55" s="72" customFormat="1" ht="15">
      <c r="A1299" s="15" t="s">
        <v>18</v>
      </c>
      <c r="B1299" s="30">
        <v>19</v>
      </c>
      <c r="C1299" s="30">
        <v>3458</v>
      </c>
      <c r="D1299" s="10" t="s">
        <v>275</v>
      </c>
      <c r="E1299" s="15" t="s">
        <v>20</v>
      </c>
      <c r="F1299" s="15" t="s">
        <v>955</v>
      </c>
      <c r="G1299" s="50">
        <v>1585</v>
      </c>
      <c r="H1299" s="50">
        <v>81</v>
      </c>
      <c r="I1299" s="58">
        <v>5.3900000000000003E-2</v>
      </c>
      <c r="J1299" s="50">
        <v>54800</v>
      </c>
      <c r="K1299" s="50">
        <v>1585</v>
      </c>
      <c r="L1299" s="53">
        <v>1504</v>
      </c>
      <c r="M1299" s="63">
        <f t="shared" si="126"/>
        <v>0</v>
      </c>
      <c r="N1299" s="42" t="str">
        <f>IFERROR(VLOOKUP(C1299, マスタ!$E$2:$G$33, 3, TRUE), "")</f>
        <v>繊維製品</v>
      </c>
      <c r="O1299" s="15" t="str">
        <f>IF(F1299 = "", "", TEXT( WORKDAY(TEXT(LEFT(F1299, FIND("(", F1299) - 1), "yyyy/mm/dd"), 1, マスタ!$A$2:$A$106), "yyyymmdd"))</f>
        <v>20170831</v>
      </c>
      <c r="P1299" s="16">
        <v>42978</v>
      </c>
      <c r="Q1299" s="56">
        <v>1585</v>
      </c>
      <c r="R1299" s="56">
        <v>1625</v>
      </c>
      <c r="S1299" s="56">
        <v>1585</v>
      </c>
      <c r="T1299" s="15" t="str">
        <f t="shared" si="123"/>
        <v>有</v>
      </c>
      <c r="U1299" s="15" t="str">
        <f t="shared" si="124"/>
        <v>無</v>
      </c>
      <c r="V1299" s="67">
        <f t="shared" si="125"/>
        <v>0</v>
      </c>
      <c r="W1299" s="17" t="s">
        <v>967</v>
      </c>
      <c r="X1299" s="46">
        <v>25</v>
      </c>
      <c r="Y1299" s="71">
        <f t="shared" si="127"/>
        <v>15.772870662460567</v>
      </c>
      <c r="Z1299" s="72">
        <v>1585</v>
      </c>
      <c r="AA1299" s="72">
        <v>1600</v>
      </c>
      <c r="AB1299" s="72">
        <v>1585</v>
      </c>
      <c r="AC1299" s="72">
        <v>1591</v>
      </c>
      <c r="AD1299" s="72">
        <v>16200</v>
      </c>
      <c r="AE1299" s="72">
        <v>1598</v>
      </c>
      <c r="AF1299" s="72">
        <v>1604</v>
      </c>
      <c r="AG1299" s="72">
        <v>1597</v>
      </c>
      <c r="AH1299" s="72">
        <v>1601</v>
      </c>
      <c r="AI1299" s="72">
        <v>1800</v>
      </c>
      <c r="AJ1299" s="72">
        <v>1601</v>
      </c>
      <c r="AK1299" s="72">
        <v>1601</v>
      </c>
      <c r="AL1299" s="72">
        <v>1595</v>
      </c>
      <c r="AM1299" s="72">
        <v>1599</v>
      </c>
      <c r="AN1299" s="72">
        <v>400</v>
      </c>
      <c r="AO1299" s="72">
        <v>1597</v>
      </c>
      <c r="AP1299" s="72">
        <v>1609</v>
      </c>
      <c r="AQ1299" s="72">
        <v>1597</v>
      </c>
      <c r="AR1299" s="72">
        <v>1609</v>
      </c>
      <c r="AS1299" s="72">
        <v>4000</v>
      </c>
      <c r="AT1299" s="72">
        <v>1608</v>
      </c>
      <c r="AU1299" s="72">
        <v>1613</v>
      </c>
      <c r="AV1299" s="72">
        <v>1608</v>
      </c>
      <c r="AW1299" s="72">
        <v>1610</v>
      </c>
      <c r="AX1299" s="72">
        <v>1900</v>
      </c>
      <c r="AY1299" s="72">
        <v>1612</v>
      </c>
      <c r="AZ1299" s="72">
        <v>1612</v>
      </c>
      <c r="BA1299" s="72">
        <v>1607</v>
      </c>
      <c r="BB1299" s="72">
        <v>1610</v>
      </c>
      <c r="BC1299" s="72">
        <v>900</v>
      </c>
    </row>
    <row r="1300" spans="1:55" s="72" customFormat="1" ht="15">
      <c r="A1300" s="14" t="s">
        <v>18</v>
      </c>
      <c r="B1300" s="31">
        <v>20</v>
      </c>
      <c r="C1300" s="31">
        <v>5105</v>
      </c>
      <c r="D1300" s="9" t="s">
        <v>958</v>
      </c>
      <c r="E1300" s="14" t="s">
        <v>20</v>
      </c>
      <c r="F1300" s="14" t="s">
        <v>955</v>
      </c>
      <c r="G1300" s="51">
        <v>2144</v>
      </c>
      <c r="H1300" s="51">
        <v>108</v>
      </c>
      <c r="I1300" s="59">
        <v>5.2999999999999999E-2</v>
      </c>
      <c r="J1300" s="51">
        <v>2171100</v>
      </c>
      <c r="K1300" s="51">
        <v>2149</v>
      </c>
      <c r="L1300" s="52">
        <v>2099</v>
      </c>
      <c r="M1300" s="64">
        <f t="shared" si="126"/>
        <v>0.1</v>
      </c>
      <c r="N1300" s="43" t="str">
        <f>IFERROR(VLOOKUP(C1300, マスタ!$E$2:$G$33, 3, TRUE), "")</f>
        <v>ゴム</v>
      </c>
      <c r="O1300" s="14" t="str">
        <f>IF(F1300 = "", "", TEXT( WORKDAY(TEXT(LEFT(F1300, FIND("(", F1300) - 1), "yyyy/mm/dd"), 1, マスタ!$A$2:$A$106), "yyyymmdd"))</f>
        <v>20170831</v>
      </c>
      <c r="P1300" s="18">
        <v>42978</v>
      </c>
      <c r="Q1300" s="57">
        <v>2175</v>
      </c>
      <c r="R1300" s="57">
        <v>2180</v>
      </c>
      <c r="S1300" s="57">
        <v>2110</v>
      </c>
      <c r="T1300" s="14" t="str">
        <f t="shared" si="123"/>
        <v>無</v>
      </c>
      <c r="U1300" s="14" t="str">
        <f t="shared" si="124"/>
        <v>有</v>
      </c>
      <c r="V1300" s="68">
        <f t="shared" si="125"/>
        <v>1.4458955223880521E-2</v>
      </c>
      <c r="W1300" s="19" t="s">
        <v>966</v>
      </c>
      <c r="X1300" s="47">
        <v>-21</v>
      </c>
      <c r="Y1300" s="70">
        <f t="shared" si="127"/>
        <v>-9.7947761194029859</v>
      </c>
      <c r="Z1300" s="72">
        <v>2175</v>
      </c>
      <c r="AA1300" s="72">
        <v>2180</v>
      </c>
      <c r="AB1300" s="72">
        <v>2150</v>
      </c>
      <c r="AC1300" s="72">
        <v>2154</v>
      </c>
      <c r="AD1300" s="72">
        <v>138100</v>
      </c>
      <c r="AE1300" s="72">
        <v>2155</v>
      </c>
      <c r="AF1300" s="72">
        <v>2156</v>
      </c>
      <c r="AG1300" s="72">
        <v>2138</v>
      </c>
      <c r="AH1300" s="72">
        <v>2141</v>
      </c>
      <c r="AI1300" s="72">
        <v>59800</v>
      </c>
      <c r="AJ1300" s="72">
        <v>2139</v>
      </c>
      <c r="AK1300" s="72">
        <v>2144</v>
      </c>
      <c r="AL1300" s="72">
        <v>2137</v>
      </c>
      <c r="AM1300" s="72">
        <v>2141</v>
      </c>
      <c r="AN1300" s="72">
        <v>14400</v>
      </c>
      <c r="AO1300" s="72">
        <v>2140</v>
      </c>
      <c r="AP1300" s="72">
        <v>2143</v>
      </c>
      <c r="AQ1300" s="72">
        <v>2132</v>
      </c>
      <c r="AR1300" s="72">
        <v>2136</v>
      </c>
      <c r="AS1300" s="72">
        <v>27000</v>
      </c>
      <c r="AT1300" s="72">
        <v>2136</v>
      </c>
      <c r="AU1300" s="72">
        <v>2144</v>
      </c>
      <c r="AV1300" s="72">
        <v>2136</v>
      </c>
      <c r="AW1300" s="72">
        <v>2140</v>
      </c>
      <c r="AX1300" s="72">
        <v>19100</v>
      </c>
      <c r="AY1300" s="72">
        <v>2139</v>
      </c>
      <c r="AZ1300" s="72">
        <v>2139</v>
      </c>
      <c r="BA1300" s="72">
        <v>2134</v>
      </c>
      <c r="BB1300" s="72">
        <v>2136</v>
      </c>
      <c r="BC1300" s="72">
        <v>14100</v>
      </c>
    </row>
    <row r="1301" spans="1:55" s="72" customFormat="1" ht="15">
      <c r="A1301" s="15" t="s">
        <v>18</v>
      </c>
      <c r="B1301" s="30">
        <v>24</v>
      </c>
      <c r="C1301" s="30">
        <v>3407</v>
      </c>
      <c r="D1301" s="10" t="s">
        <v>959</v>
      </c>
      <c r="E1301" s="15" t="s">
        <v>20</v>
      </c>
      <c r="F1301" s="15" t="s">
        <v>955</v>
      </c>
      <c r="G1301" s="50">
        <v>1318.5</v>
      </c>
      <c r="H1301" s="50">
        <v>61.5</v>
      </c>
      <c r="I1301" s="58">
        <v>4.8899999999999999E-2</v>
      </c>
      <c r="J1301" s="50">
        <v>7413000</v>
      </c>
      <c r="K1301" s="50">
        <v>1321</v>
      </c>
      <c r="L1301" s="53">
        <v>1268.5</v>
      </c>
      <c r="M1301" s="63">
        <f t="shared" si="126"/>
        <v>4.7619047619047616E-2</v>
      </c>
      <c r="N1301" s="42" t="str">
        <f>IFERROR(VLOOKUP(C1301, マスタ!$E$2:$G$33, 3, TRUE), "")</f>
        <v>繊維製品</v>
      </c>
      <c r="O1301" s="15" t="str">
        <f>IF(F1301 = "", "", TEXT( WORKDAY(TEXT(LEFT(F1301, FIND("(", F1301) - 1), "yyyy/mm/dd"), 1, マスタ!$A$2:$A$106), "yyyymmdd"))</f>
        <v>20170831</v>
      </c>
      <c r="P1301" s="16">
        <v>42978</v>
      </c>
      <c r="Q1301" s="56">
        <v>1316</v>
      </c>
      <c r="R1301" s="56">
        <v>1325</v>
      </c>
      <c r="S1301" s="56">
        <v>1306</v>
      </c>
      <c r="T1301" s="15" t="str">
        <f t="shared" si="123"/>
        <v>無</v>
      </c>
      <c r="U1301" s="15" t="str">
        <f t="shared" si="124"/>
        <v>無</v>
      </c>
      <c r="V1301" s="67">
        <f t="shared" si="125"/>
        <v>-1.8960940462646736E-3</v>
      </c>
      <c r="W1301" s="17" t="s">
        <v>967</v>
      </c>
      <c r="X1301" s="46">
        <v>3</v>
      </c>
      <c r="Y1301" s="71">
        <f t="shared" si="127"/>
        <v>2.2753128555176336</v>
      </c>
      <c r="Z1301" s="72">
        <v>1316</v>
      </c>
      <c r="AA1301" s="72">
        <v>1316.5</v>
      </c>
      <c r="AB1301" s="72">
        <v>1306.5</v>
      </c>
      <c r="AC1301" s="72">
        <v>1310</v>
      </c>
      <c r="AD1301" s="72">
        <v>426000</v>
      </c>
      <c r="AE1301" s="72">
        <v>1309</v>
      </c>
      <c r="AF1301" s="72">
        <v>1310.5</v>
      </c>
      <c r="AG1301" s="72">
        <v>1306</v>
      </c>
      <c r="AH1301" s="72">
        <v>1307.5</v>
      </c>
      <c r="AI1301" s="72">
        <v>138000</v>
      </c>
      <c r="AJ1301" s="72">
        <v>1308.5</v>
      </c>
      <c r="AK1301" s="72">
        <v>1310.5</v>
      </c>
      <c r="AL1301" s="72">
        <v>1308.5</v>
      </c>
      <c r="AM1301" s="72">
        <v>1310</v>
      </c>
      <c r="AN1301" s="72">
        <v>40000</v>
      </c>
      <c r="AO1301" s="72">
        <v>1310.5</v>
      </c>
      <c r="AP1301" s="72">
        <v>1318.5</v>
      </c>
      <c r="AQ1301" s="72">
        <v>1310.5</v>
      </c>
      <c r="AR1301" s="72">
        <v>1318.5</v>
      </c>
      <c r="AS1301" s="72">
        <v>98000</v>
      </c>
      <c r="AT1301" s="72">
        <v>1318.5</v>
      </c>
      <c r="AU1301" s="72">
        <v>1319.5</v>
      </c>
      <c r="AV1301" s="72">
        <v>1317.5</v>
      </c>
      <c r="AW1301" s="72">
        <v>1319</v>
      </c>
      <c r="AX1301" s="72">
        <v>97000</v>
      </c>
      <c r="AY1301" s="72">
        <v>1319.5</v>
      </c>
      <c r="AZ1301" s="72">
        <v>1322.5</v>
      </c>
      <c r="BA1301" s="72">
        <v>1317.5</v>
      </c>
      <c r="BB1301" s="72">
        <v>1319.5</v>
      </c>
      <c r="BC1301" s="72">
        <v>100000</v>
      </c>
    </row>
    <row r="1302" spans="1:55" s="72" customFormat="1" ht="15">
      <c r="A1302" s="14" t="s">
        <v>18</v>
      </c>
      <c r="B1302" s="31">
        <v>25</v>
      </c>
      <c r="C1302" s="31">
        <v>1954</v>
      </c>
      <c r="D1302" s="9" t="s">
        <v>490</v>
      </c>
      <c r="E1302" s="14" t="s">
        <v>20</v>
      </c>
      <c r="F1302" s="14" t="s">
        <v>955</v>
      </c>
      <c r="G1302" s="51">
        <v>3365</v>
      </c>
      <c r="H1302" s="51">
        <v>155</v>
      </c>
      <c r="I1302" s="59">
        <v>4.8300000000000003E-2</v>
      </c>
      <c r="J1302" s="51">
        <v>110700</v>
      </c>
      <c r="K1302" s="51">
        <v>3370</v>
      </c>
      <c r="L1302" s="52">
        <v>3185</v>
      </c>
      <c r="M1302" s="64">
        <f t="shared" si="126"/>
        <v>2.7027027027027029E-2</v>
      </c>
      <c r="N1302" s="43" t="str">
        <f>IFERROR(VLOOKUP(C1302, マスタ!$E$2:$G$33, 3, TRUE), "")</f>
        <v>建設</v>
      </c>
      <c r="O1302" s="14" t="str">
        <f>IF(F1302 = "", "", TEXT( WORKDAY(TEXT(LEFT(F1302, FIND("(", F1302) - 1), "yyyy/mm/dd"), 1, マスタ!$A$2:$A$106), "yyyymmdd"))</f>
        <v>20170831</v>
      </c>
      <c r="P1302" s="18">
        <v>42978</v>
      </c>
      <c r="Q1302" s="57">
        <v>3400</v>
      </c>
      <c r="R1302" s="57">
        <v>3500</v>
      </c>
      <c r="S1302" s="57">
        <v>3395</v>
      </c>
      <c r="T1302" s="14" t="str">
        <f t="shared" si="123"/>
        <v>有</v>
      </c>
      <c r="U1302" s="14" t="str">
        <f t="shared" si="124"/>
        <v>無</v>
      </c>
      <c r="V1302" s="68">
        <f t="shared" si="125"/>
        <v>1.0401188707280795E-2</v>
      </c>
      <c r="W1302" s="19" t="s">
        <v>968</v>
      </c>
      <c r="X1302" s="47">
        <v>67</v>
      </c>
      <c r="Y1302" s="70">
        <f t="shared" si="127"/>
        <v>19.910846953937593</v>
      </c>
      <c r="Z1302" s="72">
        <v>3400</v>
      </c>
      <c r="AA1302" s="72">
        <v>3455</v>
      </c>
      <c r="AB1302" s="72">
        <v>3400</v>
      </c>
      <c r="AC1302" s="72">
        <v>3440</v>
      </c>
      <c r="AD1302" s="72">
        <v>12300</v>
      </c>
      <c r="AE1302" s="72">
        <v>3440</v>
      </c>
      <c r="AF1302" s="72">
        <v>3500</v>
      </c>
      <c r="AG1302" s="72">
        <v>3430</v>
      </c>
      <c r="AH1302" s="72">
        <v>3440</v>
      </c>
      <c r="AI1302" s="72">
        <v>7500</v>
      </c>
      <c r="AJ1302" s="72">
        <v>3440</v>
      </c>
      <c r="AK1302" s="72">
        <v>3445</v>
      </c>
      <c r="AL1302" s="72">
        <v>3440</v>
      </c>
      <c r="AM1302" s="72">
        <v>3440</v>
      </c>
      <c r="AN1302" s="72">
        <v>1300</v>
      </c>
      <c r="AO1302" s="72">
        <v>3435</v>
      </c>
      <c r="AP1302" s="72">
        <v>3435</v>
      </c>
      <c r="AQ1302" s="72">
        <v>3410</v>
      </c>
      <c r="AR1302" s="72">
        <v>3420</v>
      </c>
      <c r="AS1302" s="72">
        <v>4200</v>
      </c>
      <c r="AT1302" s="72">
        <v>3420</v>
      </c>
      <c r="AU1302" s="72">
        <v>3425</v>
      </c>
      <c r="AV1302" s="72">
        <v>3410</v>
      </c>
      <c r="AW1302" s="72">
        <v>3425</v>
      </c>
      <c r="AX1302" s="72">
        <v>1400</v>
      </c>
      <c r="AY1302" s="72">
        <v>3435</v>
      </c>
      <c r="AZ1302" s="72">
        <v>3435</v>
      </c>
      <c r="BA1302" s="72">
        <v>3420</v>
      </c>
      <c r="BB1302" s="72">
        <v>3420</v>
      </c>
      <c r="BC1302" s="72">
        <v>800</v>
      </c>
    </row>
    <row r="1303" spans="1:55" s="72" customFormat="1" ht="27">
      <c r="A1303" s="15" t="s">
        <v>18</v>
      </c>
      <c r="B1303" s="30">
        <v>26</v>
      </c>
      <c r="C1303" s="30">
        <v>9889</v>
      </c>
      <c r="D1303" s="10" t="s">
        <v>960</v>
      </c>
      <c r="E1303" s="15" t="s">
        <v>20</v>
      </c>
      <c r="F1303" s="15" t="s">
        <v>955</v>
      </c>
      <c r="G1303" s="50">
        <v>1033</v>
      </c>
      <c r="H1303" s="50">
        <v>47</v>
      </c>
      <c r="I1303" s="58">
        <v>4.7699999999999999E-2</v>
      </c>
      <c r="J1303" s="50">
        <v>130800</v>
      </c>
      <c r="K1303" s="50">
        <v>1037</v>
      </c>
      <c r="L1303" s="53">
        <v>989</v>
      </c>
      <c r="M1303" s="63">
        <f t="shared" si="126"/>
        <v>8.3333333333333329E-2</v>
      </c>
      <c r="N1303" s="42" t="str">
        <f>IFERROR(VLOOKUP(C1303, マスタ!$E$2:$G$33, 3, TRUE), "")</f>
        <v>サービス</v>
      </c>
      <c r="O1303" s="15" t="str">
        <f>IF(F1303 = "", "", TEXT( WORKDAY(TEXT(LEFT(F1303, FIND("(", F1303) - 1), "yyyy/mm/dd"), 1, マスタ!$A$2:$A$106), "yyyymmdd"))</f>
        <v>20170831</v>
      </c>
      <c r="P1303" s="16">
        <v>42978</v>
      </c>
      <c r="Q1303" s="56">
        <v>1030</v>
      </c>
      <c r="R1303" s="56">
        <v>1030</v>
      </c>
      <c r="S1303" s="56">
        <v>1011</v>
      </c>
      <c r="T1303" s="15" t="str">
        <f t="shared" si="123"/>
        <v>無</v>
      </c>
      <c r="U1303" s="15" t="str">
        <f t="shared" si="124"/>
        <v>有</v>
      </c>
      <c r="V1303" s="67">
        <f t="shared" si="125"/>
        <v>-2.9041626331074433E-3</v>
      </c>
      <c r="W1303" s="17" t="s">
        <v>969</v>
      </c>
      <c r="X1303" s="46">
        <v>-8</v>
      </c>
      <c r="Y1303" s="71">
        <f t="shared" si="127"/>
        <v>-7.7444336882865441</v>
      </c>
      <c r="Z1303" s="72">
        <v>1030</v>
      </c>
      <c r="AA1303" s="72">
        <v>1030</v>
      </c>
      <c r="AB1303" s="72">
        <v>1028</v>
      </c>
      <c r="AC1303" s="72">
        <v>1028</v>
      </c>
      <c r="AD1303" s="72">
        <v>2100</v>
      </c>
      <c r="AI1303" s="72">
        <v>0</v>
      </c>
      <c r="AJ1303" s="72">
        <v>1028</v>
      </c>
      <c r="AK1303" s="72">
        <v>1028</v>
      </c>
      <c r="AL1303" s="72">
        <v>1025</v>
      </c>
      <c r="AM1303" s="72">
        <v>1025</v>
      </c>
      <c r="AN1303" s="72">
        <v>4300</v>
      </c>
      <c r="AO1303" s="72">
        <v>1025</v>
      </c>
      <c r="AP1303" s="72">
        <v>1025</v>
      </c>
      <c r="AQ1303" s="72">
        <v>1022</v>
      </c>
      <c r="AR1303" s="72">
        <v>1022</v>
      </c>
      <c r="AS1303" s="72">
        <v>1000</v>
      </c>
      <c r="AT1303" s="72">
        <v>1021</v>
      </c>
      <c r="AU1303" s="72">
        <v>1022</v>
      </c>
      <c r="AV1303" s="72">
        <v>1021</v>
      </c>
      <c r="AW1303" s="72">
        <v>1022</v>
      </c>
      <c r="AX1303" s="72">
        <v>400</v>
      </c>
      <c r="AY1303" s="72">
        <v>1022</v>
      </c>
      <c r="AZ1303" s="72">
        <v>1022</v>
      </c>
      <c r="BA1303" s="72">
        <v>1020</v>
      </c>
      <c r="BB1303" s="72">
        <v>1020</v>
      </c>
      <c r="BC1303" s="72">
        <v>1200</v>
      </c>
    </row>
    <row r="1304" spans="1:55" s="72" customFormat="1" ht="15">
      <c r="A1304" s="14" t="s">
        <v>18</v>
      </c>
      <c r="B1304" s="31">
        <v>30</v>
      </c>
      <c r="C1304" s="31">
        <v>6269</v>
      </c>
      <c r="D1304" s="9" t="s">
        <v>345</v>
      </c>
      <c r="E1304" s="14" t="s">
        <v>20</v>
      </c>
      <c r="F1304" s="14" t="s">
        <v>955</v>
      </c>
      <c r="G1304" s="51">
        <v>2437</v>
      </c>
      <c r="H1304" s="51">
        <v>106</v>
      </c>
      <c r="I1304" s="59">
        <v>4.5499999999999999E-2</v>
      </c>
      <c r="J1304" s="51">
        <v>607700</v>
      </c>
      <c r="K1304" s="51">
        <v>2468</v>
      </c>
      <c r="L1304" s="52">
        <v>2395</v>
      </c>
      <c r="M1304" s="64">
        <f t="shared" si="126"/>
        <v>0.42465753424657532</v>
      </c>
      <c r="N1304" s="43" t="str">
        <f>IFERROR(VLOOKUP(C1304, マスタ!$E$2:$G$33, 3, TRUE), "")</f>
        <v>機械</v>
      </c>
      <c r="O1304" s="14" t="str">
        <f>IF(F1304 = "", "", TEXT( WORKDAY(TEXT(LEFT(F1304, FIND("(", F1304) - 1), "yyyy/mm/dd"), 1, マスタ!$A$2:$A$106), "yyyymmdd"))</f>
        <v>20170831</v>
      </c>
      <c r="P1304" s="18">
        <v>42978</v>
      </c>
      <c r="Q1304" s="57">
        <v>2446</v>
      </c>
      <c r="R1304" s="57">
        <v>2455</v>
      </c>
      <c r="S1304" s="57">
        <v>2414</v>
      </c>
      <c r="T1304" s="14" t="str">
        <f t="shared" si="123"/>
        <v>無</v>
      </c>
      <c r="U1304" s="14" t="str">
        <f t="shared" si="124"/>
        <v>有</v>
      </c>
      <c r="V1304" s="68">
        <f t="shared" si="125"/>
        <v>3.6930652441526934E-3</v>
      </c>
      <c r="W1304" s="19" t="s">
        <v>966</v>
      </c>
      <c r="X1304" s="47">
        <v>-24</v>
      </c>
      <c r="Y1304" s="70">
        <f t="shared" si="127"/>
        <v>-9.8481739844070582</v>
      </c>
      <c r="Z1304" s="72">
        <v>2446</v>
      </c>
      <c r="AA1304" s="72">
        <v>2448</v>
      </c>
      <c r="AB1304" s="72">
        <v>2415</v>
      </c>
      <c r="AC1304" s="72">
        <v>2418</v>
      </c>
      <c r="AD1304" s="72">
        <v>22900</v>
      </c>
      <c r="AE1304" s="72">
        <v>2422</v>
      </c>
      <c r="AF1304" s="72">
        <v>2429</v>
      </c>
      <c r="AG1304" s="72">
        <v>2414</v>
      </c>
      <c r="AH1304" s="72">
        <v>2428</v>
      </c>
      <c r="AI1304" s="72">
        <v>6500</v>
      </c>
      <c r="AJ1304" s="72">
        <v>2429</v>
      </c>
      <c r="AK1304" s="72">
        <v>2444</v>
      </c>
      <c r="AL1304" s="72">
        <v>2429</v>
      </c>
      <c r="AM1304" s="72">
        <v>2443</v>
      </c>
      <c r="AN1304" s="72">
        <v>3200</v>
      </c>
      <c r="AO1304" s="72">
        <v>2443</v>
      </c>
      <c r="AP1304" s="72">
        <v>2444</v>
      </c>
      <c r="AQ1304" s="72">
        <v>2435</v>
      </c>
      <c r="AR1304" s="72">
        <v>2438</v>
      </c>
      <c r="AS1304" s="72">
        <v>3300</v>
      </c>
      <c r="AT1304" s="72">
        <v>2438</v>
      </c>
      <c r="AU1304" s="72">
        <v>2438</v>
      </c>
      <c r="AV1304" s="72">
        <v>2429</v>
      </c>
      <c r="AW1304" s="72">
        <v>2432</v>
      </c>
      <c r="AX1304" s="72">
        <v>6900</v>
      </c>
      <c r="AY1304" s="72">
        <v>2432</v>
      </c>
      <c r="AZ1304" s="72">
        <v>2433</v>
      </c>
      <c r="BA1304" s="72">
        <v>2419</v>
      </c>
      <c r="BB1304" s="72">
        <v>2424</v>
      </c>
      <c r="BC1304" s="72">
        <v>6400</v>
      </c>
    </row>
    <row r="1305" spans="1:55" s="72" customFormat="1" ht="15">
      <c r="A1305" s="15" t="s">
        <v>18</v>
      </c>
      <c r="B1305" s="30">
        <v>33</v>
      </c>
      <c r="C1305" s="30">
        <v>5011</v>
      </c>
      <c r="D1305" s="10" t="s">
        <v>287</v>
      </c>
      <c r="E1305" s="15" t="s">
        <v>20</v>
      </c>
      <c r="F1305" s="15" t="s">
        <v>955</v>
      </c>
      <c r="G1305" s="50">
        <v>1307</v>
      </c>
      <c r="H1305" s="50">
        <v>56</v>
      </c>
      <c r="I1305" s="58">
        <v>4.48E-2</v>
      </c>
      <c r="J1305" s="50">
        <v>158100</v>
      </c>
      <c r="K1305" s="50">
        <v>1307</v>
      </c>
      <c r="L1305" s="53">
        <v>1241</v>
      </c>
      <c r="M1305" s="63">
        <f t="shared" si="126"/>
        <v>0</v>
      </c>
      <c r="N1305" s="42" t="str">
        <f>IFERROR(VLOOKUP(C1305, マスタ!$E$2:$G$33, 3, TRUE), "")</f>
        <v>石油・石炭</v>
      </c>
      <c r="O1305" s="15" t="str">
        <f>IF(F1305 = "", "", TEXT( WORKDAY(TEXT(LEFT(F1305, FIND("(", F1305) - 1), "yyyy/mm/dd"), 1, マスタ!$A$2:$A$106), "yyyymmdd"))</f>
        <v>20170831</v>
      </c>
      <c r="P1305" s="16">
        <v>42978</v>
      </c>
      <c r="Q1305" s="56">
        <v>1316</v>
      </c>
      <c r="R1305" s="56">
        <v>1316</v>
      </c>
      <c r="S1305" s="56">
        <v>1287</v>
      </c>
      <c r="T1305" s="15" t="str">
        <f t="shared" si="123"/>
        <v>無</v>
      </c>
      <c r="U1305" s="15" t="str">
        <f t="shared" si="124"/>
        <v>有</v>
      </c>
      <c r="V1305" s="67">
        <f t="shared" si="125"/>
        <v>6.8859984697782206E-3</v>
      </c>
      <c r="W1305" s="17" t="s">
        <v>966</v>
      </c>
      <c r="X1305" s="46">
        <v>-13</v>
      </c>
      <c r="Y1305" s="71">
        <f t="shared" si="127"/>
        <v>-9.946442234123948</v>
      </c>
      <c r="Z1305" s="72">
        <v>1316</v>
      </c>
      <c r="AA1305" s="72">
        <v>1316</v>
      </c>
      <c r="AB1305" s="72">
        <v>1307</v>
      </c>
      <c r="AC1305" s="72">
        <v>1307</v>
      </c>
      <c r="AD1305" s="72">
        <v>7900</v>
      </c>
      <c r="AE1305" s="72">
        <v>1302</v>
      </c>
      <c r="AF1305" s="72">
        <v>1305</v>
      </c>
      <c r="AG1305" s="72">
        <v>1293</v>
      </c>
      <c r="AH1305" s="72">
        <v>1303</v>
      </c>
      <c r="AI1305" s="72">
        <v>3500</v>
      </c>
      <c r="AJ1305" s="72">
        <v>1304</v>
      </c>
      <c r="AK1305" s="72">
        <v>1305</v>
      </c>
      <c r="AL1305" s="72">
        <v>1303</v>
      </c>
      <c r="AM1305" s="72">
        <v>1305</v>
      </c>
      <c r="AN1305" s="72">
        <v>700</v>
      </c>
      <c r="AO1305" s="72">
        <v>1303</v>
      </c>
      <c r="AP1305" s="72">
        <v>1304</v>
      </c>
      <c r="AQ1305" s="72">
        <v>1295</v>
      </c>
      <c r="AR1305" s="72">
        <v>1295</v>
      </c>
      <c r="AS1305" s="72">
        <v>2700</v>
      </c>
      <c r="AT1305" s="72">
        <v>1294</v>
      </c>
      <c r="AU1305" s="72">
        <v>1300</v>
      </c>
      <c r="AV1305" s="72">
        <v>1294</v>
      </c>
      <c r="AW1305" s="72">
        <v>1300</v>
      </c>
      <c r="AX1305" s="72">
        <v>1500</v>
      </c>
      <c r="AY1305" s="72">
        <v>1298</v>
      </c>
      <c r="AZ1305" s="72">
        <v>1298</v>
      </c>
      <c r="BA1305" s="72">
        <v>1295</v>
      </c>
      <c r="BB1305" s="72">
        <v>1295</v>
      </c>
      <c r="BC1305" s="72">
        <v>400</v>
      </c>
    </row>
    <row r="1306" spans="1:55" s="72" customFormat="1" ht="15">
      <c r="A1306" s="14" t="s">
        <v>18</v>
      </c>
      <c r="B1306" s="31">
        <v>36</v>
      </c>
      <c r="C1306" s="31">
        <v>5998</v>
      </c>
      <c r="D1306" s="9" t="s">
        <v>196</v>
      </c>
      <c r="E1306" s="14" t="s">
        <v>20</v>
      </c>
      <c r="F1306" s="14" t="s">
        <v>955</v>
      </c>
      <c r="G1306" s="51">
        <v>2365</v>
      </c>
      <c r="H1306" s="51">
        <v>96</v>
      </c>
      <c r="I1306" s="59">
        <v>4.2299999999999997E-2</v>
      </c>
      <c r="J1306" s="51">
        <v>25200</v>
      </c>
      <c r="K1306" s="51">
        <v>2365</v>
      </c>
      <c r="L1306" s="52">
        <v>2277</v>
      </c>
      <c r="M1306" s="64">
        <f t="shared" si="126"/>
        <v>0</v>
      </c>
      <c r="N1306" s="43" t="str">
        <f>IFERROR(VLOOKUP(C1306, マスタ!$E$2:$G$33, 3, TRUE), "")</f>
        <v>金属製品</v>
      </c>
      <c r="O1306" s="14" t="str">
        <f>IF(F1306 = "", "", TEXT( WORKDAY(TEXT(LEFT(F1306, FIND("(", F1306) - 1), "yyyy/mm/dd"), 1, マスタ!$A$2:$A$106), "yyyymmdd"))</f>
        <v>20170831</v>
      </c>
      <c r="P1306" s="18">
        <v>42978</v>
      </c>
      <c r="Q1306" s="57">
        <v>2370</v>
      </c>
      <c r="R1306" s="57">
        <v>2407</v>
      </c>
      <c r="S1306" s="57">
        <v>2310</v>
      </c>
      <c r="T1306" s="14" t="str">
        <f t="shared" si="123"/>
        <v>有</v>
      </c>
      <c r="U1306" s="14" t="str">
        <f t="shared" si="124"/>
        <v>有</v>
      </c>
      <c r="V1306" s="68">
        <f t="shared" si="125"/>
        <v>2.1141649048626032E-3</v>
      </c>
      <c r="W1306" s="19" t="s">
        <v>966</v>
      </c>
      <c r="X1306" s="47">
        <v>-23</v>
      </c>
      <c r="Y1306" s="70">
        <f t="shared" si="127"/>
        <v>-9.7251585623678647</v>
      </c>
      <c r="Z1306" s="72">
        <v>2370</v>
      </c>
      <c r="AA1306" s="72">
        <v>2370</v>
      </c>
      <c r="AB1306" s="72">
        <v>2370</v>
      </c>
      <c r="AC1306" s="72">
        <v>2370</v>
      </c>
      <c r="AD1306" s="72">
        <v>2900</v>
      </c>
      <c r="AE1306" s="72">
        <v>2375</v>
      </c>
      <c r="AF1306" s="72">
        <v>2377</v>
      </c>
      <c r="AG1306" s="72">
        <v>2341</v>
      </c>
      <c r="AH1306" s="72">
        <v>2344</v>
      </c>
      <c r="AI1306" s="72">
        <v>1500</v>
      </c>
      <c r="AJ1306" s="72">
        <v>2325</v>
      </c>
      <c r="AK1306" s="72">
        <v>2339</v>
      </c>
      <c r="AL1306" s="72">
        <v>2310</v>
      </c>
      <c r="AM1306" s="72">
        <v>2322</v>
      </c>
      <c r="AN1306" s="72">
        <v>900</v>
      </c>
      <c r="AO1306" s="72">
        <v>2321</v>
      </c>
      <c r="AP1306" s="72">
        <v>2327</v>
      </c>
      <c r="AQ1306" s="72">
        <v>2321</v>
      </c>
      <c r="AR1306" s="72">
        <v>2327</v>
      </c>
      <c r="AS1306" s="72">
        <v>600</v>
      </c>
      <c r="AT1306" s="72">
        <v>2335</v>
      </c>
      <c r="AU1306" s="72">
        <v>2335</v>
      </c>
      <c r="AV1306" s="72">
        <v>2335</v>
      </c>
      <c r="AW1306" s="72">
        <v>2335</v>
      </c>
      <c r="AX1306" s="72">
        <v>100</v>
      </c>
      <c r="AY1306" s="72">
        <v>2350</v>
      </c>
      <c r="AZ1306" s="72">
        <v>2361</v>
      </c>
      <c r="BA1306" s="72">
        <v>2350</v>
      </c>
      <c r="BB1306" s="72">
        <v>2361</v>
      </c>
      <c r="BC1306" s="72">
        <v>200</v>
      </c>
    </row>
    <row r="1307" spans="1:55" s="72" customFormat="1" ht="15">
      <c r="A1307" s="15" t="s">
        <v>18</v>
      </c>
      <c r="B1307" s="30">
        <v>38</v>
      </c>
      <c r="C1307" s="30">
        <v>6905</v>
      </c>
      <c r="D1307" s="10" t="s">
        <v>927</v>
      </c>
      <c r="E1307" s="15" t="s">
        <v>20</v>
      </c>
      <c r="F1307" s="15" t="s">
        <v>955</v>
      </c>
      <c r="G1307" s="50">
        <v>1452</v>
      </c>
      <c r="H1307" s="50">
        <v>57</v>
      </c>
      <c r="I1307" s="58">
        <v>4.0899999999999999E-2</v>
      </c>
      <c r="J1307" s="50">
        <v>356300</v>
      </c>
      <c r="K1307" s="50">
        <v>1468</v>
      </c>
      <c r="L1307" s="53">
        <v>1397</v>
      </c>
      <c r="M1307" s="63">
        <f t="shared" si="126"/>
        <v>0.22535211267605634</v>
      </c>
      <c r="N1307" s="42" t="str">
        <f>IFERROR(VLOOKUP(C1307, マスタ!$E$2:$G$33, 3, TRUE), "")</f>
        <v>電気</v>
      </c>
      <c r="O1307" s="15" t="str">
        <f>IF(F1307 = "", "", TEXT( WORKDAY(TEXT(LEFT(F1307, FIND("(", F1307) - 1), "yyyy/mm/dd"), 1, マスタ!$A$2:$A$106), "yyyymmdd"))</f>
        <v>20170831</v>
      </c>
      <c r="P1307" s="16">
        <v>42978</v>
      </c>
      <c r="Q1307" s="56">
        <v>1459</v>
      </c>
      <c r="R1307" s="56">
        <v>1497</v>
      </c>
      <c r="S1307" s="56">
        <v>1459</v>
      </c>
      <c r="T1307" s="15" t="str">
        <f t="shared" si="123"/>
        <v>有</v>
      </c>
      <c r="U1307" s="15" t="str">
        <f t="shared" si="124"/>
        <v>無</v>
      </c>
      <c r="V1307" s="67">
        <f t="shared" si="125"/>
        <v>4.8209366391185338E-3</v>
      </c>
      <c r="W1307" s="17" t="s">
        <v>968</v>
      </c>
      <c r="X1307" s="46">
        <v>29</v>
      </c>
      <c r="Y1307" s="71">
        <f t="shared" si="127"/>
        <v>19.97245179063361</v>
      </c>
      <c r="Z1307" s="72">
        <v>1459</v>
      </c>
      <c r="AA1307" s="72">
        <v>1488</v>
      </c>
      <c r="AB1307" s="72">
        <v>1459</v>
      </c>
      <c r="AC1307" s="72">
        <v>1488</v>
      </c>
      <c r="AD1307" s="72">
        <v>30400</v>
      </c>
      <c r="AE1307" s="72">
        <v>1486</v>
      </c>
      <c r="AF1307" s="72">
        <v>1497</v>
      </c>
      <c r="AG1307" s="72">
        <v>1481</v>
      </c>
      <c r="AH1307" s="72">
        <v>1487</v>
      </c>
      <c r="AI1307" s="72">
        <v>9500</v>
      </c>
      <c r="AJ1307" s="72">
        <v>1486</v>
      </c>
      <c r="AK1307" s="72">
        <v>1487</v>
      </c>
      <c r="AL1307" s="72">
        <v>1472</v>
      </c>
      <c r="AM1307" s="72">
        <v>1473</v>
      </c>
      <c r="AN1307" s="72">
        <v>6900</v>
      </c>
      <c r="AO1307" s="72">
        <v>1472</v>
      </c>
      <c r="AP1307" s="72">
        <v>1474</v>
      </c>
      <c r="AQ1307" s="72">
        <v>1469</v>
      </c>
      <c r="AR1307" s="72">
        <v>1470</v>
      </c>
      <c r="AS1307" s="72">
        <v>4000</v>
      </c>
      <c r="AT1307" s="72">
        <v>1469</v>
      </c>
      <c r="AU1307" s="72">
        <v>1472</v>
      </c>
      <c r="AV1307" s="72">
        <v>1467</v>
      </c>
      <c r="AW1307" s="72">
        <v>1471</v>
      </c>
      <c r="AX1307" s="72">
        <v>2200</v>
      </c>
      <c r="AY1307" s="72">
        <v>1471</v>
      </c>
      <c r="AZ1307" s="72">
        <v>1473</v>
      </c>
      <c r="BA1307" s="72">
        <v>1470</v>
      </c>
      <c r="BB1307" s="72">
        <v>1472</v>
      </c>
      <c r="BC1307" s="72">
        <v>3300</v>
      </c>
    </row>
    <row r="1308" spans="1:55" s="72" customFormat="1" ht="27">
      <c r="A1308" s="14" t="s">
        <v>18</v>
      </c>
      <c r="B1308" s="31">
        <v>39</v>
      </c>
      <c r="C1308" s="31">
        <v>2461</v>
      </c>
      <c r="D1308" s="9" t="s">
        <v>660</v>
      </c>
      <c r="E1308" s="14" t="s">
        <v>20</v>
      </c>
      <c r="F1308" s="14" t="s">
        <v>955</v>
      </c>
      <c r="G1308" s="51">
        <v>1147</v>
      </c>
      <c r="H1308" s="51">
        <v>45</v>
      </c>
      <c r="I1308" s="59">
        <v>4.0800000000000003E-2</v>
      </c>
      <c r="J1308" s="51">
        <v>782300</v>
      </c>
      <c r="K1308" s="51">
        <v>1150</v>
      </c>
      <c r="L1308" s="52">
        <v>1105</v>
      </c>
      <c r="M1308" s="64">
        <f t="shared" si="126"/>
        <v>6.6666666666666666E-2</v>
      </c>
      <c r="N1308" s="43" t="str">
        <f>IFERROR(VLOOKUP(C1308, マスタ!$E$2:$G$33, 3, TRUE), "")</f>
        <v>食品</v>
      </c>
      <c r="O1308" s="14" t="str">
        <f>IF(F1308 = "", "", TEXT( WORKDAY(TEXT(LEFT(F1308, FIND("(", F1308) - 1), "yyyy/mm/dd"), 1, マスタ!$A$2:$A$106), "yyyymmdd"))</f>
        <v>20170831</v>
      </c>
      <c r="P1308" s="18">
        <v>42978</v>
      </c>
      <c r="Q1308" s="57">
        <v>1161</v>
      </c>
      <c r="R1308" s="57">
        <v>1166</v>
      </c>
      <c r="S1308" s="57">
        <v>1147</v>
      </c>
      <c r="T1308" s="14" t="str">
        <f t="shared" si="123"/>
        <v>無</v>
      </c>
      <c r="U1308" s="14" t="str">
        <f t="shared" si="124"/>
        <v>有</v>
      </c>
      <c r="V1308" s="68">
        <f t="shared" si="125"/>
        <v>1.2205754141237923E-2</v>
      </c>
      <c r="W1308" s="19" t="s">
        <v>966</v>
      </c>
      <c r="X1308" s="47">
        <v>-11</v>
      </c>
      <c r="Y1308" s="70">
        <f t="shared" si="127"/>
        <v>-9.5902353966870102</v>
      </c>
      <c r="Z1308" s="72">
        <v>1161</v>
      </c>
      <c r="AA1308" s="72">
        <v>1165</v>
      </c>
      <c r="AB1308" s="72">
        <v>1157</v>
      </c>
      <c r="AC1308" s="72">
        <v>1157</v>
      </c>
      <c r="AD1308" s="72">
        <v>137200</v>
      </c>
      <c r="AE1308" s="72">
        <v>1157</v>
      </c>
      <c r="AF1308" s="72">
        <v>1162</v>
      </c>
      <c r="AG1308" s="72">
        <v>1150</v>
      </c>
      <c r="AH1308" s="72">
        <v>1161</v>
      </c>
      <c r="AI1308" s="72">
        <v>35900</v>
      </c>
      <c r="AJ1308" s="72">
        <v>1162</v>
      </c>
      <c r="AK1308" s="72">
        <v>1164</v>
      </c>
      <c r="AL1308" s="72">
        <v>1162</v>
      </c>
      <c r="AM1308" s="72">
        <v>1164</v>
      </c>
      <c r="AN1308" s="72">
        <v>5800</v>
      </c>
      <c r="AO1308" s="72">
        <v>1163</v>
      </c>
      <c r="AP1308" s="72">
        <v>1166</v>
      </c>
      <c r="AQ1308" s="72">
        <v>1162</v>
      </c>
      <c r="AR1308" s="72">
        <v>1163</v>
      </c>
      <c r="AS1308" s="72">
        <v>27700</v>
      </c>
      <c r="AT1308" s="72">
        <v>1163</v>
      </c>
      <c r="AU1308" s="72">
        <v>1164</v>
      </c>
      <c r="AV1308" s="72">
        <v>1160</v>
      </c>
      <c r="AW1308" s="72">
        <v>1160</v>
      </c>
      <c r="AX1308" s="72">
        <v>6400</v>
      </c>
      <c r="AY1308" s="72">
        <v>1160</v>
      </c>
      <c r="AZ1308" s="72">
        <v>1160</v>
      </c>
      <c r="BA1308" s="72">
        <v>1156</v>
      </c>
      <c r="BB1308" s="72">
        <v>1156</v>
      </c>
      <c r="BC1308" s="72">
        <v>13300</v>
      </c>
    </row>
    <row r="1309" spans="1:55" s="72" customFormat="1" ht="27">
      <c r="A1309" s="15" t="s">
        <v>18</v>
      </c>
      <c r="B1309" s="30">
        <v>41</v>
      </c>
      <c r="C1309" s="30">
        <v>3654</v>
      </c>
      <c r="D1309" s="10" t="s">
        <v>535</v>
      </c>
      <c r="E1309" s="15" t="s">
        <v>20</v>
      </c>
      <c r="F1309" s="15" t="s">
        <v>955</v>
      </c>
      <c r="G1309" s="50">
        <v>1999</v>
      </c>
      <c r="H1309" s="50">
        <v>78</v>
      </c>
      <c r="I1309" s="58">
        <v>4.0599999999999997E-2</v>
      </c>
      <c r="J1309" s="50">
        <v>90200</v>
      </c>
      <c r="K1309" s="50">
        <v>1999</v>
      </c>
      <c r="L1309" s="53">
        <v>1917</v>
      </c>
      <c r="M1309" s="63">
        <f t="shared" si="126"/>
        <v>0</v>
      </c>
      <c r="N1309" s="42" t="str">
        <f>IFERROR(VLOOKUP(C1309, マスタ!$E$2:$G$33, 3, TRUE), "")</f>
        <v>36</v>
      </c>
      <c r="O1309" s="15" t="str">
        <f>IF(F1309 = "", "", TEXT( WORKDAY(TEXT(LEFT(F1309, FIND("(", F1309) - 1), "yyyy/mm/dd"), 1, マスタ!$A$2:$A$106), "yyyymmdd"))</f>
        <v>20170831</v>
      </c>
      <c r="P1309" s="16">
        <v>42978</v>
      </c>
      <c r="Q1309" s="56">
        <v>2000</v>
      </c>
      <c r="R1309" s="56">
        <v>2005</v>
      </c>
      <c r="S1309" s="56">
        <v>1944</v>
      </c>
      <c r="T1309" s="15" t="str">
        <f t="shared" si="123"/>
        <v>無</v>
      </c>
      <c r="U1309" s="15" t="str">
        <f t="shared" si="124"/>
        <v>有</v>
      </c>
      <c r="V1309" s="67">
        <f t="shared" si="125"/>
        <v>5.002501250626068E-4</v>
      </c>
      <c r="W1309" s="17" t="s">
        <v>966</v>
      </c>
      <c r="X1309" s="46">
        <v>-19</v>
      </c>
      <c r="Y1309" s="71">
        <f t="shared" si="127"/>
        <v>-9.5047523761880939</v>
      </c>
      <c r="Z1309" s="72">
        <v>2000</v>
      </c>
      <c r="AA1309" s="72">
        <v>2005</v>
      </c>
      <c r="AB1309" s="72">
        <v>1978</v>
      </c>
      <c r="AC1309" s="72">
        <v>1979</v>
      </c>
      <c r="AD1309" s="72">
        <v>12400</v>
      </c>
      <c r="AE1309" s="72">
        <v>1983</v>
      </c>
      <c r="AF1309" s="72">
        <v>1983</v>
      </c>
      <c r="AG1309" s="72">
        <v>1966</v>
      </c>
      <c r="AH1309" s="72">
        <v>1971</v>
      </c>
      <c r="AI1309" s="72">
        <v>4100</v>
      </c>
      <c r="AJ1309" s="72">
        <v>1971</v>
      </c>
      <c r="AK1309" s="72">
        <v>1971</v>
      </c>
      <c r="AL1309" s="72">
        <v>1961</v>
      </c>
      <c r="AM1309" s="72">
        <v>1962</v>
      </c>
      <c r="AN1309" s="72">
        <v>2200</v>
      </c>
      <c r="AO1309" s="72">
        <v>1968</v>
      </c>
      <c r="AP1309" s="72">
        <v>1969</v>
      </c>
      <c r="AQ1309" s="72">
        <v>1960</v>
      </c>
      <c r="AR1309" s="72">
        <v>1960</v>
      </c>
      <c r="AS1309" s="72">
        <v>3000</v>
      </c>
      <c r="AT1309" s="72">
        <v>1962</v>
      </c>
      <c r="AU1309" s="72">
        <v>1962</v>
      </c>
      <c r="AV1309" s="72">
        <v>1960</v>
      </c>
      <c r="AW1309" s="72">
        <v>1960</v>
      </c>
      <c r="AX1309" s="72">
        <v>300</v>
      </c>
      <c r="AY1309" s="72">
        <v>1961</v>
      </c>
      <c r="AZ1309" s="72">
        <v>1964</v>
      </c>
      <c r="BA1309" s="72">
        <v>1961</v>
      </c>
      <c r="BB1309" s="72">
        <v>1964</v>
      </c>
      <c r="BC1309" s="72">
        <v>1600</v>
      </c>
    </row>
    <row r="1310" spans="1:55" s="72" customFormat="1" ht="15">
      <c r="A1310" s="14" t="s">
        <v>18</v>
      </c>
      <c r="B1310" s="31">
        <v>45</v>
      </c>
      <c r="C1310" s="31">
        <v>3408</v>
      </c>
      <c r="D1310" s="9" t="s">
        <v>961</v>
      </c>
      <c r="E1310" s="14" t="s">
        <v>20</v>
      </c>
      <c r="F1310" s="14" t="s">
        <v>955</v>
      </c>
      <c r="G1310" s="51">
        <v>2143</v>
      </c>
      <c r="H1310" s="51">
        <v>80</v>
      </c>
      <c r="I1310" s="59">
        <v>3.8800000000000001E-2</v>
      </c>
      <c r="J1310" s="51">
        <v>78400</v>
      </c>
      <c r="K1310" s="51">
        <v>2155</v>
      </c>
      <c r="L1310" s="52">
        <v>2078</v>
      </c>
      <c r="M1310" s="64">
        <f t="shared" si="126"/>
        <v>0.15584415584415584</v>
      </c>
      <c r="N1310" s="43" t="str">
        <f>IFERROR(VLOOKUP(C1310, マスタ!$E$2:$G$33, 3, TRUE), "")</f>
        <v>繊維製品</v>
      </c>
      <c r="O1310" s="14" t="str">
        <f>IF(F1310 = "", "", TEXT( WORKDAY(TEXT(LEFT(F1310, FIND("(", F1310) - 1), "yyyy/mm/dd"), 1, マスタ!$A$2:$A$106), "yyyymmdd"))</f>
        <v>20170831</v>
      </c>
      <c r="P1310" s="18">
        <v>42978</v>
      </c>
      <c r="Q1310" s="57">
        <v>2150</v>
      </c>
      <c r="R1310" s="57">
        <v>2176</v>
      </c>
      <c r="S1310" s="57">
        <v>2105</v>
      </c>
      <c r="T1310" s="14" t="str">
        <f t="shared" si="123"/>
        <v>有</v>
      </c>
      <c r="U1310" s="14" t="str">
        <f t="shared" si="124"/>
        <v>有</v>
      </c>
      <c r="V1310" s="68">
        <f t="shared" si="125"/>
        <v>3.2664489034064381E-3</v>
      </c>
      <c r="W1310" s="19" t="s">
        <v>967</v>
      </c>
      <c r="X1310" s="47">
        <v>25</v>
      </c>
      <c r="Y1310" s="70">
        <f t="shared" si="127"/>
        <v>11.665888940737284</v>
      </c>
      <c r="Z1310" s="72">
        <v>2150</v>
      </c>
      <c r="AA1310" s="72">
        <v>2158</v>
      </c>
      <c r="AB1310" s="72">
        <v>2147</v>
      </c>
      <c r="AC1310" s="72">
        <v>2155</v>
      </c>
      <c r="AD1310" s="72">
        <v>13400</v>
      </c>
      <c r="AE1310" s="72">
        <v>2155</v>
      </c>
      <c r="AF1310" s="72">
        <v>2155</v>
      </c>
      <c r="AG1310" s="72">
        <v>2147</v>
      </c>
      <c r="AH1310" s="72">
        <v>2147</v>
      </c>
      <c r="AI1310" s="72">
        <v>700</v>
      </c>
      <c r="AJ1310" s="72">
        <v>2144</v>
      </c>
      <c r="AK1310" s="72">
        <v>2165</v>
      </c>
      <c r="AL1310" s="72">
        <v>2143</v>
      </c>
      <c r="AM1310" s="72">
        <v>2163</v>
      </c>
      <c r="AN1310" s="72">
        <v>4300</v>
      </c>
      <c r="AO1310" s="72">
        <v>2165</v>
      </c>
      <c r="AP1310" s="72">
        <v>2170</v>
      </c>
      <c r="AQ1310" s="72">
        <v>2165</v>
      </c>
      <c r="AR1310" s="72">
        <v>2170</v>
      </c>
      <c r="AS1310" s="72">
        <v>3300</v>
      </c>
      <c r="AT1310" s="72">
        <v>2168</v>
      </c>
      <c r="AU1310" s="72">
        <v>2175</v>
      </c>
      <c r="AV1310" s="72">
        <v>2168</v>
      </c>
      <c r="AW1310" s="72">
        <v>2175</v>
      </c>
      <c r="AX1310" s="72">
        <v>1200</v>
      </c>
      <c r="AY1310" s="72">
        <v>2173</v>
      </c>
      <c r="AZ1310" s="72">
        <v>2176</v>
      </c>
      <c r="BA1310" s="72">
        <v>2173</v>
      </c>
      <c r="BB1310" s="72">
        <v>2176</v>
      </c>
      <c r="BC1310" s="72">
        <v>300</v>
      </c>
    </row>
    <row r="1311" spans="1:55" s="72" customFormat="1" ht="15">
      <c r="A1311" s="15" t="s">
        <v>18</v>
      </c>
      <c r="B1311" s="30">
        <v>47</v>
      </c>
      <c r="C1311" s="30">
        <v>6134</v>
      </c>
      <c r="D1311" s="10" t="s">
        <v>533</v>
      </c>
      <c r="E1311" s="15" t="s">
        <v>20</v>
      </c>
      <c r="F1311" s="15" t="s">
        <v>955</v>
      </c>
      <c r="G1311" s="50">
        <v>1951</v>
      </c>
      <c r="H1311" s="50">
        <v>72</v>
      </c>
      <c r="I1311" s="58">
        <v>3.8300000000000001E-2</v>
      </c>
      <c r="J1311" s="50">
        <v>734400</v>
      </c>
      <c r="K1311" s="50">
        <v>1952</v>
      </c>
      <c r="L1311" s="53">
        <v>1879</v>
      </c>
      <c r="M1311" s="63">
        <f t="shared" si="126"/>
        <v>1.3698630136986301E-2</v>
      </c>
      <c r="N1311" s="42" t="str">
        <f>IFERROR(VLOOKUP(C1311, マスタ!$E$2:$G$33, 3, TRUE), "")</f>
        <v>機械</v>
      </c>
      <c r="O1311" s="15" t="str">
        <f>IF(F1311 = "", "", TEXT( WORKDAY(TEXT(LEFT(F1311, FIND("(", F1311) - 1), "yyyy/mm/dd"), 1, マスタ!$A$2:$A$106), "yyyymmdd"))</f>
        <v>20170831</v>
      </c>
      <c r="P1311" s="16">
        <v>42978</v>
      </c>
      <c r="Q1311" s="56">
        <v>1956</v>
      </c>
      <c r="R1311" s="56">
        <v>1961</v>
      </c>
      <c r="S1311" s="56">
        <v>1917</v>
      </c>
      <c r="T1311" s="15" t="str">
        <f t="shared" si="123"/>
        <v>無</v>
      </c>
      <c r="U1311" s="15" t="str">
        <f t="shared" si="124"/>
        <v>有</v>
      </c>
      <c r="V1311" s="67">
        <f t="shared" si="125"/>
        <v>2.5627883136853935E-3</v>
      </c>
      <c r="W1311" s="17" t="s">
        <v>966</v>
      </c>
      <c r="X1311" s="46">
        <v>-19</v>
      </c>
      <c r="Y1311" s="71">
        <f t="shared" si="127"/>
        <v>-9.738595592004101</v>
      </c>
      <c r="Z1311" s="72">
        <v>1956</v>
      </c>
      <c r="AA1311" s="72">
        <v>1961</v>
      </c>
      <c r="AB1311" s="72">
        <v>1940</v>
      </c>
      <c r="AC1311" s="72">
        <v>1940</v>
      </c>
      <c r="AD1311" s="72">
        <v>59600</v>
      </c>
      <c r="AE1311" s="72">
        <v>1941</v>
      </c>
      <c r="AF1311" s="72">
        <v>1942</v>
      </c>
      <c r="AG1311" s="72">
        <v>1923</v>
      </c>
      <c r="AH1311" s="72">
        <v>1932</v>
      </c>
      <c r="AI1311" s="72">
        <v>36700</v>
      </c>
      <c r="AJ1311" s="72">
        <v>1932</v>
      </c>
      <c r="AK1311" s="72">
        <v>1941</v>
      </c>
      <c r="AL1311" s="72">
        <v>1931</v>
      </c>
      <c r="AM1311" s="72">
        <v>1938</v>
      </c>
      <c r="AN1311" s="72">
        <v>9800</v>
      </c>
      <c r="AO1311" s="72">
        <v>1939</v>
      </c>
      <c r="AP1311" s="72">
        <v>1942</v>
      </c>
      <c r="AQ1311" s="72">
        <v>1937</v>
      </c>
      <c r="AR1311" s="72">
        <v>1939</v>
      </c>
      <c r="AS1311" s="72">
        <v>11300</v>
      </c>
      <c r="AT1311" s="72">
        <v>1939</v>
      </c>
      <c r="AU1311" s="72">
        <v>1940</v>
      </c>
      <c r="AV1311" s="72">
        <v>1933</v>
      </c>
      <c r="AW1311" s="72">
        <v>1934</v>
      </c>
      <c r="AX1311" s="72">
        <v>7700</v>
      </c>
      <c r="AY1311" s="72">
        <v>1933</v>
      </c>
      <c r="AZ1311" s="72">
        <v>1934</v>
      </c>
      <c r="BA1311" s="72">
        <v>1928</v>
      </c>
      <c r="BB1311" s="72">
        <v>1928</v>
      </c>
      <c r="BC1311" s="72">
        <v>13400</v>
      </c>
    </row>
    <row r="1312" spans="1:55" s="72" customFormat="1" ht="15">
      <c r="A1312" s="15" t="s">
        <v>18</v>
      </c>
      <c r="B1312" s="30">
        <v>4</v>
      </c>
      <c r="C1312" s="30">
        <v>6277</v>
      </c>
      <c r="D1312" s="10" t="s">
        <v>925</v>
      </c>
      <c r="E1312" s="15" t="s">
        <v>20</v>
      </c>
      <c r="F1312" s="15" t="s">
        <v>973</v>
      </c>
      <c r="G1312" s="50">
        <v>5570</v>
      </c>
      <c r="H1312" s="50">
        <v>580</v>
      </c>
      <c r="I1312" s="58">
        <v>0.1162</v>
      </c>
      <c r="J1312" s="50">
        <v>184300</v>
      </c>
      <c r="K1312" s="50">
        <v>5600</v>
      </c>
      <c r="L1312" s="53">
        <v>5070</v>
      </c>
      <c r="M1312" s="63">
        <f t="shared" ref="M1312:M1349" si="128">IFERROR((K1312-G1312) / (K1312-L1312), "")</f>
        <v>5.6603773584905662E-2</v>
      </c>
      <c r="N1312" s="42" t="str">
        <f>IFERROR(VLOOKUP(C1312, マスタ!$E$2:$G$33, 3, TRUE), "")</f>
        <v>機械</v>
      </c>
      <c r="O1312" s="15" t="str">
        <f>IF(F1312 = "", "", TEXT( WORKDAY(TEXT(LEFT(F1312, FIND("(", F1312) - 1), "yyyy/mm/dd"), 1, マスタ!$A$2:$A$106), "yyyymmdd"))</f>
        <v>20170901</v>
      </c>
      <c r="P1312" s="16">
        <v>42979</v>
      </c>
      <c r="Q1312" s="56">
        <v>5600</v>
      </c>
      <c r="R1312" s="56">
        <v>5850</v>
      </c>
      <c r="S1312" s="56">
        <v>5540</v>
      </c>
      <c r="T1312" s="15" t="str">
        <f t="shared" ref="T1312:T1349" si="129">IF(Q1312="", "", IF(R1312-Q1312&gt;=ROUNDDOWN(G1312/100, 0), "有", "無"))</f>
        <v>有</v>
      </c>
      <c r="U1312" s="15" t="str">
        <f t="shared" ref="U1312:U1349" si="130">IF(Q1312="", "", IF(Q1312-S1312&gt;=ROUNDDOWN(G1312/100, 0), "有", "無"))</f>
        <v>有</v>
      </c>
      <c r="V1312" s="67">
        <f t="shared" ref="V1312:V1349" si="131">IF(Q1312="", "", Q1312/G1312-1)</f>
        <v>5.3859964093356805E-3</v>
      </c>
      <c r="W1312" s="17" t="s">
        <v>966</v>
      </c>
      <c r="X1312" s="46">
        <v>-55</v>
      </c>
      <c r="Y1312" s="71">
        <f t="shared" ref="Y1312:Y1349" si="132">IFERROR(X1312/G1312*1000,"")</f>
        <v>-9.8743267504488319</v>
      </c>
      <c r="Z1312" s="72">
        <v>5600</v>
      </c>
      <c r="AA1312" s="72">
        <v>5680</v>
      </c>
      <c r="AB1312" s="72">
        <v>5540</v>
      </c>
      <c r="AC1312" s="72">
        <v>5680</v>
      </c>
      <c r="AD1312" s="72">
        <v>29500</v>
      </c>
      <c r="AE1312" s="72">
        <v>5690</v>
      </c>
      <c r="AF1312" s="72">
        <v>5840</v>
      </c>
      <c r="AG1312" s="72">
        <v>5690</v>
      </c>
      <c r="AH1312" s="72">
        <v>5760</v>
      </c>
      <c r="AI1312" s="72">
        <v>24800</v>
      </c>
      <c r="AJ1312" s="72">
        <v>5760</v>
      </c>
      <c r="AK1312" s="72">
        <v>5760</v>
      </c>
      <c r="AL1312" s="72">
        <v>5700</v>
      </c>
      <c r="AM1312" s="72">
        <v>5740</v>
      </c>
      <c r="AN1312" s="72">
        <v>6600</v>
      </c>
      <c r="AO1312" s="72">
        <v>5740</v>
      </c>
      <c r="AP1312" s="72">
        <v>5790</v>
      </c>
      <c r="AQ1312" s="72">
        <v>5740</v>
      </c>
      <c r="AR1312" s="72">
        <v>5760</v>
      </c>
      <c r="AS1312" s="72">
        <v>8300</v>
      </c>
      <c r="AT1312" s="72">
        <v>5760</v>
      </c>
      <c r="AU1312" s="72">
        <v>5800</v>
      </c>
      <c r="AV1312" s="72">
        <v>5750</v>
      </c>
      <c r="AW1312" s="72">
        <v>5800</v>
      </c>
      <c r="AX1312" s="72">
        <v>3600</v>
      </c>
      <c r="AY1312" s="72">
        <v>5790</v>
      </c>
      <c r="AZ1312" s="72">
        <v>5850</v>
      </c>
      <c r="BA1312" s="72">
        <v>5790</v>
      </c>
      <c r="BB1312" s="72">
        <v>5810</v>
      </c>
      <c r="BC1312" s="72">
        <v>7800</v>
      </c>
    </row>
    <row r="1313" spans="1:55" s="72" customFormat="1" ht="15">
      <c r="A1313" s="15" t="s">
        <v>18</v>
      </c>
      <c r="B1313" s="30">
        <v>5</v>
      </c>
      <c r="C1313" s="30">
        <v>4955</v>
      </c>
      <c r="D1313" s="10" t="s">
        <v>487</v>
      </c>
      <c r="E1313" s="15" t="s">
        <v>20</v>
      </c>
      <c r="F1313" s="15" t="s">
        <v>973</v>
      </c>
      <c r="G1313" s="50">
        <v>1810</v>
      </c>
      <c r="H1313" s="50">
        <v>188</v>
      </c>
      <c r="I1313" s="58">
        <v>0.1159</v>
      </c>
      <c r="J1313" s="50">
        <v>51200</v>
      </c>
      <c r="K1313" s="50">
        <v>1825</v>
      </c>
      <c r="L1313" s="53">
        <v>1635</v>
      </c>
      <c r="M1313" s="63">
        <f t="shared" si="128"/>
        <v>7.8947368421052627E-2</v>
      </c>
      <c r="N1313" s="42" t="str">
        <f>IFERROR(VLOOKUP(C1313, マスタ!$E$2:$G$33, 3, TRUE), "")</f>
        <v>化学・医薬品</v>
      </c>
      <c r="O1313" s="15" t="str">
        <f>IF(F1313 = "", "", TEXT( WORKDAY(TEXT(LEFT(F1313, FIND("(", F1313) - 1), "yyyy/mm/dd"), 1, マスタ!$A$2:$A$106), "yyyymmdd"))</f>
        <v>20170901</v>
      </c>
      <c r="P1313" s="16">
        <v>42979</v>
      </c>
      <c r="Q1313" s="56">
        <v>1744</v>
      </c>
      <c r="R1313" s="56">
        <v>1754</v>
      </c>
      <c r="S1313" s="56">
        <v>1713</v>
      </c>
      <c r="T1313" s="15" t="str">
        <f t="shared" si="129"/>
        <v>無</v>
      </c>
      <c r="U1313" s="15" t="str">
        <f t="shared" si="130"/>
        <v>有</v>
      </c>
      <c r="V1313" s="67">
        <f t="shared" si="131"/>
        <v>-3.6464088397790029E-2</v>
      </c>
      <c r="W1313" s="17" t="s">
        <v>966</v>
      </c>
      <c r="X1313" s="46">
        <v>-18</v>
      </c>
      <c r="Y1313" s="71">
        <f t="shared" si="132"/>
        <v>-9.9447513812154682</v>
      </c>
      <c r="Z1313" s="72">
        <v>1744</v>
      </c>
      <c r="AA1313" s="72">
        <v>1744</v>
      </c>
      <c r="AB1313" s="72">
        <v>1713</v>
      </c>
      <c r="AC1313" s="72">
        <v>1713</v>
      </c>
      <c r="AD1313" s="72">
        <v>9000</v>
      </c>
      <c r="AE1313" s="72">
        <v>1714</v>
      </c>
      <c r="AF1313" s="72">
        <v>1731</v>
      </c>
      <c r="AG1313" s="72">
        <v>1714</v>
      </c>
      <c r="AH1313" s="72">
        <v>1731</v>
      </c>
      <c r="AI1313" s="72">
        <v>900</v>
      </c>
      <c r="AJ1313" s="72">
        <v>1733</v>
      </c>
      <c r="AK1313" s="72">
        <v>1733</v>
      </c>
      <c r="AL1313" s="72">
        <v>1733</v>
      </c>
      <c r="AM1313" s="72">
        <v>1733</v>
      </c>
      <c r="AN1313" s="72">
        <v>100</v>
      </c>
      <c r="AO1313" s="72">
        <v>1735</v>
      </c>
      <c r="AP1313" s="72">
        <v>1735</v>
      </c>
      <c r="AQ1313" s="72">
        <v>1721</v>
      </c>
      <c r="AR1313" s="72">
        <v>1721</v>
      </c>
      <c r="AS1313" s="72">
        <v>1100</v>
      </c>
      <c r="AT1313" s="72">
        <v>1720</v>
      </c>
      <c r="AU1313" s="72">
        <v>1727</v>
      </c>
      <c r="AV1313" s="72">
        <v>1719</v>
      </c>
      <c r="AW1313" s="72">
        <v>1727</v>
      </c>
      <c r="AX1313" s="72">
        <v>300</v>
      </c>
      <c r="AY1313" s="72">
        <v>1728</v>
      </c>
      <c r="AZ1313" s="72">
        <v>1728</v>
      </c>
      <c r="BA1313" s="72">
        <v>1728</v>
      </c>
      <c r="BB1313" s="72">
        <v>1728</v>
      </c>
      <c r="BC1313" s="72">
        <v>100</v>
      </c>
    </row>
    <row r="1314" spans="1:55" s="72" customFormat="1" ht="27">
      <c r="A1314" s="15" t="s">
        <v>18</v>
      </c>
      <c r="B1314" s="30">
        <v>8</v>
      </c>
      <c r="C1314" s="30">
        <v>3445</v>
      </c>
      <c r="D1314" s="10" t="s">
        <v>140</v>
      </c>
      <c r="E1314" s="15" t="s">
        <v>20</v>
      </c>
      <c r="F1314" s="15" t="s">
        <v>973</v>
      </c>
      <c r="G1314" s="50">
        <v>4130</v>
      </c>
      <c r="H1314" s="50">
        <v>380</v>
      </c>
      <c r="I1314" s="58">
        <v>0.1013</v>
      </c>
      <c r="J1314" s="50">
        <v>255400</v>
      </c>
      <c r="K1314" s="50">
        <v>4175</v>
      </c>
      <c r="L1314" s="53">
        <v>3775</v>
      </c>
      <c r="M1314" s="63">
        <f t="shared" si="128"/>
        <v>0.1125</v>
      </c>
      <c r="N1314" s="42" t="str">
        <f>IFERROR(VLOOKUP(C1314, マスタ!$E$2:$G$33, 3, TRUE), "")</f>
        <v>繊維製品</v>
      </c>
      <c r="O1314" s="15" t="str">
        <f>IF(F1314 = "", "", TEXT( WORKDAY(TEXT(LEFT(F1314, FIND("(", F1314) - 1), "yyyy/mm/dd"), 1, マスタ!$A$2:$A$106), "yyyymmdd"))</f>
        <v>20170901</v>
      </c>
      <c r="P1314" s="16">
        <v>42979</v>
      </c>
      <c r="Q1314" s="56">
        <v>4090</v>
      </c>
      <c r="R1314" s="56">
        <v>4245</v>
      </c>
      <c r="S1314" s="56">
        <v>4010</v>
      </c>
      <c r="T1314" s="15" t="str">
        <f t="shared" si="129"/>
        <v>有</v>
      </c>
      <c r="U1314" s="15" t="str">
        <f t="shared" si="130"/>
        <v>有</v>
      </c>
      <c r="V1314" s="67">
        <f t="shared" si="131"/>
        <v>-9.6852300242130651E-3</v>
      </c>
      <c r="W1314" s="17" t="s">
        <v>966</v>
      </c>
      <c r="X1314" s="46">
        <v>-41</v>
      </c>
      <c r="Y1314" s="71">
        <f t="shared" si="132"/>
        <v>-9.9273607748184016</v>
      </c>
      <c r="Z1314" s="72">
        <v>4090</v>
      </c>
      <c r="AA1314" s="72">
        <v>4095</v>
      </c>
      <c r="AB1314" s="72">
        <v>4030</v>
      </c>
      <c r="AC1314" s="72">
        <v>4030</v>
      </c>
      <c r="AD1314" s="72">
        <v>7400</v>
      </c>
      <c r="AE1314" s="72">
        <v>4035</v>
      </c>
      <c r="AF1314" s="72">
        <v>4035</v>
      </c>
      <c r="AG1314" s="72">
        <v>4010</v>
      </c>
      <c r="AH1314" s="72">
        <v>4010</v>
      </c>
      <c r="AI1314" s="72">
        <v>3000</v>
      </c>
      <c r="AJ1314" s="72">
        <v>4025</v>
      </c>
      <c r="AK1314" s="72">
        <v>4075</v>
      </c>
      <c r="AL1314" s="72">
        <v>4020</v>
      </c>
      <c r="AM1314" s="72">
        <v>4075</v>
      </c>
      <c r="AN1314" s="72">
        <v>3400</v>
      </c>
      <c r="AO1314" s="72">
        <v>4060</v>
      </c>
      <c r="AP1314" s="72">
        <v>4075</v>
      </c>
      <c r="AQ1314" s="72">
        <v>4050</v>
      </c>
      <c r="AR1314" s="72">
        <v>4075</v>
      </c>
      <c r="AS1314" s="72">
        <v>2300</v>
      </c>
      <c r="AT1314" s="72">
        <v>4075</v>
      </c>
      <c r="AU1314" s="72">
        <v>4080</v>
      </c>
      <c r="AV1314" s="72">
        <v>4075</v>
      </c>
      <c r="AW1314" s="72">
        <v>4080</v>
      </c>
      <c r="AX1314" s="72">
        <v>800</v>
      </c>
      <c r="AY1314" s="72">
        <v>4080</v>
      </c>
      <c r="AZ1314" s="72">
        <v>4090</v>
      </c>
      <c r="BA1314" s="72">
        <v>4070</v>
      </c>
      <c r="BB1314" s="72">
        <v>4070</v>
      </c>
      <c r="BC1314" s="72">
        <v>1400</v>
      </c>
    </row>
    <row r="1315" spans="1:55" s="72" customFormat="1" ht="15">
      <c r="A1315" s="15" t="s">
        <v>18</v>
      </c>
      <c r="B1315" s="30">
        <v>11</v>
      </c>
      <c r="C1315" s="30">
        <v>7715</v>
      </c>
      <c r="D1315" s="10" t="s">
        <v>974</v>
      </c>
      <c r="E1315" s="15" t="s">
        <v>20</v>
      </c>
      <c r="F1315" s="15" t="s">
        <v>973</v>
      </c>
      <c r="G1315" s="50">
        <v>1005</v>
      </c>
      <c r="H1315" s="50">
        <v>77</v>
      </c>
      <c r="I1315" s="58">
        <v>8.3000000000000004E-2</v>
      </c>
      <c r="J1315" s="50">
        <v>463900</v>
      </c>
      <c r="K1315" s="50">
        <v>1039</v>
      </c>
      <c r="L1315" s="53">
        <v>962</v>
      </c>
      <c r="M1315" s="63">
        <f t="shared" si="128"/>
        <v>0.44155844155844154</v>
      </c>
      <c r="N1315" s="42" t="str">
        <f>IFERROR(VLOOKUP(C1315, マスタ!$E$2:$G$33, 3, TRUE), "")</f>
        <v>精密機械</v>
      </c>
      <c r="O1315" s="15" t="str">
        <f>IF(F1315 = "", "", TEXT( WORKDAY(TEXT(LEFT(F1315, FIND("(", F1315) - 1), "yyyy/mm/dd"), 1, マスタ!$A$2:$A$106), "yyyymmdd"))</f>
        <v>20170901</v>
      </c>
      <c r="P1315" s="16">
        <v>42979</v>
      </c>
      <c r="Q1315" s="56">
        <v>1019</v>
      </c>
      <c r="R1315" s="56">
        <v>1039</v>
      </c>
      <c r="S1315" s="56">
        <v>980</v>
      </c>
      <c r="T1315" s="15" t="str">
        <f t="shared" si="129"/>
        <v>有</v>
      </c>
      <c r="U1315" s="15" t="str">
        <f t="shared" si="130"/>
        <v>有</v>
      </c>
      <c r="V1315" s="67">
        <f t="shared" si="131"/>
        <v>1.3930348258706537E-2</v>
      </c>
      <c r="W1315" s="17" t="s">
        <v>966</v>
      </c>
      <c r="X1315" s="46">
        <v>-10</v>
      </c>
      <c r="Y1315" s="71">
        <f t="shared" si="132"/>
        <v>-9.9502487562189046</v>
      </c>
      <c r="Z1315" s="72">
        <v>1019</v>
      </c>
      <c r="AA1315" s="72">
        <v>1020</v>
      </c>
      <c r="AB1315" s="72">
        <v>1005</v>
      </c>
      <c r="AC1315" s="72">
        <v>1006</v>
      </c>
      <c r="AD1315" s="72">
        <v>28500</v>
      </c>
      <c r="AE1315" s="72">
        <v>1005</v>
      </c>
      <c r="AF1315" s="72">
        <v>1005</v>
      </c>
      <c r="AG1315" s="72">
        <v>992</v>
      </c>
      <c r="AH1315" s="72">
        <v>997</v>
      </c>
      <c r="AI1315" s="72">
        <v>8400</v>
      </c>
      <c r="AJ1315" s="72">
        <v>996</v>
      </c>
      <c r="AK1315" s="72">
        <v>1011</v>
      </c>
      <c r="AL1315" s="72">
        <v>996</v>
      </c>
      <c r="AM1315" s="72">
        <v>999</v>
      </c>
      <c r="AN1315" s="72">
        <v>5600</v>
      </c>
      <c r="AO1315" s="72">
        <v>1002</v>
      </c>
      <c r="AP1315" s="72">
        <v>1002</v>
      </c>
      <c r="AQ1315" s="72">
        <v>1000</v>
      </c>
      <c r="AR1315" s="72">
        <v>1000</v>
      </c>
      <c r="AS1315" s="72">
        <v>600</v>
      </c>
      <c r="AT1315" s="72">
        <v>1001</v>
      </c>
      <c r="AU1315" s="72">
        <v>1005</v>
      </c>
      <c r="AV1315" s="72">
        <v>1001</v>
      </c>
      <c r="AW1315" s="72">
        <v>1001</v>
      </c>
      <c r="AX1315" s="72">
        <v>1700</v>
      </c>
      <c r="AY1315" s="72">
        <v>1000</v>
      </c>
      <c r="AZ1315" s="72">
        <v>1000</v>
      </c>
      <c r="BA1315" s="72">
        <v>1000</v>
      </c>
      <c r="BB1315" s="72">
        <v>1000</v>
      </c>
      <c r="BC1315" s="72">
        <v>600</v>
      </c>
    </row>
    <row r="1316" spans="1:55" s="72" customFormat="1" ht="15">
      <c r="A1316" s="15" t="s">
        <v>18</v>
      </c>
      <c r="B1316" s="30">
        <v>12</v>
      </c>
      <c r="C1316" s="30">
        <v>4228</v>
      </c>
      <c r="D1316" s="10" t="s">
        <v>975</v>
      </c>
      <c r="E1316" s="15" t="s">
        <v>20</v>
      </c>
      <c r="F1316" s="15" t="s">
        <v>973</v>
      </c>
      <c r="G1316" s="50">
        <v>1144</v>
      </c>
      <c r="H1316" s="50">
        <v>86</v>
      </c>
      <c r="I1316" s="58">
        <v>8.1299999999999997E-2</v>
      </c>
      <c r="J1316" s="50">
        <v>250600</v>
      </c>
      <c r="K1316" s="50">
        <v>1147</v>
      </c>
      <c r="L1316" s="53">
        <v>1060</v>
      </c>
      <c r="M1316" s="63">
        <f t="shared" si="128"/>
        <v>3.4482758620689655E-2</v>
      </c>
      <c r="N1316" s="42" t="str">
        <f>IFERROR(VLOOKUP(C1316, マスタ!$E$2:$G$33, 3, TRUE), "")</f>
        <v>化学・医薬品</v>
      </c>
      <c r="O1316" s="15" t="str">
        <f>IF(F1316 = "", "", TEXT( WORKDAY(TEXT(LEFT(F1316, FIND("(", F1316) - 1), "yyyy/mm/dd"), 1, マスタ!$A$2:$A$106), "yyyymmdd"))</f>
        <v>20170901</v>
      </c>
      <c r="P1316" s="16">
        <v>42979</v>
      </c>
      <c r="Q1316" s="56">
        <v>1144</v>
      </c>
      <c r="R1316" s="56">
        <v>1210</v>
      </c>
      <c r="S1316" s="56">
        <v>1096</v>
      </c>
      <c r="T1316" s="15" t="str">
        <f t="shared" si="129"/>
        <v>有</v>
      </c>
      <c r="U1316" s="15" t="str">
        <f t="shared" si="130"/>
        <v>有</v>
      </c>
      <c r="V1316" s="67">
        <f t="shared" si="131"/>
        <v>0</v>
      </c>
      <c r="W1316" s="17" t="s">
        <v>966</v>
      </c>
      <c r="X1316" s="46">
        <v>-11</v>
      </c>
      <c r="Y1316" s="71">
        <f t="shared" si="132"/>
        <v>-9.6153846153846168</v>
      </c>
      <c r="Z1316" s="72">
        <v>1144</v>
      </c>
      <c r="AA1316" s="72">
        <v>1144</v>
      </c>
      <c r="AB1316" s="72">
        <v>1133</v>
      </c>
      <c r="AC1316" s="72">
        <v>1134</v>
      </c>
      <c r="AD1316" s="72">
        <v>11300</v>
      </c>
      <c r="AE1316" s="72">
        <v>1135</v>
      </c>
      <c r="AF1316" s="72">
        <v>1135</v>
      </c>
      <c r="AG1316" s="72">
        <v>1126</v>
      </c>
      <c r="AH1316" s="72">
        <v>1126</v>
      </c>
      <c r="AI1316" s="72">
        <v>9400</v>
      </c>
      <c r="AJ1316" s="72">
        <v>1127</v>
      </c>
      <c r="AK1316" s="72">
        <v>1130</v>
      </c>
      <c r="AL1316" s="72">
        <v>1122</v>
      </c>
      <c r="AM1316" s="72">
        <v>1122</v>
      </c>
      <c r="AN1316" s="72">
        <v>4700</v>
      </c>
      <c r="AO1316" s="72">
        <v>1123</v>
      </c>
      <c r="AP1316" s="72">
        <v>1125</v>
      </c>
      <c r="AQ1316" s="72">
        <v>1122</v>
      </c>
      <c r="AR1316" s="72">
        <v>1124</v>
      </c>
      <c r="AS1316" s="72">
        <v>2000</v>
      </c>
      <c r="AT1316" s="72">
        <v>1123</v>
      </c>
      <c r="AU1316" s="72">
        <v>1126</v>
      </c>
      <c r="AV1316" s="72">
        <v>1123</v>
      </c>
      <c r="AW1316" s="72">
        <v>1126</v>
      </c>
      <c r="AX1316" s="72">
        <v>1800</v>
      </c>
      <c r="AY1316" s="72">
        <v>1124</v>
      </c>
      <c r="AZ1316" s="72">
        <v>1124</v>
      </c>
      <c r="BA1316" s="72">
        <v>1096</v>
      </c>
      <c r="BB1316" s="72">
        <v>1122</v>
      </c>
      <c r="BC1316" s="72">
        <v>11700</v>
      </c>
    </row>
    <row r="1317" spans="1:55" s="72" customFormat="1" ht="27">
      <c r="A1317" s="15" t="s">
        <v>18</v>
      </c>
      <c r="B1317" s="30">
        <v>14</v>
      </c>
      <c r="C1317" s="30">
        <v>2930</v>
      </c>
      <c r="D1317" s="10" t="s">
        <v>239</v>
      </c>
      <c r="E1317" s="15" t="s">
        <v>20</v>
      </c>
      <c r="F1317" s="15" t="s">
        <v>973</v>
      </c>
      <c r="G1317" s="50">
        <v>1165</v>
      </c>
      <c r="H1317" s="50">
        <v>85</v>
      </c>
      <c r="I1317" s="58">
        <v>7.8700000000000006E-2</v>
      </c>
      <c r="J1317" s="50">
        <v>586200</v>
      </c>
      <c r="K1317" s="50">
        <v>1180</v>
      </c>
      <c r="L1317" s="53">
        <v>1071</v>
      </c>
      <c r="M1317" s="63">
        <f t="shared" si="128"/>
        <v>0.13761467889908258</v>
      </c>
      <c r="N1317" s="42" t="str">
        <f>IFERROR(VLOOKUP(C1317, マスタ!$E$2:$G$33, 3, TRUE), "")</f>
        <v>食品</v>
      </c>
      <c r="O1317" s="15" t="str">
        <f>IF(F1317 = "", "", TEXT( WORKDAY(TEXT(LEFT(F1317, FIND("(", F1317) - 1), "yyyy/mm/dd"), 1, マスタ!$A$2:$A$106), "yyyymmdd"))</f>
        <v>20170901</v>
      </c>
      <c r="P1317" s="16">
        <v>42979</v>
      </c>
      <c r="Q1317" s="56">
        <v>1152</v>
      </c>
      <c r="R1317" s="56">
        <v>1170</v>
      </c>
      <c r="S1317" s="56">
        <v>1111</v>
      </c>
      <c r="T1317" s="15" t="str">
        <f t="shared" si="129"/>
        <v>有</v>
      </c>
      <c r="U1317" s="15" t="str">
        <f t="shared" si="130"/>
        <v>有</v>
      </c>
      <c r="V1317" s="67">
        <f t="shared" si="131"/>
        <v>-1.1158798283261828E-2</v>
      </c>
      <c r="W1317" s="17" t="s">
        <v>966</v>
      </c>
      <c r="X1317" s="46">
        <v>-11</v>
      </c>
      <c r="Y1317" s="71">
        <f t="shared" si="132"/>
        <v>-9.4420600858369088</v>
      </c>
      <c r="Z1317" s="72">
        <v>1152</v>
      </c>
      <c r="AA1317" s="72">
        <v>1170</v>
      </c>
      <c r="AB1317" s="72">
        <v>1152</v>
      </c>
      <c r="AC1317" s="72">
        <v>1160</v>
      </c>
      <c r="AD1317" s="72">
        <v>29900</v>
      </c>
      <c r="AE1317" s="72">
        <v>1167</v>
      </c>
      <c r="AF1317" s="72">
        <v>1168</v>
      </c>
      <c r="AG1317" s="72">
        <v>1144</v>
      </c>
      <c r="AH1317" s="72">
        <v>1145</v>
      </c>
      <c r="AI1317" s="72">
        <v>20300</v>
      </c>
      <c r="AJ1317" s="72">
        <v>1146</v>
      </c>
      <c r="AK1317" s="72">
        <v>1149</v>
      </c>
      <c r="AL1317" s="72">
        <v>1127</v>
      </c>
      <c r="AM1317" s="72">
        <v>1134</v>
      </c>
      <c r="AN1317" s="72">
        <v>15000</v>
      </c>
      <c r="AO1317" s="72">
        <v>1131</v>
      </c>
      <c r="AP1317" s="72">
        <v>1135</v>
      </c>
      <c r="AQ1317" s="72">
        <v>1127</v>
      </c>
      <c r="AR1317" s="72">
        <v>1132</v>
      </c>
      <c r="AS1317" s="72">
        <v>9300</v>
      </c>
      <c r="AT1317" s="72">
        <v>1129</v>
      </c>
      <c r="AU1317" s="72">
        <v>1138</v>
      </c>
      <c r="AV1317" s="72">
        <v>1127</v>
      </c>
      <c r="AW1317" s="72">
        <v>1134</v>
      </c>
      <c r="AX1317" s="72">
        <v>5000</v>
      </c>
      <c r="AY1317" s="72">
        <v>1134</v>
      </c>
      <c r="AZ1317" s="72">
        <v>1134</v>
      </c>
      <c r="BA1317" s="72">
        <v>1117</v>
      </c>
      <c r="BB1317" s="72">
        <v>1120</v>
      </c>
      <c r="BC1317" s="72">
        <v>26800</v>
      </c>
    </row>
    <row r="1318" spans="1:55" s="72" customFormat="1" ht="15">
      <c r="A1318" s="15" t="s">
        <v>18</v>
      </c>
      <c r="B1318" s="30">
        <v>15</v>
      </c>
      <c r="C1318" s="30">
        <v>7591</v>
      </c>
      <c r="D1318" s="10" t="s">
        <v>514</v>
      </c>
      <c r="E1318" s="15" t="s">
        <v>20</v>
      </c>
      <c r="F1318" s="15" t="s">
        <v>973</v>
      </c>
      <c r="G1318" s="50">
        <v>1720</v>
      </c>
      <c r="H1318" s="50">
        <v>120</v>
      </c>
      <c r="I1318" s="58">
        <v>7.4999999999999997E-2</v>
      </c>
      <c r="J1318" s="50">
        <v>62400</v>
      </c>
      <c r="K1318" s="50">
        <v>1728</v>
      </c>
      <c r="L1318" s="53">
        <v>1605</v>
      </c>
      <c r="M1318" s="63">
        <f t="shared" si="128"/>
        <v>6.5040650406504072E-2</v>
      </c>
      <c r="N1318" s="42" t="str">
        <f>IFERROR(VLOOKUP(C1318, マスタ!$E$2:$G$33, 3, TRUE), "")</f>
        <v>75</v>
      </c>
      <c r="O1318" s="15" t="str">
        <f>IF(F1318 = "", "", TEXT( WORKDAY(TEXT(LEFT(F1318, FIND("(", F1318) - 1), "yyyy/mm/dd"), 1, マスタ!$A$2:$A$106), "yyyymmdd"))</f>
        <v>20170901</v>
      </c>
      <c r="P1318" s="16">
        <v>42979</v>
      </c>
      <c r="Q1318" s="56">
        <v>1723</v>
      </c>
      <c r="R1318" s="56">
        <v>1759</v>
      </c>
      <c r="S1318" s="56">
        <v>1723</v>
      </c>
      <c r="T1318" s="15" t="str">
        <f t="shared" si="129"/>
        <v>有</v>
      </c>
      <c r="U1318" s="15" t="str">
        <f t="shared" si="130"/>
        <v>無</v>
      </c>
      <c r="V1318" s="67">
        <f t="shared" si="131"/>
        <v>1.7441860465117198E-3</v>
      </c>
      <c r="W1318" s="17" t="s">
        <v>967</v>
      </c>
      <c r="X1318" s="46">
        <v>5</v>
      </c>
      <c r="Y1318" s="71">
        <f t="shared" si="132"/>
        <v>2.9069767441860463</v>
      </c>
      <c r="Z1318" s="72">
        <v>1723</v>
      </c>
      <c r="AA1318" s="72">
        <v>1728</v>
      </c>
      <c r="AB1318" s="72">
        <v>1723</v>
      </c>
      <c r="AC1318" s="72">
        <v>1728</v>
      </c>
      <c r="AD1318" s="72">
        <v>1100</v>
      </c>
      <c r="AI1318" s="72">
        <v>0</v>
      </c>
      <c r="AN1318" s="72">
        <v>0</v>
      </c>
      <c r="AO1318" s="72">
        <v>1728</v>
      </c>
      <c r="AP1318" s="72">
        <v>1728</v>
      </c>
      <c r="AQ1318" s="72">
        <v>1728</v>
      </c>
      <c r="AR1318" s="72">
        <v>1728</v>
      </c>
      <c r="AS1318" s="72">
        <v>100</v>
      </c>
      <c r="AT1318" s="72">
        <v>1728</v>
      </c>
      <c r="AU1318" s="72">
        <v>1728</v>
      </c>
      <c r="AV1318" s="72">
        <v>1728</v>
      </c>
      <c r="AW1318" s="72">
        <v>1728</v>
      </c>
      <c r="AX1318" s="72">
        <v>100</v>
      </c>
      <c r="AY1318" s="72">
        <v>1730</v>
      </c>
      <c r="AZ1318" s="72">
        <v>1734</v>
      </c>
      <c r="BA1318" s="72">
        <v>1729</v>
      </c>
      <c r="BB1318" s="72">
        <v>1729</v>
      </c>
      <c r="BC1318" s="72">
        <v>1900</v>
      </c>
    </row>
    <row r="1319" spans="1:55" s="72" customFormat="1" ht="15">
      <c r="A1319" s="15" t="s">
        <v>18</v>
      </c>
      <c r="B1319" s="30">
        <v>16</v>
      </c>
      <c r="C1319" s="30">
        <v>4337</v>
      </c>
      <c r="D1319" s="10" t="s">
        <v>299</v>
      </c>
      <c r="E1319" s="15" t="s">
        <v>20</v>
      </c>
      <c r="F1319" s="15" t="s">
        <v>973</v>
      </c>
      <c r="G1319" s="50">
        <v>4285</v>
      </c>
      <c r="H1319" s="50">
        <v>295</v>
      </c>
      <c r="I1319" s="58">
        <v>7.3899999999999993E-2</v>
      </c>
      <c r="J1319" s="50">
        <v>54700</v>
      </c>
      <c r="K1319" s="50">
        <v>4290</v>
      </c>
      <c r="L1319" s="53">
        <v>3990</v>
      </c>
      <c r="M1319" s="63">
        <f t="shared" si="128"/>
        <v>1.6666666666666666E-2</v>
      </c>
      <c r="N1319" s="42" t="str">
        <f>IFERROR(VLOOKUP(C1319, マスタ!$E$2:$G$33, 3, TRUE), "")</f>
        <v>化学・医薬品</v>
      </c>
      <c r="O1319" s="15" t="str">
        <f>IF(F1319 = "", "", TEXT( WORKDAY(TEXT(LEFT(F1319, FIND("(", F1319) - 1), "yyyy/mm/dd"), 1, マスタ!$A$2:$A$106), "yyyymmdd"))</f>
        <v>20170901</v>
      </c>
      <c r="P1319" s="16">
        <v>42979</v>
      </c>
      <c r="Q1319" s="56">
        <v>4270</v>
      </c>
      <c r="R1319" s="56">
        <v>4425</v>
      </c>
      <c r="S1319" s="56">
        <v>4240</v>
      </c>
      <c r="T1319" s="15" t="str">
        <f t="shared" si="129"/>
        <v>有</v>
      </c>
      <c r="U1319" s="15" t="str">
        <f t="shared" si="130"/>
        <v>無</v>
      </c>
      <c r="V1319" s="67">
        <f t="shared" si="131"/>
        <v>-3.500583430571802E-3</v>
      </c>
      <c r="W1319" s="17" t="s">
        <v>967</v>
      </c>
      <c r="X1319" s="46">
        <v>0</v>
      </c>
      <c r="Y1319" s="71">
        <f t="shared" si="132"/>
        <v>0</v>
      </c>
      <c r="Z1319" s="72">
        <v>4270</v>
      </c>
      <c r="AA1319" s="72">
        <v>4280</v>
      </c>
      <c r="AB1319" s="72">
        <v>4240</v>
      </c>
      <c r="AC1319" s="72">
        <v>4260</v>
      </c>
      <c r="AD1319" s="72">
        <v>4000</v>
      </c>
      <c r="AE1319" s="72">
        <v>4265</v>
      </c>
      <c r="AF1319" s="72">
        <v>4280</v>
      </c>
      <c r="AG1319" s="72">
        <v>4265</v>
      </c>
      <c r="AH1319" s="72">
        <v>4265</v>
      </c>
      <c r="AI1319" s="72">
        <v>500</v>
      </c>
      <c r="AJ1319" s="72">
        <v>4265</v>
      </c>
      <c r="AK1319" s="72">
        <v>4265</v>
      </c>
      <c r="AL1319" s="72">
        <v>4265</v>
      </c>
      <c r="AM1319" s="72">
        <v>4265</v>
      </c>
      <c r="AN1319" s="72">
        <v>100</v>
      </c>
      <c r="AS1319" s="72">
        <v>0</v>
      </c>
      <c r="AT1319" s="72">
        <v>4270</v>
      </c>
      <c r="AU1319" s="72">
        <v>4270</v>
      </c>
      <c r="AV1319" s="72">
        <v>4270</v>
      </c>
      <c r="AW1319" s="72">
        <v>4270</v>
      </c>
      <c r="AX1319" s="72">
        <v>100</v>
      </c>
      <c r="AY1319" s="72">
        <v>4275</v>
      </c>
      <c r="AZ1319" s="72">
        <v>4275</v>
      </c>
      <c r="BA1319" s="72">
        <v>4275</v>
      </c>
      <c r="BB1319" s="72">
        <v>4275</v>
      </c>
      <c r="BC1319" s="72">
        <v>100</v>
      </c>
    </row>
    <row r="1320" spans="1:55" s="72" customFormat="1" ht="15">
      <c r="A1320" s="15" t="s">
        <v>18</v>
      </c>
      <c r="B1320" s="30">
        <v>17</v>
      </c>
      <c r="C1320" s="30">
        <v>2737</v>
      </c>
      <c r="D1320" s="10" t="s">
        <v>374</v>
      </c>
      <c r="E1320" s="15" t="s">
        <v>20</v>
      </c>
      <c r="F1320" s="15" t="s">
        <v>973</v>
      </c>
      <c r="G1320" s="50">
        <v>2574</v>
      </c>
      <c r="H1320" s="50">
        <v>176</v>
      </c>
      <c r="I1320" s="58">
        <v>7.3400000000000007E-2</v>
      </c>
      <c r="J1320" s="50">
        <v>23900</v>
      </c>
      <c r="K1320" s="50">
        <v>2578</v>
      </c>
      <c r="L1320" s="53">
        <v>2413</v>
      </c>
      <c r="M1320" s="63">
        <f t="shared" si="128"/>
        <v>2.4242424242424242E-2</v>
      </c>
      <c r="N1320" s="42" t="str">
        <f>IFERROR(VLOOKUP(C1320, マスタ!$E$2:$G$33, 3, TRUE), "")</f>
        <v>食品</v>
      </c>
      <c r="O1320" s="15" t="str">
        <f>IF(F1320 = "", "", TEXT( WORKDAY(TEXT(LEFT(F1320, FIND("(", F1320) - 1), "yyyy/mm/dd"), 1, マスタ!$A$2:$A$106), "yyyymmdd"))</f>
        <v>20170901</v>
      </c>
      <c r="P1320" s="16">
        <v>42979</v>
      </c>
      <c r="Q1320" s="56">
        <v>2597</v>
      </c>
      <c r="R1320" s="56">
        <v>2597</v>
      </c>
      <c r="S1320" s="56">
        <v>2548</v>
      </c>
      <c r="T1320" s="15" t="str">
        <f t="shared" si="129"/>
        <v>無</v>
      </c>
      <c r="U1320" s="15" t="str">
        <f t="shared" si="130"/>
        <v>有</v>
      </c>
      <c r="V1320" s="67">
        <f t="shared" si="131"/>
        <v>8.9355089355089845E-3</v>
      </c>
      <c r="W1320" s="17" t="s">
        <v>966</v>
      </c>
      <c r="X1320" s="46">
        <v>-25</v>
      </c>
      <c r="Y1320" s="71">
        <f t="shared" si="132"/>
        <v>-9.7125097125097124</v>
      </c>
      <c r="Z1320" s="72">
        <v>2597</v>
      </c>
      <c r="AA1320" s="72">
        <v>2597</v>
      </c>
      <c r="AB1320" s="72">
        <v>2597</v>
      </c>
      <c r="AC1320" s="72">
        <v>2597</v>
      </c>
      <c r="AD1320" s="72">
        <v>1900</v>
      </c>
      <c r="AI1320" s="72">
        <v>0</v>
      </c>
      <c r="AN1320" s="72">
        <v>0</v>
      </c>
      <c r="AO1320" s="72">
        <v>2574</v>
      </c>
      <c r="AP1320" s="72">
        <v>2574</v>
      </c>
      <c r="AQ1320" s="72">
        <v>2555</v>
      </c>
      <c r="AR1320" s="72">
        <v>2555</v>
      </c>
      <c r="AS1320" s="72">
        <v>200</v>
      </c>
      <c r="AT1320" s="72">
        <v>2548</v>
      </c>
      <c r="AU1320" s="72">
        <v>2548</v>
      </c>
      <c r="AV1320" s="72">
        <v>2548</v>
      </c>
      <c r="AW1320" s="72">
        <v>2548</v>
      </c>
      <c r="AX1320" s="72">
        <v>200</v>
      </c>
      <c r="AY1320" s="72">
        <v>2572</v>
      </c>
      <c r="AZ1320" s="72">
        <v>2572</v>
      </c>
      <c r="BA1320" s="72">
        <v>2572</v>
      </c>
      <c r="BB1320" s="72">
        <v>2572</v>
      </c>
      <c r="BC1320" s="72">
        <v>100</v>
      </c>
    </row>
    <row r="1321" spans="1:55" s="72" customFormat="1" ht="15">
      <c r="A1321" s="15" t="s">
        <v>18</v>
      </c>
      <c r="B1321" s="30">
        <v>18</v>
      </c>
      <c r="C1321" s="30">
        <v>3662</v>
      </c>
      <c r="D1321" s="10" t="s">
        <v>215</v>
      </c>
      <c r="E1321" s="15" t="s">
        <v>20</v>
      </c>
      <c r="F1321" s="15" t="s">
        <v>973</v>
      </c>
      <c r="G1321" s="50">
        <v>2879</v>
      </c>
      <c r="H1321" s="50">
        <v>184</v>
      </c>
      <c r="I1321" s="58">
        <v>6.83E-2</v>
      </c>
      <c r="J1321" s="50">
        <v>1281000</v>
      </c>
      <c r="K1321" s="50">
        <v>3000</v>
      </c>
      <c r="L1321" s="53">
        <v>2737</v>
      </c>
      <c r="M1321" s="63">
        <f t="shared" si="128"/>
        <v>0.46007604562737642</v>
      </c>
      <c r="N1321" s="42" t="str">
        <f>IFERROR(VLOOKUP(C1321, マスタ!$E$2:$G$33, 3, TRUE), "")</f>
        <v>36</v>
      </c>
      <c r="O1321" s="15" t="str">
        <f>IF(F1321 = "", "", TEXT( WORKDAY(TEXT(LEFT(F1321, FIND("(", F1321) - 1), "yyyy/mm/dd"), 1, マスタ!$A$2:$A$106), "yyyymmdd"))</f>
        <v>20170901</v>
      </c>
      <c r="P1321" s="16">
        <v>42979</v>
      </c>
      <c r="Q1321" s="56">
        <v>2890</v>
      </c>
      <c r="R1321" s="56">
        <v>2932</v>
      </c>
      <c r="S1321" s="56">
        <v>2810</v>
      </c>
      <c r="T1321" s="15" t="str">
        <f t="shared" si="129"/>
        <v>有</v>
      </c>
      <c r="U1321" s="15" t="str">
        <f t="shared" si="130"/>
        <v>有</v>
      </c>
      <c r="V1321" s="67">
        <f t="shared" si="131"/>
        <v>3.8207711010767031E-3</v>
      </c>
      <c r="W1321" s="17" t="s">
        <v>967</v>
      </c>
      <c r="X1321" s="46">
        <v>12</v>
      </c>
      <c r="Y1321" s="71">
        <f t="shared" si="132"/>
        <v>4.1681139284473776</v>
      </c>
      <c r="Z1321" s="72">
        <v>2890</v>
      </c>
      <c r="AA1321" s="72">
        <v>2932</v>
      </c>
      <c r="AB1321" s="72">
        <v>2887</v>
      </c>
      <c r="AC1321" s="72">
        <v>2898</v>
      </c>
      <c r="AD1321" s="72">
        <v>48500</v>
      </c>
      <c r="AE1321" s="72">
        <v>2901</v>
      </c>
      <c r="AF1321" s="72">
        <v>2903</v>
      </c>
      <c r="AG1321" s="72">
        <v>2887</v>
      </c>
      <c r="AH1321" s="72">
        <v>2900</v>
      </c>
      <c r="AI1321" s="72">
        <v>12300</v>
      </c>
      <c r="AJ1321" s="72">
        <v>2900</v>
      </c>
      <c r="AK1321" s="72">
        <v>2923</v>
      </c>
      <c r="AL1321" s="72">
        <v>2900</v>
      </c>
      <c r="AM1321" s="72">
        <v>2913</v>
      </c>
      <c r="AN1321" s="72">
        <v>13500</v>
      </c>
      <c r="AO1321" s="72">
        <v>2912</v>
      </c>
      <c r="AP1321" s="72">
        <v>2916</v>
      </c>
      <c r="AQ1321" s="72">
        <v>2900</v>
      </c>
      <c r="AR1321" s="72">
        <v>2902</v>
      </c>
      <c r="AS1321" s="72">
        <v>5700</v>
      </c>
      <c r="AT1321" s="72">
        <v>2904</v>
      </c>
      <c r="AU1321" s="72">
        <v>2909</v>
      </c>
      <c r="AV1321" s="72">
        <v>2897</v>
      </c>
      <c r="AW1321" s="72">
        <v>2902</v>
      </c>
      <c r="AX1321" s="72">
        <v>8300</v>
      </c>
      <c r="AY1321" s="72">
        <v>2900</v>
      </c>
      <c r="AZ1321" s="72">
        <v>2900</v>
      </c>
      <c r="BA1321" s="72">
        <v>2882</v>
      </c>
      <c r="BB1321" s="72">
        <v>2886</v>
      </c>
      <c r="BC1321" s="72">
        <v>5400</v>
      </c>
    </row>
    <row r="1322" spans="1:55" s="72" customFormat="1" ht="15">
      <c r="A1322" s="15" t="s">
        <v>18</v>
      </c>
      <c r="B1322" s="30">
        <v>19</v>
      </c>
      <c r="C1322" s="30">
        <v>4109</v>
      </c>
      <c r="D1322" s="10" t="s">
        <v>361</v>
      </c>
      <c r="E1322" s="15" t="s">
        <v>20</v>
      </c>
      <c r="F1322" s="15" t="s">
        <v>973</v>
      </c>
      <c r="G1322" s="50">
        <v>4770</v>
      </c>
      <c r="H1322" s="50">
        <v>290</v>
      </c>
      <c r="I1322" s="58">
        <v>6.4699999999999994E-2</v>
      </c>
      <c r="J1322" s="50">
        <v>717200</v>
      </c>
      <c r="K1322" s="50">
        <v>4810</v>
      </c>
      <c r="L1322" s="53">
        <v>4530</v>
      </c>
      <c r="M1322" s="63">
        <f t="shared" si="128"/>
        <v>0.14285714285714285</v>
      </c>
      <c r="N1322" s="42" t="str">
        <f>IFERROR(VLOOKUP(C1322, マスタ!$E$2:$G$33, 3, TRUE), "")</f>
        <v>化学・医薬品</v>
      </c>
      <c r="O1322" s="15" t="str">
        <f>IF(F1322 = "", "", TEXT( WORKDAY(TEXT(LEFT(F1322, FIND("(", F1322) - 1), "yyyy/mm/dd"), 1, マスタ!$A$2:$A$106), "yyyymmdd"))</f>
        <v>20170901</v>
      </c>
      <c r="P1322" s="16">
        <v>42979</v>
      </c>
      <c r="Q1322" s="56">
        <v>4800</v>
      </c>
      <c r="R1322" s="56">
        <v>4815</v>
      </c>
      <c r="S1322" s="56">
        <v>4605</v>
      </c>
      <c r="T1322" s="15" t="str">
        <f t="shared" si="129"/>
        <v>無</v>
      </c>
      <c r="U1322" s="15" t="str">
        <f t="shared" si="130"/>
        <v>有</v>
      </c>
      <c r="V1322" s="67">
        <f t="shared" si="131"/>
        <v>6.2893081761006275E-3</v>
      </c>
      <c r="W1322" s="17" t="s">
        <v>966</v>
      </c>
      <c r="X1322" s="46">
        <v>-47</v>
      </c>
      <c r="Y1322" s="71">
        <f t="shared" si="132"/>
        <v>-9.8532494758909852</v>
      </c>
      <c r="Z1322" s="72">
        <v>4800</v>
      </c>
      <c r="AA1322" s="72">
        <v>4815</v>
      </c>
      <c r="AB1322" s="72">
        <v>4755</v>
      </c>
      <c r="AC1322" s="72">
        <v>4755</v>
      </c>
      <c r="AD1322" s="72">
        <v>34700</v>
      </c>
      <c r="AE1322" s="72">
        <v>4770</v>
      </c>
      <c r="AF1322" s="72">
        <v>4770</v>
      </c>
      <c r="AG1322" s="72">
        <v>4705</v>
      </c>
      <c r="AH1322" s="72">
        <v>4720</v>
      </c>
      <c r="AI1322" s="72">
        <v>16700</v>
      </c>
      <c r="AJ1322" s="72">
        <v>4720</v>
      </c>
      <c r="AK1322" s="72">
        <v>4775</v>
      </c>
      <c r="AL1322" s="72">
        <v>4720</v>
      </c>
      <c r="AM1322" s="72">
        <v>4735</v>
      </c>
      <c r="AN1322" s="72">
        <v>8800</v>
      </c>
      <c r="AO1322" s="72">
        <v>4730</v>
      </c>
      <c r="AP1322" s="72">
        <v>4760</v>
      </c>
      <c r="AQ1322" s="72">
        <v>4720</v>
      </c>
      <c r="AR1322" s="72">
        <v>4720</v>
      </c>
      <c r="AS1322" s="72">
        <v>12500</v>
      </c>
      <c r="AT1322" s="72">
        <v>4720</v>
      </c>
      <c r="AU1322" s="72">
        <v>4730</v>
      </c>
      <c r="AV1322" s="72">
        <v>4690</v>
      </c>
      <c r="AW1322" s="72">
        <v>4725</v>
      </c>
      <c r="AX1322" s="72">
        <v>9800</v>
      </c>
      <c r="AY1322" s="72">
        <v>4725</v>
      </c>
      <c r="AZ1322" s="72">
        <v>4725</v>
      </c>
      <c r="BA1322" s="72">
        <v>4690</v>
      </c>
      <c r="BB1322" s="72">
        <v>4695</v>
      </c>
      <c r="BC1322" s="72">
        <v>6500</v>
      </c>
    </row>
    <row r="1323" spans="1:55" s="72" customFormat="1" ht="15">
      <c r="A1323" s="15" t="s">
        <v>18</v>
      </c>
      <c r="B1323" s="30">
        <v>23</v>
      </c>
      <c r="C1323" s="30">
        <v>3134</v>
      </c>
      <c r="D1323" s="10" t="s">
        <v>137</v>
      </c>
      <c r="E1323" s="15" t="s">
        <v>20</v>
      </c>
      <c r="F1323" s="15" t="s">
        <v>973</v>
      </c>
      <c r="G1323" s="50">
        <v>1638</v>
      </c>
      <c r="H1323" s="50">
        <v>91</v>
      </c>
      <c r="I1323" s="58">
        <v>5.8799999999999998E-2</v>
      </c>
      <c r="J1323" s="50">
        <v>266600</v>
      </c>
      <c r="K1323" s="50">
        <v>1638</v>
      </c>
      <c r="L1323" s="53">
        <v>1566</v>
      </c>
      <c r="M1323" s="63">
        <f t="shared" si="128"/>
        <v>0</v>
      </c>
      <c r="N1323" s="42" t="str">
        <f>IFERROR(VLOOKUP(C1323, マスタ!$E$2:$G$33, 3, TRUE), "")</f>
        <v>繊維製品</v>
      </c>
      <c r="O1323" s="15" t="str">
        <f>IF(F1323 = "", "", TEXT( WORKDAY(TEXT(LEFT(F1323, FIND("(", F1323) - 1), "yyyy/mm/dd"), 1, マスタ!$A$2:$A$106), "yyyymmdd"))</f>
        <v>20170901</v>
      </c>
      <c r="P1323" s="16">
        <v>42979</v>
      </c>
      <c r="Q1323" s="56">
        <v>1626</v>
      </c>
      <c r="R1323" s="56">
        <v>1659</v>
      </c>
      <c r="S1323" s="56">
        <v>1608</v>
      </c>
      <c r="T1323" s="15" t="str">
        <f t="shared" si="129"/>
        <v>有</v>
      </c>
      <c r="U1323" s="15" t="str">
        <f t="shared" si="130"/>
        <v>有</v>
      </c>
      <c r="V1323" s="67">
        <f t="shared" si="131"/>
        <v>-7.3260073260073E-3</v>
      </c>
      <c r="W1323" s="17" t="s">
        <v>966</v>
      </c>
      <c r="X1323" s="46">
        <v>-16</v>
      </c>
      <c r="Y1323" s="71">
        <f t="shared" si="132"/>
        <v>-9.7680097680097688</v>
      </c>
      <c r="Z1323" s="72">
        <v>1626</v>
      </c>
      <c r="AA1323" s="72">
        <v>1641</v>
      </c>
      <c r="AB1323" s="72">
        <v>1624</v>
      </c>
      <c r="AC1323" s="72">
        <v>1626</v>
      </c>
      <c r="AD1323" s="72">
        <v>8300</v>
      </c>
      <c r="AE1323" s="72">
        <v>1623</v>
      </c>
      <c r="AF1323" s="72">
        <v>1630</v>
      </c>
      <c r="AG1323" s="72">
        <v>1608</v>
      </c>
      <c r="AH1323" s="72">
        <v>1624</v>
      </c>
      <c r="AI1323" s="72">
        <v>10300</v>
      </c>
      <c r="AJ1323" s="72">
        <v>1625</v>
      </c>
      <c r="AK1323" s="72">
        <v>1639</v>
      </c>
      <c r="AL1323" s="72">
        <v>1625</v>
      </c>
      <c r="AM1323" s="72">
        <v>1633</v>
      </c>
      <c r="AN1323" s="72">
        <v>3200</v>
      </c>
      <c r="AO1323" s="72">
        <v>1637</v>
      </c>
      <c r="AP1323" s="72">
        <v>1638</v>
      </c>
      <c r="AQ1323" s="72">
        <v>1630</v>
      </c>
      <c r="AR1323" s="72">
        <v>1630</v>
      </c>
      <c r="AS1323" s="72">
        <v>2200</v>
      </c>
      <c r="AT1323" s="72">
        <v>1632</v>
      </c>
      <c r="AU1323" s="72">
        <v>1635</v>
      </c>
      <c r="AV1323" s="72">
        <v>1618</v>
      </c>
      <c r="AW1323" s="72">
        <v>1630</v>
      </c>
      <c r="AX1323" s="72">
        <v>4100</v>
      </c>
      <c r="AY1323" s="72">
        <v>1628</v>
      </c>
      <c r="AZ1323" s="72">
        <v>1628</v>
      </c>
      <c r="BA1323" s="72">
        <v>1613</v>
      </c>
      <c r="BB1323" s="72">
        <v>1624</v>
      </c>
      <c r="BC1323" s="72">
        <v>2300</v>
      </c>
    </row>
    <row r="1324" spans="1:55" s="72" customFormat="1" ht="15">
      <c r="A1324" s="15" t="s">
        <v>18</v>
      </c>
      <c r="B1324" s="30">
        <v>25</v>
      </c>
      <c r="C1324" s="30">
        <v>5344</v>
      </c>
      <c r="D1324" s="10" t="s">
        <v>333</v>
      </c>
      <c r="E1324" s="15" t="s">
        <v>20</v>
      </c>
      <c r="F1324" s="15" t="s">
        <v>973</v>
      </c>
      <c r="G1324" s="50">
        <v>5970</v>
      </c>
      <c r="H1324" s="50">
        <v>320</v>
      </c>
      <c r="I1324" s="58">
        <v>5.6599999999999998E-2</v>
      </c>
      <c r="J1324" s="50">
        <v>157400</v>
      </c>
      <c r="K1324" s="50">
        <v>5980</v>
      </c>
      <c r="L1324" s="53">
        <v>5670</v>
      </c>
      <c r="M1324" s="63">
        <f t="shared" si="128"/>
        <v>3.2258064516129031E-2</v>
      </c>
      <c r="N1324" s="42" t="str">
        <f>IFERROR(VLOOKUP(C1324, マスタ!$E$2:$G$33, 3, TRUE), "")</f>
        <v>窯業</v>
      </c>
      <c r="O1324" s="15" t="str">
        <f>IF(F1324 = "", "", TEXT( WORKDAY(TEXT(LEFT(F1324, FIND("(", F1324) - 1), "yyyy/mm/dd"), 1, マスタ!$A$2:$A$106), "yyyymmdd"))</f>
        <v>20170901</v>
      </c>
      <c r="P1324" s="16">
        <v>42979</v>
      </c>
      <c r="Q1324" s="56">
        <v>6000</v>
      </c>
      <c r="R1324" s="56">
        <v>6150</v>
      </c>
      <c r="S1324" s="56">
        <v>5960</v>
      </c>
      <c r="T1324" s="15" t="str">
        <f t="shared" si="129"/>
        <v>有</v>
      </c>
      <c r="U1324" s="15" t="str">
        <f t="shared" si="130"/>
        <v>無</v>
      </c>
      <c r="V1324" s="67">
        <f t="shared" si="131"/>
        <v>5.0251256281406143E-3</v>
      </c>
      <c r="W1324" s="17" t="s">
        <v>968</v>
      </c>
      <c r="X1324" s="46">
        <v>119</v>
      </c>
      <c r="Y1324" s="71">
        <f t="shared" si="132"/>
        <v>19.932998324958124</v>
      </c>
      <c r="Z1324" s="72">
        <v>6000</v>
      </c>
      <c r="AA1324" s="72">
        <v>6090</v>
      </c>
      <c r="AB1324" s="72">
        <v>6000</v>
      </c>
      <c r="AC1324" s="72">
        <v>6090</v>
      </c>
      <c r="AD1324" s="72">
        <v>10500</v>
      </c>
      <c r="AE1324" s="72">
        <v>6090</v>
      </c>
      <c r="AF1324" s="72">
        <v>6150</v>
      </c>
      <c r="AG1324" s="72">
        <v>6080</v>
      </c>
      <c r="AH1324" s="72">
        <v>6130</v>
      </c>
      <c r="AI1324" s="72">
        <v>8900</v>
      </c>
      <c r="AJ1324" s="72">
        <v>6130</v>
      </c>
      <c r="AK1324" s="72">
        <v>6140</v>
      </c>
      <c r="AL1324" s="72">
        <v>6100</v>
      </c>
      <c r="AM1324" s="72">
        <v>6130</v>
      </c>
      <c r="AN1324" s="72">
        <v>2900</v>
      </c>
      <c r="AO1324" s="72">
        <v>6130</v>
      </c>
      <c r="AP1324" s="72">
        <v>6130</v>
      </c>
      <c r="AQ1324" s="72">
        <v>6060</v>
      </c>
      <c r="AR1324" s="72">
        <v>6070</v>
      </c>
      <c r="AS1324" s="72">
        <v>3300</v>
      </c>
      <c r="AT1324" s="72">
        <v>6070</v>
      </c>
      <c r="AU1324" s="72">
        <v>6070</v>
      </c>
      <c r="AV1324" s="72">
        <v>6010</v>
      </c>
      <c r="AW1324" s="72">
        <v>6030</v>
      </c>
      <c r="AX1324" s="72">
        <v>5900</v>
      </c>
      <c r="AY1324" s="72">
        <v>6030</v>
      </c>
      <c r="AZ1324" s="72">
        <v>6030</v>
      </c>
      <c r="BA1324" s="72">
        <v>6020</v>
      </c>
      <c r="BB1324" s="72">
        <v>6030</v>
      </c>
      <c r="BC1324" s="72">
        <v>800</v>
      </c>
    </row>
    <row r="1325" spans="1:55" s="72" customFormat="1" ht="15">
      <c r="A1325" s="15" t="s">
        <v>18</v>
      </c>
      <c r="B1325" s="30">
        <v>27</v>
      </c>
      <c r="C1325" s="30">
        <v>6293</v>
      </c>
      <c r="D1325" s="10" t="s">
        <v>286</v>
      </c>
      <c r="E1325" s="15" t="s">
        <v>20</v>
      </c>
      <c r="F1325" s="15" t="s">
        <v>973</v>
      </c>
      <c r="G1325" s="50">
        <v>1357</v>
      </c>
      <c r="H1325" s="50">
        <v>69</v>
      </c>
      <c r="I1325" s="58">
        <v>5.3600000000000002E-2</v>
      </c>
      <c r="J1325" s="50">
        <v>135900</v>
      </c>
      <c r="K1325" s="50">
        <v>1360</v>
      </c>
      <c r="L1325" s="53">
        <v>1290</v>
      </c>
      <c r="M1325" s="63">
        <f t="shared" si="128"/>
        <v>4.2857142857142858E-2</v>
      </c>
      <c r="N1325" s="42" t="str">
        <f>IFERROR(VLOOKUP(C1325, マスタ!$E$2:$G$33, 3, TRUE), "")</f>
        <v>機械</v>
      </c>
      <c r="O1325" s="15" t="str">
        <f>IF(F1325 = "", "", TEXT( WORKDAY(TEXT(LEFT(F1325, FIND("(", F1325) - 1), "yyyy/mm/dd"), 1, マスタ!$A$2:$A$106), "yyyymmdd"))</f>
        <v>20170901</v>
      </c>
      <c r="P1325" s="16">
        <v>42979</v>
      </c>
      <c r="Q1325" s="56">
        <v>1387</v>
      </c>
      <c r="R1325" s="56">
        <v>1430</v>
      </c>
      <c r="S1325" s="56">
        <v>1372</v>
      </c>
      <c r="T1325" s="15" t="str">
        <f t="shared" si="129"/>
        <v>有</v>
      </c>
      <c r="U1325" s="15" t="str">
        <f t="shared" si="130"/>
        <v>有</v>
      </c>
      <c r="V1325" s="67">
        <f t="shared" si="131"/>
        <v>2.2107590272660183E-2</v>
      </c>
      <c r="W1325" s="17" t="s">
        <v>969</v>
      </c>
      <c r="X1325" s="46">
        <v>-5</v>
      </c>
      <c r="Y1325" s="71">
        <f t="shared" si="132"/>
        <v>-3.6845983787767134</v>
      </c>
      <c r="Z1325" s="72">
        <v>1387</v>
      </c>
      <c r="AA1325" s="72">
        <v>1389</v>
      </c>
      <c r="AB1325" s="72">
        <v>1381</v>
      </c>
      <c r="AC1325" s="72">
        <v>1384</v>
      </c>
      <c r="AD1325" s="72">
        <v>27100</v>
      </c>
      <c r="AE1325" s="72">
        <v>1386</v>
      </c>
      <c r="AF1325" s="72">
        <v>1387</v>
      </c>
      <c r="AG1325" s="72">
        <v>1380</v>
      </c>
      <c r="AH1325" s="72">
        <v>1384</v>
      </c>
      <c r="AI1325" s="72">
        <v>3600</v>
      </c>
      <c r="AJ1325" s="72">
        <v>1387</v>
      </c>
      <c r="AK1325" s="72">
        <v>1387</v>
      </c>
      <c r="AL1325" s="72">
        <v>1381</v>
      </c>
      <c r="AM1325" s="72">
        <v>1383</v>
      </c>
      <c r="AN1325" s="72">
        <v>2500</v>
      </c>
      <c r="AO1325" s="72">
        <v>1384</v>
      </c>
      <c r="AP1325" s="72">
        <v>1384</v>
      </c>
      <c r="AQ1325" s="72">
        <v>1381</v>
      </c>
      <c r="AR1325" s="72">
        <v>1384</v>
      </c>
      <c r="AS1325" s="72">
        <v>600</v>
      </c>
      <c r="AT1325" s="72">
        <v>1383</v>
      </c>
      <c r="AU1325" s="72">
        <v>1383</v>
      </c>
      <c r="AV1325" s="72">
        <v>1380</v>
      </c>
      <c r="AW1325" s="72">
        <v>1382</v>
      </c>
      <c r="AX1325" s="72">
        <v>1800</v>
      </c>
      <c r="AY1325" s="72">
        <v>1380</v>
      </c>
      <c r="AZ1325" s="72">
        <v>1380</v>
      </c>
      <c r="BA1325" s="72">
        <v>1372</v>
      </c>
      <c r="BB1325" s="72">
        <v>1377</v>
      </c>
      <c r="BC1325" s="72">
        <v>3700</v>
      </c>
    </row>
    <row r="1326" spans="1:55" s="72" customFormat="1" ht="27">
      <c r="A1326" s="15" t="s">
        <v>18</v>
      </c>
      <c r="B1326" s="30">
        <v>28</v>
      </c>
      <c r="C1326" s="30">
        <v>4745</v>
      </c>
      <c r="D1326" s="10" t="s">
        <v>232</v>
      </c>
      <c r="E1326" s="15" t="s">
        <v>20</v>
      </c>
      <c r="F1326" s="15" t="s">
        <v>973</v>
      </c>
      <c r="G1326" s="50">
        <v>1192</v>
      </c>
      <c r="H1326" s="50">
        <v>60</v>
      </c>
      <c r="I1326" s="58">
        <v>5.2999999999999999E-2</v>
      </c>
      <c r="J1326" s="50">
        <v>170900</v>
      </c>
      <c r="K1326" s="50">
        <v>1207</v>
      </c>
      <c r="L1326" s="53">
        <v>1140</v>
      </c>
      <c r="M1326" s="63">
        <f t="shared" si="128"/>
        <v>0.22388059701492538</v>
      </c>
      <c r="N1326" s="42" t="str">
        <f>IFERROR(VLOOKUP(C1326, マスタ!$E$2:$G$33, 3, TRUE), "")</f>
        <v>化学・医薬品</v>
      </c>
      <c r="O1326" s="15" t="str">
        <f>IF(F1326 = "", "", TEXT( WORKDAY(TEXT(LEFT(F1326, FIND("(", F1326) - 1), "yyyy/mm/dd"), 1, マスタ!$A$2:$A$106), "yyyymmdd"))</f>
        <v>20170901</v>
      </c>
      <c r="P1326" s="16">
        <v>42979</v>
      </c>
      <c r="Q1326" s="56">
        <v>1201</v>
      </c>
      <c r="R1326" s="56">
        <v>1207</v>
      </c>
      <c r="S1326" s="56">
        <v>1148</v>
      </c>
      <c r="T1326" s="15" t="str">
        <f t="shared" si="129"/>
        <v>無</v>
      </c>
      <c r="U1326" s="15" t="str">
        <f t="shared" si="130"/>
        <v>有</v>
      </c>
      <c r="V1326" s="67">
        <f t="shared" si="131"/>
        <v>7.5503355704698016E-3</v>
      </c>
      <c r="W1326" s="17" t="s">
        <v>966</v>
      </c>
      <c r="X1326" s="46">
        <v>-11</v>
      </c>
      <c r="Y1326" s="71">
        <f t="shared" si="132"/>
        <v>-9.2281879194630871</v>
      </c>
      <c r="Z1326" s="72">
        <v>1201</v>
      </c>
      <c r="AA1326" s="72">
        <v>1207</v>
      </c>
      <c r="AB1326" s="72">
        <v>1197</v>
      </c>
      <c r="AC1326" s="72">
        <v>1198</v>
      </c>
      <c r="AD1326" s="72">
        <v>14600</v>
      </c>
      <c r="AE1326" s="72">
        <v>1199</v>
      </c>
      <c r="AF1326" s="72">
        <v>1200</v>
      </c>
      <c r="AG1326" s="72">
        <v>1173</v>
      </c>
      <c r="AH1326" s="72">
        <v>1174</v>
      </c>
      <c r="AI1326" s="72">
        <v>9600</v>
      </c>
      <c r="AJ1326" s="72">
        <v>1177</v>
      </c>
      <c r="AK1326" s="72">
        <v>1178</v>
      </c>
      <c r="AL1326" s="72">
        <v>1167</v>
      </c>
      <c r="AM1326" s="72">
        <v>1177</v>
      </c>
      <c r="AN1326" s="72">
        <v>4900</v>
      </c>
      <c r="AO1326" s="72">
        <v>1178</v>
      </c>
      <c r="AP1326" s="72">
        <v>1180</v>
      </c>
      <c r="AQ1326" s="72">
        <v>1166</v>
      </c>
      <c r="AR1326" s="72">
        <v>1166</v>
      </c>
      <c r="AS1326" s="72">
        <v>5400</v>
      </c>
      <c r="AT1326" s="72">
        <v>1165</v>
      </c>
      <c r="AU1326" s="72">
        <v>1168</v>
      </c>
      <c r="AV1326" s="72">
        <v>1162</v>
      </c>
      <c r="AW1326" s="72">
        <v>1165</v>
      </c>
      <c r="AX1326" s="72">
        <v>3900</v>
      </c>
      <c r="AY1326" s="72">
        <v>1168</v>
      </c>
      <c r="AZ1326" s="72">
        <v>1168</v>
      </c>
      <c r="BA1326" s="72">
        <v>1157</v>
      </c>
      <c r="BB1326" s="72">
        <v>1160</v>
      </c>
      <c r="BC1326" s="72">
        <v>13200</v>
      </c>
    </row>
    <row r="1327" spans="1:55" s="72" customFormat="1" ht="15">
      <c r="A1327" s="15" t="s">
        <v>18</v>
      </c>
      <c r="B1327" s="30">
        <v>29</v>
      </c>
      <c r="C1327" s="30">
        <v>4568</v>
      </c>
      <c r="D1327" s="10" t="s">
        <v>976</v>
      </c>
      <c r="E1327" s="15" t="s">
        <v>20</v>
      </c>
      <c r="F1327" s="15" t="s">
        <v>973</v>
      </c>
      <c r="G1327" s="50">
        <v>2599</v>
      </c>
      <c r="H1327" s="50">
        <v>130</v>
      </c>
      <c r="I1327" s="58">
        <v>5.2699999999999997E-2</v>
      </c>
      <c r="J1327" s="50">
        <v>8514700</v>
      </c>
      <c r="K1327" s="50">
        <v>2800.5</v>
      </c>
      <c r="L1327" s="53">
        <v>2478.5</v>
      </c>
      <c r="M1327" s="63">
        <f t="shared" si="128"/>
        <v>0.62577639751552794</v>
      </c>
      <c r="N1327" s="42" t="str">
        <f>IFERROR(VLOOKUP(C1327, マスタ!$E$2:$G$33, 3, TRUE), "")</f>
        <v>化学・医薬品</v>
      </c>
      <c r="O1327" s="15" t="str">
        <f>IF(F1327 = "", "", TEXT( WORKDAY(TEXT(LEFT(F1327, FIND("(", F1327) - 1), "yyyy/mm/dd"), 1, マスタ!$A$2:$A$106), "yyyymmdd"))</f>
        <v>20170901</v>
      </c>
      <c r="P1327" s="16">
        <v>42979</v>
      </c>
      <c r="Q1327" s="56">
        <v>2590</v>
      </c>
      <c r="R1327" s="56">
        <v>2606</v>
      </c>
      <c r="S1327" s="56">
        <v>2545</v>
      </c>
      <c r="T1327" s="15" t="str">
        <f t="shared" si="129"/>
        <v>無</v>
      </c>
      <c r="U1327" s="15" t="str">
        <f t="shared" si="130"/>
        <v>有</v>
      </c>
      <c r="V1327" s="67">
        <f t="shared" si="131"/>
        <v>-3.4628703347441281E-3</v>
      </c>
      <c r="W1327" s="17" t="s">
        <v>966</v>
      </c>
      <c r="X1327" s="46">
        <v>-25</v>
      </c>
      <c r="Y1327" s="71">
        <f t="shared" si="132"/>
        <v>-9.619084263178145</v>
      </c>
      <c r="Z1327" s="72">
        <v>2590</v>
      </c>
      <c r="AA1327" s="72">
        <v>2606</v>
      </c>
      <c r="AB1327" s="72">
        <v>2562</v>
      </c>
      <c r="AC1327" s="72">
        <v>2600.5</v>
      </c>
      <c r="AD1327" s="72">
        <v>1378200</v>
      </c>
      <c r="AE1327" s="72">
        <v>2601</v>
      </c>
      <c r="AF1327" s="72">
        <v>2601.5</v>
      </c>
      <c r="AG1327" s="72">
        <v>2578</v>
      </c>
      <c r="AH1327" s="72">
        <v>2589.5</v>
      </c>
      <c r="AI1327" s="72">
        <v>302100</v>
      </c>
      <c r="AJ1327" s="72">
        <v>2587.5</v>
      </c>
      <c r="AK1327" s="72">
        <v>2591</v>
      </c>
      <c r="AL1327" s="72">
        <v>2557.5</v>
      </c>
      <c r="AM1327" s="72">
        <v>2570.5</v>
      </c>
      <c r="AN1327" s="72">
        <v>217100</v>
      </c>
      <c r="AO1327" s="72">
        <v>2569</v>
      </c>
      <c r="AP1327" s="72">
        <v>2574</v>
      </c>
      <c r="AQ1327" s="72">
        <v>2551</v>
      </c>
      <c r="AR1327" s="72">
        <v>2554</v>
      </c>
      <c r="AS1327" s="72">
        <v>378600</v>
      </c>
      <c r="AT1327" s="72">
        <v>2552.5</v>
      </c>
      <c r="AU1327" s="72">
        <v>2572.5</v>
      </c>
      <c r="AV1327" s="72">
        <v>2545</v>
      </c>
      <c r="AW1327" s="72">
        <v>2569.5</v>
      </c>
      <c r="AX1327" s="72">
        <v>408200</v>
      </c>
      <c r="AY1327" s="72">
        <v>2569.5</v>
      </c>
      <c r="AZ1327" s="72">
        <v>2573.5</v>
      </c>
      <c r="BA1327" s="72">
        <v>2563</v>
      </c>
      <c r="BB1327" s="72">
        <v>2572.5</v>
      </c>
      <c r="BC1327" s="72">
        <v>133100</v>
      </c>
    </row>
    <row r="1328" spans="1:55" s="72" customFormat="1" ht="15">
      <c r="A1328" s="15" t="s">
        <v>18</v>
      </c>
      <c r="B1328" s="30">
        <v>30</v>
      </c>
      <c r="C1328" s="30">
        <v>4245</v>
      </c>
      <c r="D1328" s="10" t="s">
        <v>244</v>
      </c>
      <c r="E1328" s="15" t="s">
        <v>20</v>
      </c>
      <c r="F1328" s="15" t="s">
        <v>973</v>
      </c>
      <c r="G1328" s="50">
        <v>1185</v>
      </c>
      <c r="H1328" s="50">
        <v>59</v>
      </c>
      <c r="I1328" s="58">
        <v>5.2400000000000002E-2</v>
      </c>
      <c r="J1328" s="50">
        <v>173300</v>
      </c>
      <c r="K1328" s="50">
        <v>1204</v>
      </c>
      <c r="L1328" s="53">
        <v>1139</v>
      </c>
      <c r="M1328" s="63">
        <f t="shared" si="128"/>
        <v>0.29230769230769232</v>
      </c>
      <c r="N1328" s="42" t="str">
        <f>IFERROR(VLOOKUP(C1328, マスタ!$E$2:$G$33, 3, TRUE), "")</f>
        <v>化学・医薬品</v>
      </c>
      <c r="O1328" s="15" t="str">
        <f>IF(F1328 = "", "", TEXT( WORKDAY(TEXT(LEFT(F1328, FIND("(", F1328) - 1), "yyyy/mm/dd"), 1, マスタ!$A$2:$A$106), "yyyymmdd"))</f>
        <v>20170901</v>
      </c>
      <c r="P1328" s="16">
        <v>42979</v>
      </c>
      <c r="Q1328" s="56">
        <v>1185</v>
      </c>
      <c r="R1328" s="56">
        <v>1317</v>
      </c>
      <c r="S1328" s="56">
        <v>1176</v>
      </c>
      <c r="T1328" s="15" t="str">
        <f t="shared" si="129"/>
        <v>有</v>
      </c>
      <c r="U1328" s="15" t="str">
        <f t="shared" si="130"/>
        <v>無</v>
      </c>
      <c r="V1328" s="67">
        <f t="shared" si="131"/>
        <v>0</v>
      </c>
      <c r="W1328" s="17" t="s">
        <v>968</v>
      </c>
      <c r="X1328" s="46">
        <v>23</v>
      </c>
      <c r="Y1328" s="71">
        <f t="shared" si="132"/>
        <v>19.409282700421944</v>
      </c>
      <c r="Z1328" s="72">
        <v>1185</v>
      </c>
      <c r="AA1328" s="72">
        <v>1188</v>
      </c>
      <c r="AB1328" s="72">
        <v>1176</v>
      </c>
      <c r="AC1328" s="72">
        <v>1183</v>
      </c>
      <c r="AD1328" s="72">
        <v>7400</v>
      </c>
      <c r="AE1328" s="72">
        <v>1184</v>
      </c>
      <c r="AF1328" s="72">
        <v>1196</v>
      </c>
      <c r="AG1328" s="72">
        <v>1184</v>
      </c>
      <c r="AH1328" s="72">
        <v>1191</v>
      </c>
      <c r="AI1328" s="72">
        <v>2500</v>
      </c>
      <c r="AJ1328" s="72">
        <v>1190</v>
      </c>
      <c r="AK1328" s="72">
        <v>1201</v>
      </c>
      <c r="AL1328" s="72">
        <v>1190</v>
      </c>
      <c r="AM1328" s="72">
        <v>1196</v>
      </c>
      <c r="AN1328" s="72">
        <v>4000</v>
      </c>
      <c r="AO1328" s="72">
        <v>1199</v>
      </c>
      <c r="AP1328" s="72">
        <v>1210</v>
      </c>
      <c r="AQ1328" s="72">
        <v>1196</v>
      </c>
      <c r="AR1328" s="72">
        <v>1200</v>
      </c>
      <c r="AS1328" s="72">
        <v>9000</v>
      </c>
      <c r="AT1328" s="72">
        <v>1200</v>
      </c>
      <c r="AU1328" s="72">
        <v>1202</v>
      </c>
      <c r="AV1328" s="72">
        <v>1200</v>
      </c>
      <c r="AW1328" s="72">
        <v>1200</v>
      </c>
      <c r="AX1328" s="72">
        <v>400</v>
      </c>
      <c r="AY1328" s="72">
        <v>1197</v>
      </c>
      <c r="AZ1328" s="72">
        <v>1200</v>
      </c>
      <c r="BA1328" s="72">
        <v>1195</v>
      </c>
      <c r="BB1328" s="72">
        <v>1195</v>
      </c>
      <c r="BC1328" s="72">
        <v>2100</v>
      </c>
    </row>
    <row r="1329" spans="1:55" s="72" customFormat="1" ht="27">
      <c r="A1329" s="15" t="s">
        <v>18</v>
      </c>
      <c r="B1329" s="30">
        <v>31</v>
      </c>
      <c r="C1329" s="30">
        <v>4848</v>
      </c>
      <c r="D1329" s="10" t="s">
        <v>438</v>
      </c>
      <c r="E1329" s="15" t="s">
        <v>20</v>
      </c>
      <c r="F1329" s="15" t="s">
        <v>973</v>
      </c>
      <c r="G1329" s="50">
        <v>2047</v>
      </c>
      <c r="H1329" s="50">
        <v>101</v>
      </c>
      <c r="I1329" s="58">
        <v>5.1900000000000002E-2</v>
      </c>
      <c r="J1329" s="50">
        <v>571800</v>
      </c>
      <c r="K1329" s="50">
        <v>2059</v>
      </c>
      <c r="L1329" s="53">
        <v>1969</v>
      </c>
      <c r="M1329" s="63">
        <f t="shared" si="128"/>
        <v>0.13333333333333333</v>
      </c>
      <c r="N1329" s="42" t="str">
        <f>IFERROR(VLOOKUP(C1329, マスタ!$E$2:$G$33, 3, TRUE), "")</f>
        <v>化学・医薬品</v>
      </c>
      <c r="O1329" s="15" t="str">
        <f>IF(F1329 = "", "", TEXT( WORKDAY(TEXT(LEFT(F1329, FIND("(", F1329) - 1), "yyyy/mm/dd"), 1, マスタ!$A$2:$A$106), "yyyymmdd"))</f>
        <v>20170901</v>
      </c>
      <c r="P1329" s="16">
        <v>42979</v>
      </c>
      <c r="Q1329" s="56">
        <v>2065</v>
      </c>
      <c r="R1329" s="56">
        <v>2107</v>
      </c>
      <c r="S1329" s="56">
        <v>1954</v>
      </c>
      <c r="T1329" s="15" t="str">
        <f t="shared" si="129"/>
        <v>有</v>
      </c>
      <c r="U1329" s="15" t="str">
        <f t="shared" si="130"/>
        <v>有</v>
      </c>
      <c r="V1329" s="67">
        <f t="shared" si="131"/>
        <v>8.7933561309232466E-3</v>
      </c>
      <c r="W1329" s="17" t="s">
        <v>966</v>
      </c>
      <c r="X1329" s="46">
        <v>-20</v>
      </c>
      <c r="Y1329" s="71">
        <f t="shared" si="132"/>
        <v>-9.7703957010258904</v>
      </c>
      <c r="Z1329" s="72">
        <v>2065</v>
      </c>
      <c r="AA1329" s="72">
        <v>2068</v>
      </c>
      <c r="AB1329" s="72">
        <v>2050</v>
      </c>
      <c r="AC1329" s="72">
        <v>2050</v>
      </c>
      <c r="AD1329" s="72">
        <v>25100</v>
      </c>
      <c r="AE1329" s="72">
        <v>2053</v>
      </c>
      <c r="AF1329" s="72">
        <v>2062</v>
      </c>
      <c r="AG1329" s="72">
        <v>2040</v>
      </c>
      <c r="AH1329" s="72">
        <v>2048</v>
      </c>
      <c r="AI1329" s="72">
        <v>23300</v>
      </c>
      <c r="AJ1329" s="72">
        <v>2047</v>
      </c>
      <c r="AK1329" s="72">
        <v>2059</v>
      </c>
      <c r="AL1329" s="72">
        <v>2043</v>
      </c>
      <c r="AM1329" s="72">
        <v>2052</v>
      </c>
      <c r="AN1329" s="72">
        <v>9300</v>
      </c>
      <c r="AO1329" s="72">
        <v>2051</v>
      </c>
      <c r="AP1329" s="72">
        <v>2057</v>
      </c>
      <c r="AQ1329" s="72">
        <v>2049</v>
      </c>
      <c r="AR1329" s="72">
        <v>2055</v>
      </c>
      <c r="AS1329" s="72">
        <v>5700</v>
      </c>
      <c r="AT1329" s="72">
        <v>2055</v>
      </c>
      <c r="AU1329" s="72">
        <v>2059</v>
      </c>
      <c r="AV1329" s="72">
        <v>2051</v>
      </c>
      <c r="AW1329" s="72">
        <v>2058</v>
      </c>
      <c r="AX1329" s="72">
        <v>4700</v>
      </c>
      <c r="AY1329" s="72">
        <v>2058</v>
      </c>
      <c r="AZ1329" s="72">
        <v>2067</v>
      </c>
      <c r="BA1329" s="72">
        <v>2057</v>
      </c>
      <c r="BB1329" s="72">
        <v>2061</v>
      </c>
      <c r="BC1329" s="72">
        <v>11300</v>
      </c>
    </row>
    <row r="1330" spans="1:55" s="72" customFormat="1" ht="27">
      <c r="A1330" s="15" t="s">
        <v>18</v>
      </c>
      <c r="B1330" s="30">
        <v>32</v>
      </c>
      <c r="C1330" s="30">
        <v>3902</v>
      </c>
      <c r="D1330" s="10" t="s">
        <v>264</v>
      </c>
      <c r="E1330" s="15" t="s">
        <v>20</v>
      </c>
      <c r="F1330" s="15" t="s">
        <v>973</v>
      </c>
      <c r="G1330" s="50">
        <v>2495</v>
      </c>
      <c r="H1330" s="50">
        <v>123</v>
      </c>
      <c r="I1330" s="58">
        <v>5.1900000000000002E-2</v>
      </c>
      <c r="J1330" s="50">
        <v>177600</v>
      </c>
      <c r="K1330" s="50">
        <v>2528</v>
      </c>
      <c r="L1330" s="53">
        <v>2372</v>
      </c>
      <c r="M1330" s="63">
        <f t="shared" si="128"/>
        <v>0.21153846153846154</v>
      </c>
      <c r="N1330" s="42" t="str">
        <f>IFERROR(VLOOKUP(C1330, マスタ!$E$2:$G$33, 3, TRUE), "")</f>
        <v>パルプ・紙</v>
      </c>
      <c r="O1330" s="15" t="str">
        <f>IF(F1330 = "", "", TEXT( WORKDAY(TEXT(LEFT(F1330, FIND("(", F1330) - 1), "yyyy/mm/dd"), 1, マスタ!$A$2:$A$106), "yyyymmdd"))</f>
        <v>20170901</v>
      </c>
      <c r="P1330" s="16">
        <v>42979</v>
      </c>
      <c r="Q1330" s="56">
        <v>2528</v>
      </c>
      <c r="R1330" s="56">
        <v>2562</v>
      </c>
      <c r="S1330" s="56">
        <v>2501</v>
      </c>
      <c r="T1330" s="15" t="str">
        <f t="shared" si="129"/>
        <v>有</v>
      </c>
      <c r="U1330" s="15" t="str">
        <f t="shared" si="130"/>
        <v>有</v>
      </c>
      <c r="V1330" s="67">
        <f t="shared" si="131"/>
        <v>1.3226452905811703E-2</v>
      </c>
      <c r="W1330" s="17" t="s">
        <v>966</v>
      </c>
      <c r="X1330" s="46">
        <v>-24</v>
      </c>
      <c r="Y1330" s="71">
        <f t="shared" si="132"/>
        <v>-9.6192384769539068</v>
      </c>
      <c r="Z1330" s="72">
        <v>2528</v>
      </c>
      <c r="AA1330" s="72">
        <v>2530</v>
      </c>
      <c r="AB1330" s="72">
        <v>2505</v>
      </c>
      <c r="AC1330" s="72">
        <v>2511</v>
      </c>
      <c r="AD1330" s="72">
        <v>8500</v>
      </c>
      <c r="AE1330" s="72">
        <v>2507</v>
      </c>
      <c r="AF1330" s="72">
        <v>2513</v>
      </c>
      <c r="AG1330" s="72">
        <v>2501</v>
      </c>
      <c r="AH1330" s="72">
        <v>2509</v>
      </c>
      <c r="AI1330" s="72">
        <v>1500</v>
      </c>
      <c r="AJ1330" s="72">
        <v>2513</v>
      </c>
      <c r="AK1330" s="72">
        <v>2513</v>
      </c>
      <c r="AL1330" s="72">
        <v>2504</v>
      </c>
      <c r="AM1330" s="72">
        <v>2512</v>
      </c>
      <c r="AN1330" s="72">
        <v>1300</v>
      </c>
      <c r="AO1330" s="72">
        <v>2515</v>
      </c>
      <c r="AP1330" s="72">
        <v>2526</v>
      </c>
      <c r="AQ1330" s="72">
        <v>2515</v>
      </c>
      <c r="AR1330" s="72">
        <v>2526</v>
      </c>
      <c r="AS1330" s="72">
        <v>3200</v>
      </c>
      <c r="AT1330" s="72">
        <v>2525</v>
      </c>
      <c r="AU1330" s="72">
        <v>2534</v>
      </c>
      <c r="AV1330" s="72">
        <v>2518</v>
      </c>
      <c r="AW1330" s="72">
        <v>2532</v>
      </c>
      <c r="AX1330" s="72">
        <v>4400</v>
      </c>
      <c r="AY1330" s="72">
        <v>2531</v>
      </c>
      <c r="AZ1330" s="72">
        <v>2531</v>
      </c>
      <c r="BA1330" s="72">
        <v>2527</v>
      </c>
      <c r="BB1330" s="72">
        <v>2530</v>
      </c>
      <c r="BC1330" s="72">
        <v>1100</v>
      </c>
    </row>
    <row r="1331" spans="1:55" s="72" customFormat="1" ht="15">
      <c r="A1331" s="15" t="s">
        <v>18</v>
      </c>
      <c r="B1331" s="30">
        <v>33</v>
      </c>
      <c r="C1331" s="30">
        <v>7780</v>
      </c>
      <c r="D1331" s="10" t="s">
        <v>977</v>
      </c>
      <c r="E1331" s="15" t="s">
        <v>20</v>
      </c>
      <c r="F1331" s="15" t="s">
        <v>973</v>
      </c>
      <c r="G1331" s="50">
        <v>4170</v>
      </c>
      <c r="H1331" s="50">
        <v>205</v>
      </c>
      <c r="I1331" s="58">
        <v>5.1700000000000003E-2</v>
      </c>
      <c r="J1331" s="50">
        <v>76100</v>
      </c>
      <c r="K1331" s="50">
        <v>4175</v>
      </c>
      <c r="L1331" s="53">
        <v>3935</v>
      </c>
      <c r="M1331" s="63">
        <f t="shared" si="128"/>
        <v>2.0833333333333332E-2</v>
      </c>
      <c r="N1331" s="42" t="str">
        <f>IFERROR(VLOOKUP(C1331, マスタ!$E$2:$G$33, 3, TRUE), "")</f>
        <v>精密機械</v>
      </c>
      <c r="O1331" s="15" t="str">
        <f>IF(F1331 = "", "", TEXT( WORKDAY(TEXT(LEFT(F1331, FIND("(", F1331) - 1), "yyyy/mm/dd"), 1, マスタ!$A$2:$A$106), "yyyymmdd"))</f>
        <v>20170901</v>
      </c>
      <c r="P1331" s="16">
        <v>42979</v>
      </c>
      <c r="Q1331" s="56">
        <v>4180</v>
      </c>
      <c r="R1331" s="56">
        <v>4180</v>
      </c>
      <c r="S1331" s="56">
        <v>4045</v>
      </c>
      <c r="T1331" s="15" t="str">
        <f t="shared" si="129"/>
        <v>無</v>
      </c>
      <c r="U1331" s="15" t="str">
        <f t="shared" si="130"/>
        <v>有</v>
      </c>
      <c r="V1331" s="67">
        <f t="shared" si="131"/>
        <v>2.3980815347721673E-3</v>
      </c>
      <c r="W1331" s="17" t="s">
        <v>966</v>
      </c>
      <c r="X1331" s="46">
        <v>-41</v>
      </c>
      <c r="Y1331" s="71">
        <f t="shared" si="132"/>
        <v>-9.8321342925659465</v>
      </c>
      <c r="Z1331" s="72">
        <v>4180</v>
      </c>
      <c r="AA1331" s="72">
        <v>4180</v>
      </c>
      <c r="AB1331" s="72">
        <v>4170</v>
      </c>
      <c r="AC1331" s="72">
        <v>4175</v>
      </c>
      <c r="AD1331" s="72">
        <v>4800</v>
      </c>
      <c r="AE1331" s="72">
        <v>4175</v>
      </c>
      <c r="AF1331" s="72">
        <v>4175</v>
      </c>
      <c r="AG1331" s="72">
        <v>4130</v>
      </c>
      <c r="AH1331" s="72">
        <v>4135</v>
      </c>
      <c r="AI1331" s="72">
        <v>1900</v>
      </c>
      <c r="AJ1331" s="72">
        <v>4135</v>
      </c>
      <c r="AK1331" s="72">
        <v>4145</v>
      </c>
      <c r="AL1331" s="72">
        <v>4135</v>
      </c>
      <c r="AM1331" s="72">
        <v>4145</v>
      </c>
      <c r="AN1331" s="72">
        <v>400</v>
      </c>
      <c r="AO1331" s="72">
        <v>4155</v>
      </c>
      <c r="AP1331" s="72">
        <v>4160</v>
      </c>
      <c r="AQ1331" s="72">
        <v>4155</v>
      </c>
      <c r="AR1331" s="72">
        <v>4160</v>
      </c>
      <c r="AS1331" s="72">
        <v>800</v>
      </c>
      <c r="AT1331" s="72">
        <v>4170</v>
      </c>
      <c r="AU1331" s="72">
        <v>4170</v>
      </c>
      <c r="AV1331" s="72">
        <v>4140</v>
      </c>
      <c r="AW1331" s="72">
        <v>4140</v>
      </c>
      <c r="AX1331" s="72">
        <v>1300</v>
      </c>
      <c r="AY1331" s="72">
        <v>4135</v>
      </c>
      <c r="AZ1331" s="72">
        <v>4135</v>
      </c>
      <c r="BA1331" s="72">
        <v>4135</v>
      </c>
      <c r="BB1331" s="72">
        <v>4135</v>
      </c>
      <c r="BC1331" s="72">
        <v>100</v>
      </c>
    </row>
    <row r="1332" spans="1:55" s="72" customFormat="1" ht="15">
      <c r="A1332" s="15" t="s">
        <v>18</v>
      </c>
      <c r="B1332" s="30">
        <v>35</v>
      </c>
      <c r="C1332" s="30">
        <v>2359</v>
      </c>
      <c r="D1332" s="10" t="s">
        <v>179</v>
      </c>
      <c r="E1332" s="15" t="s">
        <v>20</v>
      </c>
      <c r="F1332" s="15" t="s">
        <v>973</v>
      </c>
      <c r="G1332" s="50">
        <v>1626</v>
      </c>
      <c r="H1332" s="50">
        <v>78</v>
      </c>
      <c r="I1332" s="58">
        <v>5.04E-2</v>
      </c>
      <c r="J1332" s="50">
        <v>113700</v>
      </c>
      <c r="K1332" s="50">
        <v>1643</v>
      </c>
      <c r="L1332" s="53">
        <v>1565</v>
      </c>
      <c r="M1332" s="63">
        <f t="shared" si="128"/>
        <v>0.21794871794871795</v>
      </c>
      <c r="N1332" s="42" t="str">
        <f>IFERROR(VLOOKUP(C1332, マスタ!$E$2:$G$33, 3, TRUE), "")</f>
        <v>食品</v>
      </c>
      <c r="O1332" s="15" t="str">
        <f>IF(F1332 = "", "", TEXT( WORKDAY(TEXT(LEFT(F1332, FIND("(", F1332) - 1), "yyyy/mm/dd"), 1, マスタ!$A$2:$A$106), "yyyymmdd"))</f>
        <v>20170901</v>
      </c>
      <c r="P1332" s="16">
        <v>42979</v>
      </c>
      <c r="Q1332" s="56">
        <v>1631</v>
      </c>
      <c r="R1332" s="56">
        <v>1685</v>
      </c>
      <c r="S1332" s="56">
        <v>1625</v>
      </c>
      <c r="T1332" s="15" t="str">
        <f t="shared" si="129"/>
        <v>有</v>
      </c>
      <c r="U1332" s="15" t="str">
        <f t="shared" si="130"/>
        <v>無</v>
      </c>
      <c r="V1332" s="67">
        <f t="shared" si="131"/>
        <v>3.0750307503075724E-3</v>
      </c>
      <c r="W1332" s="17" t="s">
        <v>967</v>
      </c>
      <c r="X1332" s="46">
        <v>18</v>
      </c>
      <c r="Y1332" s="71">
        <f t="shared" si="132"/>
        <v>11.07011070110701</v>
      </c>
      <c r="Z1332" s="72">
        <v>1631</v>
      </c>
      <c r="AA1332" s="72">
        <v>1650</v>
      </c>
      <c r="AB1332" s="72">
        <v>1630</v>
      </c>
      <c r="AC1332" s="72">
        <v>1638</v>
      </c>
      <c r="AD1332" s="72">
        <v>18000</v>
      </c>
      <c r="AE1332" s="72">
        <v>1643</v>
      </c>
      <c r="AF1332" s="72">
        <v>1660</v>
      </c>
      <c r="AG1332" s="72">
        <v>1639</v>
      </c>
      <c r="AH1332" s="72">
        <v>1645</v>
      </c>
      <c r="AI1332" s="72">
        <v>10400</v>
      </c>
      <c r="AJ1332" s="72">
        <v>1643</v>
      </c>
      <c r="AK1332" s="72">
        <v>1656</v>
      </c>
      <c r="AL1332" s="72">
        <v>1642</v>
      </c>
      <c r="AM1332" s="72">
        <v>1646</v>
      </c>
      <c r="AN1332" s="72">
        <v>2600</v>
      </c>
      <c r="AO1332" s="72">
        <v>1654</v>
      </c>
      <c r="AP1332" s="72">
        <v>1661</v>
      </c>
      <c r="AQ1332" s="72">
        <v>1650</v>
      </c>
      <c r="AR1332" s="72">
        <v>1650</v>
      </c>
      <c r="AS1332" s="72">
        <v>3200</v>
      </c>
      <c r="AT1332" s="72">
        <v>1651</v>
      </c>
      <c r="AU1332" s="72">
        <v>1651</v>
      </c>
      <c r="AV1332" s="72">
        <v>1646</v>
      </c>
      <c r="AW1332" s="72">
        <v>1649</v>
      </c>
      <c r="AX1332" s="72">
        <v>1100</v>
      </c>
      <c r="AY1332" s="72">
        <v>1652</v>
      </c>
      <c r="AZ1332" s="72">
        <v>1655</v>
      </c>
      <c r="BA1332" s="72">
        <v>1652</v>
      </c>
      <c r="BB1332" s="72">
        <v>1655</v>
      </c>
      <c r="BC1332" s="72">
        <v>2200</v>
      </c>
    </row>
    <row r="1333" spans="1:55" s="72" customFormat="1" ht="15">
      <c r="A1333" s="15" t="s">
        <v>18</v>
      </c>
      <c r="B1333" s="30">
        <v>37</v>
      </c>
      <c r="C1333" s="30">
        <v>4318</v>
      </c>
      <c r="D1333" s="10" t="s">
        <v>267</v>
      </c>
      <c r="E1333" s="15" t="s">
        <v>20</v>
      </c>
      <c r="F1333" s="15" t="s">
        <v>973</v>
      </c>
      <c r="G1333" s="50">
        <v>1702</v>
      </c>
      <c r="H1333" s="50">
        <v>81</v>
      </c>
      <c r="I1333" s="58">
        <v>0.05</v>
      </c>
      <c r="J1333" s="50">
        <v>207400</v>
      </c>
      <c r="K1333" s="50">
        <v>1702</v>
      </c>
      <c r="L1333" s="53">
        <v>1614</v>
      </c>
      <c r="M1333" s="63">
        <f t="shared" si="128"/>
        <v>0</v>
      </c>
      <c r="N1333" s="42" t="str">
        <f>IFERROR(VLOOKUP(C1333, マスタ!$E$2:$G$33, 3, TRUE), "")</f>
        <v>化学・医薬品</v>
      </c>
      <c r="O1333" s="15" t="str">
        <f>IF(F1333 = "", "", TEXT( WORKDAY(TEXT(LEFT(F1333, FIND("(", F1333) - 1), "yyyy/mm/dd"), 1, マスタ!$A$2:$A$106), "yyyymmdd"))</f>
        <v>20170901</v>
      </c>
      <c r="P1333" s="16">
        <v>42979</v>
      </c>
      <c r="Q1333" s="56">
        <v>1700</v>
      </c>
      <c r="R1333" s="56">
        <v>1700</v>
      </c>
      <c r="S1333" s="56">
        <v>1655</v>
      </c>
      <c r="T1333" s="15" t="str">
        <f t="shared" si="129"/>
        <v>無</v>
      </c>
      <c r="U1333" s="15" t="str">
        <f t="shared" si="130"/>
        <v>有</v>
      </c>
      <c r="V1333" s="67">
        <f t="shared" si="131"/>
        <v>-1.1750881316098249E-3</v>
      </c>
      <c r="W1333" s="17" t="s">
        <v>966</v>
      </c>
      <c r="X1333" s="46">
        <v>-17</v>
      </c>
      <c r="Y1333" s="71">
        <f t="shared" si="132"/>
        <v>-9.9882491186838998</v>
      </c>
      <c r="Z1333" s="72">
        <v>1700</v>
      </c>
      <c r="AA1333" s="72">
        <v>1700</v>
      </c>
      <c r="AB1333" s="72">
        <v>1689</v>
      </c>
      <c r="AC1333" s="72">
        <v>1689</v>
      </c>
      <c r="AD1333" s="72">
        <v>8000</v>
      </c>
      <c r="AE1333" s="72">
        <v>1687</v>
      </c>
      <c r="AF1333" s="72">
        <v>1687</v>
      </c>
      <c r="AG1333" s="72">
        <v>1675</v>
      </c>
      <c r="AH1333" s="72">
        <v>1678</v>
      </c>
      <c r="AI1333" s="72">
        <v>7100</v>
      </c>
      <c r="AJ1333" s="72">
        <v>1675</v>
      </c>
      <c r="AK1333" s="72">
        <v>1676</v>
      </c>
      <c r="AL1333" s="72">
        <v>1673</v>
      </c>
      <c r="AM1333" s="72">
        <v>1673</v>
      </c>
      <c r="AN1333" s="72">
        <v>600</v>
      </c>
      <c r="AO1333" s="72">
        <v>1674</v>
      </c>
      <c r="AP1333" s="72">
        <v>1675</v>
      </c>
      <c r="AQ1333" s="72">
        <v>1667</v>
      </c>
      <c r="AR1333" s="72">
        <v>1667</v>
      </c>
      <c r="AS1333" s="72">
        <v>3000</v>
      </c>
      <c r="AT1333" s="72">
        <v>1669</v>
      </c>
      <c r="AU1333" s="72">
        <v>1673</v>
      </c>
      <c r="AV1333" s="72">
        <v>1669</v>
      </c>
      <c r="AW1333" s="72">
        <v>1673</v>
      </c>
      <c r="AX1333" s="72">
        <v>600</v>
      </c>
      <c r="AY1333" s="72">
        <v>1672</v>
      </c>
      <c r="AZ1333" s="72">
        <v>1673</v>
      </c>
      <c r="BA1333" s="72">
        <v>1663</v>
      </c>
      <c r="BB1333" s="72">
        <v>1668</v>
      </c>
      <c r="BC1333" s="72">
        <v>8800</v>
      </c>
    </row>
    <row r="1334" spans="1:55" s="72" customFormat="1" ht="15">
      <c r="A1334" s="15" t="s">
        <v>18</v>
      </c>
      <c r="B1334" s="30">
        <v>38</v>
      </c>
      <c r="C1334" s="30">
        <v>3221</v>
      </c>
      <c r="D1334" s="10" t="s">
        <v>247</v>
      </c>
      <c r="E1334" s="15" t="s">
        <v>20</v>
      </c>
      <c r="F1334" s="15" t="s">
        <v>973</v>
      </c>
      <c r="G1334" s="50">
        <v>2073</v>
      </c>
      <c r="H1334" s="50">
        <v>98</v>
      </c>
      <c r="I1334" s="58">
        <v>4.9599999999999998E-2</v>
      </c>
      <c r="J1334" s="50">
        <v>136800</v>
      </c>
      <c r="K1334" s="50">
        <v>2116</v>
      </c>
      <c r="L1334" s="53">
        <v>2000</v>
      </c>
      <c r="M1334" s="63">
        <f t="shared" si="128"/>
        <v>0.37068965517241381</v>
      </c>
      <c r="N1334" s="42" t="str">
        <f>IFERROR(VLOOKUP(C1334, マスタ!$E$2:$G$33, 3, TRUE), "")</f>
        <v>繊維製品</v>
      </c>
      <c r="O1334" s="15" t="str">
        <f>IF(F1334 = "", "", TEXT( WORKDAY(TEXT(LEFT(F1334, FIND("(", F1334) - 1), "yyyy/mm/dd"), 1, マスタ!$A$2:$A$106), "yyyymmdd"))</f>
        <v>20170901</v>
      </c>
      <c r="P1334" s="16">
        <v>42979</v>
      </c>
      <c r="Q1334" s="56">
        <v>2074</v>
      </c>
      <c r="R1334" s="56">
        <v>2084</v>
      </c>
      <c r="S1334" s="56">
        <v>2036</v>
      </c>
      <c r="T1334" s="15" t="str">
        <f t="shared" si="129"/>
        <v>無</v>
      </c>
      <c r="U1334" s="15" t="str">
        <f t="shared" si="130"/>
        <v>有</v>
      </c>
      <c r="V1334" s="67">
        <f t="shared" si="131"/>
        <v>4.8239266763139277E-4</v>
      </c>
      <c r="W1334" s="17" t="s">
        <v>966</v>
      </c>
      <c r="X1334" s="46">
        <v>-20</v>
      </c>
      <c r="Y1334" s="71">
        <f t="shared" si="132"/>
        <v>-9.6478533526290402</v>
      </c>
      <c r="Z1334" s="72">
        <v>2074</v>
      </c>
      <c r="AA1334" s="72">
        <v>2074</v>
      </c>
      <c r="AB1334" s="72">
        <v>2065</v>
      </c>
      <c r="AC1334" s="72">
        <v>2065</v>
      </c>
      <c r="AD1334" s="72">
        <v>5200</v>
      </c>
      <c r="AE1334" s="72">
        <v>2056</v>
      </c>
      <c r="AF1334" s="72">
        <v>2056</v>
      </c>
      <c r="AG1334" s="72">
        <v>2052</v>
      </c>
      <c r="AH1334" s="72">
        <v>2052</v>
      </c>
      <c r="AI1334" s="72">
        <v>400</v>
      </c>
      <c r="AJ1334" s="72">
        <v>2051</v>
      </c>
      <c r="AK1334" s="72">
        <v>2051</v>
      </c>
      <c r="AL1334" s="72">
        <v>2036</v>
      </c>
      <c r="AM1334" s="72">
        <v>2036</v>
      </c>
      <c r="AN1334" s="72">
        <v>1500</v>
      </c>
      <c r="AO1334" s="72">
        <v>2036</v>
      </c>
      <c r="AP1334" s="72">
        <v>2039</v>
      </c>
      <c r="AQ1334" s="72">
        <v>2036</v>
      </c>
      <c r="AR1334" s="72">
        <v>2039</v>
      </c>
      <c r="AS1334" s="72">
        <v>400</v>
      </c>
      <c r="AT1334" s="72">
        <v>2044</v>
      </c>
      <c r="AU1334" s="72">
        <v>2044</v>
      </c>
      <c r="AV1334" s="72">
        <v>2039</v>
      </c>
      <c r="AW1334" s="72">
        <v>2039</v>
      </c>
      <c r="AX1334" s="72">
        <v>600</v>
      </c>
      <c r="AY1334" s="72">
        <v>2048</v>
      </c>
      <c r="AZ1334" s="72">
        <v>2048</v>
      </c>
      <c r="BA1334" s="72">
        <v>2045</v>
      </c>
      <c r="BB1334" s="72">
        <v>2045</v>
      </c>
      <c r="BC1334" s="72">
        <v>400</v>
      </c>
    </row>
    <row r="1335" spans="1:55" s="72" customFormat="1" ht="15">
      <c r="A1335" s="15" t="s">
        <v>18</v>
      </c>
      <c r="B1335" s="30">
        <v>40</v>
      </c>
      <c r="C1335" s="30">
        <v>3244</v>
      </c>
      <c r="D1335" s="10" t="s">
        <v>145</v>
      </c>
      <c r="E1335" s="15" t="s">
        <v>20</v>
      </c>
      <c r="F1335" s="15" t="s">
        <v>973</v>
      </c>
      <c r="G1335" s="50">
        <v>1590</v>
      </c>
      <c r="H1335" s="50">
        <v>72</v>
      </c>
      <c r="I1335" s="58">
        <v>4.7399999999999998E-2</v>
      </c>
      <c r="J1335" s="50">
        <v>389400</v>
      </c>
      <c r="K1335" s="50">
        <v>1598</v>
      </c>
      <c r="L1335" s="53">
        <v>1527</v>
      </c>
      <c r="M1335" s="63">
        <f t="shared" si="128"/>
        <v>0.11267605633802817</v>
      </c>
      <c r="N1335" s="42" t="str">
        <f>IFERROR(VLOOKUP(C1335, マスタ!$E$2:$G$33, 3, TRUE), "")</f>
        <v>繊維製品</v>
      </c>
      <c r="O1335" s="15" t="str">
        <f>IF(F1335 = "", "", TEXT( WORKDAY(TEXT(LEFT(F1335, FIND("(", F1335) - 1), "yyyy/mm/dd"), 1, マスタ!$A$2:$A$106), "yyyymmdd"))</f>
        <v>20170901</v>
      </c>
      <c r="P1335" s="16">
        <v>42979</v>
      </c>
      <c r="Q1335" s="56">
        <v>1633</v>
      </c>
      <c r="R1335" s="56">
        <v>1637</v>
      </c>
      <c r="S1335" s="56">
        <v>1589</v>
      </c>
      <c r="T1335" s="15" t="str">
        <f t="shared" si="129"/>
        <v>無</v>
      </c>
      <c r="U1335" s="15" t="str">
        <f t="shared" si="130"/>
        <v>有</v>
      </c>
      <c r="V1335" s="67">
        <f t="shared" si="131"/>
        <v>2.7044025157232809E-2</v>
      </c>
      <c r="W1335" s="17" t="s">
        <v>966</v>
      </c>
      <c r="X1335" s="46">
        <v>-15</v>
      </c>
      <c r="Y1335" s="71">
        <f t="shared" si="132"/>
        <v>-9.4339622641509422</v>
      </c>
      <c r="Z1335" s="72">
        <v>1633</v>
      </c>
      <c r="AA1335" s="72">
        <v>1637</v>
      </c>
      <c r="AB1335" s="72">
        <v>1609</v>
      </c>
      <c r="AC1335" s="72">
        <v>1611</v>
      </c>
      <c r="AD1335" s="72">
        <v>44600</v>
      </c>
      <c r="AE1335" s="72">
        <v>1610</v>
      </c>
      <c r="AF1335" s="72">
        <v>1620</v>
      </c>
      <c r="AG1335" s="72">
        <v>1609</v>
      </c>
      <c r="AH1335" s="72">
        <v>1613</v>
      </c>
      <c r="AI1335" s="72">
        <v>22200</v>
      </c>
      <c r="AJ1335" s="72">
        <v>1612</v>
      </c>
      <c r="AK1335" s="72">
        <v>1613</v>
      </c>
      <c r="AL1335" s="72">
        <v>1592</v>
      </c>
      <c r="AM1335" s="72">
        <v>1594</v>
      </c>
      <c r="AN1335" s="72">
        <v>12100</v>
      </c>
      <c r="AO1335" s="72">
        <v>1595</v>
      </c>
      <c r="AP1335" s="72">
        <v>1620</v>
      </c>
      <c r="AQ1335" s="72">
        <v>1592</v>
      </c>
      <c r="AR1335" s="72">
        <v>1614</v>
      </c>
      <c r="AS1335" s="72">
        <v>25600</v>
      </c>
      <c r="AT1335" s="72">
        <v>1613</v>
      </c>
      <c r="AU1335" s="72">
        <v>1620</v>
      </c>
      <c r="AV1335" s="72">
        <v>1604</v>
      </c>
      <c r="AW1335" s="72">
        <v>1617</v>
      </c>
      <c r="AX1335" s="72">
        <v>18600</v>
      </c>
      <c r="AY1335" s="72">
        <v>1614</v>
      </c>
      <c r="AZ1335" s="72">
        <v>1619</v>
      </c>
      <c r="BA1335" s="72">
        <v>1612</v>
      </c>
      <c r="BB1335" s="72">
        <v>1619</v>
      </c>
      <c r="BC1335" s="72">
        <v>3500</v>
      </c>
    </row>
    <row r="1336" spans="1:55" s="72" customFormat="1" ht="15">
      <c r="A1336" s="15" t="s">
        <v>18</v>
      </c>
      <c r="B1336" s="30">
        <v>41</v>
      </c>
      <c r="C1336" s="30">
        <v>2053</v>
      </c>
      <c r="D1336" s="10" t="s">
        <v>406</v>
      </c>
      <c r="E1336" s="15" t="s">
        <v>20</v>
      </c>
      <c r="F1336" s="15" t="s">
        <v>973</v>
      </c>
      <c r="G1336" s="50">
        <v>1857</v>
      </c>
      <c r="H1336" s="50">
        <v>83</v>
      </c>
      <c r="I1336" s="58">
        <v>4.6800000000000001E-2</v>
      </c>
      <c r="J1336" s="50">
        <v>99500</v>
      </c>
      <c r="K1336" s="50">
        <v>1871</v>
      </c>
      <c r="L1336" s="53">
        <v>1790</v>
      </c>
      <c r="M1336" s="63">
        <f t="shared" si="128"/>
        <v>0.1728395061728395</v>
      </c>
      <c r="N1336" s="42" t="str">
        <f>IFERROR(VLOOKUP(C1336, マスタ!$E$2:$G$33, 3, TRUE), "")</f>
        <v>食品</v>
      </c>
      <c r="O1336" s="15" t="str">
        <f>IF(F1336 = "", "", TEXT( WORKDAY(TEXT(LEFT(F1336, FIND("(", F1336) - 1), "yyyy/mm/dd"), 1, マスタ!$A$2:$A$106), "yyyymmdd"))</f>
        <v>20170901</v>
      </c>
      <c r="P1336" s="16">
        <v>42979</v>
      </c>
      <c r="Q1336" s="56">
        <v>1860</v>
      </c>
      <c r="R1336" s="56">
        <v>1882</v>
      </c>
      <c r="S1336" s="56">
        <v>1816</v>
      </c>
      <c r="T1336" s="15" t="str">
        <f t="shared" si="129"/>
        <v>有</v>
      </c>
      <c r="U1336" s="15" t="str">
        <f t="shared" si="130"/>
        <v>有</v>
      </c>
      <c r="V1336" s="67">
        <f t="shared" si="131"/>
        <v>1.615508885298933E-3</v>
      </c>
      <c r="W1336" s="17" t="s">
        <v>966</v>
      </c>
      <c r="X1336" s="46">
        <v>-18</v>
      </c>
      <c r="Y1336" s="71">
        <f t="shared" si="132"/>
        <v>-9.6930533117932143</v>
      </c>
      <c r="Z1336" s="72">
        <v>1860</v>
      </c>
      <c r="AA1336" s="72">
        <v>1864</v>
      </c>
      <c r="AB1336" s="72">
        <v>1855</v>
      </c>
      <c r="AC1336" s="72">
        <v>1858</v>
      </c>
      <c r="AD1336" s="72">
        <v>11800</v>
      </c>
      <c r="AE1336" s="72">
        <v>1854</v>
      </c>
      <c r="AF1336" s="72">
        <v>1854</v>
      </c>
      <c r="AG1336" s="72">
        <v>1837</v>
      </c>
      <c r="AH1336" s="72">
        <v>1837</v>
      </c>
      <c r="AI1336" s="72">
        <v>2400</v>
      </c>
      <c r="AJ1336" s="72">
        <v>1839</v>
      </c>
      <c r="AK1336" s="72">
        <v>1841</v>
      </c>
      <c r="AL1336" s="72">
        <v>1839</v>
      </c>
      <c r="AM1336" s="72">
        <v>1841</v>
      </c>
      <c r="AN1336" s="72">
        <v>400</v>
      </c>
      <c r="AO1336" s="72">
        <v>1845</v>
      </c>
      <c r="AP1336" s="72">
        <v>1845</v>
      </c>
      <c r="AQ1336" s="72">
        <v>1835</v>
      </c>
      <c r="AR1336" s="72">
        <v>1835</v>
      </c>
      <c r="AS1336" s="72">
        <v>2200</v>
      </c>
      <c r="AT1336" s="72">
        <v>1835</v>
      </c>
      <c r="AU1336" s="72">
        <v>1837</v>
      </c>
      <c r="AV1336" s="72">
        <v>1833</v>
      </c>
      <c r="AW1336" s="72">
        <v>1834</v>
      </c>
      <c r="AX1336" s="72">
        <v>1000</v>
      </c>
      <c r="AY1336" s="72">
        <v>1832</v>
      </c>
      <c r="AZ1336" s="72">
        <v>1832</v>
      </c>
      <c r="BA1336" s="72">
        <v>1819</v>
      </c>
      <c r="BB1336" s="72">
        <v>1827</v>
      </c>
      <c r="BC1336" s="72">
        <v>2700</v>
      </c>
    </row>
    <row r="1337" spans="1:55" s="72" customFormat="1" ht="15">
      <c r="A1337" s="15" t="s">
        <v>18</v>
      </c>
      <c r="B1337" s="30">
        <v>42</v>
      </c>
      <c r="C1337" s="30">
        <v>7734</v>
      </c>
      <c r="D1337" s="10" t="s">
        <v>978</v>
      </c>
      <c r="E1337" s="15" t="s">
        <v>20</v>
      </c>
      <c r="F1337" s="15" t="s">
        <v>973</v>
      </c>
      <c r="G1337" s="50">
        <v>2099</v>
      </c>
      <c r="H1337" s="50">
        <v>93</v>
      </c>
      <c r="I1337" s="58">
        <v>4.6399999999999997E-2</v>
      </c>
      <c r="J1337" s="50">
        <v>90000</v>
      </c>
      <c r="K1337" s="50">
        <v>2131</v>
      </c>
      <c r="L1337" s="53">
        <v>2009</v>
      </c>
      <c r="M1337" s="63">
        <f t="shared" si="128"/>
        <v>0.26229508196721313</v>
      </c>
      <c r="N1337" s="42" t="str">
        <f>IFERROR(VLOOKUP(C1337, マスタ!$E$2:$G$33, 3, TRUE), "")</f>
        <v>精密機械</v>
      </c>
      <c r="O1337" s="15" t="str">
        <f>IF(F1337 = "", "", TEXT( WORKDAY(TEXT(LEFT(F1337, FIND("(", F1337) - 1), "yyyy/mm/dd"), 1, マスタ!$A$2:$A$106), "yyyymmdd"))</f>
        <v>20170901</v>
      </c>
      <c r="P1337" s="16">
        <v>42979</v>
      </c>
      <c r="Q1337" s="56">
        <v>2115</v>
      </c>
      <c r="R1337" s="56">
        <v>2192</v>
      </c>
      <c r="S1337" s="56">
        <v>2115</v>
      </c>
      <c r="T1337" s="15" t="str">
        <f t="shared" si="129"/>
        <v>有</v>
      </c>
      <c r="U1337" s="15" t="str">
        <f t="shared" si="130"/>
        <v>無</v>
      </c>
      <c r="V1337" s="67">
        <f t="shared" si="131"/>
        <v>7.6226774654597484E-3</v>
      </c>
      <c r="W1337" s="17" t="s">
        <v>967</v>
      </c>
      <c r="X1337" s="46">
        <v>20</v>
      </c>
      <c r="Y1337" s="71">
        <f t="shared" si="132"/>
        <v>9.5283468318246793</v>
      </c>
      <c r="Z1337" s="72">
        <v>2115</v>
      </c>
      <c r="AA1337" s="72">
        <v>2124</v>
      </c>
      <c r="AB1337" s="72">
        <v>2115</v>
      </c>
      <c r="AC1337" s="72">
        <v>2119</v>
      </c>
      <c r="AD1337" s="72">
        <v>1000</v>
      </c>
      <c r="AE1337" s="72">
        <v>2122</v>
      </c>
      <c r="AF1337" s="72">
        <v>2122</v>
      </c>
      <c r="AG1337" s="72">
        <v>2121</v>
      </c>
      <c r="AH1337" s="72">
        <v>2122</v>
      </c>
      <c r="AI1337" s="72">
        <v>600</v>
      </c>
      <c r="AN1337" s="72">
        <v>0</v>
      </c>
      <c r="AO1337" s="72">
        <v>2122</v>
      </c>
      <c r="AP1337" s="72">
        <v>2126</v>
      </c>
      <c r="AQ1337" s="72">
        <v>2120</v>
      </c>
      <c r="AR1337" s="72">
        <v>2125</v>
      </c>
      <c r="AS1337" s="72">
        <v>700</v>
      </c>
      <c r="AT1337" s="72">
        <v>2127</v>
      </c>
      <c r="AU1337" s="72">
        <v>2146</v>
      </c>
      <c r="AV1337" s="72">
        <v>2119</v>
      </c>
      <c r="AW1337" s="72">
        <v>2135</v>
      </c>
      <c r="AX1337" s="72">
        <v>9200</v>
      </c>
      <c r="AY1337" s="72">
        <v>2129</v>
      </c>
      <c r="AZ1337" s="72">
        <v>2130</v>
      </c>
      <c r="BA1337" s="72">
        <v>2124</v>
      </c>
      <c r="BB1337" s="72">
        <v>2130</v>
      </c>
      <c r="BC1337" s="72">
        <v>700</v>
      </c>
    </row>
    <row r="1338" spans="1:55" s="72" customFormat="1" ht="15">
      <c r="A1338" s="15" t="s">
        <v>18</v>
      </c>
      <c r="B1338" s="30">
        <v>43</v>
      </c>
      <c r="C1338" s="30">
        <v>9632</v>
      </c>
      <c r="D1338" s="10" t="s">
        <v>979</v>
      </c>
      <c r="E1338" s="15" t="s">
        <v>20</v>
      </c>
      <c r="F1338" s="15" t="s">
        <v>973</v>
      </c>
      <c r="G1338" s="50">
        <v>6200</v>
      </c>
      <c r="H1338" s="50">
        <v>270</v>
      </c>
      <c r="I1338" s="58">
        <v>4.5499999999999999E-2</v>
      </c>
      <c r="J1338" s="50">
        <v>13200</v>
      </c>
      <c r="K1338" s="50">
        <v>6220</v>
      </c>
      <c r="L1338" s="53">
        <v>6010</v>
      </c>
      <c r="M1338" s="63">
        <f t="shared" si="128"/>
        <v>9.5238095238095233E-2</v>
      </c>
      <c r="N1338" s="42" t="str">
        <f>IFERROR(VLOOKUP(C1338, マスタ!$E$2:$G$33, 3, TRUE), "")</f>
        <v>サービス</v>
      </c>
      <c r="O1338" s="15" t="str">
        <f>IF(F1338 = "", "", TEXT( WORKDAY(TEXT(LEFT(F1338, FIND("(", F1338) - 1), "yyyy/mm/dd"), 1, マスタ!$A$2:$A$106), "yyyymmdd"))</f>
        <v>20170901</v>
      </c>
      <c r="P1338" s="16">
        <v>42979</v>
      </c>
      <c r="Q1338" s="56">
        <v>6230</v>
      </c>
      <c r="R1338" s="56">
        <v>6230</v>
      </c>
      <c r="S1338" s="56">
        <v>6160</v>
      </c>
      <c r="T1338" s="15" t="str">
        <f t="shared" si="129"/>
        <v>無</v>
      </c>
      <c r="U1338" s="15" t="str">
        <f t="shared" si="130"/>
        <v>有</v>
      </c>
      <c r="V1338" s="67">
        <f t="shared" si="131"/>
        <v>4.8387096774193949E-3</v>
      </c>
      <c r="W1338" s="17" t="s">
        <v>969</v>
      </c>
      <c r="X1338" s="46">
        <v>-10</v>
      </c>
      <c r="Y1338" s="71">
        <f t="shared" si="132"/>
        <v>-1.6129032258064515</v>
      </c>
      <c r="Z1338" s="72">
        <v>6230</v>
      </c>
      <c r="AA1338" s="72">
        <v>6230</v>
      </c>
      <c r="AB1338" s="72">
        <v>6230</v>
      </c>
      <c r="AC1338" s="72">
        <v>6230</v>
      </c>
      <c r="AD1338" s="72">
        <v>600</v>
      </c>
      <c r="AE1338" s="72">
        <v>6190</v>
      </c>
      <c r="AF1338" s="72">
        <v>6200</v>
      </c>
      <c r="AG1338" s="72">
        <v>6190</v>
      </c>
      <c r="AH1338" s="72">
        <v>6200</v>
      </c>
      <c r="AI1338" s="72">
        <v>300</v>
      </c>
      <c r="AJ1338" s="72">
        <v>6230</v>
      </c>
      <c r="AK1338" s="72">
        <v>6230</v>
      </c>
      <c r="AL1338" s="72">
        <v>6230</v>
      </c>
      <c r="AM1338" s="72">
        <v>6230</v>
      </c>
      <c r="AN1338" s="72">
        <v>100</v>
      </c>
      <c r="AO1338" s="72">
        <v>6220</v>
      </c>
      <c r="AP1338" s="72">
        <v>6220</v>
      </c>
      <c r="AQ1338" s="72">
        <v>6210</v>
      </c>
      <c r="AR1338" s="72">
        <v>6220</v>
      </c>
      <c r="AS1338" s="72">
        <v>500</v>
      </c>
      <c r="AX1338" s="72">
        <v>0</v>
      </c>
      <c r="AY1338" s="72">
        <v>6220</v>
      </c>
      <c r="AZ1338" s="72">
        <v>6220</v>
      </c>
      <c r="BA1338" s="72">
        <v>6200</v>
      </c>
      <c r="BB1338" s="72">
        <v>6200</v>
      </c>
      <c r="BC1338" s="72">
        <v>400</v>
      </c>
    </row>
    <row r="1339" spans="1:55" s="72" customFormat="1" ht="27">
      <c r="A1339" s="15" t="s">
        <v>18</v>
      </c>
      <c r="B1339" s="30">
        <v>44</v>
      </c>
      <c r="C1339" s="30">
        <v>9039</v>
      </c>
      <c r="D1339" s="10" t="s">
        <v>348</v>
      </c>
      <c r="E1339" s="15" t="s">
        <v>20</v>
      </c>
      <c r="F1339" s="15" t="s">
        <v>973</v>
      </c>
      <c r="G1339" s="50">
        <v>5780</v>
      </c>
      <c r="H1339" s="50">
        <v>250</v>
      </c>
      <c r="I1339" s="58">
        <v>4.5199999999999997E-2</v>
      </c>
      <c r="J1339" s="50">
        <v>96300</v>
      </c>
      <c r="K1339" s="50">
        <v>5780</v>
      </c>
      <c r="L1339" s="53">
        <v>5560</v>
      </c>
      <c r="M1339" s="63">
        <f t="shared" si="128"/>
        <v>0</v>
      </c>
      <c r="N1339" s="42" t="str">
        <f>IFERROR(VLOOKUP(C1339, マスタ!$E$2:$G$33, 3, TRUE), "")</f>
        <v>陸運</v>
      </c>
      <c r="O1339" s="15" t="str">
        <f>IF(F1339 = "", "", TEXT( WORKDAY(TEXT(LEFT(F1339, FIND("(", F1339) - 1), "yyyy/mm/dd"), 1, マスタ!$A$2:$A$106), "yyyymmdd"))</f>
        <v>20170901</v>
      </c>
      <c r="P1339" s="16">
        <v>42979</v>
      </c>
      <c r="Q1339" s="56">
        <v>5830</v>
      </c>
      <c r="R1339" s="56">
        <v>5880</v>
      </c>
      <c r="S1339" s="56">
        <v>5710</v>
      </c>
      <c r="T1339" s="15" t="str">
        <f t="shared" si="129"/>
        <v>無</v>
      </c>
      <c r="U1339" s="15" t="str">
        <f t="shared" si="130"/>
        <v>有</v>
      </c>
      <c r="V1339" s="67">
        <f t="shared" si="131"/>
        <v>8.65051903114189E-3</v>
      </c>
      <c r="W1339" s="17" t="s">
        <v>969</v>
      </c>
      <c r="X1339" s="46">
        <v>-30</v>
      </c>
      <c r="Y1339" s="71">
        <f t="shared" si="132"/>
        <v>-5.1903114186851207</v>
      </c>
      <c r="Z1339" s="72">
        <v>5830</v>
      </c>
      <c r="AA1339" s="72">
        <v>5880</v>
      </c>
      <c r="AB1339" s="72">
        <v>5830</v>
      </c>
      <c r="AC1339" s="72">
        <v>5880</v>
      </c>
      <c r="AD1339" s="72">
        <v>6500</v>
      </c>
      <c r="AE1339" s="72">
        <v>5880</v>
      </c>
      <c r="AF1339" s="72">
        <v>5880</v>
      </c>
      <c r="AG1339" s="72">
        <v>5820</v>
      </c>
      <c r="AH1339" s="72">
        <v>5820</v>
      </c>
      <c r="AI1339" s="72">
        <v>2000</v>
      </c>
      <c r="AJ1339" s="72">
        <v>5800</v>
      </c>
      <c r="AK1339" s="72">
        <v>5820</v>
      </c>
      <c r="AL1339" s="72">
        <v>5800</v>
      </c>
      <c r="AM1339" s="72">
        <v>5810</v>
      </c>
      <c r="AN1339" s="72">
        <v>1500</v>
      </c>
      <c r="AO1339" s="72">
        <v>5810</v>
      </c>
      <c r="AP1339" s="72">
        <v>5810</v>
      </c>
      <c r="AQ1339" s="72">
        <v>5810</v>
      </c>
      <c r="AR1339" s="72">
        <v>5810</v>
      </c>
      <c r="AS1339" s="72">
        <v>800</v>
      </c>
      <c r="AT1339" s="72">
        <v>5800</v>
      </c>
      <c r="AU1339" s="72">
        <v>5810</v>
      </c>
      <c r="AV1339" s="72">
        <v>5800</v>
      </c>
      <c r="AW1339" s="72">
        <v>5800</v>
      </c>
      <c r="AX1339" s="72">
        <v>600</v>
      </c>
      <c r="AY1339" s="72">
        <v>5800</v>
      </c>
      <c r="AZ1339" s="72">
        <v>5800</v>
      </c>
      <c r="BA1339" s="72">
        <v>5800</v>
      </c>
      <c r="BB1339" s="72">
        <v>5800</v>
      </c>
      <c r="BC1339" s="72">
        <v>700</v>
      </c>
    </row>
    <row r="1340" spans="1:55" s="72" customFormat="1" ht="15">
      <c r="A1340" s="15" t="s">
        <v>18</v>
      </c>
      <c r="B1340" s="30">
        <v>45</v>
      </c>
      <c r="C1340" s="30">
        <v>1949</v>
      </c>
      <c r="D1340" s="10" t="s">
        <v>400</v>
      </c>
      <c r="E1340" s="15" t="s">
        <v>20</v>
      </c>
      <c r="F1340" s="15" t="s">
        <v>973</v>
      </c>
      <c r="G1340" s="50">
        <v>1884</v>
      </c>
      <c r="H1340" s="50">
        <v>81</v>
      </c>
      <c r="I1340" s="58">
        <v>4.4900000000000002E-2</v>
      </c>
      <c r="J1340" s="50">
        <v>90800</v>
      </c>
      <c r="K1340" s="50">
        <v>1888</v>
      </c>
      <c r="L1340" s="53">
        <v>1801</v>
      </c>
      <c r="M1340" s="63">
        <f t="shared" si="128"/>
        <v>4.5977011494252873E-2</v>
      </c>
      <c r="N1340" s="42" t="str">
        <f>IFERROR(VLOOKUP(C1340, マスタ!$E$2:$G$33, 3, TRUE), "")</f>
        <v>建設</v>
      </c>
      <c r="O1340" s="15" t="str">
        <f>IF(F1340 = "", "", TEXT( WORKDAY(TEXT(LEFT(F1340, FIND("(", F1340) - 1), "yyyy/mm/dd"), 1, マスタ!$A$2:$A$106), "yyyymmdd"))</f>
        <v>20170901</v>
      </c>
      <c r="P1340" s="16">
        <v>42979</v>
      </c>
      <c r="Q1340" s="56">
        <v>1893</v>
      </c>
      <c r="R1340" s="56">
        <v>1910</v>
      </c>
      <c r="S1340" s="56">
        <v>1870</v>
      </c>
      <c r="T1340" s="15" t="str">
        <f t="shared" si="129"/>
        <v>無</v>
      </c>
      <c r="U1340" s="15" t="str">
        <f t="shared" si="130"/>
        <v>有</v>
      </c>
      <c r="V1340" s="67">
        <f t="shared" si="131"/>
        <v>4.7770700636942109E-3</v>
      </c>
      <c r="W1340" s="17" t="s">
        <v>969</v>
      </c>
      <c r="X1340" s="46">
        <v>-10</v>
      </c>
      <c r="Y1340" s="71">
        <f t="shared" si="132"/>
        <v>-5.3078556263269636</v>
      </c>
      <c r="Z1340" s="72">
        <v>1893</v>
      </c>
      <c r="AA1340" s="72">
        <v>1910</v>
      </c>
      <c r="AB1340" s="72">
        <v>1893</v>
      </c>
      <c r="AC1340" s="72">
        <v>1905</v>
      </c>
      <c r="AD1340" s="72">
        <v>11200</v>
      </c>
      <c r="AE1340" s="72">
        <v>1904</v>
      </c>
      <c r="AF1340" s="72">
        <v>1905</v>
      </c>
      <c r="AG1340" s="72">
        <v>1895</v>
      </c>
      <c r="AH1340" s="72">
        <v>1905</v>
      </c>
      <c r="AI1340" s="72">
        <v>4700</v>
      </c>
      <c r="AJ1340" s="72">
        <v>1900</v>
      </c>
      <c r="AK1340" s="72">
        <v>1901</v>
      </c>
      <c r="AL1340" s="72">
        <v>1891</v>
      </c>
      <c r="AM1340" s="72">
        <v>1901</v>
      </c>
      <c r="AN1340" s="72">
        <v>3900</v>
      </c>
      <c r="AO1340" s="72">
        <v>1899</v>
      </c>
      <c r="AP1340" s="72">
        <v>1900</v>
      </c>
      <c r="AQ1340" s="72">
        <v>1884</v>
      </c>
      <c r="AR1340" s="72">
        <v>1885</v>
      </c>
      <c r="AS1340" s="72">
        <v>4100</v>
      </c>
      <c r="AT1340" s="72">
        <v>1885</v>
      </c>
      <c r="AU1340" s="72">
        <v>1886</v>
      </c>
      <c r="AV1340" s="72">
        <v>1881</v>
      </c>
      <c r="AW1340" s="72">
        <v>1883</v>
      </c>
      <c r="AX1340" s="72">
        <v>1400</v>
      </c>
      <c r="AY1340" s="72">
        <v>1884</v>
      </c>
      <c r="AZ1340" s="72">
        <v>1885</v>
      </c>
      <c r="BA1340" s="72">
        <v>1870</v>
      </c>
      <c r="BB1340" s="72">
        <v>1880</v>
      </c>
      <c r="BC1340" s="72">
        <v>3900</v>
      </c>
    </row>
    <row r="1341" spans="1:55" s="72" customFormat="1" ht="15">
      <c r="A1341" s="15" t="s">
        <v>18</v>
      </c>
      <c r="B1341" s="30">
        <v>47</v>
      </c>
      <c r="C1341" s="30">
        <v>7476</v>
      </c>
      <c r="D1341" s="10" t="s">
        <v>980</v>
      </c>
      <c r="E1341" s="15" t="s">
        <v>20</v>
      </c>
      <c r="F1341" s="15" t="s">
        <v>973</v>
      </c>
      <c r="G1341" s="50">
        <v>6030</v>
      </c>
      <c r="H1341" s="50">
        <v>250</v>
      </c>
      <c r="I1341" s="58">
        <v>4.3299999999999998E-2</v>
      </c>
      <c r="J1341" s="50">
        <v>38900</v>
      </c>
      <c r="K1341" s="50">
        <v>6050</v>
      </c>
      <c r="L1341" s="53">
        <v>5830</v>
      </c>
      <c r="M1341" s="63">
        <f t="shared" si="128"/>
        <v>9.0909090909090912E-2</v>
      </c>
      <c r="N1341" s="42" t="str">
        <f>IFERROR(VLOOKUP(C1341, マスタ!$E$2:$G$33, 3, TRUE), "")</f>
        <v>輸送用機械</v>
      </c>
      <c r="O1341" s="15" t="str">
        <f>IF(F1341 = "", "", TEXT( WORKDAY(TEXT(LEFT(F1341, FIND("(", F1341) - 1), "yyyy/mm/dd"), 1, マスタ!$A$2:$A$106), "yyyymmdd"))</f>
        <v>20170901</v>
      </c>
      <c r="P1341" s="16">
        <v>42979</v>
      </c>
      <c r="Q1341" s="56">
        <v>6060</v>
      </c>
      <c r="R1341" s="56">
        <v>6190</v>
      </c>
      <c r="S1341" s="56">
        <v>6030</v>
      </c>
      <c r="T1341" s="15" t="str">
        <f t="shared" si="129"/>
        <v>有</v>
      </c>
      <c r="U1341" s="15" t="str">
        <f t="shared" si="130"/>
        <v>無</v>
      </c>
      <c r="V1341" s="67">
        <f t="shared" si="131"/>
        <v>4.9751243781095411E-3</v>
      </c>
      <c r="W1341" s="17" t="s">
        <v>969</v>
      </c>
      <c r="X1341" s="46">
        <v>-10</v>
      </c>
      <c r="Y1341" s="71">
        <f t="shared" si="132"/>
        <v>-1.6583747927031509</v>
      </c>
      <c r="Z1341" s="72">
        <v>6060</v>
      </c>
      <c r="AA1341" s="72">
        <v>6070</v>
      </c>
      <c r="AB1341" s="72">
        <v>6060</v>
      </c>
      <c r="AC1341" s="72">
        <v>6060</v>
      </c>
      <c r="AD1341" s="72">
        <v>2000</v>
      </c>
      <c r="AE1341" s="72">
        <v>6070</v>
      </c>
      <c r="AF1341" s="72">
        <v>6070</v>
      </c>
      <c r="AG1341" s="72">
        <v>6050</v>
      </c>
      <c r="AH1341" s="72">
        <v>6050</v>
      </c>
      <c r="AI1341" s="72">
        <v>400</v>
      </c>
      <c r="AN1341" s="72">
        <v>0</v>
      </c>
      <c r="AS1341" s="72">
        <v>0</v>
      </c>
      <c r="AT1341" s="72">
        <v>6050</v>
      </c>
      <c r="AU1341" s="72">
        <v>6050</v>
      </c>
      <c r="AV1341" s="72">
        <v>6030</v>
      </c>
      <c r="AW1341" s="72">
        <v>6050</v>
      </c>
      <c r="AX1341" s="72">
        <v>2400</v>
      </c>
      <c r="AY1341" s="72">
        <v>6050</v>
      </c>
      <c r="AZ1341" s="72">
        <v>6050</v>
      </c>
      <c r="BA1341" s="72">
        <v>6050</v>
      </c>
      <c r="BB1341" s="72">
        <v>6050</v>
      </c>
      <c r="BC1341" s="72">
        <v>400</v>
      </c>
    </row>
    <row r="1342" spans="1:55" s="72" customFormat="1" ht="27">
      <c r="A1342" s="15" t="s">
        <v>18</v>
      </c>
      <c r="B1342" s="30">
        <v>48</v>
      </c>
      <c r="C1342" s="30">
        <v>9757</v>
      </c>
      <c r="D1342" s="10" t="s">
        <v>550</v>
      </c>
      <c r="E1342" s="15" t="s">
        <v>20</v>
      </c>
      <c r="F1342" s="15" t="s">
        <v>973</v>
      </c>
      <c r="G1342" s="50">
        <v>3510</v>
      </c>
      <c r="H1342" s="50">
        <v>145</v>
      </c>
      <c r="I1342" s="58">
        <v>4.3099999999999999E-2</v>
      </c>
      <c r="J1342" s="50">
        <v>134500</v>
      </c>
      <c r="K1342" s="50">
        <v>3525</v>
      </c>
      <c r="L1342" s="53">
        <v>3430</v>
      </c>
      <c r="M1342" s="63">
        <f t="shared" si="128"/>
        <v>0.15789473684210525</v>
      </c>
      <c r="N1342" s="42" t="str">
        <f>IFERROR(VLOOKUP(C1342, マスタ!$E$2:$G$33, 3, TRUE), "")</f>
        <v>サービス</v>
      </c>
      <c r="O1342" s="15" t="str">
        <f>IF(F1342 = "", "", TEXT( WORKDAY(TEXT(LEFT(F1342, FIND("(", F1342) - 1), "yyyy/mm/dd"), 1, マスタ!$A$2:$A$106), "yyyymmdd"))</f>
        <v>20170901</v>
      </c>
      <c r="P1342" s="16">
        <v>42979</v>
      </c>
      <c r="Q1342" s="56">
        <v>3530</v>
      </c>
      <c r="R1342" s="56">
        <v>3620</v>
      </c>
      <c r="S1342" s="56">
        <v>3530</v>
      </c>
      <c r="T1342" s="15" t="str">
        <f t="shared" si="129"/>
        <v>有</v>
      </c>
      <c r="U1342" s="15" t="str">
        <f t="shared" si="130"/>
        <v>無</v>
      </c>
      <c r="V1342" s="67">
        <f t="shared" si="131"/>
        <v>5.6980056980056037E-3</v>
      </c>
      <c r="W1342" s="17" t="s">
        <v>967</v>
      </c>
      <c r="X1342" s="46">
        <v>30</v>
      </c>
      <c r="Y1342" s="71">
        <f t="shared" si="132"/>
        <v>8.5470085470085486</v>
      </c>
      <c r="Z1342" s="72">
        <v>3530</v>
      </c>
      <c r="AA1342" s="72">
        <v>3555</v>
      </c>
      <c r="AB1342" s="72">
        <v>3530</v>
      </c>
      <c r="AC1342" s="72">
        <v>3555</v>
      </c>
      <c r="AD1342" s="72">
        <v>9800</v>
      </c>
      <c r="AE1342" s="72">
        <v>3550</v>
      </c>
      <c r="AF1342" s="72">
        <v>3565</v>
      </c>
      <c r="AG1342" s="72">
        <v>3545</v>
      </c>
      <c r="AH1342" s="72">
        <v>3565</v>
      </c>
      <c r="AI1342" s="72">
        <v>3300</v>
      </c>
      <c r="AJ1342" s="72">
        <v>3565</v>
      </c>
      <c r="AK1342" s="72">
        <v>3575</v>
      </c>
      <c r="AL1342" s="72">
        <v>3565</v>
      </c>
      <c r="AM1342" s="72">
        <v>3570</v>
      </c>
      <c r="AN1342" s="72">
        <v>1100</v>
      </c>
      <c r="AO1342" s="72">
        <v>3565</v>
      </c>
      <c r="AP1342" s="72">
        <v>3570</v>
      </c>
      <c r="AQ1342" s="72">
        <v>3560</v>
      </c>
      <c r="AR1342" s="72">
        <v>3570</v>
      </c>
      <c r="AS1342" s="72">
        <v>2200</v>
      </c>
      <c r="AT1342" s="72">
        <v>3560</v>
      </c>
      <c r="AU1342" s="72">
        <v>3560</v>
      </c>
      <c r="AV1342" s="72">
        <v>3550</v>
      </c>
      <c r="AW1342" s="72">
        <v>3560</v>
      </c>
      <c r="AX1342" s="72">
        <v>3600</v>
      </c>
      <c r="AY1342" s="72">
        <v>3560</v>
      </c>
      <c r="AZ1342" s="72">
        <v>3570</v>
      </c>
      <c r="BA1342" s="72">
        <v>3545</v>
      </c>
      <c r="BB1342" s="72">
        <v>3570</v>
      </c>
      <c r="BC1342" s="72">
        <v>3800</v>
      </c>
    </row>
    <row r="1343" spans="1:55" s="72" customFormat="1" ht="15">
      <c r="A1343" s="15" t="s">
        <v>18</v>
      </c>
      <c r="B1343" s="30">
        <v>49</v>
      </c>
      <c r="C1343" s="30">
        <v>9768</v>
      </c>
      <c r="D1343" s="10" t="s">
        <v>981</v>
      </c>
      <c r="E1343" s="15" t="s">
        <v>20</v>
      </c>
      <c r="F1343" s="15" t="s">
        <v>973</v>
      </c>
      <c r="G1343" s="50">
        <v>1072</v>
      </c>
      <c r="H1343" s="50">
        <v>44</v>
      </c>
      <c r="I1343" s="58">
        <v>4.2799999999999998E-2</v>
      </c>
      <c r="J1343" s="50">
        <v>16900</v>
      </c>
      <c r="K1343" s="50">
        <v>1075</v>
      </c>
      <c r="L1343" s="53">
        <v>1023</v>
      </c>
      <c r="M1343" s="63">
        <f t="shared" si="128"/>
        <v>5.7692307692307696E-2</v>
      </c>
      <c r="N1343" s="42" t="str">
        <f>IFERROR(VLOOKUP(C1343, マスタ!$E$2:$G$33, 3, TRUE), "")</f>
        <v>サービス</v>
      </c>
      <c r="O1343" s="15" t="str">
        <f>IF(F1343 = "", "", TEXT( WORKDAY(TEXT(LEFT(F1343, FIND("(", F1343) - 1), "yyyy/mm/dd"), 1, マスタ!$A$2:$A$106), "yyyymmdd"))</f>
        <v>20170901</v>
      </c>
      <c r="P1343" s="16">
        <v>42979</v>
      </c>
      <c r="Q1343" s="56">
        <v>1072</v>
      </c>
      <c r="R1343" s="56">
        <v>1090</v>
      </c>
      <c r="S1343" s="56">
        <v>1034</v>
      </c>
      <c r="T1343" s="15" t="str">
        <f t="shared" si="129"/>
        <v>有</v>
      </c>
      <c r="U1343" s="15" t="str">
        <f t="shared" si="130"/>
        <v>有</v>
      </c>
      <c r="V1343" s="67">
        <f t="shared" si="131"/>
        <v>0</v>
      </c>
      <c r="W1343" s="17" t="s">
        <v>967</v>
      </c>
      <c r="X1343" s="46">
        <v>8</v>
      </c>
      <c r="Y1343" s="71">
        <f t="shared" si="132"/>
        <v>7.4626865671641793</v>
      </c>
      <c r="Z1343" s="72">
        <v>1072</v>
      </c>
      <c r="AA1343" s="72">
        <v>1090</v>
      </c>
      <c r="AB1343" s="72">
        <v>1072</v>
      </c>
      <c r="AC1343" s="72">
        <v>1090</v>
      </c>
      <c r="AD1343" s="72">
        <v>1700</v>
      </c>
      <c r="AE1343" s="72">
        <v>1082</v>
      </c>
      <c r="AF1343" s="72">
        <v>1082</v>
      </c>
      <c r="AG1343" s="72">
        <v>1080</v>
      </c>
      <c r="AH1343" s="72">
        <v>1080</v>
      </c>
      <c r="AI1343" s="72">
        <v>200</v>
      </c>
      <c r="AN1343" s="72">
        <v>0</v>
      </c>
      <c r="AS1343" s="72">
        <v>0</v>
      </c>
      <c r="AX1343" s="72">
        <v>0</v>
      </c>
      <c r="AY1343" s="72">
        <v>1074</v>
      </c>
      <c r="AZ1343" s="72">
        <v>1074</v>
      </c>
      <c r="BA1343" s="72">
        <v>1074</v>
      </c>
      <c r="BB1343" s="72">
        <v>1074</v>
      </c>
      <c r="BC1343" s="72">
        <v>100</v>
      </c>
    </row>
    <row r="1344" spans="1:55" s="72" customFormat="1" ht="15">
      <c r="A1344" s="15" t="s">
        <v>18</v>
      </c>
      <c r="B1344" s="30">
        <v>3</v>
      </c>
      <c r="C1344" s="30">
        <v>4245</v>
      </c>
      <c r="D1344" s="10" t="s">
        <v>244</v>
      </c>
      <c r="E1344" s="15" t="s">
        <v>20</v>
      </c>
      <c r="F1344" s="15" t="s">
        <v>982</v>
      </c>
      <c r="G1344" s="50">
        <v>1310</v>
      </c>
      <c r="H1344" s="50">
        <v>125</v>
      </c>
      <c r="I1344" s="58">
        <v>0.1055</v>
      </c>
      <c r="J1344" s="50">
        <v>313600</v>
      </c>
      <c r="K1344" s="50">
        <v>1317</v>
      </c>
      <c r="L1344" s="53">
        <v>1176</v>
      </c>
      <c r="M1344" s="63">
        <f t="shared" si="128"/>
        <v>4.9645390070921988E-2</v>
      </c>
      <c r="N1344" s="42" t="str">
        <f>IFERROR(VLOOKUP(C1344, マスタ!$E$2:$G$33, 3, TRUE), "")</f>
        <v>化学・医薬品</v>
      </c>
      <c r="O1344" s="15" t="str">
        <f>IF(F1344 = "", "", TEXT( WORKDAY(TEXT(LEFT(F1344, FIND("(", F1344) - 1), "yyyy/mm/dd"), 1, マスタ!$A$2:$A$106), "yyyymmdd"))</f>
        <v>20170904</v>
      </c>
      <c r="P1344" s="16">
        <v>42982</v>
      </c>
      <c r="Q1344" s="56">
        <v>1310</v>
      </c>
      <c r="R1344" s="56">
        <v>1321</v>
      </c>
      <c r="S1344" s="56">
        <v>1252</v>
      </c>
      <c r="T1344" s="15" t="str">
        <f t="shared" si="129"/>
        <v>無</v>
      </c>
      <c r="U1344" s="15" t="str">
        <f t="shared" si="130"/>
        <v>有</v>
      </c>
      <c r="V1344" s="67">
        <f t="shared" si="131"/>
        <v>0</v>
      </c>
      <c r="W1344" s="17" t="s">
        <v>966</v>
      </c>
      <c r="X1344" s="46">
        <v>-13</v>
      </c>
      <c r="Y1344" s="71">
        <f t="shared" si="132"/>
        <v>-9.9236641221374047</v>
      </c>
      <c r="Z1344" s="72">
        <v>1310</v>
      </c>
      <c r="AA1344" s="72">
        <v>1310</v>
      </c>
      <c r="AB1344" s="72">
        <v>1298</v>
      </c>
      <c r="AC1344" s="72">
        <v>1302</v>
      </c>
      <c r="AD1344" s="72">
        <v>22400</v>
      </c>
      <c r="AE1344" s="72">
        <v>1299</v>
      </c>
      <c r="AF1344" s="72">
        <v>1300</v>
      </c>
      <c r="AG1344" s="72">
        <v>1252</v>
      </c>
      <c r="AH1344" s="72">
        <v>1259</v>
      </c>
      <c r="AI1344" s="72">
        <v>17600</v>
      </c>
      <c r="AJ1344" s="72">
        <v>1257</v>
      </c>
      <c r="AK1344" s="72">
        <v>1279</v>
      </c>
      <c r="AL1344" s="72">
        <v>1256</v>
      </c>
      <c r="AM1344" s="72">
        <v>1279</v>
      </c>
      <c r="AN1344" s="72">
        <v>6500</v>
      </c>
      <c r="AO1344" s="72">
        <v>1272</v>
      </c>
      <c r="AP1344" s="72">
        <v>1290</v>
      </c>
      <c r="AQ1344" s="72">
        <v>1267</v>
      </c>
      <c r="AR1344" s="72">
        <v>1290</v>
      </c>
      <c r="AS1344" s="72">
        <v>4600</v>
      </c>
      <c r="AT1344" s="72">
        <v>1290</v>
      </c>
      <c r="AU1344" s="72">
        <v>1317</v>
      </c>
      <c r="AV1344" s="72">
        <v>1290</v>
      </c>
      <c r="AW1344" s="72">
        <v>1311</v>
      </c>
      <c r="AX1344" s="72">
        <v>8600</v>
      </c>
      <c r="AY1344" s="72">
        <v>1308</v>
      </c>
      <c r="AZ1344" s="72">
        <v>1308</v>
      </c>
      <c r="BA1344" s="72">
        <v>1290</v>
      </c>
      <c r="BB1344" s="72">
        <v>1290</v>
      </c>
      <c r="BC1344" s="72">
        <v>5800</v>
      </c>
    </row>
    <row r="1345" spans="1:55" s="72" customFormat="1" ht="15">
      <c r="A1345" s="15" t="s">
        <v>18</v>
      </c>
      <c r="B1345" s="30">
        <v>5</v>
      </c>
      <c r="C1345" s="30">
        <v>6459</v>
      </c>
      <c r="D1345" s="10" t="s">
        <v>879</v>
      </c>
      <c r="E1345" s="15" t="s">
        <v>20</v>
      </c>
      <c r="F1345" s="15" t="s">
        <v>982</v>
      </c>
      <c r="G1345" s="50">
        <v>1281</v>
      </c>
      <c r="H1345" s="50">
        <v>92</v>
      </c>
      <c r="I1345" s="58">
        <v>7.7399999999999997E-2</v>
      </c>
      <c r="J1345" s="50">
        <v>327600</v>
      </c>
      <c r="K1345" s="50">
        <v>1324</v>
      </c>
      <c r="L1345" s="53">
        <v>1200</v>
      </c>
      <c r="M1345" s="63">
        <f t="shared" si="128"/>
        <v>0.34677419354838712</v>
      </c>
      <c r="N1345" s="42" t="str">
        <f>IFERROR(VLOOKUP(C1345, マスタ!$E$2:$G$33, 3, TRUE), "")</f>
        <v>機械</v>
      </c>
      <c r="O1345" s="15" t="str">
        <f>IF(F1345 = "", "", TEXT( WORKDAY(TEXT(LEFT(F1345, FIND("(", F1345) - 1), "yyyy/mm/dd"), 1, マスタ!$A$2:$A$106), "yyyymmdd"))</f>
        <v>20170904</v>
      </c>
      <c r="P1345" s="16">
        <v>42982</v>
      </c>
      <c r="Q1345" s="56">
        <v>1268</v>
      </c>
      <c r="R1345" s="56">
        <v>1277</v>
      </c>
      <c r="S1345" s="56">
        <v>1236</v>
      </c>
      <c r="T1345" s="15" t="str">
        <f t="shared" si="129"/>
        <v>無</v>
      </c>
      <c r="U1345" s="15" t="str">
        <f t="shared" si="130"/>
        <v>有</v>
      </c>
      <c r="V1345" s="67">
        <f t="shared" si="131"/>
        <v>-1.0148321623731471E-2</v>
      </c>
      <c r="W1345" s="17" t="s">
        <v>966</v>
      </c>
      <c r="X1345" s="46">
        <v>-12</v>
      </c>
      <c r="Y1345" s="71">
        <f t="shared" si="132"/>
        <v>-9.3676814988290396</v>
      </c>
      <c r="Z1345" s="72">
        <v>1268</v>
      </c>
      <c r="AA1345" s="72">
        <v>1277</v>
      </c>
      <c r="AB1345" s="72">
        <v>1263</v>
      </c>
      <c r="AC1345" s="72">
        <v>1265</v>
      </c>
      <c r="AD1345" s="72">
        <v>21500</v>
      </c>
      <c r="AE1345" s="72">
        <v>1261</v>
      </c>
      <c r="AF1345" s="72">
        <v>1263</v>
      </c>
      <c r="AG1345" s="72">
        <v>1253</v>
      </c>
      <c r="AH1345" s="72">
        <v>1260</v>
      </c>
      <c r="AI1345" s="72">
        <v>8300</v>
      </c>
      <c r="AJ1345" s="72">
        <v>1259</v>
      </c>
      <c r="AK1345" s="72">
        <v>1262</v>
      </c>
      <c r="AL1345" s="72">
        <v>1254</v>
      </c>
      <c r="AM1345" s="72">
        <v>1254</v>
      </c>
      <c r="AN1345" s="72">
        <v>3700</v>
      </c>
      <c r="AO1345" s="72">
        <v>1252</v>
      </c>
      <c r="AP1345" s="72">
        <v>1254</v>
      </c>
      <c r="AQ1345" s="72">
        <v>1250</v>
      </c>
      <c r="AR1345" s="72">
        <v>1250</v>
      </c>
      <c r="AS1345" s="72">
        <v>1900</v>
      </c>
      <c r="AT1345" s="72">
        <v>1250</v>
      </c>
      <c r="AU1345" s="72">
        <v>1257</v>
      </c>
      <c r="AV1345" s="72">
        <v>1248</v>
      </c>
      <c r="AW1345" s="72">
        <v>1254</v>
      </c>
      <c r="AX1345" s="72">
        <v>6600</v>
      </c>
      <c r="AY1345" s="72">
        <v>1255</v>
      </c>
      <c r="AZ1345" s="72">
        <v>1262</v>
      </c>
      <c r="BA1345" s="72">
        <v>1255</v>
      </c>
      <c r="BB1345" s="72">
        <v>1262</v>
      </c>
      <c r="BC1345" s="72">
        <v>1600</v>
      </c>
    </row>
    <row r="1346" spans="1:55" s="72" customFormat="1" ht="15">
      <c r="A1346" s="15" t="s">
        <v>18</v>
      </c>
      <c r="B1346" s="30">
        <v>6</v>
      </c>
      <c r="C1346" s="30">
        <v>6630</v>
      </c>
      <c r="D1346" s="10" t="s">
        <v>263</v>
      </c>
      <c r="E1346" s="15" t="s">
        <v>20</v>
      </c>
      <c r="F1346" s="15" t="s">
        <v>982</v>
      </c>
      <c r="G1346" s="50">
        <v>10440</v>
      </c>
      <c r="H1346" s="50">
        <v>730</v>
      </c>
      <c r="I1346" s="58">
        <v>7.5200000000000003E-2</v>
      </c>
      <c r="J1346" s="50">
        <v>310600</v>
      </c>
      <c r="K1346" s="50">
        <v>10660</v>
      </c>
      <c r="L1346" s="53">
        <v>9770</v>
      </c>
      <c r="M1346" s="63">
        <f t="shared" si="128"/>
        <v>0.24719101123595505</v>
      </c>
      <c r="N1346" s="42" t="str">
        <f>IFERROR(VLOOKUP(C1346, マスタ!$E$2:$G$33, 3, TRUE), "")</f>
        <v>電気</v>
      </c>
      <c r="O1346" s="15" t="str">
        <f>IF(F1346 = "", "", TEXT( WORKDAY(TEXT(LEFT(F1346, FIND("(", F1346) - 1), "yyyy/mm/dd"), 1, マスタ!$A$2:$A$106), "yyyymmdd"))</f>
        <v>20170904</v>
      </c>
      <c r="P1346" s="16">
        <v>42982</v>
      </c>
      <c r="Q1346" s="56">
        <v>10570</v>
      </c>
      <c r="R1346" s="56">
        <v>10580</v>
      </c>
      <c r="S1346" s="56">
        <v>9920</v>
      </c>
      <c r="T1346" s="15" t="str">
        <f t="shared" si="129"/>
        <v>無</v>
      </c>
      <c r="U1346" s="15" t="str">
        <f t="shared" si="130"/>
        <v>有</v>
      </c>
      <c r="V1346" s="67">
        <f t="shared" si="131"/>
        <v>1.2452107279693481E-2</v>
      </c>
      <c r="W1346" s="17" t="s">
        <v>966</v>
      </c>
      <c r="X1346" s="46">
        <v>-104</v>
      </c>
      <c r="Y1346" s="71">
        <f t="shared" si="132"/>
        <v>-9.9616858237547898</v>
      </c>
      <c r="Z1346" s="72">
        <v>10570</v>
      </c>
      <c r="AA1346" s="72">
        <v>10580</v>
      </c>
      <c r="AB1346" s="72">
        <v>10390</v>
      </c>
      <c r="AC1346" s="72">
        <v>10410</v>
      </c>
      <c r="AD1346" s="72">
        <v>15900</v>
      </c>
      <c r="AE1346" s="72">
        <v>10390</v>
      </c>
      <c r="AF1346" s="72">
        <v>10410</v>
      </c>
      <c r="AG1346" s="72">
        <v>10250</v>
      </c>
      <c r="AH1346" s="72">
        <v>10260</v>
      </c>
      <c r="AI1346" s="72">
        <v>7100</v>
      </c>
      <c r="AJ1346" s="72">
        <v>10280</v>
      </c>
      <c r="AK1346" s="72">
        <v>10370</v>
      </c>
      <c r="AL1346" s="72">
        <v>10280</v>
      </c>
      <c r="AM1346" s="72">
        <v>10330</v>
      </c>
      <c r="AN1346" s="72">
        <v>2300</v>
      </c>
      <c r="AO1346" s="72">
        <v>10310</v>
      </c>
      <c r="AP1346" s="72">
        <v>10310</v>
      </c>
      <c r="AQ1346" s="72">
        <v>10180</v>
      </c>
      <c r="AR1346" s="72">
        <v>10180</v>
      </c>
      <c r="AS1346" s="72">
        <v>5400</v>
      </c>
      <c r="AT1346" s="72">
        <v>10180</v>
      </c>
      <c r="AU1346" s="72">
        <v>10260</v>
      </c>
      <c r="AV1346" s="72">
        <v>10140</v>
      </c>
      <c r="AW1346" s="72">
        <v>10260</v>
      </c>
      <c r="AX1346" s="72">
        <v>5400</v>
      </c>
      <c r="AY1346" s="72">
        <v>10270</v>
      </c>
      <c r="AZ1346" s="72">
        <v>10270</v>
      </c>
      <c r="BA1346" s="72">
        <v>10200</v>
      </c>
      <c r="BB1346" s="72">
        <v>10210</v>
      </c>
      <c r="BC1346" s="72">
        <v>2400</v>
      </c>
    </row>
    <row r="1347" spans="1:55" s="72" customFormat="1" ht="15">
      <c r="A1347" s="15" t="s">
        <v>18</v>
      </c>
      <c r="B1347" s="30">
        <v>9</v>
      </c>
      <c r="C1347" s="30">
        <v>4666</v>
      </c>
      <c r="D1347" s="10" t="s">
        <v>983</v>
      </c>
      <c r="E1347" s="15" t="s">
        <v>20</v>
      </c>
      <c r="F1347" s="15" t="s">
        <v>982</v>
      </c>
      <c r="G1347" s="50">
        <v>2810</v>
      </c>
      <c r="H1347" s="50">
        <v>167</v>
      </c>
      <c r="I1347" s="58">
        <v>6.3200000000000006E-2</v>
      </c>
      <c r="J1347" s="50">
        <v>5190800</v>
      </c>
      <c r="K1347" s="50">
        <v>2873</v>
      </c>
      <c r="L1347" s="53">
        <v>2707</v>
      </c>
      <c r="M1347" s="63">
        <f t="shared" si="128"/>
        <v>0.37951807228915663</v>
      </c>
      <c r="N1347" s="42" t="str">
        <f>IFERROR(VLOOKUP(C1347, マスタ!$E$2:$G$33, 3, TRUE), "")</f>
        <v>化学・医薬品</v>
      </c>
      <c r="O1347" s="15" t="str">
        <f>IF(F1347 = "", "", TEXT( WORKDAY(TEXT(LEFT(F1347, FIND("(", F1347) - 1), "yyyy/mm/dd"), 1, マスタ!$A$2:$A$106), "yyyymmdd"))</f>
        <v>20170904</v>
      </c>
      <c r="P1347" s="16">
        <v>42982</v>
      </c>
      <c r="Q1347" s="56">
        <v>2770</v>
      </c>
      <c r="R1347" s="56">
        <v>2781</v>
      </c>
      <c r="S1347" s="56">
        <v>2721</v>
      </c>
      <c r="T1347" s="15" t="str">
        <f t="shared" si="129"/>
        <v>無</v>
      </c>
      <c r="U1347" s="15" t="str">
        <f t="shared" si="130"/>
        <v>有</v>
      </c>
      <c r="V1347" s="67">
        <f t="shared" si="131"/>
        <v>-1.4234875444839812E-2</v>
      </c>
      <c r="W1347" s="17" t="s">
        <v>969</v>
      </c>
      <c r="X1347" s="46">
        <v>-10</v>
      </c>
      <c r="Y1347" s="71">
        <f t="shared" si="132"/>
        <v>-3.5587188612099641</v>
      </c>
      <c r="Z1347" s="72">
        <v>2770</v>
      </c>
      <c r="AA1347" s="72">
        <v>2780</v>
      </c>
      <c r="AB1347" s="72">
        <v>2764</v>
      </c>
      <c r="AC1347" s="72">
        <v>2766</v>
      </c>
      <c r="AD1347" s="72">
        <v>144600</v>
      </c>
      <c r="AE1347" s="72">
        <v>2766</v>
      </c>
      <c r="AF1347" s="72">
        <v>2781</v>
      </c>
      <c r="AG1347" s="72">
        <v>2764</v>
      </c>
      <c r="AH1347" s="72">
        <v>2771</v>
      </c>
      <c r="AI1347" s="72">
        <v>51300</v>
      </c>
      <c r="AJ1347" s="72">
        <v>2771</v>
      </c>
      <c r="AK1347" s="72">
        <v>2772</v>
      </c>
      <c r="AL1347" s="72">
        <v>2752</v>
      </c>
      <c r="AM1347" s="72">
        <v>2752</v>
      </c>
      <c r="AN1347" s="72">
        <v>70100</v>
      </c>
      <c r="AO1347" s="72">
        <v>2753</v>
      </c>
      <c r="AP1347" s="72">
        <v>2762</v>
      </c>
      <c r="AQ1347" s="72">
        <v>2752</v>
      </c>
      <c r="AR1347" s="72">
        <v>2758</v>
      </c>
      <c r="AS1347" s="72">
        <v>27700</v>
      </c>
      <c r="AT1347" s="72">
        <v>2758</v>
      </c>
      <c r="AU1347" s="72">
        <v>2762</v>
      </c>
      <c r="AV1347" s="72">
        <v>2757</v>
      </c>
      <c r="AW1347" s="72">
        <v>2760</v>
      </c>
      <c r="AX1347" s="72">
        <v>22100</v>
      </c>
      <c r="AY1347" s="72">
        <v>2760</v>
      </c>
      <c r="AZ1347" s="72">
        <v>2767</v>
      </c>
      <c r="BA1347" s="72">
        <v>2758</v>
      </c>
      <c r="BB1347" s="72">
        <v>2765</v>
      </c>
      <c r="BC1347" s="72">
        <v>20100</v>
      </c>
    </row>
    <row r="1348" spans="1:55" s="72" customFormat="1" ht="15">
      <c r="A1348" s="15" t="s">
        <v>18</v>
      </c>
      <c r="B1348" s="30">
        <v>12</v>
      </c>
      <c r="C1348" s="30">
        <v>4820</v>
      </c>
      <c r="D1348" s="10" t="s">
        <v>100</v>
      </c>
      <c r="E1348" s="15" t="s">
        <v>20</v>
      </c>
      <c r="F1348" s="15" t="s">
        <v>982</v>
      </c>
      <c r="G1348" s="50">
        <v>2263</v>
      </c>
      <c r="H1348" s="50">
        <v>117</v>
      </c>
      <c r="I1348" s="58">
        <v>5.45E-2</v>
      </c>
      <c r="J1348" s="50">
        <v>63800</v>
      </c>
      <c r="K1348" s="50">
        <v>2275</v>
      </c>
      <c r="L1348" s="53">
        <v>2154</v>
      </c>
      <c r="M1348" s="63">
        <f t="shared" si="128"/>
        <v>9.9173553719008267E-2</v>
      </c>
      <c r="N1348" s="42" t="str">
        <f>IFERROR(VLOOKUP(C1348, マスタ!$E$2:$G$33, 3, TRUE), "")</f>
        <v>化学・医薬品</v>
      </c>
      <c r="O1348" s="15" t="str">
        <f>IF(F1348 = "", "", TEXT( WORKDAY(TEXT(LEFT(F1348, FIND("(", F1348) - 1), "yyyy/mm/dd"), 1, マスタ!$A$2:$A$106), "yyyymmdd"))</f>
        <v>20170904</v>
      </c>
      <c r="P1348" s="16">
        <v>42982</v>
      </c>
      <c r="Q1348" s="56">
        <v>2290</v>
      </c>
      <c r="R1348" s="56">
        <v>2292</v>
      </c>
      <c r="S1348" s="56">
        <v>2190</v>
      </c>
      <c r="T1348" s="15" t="str">
        <f t="shared" si="129"/>
        <v>無</v>
      </c>
      <c r="U1348" s="15" t="str">
        <f t="shared" si="130"/>
        <v>有</v>
      </c>
      <c r="V1348" s="67">
        <f t="shared" si="131"/>
        <v>1.1931064958020432E-2</v>
      </c>
      <c r="W1348" s="17" t="s">
        <v>966</v>
      </c>
      <c r="X1348" s="46">
        <v>-22</v>
      </c>
      <c r="Y1348" s="71">
        <f t="shared" si="132"/>
        <v>-9.7216084843128581</v>
      </c>
      <c r="Z1348" s="72">
        <v>2290</v>
      </c>
      <c r="AA1348" s="72">
        <v>2292</v>
      </c>
      <c r="AB1348" s="72">
        <v>2271</v>
      </c>
      <c r="AC1348" s="72">
        <v>2274</v>
      </c>
      <c r="AD1348" s="72">
        <v>5600</v>
      </c>
      <c r="AE1348" s="72">
        <v>2276</v>
      </c>
      <c r="AF1348" s="72">
        <v>2278</v>
      </c>
      <c r="AG1348" s="72">
        <v>2260</v>
      </c>
      <c r="AH1348" s="72">
        <v>2261</v>
      </c>
      <c r="AI1348" s="72">
        <v>1300</v>
      </c>
      <c r="AJ1348" s="72">
        <v>2260</v>
      </c>
      <c r="AK1348" s="72">
        <v>2265</v>
      </c>
      <c r="AL1348" s="72">
        <v>2257</v>
      </c>
      <c r="AM1348" s="72">
        <v>2257</v>
      </c>
      <c r="AN1348" s="72">
        <v>300</v>
      </c>
      <c r="AO1348" s="72">
        <v>2247</v>
      </c>
      <c r="AP1348" s="72">
        <v>2252</v>
      </c>
      <c r="AQ1348" s="72">
        <v>2243</v>
      </c>
      <c r="AR1348" s="72">
        <v>2252</v>
      </c>
      <c r="AS1348" s="72">
        <v>500</v>
      </c>
      <c r="AX1348" s="72">
        <v>0</v>
      </c>
      <c r="AY1348" s="72">
        <v>2248</v>
      </c>
      <c r="AZ1348" s="72">
        <v>2251</v>
      </c>
      <c r="BA1348" s="72">
        <v>2248</v>
      </c>
      <c r="BB1348" s="72">
        <v>2251</v>
      </c>
      <c r="BC1348" s="72">
        <v>600</v>
      </c>
    </row>
    <row r="1349" spans="1:55" s="72" customFormat="1" ht="15">
      <c r="A1349" s="15" t="s">
        <v>18</v>
      </c>
      <c r="B1349" s="30">
        <v>13</v>
      </c>
      <c r="C1349" s="30">
        <v>3079</v>
      </c>
      <c r="D1349" s="10" t="s">
        <v>495</v>
      </c>
      <c r="E1349" s="15" t="s">
        <v>20</v>
      </c>
      <c r="F1349" s="15" t="s">
        <v>982</v>
      </c>
      <c r="G1349" s="50">
        <v>1589</v>
      </c>
      <c r="H1349" s="50">
        <v>81</v>
      </c>
      <c r="I1349" s="58">
        <v>5.3699999999999998E-2</v>
      </c>
      <c r="J1349" s="50">
        <v>63900</v>
      </c>
      <c r="K1349" s="50">
        <v>1607</v>
      </c>
      <c r="L1349" s="53">
        <v>1511</v>
      </c>
      <c r="M1349" s="63">
        <f t="shared" si="128"/>
        <v>0.1875</v>
      </c>
      <c r="N1349" s="42" t="str">
        <f>IFERROR(VLOOKUP(C1349, マスタ!$E$2:$G$33, 3, TRUE), "")</f>
        <v>繊維製品</v>
      </c>
      <c r="O1349" s="15" t="str">
        <f>IF(F1349 = "", "", TEXT( WORKDAY(TEXT(LEFT(F1349, FIND("(", F1349) - 1), "yyyy/mm/dd"), 1, マスタ!$A$2:$A$106), "yyyymmdd"))</f>
        <v>20170904</v>
      </c>
      <c r="P1349" s="16">
        <v>42982</v>
      </c>
      <c r="Q1349" s="56">
        <v>1580</v>
      </c>
      <c r="R1349" s="56">
        <v>1580</v>
      </c>
      <c r="S1349" s="56">
        <v>1494</v>
      </c>
      <c r="T1349" s="15" t="str">
        <f t="shared" si="129"/>
        <v>無</v>
      </c>
      <c r="U1349" s="15" t="str">
        <f t="shared" si="130"/>
        <v>有</v>
      </c>
      <c r="V1349" s="67">
        <f t="shared" si="131"/>
        <v>-5.6639395846443952E-3</v>
      </c>
      <c r="W1349" s="17" t="s">
        <v>966</v>
      </c>
      <c r="X1349" s="46">
        <v>-15</v>
      </c>
      <c r="Y1349" s="71">
        <f t="shared" si="132"/>
        <v>-9.4398993077407187</v>
      </c>
      <c r="Z1349" s="72">
        <v>1580</v>
      </c>
      <c r="AA1349" s="72">
        <v>1580</v>
      </c>
      <c r="AB1349" s="72">
        <v>1548</v>
      </c>
      <c r="AC1349" s="72">
        <v>1556</v>
      </c>
      <c r="AD1349" s="72">
        <v>5100</v>
      </c>
      <c r="AE1349" s="72">
        <v>1554</v>
      </c>
      <c r="AF1349" s="72">
        <v>1554</v>
      </c>
      <c r="AG1349" s="72">
        <v>1554</v>
      </c>
      <c r="AH1349" s="72">
        <v>1554</v>
      </c>
      <c r="AI1349" s="72">
        <v>200</v>
      </c>
      <c r="AJ1349" s="72">
        <v>1556</v>
      </c>
      <c r="AK1349" s="72">
        <v>1556</v>
      </c>
      <c r="AL1349" s="72">
        <v>1556</v>
      </c>
      <c r="AM1349" s="72">
        <v>1556</v>
      </c>
      <c r="AN1349" s="72">
        <v>100</v>
      </c>
      <c r="AO1349" s="72">
        <v>1558</v>
      </c>
      <c r="AP1349" s="72">
        <v>1558</v>
      </c>
      <c r="AQ1349" s="72">
        <v>1558</v>
      </c>
      <c r="AR1349" s="72">
        <v>1558</v>
      </c>
      <c r="AS1349" s="72">
        <v>200</v>
      </c>
      <c r="AX1349" s="72">
        <v>0</v>
      </c>
      <c r="BC1349" s="72">
        <v>0</v>
      </c>
    </row>
    <row r="1350" spans="1:55" s="72" customFormat="1" ht="27">
      <c r="A1350" s="15" t="s">
        <v>18</v>
      </c>
      <c r="B1350" s="30">
        <v>15</v>
      </c>
      <c r="C1350" s="30">
        <v>3284</v>
      </c>
      <c r="D1350" s="10" t="s">
        <v>277</v>
      </c>
      <c r="E1350" s="15" t="s">
        <v>20</v>
      </c>
      <c r="F1350" s="15" t="s">
        <v>982</v>
      </c>
      <c r="G1350" s="50">
        <v>1055</v>
      </c>
      <c r="H1350" s="50">
        <v>53</v>
      </c>
      <c r="I1350" s="58">
        <v>5.2900000000000003E-2</v>
      </c>
      <c r="J1350" s="50">
        <v>554700</v>
      </c>
      <c r="K1350" s="50">
        <v>1057</v>
      </c>
      <c r="L1350" s="53">
        <v>1009</v>
      </c>
      <c r="M1350" s="63">
        <f t="shared" ref="M1350:M1376" si="133">IFERROR((K1350-G1350) / (K1350-L1350), "")</f>
        <v>4.1666666666666664E-2</v>
      </c>
      <c r="N1350" s="42" t="str">
        <f>IFERROR(VLOOKUP(C1350, マスタ!$E$2:$G$33, 3, TRUE), "")</f>
        <v>繊維製品</v>
      </c>
      <c r="O1350" s="15" t="str">
        <f>IF(F1350 = "", "", TEXT( WORKDAY(TEXT(LEFT(F1350, FIND("(", F1350) - 1), "yyyy/mm/dd"), 1, マスタ!$A$2:$A$106), "yyyymmdd"))</f>
        <v>20170904</v>
      </c>
      <c r="P1350" s="16">
        <v>42982</v>
      </c>
      <c r="Q1350" s="56">
        <v>1056</v>
      </c>
      <c r="R1350" s="56">
        <v>1060</v>
      </c>
      <c r="S1350" s="56">
        <v>992</v>
      </c>
      <c r="T1350" s="15" t="str">
        <f t="shared" ref="T1350:T1376" si="134">IF(Q1350="", "", IF(R1350-Q1350&gt;=ROUNDDOWN(G1350/100, 0), "有", "無"))</f>
        <v>無</v>
      </c>
      <c r="U1350" s="15" t="str">
        <f t="shared" ref="U1350:U1376" si="135">IF(Q1350="", "", IF(Q1350-S1350&gt;=ROUNDDOWN(G1350/100, 0), "有", "無"))</f>
        <v>有</v>
      </c>
      <c r="V1350" s="67">
        <f t="shared" ref="V1350:V1376" si="136">IF(Q1350="", "", Q1350/G1350-1)</f>
        <v>9.4786729857809782E-4</v>
      </c>
      <c r="W1350" s="17" t="s">
        <v>966</v>
      </c>
      <c r="X1350" s="46">
        <v>-10</v>
      </c>
      <c r="Y1350" s="71">
        <f t="shared" ref="Y1350:Y1376" si="137">IFERROR(X1350/G1350*1000,"")</f>
        <v>-9.4786729857819907</v>
      </c>
      <c r="Z1350" s="72">
        <v>1056</v>
      </c>
      <c r="AA1350" s="72">
        <v>1060</v>
      </c>
      <c r="AB1350" s="72">
        <v>1041</v>
      </c>
      <c r="AC1350" s="72">
        <v>1041</v>
      </c>
      <c r="AD1350" s="72">
        <v>26600</v>
      </c>
      <c r="AE1350" s="72">
        <v>1041</v>
      </c>
      <c r="AF1350" s="72">
        <v>1042</v>
      </c>
      <c r="AG1350" s="72">
        <v>1033</v>
      </c>
      <c r="AH1350" s="72">
        <v>1042</v>
      </c>
      <c r="AI1350" s="72">
        <v>11500</v>
      </c>
      <c r="AJ1350" s="72">
        <v>1039</v>
      </c>
      <c r="AK1350" s="72">
        <v>1039</v>
      </c>
      <c r="AL1350" s="72">
        <v>1029</v>
      </c>
      <c r="AM1350" s="72">
        <v>1029</v>
      </c>
      <c r="AN1350" s="72">
        <v>20700</v>
      </c>
      <c r="AO1350" s="72">
        <v>1028</v>
      </c>
      <c r="AP1350" s="72">
        <v>1028</v>
      </c>
      <c r="AQ1350" s="72">
        <v>1022</v>
      </c>
      <c r="AR1350" s="72">
        <v>1024</v>
      </c>
      <c r="AS1350" s="72">
        <v>7000</v>
      </c>
      <c r="AT1350" s="72">
        <v>1024</v>
      </c>
      <c r="AU1350" s="72">
        <v>1024</v>
      </c>
      <c r="AV1350" s="72">
        <v>1022</v>
      </c>
      <c r="AW1350" s="72">
        <v>1023</v>
      </c>
      <c r="AX1350" s="72">
        <v>2600</v>
      </c>
      <c r="AY1350" s="72">
        <v>1024</v>
      </c>
      <c r="AZ1350" s="72">
        <v>1024</v>
      </c>
      <c r="BA1350" s="72">
        <v>1017</v>
      </c>
      <c r="BB1350" s="72">
        <v>1018</v>
      </c>
      <c r="BC1350" s="72">
        <v>17100</v>
      </c>
    </row>
    <row r="1351" spans="1:55" s="72" customFormat="1" ht="15">
      <c r="A1351" s="15" t="s">
        <v>18</v>
      </c>
      <c r="B1351" s="30">
        <v>19</v>
      </c>
      <c r="C1351" s="30">
        <v>7743</v>
      </c>
      <c r="D1351" s="10" t="s">
        <v>518</v>
      </c>
      <c r="E1351" s="15" t="s">
        <v>20</v>
      </c>
      <c r="F1351" s="15" t="s">
        <v>982</v>
      </c>
      <c r="G1351" s="50">
        <v>3490</v>
      </c>
      <c r="H1351" s="50">
        <v>165</v>
      </c>
      <c r="I1351" s="58">
        <v>4.9599999999999998E-2</v>
      </c>
      <c r="J1351" s="50">
        <v>51900</v>
      </c>
      <c r="K1351" s="50">
        <v>3515</v>
      </c>
      <c r="L1351" s="53">
        <v>3325</v>
      </c>
      <c r="M1351" s="63">
        <f t="shared" si="133"/>
        <v>0.13157894736842105</v>
      </c>
      <c r="N1351" s="42" t="str">
        <f>IFERROR(VLOOKUP(C1351, マスタ!$E$2:$G$33, 3, TRUE), "")</f>
        <v>精密機械</v>
      </c>
      <c r="O1351" s="15" t="str">
        <f>IF(F1351 = "", "", TEXT( WORKDAY(TEXT(LEFT(F1351, FIND("(", F1351) - 1), "yyyy/mm/dd"), 1, マスタ!$A$2:$A$106), "yyyymmdd"))</f>
        <v>20170904</v>
      </c>
      <c r="P1351" s="16">
        <v>42982</v>
      </c>
      <c r="Q1351" s="56">
        <v>3490</v>
      </c>
      <c r="R1351" s="56">
        <v>3595</v>
      </c>
      <c r="S1351" s="56">
        <v>3430</v>
      </c>
      <c r="T1351" s="15" t="str">
        <f t="shared" si="134"/>
        <v>有</v>
      </c>
      <c r="U1351" s="15" t="str">
        <f t="shared" si="135"/>
        <v>有</v>
      </c>
      <c r="V1351" s="67">
        <f t="shared" si="136"/>
        <v>0</v>
      </c>
      <c r="W1351" s="17" t="s">
        <v>968</v>
      </c>
      <c r="X1351" s="46">
        <v>69</v>
      </c>
      <c r="Y1351" s="71">
        <f t="shared" si="137"/>
        <v>19.770773638968482</v>
      </c>
      <c r="Z1351" s="72">
        <v>3490</v>
      </c>
      <c r="AA1351" s="72">
        <v>3495</v>
      </c>
      <c r="AB1351" s="72">
        <v>3490</v>
      </c>
      <c r="AC1351" s="72">
        <v>3495</v>
      </c>
      <c r="AD1351" s="72">
        <v>1800</v>
      </c>
      <c r="AE1351" s="72">
        <v>3500</v>
      </c>
      <c r="AF1351" s="72">
        <v>3515</v>
      </c>
      <c r="AG1351" s="72">
        <v>3500</v>
      </c>
      <c r="AH1351" s="72">
        <v>3515</v>
      </c>
      <c r="AI1351" s="72">
        <v>600</v>
      </c>
      <c r="AJ1351" s="72">
        <v>3520</v>
      </c>
      <c r="AK1351" s="72">
        <v>3560</v>
      </c>
      <c r="AL1351" s="72">
        <v>3520</v>
      </c>
      <c r="AM1351" s="72">
        <v>3560</v>
      </c>
      <c r="AN1351" s="72">
        <v>1800</v>
      </c>
      <c r="AO1351" s="72">
        <v>3560</v>
      </c>
      <c r="AP1351" s="72">
        <v>3595</v>
      </c>
      <c r="AQ1351" s="72">
        <v>3560</v>
      </c>
      <c r="AR1351" s="72">
        <v>3570</v>
      </c>
      <c r="AS1351" s="72">
        <v>2300</v>
      </c>
      <c r="AT1351" s="72">
        <v>3580</v>
      </c>
      <c r="AU1351" s="72">
        <v>3580</v>
      </c>
      <c r="AV1351" s="72">
        <v>3580</v>
      </c>
      <c r="AW1351" s="72">
        <v>3580</v>
      </c>
      <c r="AX1351" s="72">
        <v>300</v>
      </c>
      <c r="AY1351" s="72">
        <v>3585</v>
      </c>
      <c r="AZ1351" s="72">
        <v>3590</v>
      </c>
      <c r="BA1351" s="72">
        <v>3585</v>
      </c>
      <c r="BB1351" s="72">
        <v>3590</v>
      </c>
      <c r="BC1351" s="72">
        <v>300</v>
      </c>
    </row>
    <row r="1352" spans="1:55" s="72" customFormat="1" ht="27">
      <c r="A1352" s="15" t="s">
        <v>18</v>
      </c>
      <c r="B1352" s="30">
        <v>20</v>
      </c>
      <c r="C1352" s="30">
        <v>3104</v>
      </c>
      <c r="D1352" s="10" t="s">
        <v>984</v>
      </c>
      <c r="E1352" s="15" t="s">
        <v>20</v>
      </c>
      <c r="F1352" s="15" t="s">
        <v>982</v>
      </c>
      <c r="G1352" s="50">
        <v>3525</v>
      </c>
      <c r="H1352" s="50">
        <v>165</v>
      </c>
      <c r="I1352" s="58">
        <v>4.9099999999999998E-2</v>
      </c>
      <c r="J1352" s="50">
        <v>88700</v>
      </c>
      <c r="K1352" s="50">
        <v>3545</v>
      </c>
      <c r="L1352" s="53">
        <v>3365</v>
      </c>
      <c r="M1352" s="63">
        <f t="shared" si="133"/>
        <v>0.1111111111111111</v>
      </c>
      <c r="N1352" s="42" t="str">
        <f>IFERROR(VLOOKUP(C1352, マスタ!$E$2:$G$33, 3, TRUE), "")</f>
        <v>繊維製品</v>
      </c>
      <c r="O1352" s="15" t="str">
        <f>IF(F1352 = "", "", TEXT( WORKDAY(TEXT(LEFT(F1352, FIND("(", F1352) - 1), "yyyy/mm/dd"), 1, マスタ!$A$2:$A$106), "yyyymmdd"))</f>
        <v>20170904</v>
      </c>
      <c r="P1352" s="16">
        <v>42982</v>
      </c>
      <c r="Q1352" s="56">
        <v>3495</v>
      </c>
      <c r="R1352" s="56">
        <v>3495</v>
      </c>
      <c r="S1352" s="56">
        <v>3430</v>
      </c>
      <c r="T1352" s="15" t="str">
        <f t="shared" si="134"/>
        <v>無</v>
      </c>
      <c r="U1352" s="15" t="str">
        <f t="shared" si="135"/>
        <v>有</v>
      </c>
      <c r="V1352" s="67">
        <f t="shared" si="136"/>
        <v>-8.5106382978723527E-3</v>
      </c>
      <c r="W1352" s="17" t="s">
        <v>966</v>
      </c>
      <c r="X1352" s="46">
        <v>-35</v>
      </c>
      <c r="Y1352" s="71">
        <f t="shared" si="137"/>
        <v>-9.9290780141843982</v>
      </c>
      <c r="Z1352" s="72">
        <v>3495</v>
      </c>
      <c r="AA1352" s="72">
        <v>3495</v>
      </c>
      <c r="AB1352" s="72">
        <v>3465</v>
      </c>
      <c r="AC1352" s="72">
        <v>3480</v>
      </c>
      <c r="AD1352" s="72">
        <v>2500</v>
      </c>
      <c r="AE1352" s="72">
        <v>3470</v>
      </c>
      <c r="AF1352" s="72">
        <v>3470</v>
      </c>
      <c r="AG1352" s="72">
        <v>3440</v>
      </c>
      <c r="AH1352" s="72">
        <v>3450</v>
      </c>
      <c r="AI1352" s="72">
        <v>2800</v>
      </c>
      <c r="AJ1352" s="72">
        <v>3455</v>
      </c>
      <c r="AK1352" s="72">
        <v>3455</v>
      </c>
      <c r="AL1352" s="72">
        <v>3445</v>
      </c>
      <c r="AM1352" s="72">
        <v>3445</v>
      </c>
      <c r="AN1352" s="72">
        <v>600</v>
      </c>
      <c r="AO1352" s="72">
        <v>3455</v>
      </c>
      <c r="AP1352" s="72">
        <v>3455</v>
      </c>
      <c r="AQ1352" s="72">
        <v>3455</v>
      </c>
      <c r="AR1352" s="72">
        <v>3455</v>
      </c>
      <c r="AS1352" s="72">
        <v>100</v>
      </c>
      <c r="AT1352" s="72">
        <v>3455</v>
      </c>
      <c r="AU1352" s="72">
        <v>3455</v>
      </c>
      <c r="AV1352" s="72">
        <v>3455</v>
      </c>
      <c r="AW1352" s="72">
        <v>3455</v>
      </c>
      <c r="AX1352" s="72">
        <v>100</v>
      </c>
      <c r="AY1352" s="72">
        <v>3445</v>
      </c>
      <c r="AZ1352" s="72">
        <v>3455</v>
      </c>
      <c r="BA1352" s="72">
        <v>3440</v>
      </c>
      <c r="BB1352" s="72">
        <v>3450</v>
      </c>
      <c r="BC1352" s="72">
        <v>1800</v>
      </c>
    </row>
    <row r="1353" spans="1:55" s="72" customFormat="1" ht="27">
      <c r="A1353" s="15" t="s">
        <v>18</v>
      </c>
      <c r="B1353" s="30">
        <v>21</v>
      </c>
      <c r="C1353" s="30">
        <v>6615</v>
      </c>
      <c r="D1353" s="10" t="s">
        <v>122</v>
      </c>
      <c r="E1353" s="15" t="s">
        <v>20</v>
      </c>
      <c r="F1353" s="15" t="s">
        <v>982</v>
      </c>
      <c r="G1353" s="50">
        <v>1995</v>
      </c>
      <c r="H1353" s="50">
        <v>89</v>
      </c>
      <c r="I1353" s="58">
        <v>4.6699999999999998E-2</v>
      </c>
      <c r="J1353" s="50">
        <v>74300</v>
      </c>
      <c r="K1353" s="50">
        <v>1995</v>
      </c>
      <c r="L1353" s="53">
        <v>1908</v>
      </c>
      <c r="M1353" s="63">
        <f t="shared" si="133"/>
        <v>0</v>
      </c>
      <c r="N1353" s="42" t="str">
        <f>IFERROR(VLOOKUP(C1353, マスタ!$E$2:$G$33, 3, TRUE), "")</f>
        <v>電気</v>
      </c>
      <c r="O1353" s="15" t="str">
        <f>IF(F1353 = "", "", TEXT( WORKDAY(TEXT(LEFT(F1353, FIND("(", F1353) - 1), "yyyy/mm/dd"), 1, マスタ!$A$2:$A$106), "yyyymmdd"))</f>
        <v>20170904</v>
      </c>
      <c r="P1353" s="16">
        <v>42982</v>
      </c>
      <c r="Q1353" s="56">
        <v>2000</v>
      </c>
      <c r="R1353" s="56">
        <v>2020</v>
      </c>
      <c r="S1353" s="56">
        <v>1966</v>
      </c>
      <c r="T1353" s="15" t="str">
        <f t="shared" si="134"/>
        <v>有</v>
      </c>
      <c r="U1353" s="15" t="str">
        <f t="shared" si="135"/>
        <v>有</v>
      </c>
      <c r="V1353" s="67">
        <f t="shared" si="136"/>
        <v>2.5062656641603454E-3</v>
      </c>
      <c r="W1353" s="17" t="s">
        <v>967</v>
      </c>
      <c r="X1353" s="46">
        <v>9</v>
      </c>
      <c r="Y1353" s="71">
        <f t="shared" si="137"/>
        <v>4.511278195488722</v>
      </c>
      <c r="Z1353" s="72">
        <v>2000</v>
      </c>
      <c r="AA1353" s="72">
        <v>2015</v>
      </c>
      <c r="AB1353" s="72">
        <v>2000</v>
      </c>
      <c r="AC1353" s="72">
        <v>2005</v>
      </c>
      <c r="AD1353" s="72">
        <v>6200</v>
      </c>
      <c r="AE1353" s="72">
        <v>2003</v>
      </c>
      <c r="AF1353" s="72">
        <v>2010</v>
      </c>
      <c r="AG1353" s="72">
        <v>1999</v>
      </c>
      <c r="AH1353" s="72">
        <v>2005</v>
      </c>
      <c r="AI1353" s="72">
        <v>2300</v>
      </c>
      <c r="AJ1353" s="72">
        <v>2003</v>
      </c>
      <c r="AK1353" s="72">
        <v>2004</v>
      </c>
      <c r="AL1353" s="72">
        <v>2000</v>
      </c>
      <c r="AM1353" s="72">
        <v>2004</v>
      </c>
      <c r="AN1353" s="72">
        <v>500</v>
      </c>
      <c r="AO1353" s="72">
        <v>2003</v>
      </c>
      <c r="AP1353" s="72">
        <v>2013</v>
      </c>
      <c r="AQ1353" s="72">
        <v>2003</v>
      </c>
      <c r="AR1353" s="72">
        <v>2013</v>
      </c>
      <c r="AS1353" s="72">
        <v>1500</v>
      </c>
      <c r="AT1353" s="72">
        <v>2013</v>
      </c>
      <c r="AU1353" s="72">
        <v>2013</v>
      </c>
      <c r="AV1353" s="72">
        <v>2009</v>
      </c>
      <c r="AW1353" s="72">
        <v>2009</v>
      </c>
      <c r="AX1353" s="72">
        <v>300</v>
      </c>
      <c r="AY1353" s="72">
        <v>2006</v>
      </c>
      <c r="AZ1353" s="72">
        <v>2013</v>
      </c>
      <c r="BA1353" s="72">
        <v>2005</v>
      </c>
      <c r="BB1353" s="72">
        <v>2013</v>
      </c>
      <c r="BC1353" s="72">
        <v>1100</v>
      </c>
    </row>
    <row r="1354" spans="1:55" s="72" customFormat="1" ht="15">
      <c r="A1354" s="15" t="s">
        <v>18</v>
      </c>
      <c r="B1354" s="30">
        <v>22</v>
      </c>
      <c r="C1354" s="30">
        <v>3569</v>
      </c>
      <c r="D1354" s="10" t="s">
        <v>985</v>
      </c>
      <c r="E1354" s="15" t="s">
        <v>20</v>
      </c>
      <c r="F1354" s="15" t="s">
        <v>982</v>
      </c>
      <c r="G1354" s="50">
        <v>2043</v>
      </c>
      <c r="H1354" s="50">
        <v>91</v>
      </c>
      <c r="I1354" s="58">
        <v>4.6600000000000003E-2</v>
      </c>
      <c r="J1354" s="50">
        <v>325100</v>
      </c>
      <c r="K1354" s="50">
        <v>2053</v>
      </c>
      <c r="L1354" s="53">
        <v>1968</v>
      </c>
      <c r="M1354" s="63">
        <f t="shared" si="133"/>
        <v>0.11764705882352941</v>
      </c>
      <c r="N1354" s="42" t="str">
        <f>IFERROR(VLOOKUP(C1354, マスタ!$E$2:$G$33, 3, TRUE), "")</f>
        <v>繊維製品</v>
      </c>
      <c r="O1354" s="15" t="str">
        <f>IF(F1354 = "", "", TEXT( WORKDAY(TEXT(LEFT(F1354, FIND("(", F1354) - 1), "yyyy/mm/dd"), 1, マスタ!$A$2:$A$106), "yyyymmdd"))</f>
        <v>20170904</v>
      </c>
      <c r="P1354" s="16">
        <v>42982</v>
      </c>
      <c r="Q1354" s="56">
        <v>2039</v>
      </c>
      <c r="R1354" s="56">
        <v>2039</v>
      </c>
      <c r="S1354" s="56">
        <v>1991</v>
      </c>
      <c r="T1354" s="15" t="str">
        <f t="shared" si="134"/>
        <v>無</v>
      </c>
      <c r="U1354" s="15" t="str">
        <f t="shared" si="135"/>
        <v>有</v>
      </c>
      <c r="V1354" s="67">
        <f t="shared" si="136"/>
        <v>-1.9579050416055344E-3</v>
      </c>
      <c r="W1354" s="17" t="s">
        <v>966</v>
      </c>
      <c r="X1354" s="46">
        <v>-20</v>
      </c>
      <c r="Y1354" s="71">
        <f t="shared" si="137"/>
        <v>-9.7895252080274098</v>
      </c>
      <c r="Z1354" s="72">
        <v>2039</v>
      </c>
      <c r="AA1354" s="72">
        <v>2039</v>
      </c>
      <c r="AB1354" s="72">
        <v>2024</v>
      </c>
      <c r="AC1354" s="72">
        <v>2029</v>
      </c>
      <c r="AD1354" s="72">
        <v>12800</v>
      </c>
      <c r="AE1354" s="72">
        <v>2029</v>
      </c>
      <c r="AF1354" s="72">
        <v>2030</v>
      </c>
      <c r="AG1354" s="72">
        <v>2019</v>
      </c>
      <c r="AH1354" s="72">
        <v>2020</v>
      </c>
      <c r="AI1354" s="72">
        <v>6700</v>
      </c>
      <c r="AJ1354" s="72">
        <v>2022</v>
      </c>
      <c r="AK1354" s="72">
        <v>2025</v>
      </c>
      <c r="AL1354" s="72">
        <v>2011</v>
      </c>
      <c r="AM1354" s="72">
        <v>2018</v>
      </c>
      <c r="AN1354" s="72">
        <v>4400</v>
      </c>
      <c r="AO1354" s="72">
        <v>2017</v>
      </c>
      <c r="AP1354" s="72">
        <v>2021</v>
      </c>
      <c r="AQ1354" s="72">
        <v>2012</v>
      </c>
      <c r="AR1354" s="72">
        <v>2021</v>
      </c>
      <c r="AS1354" s="72">
        <v>8800</v>
      </c>
      <c r="AT1354" s="72">
        <v>2023</v>
      </c>
      <c r="AU1354" s="72">
        <v>2023</v>
      </c>
      <c r="AV1354" s="72">
        <v>2013</v>
      </c>
      <c r="AW1354" s="72">
        <v>2016</v>
      </c>
      <c r="AX1354" s="72">
        <v>9800</v>
      </c>
      <c r="AY1354" s="72">
        <v>2018</v>
      </c>
      <c r="AZ1354" s="72">
        <v>2029</v>
      </c>
      <c r="BA1354" s="72">
        <v>2016</v>
      </c>
      <c r="BB1354" s="72">
        <v>2027</v>
      </c>
      <c r="BC1354" s="72">
        <v>7100</v>
      </c>
    </row>
    <row r="1355" spans="1:55" s="72" customFormat="1" ht="15">
      <c r="A1355" s="15" t="s">
        <v>18</v>
      </c>
      <c r="B1355" s="30">
        <v>23</v>
      </c>
      <c r="C1355" s="30">
        <v>4549</v>
      </c>
      <c r="D1355" s="10" t="s">
        <v>986</v>
      </c>
      <c r="E1355" s="15" t="s">
        <v>20</v>
      </c>
      <c r="F1355" s="15" t="s">
        <v>982</v>
      </c>
      <c r="G1355" s="50">
        <v>3845</v>
      </c>
      <c r="H1355" s="50">
        <v>165</v>
      </c>
      <c r="I1355" s="58">
        <v>4.48E-2</v>
      </c>
      <c r="J1355" s="50">
        <v>134800</v>
      </c>
      <c r="K1355" s="50">
        <v>3860</v>
      </c>
      <c r="L1355" s="53">
        <v>3700</v>
      </c>
      <c r="M1355" s="63">
        <f t="shared" si="133"/>
        <v>9.375E-2</v>
      </c>
      <c r="N1355" s="42" t="str">
        <f>IFERROR(VLOOKUP(C1355, マスタ!$E$2:$G$33, 3, TRUE), "")</f>
        <v>化学・医薬品</v>
      </c>
      <c r="O1355" s="15" t="str">
        <f>IF(F1355 = "", "", TEXT( WORKDAY(TEXT(LEFT(F1355, FIND("(", F1355) - 1), "yyyy/mm/dd"), 1, マスタ!$A$2:$A$106), "yyyymmdd"))</f>
        <v>20170904</v>
      </c>
      <c r="P1355" s="16">
        <v>42982</v>
      </c>
      <c r="Q1355" s="56">
        <v>3845</v>
      </c>
      <c r="R1355" s="56">
        <v>3860</v>
      </c>
      <c r="S1355" s="56">
        <v>3780</v>
      </c>
      <c r="T1355" s="15" t="str">
        <f t="shared" si="134"/>
        <v>無</v>
      </c>
      <c r="U1355" s="15" t="str">
        <f t="shared" si="135"/>
        <v>有</v>
      </c>
      <c r="V1355" s="67">
        <f t="shared" si="136"/>
        <v>0</v>
      </c>
      <c r="W1355" s="17" t="s">
        <v>966</v>
      </c>
      <c r="X1355" s="46">
        <v>-38</v>
      </c>
      <c r="Y1355" s="71">
        <f t="shared" si="137"/>
        <v>-9.8829648894668392</v>
      </c>
      <c r="Z1355" s="72">
        <v>3845</v>
      </c>
      <c r="AA1355" s="72">
        <v>3860</v>
      </c>
      <c r="AB1355" s="72">
        <v>3830</v>
      </c>
      <c r="AC1355" s="72">
        <v>3830</v>
      </c>
      <c r="AD1355" s="72">
        <v>5500</v>
      </c>
      <c r="AE1355" s="72">
        <v>3835</v>
      </c>
      <c r="AF1355" s="72">
        <v>3835</v>
      </c>
      <c r="AG1355" s="72">
        <v>3820</v>
      </c>
      <c r="AH1355" s="72">
        <v>3825</v>
      </c>
      <c r="AI1355" s="72">
        <v>2400</v>
      </c>
      <c r="AJ1355" s="72">
        <v>3820</v>
      </c>
      <c r="AK1355" s="72">
        <v>3830</v>
      </c>
      <c r="AL1355" s="72">
        <v>3805</v>
      </c>
      <c r="AM1355" s="72">
        <v>3820</v>
      </c>
      <c r="AN1355" s="72">
        <v>2500</v>
      </c>
      <c r="AO1355" s="72">
        <v>3815</v>
      </c>
      <c r="AP1355" s="72">
        <v>3815</v>
      </c>
      <c r="AQ1355" s="72">
        <v>3800</v>
      </c>
      <c r="AR1355" s="72">
        <v>3805</v>
      </c>
      <c r="AS1355" s="72">
        <v>1300</v>
      </c>
      <c r="AT1355" s="72">
        <v>3810</v>
      </c>
      <c r="AU1355" s="72">
        <v>3810</v>
      </c>
      <c r="AV1355" s="72">
        <v>3810</v>
      </c>
      <c r="AW1355" s="72">
        <v>3810</v>
      </c>
      <c r="AX1355" s="72">
        <v>1100</v>
      </c>
      <c r="AY1355" s="72">
        <v>3810</v>
      </c>
      <c r="AZ1355" s="72">
        <v>3815</v>
      </c>
      <c r="BA1355" s="72">
        <v>3810</v>
      </c>
      <c r="BB1355" s="72">
        <v>3815</v>
      </c>
      <c r="BC1355" s="72">
        <v>800</v>
      </c>
    </row>
    <row r="1356" spans="1:55" s="72" customFormat="1" ht="15">
      <c r="A1356" s="15" t="s">
        <v>18</v>
      </c>
      <c r="B1356" s="30">
        <v>24</v>
      </c>
      <c r="C1356" s="30">
        <v>4228</v>
      </c>
      <c r="D1356" s="10" t="s">
        <v>975</v>
      </c>
      <c r="E1356" s="15" t="s">
        <v>20</v>
      </c>
      <c r="F1356" s="15" t="s">
        <v>982</v>
      </c>
      <c r="G1356" s="50">
        <v>1194</v>
      </c>
      <c r="H1356" s="50">
        <v>50</v>
      </c>
      <c r="I1356" s="58">
        <v>4.3700000000000003E-2</v>
      </c>
      <c r="J1356" s="50">
        <v>380000</v>
      </c>
      <c r="K1356" s="50">
        <v>1210</v>
      </c>
      <c r="L1356" s="53">
        <v>1096</v>
      </c>
      <c r="M1356" s="63">
        <f t="shared" si="133"/>
        <v>0.14035087719298245</v>
      </c>
      <c r="N1356" s="42" t="str">
        <f>IFERROR(VLOOKUP(C1356, マスタ!$E$2:$G$33, 3, TRUE), "")</f>
        <v>化学・医薬品</v>
      </c>
      <c r="O1356" s="15" t="str">
        <f>IF(F1356 = "", "", TEXT( WORKDAY(TEXT(LEFT(F1356, FIND("(", F1356) - 1), "yyyy/mm/dd"), 1, マスタ!$A$2:$A$106), "yyyymmdd"))</f>
        <v>20170904</v>
      </c>
      <c r="P1356" s="16">
        <v>42982</v>
      </c>
      <c r="Q1356" s="56">
        <v>1191</v>
      </c>
      <c r="R1356" s="56">
        <v>1191</v>
      </c>
      <c r="S1356" s="56">
        <v>1106</v>
      </c>
      <c r="T1356" s="15" t="str">
        <f t="shared" si="134"/>
        <v>無</v>
      </c>
      <c r="U1356" s="15" t="str">
        <f t="shared" si="135"/>
        <v>有</v>
      </c>
      <c r="V1356" s="67">
        <f t="shared" si="136"/>
        <v>-2.5125628140703071E-3</v>
      </c>
      <c r="W1356" s="17" t="s">
        <v>966</v>
      </c>
      <c r="X1356" s="46">
        <v>-11</v>
      </c>
      <c r="Y1356" s="71">
        <f t="shared" si="137"/>
        <v>-9.2127303182579574</v>
      </c>
      <c r="Z1356" s="72">
        <v>1191</v>
      </c>
      <c r="AA1356" s="72">
        <v>1191</v>
      </c>
      <c r="AB1356" s="72">
        <v>1177</v>
      </c>
      <c r="AC1356" s="72">
        <v>1180</v>
      </c>
      <c r="AD1356" s="72">
        <v>26400</v>
      </c>
      <c r="AE1356" s="72">
        <v>1177</v>
      </c>
      <c r="AF1356" s="72">
        <v>1177</v>
      </c>
      <c r="AG1356" s="72">
        <v>1154</v>
      </c>
      <c r="AH1356" s="72">
        <v>1155</v>
      </c>
      <c r="AI1356" s="72">
        <v>20600</v>
      </c>
      <c r="AJ1356" s="72">
        <v>1156</v>
      </c>
      <c r="AK1356" s="72">
        <v>1156</v>
      </c>
      <c r="AL1356" s="72">
        <v>1138</v>
      </c>
      <c r="AM1356" s="72">
        <v>1138</v>
      </c>
      <c r="AN1356" s="72">
        <v>13400</v>
      </c>
      <c r="AO1356" s="72">
        <v>1139</v>
      </c>
      <c r="AP1356" s="72">
        <v>1159</v>
      </c>
      <c r="AQ1356" s="72">
        <v>1137</v>
      </c>
      <c r="AR1356" s="72">
        <v>1159</v>
      </c>
      <c r="AS1356" s="72">
        <v>10700</v>
      </c>
      <c r="AT1356" s="72">
        <v>1160</v>
      </c>
      <c r="AU1356" s="72">
        <v>1162</v>
      </c>
      <c r="AV1356" s="72">
        <v>1155</v>
      </c>
      <c r="AW1356" s="72">
        <v>1156</v>
      </c>
      <c r="AX1356" s="72">
        <v>5200</v>
      </c>
      <c r="AY1356" s="72">
        <v>1155</v>
      </c>
      <c r="AZ1356" s="72">
        <v>1155</v>
      </c>
      <c r="BA1356" s="72">
        <v>1143</v>
      </c>
      <c r="BB1356" s="72">
        <v>1149</v>
      </c>
      <c r="BC1356" s="72">
        <v>8600</v>
      </c>
    </row>
    <row r="1357" spans="1:55" s="72" customFormat="1" ht="27">
      <c r="A1357" s="15" t="s">
        <v>18</v>
      </c>
      <c r="B1357" s="30">
        <v>25</v>
      </c>
      <c r="C1357" s="30">
        <v>6082</v>
      </c>
      <c r="D1357" s="10" t="s">
        <v>33</v>
      </c>
      <c r="E1357" s="15" t="s">
        <v>20</v>
      </c>
      <c r="F1357" s="15" t="s">
        <v>982</v>
      </c>
      <c r="G1357" s="50">
        <v>1038</v>
      </c>
      <c r="H1357" s="50">
        <v>43</v>
      </c>
      <c r="I1357" s="58">
        <v>4.3200000000000002E-2</v>
      </c>
      <c r="J1357" s="50">
        <v>143900</v>
      </c>
      <c r="K1357" s="50">
        <v>1047</v>
      </c>
      <c r="L1357" s="53">
        <v>1000</v>
      </c>
      <c r="M1357" s="63">
        <f t="shared" si="133"/>
        <v>0.19148936170212766</v>
      </c>
      <c r="N1357" s="42" t="str">
        <f>IFERROR(VLOOKUP(C1357, マスタ!$E$2:$G$33, 3, TRUE), "")</f>
        <v>機械</v>
      </c>
      <c r="O1357" s="15" t="str">
        <f>IF(F1357 = "", "", TEXT( WORKDAY(TEXT(LEFT(F1357, FIND("(", F1357) - 1), "yyyy/mm/dd"), 1, マスタ!$A$2:$A$106), "yyyymmdd"))</f>
        <v>20170904</v>
      </c>
      <c r="P1357" s="16">
        <v>42982</v>
      </c>
      <c r="Q1357" s="56">
        <v>1022</v>
      </c>
      <c r="R1357" s="56">
        <v>1022</v>
      </c>
      <c r="S1357" s="56">
        <v>957</v>
      </c>
      <c r="T1357" s="15" t="str">
        <f t="shared" si="134"/>
        <v>無</v>
      </c>
      <c r="U1357" s="15" t="str">
        <f t="shared" si="135"/>
        <v>有</v>
      </c>
      <c r="V1357" s="67">
        <f t="shared" si="136"/>
        <v>-1.5414258188824692E-2</v>
      </c>
      <c r="W1357" s="17" t="s">
        <v>966</v>
      </c>
      <c r="X1357" s="46">
        <v>-10</v>
      </c>
      <c r="Y1357" s="71">
        <f t="shared" si="137"/>
        <v>-9.6339113680154131</v>
      </c>
      <c r="Z1357" s="72">
        <v>1022</v>
      </c>
      <c r="AA1357" s="72">
        <v>1022</v>
      </c>
      <c r="AB1357" s="72">
        <v>1010</v>
      </c>
      <c r="AC1357" s="72">
        <v>1011</v>
      </c>
      <c r="AD1357" s="72">
        <v>7400</v>
      </c>
      <c r="AE1357" s="72">
        <v>1010</v>
      </c>
      <c r="AF1357" s="72">
        <v>1010</v>
      </c>
      <c r="AG1357" s="72">
        <v>1005</v>
      </c>
      <c r="AH1357" s="72">
        <v>1005</v>
      </c>
      <c r="AI1357" s="72">
        <v>3500</v>
      </c>
      <c r="AJ1357" s="72">
        <v>1007</v>
      </c>
      <c r="AK1357" s="72">
        <v>1007</v>
      </c>
      <c r="AL1357" s="72">
        <v>1001</v>
      </c>
      <c r="AM1357" s="72">
        <v>1002</v>
      </c>
      <c r="AN1357" s="72">
        <v>1400</v>
      </c>
      <c r="AO1357" s="72">
        <v>1004</v>
      </c>
      <c r="AP1357" s="72">
        <v>1005</v>
      </c>
      <c r="AQ1357" s="72">
        <v>1004</v>
      </c>
      <c r="AR1357" s="72">
        <v>1005</v>
      </c>
      <c r="AS1357" s="72">
        <v>700</v>
      </c>
      <c r="AT1357" s="72">
        <v>1005</v>
      </c>
      <c r="AU1357" s="72">
        <v>1005</v>
      </c>
      <c r="AV1357" s="72">
        <v>996</v>
      </c>
      <c r="AW1357" s="72">
        <v>998</v>
      </c>
      <c r="AX1357" s="72">
        <v>7000</v>
      </c>
      <c r="AY1357" s="72">
        <v>999</v>
      </c>
      <c r="AZ1357" s="72">
        <v>999</v>
      </c>
      <c r="BA1357" s="72">
        <v>992</v>
      </c>
      <c r="BB1357" s="72">
        <v>995</v>
      </c>
      <c r="BC1357" s="72">
        <v>7200</v>
      </c>
    </row>
    <row r="1358" spans="1:55" s="72" customFormat="1" ht="15">
      <c r="A1358" s="15" t="s">
        <v>18</v>
      </c>
      <c r="B1358" s="30">
        <v>26</v>
      </c>
      <c r="C1358" s="30">
        <v>2772</v>
      </c>
      <c r="D1358" s="10" t="s">
        <v>183</v>
      </c>
      <c r="E1358" s="15" t="s">
        <v>20</v>
      </c>
      <c r="F1358" s="15" t="s">
        <v>982</v>
      </c>
      <c r="G1358" s="50">
        <v>4970</v>
      </c>
      <c r="H1358" s="50">
        <v>205</v>
      </c>
      <c r="I1358" s="58">
        <v>4.2999999999999997E-2</v>
      </c>
      <c r="J1358" s="50">
        <v>286600</v>
      </c>
      <c r="K1358" s="50">
        <v>4975</v>
      </c>
      <c r="L1358" s="53">
        <v>4815</v>
      </c>
      <c r="M1358" s="63">
        <f t="shared" si="133"/>
        <v>3.125E-2</v>
      </c>
      <c r="N1358" s="42" t="str">
        <f>IFERROR(VLOOKUP(C1358, マスタ!$E$2:$G$33, 3, TRUE), "")</f>
        <v>食品</v>
      </c>
      <c r="O1358" s="15" t="str">
        <f>IF(F1358 = "", "", TEXT( WORKDAY(TEXT(LEFT(F1358, FIND("(", F1358) - 1), "yyyy/mm/dd"), 1, マスタ!$A$2:$A$106), "yyyymmdd"))</f>
        <v>20170904</v>
      </c>
      <c r="P1358" s="16">
        <v>42982</v>
      </c>
      <c r="Q1358" s="56">
        <v>4970</v>
      </c>
      <c r="R1358" s="56">
        <v>5040</v>
      </c>
      <c r="S1358" s="56">
        <v>4780</v>
      </c>
      <c r="T1358" s="15" t="str">
        <f t="shared" si="134"/>
        <v>有</v>
      </c>
      <c r="U1358" s="15" t="str">
        <f t="shared" si="135"/>
        <v>有</v>
      </c>
      <c r="V1358" s="67">
        <f t="shared" si="136"/>
        <v>0</v>
      </c>
      <c r="W1358" s="17" t="s">
        <v>967</v>
      </c>
      <c r="X1358" s="46">
        <v>25</v>
      </c>
      <c r="Y1358" s="71">
        <f t="shared" si="137"/>
        <v>5.0301810865191143</v>
      </c>
      <c r="Z1358" s="72">
        <v>4970</v>
      </c>
      <c r="AA1358" s="72">
        <v>5040</v>
      </c>
      <c r="AB1358" s="72">
        <v>4970</v>
      </c>
      <c r="AC1358" s="72">
        <v>5030</v>
      </c>
      <c r="AD1358" s="72">
        <v>33000</v>
      </c>
      <c r="AE1358" s="72">
        <v>5030</v>
      </c>
      <c r="AF1358" s="72">
        <v>5030</v>
      </c>
      <c r="AG1358" s="72">
        <v>4960</v>
      </c>
      <c r="AH1358" s="72">
        <v>4970</v>
      </c>
      <c r="AI1358" s="72">
        <v>11600</v>
      </c>
      <c r="AJ1358" s="72">
        <v>4970</v>
      </c>
      <c r="AK1358" s="72">
        <v>4985</v>
      </c>
      <c r="AL1358" s="72">
        <v>4955</v>
      </c>
      <c r="AM1358" s="72">
        <v>4985</v>
      </c>
      <c r="AN1358" s="72">
        <v>5400</v>
      </c>
      <c r="AO1358" s="72">
        <v>4985</v>
      </c>
      <c r="AP1358" s="72">
        <v>4995</v>
      </c>
      <c r="AQ1358" s="72">
        <v>4970</v>
      </c>
      <c r="AR1358" s="72">
        <v>4985</v>
      </c>
      <c r="AS1358" s="72">
        <v>4900</v>
      </c>
      <c r="AT1358" s="72">
        <v>4990</v>
      </c>
      <c r="AU1358" s="72">
        <v>4995</v>
      </c>
      <c r="AV1358" s="72">
        <v>4975</v>
      </c>
      <c r="AW1358" s="72">
        <v>4995</v>
      </c>
      <c r="AX1358" s="72">
        <v>1700</v>
      </c>
      <c r="AY1358" s="72">
        <v>4995</v>
      </c>
      <c r="AZ1358" s="72">
        <v>5010</v>
      </c>
      <c r="BA1358" s="72">
        <v>4995</v>
      </c>
      <c r="BB1358" s="72">
        <v>5000</v>
      </c>
      <c r="BC1358" s="72">
        <v>2300</v>
      </c>
    </row>
    <row r="1359" spans="1:55" s="72" customFormat="1" ht="15">
      <c r="A1359" s="15" t="s">
        <v>18</v>
      </c>
      <c r="B1359" s="30">
        <v>27</v>
      </c>
      <c r="C1359" s="30">
        <v>3036</v>
      </c>
      <c r="D1359" s="10" t="s">
        <v>444</v>
      </c>
      <c r="E1359" s="15" t="s">
        <v>20</v>
      </c>
      <c r="F1359" s="15" t="s">
        <v>982</v>
      </c>
      <c r="G1359" s="50">
        <v>1810</v>
      </c>
      <c r="H1359" s="50">
        <v>74</v>
      </c>
      <c r="I1359" s="58">
        <v>4.2599999999999999E-2</v>
      </c>
      <c r="J1359" s="50">
        <v>420600</v>
      </c>
      <c r="K1359" s="50">
        <v>1836</v>
      </c>
      <c r="L1359" s="53">
        <v>1708</v>
      </c>
      <c r="M1359" s="63">
        <f t="shared" si="133"/>
        <v>0.203125</v>
      </c>
      <c r="N1359" s="42" t="str">
        <f>IFERROR(VLOOKUP(C1359, マスタ!$E$2:$G$33, 3, TRUE), "")</f>
        <v>繊維製品</v>
      </c>
      <c r="O1359" s="15" t="str">
        <f>IF(F1359 = "", "", TEXT( WORKDAY(TEXT(LEFT(F1359, FIND("(", F1359) - 1), "yyyy/mm/dd"), 1, マスタ!$A$2:$A$106), "yyyymmdd"))</f>
        <v>20170904</v>
      </c>
      <c r="P1359" s="16">
        <v>42982</v>
      </c>
      <c r="Q1359" s="56">
        <v>1815</v>
      </c>
      <c r="R1359" s="56">
        <v>1916</v>
      </c>
      <c r="S1359" s="56">
        <v>1801</v>
      </c>
      <c r="T1359" s="15" t="str">
        <f t="shared" si="134"/>
        <v>有</v>
      </c>
      <c r="U1359" s="15" t="str">
        <f t="shared" si="135"/>
        <v>無</v>
      </c>
      <c r="V1359" s="67">
        <f t="shared" si="136"/>
        <v>2.7624309392264568E-3</v>
      </c>
      <c r="W1359" s="17" t="s">
        <v>968</v>
      </c>
      <c r="X1359" s="46">
        <v>36</v>
      </c>
      <c r="Y1359" s="71">
        <f t="shared" si="137"/>
        <v>19.889502762430936</v>
      </c>
      <c r="Z1359" s="72">
        <v>1815</v>
      </c>
      <c r="AA1359" s="72">
        <v>1843</v>
      </c>
      <c r="AB1359" s="72">
        <v>1810</v>
      </c>
      <c r="AC1359" s="72">
        <v>1835</v>
      </c>
      <c r="AD1359" s="72">
        <v>48000</v>
      </c>
      <c r="AE1359" s="72">
        <v>1840</v>
      </c>
      <c r="AF1359" s="72">
        <v>1849</v>
      </c>
      <c r="AG1359" s="72">
        <v>1830</v>
      </c>
      <c r="AH1359" s="72">
        <v>1832</v>
      </c>
      <c r="AI1359" s="72">
        <v>18700</v>
      </c>
      <c r="AJ1359" s="72">
        <v>1832</v>
      </c>
      <c r="AK1359" s="72">
        <v>1840</v>
      </c>
      <c r="AL1359" s="72">
        <v>1810</v>
      </c>
      <c r="AM1359" s="72">
        <v>1813</v>
      </c>
      <c r="AN1359" s="72">
        <v>18500</v>
      </c>
      <c r="AO1359" s="72">
        <v>1820</v>
      </c>
      <c r="AP1359" s="72">
        <v>1853</v>
      </c>
      <c r="AQ1359" s="72">
        <v>1820</v>
      </c>
      <c r="AR1359" s="72">
        <v>1853</v>
      </c>
      <c r="AS1359" s="72">
        <v>16400</v>
      </c>
      <c r="AT1359" s="72">
        <v>1852</v>
      </c>
      <c r="AU1359" s="72">
        <v>1879</v>
      </c>
      <c r="AV1359" s="72">
        <v>1851</v>
      </c>
      <c r="AW1359" s="72">
        <v>1861</v>
      </c>
      <c r="AX1359" s="72">
        <v>34200</v>
      </c>
      <c r="AY1359" s="72">
        <v>1859</v>
      </c>
      <c r="AZ1359" s="72">
        <v>1866</v>
      </c>
      <c r="BA1359" s="72">
        <v>1849</v>
      </c>
      <c r="BB1359" s="72">
        <v>1849</v>
      </c>
      <c r="BC1359" s="72">
        <v>10900</v>
      </c>
    </row>
    <row r="1360" spans="1:55" s="72" customFormat="1" ht="15">
      <c r="A1360" s="15" t="s">
        <v>18</v>
      </c>
      <c r="B1360" s="30">
        <v>28</v>
      </c>
      <c r="C1360" s="30">
        <v>5191</v>
      </c>
      <c r="D1360" s="10" t="s">
        <v>987</v>
      </c>
      <c r="E1360" s="15" t="s">
        <v>20</v>
      </c>
      <c r="F1360" s="15" t="s">
        <v>982</v>
      </c>
      <c r="G1360" s="50">
        <v>1099</v>
      </c>
      <c r="H1360" s="50">
        <v>44</v>
      </c>
      <c r="I1360" s="58">
        <v>4.1700000000000001E-2</v>
      </c>
      <c r="J1360" s="50">
        <v>202100</v>
      </c>
      <c r="K1360" s="50">
        <v>1099</v>
      </c>
      <c r="L1360" s="53">
        <v>1059</v>
      </c>
      <c r="M1360" s="63">
        <f t="shared" si="133"/>
        <v>0</v>
      </c>
      <c r="N1360" s="42" t="str">
        <f>IFERROR(VLOOKUP(C1360, マスタ!$E$2:$G$33, 3, TRUE), "")</f>
        <v>ゴム</v>
      </c>
      <c r="O1360" s="15" t="str">
        <f>IF(F1360 = "", "", TEXT( WORKDAY(TEXT(LEFT(F1360, FIND("(", F1360) - 1), "yyyy/mm/dd"), 1, マスタ!$A$2:$A$106), "yyyymmdd"))</f>
        <v>20170904</v>
      </c>
      <c r="P1360" s="16">
        <v>42982</v>
      </c>
      <c r="Q1360" s="56">
        <v>1100</v>
      </c>
      <c r="R1360" s="56">
        <v>1104</v>
      </c>
      <c r="S1360" s="56">
        <v>1059</v>
      </c>
      <c r="T1360" s="15" t="str">
        <f t="shared" si="134"/>
        <v>無</v>
      </c>
      <c r="U1360" s="15" t="str">
        <f t="shared" si="135"/>
        <v>有</v>
      </c>
      <c r="V1360" s="67">
        <f t="shared" si="136"/>
        <v>9.0991810737039991E-4</v>
      </c>
      <c r="W1360" s="17" t="s">
        <v>966</v>
      </c>
      <c r="X1360" s="46">
        <v>-10</v>
      </c>
      <c r="Y1360" s="71">
        <f t="shared" si="137"/>
        <v>-9.0991810737033667</v>
      </c>
      <c r="Z1360" s="72">
        <v>1100</v>
      </c>
      <c r="AA1360" s="72">
        <v>1104</v>
      </c>
      <c r="AB1360" s="72">
        <v>1098</v>
      </c>
      <c r="AC1360" s="72">
        <v>1098</v>
      </c>
      <c r="AD1360" s="72">
        <v>5700</v>
      </c>
      <c r="AE1360" s="72">
        <v>1095</v>
      </c>
      <c r="AF1360" s="72">
        <v>1095</v>
      </c>
      <c r="AG1360" s="72">
        <v>1087</v>
      </c>
      <c r="AH1360" s="72">
        <v>1089</v>
      </c>
      <c r="AI1360" s="72">
        <v>2400</v>
      </c>
      <c r="AJ1360" s="72">
        <v>1090</v>
      </c>
      <c r="AK1360" s="72">
        <v>1090</v>
      </c>
      <c r="AL1360" s="72">
        <v>1085</v>
      </c>
      <c r="AM1360" s="72">
        <v>1085</v>
      </c>
      <c r="AN1360" s="72">
        <v>2100</v>
      </c>
      <c r="AO1360" s="72">
        <v>1087</v>
      </c>
      <c r="AP1360" s="72">
        <v>1091</v>
      </c>
      <c r="AQ1360" s="72">
        <v>1087</v>
      </c>
      <c r="AR1360" s="72">
        <v>1091</v>
      </c>
      <c r="AS1360" s="72">
        <v>1100</v>
      </c>
      <c r="AT1360" s="72">
        <v>1092</v>
      </c>
      <c r="AU1360" s="72">
        <v>1092</v>
      </c>
      <c r="AV1360" s="72">
        <v>1092</v>
      </c>
      <c r="AW1360" s="72">
        <v>1092</v>
      </c>
      <c r="AX1360" s="72">
        <v>400</v>
      </c>
      <c r="AY1360" s="72">
        <v>1093</v>
      </c>
      <c r="AZ1360" s="72">
        <v>1093</v>
      </c>
      <c r="BA1360" s="72">
        <v>1093</v>
      </c>
      <c r="BB1360" s="72">
        <v>1093</v>
      </c>
      <c r="BC1360" s="72">
        <v>300</v>
      </c>
    </row>
    <row r="1361" spans="1:55" s="72" customFormat="1" ht="15">
      <c r="A1361" s="15" t="s">
        <v>18</v>
      </c>
      <c r="B1361" s="30">
        <v>29</v>
      </c>
      <c r="C1361" s="30">
        <v>6293</v>
      </c>
      <c r="D1361" s="10" t="s">
        <v>286</v>
      </c>
      <c r="E1361" s="15" t="s">
        <v>20</v>
      </c>
      <c r="F1361" s="15" t="s">
        <v>982</v>
      </c>
      <c r="G1361" s="50">
        <v>1413</v>
      </c>
      <c r="H1361" s="50">
        <v>56</v>
      </c>
      <c r="I1361" s="58">
        <v>4.1300000000000003E-2</v>
      </c>
      <c r="J1361" s="50">
        <v>185500</v>
      </c>
      <c r="K1361" s="50">
        <v>1430</v>
      </c>
      <c r="L1361" s="53">
        <v>1372</v>
      </c>
      <c r="M1361" s="63">
        <f t="shared" si="133"/>
        <v>0.29310344827586204</v>
      </c>
      <c r="N1361" s="42" t="str">
        <f>IFERROR(VLOOKUP(C1361, マスタ!$E$2:$G$33, 3, TRUE), "")</f>
        <v>機械</v>
      </c>
      <c r="O1361" s="15" t="str">
        <f>IF(F1361 = "", "", TEXT( WORKDAY(TEXT(LEFT(F1361, FIND("(", F1361) - 1), "yyyy/mm/dd"), 1, マスタ!$A$2:$A$106), "yyyymmdd"))</f>
        <v>20170904</v>
      </c>
      <c r="P1361" s="16">
        <v>42982</v>
      </c>
      <c r="Q1361" s="56">
        <v>1415</v>
      </c>
      <c r="R1361" s="56">
        <v>1434</v>
      </c>
      <c r="S1361" s="56">
        <v>1363</v>
      </c>
      <c r="T1361" s="15" t="str">
        <f t="shared" si="134"/>
        <v>有</v>
      </c>
      <c r="U1361" s="15" t="str">
        <f t="shared" si="135"/>
        <v>有</v>
      </c>
      <c r="V1361" s="67">
        <f t="shared" si="136"/>
        <v>1.4154281670204494E-3</v>
      </c>
      <c r="W1361" s="17" t="s">
        <v>966</v>
      </c>
      <c r="X1361" s="46">
        <v>-14</v>
      </c>
      <c r="Y1361" s="71">
        <f t="shared" si="137"/>
        <v>-9.9079971691436661</v>
      </c>
      <c r="Z1361" s="72">
        <v>1415</v>
      </c>
      <c r="AA1361" s="72">
        <v>1434</v>
      </c>
      <c r="AB1361" s="72">
        <v>1413</v>
      </c>
      <c r="AC1361" s="72">
        <v>1434</v>
      </c>
      <c r="AD1361" s="72">
        <v>19400</v>
      </c>
      <c r="AE1361" s="72">
        <v>1434</v>
      </c>
      <c r="AF1361" s="72">
        <v>1434</v>
      </c>
      <c r="AG1361" s="72">
        <v>1418</v>
      </c>
      <c r="AH1361" s="72">
        <v>1418</v>
      </c>
      <c r="AI1361" s="72">
        <v>5700</v>
      </c>
      <c r="AJ1361" s="72">
        <v>1417</v>
      </c>
      <c r="AK1361" s="72">
        <v>1419</v>
      </c>
      <c r="AL1361" s="72">
        <v>1403</v>
      </c>
      <c r="AM1361" s="72">
        <v>1411</v>
      </c>
      <c r="AN1361" s="72">
        <v>3700</v>
      </c>
      <c r="AO1361" s="72">
        <v>1409</v>
      </c>
      <c r="AP1361" s="72">
        <v>1409</v>
      </c>
      <c r="AQ1361" s="72">
        <v>1400</v>
      </c>
      <c r="AR1361" s="72">
        <v>1400</v>
      </c>
      <c r="AS1361" s="72">
        <v>2300</v>
      </c>
      <c r="AT1361" s="72">
        <v>1400</v>
      </c>
      <c r="AU1361" s="72">
        <v>1401</v>
      </c>
      <c r="AV1361" s="72">
        <v>1395</v>
      </c>
      <c r="AW1361" s="72">
        <v>1397</v>
      </c>
      <c r="AX1361" s="72">
        <v>3800</v>
      </c>
      <c r="AY1361" s="72">
        <v>1394</v>
      </c>
      <c r="AZ1361" s="72">
        <v>1397</v>
      </c>
      <c r="BA1361" s="72">
        <v>1389</v>
      </c>
      <c r="BB1361" s="72">
        <v>1391</v>
      </c>
      <c r="BC1361" s="72">
        <v>4600</v>
      </c>
    </row>
    <row r="1362" spans="1:55" s="72" customFormat="1" ht="15">
      <c r="A1362" s="15" t="s">
        <v>18</v>
      </c>
      <c r="B1362" s="30">
        <v>30</v>
      </c>
      <c r="C1362" s="30">
        <v>6823</v>
      </c>
      <c r="D1362" s="10" t="s">
        <v>395</v>
      </c>
      <c r="E1362" s="15" t="s">
        <v>20</v>
      </c>
      <c r="F1362" s="15" t="s">
        <v>982</v>
      </c>
      <c r="G1362" s="50">
        <v>2103</v>
      </c>
      <c r="H1362" s="50">
        <v>83</v>
      </c>
      <c r="I1362" s="58">
        <v>4.1099999999999998E-2</v>
      </c>
      <c r="J1362" s="50">
        <v>73500</v>
      </c>
      <c r="K1362" s="50">
        <v>2110</v>
      </c>
      <c r="L1362" s="53">
        <v>2019</v>
      </c>
      <c r="M1362" s="63">
        <f t="shared" si="133"/>
        <v>7.6923076923076927E-2</v>
      </c>
      <c r="N1362" s="42" t="str">
        <f>IFERROR(VLOOKUP(C1362, マスタ!$E$2:$G$33, 3, TRUE), "")</f>
        <v>電気</v>
      </c>
      <c r="O1362" s="15" t="str">
        <f>IF(F1362 = "", "", TEXT( WORKDAY(TEXT(LEFT(F1362, FIND("(", F1362) - 1), "yyyy/mm/dd"), 1, マスタ!$A$2:$A$106), "yyyymmdd"))</f>
        <v>20170904</v>
      </c>
      <c r="P1362" s="16">
        <v>42982</v>
      </c>
      <c r="Q1362" s="56">
        <v>2120</v>
      </c>
      <c r="R1362" s="56">
        <v>2149</v>
      </c>
      <c r="S1362" s="56">
        <v>2080</v>
      </c>
      <c r="T1362" s="15" t="str">
        <f t="shared" si="134"/>
        <v>有</v>
      </c>
      <c r="U1362" s="15" t="str">
        <f t="shared" si="135"/>
        <v>有</v>
      </c>
      <c r="V1362" s="67">
        <f t="shared" si="136"/>
        <v>8.0836899667142692E-3</v>
      </c>
      <c r="W1362" s="17" t="s">
        <v>967</v>
      </c>
      <c r="X1362" s="46">
        <v>21</v>
      </c>
      <c r="Y1362" s="71">
        <f t="shared" si="137"/>
        <v>9.985734664764621</v>
      </c>
      <c r="Z1362" s="72">
        <v>2120</v>
      </c>
      <c r="AA1362" s="72">
        <v>2138</v>
      </c>
      <c r="AB1362" s="72">
        <v>2116</v>
      </c>
      <c r="AC1362" s="72">
        <v>2135</v>
      </c>
      <c r="AD1362" s="72">
        <v>6700</v>
      </c>
      <c r="AE1362" s="72">
        <v>2135</v>
      </c>
      <c r="AF1362" s="72">
        <v>2143</v>
      </c>
      <c r="AG1362" s="72">
        <v>2131</v>
      </c>
      <c r="AH1362" s="72">
        <v>2137</v>
      </c>
      <c r="AI1362" s="72">
        <v>900</v>
      </c>
      <c r="AJ1362" s="72">
        <v>2136</v>
      </c>
      <c r="AK1362" s="72">
        <v>2136</v>
      </c>
      <c r="AL1362" s="72">
        <v>2128</v>
      </c>
      <c r="AM1362" s="72">
        <v>2128</v>
      </c>
      <c r="AN1362" s="72">
        <v>600</v>
      </c>
      <c r="AO1362" s="72">
        <v>2133</v>
      </c>
      <c r="AP1362" s="72">
        <v>2141</v>
      </c>
      <c r="AQ1362" s="72">
        <v>2133</v>
      </c>
      <c r="AR1362" s="72">
        <v>2141</v>
      </c>
      <c r="AS1362" s="72">
        <v>1100</v>
      </c>
      <c r="AT1362" s="72">
        <v>2139</v>
      </c>
      <c r="AU1362" s="72">
        <v>2143</v>
      </c>
      <c r="AV1362" s="72">
        <v>2139</v>
      </c>
      <c r="AW1362" s="72">
        <v>2141</v>
      </c>
      <c r="AX1362" s="72">
        <v>600</v>
      </c>
      <c r="AY1362" s="72">
        <v>2140</v>
      </c>
      <c r="AZ1362" s="72">
        <v>2143</v>
      </c>
      <c r="BA1362" s="72">
        <v>2140</v>
      </c>
      <c r="BB1362" s="72">
        <v>2143</v>
      </c>
      <c r="BC1362" s="72">
        <v>300</v>
      </c>
    </row>
    <row r="1363" spans="1:55" s="72" customFormat="1" ht="15">
      <c r="A1363" s="15" t="s">
        <v>1062</v>
      </c>
      <c r="B1363" s="30">
        <v>31</v>
      </c>
      <c r="C1363" s="30">
        <v>4004</v>
      </c>
      <c r="D1363" s="10" t="s">
        <v>225</v>
      </c>
      <c r="E1363" s="15" t="s">
        <v>20</v>
      </c>
      <c r="F1363" s="15" t="s">
        <v>982</v>
      </c>
      <c r="G1363" s="50">
        <v>3040</v>
      </c>
      <c r="H1363" s="50">
        <v>119</v>
      </c>
      <c r="I1363" s="58">
        <v>4.07E-2</v>
      </c>
      <c r="J1363" s="50">
        <v>1895600</v>
      </c>
      <c r="K1363" s="50">
        <v>3045</v>
      </c>
      <c r="L1363" s="53">
        <v>2936</v>
      </c>
      <c r="M1363" s="63">
        <f t="shared" si="133"/>
        <v>4.5871559633027525E-2</v>
      </c>
      <c r="N1363" s="42" t="str">
        <f>IFERROR(VLOOKUP(C1363, マスタ!$E$2:$G$33, 3, TRUE), "")</f>
        <v>化学・医薬品</v>
      </c>
      <c r="O1363" s="15" t="str">
        <f>IF(F1363 = "", "", TEXT( WORKDAY(TEXT(LEFT(F1363, FIND("(", F1363) - 1), "yyyy/mm/dd"), 1, マスタ!$A$2:$A$106), "yyyymmdd"))</f>
        <v>20170904</v>
      </c>
      <c r="P1363" s="16">
        <v>42982</v>
      </c>
      <c r="Q1363" s="56">
        <v>3025</v>
      </c>
      <c r="R1363" s="56">
        <v>3045</v>
      </c>
      <c r="S1363" s="56">
        <v>2994</v>
      </c>
      <c r="T1363" s="15" t="str">
        <f t="shared" si="134"/>
        <v>無</v>
      </c>
      <c r="U1363" s="15" t="str">
        <f t="shared" si="135"/>
        <v>有</v>
      </c>
      <c r="V1363" s="67">
        <f t="shared" si="136"/>
        <v>-4.9342105263158187E-3</v>
      </c>
      <c r="W1363" s="17" t="s">
        <v>967</v>
      </c>
      <c r="X1363" s="46">
        <v>0</v>
      </c>
      <c r="Y1363" s="71">
        <f t="shared" si="137"/>
        <v>0</v>
      </c>
      <c r="Z1363" s="72">
        <v>3025</v>
      </c>
      <c r="AA1363" s="72">
        <v>3030</v>
      </c>
      <c r="AB1363" s="72">
        <v>3015</v>
      </c>
      <c r="AC1363" s="72">
        <v>3030</v>
      </c>
      <c r="AD1363" s="72">
        <v>68000</v>
      </c>
      <c r="AE1363" s="72">
        <v>3025</v>
      </c>
      <c r="AF1363" s="72">
        <v>3040</v>
      </c>
      <c r="AG1363" s="72">
        <v>3025</v>
      </c>
      <c r="AH1363" s="72">
        <v>3030</v>
      </c>
      <c r="AI1363" s="72">
        <v>13500</v>
      </c>
      <c r="AJ1363" s="72">
        <v>3030</v>
      </c>
      <c r="AK1363" s="72">
        <v>3030</v>
      </c>
      <c r="AL1363" s="72">
        <v>3020</v>
      </c>
      <c r="AM1363" s="72">
        <v>3025</v>
      </c>
      <c r="AN1363" s="72">
        <v>13300</v>
      </c>
      <c r="AO1363" s="72">
        <v>3025</v>
      </c>
      <c r="AP1363" s="72">
        <v>3030</v>
      </c>
      <c r="AQ1363" s="72">
        <v>3020</v>
      </c>
      <c r="AR1363" s="72">
        <v>3025</v>
      </c>
      <c r="AS1363" s="72">
        <v>7800</v>
      </c>
      <c r="AT1363" s="72">
        <v>3030</v>
      </c>
      <c r="AU1363" s="72">
        <v>3030</v>
      </c>
      <c r="AV1363" s="72">
        <v>3025</v>
      </c>
      <c r="AW1363" s="72">
        <v>3025</v>
      </c>
      <c r="AX1363" s="72">
        <v>11500</v>
      </c>
      <c r="AY1363" s="72">
        <v>3025</v>
      </c>
      <c r="AZ1363" s="72">
        <v>3035</v>
      </c>
      <c r="BA1363" s="72">
        <v>3025</v>
      </c>
      <c r="BB1363" s="72">
        <v>3030</v>
      </c>
      <c r="BC1363" s="72">
        <v>18500</v>
      </c>
    </row>
    <row r="1364" spans="1:55" s="72" customFormat="1" ht="15">
      <c r="A1364" s="15" t="s">
        <v>18</v>
      </c>
      <c r="B1364" s="30">
        <v>32</v>
      </c>
      <c r="C1364" s="30">
        <v>9422</v>
      </c>
      <c r="D1364" s="10" t="s">
        <v>988</v>
      </c>
      <c r="E1364" s="15" t="s">
        <v>20</v>
      </c>
      <c r="F1364" s="15" t="s">
        <v>982</v>
      </c>
      <c r="G1364" s="50">
        <v>1951</v>
      </c>
      <c r="H1364" s="50">
        <v>76</v>
      </c>
      <c r="I1364" s="58">
        <v>4.0500000000000001E-2</v>
      </c>
      <c r="J1364" s="50">
        <v>141500</v>
      </c>
      <c r="K1364" s="50">
        <v>1957</v>
      </c>
      <c r="L1364" s="53">
        <v>1880</v>
      </c>
      <c r="M1364" s="63">
        <f t="shared" si="133"/>
        <v>7.792207792207792E-2</v>
      </c>
      <c r="N1364" s="42" t="str">
        <f>IFERROR(VLOOKUP(C1364, マスタ!$E$2:$G$33, 3, TRUE), "")</f>
        <v>情報通信</v>
      </c>
      <c r="O1364" s="15" t="str">
        <f>IF(F1364 = "", "", TEXT( WORKDAY(TEXT(LEFT(F1364, FIND("(", F1364) - 1), "yyyy/mm/dd"), 1, マスタ!$A$2:$A$106), "yyyymmdd"))</f>
        <v>20170904</v>
      </c>
      <c r="P1364" s="16">
        <v>42982</v>
      </c>
      <c r="Q1364" s="56">
        <v>1948</v>
      </c>
      <c r="R1364" s="56">
        <v>1976</v>
      </c>
      <c r="S1364" s="56">
        <v>1916</v>
      </c>
      <c r="T1364" s="15" t="str">
        <f t="shared" si="134"/>
        <v>有</v>
      </c>
      <c r="U1364" s="15" t="str">
        <f t="shared" si="135"/>
        <v>有</v>
      </c>
      <c r="V1364" s="67">
        <f t="shared" si="136"/>
        <v>-1.5376729882111695E-3</v>
      </c>
      <c r="W1364" s="17" t="s">
        <v>967</v>
      </c>
      <c r="X1364" s="46">
        <v>8</v>
      </c>
      <c r="Y1364" s="71">
        <f t="shared" si="137"/>
        <v>4.1004613018964635</v>
      </c>
      <c r="Z1364" s="72">
        <v>1948</v>
      </c>
      <c r="AA1364" s="72">
        <v>1952</v>
      </c>
      <c r="AB1364" s="72">
        <v>1944</v>
      </c>
      <c r="AC1364" s="72">
        <v>1945</v>
      </c>
      <c r="AD1364" s="72">
        <v>6700</v>
      </c>
      <c r="AE1364" s="72">
        <v>1943</v>
      </c>
      <c r="AF1364" s="72">
        <v>1943</v>
      </c>
      <c r="AG1364" s="72">
        <v>1932</v>
      </c>
      <c r="AH1364" s="72">
        <v>1936</v>
      </c>
      <c r="AI1364" s="72">
        <v>3100</v>
      </c>
      <c r="AJ1364" s="72">
        <v>1936</v>
      </c>
      <c r="AK1364" s="72">
        <v>1938</v>
      </c>
      <c r="AL1364" s="72">
        <v>1931</v>
      </c>
      <c r="AM1364" s="72">
        <v>1931</v>
      </c>
      <c r="AN1364" s="72">
        <v>800</v>
      </c>
      <c r="AO1364" s="72">
        <v>1934</v>
      </c>
      <c r="AP1364" s="72">
        <v>1951</v>
      </c>
      <c r="AQ1364" s="72">
        <v>1934</v>
      </c>
      <c r="AR1364" s="72">
        <v>1951</v>
      </c>
      <c r="AS1364" s="72">
        <v>1300</v>
      </c>
      <c r="AT1364" s="72">
        <v>1955</v>
      </c>
      <c r="AU1364" s="72">
        <v>1957</v>
      </c>
      <c r="AV1364" s="72">
        <v>1952</v>
      </c>
      <c r="AW1364" s="72">
        <v>1956</v>
      </c>
      <c r="AX1364" s="72">
        <v>2500</v>
      </c>
      <c r="AY1364" s="72">
        <v>1957</v>
      </c>
      <c r="AZ1364" s="72">
        <v>1969</v>
      </c>
      <c r="BA1364" s="72">
        <v>1957</v>
      </c>
      <c r="BB1364" s="72">
        <v>1968</v>
      </c>
      <c r="BC1364" s="72">
        <v>3700</v>
      </c>
    </row>
    <row r="1365" spans="1:55" s="72" customFormat="1" ht="15">
      <c r="A1365" s="15" t="s">
        <v>18</v>
      </c>
      <c r="B1365" s="30">
        <v>33</v>
      </c>
      <c r="C1365" s="30">
        <v>7734</v>
      </c>
      <c r="D1365" s="10" t="s">
        <v>978</v>
      </c>
      <c r="E1365" s="15" t="s">
        <v>20</v>
      </c>
      <c r="F1365" s="15" t="s">
        <v>982</v>
      </c>
      <c r="G1365" s="50">
        <v>2183</v>
      </c>
      <c r="H1365" s="50">
        <v>84</v>
      </c>
      <c r="I1365" s="58">
        <v>0.04</v>
      </c>
      <c r="J1365" s="50">
        <v>59700</v>
      </c>
      <c r="K1365" s="50">
        <v>2192</v>
      </c>
      <c r="L1365" s="53">
        <v>2115</v>
      </c>
      <c r="M1365" s="63">
        <f t="shared" si="133"/>
        <v>0.11688311688311688</v>
      </c>
      <c r="N1365" s="42" t="str">
        <f>IFERROR(VLOOKUP(C1365, マスタ!$E$2:$G$33, 3, TRUE), "")</f>
        <v>精密機械</v>
      </c>
      <c r="O1365" s="15" t="str">
        <f>IF(F1365 = "", "", TEXT( WORKDAY(TEXT(LEFT(F1365, FIND("(", F1365) - 1), "yyyy/mm/dd"), 1, マスタ!$A$2:$A$106), "yyyymmdd"))</f>
        <v>20170904</v>
      </c>
      <c r="P1365" s="16">
        <v>42982</v>
      </c>
      <c r="Q1365" s="56">
        <v>2166</v>
      </c>
      <c r="R1365" s="56">
        <v>2175</v>
      </c>
      <c r="S1365" s="56">
        <v>2123</v>
      </c>
      <c r="T1365" s="15" t="str">
        <f t="shared" si="134"/>
        <v>無</v>
      </c>
      <c r="U1365" s="15" t="str">
        <f t="shared" si="135"/>
        <v>有</v>
      </c>
      <c r="V1365" s="67">
        <f t="shared" si="136"/>
        <v>-7.7874484654145704E-3</v>
      </c>
      <c r="W1365" s="17" t="s">
        <v>966</v>
      </c>
      <c r="X1365" s="46">
        <v>-21</v>
      </c>
      <c r="Y1365" s="71">
        <f t="shared" si="137"/>
        <v>-9.6197892808062306</v>
      </c>
      <c r="Z1365" s="72">
        <v>2166</v>
      </c>
      <c r="AA1365" s="72">
        <v>2166</v>
      </c>
      <c r="AB1365" s="72">
        <v>2166</v>
      </c>
      <c r="AC1365" s="72">
        <v>2166</v>
      </c>
      <c r="AD1365" s="72">
        <v>500</v>
      </c>
      <c r="AE1365" s="72">
        <v>2164</v>
      </c>
      <c r="AF1365" s="72">
        <v>2164</v>
      </c>
      <c r="AG1365" s="72">
        <v>2155</v>
      </c>
      <c r="AH1365" s="72">
        <v>2159</v>
      </c>
      <c r="AI1365" s="72">
        <v>700</v>
      </c>
      <c r="AJ1365" s="72">
        <v>2156</v>
      </c>
      <c r="AK1365" s="72">
        <v>2156</v>
      </c>
      <c r="AL1365" s="72">
        <v>2145</v>
      </c>
      <c r="AM1365" s="72">
        <v>2154</v>
      </c>
      <c r="AN1365" s="72">
        <v>500</v>
      </c>
      <c r="AO1365" s="72">
        <v>2145</v>
      </c>
      <c r="AP1365" s="72">
        <v>2150</v>
      </c>
      <c r="AQ1365" s="72">
        <v>2140</v>
      </c>
      <c r="AR1365" s="72">
        <v>2148</v>
      </c>
      <c r="AS1365" s="72">
        <v>1100</v>
      </c>
      <c r="AT1365" s="72">
        <v>2150</v>
      </c>
      <c r="AU1365" s="72">
        <v>2158</v>
      </c>
      <c r="AV1365" s="72">
        <v>2138</v>
      </c>
      <c r="AW1365" s="72">
        <v>2157</v>
      </c>
      <c r="AX1365" s="72">
        <v>1600</v>
      </c>
      <c r="BC1365" s="72">
        <v>0</v>
      </c>
    </row>
    <row r="1366" spans="1:55" s="72" customFormat="1" ht="15">
      <c r="A1366" s="15" t="s">
        <v>18</v>
      </c>
      <c r="B1366" s="30">
        <v>34</v>
      </c>
      <c r="C1366" s="30">
        <v>5464</v>
      </c>
      <c r="D1366" s="10" t="s">
        <v>989</v>
      </c>
      <c r="E1366" s="15" t="s">
        <v>20</v>
      </c>
      <c r="F1366" s="15" t="s">
        <v>982</v>
      </c>
      <c r="G1366" s="50">
        <v>2645</v>
      </c>
      <c r="H1366" s="50">
        <v>101</v>
      </c>
      <c r="I1366" s="58">
        <v>3.9699999999999999E-2</v>
      </c>
      <c r="J1366" s="50">
        <v>19900</v>
      </c>
      <c r="K1366" s="50">
        <v>2645</v>
      </c>
      <c r="L1366" s="53">
        <v>2529</v>
      </c>
      <c r="M1366" s="63">
        <f t="shared" si="133"/>
        <v>0</v>
      </c>
      <c r="N1366" s="42" t="str">
        <f>IFERROR(VLOOKUP(C1366, マスタ!$E$2:$G$33, 3, TRUE), "")</f>
        <v>鉄鋼</v>
      </c>
      <c r="O1366" s="15" t="str">
        <f>IF(F1366 = "", "", TEXT( WORKDAY(TEXT(LEFT(F1366, FIND("(", F1366) - 1), "yyyy/mm/dd"), 1, マスタ!$A$2:$A$106), "yyyymmdd"))</f>
        <v>20170904</v>
      </c>
      <c r="P1366" s="16">
        <v>42982</v>
      </c>
      <c r="Q1366" s="56">
        <v>2650</v>
      </c>
      <c r="R1366" s="56">
        <v>2663</v>
      </c>
      <c r="S1366" s="56">
        <v>2548</v>
      </c>
      <c r="T1366" s="15" t="str">
        <f t="shared" si="134"/>
        <v>無</v>
      </c>
      <c r="U1366" s="15" t="str">
        <f t="shared" si="135"/>
        <v>有</v>
      </c>
      <c r="V1366" s="67">
        <f t="shared" si="136"/>
        <v>1.890359168241984E-3</v>
      </c>
      <c r="W1366" s="17" t="s">
        <v>969</v>
      </c>
      <c r="X1366" s="46">
        <v>-10</v>
      </c>
      <c r="Y1366" s="71">
        <f t="shared" si="137"/>
        <v>-3.7807183364839321</v>
      </c>
      <c r="Z1366" s="72">
        <v>2650</v>
      </c>
      <c r="AA1366" s="72">
        <v>2651</v>
      </c>
      <c r="AB1366" s="72">
        <v>2645</v>
      </c>
      <c r="AC1366" s="72">
        <v>2645</v>
      </c>
      <c r="AD1366" s="72">
        <v>2100</v>
      </c>
      <c r="AE1366" s="72">
        <v>2630</v>
      </c>
      <c r="AF1366" s="72">
        <v>2630</v>
      </c>
      <c r="AG1366" s="72">
        <v>2630</v>
      </c>
      <c r="AH1366" s="72">
        <v>2630</v>
      </c>
      <c r="AI1366" s="72">
        <v>200</v>
      </c>
      <c r="AJ1366" s="72">
        <v>2635</v>
      </c>
      <c r="AK1366" s="72">
        <v>2661</v>
      </c>
      <c r="AL1366" s="72">
        <v>2635</v>
      </c>
      <c r="AM1366" s="72">
        <v>2646</v>
      </c>
      <c r="AN1366" s="72">
        <v>500</v>
      </c>
      <c r="AO1366" s="72">
        <v>2628</v>
      </c>
      <c r="AP1366" s="72">
        <v>2642</v>
      </c>
      <c r="AQ1366" s="72">
        <v>2628</v>
      </c>
      <c r="AR1366" s="72">
        <v>2640</v>
      </c>
      <c r="AS1366" s="72">
        <v>400</v>
      </c>
      <c r="AT1366" s="72">
        <v>2640</v>
      </c>
      <c r="AU1366" s="72">
        <v>2640</v>
      </c>
      <c r="AV1366" s="72">
        <v>2640</v>
      </c>
      <c r="AW1366" s="72">
        <v>2640</v>
      </c>
      <c r="AX1366" s="72">
        <v>200</v>
      </c>
      <c r="BC1366" s="72">
        <v>0</v>
      </c>
    </row>
    <row r="1367" spans="1:55" s="72" customFormat="1" ht="27">
      <c r="A1367" s="15" t="s">
        <v>18</v>
      </c>
      <c r="B1367" s="30">
        <v>35</v>
      </c>
      <c r="C1367" s="30">
        <v>3194</v>
      </c>
      <c r="D1367" s="10" t="s">
        <v>142</v>
      </c>
      <c r="E1367" s="15" t="s">
        <v>20</v>
      </c>
      <c r="F1367" s="15" t="s">
        <v>982</v>
      </c>
      <c r="G1367" s="50">
        <v>1192</v>
      </c>
      <c r="H1367" s="50">
        <v>45</v>
      </c>
      <c r="I1367" s="58">
        <v>3.9199999999999999E-2</v>
      </c>
      <c r="J1367" s="50">
        <v>30700</v>
      </c>
      <c r="K1367" s="50">
        <v>1194</v>
      </c>
      <c r="L1367" s="53">
        <v>1147</v>
      </c>
      <c r="M1367" s="63">
        <f t="shared" si="133"/>
        <v>4.2553191489361701E-2</v>
      </c>
      <c r="N1367" s="42" t="str">
        <f>IFERROR(VLOOKUP(C1367, マスタ!$E$2:$G$33, 3, TRUE), "")</f>
        <v>繊維製品</v>
      </c>
      <c r="O1367" s="15" t="str">
        <f>IF(F1367 = "", "", TEXT( WORKDAY(TEXT(LEFT(F1367, FIND("(", F1367) - 1), "yyyy/mm/dd"), 1, マスタ!$A$2:$A$106), "yyyymmdd"))</f>
        <v>20170904</v>
      </c>
      <c r="P1367" s="16">
        <v>42982</v>
      </c>
      <c r="Q1367" s="56">
        <v>1189</v>
      </c>
      <c r="R1367" s="56">
        <v>1189</v>
      </c>
      <c r="S1367" s="56">
        <v>1155</v>
      </c>
      <c r="T1367" s="15" t="str">
        <f t="shared" si="134"/>
        <v>無</v>
      </c>
      <c r="U1367" s="15" t="str">
        <f t="shared" si="135"/>
        <v>有</v>
      </c>
      <c r="V1367" s="67">
        <f t="shared" si="136"/>
        <v>-2.5167785234899709E-3</v>
      </c>
      <c r="W1367" s="17" t="s">
        <v>966</v>
      </c>
      <c r="X1367" s="46">
        <v>-11</v>
      </c>
      <c r="Y1367" s="71">
        <f t="shared" si="137"/>
        <v>-9.2281879194630871</v>
      </c>
      <c r="Z1367" s="72">
        <v>1189</v>
      </c>
      <c r="AA1367" s="72">
        <v>1189</v>
      </c>
      <c r="AB1367" s="72">
        <v>1155</v>
      </c>
      <c r="AC1367" s="72">
        <v>1180</v>
      </c>
      <c r="AD1367" s="72">
        <v>4300</v>
      </c>
      <c r="AE1367" s="72">
        <v>1180</v>
      </c>
      <c r="AF1367" s="72">
        <v>1182</v>
      </c>
      <c r="AG1367" s="72">
        <v>1180</v>
      </c>
      <c r="AH1367" s="72">
        <v>1182</v>
      </c>
      <c r="AI1367" s="72">
        <v>500</v>
      </c>
      <c r="AJ1367" s="72">
        <v>1182</v>
      </c>
      <c r="AK1367" s="72">
        <v>1182</v>
      </c>
      <c r="AL1367" s="72">
        <v>1180</v>
      </c>
      <c r="AM1367" s="72">
        <v>1180</v>
      </c>
      <c r="AN1367" s="72">
        <v>700</v>
      </c>
      <c r="AO1367" s="72">
        <v>1180</v>
      </c>
      <c r="AP1367" s="72">
        <v>1180</v>
      </c>
      <c r="AQ1367" s="72">
        <v>1174</v>
      </c>
      <c r="AR1367" s="72">
        <v>1178</v>
      </c>
      <c r="AS1367" s="72">
        <v>1400</v>
      </c>
      <c r="AT1367" s="72">
        <v>1177</v>
      </c>
      <c r="AU1367" s="72">
        <v>1177</v>
      </c>
      <c r="AV1367" s="72">
        <v>1177</v>
      </c>
      <c r="AW1367" s="72">
        <v>1177</v>
      </c>
      <c r="AX1367" s="72">
        <v>100</v>
      </c>
      <c r="BC1367" s="72">
        <v>0</v>
      </c>
    </row>
    <row r="1368" spans="1:55" s="72" customFormat="1" ht="15">
      <c r="A1368" s="15" t="s">
        <v>18</v>
      </c>
      <c r="B1368" s="30">
        <v>36</v>
      </c>
      <c r="C1368" s="30">
        <v>3844</v>
      </c>
      <c r="D1368" s="10" t="s">
        <v>661</v>
      </c>
      <c r="E1368" s="15" t="s">
        <v>20</v>
      </c>
      <c r="F1368" s="15" t="s">
        <v>982</v>
      </c>
      <c r="G1368" s="50">
        <v>5890</v>
      </c>
      <c r="H1368" s="50">
        <v>220</v>
      </c>
      <c r="I1368" s="58">
        <v>3.8800000000000001E-2</v>
      </c>
      <c r="J1368" s="50">
        <v>53200</v>
      </c>
      <c r="K1368" s="50">
        <v>5990</v>
      </c>
      <c r="L1368" s="53">
        <v>5700</v>
      </c>
      <c r="M1368" s="63">
        <f t="shared" si="133"/>
        <v>0.34482758620689657</v>
      </c>
      <c r="N1368" s="42" t="str">
        <f>IFERROR(VLOOKUP(C1368, マスタ!$E$2:$G$33, 3, TRUE), "")</f>
        <v>パルプ・紙</v>
      </c>
      <c r="O1368" s="15" t="str">
        <f>IF(F1368 = "", "", TEXT( WORKDAY(TEXT(LEFT(F1368, FIND("(", F1368) - 1), "yyyy/mm/dd"), 1, マスタ!$A$2:$A$106), "yyyymmdd"))</f>
        <v>20170904</v>
      </c>
      <c r="P1368" s="16">
        <v>42982</v>
      </c>
      <c r="Q1368" s="56">
        <v>5890</v>
      </c>
      <c r="R1368" s="56">
        <v>6010</v>
      </c>
      <c r="S1368" s="56">
        <v>5730</v>
      </c>
      <c r="T1368" s="15" t="str">
        <f t="shared" si="134"/>
        <v>有</v>
      </c>
      <c r="U1368" s="15" t="str">
        <f t="shared" si="135"/>
        <v>有</v>
      </c>
      <c r="V1368" s="67">
        <f t="shared" si="136"/>
        <v>0</v>
      </c>
      <c r="W1368" s="17" t="s">
        <v>966</v>
      </c>
      <c r="X1368" s="46">
        <v>-58</v>
      </c>
      <c r="Y1368" s="71">
        <f t="shared" si="137"/>
        <v>-9.8471986417657043</v>
      </c>
      <c r="Z1368" s="72">
        <v>5890</v>
      </c>
      <c r="AA1368" s="72">
        <v>5940</v>
      </c>
      <c r="AB1368" s="72">
        <v>5890</v>
      </c>
      <c r="AC1368" s="72">
        <v>5930</v>
      </c>
      <c r="AD1368" s="72">
        <v>1900</v>
      </c>
      <c r="AE1368" s="72">
        <v>5920</v>
      </c>
      <c r="AF1368" s="72">
        <v>5920</v>
      </c>
      <c r="AG1368" s="72">
        <v>5870</v>
      </c>
      <c r="AH1368" s="72">
        <v>5890</v>
      </c>
      <c r="AI1368" s="72">
        <v>2800</v>
      </c>
      <c r="AJ1368" s="72">
        <v>5890</v>
      </c>
      <c r="AK1368" s="72">
        <v>5890</v>
      </c>
      <c r="AL1368" s="72">
        <v>5880</v>
      </c>
      <c r="AM1368" s="72">
        <v>5890</v>
      </c>
      <c r="AN1368" s="72">
        <v>400</v>
      </c>
      <c r="AO1368" s="72">
        <v>5880</v>
      </c>
      <c r="AP1368" s="72">
        <v>5880</v>
      </c>
      <c r="AQ1368" s="72">
        <v>5840</v>
      </c>
      <c r="AR1368" s="72">
        <v>5850</v>
      </c>
      <c r="AS1368" s="72">
        <v>2000</v>
      </c>
      <c r="AT1368" s="72">
        <v>5850</v>
      </c>
      <c r="AU1368" s="72">
        <v>5850</v>
      </c>
      <c r="AV1368" s="72">
        <v>5820</v>
      </c>
      <c r="AW1368" s="72">
        <v>5850</v>
      </c>
      <c r="AX1368" s="72">
        <v>1100</v>
      </c>
      <c r="AY1368" s="72">
        <v>5850</v>
      </c>
      <c r="AZ1368" s="72">
        <v>5850</v>
      </c>
      <c r="BA1368" s="72">
        <v>5820</v>
      </c>
      <c r="BB1368" s="72">
        <v>5820</v>
      </c>
      <c r="BC1368" s="72">
        <v>1000</v>
      </c>
    </row>
    <row r="1369" spans="1:55" s="72" customFormat="1" ht="15">
      <c r="A1369" s="15" t="s">
        <v>18</v>
      </c>
      <c r="B1369" s="30">
        <v>37</v>
      </c>
      <c r="C1369" s="30">
        <v>5195</v>
      </c>
      <c r="D1369" s="10" t="s">
        <v>990</v>
      </c>
      <c r="E1369" s="15" t="s">
        <v>20</v>
      </c>
      <c r="F1369" s="15" t="s">
        <v>982</v>
      </c>
      <c r="G1369" s="50">
        <v>1128</v>
      </c>
      <c r="H1369" s="50">
        <v>42</v>
      </c>
      <c r="I1369" s="58">
        <v>3.8699999999999998E-2</v>
      </c>
      <c r="J1369" s="50">
        <v>40600</v>
      </c>
      <c r="K1369" s="50">
        <v>1142</v>
      </c>
      <c r="L1369" s="53">
        <v>1101</v>
      </c>
      <c r="M1369" s="63">
        <f t="shared" si="133"/>
        <v>0.34146341463414637</v>
      </c>
      <c r="N1369" s="42" t="str">
        <f>IFERROR(VLOOKUP(C1369, マスタ!$E$2:$G$33, 3, TRUE), "")</f>
        <v>ゴム</v>
      </c>
      <c r="O1369" s="15" t="str">
        <f>IF(F1369 = "", "", TEXT( WORKDAY(TEXT(LEFT(F1369, FIND("(", F1369) - 1), "yyyy/mm/dd"), 1, マスタ!$A$2:$A$106), "yyyymmdd"))</f>
        <v>20170904</v>
      </c>
      <c r="P1369" s="16">
        <v>42982</v>
      </c>
      <c r="Q1369" s="56">
        <v>1117</v>
      </c>
      <c r="R1369" s="56">
        <v>1119</v>
      </c>
      <c r="S1369" s="56">
        <v>1085</v>
      </c>
      <c r="T1369" s="15" t="str">
        <f t="shared" si="134"/>
        <v>無</v>
      </c>
      <c r="U1369" s="15" t="str">
        <f t="shared" si="135"/>
        <v>有</v>
      </c>
      <c r="V1369" s="67">
        <f t="shared" si="136"/>
        <v>-9.7517730496453625E-3</v>
      </c>
      <c r="W1369" s="17" t="s">
        <v>967</v>
      </c>
      <c r="X1369" s="46">
        <v>0</v>
      </c>
      <c r="Y1369" s="71">
        <f t="shared" si="137"/>
        <v>0</v>
      </c>
      <c r="Z1369" s="72">
        <v>1117</v>
      </c>
      <c r="AA1369" s="72">
        <v>1117</v>
      </c>
      <c r="AB1369" s="72">
        <v>1110</v>
      </c>
      <c r="AC1369" s="72">
        <v>1113</v>
      </c>
      <c r="AD1369" s="72">
        <v>1800</v>
      </c>
      <c r="AE1369" s="72">
        <v>1111</v>
      </c>
      <c r="AF1369" s="72">
        <v>1117</v>
      </c>
      <c r="AG1369" s="72">
        <v>1109</v>
      </c>
      <c r="AH1369" s="72">
        <v>1117</v>
      </c>
      <c r="AI1369" s="72">
        <v>1000</v>
      </c>
      <c r="AJ1369" s="72">
        <v>1116</v>
      </c>
      <c r="AK1369" s="72">
        <v>1116</v>
      </c>
      <c r="AL1369" s="72">
        <v>1114</v>
      </c>
      <c r="AM1369" s="72">
        <v>1114</v>
      </c>
      <c r="AN1369" s="72">
        <v>700</v>
      </c>
      <c r="AS1369" s="72">
        <v>0</v>
      </c>
      <c r="AT1369" s="72">
        <v>1117</v>
      </c>
      <c r="AU1369" s="72">
        <v>1117</v>
      </c>
      <c r="AV1369" s="72">
        <v>1117</v>
      </c>
      <c r="AW1369" s="72">
        <v>1117</v>
      </c>
      <c r="AX1369" s="72">
        <v>100</v>
      </c>
      <c r="BC1369" s="72">
        <v>0</v>
      </c>
    </row>
    <row r="1370" spans="1:55" s="72" customFormat="1" ht="15">
      <c r="A1370" s="15" t="s">
        <v>18</v>
      </c>
      <c r="B1370" s="30">
        <v>38</v>
      </c>
      <c r="C1370" s="30">
        <v>6875</v>
      </c>
      <c r="D1370" s="10" t="s">
        <v>353</v>
      </c>
      <c r="E1370" s="15" t="s">
        <v>20</v>
      </c>
      <c r="F1370" s="15" t="s">
        <v>982</v>
      </c>
      <c r="G1370" s="50">
        <v>3780</v>
      </c>
      <c r="H1370" s="50">
        <v>140</v>
      </c>
      <c r="I1370" s="58">
        <v>3.85E-2</v>
      </c>
      <c r="J1370" s="50">
        <v>538000</v>
      </c>
      <c r="K1370" s="50">
        <v>3835</v>
      </c>
      <c r="L1370" s="53">
        <v>3650</v>
      </c>
      <c r="M1370" s="63">
        <f t="shared" si="133"/>
        <v>0.29729729729729731</v>
      </c>
      <c r="N1370" s="42" t="str">
        <f>IFERROR(VLOOKUP(C1370, マスタ!$E$2:$G$33, 3, TRUE), "")</f>
        <v>電気</v>
      </c>
      <c r="O1370" s="15" t="str">
        <f>IF(F1370 = "", "", TEXT( WORKDAY(TEXT(LEFT(F1370, FIND("(", F1370) - 1), "yyyy/mm/dd"), 1, マスタ!$A$2:$A$106), "yyyymmdd"))</f>
        <v>20170904</v>
      </c>
      <c r="P1370" s="16">
        <v>42982</v>
      </c>
      <c r="Q1370" s="56">
        <v>3750</v>
      </c>
      <c r="R1370" s="56">
        <v>3790</v>
      </c>
      <c r="S1370" s="56">
        <v>3680</v>
      </c>
      <c r="T1370" s="15" t="str">
        <f t="shared" si="134"/>
        <v>有</v>
      </c>
      <c r="U1370" s="15" t="str">
        <f t="shared" si="135"/>
        <v>有</v>
      </c>
      <c r="V1370" s="67">
        <f t="shared" si="136"/>
        <v>-7.9365079365079083E-3</v>
      </c>
      <c r="W1370" s="17" t="s">
        <v>969</v>
      </c>
      <c r="X1370" s="46">
        <v>-10</v>
      </c>
      <c r="Y1370" s="71">
        <f t="shared" si="137"/>
        <v>-2.6455026455026456</v>
      </c>
      <c r="Z1370" s="72">
        <v>3750</v>
      </c>
      <c r="AA1370" s="72">
        <v>3785</v>
      </c>
      <c r="AB1370" s="72">
        <v>3750</v>
      </c>
      <c r="AC1370" s="72">
        <v>3775</v>
      </c>
      <c r="AD1370" s="72">
        <v>15000</v>
      </c>
      <c r="AE1370" s="72">
        <v>3770</v>
      </c>
      <c r="AF1370" s="72">
        <v>3785</v>
      </c>
      <c r="AG1370" s="72">
        <v>3760</v>
      </c>
      <c r="AH1370" s="72">
        <v>3765</v>
      </c>
      <c r="AI1370" s="72">
        <v>6000</v>
      </c>
      <c r="AJ1370" s="72">
        <v>3760</v>
      </c>
      <c r="AK1370" s="72">
        <v>3765</v>
      </c>
      <c r="AL1370" s="72">
        <v>3755</v>
      </c>
      <c r="AM1370" s="72">
        <v>3755</v>
      </c>
      <c r="AN1370" s="72">
        <v>1600</v>
      </c>
      <c r="AO1370" s="72">
        <v>3755</v>
      </c>
      <c r="AP1370" s="72">
        <v>3755</v>
      </c>
      <c r="AQ1370" s="72">
        <v>3740</v>
      </c>
      <c r="AR1370" s="72">
        <v>3745</v>
      </c>
      <c r="AS1370" s="72">
        <v>5900</v>
      </c>
      <c r="AT1370" s="72">
        <v>3745</v>
      </c>
      <c r="AU1370" s="72">
        <v>3745</v>
      </c>
      <c r="AV1370" s="72">
        <v>3740</v>
      </c>
      <c r="AW1370" s="72">
        <v>3740</v>
      </c>
      <c r="AX1370" s="72">
        <v>1600</v>
      </c>
      <c r="AY1370" s="72">
        <v>3735</v>
      </c>
      <c r="AZ1370" s="72">
        <v>3740</v>
      </c>
      <c r="BA1370" s="72">
        <v>3725</v>
      </c>
      <c r="BB1370" s="72">
        <v>3735</v>
      </c>
      <c r="BC1370" s="72">
        <v>5500</v>
      </c>
    </row>
    <row r="1371" spans="1:55" s="72" customFormat="1" ht="15">
      <c r="A1371" s="15" t="s">
        <v>18</v>
      </c>
      <c r="B1371" s="30">
        <v>42</v>
      </c>
      <c r="C1371" s="30">
        <v>8141</v>
      </c>
      <c r="D1371" s="10" t="s">
        <v>421</v>
      </c>
      <c r="E1371" s="15" t="s">
        <v>20</v>
      </c>
      <c r="F1371" s="15" t="s">
        <v>982</v>
      </c>
      <c r="G1371" s="50">
        <v>1958</v>
      </c>
      <c r="H1371" s="50">
        <v>69</v>
      </c>
      <c r="I1371" s="58">
        <v>3.6499999999999998E-2</v>
      </c>
      <c r="J1371" s="50">
        <v>105600</v>
      </c>
      <c r="K1371" s="50">
        <v>1959</v>
      </c>
      <c r="L1371" s="53">
        <v>1915</v>
      </c>
      <c r="M1371" s="63">
        <f t="shared" si="133"/>
        <v>2.2727272727272728E-2</v>
      </c>
      <c r="N1371" s="42" t="str">
        <f>IFERROR(VLOOKUP(C1371, マスタ!$E$2:$G$33, 3, TRUE), "")</f>
        <v>商業</v>
      </c>
      <c r="O1371" s="15" t="str">
        <f>IF(F1371 = "", "", TEXT( WORKDAY(TEXT(LEFT(F1371, FIND("(", F1371) - 1), "yyyy/mm/dd"), 1, マスタ!$A$2:$A$106), "yyyymmdd"))</f>
        <v>20170904</v>
      </c>
      <c r="P1371" s="16">
        <v>42982</v>
      </c>
      <c r="Q1371" s="56">
        <v>1958</v>
      </c>
      <c r="R1371" s="56">
        <v>1958</v>
      </c>
      <c r="S1371" s="56">
        <v>1876</v>
      </c>
      <c r="T1371" s="15" t="str">
        <f t="shared" si="134"/>
        <v>無</v>
      </c>
      <c r="U1371" s="15" t="str">
        <f t="shared" si="135"/>
        <v>有</v>
      </c>
      <c r="V1371" s="67">
        <f t="shared" si="136"/>
        <v>0</v>
      </c>
      <c r="W1371" s="17" t="s">
        <v>966</v>
      </c>
      <c r="X1371" s="46">
        <v>-19</v>
      </c>
      <c r="Y1371" s="71">
        <f t="shared" si="137"/>
        <v>-9.7037793667007151</v>
      </c>
      <c r="Z1371" s="72">
        <v>1958</v>
      </c>
      <c r="AA1371" s="72">
        <v>1958</v>
      </c>
      <c r="AB1371" s="72">
        <v>1955</v>
      </c>
      <c r="AC1371" s="72">
        <v>1955</v>
      </c>
      <c r="AD1371" s="72">
        <v>3900</v>
      </c>
      <c r="AE1371" s="72">
        <v>1954</v>
      </c>
      <c r="AF1371" s="72">
        <v>1954</v>
      </c>
      <c r="AG1371" s="72">
        <v>1945</v>
      </c>
      <c r="AH1371" s="72">
        <v>1949</v>
      </c>
      <c r="AI1371" s="72">
        <v>3100</v>
      </c>
      <c r="AJ1371" s="72">
        <v>1941</v>
      </c>
      <c r="AK1371" s="72">
        <v>1941</v>
      </c>
      <c r="AL1371" s="72">
        <v>1935</v>
      </c>
      <c r="AM1371" s="72">
        <v>1935</v>
      </c>
      <c r="AN1371" s="72">
        <v>800</v>
      </c>
      <c r="AO1371" s="72">
        <v>1933</v>
      </c>
      <c r="AP1371" s="72">
        <v>1934</v>
      </c>
      <c r="AQ1371" s="72">
        <v>1931</v>
      </c>
      <c r="AR1371" s="72">
        <v>1932</v>
      </c>
      <c r="AS1371" s="72">
        <v>900</v>
      </c>
      <c r="AT1371" s="72">
        <v>1932</v>
      </c>
      <c r="AU1371" s="72">
        <v>1932</v>
      </c>
      <c r="AV1371" s="72">
        <v>1926</v>
      </c>
      <c r="AW1371" s="72">
        <v>1926</v>
      </c>
      <c r="AX1371" s="72">
        <v>1200</v>
      </c>
      <c r="AY1371" s="72">
        <v>1930</v>
      </c>
      <c r="AZ1371" s="72">
        <v>1932</v>
      </c>
      <c r="BA1371" s="72">
        <v>1930</v>
      </c>
      <c r="BB1371" s="72">
        <v>1931</v>
      </c>
      <c r="BC1371" s="72">
        <v>800</v>
      </c>
    </row>
    <row r="1372" spans="1:55" s="72" customFormat="1" ht="15">
      <c r="A1372" s="15" t="s">
        <v>18</v>
      </c>
      <c r="B1372" s="30">
        <v>43</v>
      </c>
      <c r="C1372" s="30">
        <v>9991</v>
      </c>
      <c r="D1372" s="10" t="s">
        <v>991</v>
      </c>
      <c r="E1372" s="15" t="s">
        <v>20</v>
      </c>
      <c r="F1372" s="15" t="s">
        <v>982</v>
      </c>
      <c r="G1372" s="50">
        <v>1259</v>
      </c>
      <c r="H1372" s="50">
        <v>44</v>
      </c>
      <c r="I1372" s="58">
        <v>3.6200000000000003E-2</v>
      </c>
      <c r="J1372" s="50">
        <v>63900</v>
      </c>
      <c r="K1372" s="50">
        <v>1259</v>
      </c>
      <c r="L1372" s="53">
        <v>1211</v>
      </c>
      <c r="M1372" s="63">
        <f t="shared" si="133"/>
        <v>0</v>
      </c>
      <c r="N1372" s="42" t="str">
        <f>IFERROR(VLOOKUP(C1372, マスタ!$E$2:$G$33, 3, TRUE), "")</f>
        <v>サービス</v>
      </c>
      <c r="O1372" s="15" t="str">
        <f>IF(F1372 = "", "", TEXT( WORKDAY(TEXT(LEFT(F1372, FIND("(", F1372) - 1), "yyyy/mm/dd"), 1, マスタ!$A$2:$A$106), "yyyymmdd"))</f>
        <v>20170904</v>
      </c>
      <c r="P1372" s="16">
        <v>42982</v>
      </c>
      <c r="Q1372" s="56">
        <v>1247</v>
      </c>
      <c r="R1372" s="56">
        <v>1247</v>
      </c>
      <c r="S1372" s="56">
        <v>1201</v>
      </c>
      <c r="T1372" s="15" t="str">
        <f t="shared" si="134"/>
        <v>無</v>
      </c>
      <c r="U1372" s="15" t="str">
        <f t="shared" si="135"/>
        <v>有</v>
      </c>
      <c r="V1372" s="67">
        <f t="shared" si="136"/>
        <v>-9.5313741064336766E-3</v>
      </c>
      <c r="W1372" s="17" t="s">
        <v>966</v>
      </c>
      <c r="X1372" s="46">
        <v>-12</v>
      </c>
      <c r="Y1372" s="71">
        <f t="shared" si="137"/>
        <v>-9.5313741064336774</v>
      </c>
      <c r="Z1372" s="72">
        <v>1247</v>
      </c>
      <c r="AA1372" s="72">
        <v>1247</v>
      </c>
      <c r="AB1372" s="72">
        <v>1239</v>
      </c>
      <c r="AC1372" s="72">
        <v>1242</v>
      </c>
      <c r="AD1372" s="72">
        <v>6700</v>
      </c>
      <c r="AE1372" s="72">
        <v>1237</v>
      </c>
      <c r="AF1372" s="72">
        <v>1239</v>
      </c>
      <c r="AG1372" s="72">
        <v>1237</v>
      </c>
      <c r="AH1372" s="72">
        <v>1239</v>
      </c>
      <c r="AI1372" s="72">
        <v>600</v>
      </c>
      <c r="AJ1372" s="72">
        <v>1237</v>
      </c>
      <c r="AK1372" s="72">
        <v>1237</v>
      </c>
      <c r="AL1372" s="72">
        <v>1237</v>
      </c>
      <c r="AM1372" s="72">
        <v>1237</v>
      </c>
      <c r="AN1372" s="72">
        <v>100</v>
      </c>
      <c r="AO1372" s="72">
        <v>1237</v>
      </c>
      <c r="AP1372" s="72">
        <v>1237</v>
      </c>
      <c r="AQ1372" s="72">
        <v>1234</v>
      </c>
      <c r="AR1372" s="72">
        <v>1234</v>
      </c>
      <c r="AS1372" s="72">
        <v>1400</v>
      </c>
      <c r="AT1372" s="72">
        <v>1234</v>
      </c>
      <c r="AU1372" s="72">
        <v>1236</v>
      </c>
      <c r="AV1372" s="72">
        <v>1234</v>
      </c>
      <c r="AW1372" s="72">
        <v>1236</v>
      </c>
      <c r="AX1372" s="72">
        <v>1100</v>
      </c>
      <c r="AY1372" s="72">
        <v>1237</v>
      </c>
      <c r="AZ1372" s="72">
        <v>1237</v>
      </c>
      <c r="BA1372" s="72">
        <v>1236</v>
      </c>
      <c r="BB1372" s="72">
        <v>1236</v>
      </c>
      <c r="BC1372" s="72">
        <v>500</v>
      </c>
    </row>
    <row r="1373" spans="1:55" s="72" customFormat="1" ht="15">
      <c r="A1373" s="15" t="s">
        <v>18</v>
      </c>
      <c r="B1373" s="30">
        <v>44</v>
      </c>
      <c r="C1373" s="30">
        <v>6036</v>
      </c>
      <c r="D1373" s="10" t="s">
        <v>313</v>
      </c>
      <c r="E1373" s="15" t="s">
        <v>20</v>
      </c>
      <c r="F1373" s="15" t="s">
        <v>982</v>
      </c>
      <c r="G1373" s="50">
        <v>1357</v>
      </c>
      <c r="H1373" s="50">
        <v>47</v>
      </c>
      <c r="I1373" s="58">
        <v>3.5900000000000001E-2</v>
      </c>
      <c r="J1373" s="50">
        <v>43300</v>
      </c>
      <c r="K1373" s="50">
        <v>1357</v>
      </c>
      <c r="L1373" s="53">
        <v>1317</v>
      </c>
      <c r="M1373" s="63">
        <f t="shared" si="133"/>
        <v>0</v>
      </c>
      <c r="N1373" s="42" t="str">
        <f>IFERROR(VLOOKUP(C1373, マスタ!$E$2:$G$33, 3, TRUE), "")</f>
        <v>機械</v>
      </c>
      <c r="O1373" s="15" t="str">
        <f>IF(F1373 = "", "", TEXT( WORKDAY(TEXT(LEFT(F1373, FIND("(", F1373) - 1), "yyyy/mm/dd"), 1, マスタ!$A$2:$A$106), "yyyymmdd"))</f>
        <v>20170904</v>
      </c>
      <c r="P1373" s="16">
        <v>42982</v>
      </c>
      <c r="Q1373" s="56">
        <v>1355</v>
      </c>
      <c r="R1373" s="56">
        <v>1356</v>
      </c>
      <c r="S1373" s="56">
        <v>1315</v>
      </c>
      <c r="T1373" s="15" t="str">
        <f t="shared" si="134"/>
        <v>無</v>
      </c>
      <c r="U1373" s="15" t="str">
        <f t="shared" si="135"/>
        <v>有</v>
      </c>
      <c r="V1373" s="67">
        <f t="shared" si="136"/>
        <v>-1.4738393515106862E-3</v>
      </c>
      <c r="W1373" s="17" t="s">
        <v>966</v>
      </c>
      <c r="X1373" s="46">
        <v>-13</v>
      </c>
      <c r="Y1373" s="71">
        <f t="shared" si="137"/>
        <v>-9.5799557848194556</v>
      </c>
      <c r="Z1373" s="72">
        <v>1355</v>
      </c>
      <c r="AA1373" s="72">
        <v>1356</v>
      </c>
      <c r="AB1373" s="72">
        <v>1346</v>
      </c>
      <c r="AC1373" s="72">
        <v>1346</v>
      </c>
      <c r="AD1373" s="72">
        <v>6500</v>
      </c>
      <c r="AE1373" s="72">
        <v>1347</v>
      </c>
      <c r="AF1373" s="72">
        <v>1347</v>
      </c>
      <c r="AG1373" s="72">
        <v>1330</v>
      </c>
      <c r="AH1373" s="72">
        <v>1340</v>
      </c>
      <c r="AI1373" s="72">
        <v>2600</v>
      </c>
      <c r="AN1373" s="72">
        <v>0</v>
      </c>
      <c r="AO1373" s="72">
        <v>1342</v>
      </c>
      <c r="AP1373" s="72">
        <v>1343</v>
      </c>
      <c r="AQ1373" s="72">
        <v>1342</v>
      </c>
      <c r="AR1373" s="72">
        <v>1343</v>
      </c>
      <c r="AS1373" s="72">
        <v>400</v>
      </c>
      <c r="AT1373" s="72">
        <v>1341</v>
      </c>
      <c r="AU1373" s="72">
        <v>1341</v>
      </c>
      <c r="AV1373" s="72">
        <v>1332</v>
      </c>
      <c r="AW1373" s="72">
        <v>1334</v>
      </c>
      <c r="AX1373" s="72">
        <v>1900</v>
      </c>
      <c r="AY1373" s="72">
        <v>1331</v>
      </c>
      <c r="AZ1373" s="72">
        <v>1331</v>
      </c>
      <c r="BA1373" s="72">
        <v>1330</v>
      </c>
      <c r="BB1373" s="72">
        <v>1330</v>
      </c>
      <c r="BC1373" s="72">
        <v>200</v>
      </c>
    </row>
    <row r="1374" spans="1:55" s="72" customFormat="1" ht="27">
      <c r="A1374" s="15" t="s">
        <v>18</v>
      </c>
      <c r="B1374" s="30">
        <v>45</v>
      </c>
      <c r="C1374" s="30">
        <v>7600</v>
      </c>
      <c r="D1374" s="10" t="s">
        <v>29</v>
      </c>
      <c r="E1374" s="15" t="s">
        <v>20</v>
      </c>
      <c r="F1374" s="15" t="s">
        <v>982</v>
      </c>
      <c r="G1374" s="50">
        <v>1015</v>
      </c>
      <c r="H1374" s="50">
        <v>35</v>
      </c>
      <c r="I1374" s="58">
        <v>3.5700000000000003E-2</v>
      </c>
      <c r="J1374" s="50">
        <v>127100</v>
      </c>
      <c r="K1374" s="50">
        <v>1024</v>
      </c>
      <c r="L1374" s="53">
        <v>988</v>
      </c>
      <c r="M1374" s="63">
        <f t="shared" si="133"/>
        <v>0.25</v>
      </c>
      <c r="N1374" s="42" t="str">
        <f>IFERROR(VLOOKUP(C1374, マスタ!$E$2:$G$33, 3, TRUE), "")</f>
        <v>75</v>
      </c>
      <c r="O1374" s="15" t="str">
        <f>IF(F1374 = "", "", TEXT( WORKDAY(TEXT(LEFT(F1374, FIND("(", F1374) - 1), "yyyy/mm/dd"), 1, マスタ!$A$2:$A$106), "yyyymmdd"))</f>
        <v>20170904</v>
      </c>
      <c r="P1374" s="16">
        <v>42982</v>
      </c>
      <c r="Q1374" s="56">
        <v>1020</v>
      </c>
      <c r="R1374" s="56">
        <v>1068</v>
      </c>
      <c r="S1374" s="56">
        <v>1013</v>
      </c>
      <c r="T1374" s="15" t="str">
        <f t="shared" si="134"/>
        <v>有</v>
      </c>
      <c r="U1374" s="15" t="str">
        <f t="shared" si="135"/>
        <v>無</v>
      </c>
      <c r="V1374" s="67">
        <f t="shared" si="136"/>
        <v>4.9261083743843415E-3</v>
      </c>
      <c r="W1374" s="17" t="s">
        <v>968</v>
      </c>
      <c r="X1374" s="46">
        <v>20</v>
      </c>
      <c r="Y1374" s="71">
        <f t="shared" si="137"/>
        <v>19.704433497536947</v>
      </c>
      <c r="Z1374" s="72">
        <v>1020</v>
      </c>
      <c r="AA1374" s="72">
        <v>1044</v>
      </c>
      <c r="AB1374" s="72">
        <v>1013</v>
      </c>
      <c r="AC1374" s="72">
        <v>1037</v>
      </c>
      <c r="AD1374" s="72">
        <v>26400</v>
      </c>
      <c r="AE1374" s="72">
        <v>1035</v>
      </c>
      <c r="AF1374" s="72">
        <v>1049</v>
      </c>
      <c r="AG1374" s="72">
        <v>1034</v>
      </c>
      <c r="AH1374" s="72">
        <v>1045</v>
      </c>
      <c r="AI1374" s="72">
        <v>9400</v>
      </c>
      <c r="AJ1374" s="72">
        <v>1046</v>
      </c>
      <c r="AK1374" s="72">
        <v>1048</v>
      </c>
      <c r="AL1374" s="72">
        <v>1038</v>
      </c>
      <c r="AM1374" s="72">
        <v>1045</v>
      </c>
      <c r="AN1374" s="72">
        <v>8900</v>
      </c>
      <c r="AO1374" s="72">
        <v>1045</v>
      </c>
      <c r="AP1374" s="72">
        <v>1061</v>
      </c>
      <c r="AQ1374" s="72">
        <v>1042</v>
      </c>
      <c r="AR1374" s="72">
        <v>1050</v>
      </c>
      <c r="AS1374" s="72">
        <v>33900</v>
      </c>
      <c r="AT1374" s="72">
        <v>1048</v>
      </c>
      <c r="AU1374" s="72">
        <v>1050</v>
      </c>
      <c r="AV1374" s="72">
        <v>1046</v>
      </c>
      <c r="AW1374" s="72">
        <v>1050</v>
      </c>
      <c r="AX1374" s="72">
        <v>1100</v>
      </c>
      <c r="AY1374" s="72">
        <v>1049</v>
      </c>
      <c r="AZ1374" s="72">
        <v>1058</v>
      </c>
      <c r="BA1374" s="72">
        <v>1043</v>
      </c>
      <c r="BB1374" s="72">
        <v>1058</v>
      </c>
      <c r="BC1374" s="72">
        <v>7100</v>
      </c>
    </row>
    <row r="1375" spans="1:55" s="72" customFormat="1" ht="15">
      <c r="A1375" s="15" t="s">
        <v>18</v>
      </c>
      <c r="B1375" s="30">
        <v>46</v>
      </c>
      <c r="C1375" s="30">
        <v>3046</v>
      </c>
      <c r="D1375" s="10" t="s">
        <v>248</v>
      </c>
      <c r="E1375" s="15" t="s">
        <v>20</v>
      </c>
      <c r="F1375" s="15" t="s">
        <v>982</v>
      </c>
      <c r="G1375" s="50">
        <v>6680</v>
      </c>
      <c r="H1375" s="50">
        <v>230</v>
      </c>
      <c r="I1375" s="58">
        <v>3.5700000000000003E-2</v>
      </c>
      <c r="J1375" s="50">
        <v>116600</v>
      </c>
      <c r="K1375" s="50">
        <v>6750</v>
      </c>
      <c r="L1375" s="53">
        <v>6550</v>
      </c>
      <c r="M1375" s="63">
        <f t="shared" si="133"/>
        <v>0.35</v>
      </c>
      <c r="N1375" s="42" t="str">
        <f>IFERROR(VLOOKUP(C1375, マスタ!$E$2:$G$33, 3, TRUE), "")</f>
        <v>繊維製品</v>
      </c>
      <c r="O1375" s="15" t="str">
        <f>IF(F1375 = "", "", TEXT( WORKDAY(TEXT(LEFT(F1375, FIND("(", F1375) - 1), "yyyy/mm/dd"), 1, マスタ!$A$2:$A$106), "yyyymmdd"))</f>
        <v>20170904</v>
      </c>
      <c r="P1375" s="16">
        <v>42982</v>
      </c>
      <c r="Q1375" s="56">
        <v>6700</v>
      </c>
      <c r="R1375" s="56">
        <v>6700</v>
      </c>
      <c r="S1375" s="56">
        <v>6560</v>
      </c>
      <c r="T1375" s="15" t="str">
        <f t="shared" si="134"/>
        <v>無</v>
      </c>
      <c r="U1375" s="15" t="str">
        <f t="shared" si="135"/>
        <v>有</v>
      </c>
      <c r="V1375" s="67">
        <f t="shared" si="136"/>
        <v>2.9940119760478723E-3</v>
      </c>
      <c r="W1375" s="17" t="s">
        <v>966</v>
      </c>
      <c r="X1375" s="46">
        <v>-66</v>
      </c>
      <c r="Y1375" s="71">
        <f t="shared" si="137"/>
        <v>-9.8802395209580851</v>
      </c>
      <c r="Z1375" s="72">
        <v>6700</v>
      </c>
      <c r="AA1375" s="72">
        <v>6700</v>
      </c>
      <c r="AB1375" s="72">
        <v>6620</v>
      </c>
      <c r="AC1375" s="72">
        <v>6620</v>
      </c>
      <c r="AD1375" s="72">
        <v>7000</v>
      </c>
      <c r="AE1375" s="72">
        <v>6620</v>
      </c>
      <c r="AF1375" s="72">
        <v>6620</v>
      </c>
      <c r="AG1375" s="72">
        <v>6610</v>
      </c>
      <c r="AH1375" s="72">
        <v>6610</v>
      </c>
      <c r="AI1375" s="72">
        <v>700</v>
      </c>
      <c r="AJ1375" s="72">
        <v>6620</v>
      </c>
      <c r="AK1375" s="72">
        <v>6620</v>
      </c>
      <c r="AL1375" s="72">
        <v>6620</v>
      </c>
      <c r="AM1375" s="72">
        <v>6620</v>
      </c>
      <c r="AN1375" s="72">
        <v>300</v>
      </c>
      <c r="AO1375" s="72">
        <v>6610</v>
      </c>
      <c r="AP1375" s="72">
        <v>6610</v>
      </c>
      <c r="AQ1375" s="72">
        <v>6610</v>
      </c>
      <c r="AR1375" s="72">
        <v>6610</v>
      </c>
      <c r="AS1375" s="72">
        <v>200</v>
      </c>
      <c r="AX1375" s="72">
        <v>0</v>
      </c>
      <c r="AY1375" s="72">
        <v>6610</v>
      </c>
      <c r="AZ1375" s="72">
        <v>6640</v>
      </c>
      <c r="BA1375" s="72">
        <v>6610</v>
      </c>
      <c r="BB1375" s="72">
        <v>6640</v>
      </c>
      <c r="BC1375" s="72">
        <v>900</v>
      </c>
    </row>
    <row r="1376" spans="1:55" s="72" customFormat="1" ht="27">
      <c r="A1376" s="15" t="s">
        <v>18</v>
      </c>
      <c r="B1376" s="30">
        <v>50</v>
      </c>
      <c r="C1376" s="30">
        <v>4924</v>
      </c>
      <c r="D1376" s="10" t="s">
        <v>917</v>
      </c>
      <c r="E1376" s="15" t="s">
        <v>20</v>
      </c>
      <c r="F1376" s="15" t="s">
        <v>982</v>
      </c>
      <c r="G1376" s="50">
        <v>4470</v>
      </c>
      <c r="H1376" s="50">
        <v>150</v>
      </c>
      <c r="I1376" s="58">
        <v>3.4700000000000002E-2</v>
      </c>
      <c r="J1376" s="50">
        <v>194500</v>
      </c>
      <c r="K1376" s="50">
        <v>4475</v>
      </c>
      <c r="L1376" s="53">
        <v>4385</v>
      </c>
      <c r="M1376" s="63">
        <f t="shared" si="133"/>
        <v>5.5555555555555552E-2</v>
      </c>
      <c r="N1376" s="42" t="str">
        <f>IFERROR(VLOOKUP(C1376, マスタ!$E$2:$G$33, 3, TRUE), "")</f>
        <v>化学・医薬品</v>
      </c>
      <c r="O1376" s="15" t="str">
        <f>IF(F1376 = "", "", TEXT( WORKDAY(TEXT(LEFT(F1376, FIND("(", F1376) - 1), "yyyy/mm/dd"), 1, マスタ!$A$2:$A$106), "yyyymmdd"))</f>
        <v>20170904</v>
      </c>
      <c r="P1376" s="16">
        <v>42982</v>
      </c>
      <c r="Q1376" s="56">
        <v>4460</v>
      </c>
      <c r="R1376" s="56">
        <v>4465</v>
      </c>
      <c r="S1376" s="56">
        <v>4390</v>
      </c>
      <c r="T1376" s="15" t="str">
        <f t="shared" si="134"/>
        <v>無</v>
      </c>
      <c r="U1376" s="15" t="str">
        <f t="shared" si="135"/>
        <v>有</v>
      </c>
      <c r="V1376" s="67">
        <f t="shared" si="136"/>
        <v>-2.2371364653244186E-3</v>
      </c>
      <c r="W1376" s="17" t="s">
        <v>966</v>
      </c>
      <c r="X1376" s="46">
        <v>-44</v>
      </c>
      <c r="Y1376" s="71">
        <f t="shared" si="137"/>
        <v>-9.8434004474272943</v>
      </c>
      <c r="Z1376" s="72">
        <v>4460</v>
      </c>
      <c r="AA1376" s="72">
        <v>4465</v>
      </c>
      <c r="AB1376" s="72">
        <v>4450</v>
      </c>
      <c r="AC1376" s="72">
        <v>4460</v>
      </c>
      <c r="AD1376" s="72">
        <v>7300</v>
      </c>
      <c r="AE1376" s="72">
        <v>4460</v>
      </c>
      <c r="AF1376" s="72">
        <v>4460</v>
      </c>
      <c r="AG1376" s="72">
        <v>4430</v>
      </c>
      <c r="AH1376" s="72">
        <v>4430</v>
      </c>
      <c r="AI1376" s="72">
        <v>5300</v>
      </c>
      <c r="AJ1376" s="72">
        <v>4430</v>
      </c>
      <c r="AK1376" s="72">
        <v>4430</v>
      </c>
      <c r="AL1376" s="72">
        <v>4415</v>
      </c>
      <c r="AM1376" s="72">
        <v>4415</v>
      </c>
      <c r="AN1376" s="72">
        <v>1800</v>
      </c>
      <c r="AO1376" s="72">
        <v>4415</v>
      </c>
      <c r="AP1376" s="72">
        <v>4420</v>
      </c>
      <c r="AQ1376" s="72">
        <v>4415</v>
      </c>
      <c r="AR1376" s="72">
        <v>4415</v>
      </c>
      <c r="AS1376" s="72">
        <v>1300</v>
      </c>
      <c r="AT1376" s="72">
        <v>4425</v>
      </c>
      <c r="AU1376" s="72">
        <v>4430</v>
      </c>
      <c r="AV1376" s="72">
        <v>4415</v>
      </c>
      <c r="AW1376" s="72">
        <v>4420</v>
      </c>
      <c r="AX1376" s="72">
        <v>900</v>
      </c>
      <c r="AY1376" s="72">
        <v>4425</v>
      </c>
      <c r="AZ1376" s="72">
        <v>4435</v>
      </c>
      <c r="BA1376" s="72">
        <v>4425</v>
      </c>
      <c r="BB1376" s="72">
        <v>4435</v>
      </c>
      <c r="BC1376" s="72">
        <v>500</v>
      </c>
    </row>
    <row r="1377" spans="1:55" s="72" customFormat="1" ht="15">
      <c r="A1377" s="15" t="s">
        <v>18</v>
      </c>
      <c r="B1377" s="30">
        <v>1</v>
      </c>
      <c r="C1377" s="30">
        <v>8057</v>
      </c>
      <c r="D1377" s="10" t="s">
        <v>1034</v>
      </c>
      <c r="E1377" s="15" t="s">
        <v>20</v>
      </c>
      <c r="F1377" s="15" t="s">
        <v>1035</v>
      </c>
      <c r="G1377" s="50">
        <v>3310</v>
      </c>
      <c r="H1377" s="50">
        <v>350</v>
      </c>
      <c r="I1377" s="58">
        <v>0.1182</v>
      </c>
      <c r="J1377" s="50">
        <v>226500</v>
      </c>
      <c r="K1377" s="50">
        <v>3370</v>
      </c>
      <c r="L1377" s="53">
        <v>3135</v>
      </c>
      <c r="M1377" s="63">
        <f t="shared" ref="M1377:M1421" si="138">IFERROR((K1377-G1377) / (K1377-L1377), "")</f>
        <v>0.25531914893617019</v>
      </c>
      <c r="N1377" s="42" t="str">
        <f>IFERROR(VLOOKUP(C1377, マスタ!$E$2:$G$33, 3, TRUE), "")</f>
        <v>商業</v>
      </c>
      <c r="O1377" s="15" t="str">
        <f>IF(F1377 = "", "", TEXT( WORKDAY(TEXT(LEFT(F1377, FIND("(", F1377) - 1), "yyyy/mm/dd"), 1, マスタ!$A$2:$A$106), "yyyymmdd"))</f>
        <v>20170905</v>
      </c>
      <c r="P1377" s="16">
        <v>42983</v>
      </c>
      <c r="Q1377" s="56">
        <v>3305</v>
      </c>
      <c r="R1377" s="56">
        <v>3350</v>
      </c>
      <c r="S1377" s="56">
        <v>3260</v>
      </c>
      <c r="T1377" s="15" t="str">
        <f t="shared" ref="T1377:T1421" si="139">IF(Q1377="", "", IF(R1377-Q1377&gt;=ROUNDDOWN(G1377/100, 0), "有", "無"))</f>
        <v>有</v>
      </c>
      <c r="U1377" s="15" t="str">
        <f t="shared" ref="U1377:U1421" si="140">IF(Q1377="", "", IF(Q1377-S1377&gt;=ROUNDDOWN(G1377/100, 0), "有", "無"))</f>
        <v>有</v>
      </c>
      <c r="V1377" s="67">
        <f t="shared" ref="V1377:V1421" si="141">IF(Q1377="", "", Q1377/G1377-1)</f>
        <v>-1.5105740181269312E-3</v>
      </c>
      <c r="W1377" s="17" t="s">
        <v>966</v>
      </c>
      <c r="X1377" s="46">
        <v>-33</v>
      </c>
      <c r="Y1377" s="71">
        <f t="shared" ref="Y1377:Y1421" si="142">IFERROR(X1377/G1377*1000,"")</f>
        <v>-9.9697885196374614</v>
      </c>
      <c r="Z1377" s="72">
        <v>3305</v>
      </c>
      <c r="AA1377" s="72">
        <v>3305</v>
      </c>
      <c r="AB1377" s="72">
        <v>3270</v>
      </c>
      <c r="AC1377" s="72">
        <v>3270</v>
      </c>
      <c r="AD1377" s="72">
        <v>16600</v>
      </c>
      <c r="AE1377" s="72">
        <v>3265</v>
      </c>
      <c r="AF1377" s="72">
        <v>3280</v>
      </c>
      <c r="AG1377" s="72">
        <v>3260</v>
      </c>
      <c r="AH1377" s="72">
        <v>3275</v>
      </c>
      <c r="AI1377" s="72">
        <v>4100</v>
      </c>
      <c r="AJ1377" s="72">
        <v>3275</v>
      </c>
      <c r="AK1377" s="72">
        <v>3275</v>
      </c>
      <c r="AL1377" s="72">
        <v>3260</v>
      </c>
      <c r="AM1377" s="72">
        <v>3270</v>
      </c>
      <c r="AN1377" s="72">
        <v>2500</v>
      </c>
      <c r="AO1377" s="72">
        <v>3275</v>
      </c>
      <c r="AP1377" s="72">
        <v>3330</v>
      </c>
      <c r="AQ1377" s="72">
        <v>3270</v>
      </c>
      <c r="AR1377" s="72">
        <v>3330</v>
      </c>
      <c r="AS1377" s="72">
        <v>10300</v>
      </c>
      <c r="AT1377" s="72">
        <v>3325</v>
      </c>
      <c r="AU1377" s="72">
        <v>3335</v>
      </c>
      <c r="AV1377" s="72">
        <v>3310</v>
      </c>
      <c r="AW1377" s="72">
        <v>3320</v>
      </c>
      <c r="AX1377" s="72">
        <v>4600</v>
      </c>
      <c r="AY1377" s="72">
        <v>3315</v>
      </c>
      <c r="AZ1377" s="72">
        <v>3325</v>
      </c>
      <c r="BA1377" s="72">
        <v>3315</v>
      </c>
      <c r="BB1377" s="72">
        <v>3320</v>
      </c>
      <c r="BC1377" s="72">
        <v>600</v>
      </c>
    </row>
    <row r="1378" spans="1:55" s="72" customFormat="1" ht="15">
      <c r="A1378" s="15" t="s">
        <v>18</v>
      </c>
      <c r="B1378" s="30">
        <v>2</v>
      </c>
      <c r="C1378" s="30">
        <v>2317</v>
      </c>
      <c r="D1378" s="10" t="s">
        <v>369</v>
      </c>
      <c r="E1378" s="15" t="s">
        <v>20</v>
      </c>
      <c r="F1378" s="15" t="s">
        <v>1035</v>
      </c>
      <c r="G1378" s="50">
        <v>2863</v>
      </c>
      <c r="H1378" s="50">
        <v>210</v>
      </c>
      <c r="I1378" s="58">
        <v>7.9200000000000007E-2</v>
      </c>
      <c r="J1378" s="50">
        <v>573300</v>
      </c>
      <c r="K1378" s="50">
        <v>2894</v>
      </c>
      <c r="L1378" s="53">
        <v>2655</v>
      </c>
      <c r="M1378" s="63">
        <f t="shared" si="138"/>
        <v>0.1297071129707113</v>
      </c>
      <c r="N1378" s="42" t="str">
        <f>IFERROR(VLOOKUP(C1378, マスタ!$E$2:$G$33, 3, TRUE), "")</f>
        <v>食品</v>
      </c>
      <c r="O1378" s="15" t="str">
        <f>IF(F1378 = "", "", TEXT( WORKDAY(TEXT(LEFT(F1378, FIND("(", F1378) - 1), "yyyy/mm/dd"), 1, マスタ!$A$2:$A$106), "yyyymmdd"))</f>
        <v>20170905</v>
      </c>
      <c r="P1378" s="16">
        <v>42983</v>
      </c>
      <c r="Q1378" s="56">
        <v>2863</v>
      </c>
      <c r="R1378" s="56">
        <v>2942</v>
      </c>
      <c r="S1378" s="56">
        <v>2756</v>
      </c>
      <c r="T1378" s="15" t="str">
        <f t="shared" si="139"/>
        <v>有</v>
      </c>
      <c r="U1378" s="15" t="str">
        <f t="shared" si="140"/>
        <v>有</v>
      </c>
      <c r="V1378" s="67">
        <f t="shared" si="141"/>
        <v>0</v>
      </c>
      <c r="W1378" s="17" t="s">
        <v>966</v>
      </c>
      <c r="X1378" s="46">
        <v>-28</v>
      </c>
      <c r="Y1378" s="71">
        <f t="shared" si="142"/>
        <v>-9.7799511002444994</v>
      </c>
      <c r="Z1378" s="72">
        <v>2863</v>
      </c>
      <c r="AA1378" s="72">
        <v>2888</v>
      </c>
      <c r="AB1378" s="72">
        <v>2801</v>
      </c>
      <c r="AC1378" s="72">
        <v>2888</v>
      </c>
      <c r="AD1378" s="72">
        <v>39800</v>
      </c>
      <c r="AE1378" s="72">
        <v>2884</v>
      </c>
      <c r="AF1378" s="72">
        <v>2942</v>
      </c>
      <c r="AG1378" s="72">
        <v>2883</v>
      </c>
      <c r="AH1378" s="72">
        <v>2916</v>
      </c>
      <c r="AI1378" s="72">
        <v>27100</v>
      </c>
      <c r="AJ1378" s="72">
        <v>2915</v>
      </c>
      <c r="AK1378" s="72">
        <v>2928</v>
      </c>
      <c r="AL1378" s="72">
        <v>2876</v>
      </c>
      <c r="AM1378" s="72">
        <v>2882</v>
      </c>
      <c r="AN1378" s="72">
        <v>9900</v>
      </c>
      <c r="AO1378" s="72">
        <v>2881</v>
      </c>
      <c r="AP1378" s="72">
        <v>2892</v>
      </c>
      <c r="AQ1378" s="72">
        <v>2845</v>
      </c>
      <c r="AR1378" s="72">
        <v>2876</v>
      </c>
      <c r="AS1378" s="72">
        <v>14400</v>
      </c>
      <c r="AT1378" s="72">
        <v>2877</v>
      </c>
      <c r="AU1378" s="72">
        <v>2893</v>
      </c>
      <c r="AV1378" s="72">
        <v>2858</v>
      </c>
      <c r="AW1378" s="72">
        <v>2884</v>
      </c>
      <c r="AX1378" s="72">
        <v>11000</v>
      </c>
      <c r="AY1378" s="72">
        <v>2882</v>
      </c>
      <c r="AZ1378" s="72">
        <v>2882</v>
      </c>
      <c r="BA1378" s="72">
        <v>2856</v>
      </c>
      <c r="BB1378" s="72">
        <v>2856</v>
      </c>
      <c r="BC1378" s="72">
        <v>6300</v>
      </c>
    </row>
    <row r="1379" spans="1:55" s="72" customFormat="1" ht="15">
      <c r="A1379" s="15" t="s">
        <v>18</v>
      </c>
      <c r="B1379" s="30">
        <v>4</v>
      </c>
      <c r="C1379" s="30">
        <v>6208</v>
      </c>
      <c r="D1379" s="10" t="s">
        <v>55</v>
      </c>
      <c r="E1379" s="15" t="s">
        <v>20</v>
      </c>
      <c r="F1379" s="15" t="s">
        <v>1035</v>
      </c>
      <c r="G1379" s="50">
        <v>1709</v>
      </c>
      <c r="H1379" s="50">
        <v>92</v>
      </c>
      <c r="I1379" s="58">
        <v>5.6899999999999999E-2</v>
      </c>
      <c r="J1379" s="50">
        <v>5301200</v>
      </c>
      <c r="K1379" s="50">
        <v>1899</v>
      </c>
      <c r="L1379" s="53">
        <v>1658</v>
      </c>
      <c r="M1379" s="63">
        <f t="shared" si="138"/>
        <v>0.78838174273858919</v>
      </c>
      <c r="N1379" s="42" t="str">
        <f>IFERROR(VLOOKUP(C1379, マスタ!$E$2:$G$33, 3, TRUE), "")</f>
        <v>機械</v>
      </c>
      <c r="O1379" s="15" t="str">
        <f>IF(F1379 = "", "", TEXT( WORKDAY(TEXT(LEFT(F1379, FIND("(", F1379) - 1), "yyyy/mm/dd"), 1, マスタ!$A$2:$A$106), "yyyymmdd"))</f>
        <v>20170905</v>
      </c>
      <c r="P1379" s="16">
        <v>42983</v>
      </c>
      <c r="Q1379" s="56">
        <v>1829</v>
      </c>
      <c r="R1379" s="56">
        <v>2109</v>
      </c>
      <c r="S1379" s="56">
        <v>1801</v>
      </c>
      <c r="T1379" s="15" t="str">
        <f t="shared" si="139"/>
        <v>有</v>
      </c>
      <c r="U1379" s="15" t="str">
        <f t="shared" si="140"/>
        <v>有</v>
      </c>
      <c r="V1379" s="67">
        <f t="shared" si="141"/>
        <v>7.0216500877706256E-2</v>
      </c>
      <c r="W1379" s="17" t="s">
        <v>966</v>
      </c>
      <c r="X1379" s="46">
        <v>-17</v>
      </c>
      <c r="Y1379" s="71">
        <f t="shared" si="142"/>
        <v>-9.9473376243417189</v>
      </c>
      <c r="AD1379" s="72">
        <v>0</v>
      </c>
      <c r="AE1379" s="72">
        <v>1829</v>
      </c>
      <c r="AF1379" s="72">
        <v>1835</v>
      </c>
      <c r="AG1379" s="72">
        <v>1801</v>
      </c>
      <c r="AH1379" s="72">
        <v>1817</v>
      </c>
      <c r="AI1379" s="72">
        <v>303800</v>
      </c>
      <c r="AJ1379" s="72">
        <v>1819</v>
      </c>
      <c r="AK1379" s="72">
        <v>1873</v>
      </c>
      <c r="AL1379" s="72">
        <v>1817</v>
      </c>
      <c r="AM1379" s="72">
        <v>1858</v>
      </c>
      <c r="AN1379" s="72">
        <v>284300</v>
      </c>
      <c r="AO1379" s="72">
        <v>1861</v>
      </c>
      <c r="AP1379" s="72">
        <v>1862</v>
      </c>
      <c r="AQ1379" s="72">
        <v>1820</v>
      </c>
      <c r="AR1379" s="72">
        <v>1840</v>
      </c>
      <c r="AS1379" s="72">
        <v>139400</v>
      </c>
      <c r="AT1379" s="72">
        <v>1835</v>
      </c>
      <c r="AU1379" s="72">
        <v>1865</v>
      </c>
      <c r="AV1379" s="72">
        <v>1834</v>
      </c>
      <c r="AW1379" s="72">
        <v>1857</v>
      </c>
      <c r="AX1379" s="72">
        <v>104300</v>
      </c>
      <c r="AY1379" s="72">
        <v>1858</v>
      </c>
      <c r="AZ1379" s="72">
        <v>1864</v>
      </c>
      <c r="BA1379" s="72">
        <v>1840</v>
      </c>
      <c r="BB1379" s="72">
        <v>1851</v>
      </c>
      <c r="BC1379" s="72">
        <v>96200</v>
      </c>
    </row>
    <row r="1380" spans="1:55" s="72" customFormat="1" ht="15">
      <c r="A1380" s="15" t="s">
        <v>18</v>
      </c>
      <c r="B1380" s="30">
        <v>5</v>
      </c>
      <c r="C1380" s="30">
        <v>7744</v>
      </c>
      <c r="D1380" s="10" t="s">
        <v>565</v>
      </c>
      <c r="E1380" s="15" t="s">
        <v>20</v>
      </c>
      <c r="F1380" s="15" t="s">
        <v>1035</v>
      </c>
      <c r="G1380" s="50">
        <v>1395</v>
      </c>
      <c r="H1380" s="50">
        <v>73</v>
      </c>
      <c r="I1380" s="58">
        <v>5.5199999999999999E-2</v>
      </c>
      <c r="J1380" s="50">
        <v>1042800</v>
      </c>
      <c r="K1380" s="50">
        <v>1413</v>
      </c>
      <c r="L1380" s="53">
        <v>1331</v>
      </c>
      <c r="M1380" s="63">
        <f t="shared" si="138"/>
        <v>0.21951219512195122</v>
      </c>
      <c r="N1380" s="42" t="str">
        <f>IFERROR(VLOOKUP(C1380, マスタ!$E$2:$G$33, 3, TRUE), "")</f>
        <v>精密機械</v>
      </c>
      <c r="O1380" s="15" t="str">
        <f>IF(F1380 = "", "", TEXT( WORKDAY(TEXT(LEFT(F1380, FIND("(", F1380) - 1), "yyyy/mm/dd"), 1, マスタ!$A$2:$A$106), "yyyymmdd"))</f>
        <v>20170905</v>
      </c>
      <c r="P1380" s="16">
        <v>42983</v>
      </c>
      <c r="Q1380" s="56">
        <v>1390</v>
      </c>
      <c r="R1380" s="56">
        <v>1390</v>
      </c>
      <c r="S1380" s="56">
        <v>1250</v>
      </c>
      <c r="T1380" s="15" t="str">
        <f t="shared" si="139"/>
        <v>無</v>
      </c>
      <c r="U1380" s="15" t="str">
        <f t="shared" si="140"/>
        <v>有</v>
      </c>
      <c r="V1380" s="67">
        <f t="shared" si="141"/>
        <v>-3.5842293906810374E-3</v>
      </c>
      <c r="W1380" s="17" t="s">
        <v>966</v>
      </c>
      <c r="X1380" s="46">
        <v>-13</v>
      </c>
      <c r="Y1380" s="71">
        <f t="shared" si="142"/>
        <v>-9.3189964157706093</v>
      </c>
      <c r="Z1380" s="72">
        <v>1390</v>
      </c>
      <c r="AA1380" s="72">
        <v>1390</v>
      </c>
      <c r="AB1380" s="72">
        <v>1356</v>
      </c>
      <c r="AC1380" s="72">
        <v>1375</v>
      </c>
      <c r="AD1380" s="72">
        <v>95800</v>
      </c>
      <c r="AE1380" s="72">
        <v>1372</v>
      </c>
      <c r="AF1380" s="72">
        <v>1378</v>
      </c>
      <c r="AG1380" s="72">
        <v>1363</v>
      </c>
      <c r="AH1380" s="72">
        <v>1372</v>
      </c>
      <c r="AI1380" s="72">
        <v>21000</v>
      </c>
      <c r="AJ1380" s="72">
        <v>1374</v>
      </c>
      <c r="AK1380" s="72">
        <v>1376</v>
      </c>
      <c r="AL1380" s="72">
        <v>1371</v>
      </c>
      <c r="AM1380" s="72">
        <v>1373</v>
      </c>
      <c r="AN1380" s="72">
        <v>6200</v>
      </c>
      <c r="AO1380" s="72">
        <v>1373</v>
      </c>
      <c r="AP1380" s="72">
        <v>1375</v>
      </c>
      <c r="AQ1380" s="72">
        <v>1371</v>
      </c>
      <c r="AR1380" s="72">
        <v>1375</v>
      </c>
      <c r="AS1380" s="72">
        <v>9300</v>
      </c>
      <c r="AT1380" s="72">
        <v>1376</v>
      </c>
      <c r="AU1380" s="72">
        <v>1377</v>
      </c>
      <c r="AV1380" s="72">
        <v>1370</v>
      </c>
      <c r="AW1380" s="72">
        <v>1374</v>
      </c>
      <c r="AX1380" s="72">
        <v>10600</v>
      </c>
      <c r="AY1380" s="72">
        <v>1373</v>
      </c>
      <c r="AZ1380" s="72">
        <v>1374</v>
      </c>
      <c r="BA1380" s="72">
        <v>1357</v>
      </c>
      <c r="BB1380" s="72">
        <v>1361</v>
      </c>
      <c r="BC1380" s="72">
        <v>12400</v>
      </c>
    </row>
    <row r="1381" spans="1:55" s="72" customFormat="1" ht="15">
      <c r="A1381" s="15" t="s">
        <v>18</v>
      </c>
      <c r="B1381" s="30">
        <v>6</v>
      </c>
      <c r="C1381" s="30">
        <v>3036</v>
      </c>
      <c r="D1381" s="10" t="s">
        <v>444</v>
      </c>
      <c r="E1381" s="15" t="s">
        <v>20</v>
      </c>
      <c r="F1381" s="15" t="s">
        <v>1035</v>
      </c>
      <c r="G1381" s="50">
        <v>1908</v>
      </c>
      <c r="H1381" s="50">
        <v>98</v>
      </c>
      <c r="I1381" s="58">
        <v>5.4100000000000002E-2</v>
      </c>
      <c r="J1381" s="50">
        <v>706700</v>
      </c>
      <c r="K1381" s="50">
        <v>1916</v>
      </c>
      <c r="L1381" s="53">
        <v>1801</v>
      </c>
      <c r="M1381" s="63">
        <f t="shared" si="138"/>
        <v>6.9565217391304349E-2</v>
      </c>
      <c r="N1381" s="42" t="str">
        <f>IFERROR(VLOOKUP(C1381, マスタ!$E$2:$G$33, 3, TRUE), "")</f>
        <v>繊維製品</v>
      </c>
      <c r="O1381" s="15" t="str">
        <f>IF(F1381 = "", "", TEXT( WORKDAY(TEXT(LEFT(F1381, FIND("(", F1381) - 1), "yyyy/mm/dd"), 1, マスタ!$A$2:$A$106), "yyyymmdd"))</f>
        <v>20170905</v>
      </c>
      <c r="P1381" s="16">
        <v>42983</v>
      </c>
      <c r="Q1381" s="56">
        <v>1911</v>
      </c>
      <c r="R1381" s="56">
        <v>1929</v>
      </c>
      <c r="S1381" s="56">
        <v>1603</v>
      </c>
      <c r="T1381" s="15" t="str">
        <f t="shared" si="139"/>
        <v>無</v>
      </c>
      <c r="U1381" s="15" t="str">
        <f t="shared" si="140"/>
        <v>有</v>
      </c>
      <c r="V1381" s="67">
        <f t="shared" si="141"/>
        <v>1.5723270440251014E-3</v>
      </c>
      <c r="W1381" s="17" t="s">
        <v>966</v>
      </c>
      <c r="X1381" s="46">
        <v>-19</v>
      </c>
      <c r="Y1381" s="71">
        <f t="shared" si="142"/>
        <v>-9.9580712788259955</v>
      </c>
      <c r="Z1381" s="72">
        <v>1911</v>
      </c>
      <c r="AA1381" s="72">
        <v>1918</v>
      </c>
      <c r="AB1381" s="72">
        <v>1882</v>
      </c>
      <c r="AC1381" s="72">
        <v>1892</v>
      </c>
      <c r="AD1381" s="72">
        <v>74700</v>
      </c>
      <c r="AE1381" s="72">
        <v>1886</v>
      </c>
      <c r="AF1381" s="72">
        <v>1895</v>
      </c>
      <c r="AG1381" s="72">
        <v>1861</v>
      </c>
      <c r="AH1381" s="72">
        <v>1866</v>
      </c>
      <c r="AI1381" s="72">
        <v>33400</v>
      </c>
      <c r="AJ1381" s="72">
        <v>1871</v>
      </c>
      <c r="AK1381" s="72">
        <v>1915</v>
      </c>
      <c r="AL1381" s="72">
        <v>1863</v>
      </c>
      <c r="AM1381" s="72">
        <v>1908</v>
      </c>
      <c r="AN1381" s="72">
        <v>17900</v>
      </c>
      <c r="AO1381" s="72">
        <v>1909</v>
      </c>
      <c r="AP1381" s="72">
        <v>1929</v>
      </c>
      <c r="AQ1381" s="72">
        <v>1902</v>
      </c>
      <c r="AR1381" s="72">
        <v>1911</v>
      </c>
      <c r="AS1381" s="72">
        <v>25700</v>
      </c>
      <c r="AT1381" s="72">
        <v>1904</v>
      </c>
      <c r="AU1381" s="72">
        <v>1904</v>
      </c>
      <c r="AV1381" s="72">
        <v>1883</v>
      </c>
      <c r="AW1381" s="72">
        <v>1891</v>
      </c>
      <c r="AX1381" s="72">
        <v>14400</v>
      </c>
      <c r="AY1381" s="72">
        <v>1890</v>
      </c>
      <c r="AZ1381" s="72">
        <v>1899</v>
      </c>
      <c r="BA1381" s="72">
        <v>1883</v>
      </c>
      <c r="BB1381" s="72">
        <v>1883</v>
      </c>
      <c r="BC1381" s="72">
        <v>19100</v>
      </c>
    </row>
    <row r="1382" spans="1:55" s="72" customFormat="1" ht="15">
      <c r="A1382" s="15" t="s">
        <v>18</v>
      </c>
      <c r="B1382" s="30">
        <v>7</v>
      </c>
      <c r="C1382" s="30">
        <v>3173</v>
      </c>
      <c r="D1382" s="10" t="s">
        <v>821</v>
      </c>
      <c r="E1382" s="15" t="s">
        <v>20</v>
      </c>
      <c r="F1382" s="15" t="s">
        <v>1035</v>
      </c>
      <c r="G1382" s="50">
        <v>1020</v>
      </c>
      <c r="H1382" s="50">
        <v>47</v>
      </c>
      <c r="I1382" s="58">
        <v>4.8300000000000003E-2</v>
      </c>
      <c r="J1382" s="50">
        <v>133500</v>
      </c>
      <c r="K1382" s="50">
        <v>1068</v>
      </c>
      <c r="L1382" s="53">
        <v>1000</v>
      </c>
      <c r="M1382" s="63">
        <f t="shared" si="138"/>
        <v>0.70588235294117652</v>
      </c>
      <c r="N1382" s="42" t="str">
        <f>IFERROR(VLOOKUP(C1382, マスタ!$E$2:$G$33, 3, TRUE), "")</f>
        <v>繊維製品</v>
      </c>
      <c r="O1382" s="15" t="str">
        <f>IF(F1382 = "", "", TEXT( WORKDAY(TEXT(LEFT(F1382, FIND("(", F1382) - 1), "yyyy/mm/dd"), 1, マスタ!$A$2:$A$106), "yyyymmdd"))</f>
        <v>20170905</v>
      </c>
      <c r="P1382" s="16">
        <v>42983</v>
      </c>
      <c r="Q1382" s="56">
        <v>1013</v>
      </c>
      <c r="R1382" s="56">
        <v>1016</v>
      </c>
      <c r="S1382" s="56">
        <v>970</v>
      </c>
      <c r="T1382" s="15" t="str">
        <f t="shared" si="139"/>
        <v>無</v>
      </c>
      <c r="U1382" s="15" t="str">
        <f t="shared" si="140"/>
        <v>有</v>
      </c>
      <c r="V1382" s="67">
        <f t="shared" si="141"/>
        <v>-6.8627450980391913E-3</v>
      </c>
      <c r="W1382" s="17" t="s">
        <v>966</v>
      </c>
      <c r="X1382" s="46">
        <v>-10</v>
      </c>
      <c r="Y1382" s="71">
        <f t="shared" si="142"/>
        <v>-9.8039215686274517</v>
      </c>
      <c r="Z1382" s="72">
        <v>1013</v>
      </c>
      <c r="AA1382" s="72">
        <v>1013</v>
      </c>
      <c r="AB1382" s="72">
        <v>1002</v>
      </c>
      <c r="AC1382" s="72">
        <v>1007</v>
      </c>
      <c r="AD1382" s="72">
        <v>3400</v>
      </c>
      <c r="AE1382" s="72">
        <v>1008</v>
      </c>
      <c r="AF1382" s="72">
        <v>1016</v>
      </c>
      <c r="AG1382" s="72">
        <v>1007</v>
      </c>
      <c r="AH1382" s="72">
        <v>1016</v>
      </c>
      <c r="AI1382" s="72">
        <v>400</v>
      </c>
      <c r="AJ1382" s="72">
        <v>1008</v>
      </c>
      <c r="AK1382" s="72">
        <v>1008</v>
      </c>
      <c r="AL1382" s="72">
        <v>1008</v>
      </c>
      <c r="AM1382" s="72">
        <v>1008</v>
      </c>
      <c r="AN1382" s="72">
        <v>100</v>
      </c>
      <c r="AO1382" s="72">
        <v>1008</v>
      </c>
      <c r="AP1382" s="72">
        <v>1008</v>
      </c>
      <c r="AQ1382" s="72">
        <v>1007</v>
      </c>
      <c r="AR1382" s="72">
        <v>1008</v>
      </c>
      <c r="AS1382" s="72">
        <v>300</v>
      </c>
      <c r="AT1382" s="72">
        <v>1010</v>
      </c>
      <c r="AU1382" s="72">
        <v>1010</v>
      </c>
      <c r="AV1382" s="72">
        <v>1010</v>
      </c>
      <c r="AW1382" s="72">
        <v>1010</v>
      </c>
      <c r="AX1382" s="72">
        <v>1100</v>
      </c>
      <c r="AY1382" s="72">
        <v>1010</v>
      </c>
      <c r="AZ1382" s="72">
        <v>1010</v>
      </c>
      <c r="BA1382" s="72">
        <v>1008</v>
      </c>
      <c r="BB1382" s="72">
        <v>1008</v>
      </c>
      <c r="BC1382" s="72">
        <v>400</v>
      </c>
    </row>
    <row r="1383" spans="1:55" s="72" customFormat="1" ht="27">
      <c r="A1383" s="15" t="s">
        <v>18</v>
      </c>
      <c r="B1383" s="30">
        <v>8</v>
      </c>
      <c r="C1383" s="30">
        <v>7600</v>
      </c>
      <c r="D1383" s="10" t="s">
        <v>29</v>
      </c>
      <c r="E1383" s="15" t="s">
        <v>20</v>
      </c>
      <c r="F1383" s="15" t="s">
        <v>1035</v>
      </c>
      <c r="G1383" s="50">
        <v>1057</v>
      </c>
      <c r="H1383" s="50">
        <v>42</v>
      </c>
      <c r="I1383" s="58">
        <v>4.1399999999999999E-2</v>
      </c>
      <c r="J1383" s="50">
        <v>282900</v>
      </c>
      <c r="K1383" s="50">
        <v>1068</v>
      </c>
      <c r="L1383" s="53">
        <v>1013</v>
      </c>
      <c r="M1383" s="63">
        <f t="shared" si="138"/>
        <v>0.2</v>
      </c>
      <c r="N1383" s="42" t="str">
        <f>IFERROR(VLOOKUP(C1383, マスタ!$E$2:$G$33, 3, TRUE), "")</f>
        <v>75</v>
      </c>
      <c r="O1383" s="15" t="str">
        <f>IF(F1383 = "", "", TEXT( WORKDAY(TEXT(LEFT(F1383, FIND("(", F1383) - 1), "yyyy/mm/dd"), 1, マスタ!$A$2:$A$106), "yyyymmdd"))</f>
        <v>20170905</v>
      </c>
      <c r="P1383" s="16">
        <v>42983</v>
      </c>
      <c r="Q1383" s="56">
        <v>1060</v>
      </c>
      <c r="R1383" s="56">
        <v>1069</v>
      </c>
      <c r="S1383" s="56">
        <v>1013</v>
      </c>
      <c r="T1383" s="15" t="str">
        <f t="shared" si="139"/>
        <v>無</v>
      </c>
      <c r="U1383" s="15" t="str">
        <f t="shared" si="140"/>
        <v>有</v>
      </c>
      <c r="V1383" s="67">
        <f t="shared" si="141"/>
        <v>2.8382213812676582E-3</v>
      </c>
      <c r="W1383" s="17" t="s">
        <v>966</v>
      </c>
      <c r="X1383" s="46">
        <v>-10</v>
      </c>
      <c r="Y1383" s="71">
        <f t="shared" si="142"/>
        <v>-9.460737937559129</v>
      </c>
      <c r="Z1383" s="72">
        <v>1060</v>
      </c>
      <c r="AA1383" s="72">
        <v>1069</v>
      </c>
      <c r="AB1383" s="72">
        <v>1053</v>
      </c>
      <c r="AC1383" s="72">
        <v>1056</v>
      </c>
      <c r="AD1383" s="72">
        <v>13600</v>
      </c>
      <c r="AE1383" s="72">
        <v>1053</v>
      </c>
      <c r="AF1383" s="72">
        <v>1055</v>
      </c>
      <c r="AG1383" s="72">
        <v>1044</v>
      </c>
      <c r="AH1383" s="72">
        <v>1048</v>
      </c>
      <c r="AI1383" s="72">
        <v>3800</v>
      </c>
      <c r="AJ1383" s="72">
        <v>1046</v>
      </c>
      <c r="AK1383" s="72">
        <v>1046</v>
      </c>
      <c r="AL1383" s="72">
        <v>1039</v>
      </c>
      <c r="AM1383" s="72">
        <v>1040</v>
      </c>
      <c r="AN1383" s="72">
        <v>2000</v>
      </c>
      <c r="AO1383" s="72">
        <v>1037</v>
      </c>
      <c r="AP1383" s="72">
        <v>1040</v>
      </c>
      <c r="AQ1383" s="72">
        <v>1034</v>
      </c>
      <c r="AR1383" s="72">
        <v>1040</v>
      </c>
      <c r="AS1383" s="72">
        <v>1800</v>
      </c>
      <c r="AT1383" s="72">
        <v>1041</v>
      </c>
      <c r="AU1383" s="72">
        <v>1041</v>
      </c>
      <c r="AV1383" s="72">
        <v>1037</v>
      </c>
      <c r="AW1383" s="72">
        <v>1040</v>
      </c>
      <c r="AX1383" s="72">
        <v>2300</v>
      </c>
      <c r="AY1383" s="72">
        <v>1040</v>
      </c>
      <c r="AZ1383" s="72">
        <v>1048</v>
      </c>
      <c r="BA1383" s="72">
        <v>1039</v>
      </c>
      <c r="BB1383" s="72">
        <v>1043</v>
      </c>
      <c r="BC1383" s="72">
        <v>1400</v>
      </c>
    </row>
    <row r="1384" spans="1:55" s="72" customFormat="1" ht="15">
      <c r="A1384" s="15" t="s">
        <v>18</v>
      </c>
      <c r="B1384" s="30">
        <v>10</v>
      </c>
      <c r="C1384" s="30">
        <v>7271</v>
      </c>
      <c r="D1384" s="10" t="s">
        <v>160</v>
      </c>
      <c r="E1384" s="15" t="s">
        <v>20</v>
      </c>
      <c r="F1384" s="15" t="s">
        <v>1035</v>
      </c>
      <c r="G1384" s="50">
        <v>2062</v>
      </c>
      <c r="H1384" s="50">
        <v>79</v>
      </c>
      <c r="I1384" s="58">
        <v>3.9800000000000002E-2</v>
      </c>
      <c r="J1384" s="50">
        <v>429700</v>
      </c>
      <c r="K1384" s="50">
        <v>2062</v>
      </c>
      <c r="L1384" s="53">
        <v>1941</v>
      </c>
      <c r="M1384" s="63">
        <f t="shared" si="138"/>
        <v>0</v>
      </c>
      <c r="N1384" s="42" t="str">
        <f>IFERROR(VLOOKUP(C1384, マスタ!$E$2:$G$33, 3, TRUE), "")</f>
        <v>輸送用機械</v>
      </c>
      <c r="O1384" s="15" t="str">
        <f>IF(F1384 = "", "", TEXT( WORKDAY(TEXT(LEFT(F1384, FIND("(", F1384) - 1), "yyyy/mm/dd"), 1, マスタ!$A$2:$A$106), "yyyymmdd"))</f>
        <v>20170905</v>
      </c>
      <c r="P1384" s="16">
        <v>42983</v>
      </c>
      <c r="Q1384" s="56">
        <v>2070</v>
      </c>
      <c r="R1384" s="56">
        <v>2115</v>
      </c>
      <c r="S1384" s="56">
        <v>1959</v>
      </c>
      <c r="T1384" s="15" t="str">
        <f t="shared" si="139"/>
        <v>有</v>
      </c>
      <c r="U1384" s="15" t="str">
        <f t="shared" si="140"/>
        <v>有</v>
      </c>
      <c r="V1384" s="67">
        <f t="shared" si="141"/>
        <v>3.8797284190106307E-3</v>
      </c>
      <c r="W1384" s="17" t="s">
        <v>966</v>
      </c>
      <c r="X1384" s="46">
        <v>-20</v>
      </c>
      <c r="Y1384" s="71">
        <f t="shared" si="142"/>
        <v>-9.6993210475266736</v>
      </c>
      <c r="Z1384" s="72">
        <v>2070</v>
      </c>
      <c r="AA1384" s="72">
        <v>2079</v>
      </c>
      <c r="AB1384" s="72">
        <v>2040</v>
      </c>
      <c r="AC1384" s="72">
        <v>2044</v>
      </c>
      <c r="AD1384" s="72">
        <v>46200</v>
      </c>
      <c r="AE1384" s="72">
        <v>2047</v>
      </c>
      <c r="AF1384" s="72">
        <v>2049</v>
      </c>
      <c r="AG1384" s="72">
        <v>2030</v>
      </c>
      <c r="AH1384" s="72">
        <v>2032</v>
      </c>
      <c r="AI1384" s="72">
        <v>17800</v>
      </c>
      <c r="AJ1384" s="72">
        <v>2031</v>
      </c>
      <c r="AK1384" s="72">
        <v>2047</v>
      </c>
      <c r="AL1384" s="72">
        <v>2005</v>
      </c>
      <c r="AM1384" s="72">
        <v>2047</v>
      </c>
      <c r="AN1384" s="72">
        <v>19200</v>
      </c>
      <c r="AO1384" s="72">
        <v>2043</v>
      </c>
      <c r="AP1384" s="72">
        <v>2057</v>
      </c>
      <c r="AQ1384" s="72">
        <v>2038</v>
      </c>
      <c r="AR1384" s="72">
        <v>2051</v>
      </c>
      <c r="AS1384" s="72">
        <v>11400</v>
      </c>
      <c r="AT1384" s="72">
        <v>2050</v>
      </c>
      <c r="AU1384" s="72">
        <v>2060</v>
      </c>
      <c r="AV1384" s="72">
        <v>2046</v>
      </c>
      <c r="AW1384" s="72">
        <v>2052</v>
      </c>
      <c r="AX1384" s="72">
        <v>9100</v>
      </c>
      <c r="AY1384" s="72">
        <v>2048</v>
      </c>
      <c r="AZ1384" s="72">
        <v>2054</v>
      </c>
      <c r="BA1384" s="72">
        <v>2038</v>
      </c>
      <c r="BB1384" s="72">
        <v>2038</v>
      </c>
      <c r="BC1384" s="72">
        <v>4900</v>
      </c>
    </row>
    <row r="1385" spans="1:55" s="72" customFormat="1" ht="27">
      <c r="A1385" s="15" t="s">
        <v>1063</v>
      </c>
      <c r="B1385" s="30">
        <v>11</v>
      </c>
      <c r="C1385" s="30">
        <v>8630</v>
      </c>
      <c r="D1385" s="10" t="s">
        <v>1036</v>
      </c>
      <c r="E1385" s="15" t="s">
        <v>20</v>
      </c>
      <c r="F1385" s="15" t="s">
        <v>1035</v>
      </c>
      <c r="G1385" s="50">
        <v>4302</v>
      </c>
      <c r="H1385" s="50">
        <v>151</v>
      </c>
      <c r="I1385" s="58">
        <v>3.6400000000000002E-2</v>
      </c>
      <c r="J1385" s="50">
        <v>3142800</v>
      </c>
      <c r="K1385" s="50">
        <v>4311</v>
      </c>
      <c r="L1385" s="53">
        <v>4192</v>
      </c>
      <c r="M1385" s="63">
        <f t="shared" si="138"/>
        <v>7.5630252100840331E-2</v>
      </c>
      <c r="N1385" s="42" t="str">
        <f>IFERROR(VLOOKUP(C1385, マスタ!$E$2:$G$33, 3, TRUE), "")</f>
        <v>証券・証券先物</v>
      </c>
      <c r="O1385" s="15" t="str">
        <f>IF(F1385 = "", "", TEXT( WORKDAY(TEXT(LEFT(F1385, FIND("(", F1385) - 1), "yyyy/mm/dd"), 1, マスタ!$A$2:$A$106), "yyyymmdd"))</f>
        <v>20170905</v>
      </c>
      <c r="P1385" s="16">
        <v>42983</v>
      </c>
      <c r="Q1385" s="56">
        <v>4305</v>
      </c>
      <c r="R1385" s="56">
        <v>4317</v>
      </c>
      <c r="S1385" s="56">
        <v>4251</v>
      </c>
      <c r="T1385" s="15" t="str">
        <f t="shared" si="139"/>
        <v>無</v>
      </c>
      <c r="U1385" s="15" t="str">
        <f t="shared" si="140"/>
        <v>有</v>
      </c>
      <c r="V1385" s="67">
        <f t="shared" si="141"/>
        <v>6.9735006973492553E-4</v>
      </c>
      <c r="W1385" s="17" t="s">
        <v>969</v>
      </c>
      <c r="X1385" s="46">
        <v>-33</v>
      </c>
      <c r="Y1385" s="71">
        <f t="shared" si="142"/>
        <v>-7.670850767085077</v>
      </c>
      <c r="Z1385" s="72">
        <v>4305</v>
      </c>
      <c r="AA1385" s="72">
        <v>4317</v>
      </c>
      <c r="AB1385" s="72">
        <v>4281</v>
      </c>
      <c r="AC1385" s="72">
        <v>4284</v>
      </c>
      <c r="AD1385" s="72">
        <v>92600</v>
      </c>
      <c r="AE1385" s="72">
        <v>4283</v>
      </c>
      <c r="AF1385" s="72">
        <v>4291</v>
      </c>
      <c r="AG1385" s="72">
        <v>4278</v>
      </c>
      <c r="AH1385" s="72">
        <v>4282</v>
      </c>
      <c r="AI1385" s="72">
        <v>48700</v>
      </c>
      <c r="AJ1385" s="72">
        <v>4282</v>
      </c>
      <c r="AK1385" s="72">
        <v>4282</v>
      </c>
      <c r="AL1385" s="72">
        <v>4275</v>
      </c>
      <c r="AM1385" s="72">
        <v>4281</v>
      </c>
      <c r="AN1385" s="72">
        <v>22200</v>
      </c>
      <c r="AO1385" s="72">
        <v>4281</v>
      </c>
      <c r="AP1385" s="72">
        <v>4282</v>
      </c>
      <c r="AQ1385" s="72">
        <v>4275</v>
      </c>
      <c r="AR1385" s="72">
        <v>4277</v>
      </c>
      <c r="AS1385" s="72">
        <v>20200</v>
      </c>
      <c r="AT1385" s="72">
        <v>4276</v>
      </c>
      <c r="AU1385" s="72">
        <v>4278</v>
      </c>
      <c r="AV1385" s="72">
        <v>4269</v>
      </c>
      <c r="AW1385" s="72">
        <v>4272</v>
      </c>
      <c r="AX1385" s="72">
        <v>25200</v>
      </c>
      <c r="AY1385" s="72">
        <v>4274</v>
      </c>
      <c r="AZ1385" s="72">
        <v>4275</v>
      </c>
      <c r="BA1385" s="72">
        <v>4268</v>
      </c>
      <c r="BB1385" s="72">
        <v>4272</v>
      </c>
      <c r="BC1385" s="72">
        <v>21000</v>
      </c>
    </row>
    <row r="1386" spans="1:55" s="72" customFormat="1" ht="15">
      <c r="A1386" s="15" t="s">
        <v>18</v>
      </c>
      <c r="B1386" s="30">
        <v>12</v>
      </c>
      <c r="C1386" s="30">
        <v>3221</v>
      </c>
      <c r="D1386" s="10" t="s">
        <v>247</v>
      </c>
      <c r="E1386" s="15" t="s">
        <v>20</v>
      </c>
      <c r="F1386" s="15" t="s">
        <v>1035</v>
      </c>
      <c r="G1386" s="50">
        <v>2153</v>
      </c>
      <c r="H1386" s="50">
        <v>75</v>
      </c>
      <c r="I1386" s="58">
        <v>3.61E-2</v>
      </c>
      <c r="J1386" s="50">
        <v>57700</v>
      </c>
      <c r="K1386" s="50">
        <v>2156</v>
      </c>
      <c r="L1386" s="53">
        <v>2072</v>
      </c>
      <c r="M1386" s="63">
        <f t="shared" si="138"/>
        <v>3.5714285714285712E-2</v>
      </c>
      <c r="N1386" s="42" t="str">
        <f>IFERROR(VLOOKUP(C1386, マスタ!$E$2:$G$33, 3, TRUE), "")</f>
        <v>繊維製品</v>
      </c>
      <c r="O1386" s="15" t="str">
        <f>IF(F1386 = "", "", TEXT( WORKDAY(TEXT(LEFT(F1386, FIND("(", F1386) - 1), "yyyy/mm/dd"), 1, マスタ!$A$2:$A$106), "yyyymmdd"))</f>
        <v>20170905</v>
      </c>
      <c r="P1386" s="16">
        <v>42983</v>
      </c>
      <c r="Q1386" s="56">
        <v>2153</v>
      </c>
      <c r="R1386" s="56">
        <v>2153</v>
      </c>
      <c r="S1386" s="56">
        <v>2051</v>
      </c>
      <c r="T1386" s="15" t="str">
        <f t="shared" si="139"/>
        <v>無</v>
      </c>
      <c r="U1386" s="15" t="str">
        <f t="shared" si="140"/>
        <v>有</v>
      </c>
      <c r="V1386" s="67">
        <f t="shared" si="141"/>
        <v>0</v>
      </c>
      <c r="W1386" s="17" t="s">
        <v>966</v>
      </c>
      <c r="X1386" s="46">
        <v>-21</v>
      </c>
      <c r="Y1386" s="71">
        <f t="shared" si="142"/>
        <v>-9.7538318625174174</v>
      </c>
      <c r="Z1386" s="72">
        <v>2153</v>
      </c>
      <c r="AA1386" s="72">
        <v>2153</v>
      </c>
      <c r="AB1386" s="72">
        <v>2135</v>
      </c>
      <c r="AC1386" s="72">
        <v>2135</v>
      </c>
      <c r="AD1386" s="72">
        <v>8300</v>
      </c>
      <c r="AE1386" s="72">
        <v>2132</v>
      </c>
      <c r="AF1386" s="72">
        <v>2132</v>
      </c>
      <c r="AG1386" s="72">
        <v>2120</v>
      </c>
      <c r="AH1386" s="72">
        <v>2121</v>
      </c>
      <c r="AI1386" s="72">
        <v>1300</v>
      </c>
      <c r="AJ1386" s="72">
        <v>2120</v>
      </c>
      <c r="AK1386" s="72">
        <v>2129</v>
      </c>
      <c r="AL1386" s="72">
        <v>2120</v>
      </c>
      <c r="AM1386" s="72">
        <v>2128</v>
      </c>
      <c r="AN1386" s="72">
        <v>1400</v>
      </c>
      <c r="AO1386" s="72">
        <v>2137</v>
      </c>
      <c r="AP1386" s="72">
        <v>2137</v>
      </c>
      <c r="AQ1386" s="72">
        <v>2137</v>
      </c>
      <c r="AR1386" s="72">
        <v>2137</v>
      </c>
      <c r="AS1386" s="72">
        <v>100</v>
      </c>
      <c r="AT1386" s="72">
        <v>2144</v>
      </c>
      <c r="AU1386" s="72">
        <v>2144</v>
      </c>
      <c r="AV1386" s="72">
        <v>2144</v>
      </c>
      <c r="AW1386" s="72">
        <v>2144</v>
      </c>
      <c r="AX1386" s="72">
        <v>100</v>
      </c>
      <c r="AY1386" s="72">
        <v>2144</v>
      </c>
      <c r="AZ1386" s="72">
        <v>2144</v>
      </c>
      <c r="BA1386" s="72">
        <v>2144</v>
      </c>
      <c r="BB1386" s="72">
        <v>2144</v>
      </c>
      <c r="BC1386" s="72">
        <v>200</v>
      </c>
    </row>
    <row r="1387" spans="1:55" s="72" customFormat="1" ht="15">
      <c r="A1387" s="15" t="s">
        <v>18</v>
      </c>
      <c r="B1387" s="30">
        <v>15</v>
      </c>
      <c r="C1387" s="30">
        <v>6641</v>
      </c>
      <c r="D1387" s="10" t="s">
        <v>337</v>
      </c>
      <c r="E1387" s="15" t="s">
        <v>20</v>
      </c>
      <c r="F1387" s="15" t="s">
        <v>1035</v>
      </c>
      <c r="G1387" s="50">
        <v>1275</v>
      </c>
      <c r="H1387" s="50">
        <v>38</v>
      </c>
      <c r="I1387" s="58">
        <v>3.0700000000000002E-2</v>
      </c>
      <c r="J1387" s="50">
        <v>1008600</v>
      </c>
      <c r="K1387" s="50">
        <v>1284</v>
      </c>
      <c r="L1387" s="53">
        <v>1246</v>
      </c>
      <c r="M1387" s="63">
        <f t="shared" si="138"/>
        <v>0.23684210526315788</v>
      </c>
      <c r="N1387" s="42" t="str">
        <f>IFERROR(VLOOKUP(C1387, マスタ!$E$2:$G$33, 3, TRUE), "")</f>
        <v>電気</v>
      </c>
      <c r="O1387" s="15" t="str">
        <f>IF(F1387 = "", "", TEXT( WORKDAY(TEXT(LEFT(F1387, FIND("(", F1387) - 1), "yyyy/mm/dd"), 1, マスタ!$A$2:$A$106), "yyyymmdd"))</f>
        <v>20170905</v>
      </c>
      <c r="P1387" s="16">
        <v>42983</v>
      </c>
      <c r="Q1387" s="56">
        <v>1283</v>
      </c>
      <c r="R1387" s="56">
        <v>1330</v>
      </c>
      <c r="S1387" s="56">
        <v>1280</v>
      </c>
      <c r="T1387" s="15" t="str">
        <f t="shared" si="139"/>
        <v>有</v>
      </c>
      <c r="U1387" s="15" t="str">
        <f t="shared" si="140"/>
        <v>無</v>
      </c>
      <c r="V1387" s="67">
        <f t="shared" si="141"/>
        <v>6.2745098039216352E-3</v>
      </c>
      <c r="W1387" s="17" t="s">
        <v>967</v>
      </c>
      <c r="X1387" s="46">
        <v>9</v>
      </c>
      <c r="Y1387" s="71">
        <f t="shared" si="142"/>
        <v>7.0588235294117654</v>
      </c>
      <c r="Z1387" s="72">
        <v>1283</v>
      </c>
      <c r="AA1387" s="72">
        <v>1293</v>
      </c>
      <c r="AB1387" s="72">
        <v>1280</v>
      </c>
      <c r="AC1387" s="72">
        <v>1283</v>
      </c>
      <c r="AD1387" s="72">
        <v>135500</v>
      </c>
      <c r="AE1387" s="72">
        <v>1282</v>
      </c>
      <c r="AF1387" s="72">
        <v>1294</v>
      </c>
      <c r="AG1387" s="72">
        <v>1282</v>
      </c>
      <c r="AH1387" s="72">
        <v>1291</v>
      </c>
      <c r="AI1387" s="72">
        <v>53400</v>
      </c>
      <c r="AJ1387" s="72">
        <v>1291</v>
      </c>
      <c r="AK1387" s="72">
        <v>1291</v>
      </c>
      <c r="AL1387" s="72">
        <v>1280</v>
      </c>
      <c r="AM1387" s="72">
        <v>1290</v>
      </c>
      <c r="AN1387" s="72">
        <v>34600</v>
      </c>
      <c r="AO1387" s="72">
        <v>1291</v>
      </c>
      <c r="AP1387" s="72">
        <v>1294</v>
      </c>
      <c r="AQ1387" s="72">
        <v>1289</v>
      </c>
      <c r="AR1387" s="72">
        <v>1291</v>
      </c>
      <c r="AS1387" s="72">
        <v>28000</v>
      </c>
      <c r="AT1387" s="72">
        <v>1292</v>
      </c>
      <c r="AU1387" s="72">
        <v>1295</v>
      </c>
      <c r="AV1387" s="72">
        <v>1290</v>
      </c>
      <c r="AW1387" s="72">
        <v>1292</v>
      </c>
      <c r="AX1387" s="72">
        <v>53800</v>
      </c>
      <c r="AY1387" s="72">
        <v>1293</v>
      </c>
      <c r="AZ1387" s="72">
        <v>1297</v>
      </c>
      <c r="BA1387" s="72">
        <v>1292</v>
      </c>
      <c r="BB1387" s="72">
        <v>1295</v>
      </c>
      <c r="BC1387" s="72">
        <v>31700</v>
      </c>
    </row>
    <row r="1388" spans="1:55" s="72" customFormat="1" ht="15">
      <c r="A1388" s="15" t="s">
        <v>18</v>
      </c>
      <c r="B1388" s="30">
        <v>16</v>
      </c>
      <c r="C1388" s="30">
        <v>3134</v>
      </c>
      <c r="D1388" s="10" t="s">
        <v>137</v>
      </c>
      <c r="E1388" s="15" t="s">
        <v>20</v>
      </c>
      <c r="F1388" s="15" t="s">
        <v>1035</v>
      </c>
      <c r="G1388" s="50">
        <v>1676</v>
      </c>
      <c r="H1388" s="50">
        <v>49</v>
      </c>
      <c r="I1388" s="58">
        <v>3.0099999999999998E-2</v>
      </c>
      <c r="J1388" s="50">
        <v>203000</v>
      </c>
      <c r="K1388" s="50">
        <v>1678</v>
      </c>
      <c r="L1388" s="53">
        <v>1580</v>
      </c>
      <c r="M1388" s="63">
        <f t="shared" si="138"/>
        <v>2.0408163265306121E-2</v>
      </c>
      <c r="N1388" s="42" t="str">
        <f>IFERROR(VLOOKUP(C1388, マスタ!$E$2:$G$33, 3, TRUE), "")</f>
        <v>繊維製品</v>
      </c>
      <c r="O1388" s="15" t="str">
        <f>IF(F1388 = "", "", TEXT( WORKDAY(TEXT(LEFT(F1388, FIND("(", F1388) - 1), "yyyy/mm/dd"), 1, マスタ!$A$2:$A$106), "yyyymmdd"))</f>
        <v>20170905</v>
      </c>
      <c r="P1388" s="16">
        <v>42983</v>
      </c>
      <c r="Q1388" s="56">
        <v>1679</v>
      </c>
      <c r="R1388" s="56">
        <v>1679</v>
      </c>
      <c r="S1388" s="56">
        <v>1498</v>
      </c>
      <c r="T1388" s="15" t="str">
        <f t="shared" si="139"/>
        <v>無</v>
      </c>
      <c r="U1388" s="15" t="str">
        <f t="shared" si="140"/>
        <v>有</v>
      </c>
      <c r="V1388" s="67">
        <f t="shared" si="141"/>
        <v>1.7899761336515052E-3</v>
      </c>
      <c r="W1388" s="17" t="s">
        <v>966</v>
      </c>
      <c r="X1388" s="46">
        <v>-16</v>
      </c>
      <c r="Y1388" s="71">
        <f t="shared" si="142"/>
        <v>-9.5465393794749414</v>
      </c>
      <c r="Z1388" s="72">
        <v>1679</v>
      </c>
      <c r="AA1388" s="72">
        <v>1679</v>
      </c>
      <c r="AB1388" s="72">
        <v>1669</v>
      </c>
      <c r="AC1388" s="72">
        <v>1670</v>
      </c>
      <c r="AD1388" s="72">
        <v>9700</v>
      </c>
      <c r="AE1388" s="72">
        <v>1671</v>
      </c>
      <c r="AF1388" s="72">
        <v>1676</v>
      </c>
      <c r="AG1388" s="72">
        <v>1670</v>
      </c>
      <c r="AH1388" s="72">
        <v>1675</v>
      </c>
      <c r="AI1388" s="72">
        <v>3000</v>
      </c>
      <c r="AJ1388" s="72">
        <v>1672</v>
      </c>
      <c r="AK1388" s="72">
        <v>1672</v>
      </c>
      <c r="AL1388" s="72">
        <v>1666</v>
      </c>
      <c r="AM1388" s="72">
        <v>1666</v>
      </c>
      <c r="AN1388" s="72">
        <v>3100</v>
      </c>
      <c r="AO1388" s="72">
        <v>1665</v>
      </c>
      <c r="AP1388" s="72">
        <v>1667</v>
      </c>
      <c r="AQ1388" s="72">
        <v>1659</v>
      </c>
      <c r="AR1388" s="72">
        <v>1667</v>
      </c>
      <c r="AS1388" s="72">
        <v>2400</v>
      </c>
      <c r="AT1388" s="72">
        <v>1665</v>
      </c>
      <c r="AU1388" s="72">
        <v>1666</v>
      </c>
      <c r="AV1388" s="72">
        <v>1649</v>
      </c>
      <c r="AW1388" s="72">
        <v>1665</v>
      </c>
      <c r="AX1388" s="72">
        <v>8100</v>
      </c>
      <c r="AY1388" s="72">
        <v>1667</v>
      </c>
      <c r="AZ1388" s="72">
        <v>1668</v>
      </c>
      <c r="BA1388" s="72">
        <v>1652</v>
      </c>
      <c r="BB1388" s="72">
        <v>1658</v>
      </c>
      <c r="BC1388" s="72">
        <v>3000</v>
      </c>
    </row>
    <row r="1389" spans="1:55" s="72" customFormat="1" ht="15">
      <c r="A1389" s="15" t="s">
        <v>18</v>
      </c>
      <c r="B1389" s="30">
        <v>19</v>
      </c>
      <c r="C1389" s="30">
        <v>7205</v>
      </c>
      <c r="D1389" s="10" t="s">
        <v>407</v>
      </c>
      <c r="E1389" s="15" t="s">
        <v>20</v>
      </c>
      <c r="F1389" s="15" t="s">
        <v>1035</v>
      </c>
      <c r="G1389" s="50">
        <v>1300</v>
      </c>
      <c r="H1389" s="50">
        <v>30</v>
      </c>
      <c r="I1389" s="58">
        <v>2.3599999999999999E-2</v>
      </c>
      <c r="J1389" s="50">
        <v>3052600</v>
      </c>
      <c r="K1389" s="50">
        <v>1329</v>
      </c>
      <c r="L1389" s="53">
        <v>1297</v>
      </c>
      <c r="M1389" s="63">
        <f t="shared" si="138"/>
        <v>0.90625</v>
      </c>
      <c r="N1389" s="42" t="str">
        <f>IFERROR(VLOOKUP(C1389, マスタ!$E$2:$G$33, 3, TRUE), "")</f>
        <v>輸送用機械</v>
      </c>
      <c r="O1389" s="15" t="str">
        <f>IF(F1389 = "", "", TEXT( WORKDAY(TEXT(LEFT(F1389, FIND("(", F1389) - 1), "yyyy/mm/dd"), 1, マスタ!$A$2:$A$106), "yyyymmdd"))</f>
        <v>20170905</v>
      </c>
      <c r="P1389" s="16">
        <v>42983</v>
      </c>
      <c r="Q1389" s="56">
        <v>1296</v>
      </c>
      <c r="R1389" s="56">
        <v>1297</v>
      </c>
      <c r="S1389" s="56">
        <v>1277</v>
      </c>
      <c r="T1389" s="15" t="str">
        <f t="shared" si="139"/>
        <v>無</v>
      </c>
      <c r="U1389" s="15" t="str">
        <f t="shared" si="140"/>
        <v>有</v>
      </c>
      <c r="V1389" s="67">
        <f t="shared" si="141"/>
        <v>-3.0769230769230882E-3</v>
      </c>
      <c r="W1389" s="17" t="s">
        <v>969</v>
      </c>
      <c r="X1389" s="46">
        <v>-3</v>
      </c>
      <c r="Y1389" s="71">
        <f t="shared" si="142"/>
        <v>-2.3076923076923079</v>
      </c>
      <c r="Z1389" s="72">
        <v>1296</v>
      </c>
      <c r="AA1389" s="72">
        <v>1297</v>
      </c>
      <c r="AB1389" s="72">
        <v>1291</v>
      </c>
      <c r="AC1389" s="72">
        <v>1294</v>
      </c>
      <c r="AD1389" s="72">
        <v>102700</v>
      </c>
      <c r="AE1389" s="72">
        <v>1293</v>
      </c>
      <c r="AF1389" s="72">
        <v>1295</v>
      </c>
      <c r="AG1389" s="72">
        <v>1292</v>
      </c>
      <c r="AH1389" s="72">
        <v>1292</v>
      </c>
      <c r="AI1389" s="72">
        <v>24500</v>
      </c>
      <c r="AJ1389" s="72">
        <v>1292</v>
      </c>
      <c r="AK1389" s="72">
        <v>1294</v>
      </c>
      <c r="AL1389" s="72">
        <v>1292</v>
      </c>
      <c r="AM1389" s="72">
        <v>1294</v>
      </c>
      <c r="AN1389" s="72">
        <v>7100</v>
      </c>
      <c r="AO1389" s="72">
        <v>1294</v>
      </c>
      <c r="AP1389" s="72">
        <v>1296</v>
      </c>
      <c r="AQ1389" s="72">
        <v>1294</v>
      </c>
      <c r="AR1389" s="72">
        <v>1296</v>
      </c>
      <c r="AS1389" s="72">
        <v>15600</v>
      </c>
      <c r="AT1389" s="72">
        <v>1296</v>
      </c>
      <c r="AU1389" s="72">
        <v>1296</v>
      </c>
      <c r="AV1389" s="72">
        <v>1293</v>
      </c>
      <c r="AW1389" s="72">
        <v>1293</v>
      </c>
      <c r="AX1389" s="72">
        <v>19600</v>
      </c>
      <c r="AY1389" s="72">
        <v>1293</v>
      </c>
      <c r="AZ1389" s="72">
        <v>1294</v>
      </c>
      <c r="BA1389" s="72">
        <v>1292</v>
      </c>
      <c r="BB1389" s="72">
        <v>1293</v>
      </c>
      <c r="BC1389" s="72">
        <v>9100</v>
      </c>
    </row>
    <row r="1390" spans="1:55" s="72" customFormat="1" ht="15">
      <c r="A1390" s="15" t="s">
        <v>18</v>
      </c>
      <c r="B1390" s="30">
        <v>20</v>
      </c>
      <c r="C1390" s="30">
        <v>7294</v>
      </c>
      <c r="D1390" s="10" t="s">
        <v>521</v>
      </c>
      <c r="E1390" s="15" t="s">
        <v>20</v>
      </c>
      <c r="F1390" s="15" t="s">
        <v>1035</v>
      </c>
      <c r="G1390" s="50">
        <v>2253</v>
      </c>
      <c r="H1390" s="50">
        <v>49</v>
      </c>
      <c r="I1390" s="58">
        <v>2.2200000000000001E-2</v>
      </c>
      <c r="J1390" s="50">
        <v>160500</v>
      </c>
      <c r="K1390" s="50">
        <v>2261</v>
      </c>
      <c r="L1390" s="53">
        <v>2190</v>
      </c>
      <c r="M1390" s="63">
        <f t="shared" si="138"/>
        <v>0.11267605633802817</v>
      </c>
      <c r="N1390" s="42" t="str">
        <f>IFERROR(VLOOKUP(C1390, マスタ!$E$2:$G$33, 3, TRUE), "")</f>
        <v>輸送用機械</v>
      </c>
      <c r="O1390" s="15" t="str">
        <f>IF(F1390 = "", "", TEXT( WORKDAY(TEXT(LEFT(F1390, FIND("(", F1390) - 1), "yyyy/mm/dd"), 1, マスタ!$A$2:$A$106), "yyyymmdd"))</f>
        <v>20170905</v>
      </c>
      <c r="P1390" s="16">
        <v>42983</v>
      </c>
      <c r="Q1390" s="56">
        <v>2241</v>
      </c>
      <c r="R1390" s="56">
        <v>2257</v>
      </c>
      <c r="S1390" s="56">
        <v>2183</v>
      </c>
      <c r="T1390" s="15" t="str">
        <f t="shared" si="139"/>
        <v>無</v>
      </c>
      <c r="U1390" s="15" t="str">
        <f t="shared" si="140"/>
        <v>有</v>
      </c>
      <c r="V1390" s="67">
        <f t="shared" si="141"/>
        <v>-5.3262316910785978E-3</v>
      </c>
      <c r="W1390" s="17" t="s">
        <v>966</v>
      </c>
      <c r="X1390" s="46">
        <v>-22</v>
      </c>
      <c r="Y1390" s="71">
        <f t="shared" si="142"/>
        <v>-9.7647581003106971</v>
      </c>
      <c r="Z1390" s="72">
        <v>2241</v>
      </c>
      <c r="AA1390" s="72">
        <v>2241</v>
      </c>
      <c r="AB1390" s="72">
        <v>2225</v>
      </c>
      <c r="AC1390" s="72">
        <v>2234</v>
      </c>
      <c r="AD1390" s="72">
        <v>7200</v>
      </c>
      <c r="AE1390" s="72">
        <v>2232</v>
      </c>
      <c r="AF1390" s="72">
        <v>2232</v>
      </c>
      <c r="AG1390" s="72">
        <v>2225</v>
      </c>
      <c r="AH1390" s="72">
        <v>2226</v>
      </c>
      <c r="AI1390" s="72">
        <v>800</v>
      </c>
      <c r="AJ1390" s="72">
        <v>2223</v>
      </c>
      <c r="AK1390" s="72">
        <v>2223</v>
      </c>
      <c r="AL1390" s="72">
        <v>2223</v>
      </c>
      <c r="AM1390" s="72">
        <v>2223</v>
      </c>
      <c r="AN1390" s="72">
        <v>100</v>
      </c>
      <c r="AO1390" s="72">
        <v>2220</v>
      </c>
      <c r="AP1390" s="72">
        <v>2220</v>
      </c>
      <c r="AQ1390" s="72">
        <v>2214</v>
      </c>
      <c r="AR1390" s="72">
        <v>2220</v>
      </c>
      <c r="AS1390" s="72">
        <v>1900</v>
      </c>
      <c r="AT1390" s="72">
        <v>2225</v>
      </c>
      <c r="AU1390" s="72">
        <v>2225</v>
      </c>
      <c r="AV1390" s="72">
        <v>2217</v>
      </c>
      <c r="AW1390" s="72">
        <v>2218</v>
      </c>
      <c r="AX1390" s="72">
        <v>1500</v>
      </c>
      <c r="AY1390" s="72">
        <v>2218</v>
      </c>
      <c r="AZ1390" s="72">
        <v>2231</v>
      </c>
      <c r="BA1390" s="72">
        <v>2218</v>
      </c>
      <c r="BB1390" s="72">
        <v>2231</v>
      </c>
      <c r="BC1390" s="72">
        <v>1800</v>
      </c>
    </row>
    <row r="1391" spans="1:55" s="72" customFormat="1" ht="27">
      <c r="A1391" s="15" t="s">
        <v>18</v>
      </c>
      <c r="B1391" s="30">
        <v>21</v>
      </c>
      <c r="C1391" s="30">
        <v>8570</v>
      </c>
      <c r="D1391" s="10" t="s">
        <v>327</v>
      </c>
      <c r="E1391" s="15" t="s">
        <v>20</v>
      </c>
      <c r="F1391" s="15" t="s">
        <v>1035</v>
      </c>
      <c r="G1391" s="50">
        <v>2388</v>
      </c>
      <c r="H1391" s="50">
        <v>50</v>
      </c>
      <c r="I1391" s="58">
        <v>2.1399999999999999E-2</v>
      </c>
      <c r="J1391" s="50">
        <v>1013800</v>
      </c>
      <c r="K1391" s="50">
        <v>2460</v>
      </c>
      <c r="L1391" s="53">
        <v>2369</v>
      </c>
      <c r="M1391" s="63">
        <f t="shared" si="138"/>
        <v>0.79120879120879117</v>
      </c>
      <c r="N1391" s="42" t="str">
        <f>IFERROR(VLOOKUP(C1391, マスタ!$E$2:$G$33, 3, TRUE), "")</f>
        <v>銀行・ノンバンク</v>
      </c>
      <c r="O1391" s="15" t="str">
        <f>IF(F1391 = "", "", TEXT( WORKDAY(TEXT(LEFT(F1391, FIND("(", F1391) - 1), "yyyy/mm/dd"), 1, マスタ!$A$2:$A$106), "yyyymmdd"))</f>
        <v>20170905</v>
      </c>
      <c r="P1391" s="16">
        <v>42983</v>
      </c>
      <c r="Q1391" s="56">
        <v>2386</v>
      </c>
      <c r="R1391" s="56">
        <v>2386</v>
      </c>
      <c r="S1391" s="56">
        <v>2300</v>
      </c>
      <c r="T1391" s="15" t="str">
        <f t="shared" si="139"/>
        <v>無</v>
      </c>
      <c r="U1391" s="15" t="str">
        <f t="shared" si="140"/>
        <v>有</v>
      </c>
      <c r="V1391" s="67">
        <f t="shared" si="141"/>
        <v>-8.3752093802347272E-4</v>
      </c>
      <c r="W1391" s="17" t="s">
        <v>966</v>
      </c>
      <c r="X1391" s="46">
        <v>-23</v>
      </c>
      <c r="Y1391" s="71">
        <f t="shared" si="142"/>
        <v>-9.6314907872696818</v>
      </c>
      <c r="Z1391" s="72">
        <v>2386</v>
      </c>
      <c r="AA1391" s="72">
        <v>2386</v>
      </c>
      <c r="AB1391" s="72">
        <v>2368</v>
      </c>
      <c r="AC1391" s="72">
        <v>2369</v>
      </c>
      <c r="AD1391" s="72">
        <v>50800</v>
      </c>
      <c r="AE1391" s="72">
        <v>2370</v>
      </c>
      <c r="AF1391" s="72">
        <v>2370</v>
      </c>
      <c r="AG1391" s="72">
        <v>2356</v>
      </c>
      <c r="AH1391" s="72">
        <v>2366</v>
      </c>
      <c r="AI1391" s="72">
        <v>10000</v>
      </c>
      <c r="AJ1391" s="72">
        <v>2364</v>
      </c>
      <c r="AK1391" s="72">
        <v>2364</v>
      </c>
      <c r="AL1391" s="72">
        <v>2354</v>
      </c>
      <c r="AM1391" s="72">
        <v>2360</v>
      </c>
      <c r="AN1391" s="72">
        <v>13200</v>
      </c>
      <c r="AO1391" s="72">
        <v>2359</v>
      </c>
      <c r="AP1391" s="72">
        <v>2362</v>
      </c>
      <c r="AQ1391" s="72">
        <v>2358</v>
      </c>
      <c r="AR1391" s="72">
        <v>2360</v>
      </c>
      <c r="AS1391" s="72">
        <v>3100</v>
      </c>
      <c r="AT1391" s="72">
        <v>2360</v>
      </c>
      <c r="AU1391" s="72">
        <v>2363</v>
      </c>
      <c r="AV1391" s="72">
        <v>2356</v>
      </c>
      <c r="AW1391" s="72">
        <v>2363</v>
      </c>
      <c r="AX1391" s="72">
        <v>11900</v>
      </c>
      <c r="AY1391" s="72">
        <v>2365</v>
      </c>
      <c r="AZ1391" s="72">
        <v>2372</v>
      </c>
      <c r="BA1391" s="72">
        <v>2365</v>
      </c>
      <c r="BB1391" s="72">
        <v>2370</v>
      </c>
      <c r="BC1391" s="72">
        <v>7200</v>
      </c>
    </row>
    <row r="1392" spans="1:55" s="72" customFormat="1" ht="15">
      <c r="A1392" s="15" t="s">
        <v>18</v>
      </c>
      <c r="B1392" s="30">
        <v>22</v>
      </c>
      <c r="C1392" s="30">
        <v>9414</v>
      </c>
      <c r="D1392" s="10" t="s">
        <v>1037</v>
      </c>
      <c r="E1392" s="15" t="s">
        <v>20</v>
      </c>
      <c r="F1392" s="15" t="s">
        <v>1035</v>
      </c>
      <c r="G1392" s="50">
        <v>1248</v>
      </c>
      <c r="H1392" s="50">
        <v>25</v>
      </c>
      <c r="I1392" s="58">
        <v>2.0400000000000001E-2</v>
      </c>
      <c r="J1392" s="50">
        <v>87900</v>
      </c>
      <c r="K1392" s="50">
        <v>1255</v>
      </c>
      <c r="L1392" s="53">
        <v>1227</v>
      </c>
      <c r="M1392" s="63">
        <f t="shared" si="138"/>
        <v>0.25</v>
      </c>
      <c r="N1392" s="42" t="str">
        <f>IFERROR(VLOOKUP(C1392, マスタ!$E$2:$G$33, 3, TRUE), "")</f>
        <v>情報通信</v>
      </c>
      <c r="O1392" s="15" t="str">
        <f>IF(F1392 = "", "", TEXT( WORKDAY(TEXT(LEFT(F1392, FIND("(", F1392) - 1), "yyyy/mm/dd"), 1, マスタ!$A$2:$A$106), "yyyymmdd"))</f>
        <v>20170905</v>
      </c>
      <c r="P1392" s="16">
        <v>42983</v>
      </c>
      <c r="Q1392" s="56">
        <v>1250</v>
      </c>
      <c r="R1392" s="56">
        <v>1259</v>
      </c>
      <c r="S1392" s="56">
        <v>1239</v>
      </c>
      <c r="T1392" s="15" t="str">
        <f t="shared" si="139"/>
        <v>無</v>
      </c>
      <c r="U1392" s="15" t="str">
        <f t="shared" si="140"/>
        <v>無</v>
      </c>
      <c r="V1392" s="67">
        <f t="shared" si="141"/>
        <v>1.6025641025640969E-3</v>
      </c>
      <c r="W1392" s="17" t="s">
        <v>967</v>
      </c>
      <c r="X1392" s="46">
        <v>9</v>
      </c>
      <c r="Y1392" s="71">
        <f t="shared" si="142"/>
        <v>7.2115384615384617</v>
      </c>
      <c r="Z1392" s="72">
        <v>1250</v>
      </c>
      <c r="AA1392" s="72">
        <v>1255</v>
      </c>
      <c r="AB1392" s="72">
        <v>1250</v>
      </c>
      <c r="AC1392" s="72">
        <v>1254</v>
      </c>
      <c r="AD1392" s="72">
        <v>4700</v>
      </c>
      <c r="AE1392" s="72">
        <v>1254</v>
      </c>
      <c r="AF1392" s="72">
        <v>1254</v>
      </c>
      <c r="AG1392" s="72">
        <v>1253</v>
      </c>
      <c r="AH1392" s="72">
        <v>1253</v>
      </c>
      <c r="AI1392" s="72">
        <v>1000</v>
      </c>
      <c r="AJ1392" s="72">
        <v>1254</v>
      </c>
      <c r="AK1392" s="72">
        <v>1254</v>
      </c>
      <c r="AL1392" s="72">
        <v>1254</v>
      </c>
      <c r="AM1392" s="72">
        <v>1254</v>
      </c>
      <c r="AN1392" s="72">
        <v>600</v>
      </c>
      <c r="AO1392" s="72">
        <v>1255</v>
      </c>
      <c r="AP1392" s="72">
        <v>1255</v>
      </c>
      <c r="AQ1392" s="72">
        <v>1255</v>
      </c>
      <c r="AR1392" s="72">
        <v>1255</v>
      </c>
      <c r="AS1392" s="72">
        <v>1200</v>
      </c>
      <c r="AT1392" s="72">
        <v>1256</v>
      </c>
      <c r="AU1392" s="72">
        <v>1259</v>
      </c>
      <c r="AV1392" s="72">
        <v>1256</v>
      </c>
      <c r="AW1392" s="72">
        <v>1259</v>
      </c>
      <c r="AX1392" s="72">
        <v>1100</v>
      </c>
      <c r="AY1392" s="72">
        <v>1259</v>
      </c>
      <c r="AZ1392" s="72">
        <v>1259</v>
      </c>
      <c r="BA1392" s="72">
        <v>1258</v>
      </c>
      <c r="BB1392" s="72">
        <v>1259</v>
      </c>
      <c r="BC1392" s="72">
        <v>1100</v>
      </c>
    </row>
    <row r="1393" spans="1:55" s="72" customFormat="1" ht="15">
      <c r="A1393" s="15" t="s">
        <v>18</v>
      </c>
      <c r="B1393" s="30">
        <v>23</v>
      </c>
      <c r="C1393" s="30">
        <v>7212</v>
      </c>
      <c r="D1393" s="10" t="s">
        <v>279</v>
      </c>
      <c r="E1393" s="15" t="s">
        <v>20</v>
      </c>
      <c r="F1393" s="15" t="s">
        <v>1035</v>
      </c>
      <c r="G1393" s="50">
        <v>1809</v>
      </c>
      <c r="H1393" s="50">
        <v>36</v>
      </c>
      <c r="I1393" s="58">
        <v>2.0299999999999999E-2</v>
      </c>
      <c r="J1393" s="50">
        <v>205400</v>
      </c>
      <c r="K1393" s="50">
        <v>1822</v>
      </c>
      <c r="L1393" s="53">
        <v>1772</v>
      </c>
      <c r="M1393" s="63">
        <f t="shared" si="138"/>
        <v>0.26</v>
      </c>
      <c r="N1393" s="42" t="str">
        <f>IFERROR(VLOOKUP(C1393, マスタ!$E$2:$G$33, 3, TRUE), "")</f>
        <v>輸送用機械</v>
      </c>
      <c r="O1393" s="15" t="str">
        <f>IF(F1393 = "", "", TEXT( WORKDAY(TEXT(LEFT(F1393, FIND("(", F1393) - 1), "yyyy/mm/dd"), 1, マスタ!$A$2:$A$106), "yyyymmdd"))</f>
        <v>20170905</v>
      </c>
      <c r="P1393" s="16">
        <v>42983</v>
      </c>
      <c r="Q1393" s="56">
        <v>1808</v>
      </c>
      <c r="R1393" s="56">
        <v>1826</v>
      </c>
      <c r="S1393" s="56">
        <v>1778</v>
      </c>
      <c r="T1393" s="15" t="str">
        <f t="shared" si="139"/>
        <v>有</v>
      </c>
      <c r="U1393" s="15" t="str">
        <f t="shared" si="140"/>
        <v>有</v>
      </c>
      <c r="V1393" s="67">
        <f t="shared" si="141"/>
        <v>-5.5279159756771445E-4</v>
      </c>
      <c r="W1393" s="17" t="s">
        <v>969</v>
      </c>
      <c r="X1393" s="46">
        <v>-3</v>
      </c>
      <c r="Y1393" s="71">
        <f t="shared" si="142"/>
        <v>-1.6583747927031509</v>
      </c>
      <c r="Z1393" s="72">
        <v>1808</v>
      </c>
      <c r="AA1393" s="72">
        <v>1814</v>
      </c>
      <c r="AB1393" s="72">
        <v>1801</v>
      </c>
      <c r="AC1393" s="72">
        <v>1807</v>
      </c>
      <c r="AD1393" s="72">
        <v>6500</v>
      </c>
      <c r="AE1393" s="72">
        <v>1806</v>
      </c>
      <c r="AF1393" s="72">
        <v>1806</v>
      </c>
      <c r="AG1393" s="72">
        <v>1794</v>
      </c>
      <c r="AH1393" s="72">
        <v>1797</v>
      </c>
      <c r="AI1393" s="72">
        <v>3300</v>
      </c>
      <c r="AJ1393" s="72">
        <v>1797</v>
      </c>
      <c r="AK1393" s="72">
        <v>1797</v>
      </c>
      <c r="AL1393" s="72">
        <v>1796</v>
      </c>
      <c r="AM1393" s="72">
        <v>1796</v>
      </c>
      <c r="AN1393" s="72">
        <v>400</v>
      </c>
      <c r="AO1393" s="72">
        <v>1797</v>
      </c>
      <c r="AP1393" s="72">
        <v>1799</v>
      </c>
      <c r="AQ1393" s="72">
        <v>1797</v>
      </c>
      <c r="AR1393" s="72">
        <v>1799</v>
      </c>
      <c r="AS1393" s="72">
        <v>800</v>
      </c>
      <c r="AT1393" s="72">
        <v>1802</v>
      </c>
      <c r="AU1393" s="72">
        <v>1806</v>
      </c>
      <c r="AV1393" s="72">
        <v>1802</v>
      </c>
      <c r="AW1393" s="72">
        <v>1805</v>
      </c>
      <c r="AX1393" s="72">
        <v>500</v>
      </c>
      <c r="AY1393" s="72">
        <v>1802</v>
      </c>
      <c r="AZ1393" s="72">
        <v>1802</v>
      </c>
      <c r="BA1393" s="72">
        <v>1797</v>
      </c>
      <c r="BB1393" s="72">
        <v>1801</v>
      </c>
      <c r="BC1393" s="72">
        <v>8000</v>
      </c>
    </row>
    <row r="1394" spans="1:55" s="72" customFormat="1" ht="15">
      <c r="A1394" s="15" t="s">
        <v>18</v>
      </c>
      <c r="B1394" s="30">
        <v>25</v>
      </c>
      <c r="C1394" s="30">
        <v>9322</v>
      </c>
      <c r="D1394" s="10" t="s">
        <v>24</v>
      </c>
      <c r="E1394" s="15" t="s">
        <v>20</v>
      </c>
      <c r="F1394" s="15" t="s">
        <v>1035</v>
      </c>
      <c r="G1394" s="50">
        <v>2333</v>
      </c>
      <c r="H1394" s="50">
        <v>43</v>
      </c>
      <c r="I1394" s="58">
        <v>1.8800000000000001E-2</v>
      </c>
      <c r="J1394" s="50">
        <v>5700</v>
      </c>
      <c r="K1394" s="50">
        <v>2333</v>
      </c>
      <c r="L1394" s="53">
        <v>2252</v>
      </c>
      <c r="M1394" s="63">
        <f t="shared" si="138"/>
        <v>0</v>
      </c>
      <c r="N1394" s="42" t="str">
        <f>IFERROR(VLOOKUP(C1394, マスタ!$E$2:$G$33, 3, TRUE), "")</f>
        <v>倉庫・運輸</v>
      </c>
      <c r="O1394" s="15" t="str">
        <f>IF(F1394 = "", "", TEXT( WORKDAY(TEXT(LEFT(F1394, FIND("(", F1394) - 1), "yyyy/mm/dd"), 1, マスタ!$A$2:$A$106), "yyyymmdd"))</f>
        <v>20170905</v>
      </c>
      <c r="P1394" s="16">
        <v>42983</v>
      </c>
      <c r="Q1394" s="56">
        <v>2333</v>
      </c>
      <c r="R1394" s="56">
        <v>2345</v>
      </c>
      <c r="S1394" s="56">
        <v>2202</v>
      </c>
      <c r="T1394" s="15" t="str">
        <f t="shared" si="139"/>
        <v>無</v>
      </c>
      <c r="U1394" s="15" t="str">
        <f t="shared" si="140"/>
        <v>有</v>
      </c>
      <c r="V1394" s="67">
        <f t="shared" si="141"/>
        <v>0</v>
      </c>
      <c r="W1394" s="17" t="s">
        <v>967</v>
      </c>
      <c r="X1394" s="46">
        <v>8</v>
      </c>
      <c r="Y1394" s="71">
        <f t="shared" si="142"/>
        <v>3.4290612944706385</v>
      </c>
      <c r="Z1394" s="72">
        <v>2333</v>
      </c>
      <c r="AA1394" s="72">
        <v>2345</v>
      </c>
      <c r="AB1394" s="72">
        <v>2333</v>
      </c>
      <c r="AC1394" s="72">
        <v>2345</v>
      </c>
      <c r="AD1394" s="72">
        <v>200</v>
      </c>
      <c r="AI1394" s="72">
        <v>0</v>
      </c>
      <c r="AJ1394" s="72">
        <v>2345</v>
      </c>
      <c r="AK1394" s="72">
        <v>2345</v>
      </c>
      <c r="AL1394" s="72">
        <v>2345</v>
      </c>
      <c r="AM1394" s="72">
        <v>2345</v>
      </c>
      <c r="AN1394" s="72">
        <v>100</v>
      </c>
      <c r="AS1394" s="72">
        <v>0</v>
      </c>
      <c r="AT1394" s="72">
        <v>2345</v>
      </c>
      <c r="AU1394" s="72">
        <v>2345</v>
      </c>
      <c r="AV1394" s="72">
        <v>2341</v>
      </c>
      <c r="AW1394" s="72">
        <v>2341</v>
      </c>
      <c r="AX1394" s="72">
        <v>300</v>
      </c>
      <c r="BC1394" s="72">
        <v>0</v>
      </c>
    </row>
    <row r="1395" spans="1:55" s="72" customFormat="1" ht="15">
      <c r="A1395" s="15" t="s">
        <v>18</v>
      </c>
      <c r="B1395" s="30">
        <v>26</v>
      </c>
      <c r="C1395" s="30">
        <v>5991</v>
      </c>
      <c r="D1395" s="10" t="s">
        <v>1038</v>
      </c>
      <c r="E1395" s="15" t="s">
        <v>20</v>
      </c>
      <c r="F1395" s="15" t="s">
        <v>1035</v>
      </c>
      <c r="G1395" s="50">
        <v>1121</v>
      </c>
      <c r="H1395" s="50">
        <v>20</v>
      </c>
      <c r="I1395" s="58">
        <v>1.8200000000000001E-2</v>
      </c>
      <c r="J1395" s="50">
        <v>1090500</v>
      </c>
      <c r="K1395" s="50">
        <v>1124</v>
      </c>
      <c r="L1395" s="53">
        <v>1104</v>
      </c>
      <c r="M1395" s="63">
        <f t="shared" si="138"/>
        <v>0.15</v>
      </c>
      <c r="N1395" s="42" t="str">
        <f>IFERROR(VLOOKUP(C1395, マスタ!$E$2:$G$33, 3, TRUE), "")</f>
        <v>金属製品</v>
      </c>
      <c r="O1395" s="15" t="str">
        <f>IF(F1395 = "", "", TEXT( WORKDAY(TEXT(LEFT(F1395, FIND("(", F1395) - 1), "yyyy/mm/dd"), 1, マスタ!$A$2:$A$106), "yyyymmdd"))</f>
        <v>20170905</v>
      </c>
      <c r="P1395" s="16">
        <v>42983</v>
      </c>
      <c r="Q1395" s="56">
        <v>1123</v>
      </c>
      <c r="R1395" s="56">
        <v>1137</v>
      </c>
      <c r="S1395" s="56">
        <v>1110</v>
      </c>
      <c r="T1395" s="15" t="str">
        <f t="shared" si="139"/>
        <v>有</v>
      </c>
      <c r="U1395" s="15" t="str">
        <f t="shared" si="140"/>
        <v>有</v>
      </c>
      <c r="V1395" s="67">
        <f t="shared" si="141"/>
        <v>1.784121320249854E-3</v>
      </c>
      <c r="W1395" s="17" t="s">
        <v>966</v>
      </c>
      <c r="X1395" s="46">
        <v>-11</v>
      </c>
      <c r="Y1395" s="71">
        <f t="shared" si="142"/>
        <v>-9.8126672613737735</v>
      </c>
      <c r="Z1395" s="72">
        <v>1123</v>
      </c>
      <c r="AA1395" s="72">
        <v>1124</v>
      </c>
      <c r="AB1395" s="72">
        <v>1110</v>
      </c>
      <c r="AC1395" s="72">
        <v>1111</v>
      </c>
      <c r="AD1395" s="72">
        <v>81700</v>
      </c>
      <c r="AE1395" s="72">
        <v>1111</v>
      </c>
      <c r="AF1395" s="72">
        <v>1116</v>
      </c>
      <c r="AG1395" s="72">
        <v>1111</v>
      </c>
      <c r="AH1395" s="72">
        <v>1116</v>
      </c>
      <c r="AI1395" s="72">
        <v>36500</v>
      </c>
      <c r="AJ1395" s="72">
        <v>1115</v>
      </c>
      <c r="AK1395" s="72">
        <v>1116</v>
      </c>
      <c r="AL1395" s="72">
        <v>1115</v>
      </c>
      <c r="AM1395" s="72">
        <v>1115</v>
      </c>
      <c r="AN1395" s="72">
        <v>13300</v>
      </c>
      <c r="AO1395" s="72">
        <v>1115</v>
      </c>
      <c r="AP1395" s="72">
        <v>1125</v>
      </c>
      <c r="AQ1395" s="72">
        <v>1114</v>
      </c>
      <c r="AR1395" s="72">
        <v>1125</v>
      </c>
      <c r="AS1395" s="72">
        <v>51700</v>
      </c>
      <c r="AT1395" s="72">
        <v>1126</v>
      </c>
      <c r="AU1395" s="72">
        <v>1127</v>
      </c>
      <c r="AV1395" s="72">
        <v>1123</v>
      </c>
      <c r="AW1395" s="72">
        <v>1126</v>
      </c>
      <c r="AX1395" s="72">
        <v>24500</v>
      </c>
      <c r="AY1395" s="72">
        <v>1127</v>
      </c>
      <c r="AZ1395" s="72">
        <v>1127</v>
      </c>
      <c r="BA1395" s="72">
        <v>1125</v>
      </c>
      <c r="BB1395" s="72">
        <v>1125</v>
      </c>
      <c r="BC1395" s="72">
        <v>13200</v>
      </c>
    </row>
    <row r="1396" spans="1:55" s="72" customFormat="1" ht="27">
      <c r="A1396" s="15" t="s">
        <v>18</v>
      </c>
      <c r="B1396" s="30">
        <v>27</v>
      </c>
      <c r="C1396" s="30">
        <v>8793</v>
      </c>
      <c r="D1396" s="10" t="s">
        <v>408</v>
      </c>
      <c r="E1396" s="15" t="s">
        <v>20</v>
      </c>
      <c r="F1396" s="15" t="s">
        <v>1035</v>
      </c>
      <c r="G1396" s="50">
        <v>2025</v>
      </c>
      <c r="H1396" s="50">
        <v>36</v>
      </c>
      <c r="I1396" s="58">
        <v>1.8100000000000002E-2</v>
      </c>
      <c r="J1396" s="50">
        <v>50600</v>
      </c>
      <c r="K1396" s="50">
        <v>2036</v>
      </c>
      <c r="L1396" s="53">
        <v>2007</v>
      </c>
      <c r="M1396" s="63">
        <f t="shared" si="138"/>
        <v>0.37931034482758619</v>
      </c>
      <c r="N1396" s="42" t="str">
        <f>IFERROR(VLOOKUP(C1396, マスタ!$E$2:$G$33, 3, TRUE), "")</f>
        <v>保険</v>
      </c>
      <c r="O1396" s="15" t="str">
        <f>IF(F1396 = "", "", TEXT( WORKDAY(TEXT(LEFT(F1396, FIND("(", F1396) - 1), "yyyy/mm/dd"), 1, マスタ!$A$2:$A$106), "yyyymmdd"))</f>
        <v>20170905</v>
      </c>
      <c r="P1396" s="16">
        <v>42983</v>
      </c>
      <c r="Q1396" s="56">
        <v>2030</v>
      </c>
      <c r="R1396" s="56">
        <v>2048</v>
      </c>
      <c r="S1396" s="56">
        <v>2010</v>
      </c>
      <c r="T1396" s="15" t="str">
        <f t="shared" si="139"/>
        <v>無</v>
      </c>
      <c r="U1396" s="15" t="str">
        <f t="shared" si="140"/>
        <v>有</v>
      </c>
      <c r="V1396" s="67">
        <f t="shared" si="141"/>
        <v>2.4691358024691024E-3</v>
      </c>
      <c r="W1396" s="17" t="s">
        <v>967</v>
      </c>
      <c r="X1396" s="46">
        <v>8</v>
      </c>
      <c r="Y1396" s="71">
        <f t="shared" si="142"/>
        <v>3.9506172839506175</v>
      </c>
      <c r="Z1396" s="72">
        <v>2030</v>
      </c>
      <c r="AA1396" s="72">
        <v>2030</v>
      </c>
      <c r="AB1396" s="72">
        <v>2025</v>
      </c>
      <c r="AC1396" s="72">
        <v>2025</v>
      </c>
      <c r="AD1396" s="72">
        <v>5400</v>
      </c>
      <c r="AE1396" s="72">
        <v>2024</v>
      </c>
      <c r="AF1396" s="72">
        <v>2028</v>
      </c>
      <c r="AG1396" s="72">
        <v>2023</v>
      </c>
      <c r="AH1396" s="72">
        <v>2027</v>
      </c>
      <c r="AI1396" s="72">
        <v>500</v>
      </c>
      <c r="AJ1396" s="72">
        <v>2028</v>
      </c>
      <c r="AK1396" s="72">
        <v>2028</v>
      </c>
      <c r="AL1396" s="72">
        <v>2028</v>
      </c>
      <c r="AM1396" s="72">
        <v>2028</v>
      </c>
      <c r="AN1396" s="72">
        <v>100</v>
      </c>
      <c r="AO1396" s="72">
        <v>2028</v>
      </c>
      <c r="AP1396" s="72">
        <v>2033</v>
      </c>
      <c r="AQ1396" s="72">
        <v>2028</v>
      </c>
      <c r="AR1396" s="72">
        <v>2033</v>
      </c>
      <c r="AS1396" s="72">
        <v>1400</v>
      </c>
      <c r="AT1396" s="72">
        <v>2035</v>
      </c>
      <c r="AU1396" s="72">
        <v>2039</v>
      </c>
      <c r="AV1396" s="72">
        <v>2035</v>
      </c>
      <c r="AW1396" s="72">
        <v>2038</v>
      </c>
      <c r="AX1396" s="72">
        <v>2200</v>
      </c>
      <c r="AY1396" s="72">
        <v>2038</v>
      </c>
      <c r="AZ1396" s="72">
        <v>2046</v>
      </c>
      <c r="BA1396" s="72">
        <v>2038</v>
      </c>
      <c r="BB1396" s="72">
        <v>2046</v>
      </c>
      <c r="BC1396" s="72">
        <v>4700</v>
      </c>
    </row>
    <row r="1397" spans="1:55" s="72" customFormat="1" ht="27">
      <c r="A1397" s="15" t="s">
        <v>18</v>
      </c>
      <c r="B1397" s="30">
        <v>28</v>
      </c>
      <c r="C1397" s="30">
        <v>3183</v>
      </c>
      <c r="D1397" s="10" t="s">
        <v>1039</v>
      </c>
      <c r="E1397" s="15" t="s">
        <v>20</v>
      </c>
      <c r="F1397" s="15" t="s">
        <v>1035</v>
      </c>
      <c r="G1397" s="50">
        <v>1503</v>
      </c>
      <c r="H1397" s="50">
        <v>26</v>
      </c>
      <c r="I1397" s="58">
        <v>1.7600000000000001E-2</v>
      </c>
      <c r="J1397" s="50">
        <v>110900</v>
      </c>
      <c r="K1397" s="50">
        <v>1513</v>
      </c>
      <c r="L1397" s="53">
        <v>1476</v>
      </c>
      <c r="M1397" s="63">
        <f t="shared" si="138"/>
        <v>0.27027027027027029</v>
      </c>
      <c r="N1397" s="42" t="str">
        <f>IFERROR(VLOOKUP(C1397, マスタ!$E$2:$G$33, 3, TRUE), "")</f>
        <v>繊維製品</v>
      </c>
      <c r="O1397" s="15" t="str">
        <f>IF(F1397 = "", "", TEXT( WORKDAY(TEXT(LEFT(F1397, FIND("(", F1397) - 1), "yyyy/mm/dd"), 1, マスタ!$A$2:$A$106), "yyyymmdd"))</f>
        <v>20170905</v>
      </c>
      <c r="P1397" s="16">
        <v>42983</v>
      </c>
      <c r="Q1397" s="56">
        <v>1510</v>
      </c>
      <c r="R1397" s="56">
        <v>1510</v>
      </c>
      <c r="S1397" s="56">
        <v>1392</v>
      </c>
      <c r="T1397" s="15" t="str">
        <f t="shared" si="139"/>
        <v>無</v>
      </c>
      <c r="U1397" s="15" t="str">
        <f t="shared" si="140"/>
        <v>有</v>
      </c>
      <c r="V1397" s="67">
        <f t="shared" si="141"/>
        <v>4.6573519627410853E-3</v>
      </c>
      <c r="W1397" s="17" t="s">
        <v>966</v>
      </c>
      <c r="X1397" s="46">
        <v>-15</v>
      </c>
      <c r="Y1397" s="71">
        <f t="shared" si="142"/>
        <v>-9.9800399201596814</v>
      </c>
      <c r="Z1397" s="72">
        <v>1510</v>
      </c>
      <c r="AA1397" s="72">
        <v>1510</v>
      </c>
      <c r="AB1397" s="72">
        <v>1492</v>
      </c>
      <c r="AC1397" s="72">
        <v>1492</v>
      </c>
      <c r="AD1397" s="72">
        <v>2600</v>
      </c>
      <c r="AI1397" s="72">
        <v>0</v>
      </c>
      <c r="AJ1397" s="72">
        <v>1492</v>
      </c>
      <c r="AK1397" s="72">
        <v>1492</v>
      </c>
      <c r="AL1397" s="72">
        <v>1492</v>
      </c>
      <c r="AM1397" s="72">
        <v>1492</v>
      </c>
      <c r="AN1397" s="72">
        <v>100</v>
      </c>
      <c r="AO1397" s="72">
        <v>1489</v>
      </c>
      <c r="AP1397" s="72">
        <v>1489</v>
      </c>
      <c r="AQ1397" s="72">
        <v>1489</v>
      </c>
      <c r="AR1397" s="72">
        <v>1489</v>
      </c>
      <c r="AS1397" s="72">
        <v>100</v>
      </c>
      <c r="AT1397" s="72">
        <v>1491</v>
      </c>
      <c r="AU1397" s="72">
        <v>1503</v>
      </c>
      <c r="AV1397" s="72">
        <v>1491</v>
      </c>
      <c r="AW1397" s="72">
        <v>1492</v>
      </c>
      <c r="AX1397" s="72">
        <v>1700</v>
      </c>
      <c r="BC1397" s="72">
        <v>0</v>
      </c>
    </row>
    <row r="1398" spans="1:55" s="72" customFormat="1" ht="15">
      <c r="A1398" s="15" t="s">
        <v>18</v>
      </c>
      <c r="B1398" s="30">
        <v>29</v>
      </c>
      <c r="C1398" s="30">
        <v>8771</v>
      </c>
      <c r="D1398" s="10" t="s">
        <v>603</v>
      </c>
      <c r="E1398" s="15" t="s">
        <v>20</v>
      </c>
      <c r="F1398" s="15" t="s">
        <v>1035</v>
      </c>
      <c r="G1398" s="50">
        <v>3195</v>
      </c>
      <c r="H1398" s="50">
        <v>55</v>
      </c>
      <c r="I1398" s="58">
        <v>1.7500000000000002E-2</v>
      </c>
      <c r="J1398" s="50">
        <v>63300</v>
      </c>
      <c r="K1398" s="50">
        <v>3220</v>
      </c>
      <c r="L1398" s="53">
        <v>3075</v>
      </c>
      <c r="M1398" s="63">
        <f t="shared" si="138"/>
        <v>0.17241379310344829</v>
      </c>
      <c r="N1398" s="42" t="str">
        <f>IFERROR(VLOOKUP(C1398, マスタ!$E$2:$G$33, 3, TRUE), "")</f>
        <v>保険</v>
      </c>
      <c r="O1398" s="15" t="str">
        <f>IF(F1398 = "", "", TEXT( WORKDAY(TEXT(LEFT(F1398, FIND("(", F1398) - 1), "yyyy/mm/dd"), 1, マスタ!$A$2:$A$106), "yyyymmdd"))</f>
        <v>20170905</v>
      </c>
      <c r="P1398" s="16">
        <v>42983</v>
      </c>
      <c r="Q1398" s="56">
        <v>3170</v>
      </c>
      <c r="R1398" s="56">
        <v>3170</v>
      </c>
      <c r="S1398" s="56">
        <v>2981</v>
      </c>
      <c r="T1398" s="15" t="str">
        <f t="shared" si="139"/>
        <v>無</v>
      </c>
      <c r="U1398" s="15" t="str">
        <f t="shared" si="140"/>
        <v>有</v>
      </c>
      <c r="V1398" s="67">
        <f t="shared" si="141"/>
        <v>-7.8247261345852914E-3</v>
      </c>
      <c r="W1398" s="17" t="s">
        <v>966</v>
      </c>
      <c r="X1398" s="46">
        <v>-31</v>
      </c>
      <c r="Y1398" s="71">
        <f t="shared" si="142"/>
        <v>-9.7026604068857587</v>
      </c>
      <c r="Z1398" s="72">
        <v>3170</v>
      </c>
      <c r="AA1398" s="72">
        <v>3170</v>
      </c>
      <c r="AB1398" s="72">
        <v>3145</v>
      </c>
      <c r="AC1398" s="72">
        <v>3155</v>
      </c>
      <c r="AD1398" s="72">
        <v>2200</v>
      </c>
      <c r="AE1398" s="72">
        <v>3155</v>
      </c>
      <c r="AF1398" s="72">
        <v>3170</v>
      </c>
      <c r="AG1398" s="72">
        <v>3150</v>
      </c>
      <c r="AH1398" s="72">
        <v>3150</v>
      </c>
      <c r="AI1398" s="72">
        <v>800</v>
      </c>
      <c r="AJ1398" s="72">
        <v>3150</v>
      </c>
      <c r="AK1398" s="72">
        <v>3150</v>
      </c>
      <c r="AL1398" s="72">
        <v>3125</v>
      </c>
      <c r="AM1398" s="72">
        <v>3135</v>
      </c>
      <c r="AN1398" s="72">
        <v>800</v>
      </c>
      <c r="AO1398" s="72">
        <v>3130</v>
      </c>
      <c r="AP1398" s="72">
        <v>3130</v>
      </c>
      <c r="AQ1398" s="72">
        <v>3125</v>
      </c>
      <c r="AR1398" s="72">
        <v>3125</v>
      </c>
      <c r="AS1398" s="72">
        <v>400</v>
      </c>
      <c r="AT1398" s="72">
        <v>3120</v>
      </c>
      <c r="AU1398" s="72">
        <v>3120</v>
      </c>
      <c r="AV1398" s="72">
        <v>3100</v>
      </c>
      <c r="AW1398" s="72">
        <v>3110</v>
      </c>
      <c r="AX1398" s="72">
        <v>1600</v>
      </c>
      <c r="AY1398" s="72">
        <v>3110</v>
      </c>
      <c r="AZ1398" s="72">
        <v>3110</v>
      </c>
      <c r="BA1398" s="72">
        <v>3100</v>
      </c>
      <c r="BB1398" s="72">
        <v>3100</v>
      </c>
      <c r="BC1398" s="72">
        <v>400</v>
      </c>
    </row>
    <row r="1399" spans="1:55" s="72" customFormat="1" ht="15">
      <c r="A1399" s="15" t="s">
        <v>18</v>
      </c>
      <c r="B1399" s="30">
        <v>30</v>
      </c>
      <c r="C1399" s="30">
        <v>6099</v>
      </c>
      <c r="D1399" s="10" t="s">
        <v>633</v>
      </c>
      <c r="E1399" s="15" t="s">
        <v>20</v>
      </c>
      <c r="F1399" s="15" t="s">
        <v>1035</v>
      </c>
      <c r="G1399" s="50">
        <v>3005</v>
      </c>
      <c r="H1399" s="50">
        <v>51</v>
      </c>
      <c r="I1399" s="58">
        <v>1.7299999999999999E-2</v>
      </c>
      <c r="J1399" s="50">
        <v>127700</v>
      </c>
      <c r="K1399" s="50">
        <v>3075</v>
      </c>
      <c r="L1399" s="53">
        <v>2940</v>
      </c>
      <c r="M1399" s="63">
        <f t="shared" si="138"/>
        <v>0.51851851851851849</v>
      </c>
      <c r="N1399" s="42" t="str">
        <f>IFERROR(VLOOKUP(C1399, マスタ!$E$2:$G$33, 3, TRUE), "")</f>
        <v>機械</v>
      </c>
      <c r="O1399" s="15" t="str">
        <f>IF(F1399 = "", "", TEXT( WORKDAY(TEXT(LEFT(F1399, FIND("(", F1399) - 1), "yyyy/mm/dd"), 1, マスタ!$A$2:$A$106), "yyyymmdd"))</f>
        <v>20170905</v>
      </c>
      <c r="P1399" s="16">
        <v>42983</v>
      </c>
      <c r="Q1399" s="56">
        <v>3030</v>
      </c>
      <c r="R1399" s="56">
        <v>3045</v>
      </c>
      <c r="S1399" s="56">
        <v>2864</v>
      </c>
      <c r="T1399" s="15" t="str">
        <f t="shared" si="139"/>
        <v>無</v>
      </c>
      <c r="U1399" s="15" t="str">
        <f t="shared" si="140"/>
        <v>有</v>
      </c>
      <c r="V1399" s="67">
        <f t="shared" si="141"/>
        <v>8.3194675540765317E-3</v>
      </c>
      <c r="W1399" s="17" t="s">
        <v>966</v>
      </c>
      <c r="X1399" s="46">
        <v>-30</v>
      </c>
      <c r="Y1399" s="71">
        <f t="shared" si="142"/>
        <v>-9.9833610648918469</v>
      </c>
      <c r="Z1399" s="72">
        <v>3030</v>
      </c>
      <c r="AA1399" s="72">
        <v>3040</v>
      </c>
      <c r="AB1399" s="72">
        <v>3025</v>
      </c>
      <c r="AC1399" s="72">
        <v>3040</v>
      </c>
      <c r="AD1399" s="72">
        <v>4800</v>
      </c>
      <c r="AE1399" s="72">
        <v>3035</v>
      </c>
      <c r="AF1399" s="72">
        <v>3045</v>
      </c>
      <c r="AG1399" s="72">
        <v>3025</v>
      </c>
      <c r="AH1399" s="72">
        <v>3035</v>
      </c>
      <c r="AI1399" s="72">
        <v>3800</v>
      </c>
      <c r="AJ1399" s="72">
        <v>3030</v>
      </c>
      <c r="AK1399" s="72">
        <v>3030</v>
      </c>
      <c r="AL1399" s="72">
        <v>3020</v>
      </c>
      <c r="AM1399" s="72">
        <v>3020</v>
      </c>
      <c r="AN1399" s="72">
        <v>900</v>
      </c>
      <c r="AO1399" s="72">
        <v>3020</v>
      </c>
      <c r="AP1399" s="72">
        <v>3025</v>
      </c>
      <c r="AQ1399" s="72">
        <v>3010</v>
      </c>
      <c r="AR1399" s="72">
        <v>3025</v>
      </c>
      <c r="AS1399" s="72">
        <v>1300</v>
      </c>
      <c r="AT1399" s="72">
        <v>3020</v>
      </c>
      <c r="AU1399" s="72">
        <v>3020</v>
      </c>
      <c r="AV1399" s="72">
        <v>3000</v>
      </c>
      <c r="AW1399" s="72">
        <v>3010</v>
      </c>
      <c r="AX1399" s="72">
        <v>4600</v>
      </c>
      <c r="AY1399" s="72">
        <v>3010</v>
      </c>
      <c r="AZ1399" s="72">
        <v>3020</v>
      </c>
      <c r="BA1399" s="72">
        <v>3010</v>
      </c>
      <c r="BB1399" s="72">
        <v>3020</v>
      </c>
      <c r="BC1399" s="72">
        <v>500</v>
      </c>
    </row>
    <row r="1400" spans="1:55" s="72" customFormat="1" ht="15">
      <c r="A1400" s="15" t="s">
        <v>18</v>
      </c>
      <c r="B1400" s="30">
        <v>31</v>
      </c>
      <c r="C1400" s="30">
        <v>9719</v>
      </c>
      <c r="D1400" s="10" t="s">
        <v>1040</v>
      </c>
      <c r="E1400" s="15" t="s">
        <v>20</v>
      </c>
      <c r="F1400" s="15" t="s">
        <v>1035</v>
      </c>
      <c r="G1400" s="50">
        <v>4845</v>
      </c>
      <c r="H1400" s="50">
        <v>75</v>
      </c>
      <c r="I1400" s="58">
        <v>1.5699999999999999E-2</v>
      </c>
      <c r="J1400" s="50">
        <v>291400</v>
      </c>
      <c r="K1400" s="50">
        <v>4850</v>
      </c>
      <c r="L1400" s="53">
        <v>4740</v>
      </c>
      <c r="M1400" s="63">
        <f t="shared" si="138"/>
        <v>4.5454545454545456E-2</v>
      </c>
      <c r="N1400" s="42" t="str">
        <f>IFERROR(VLOOKUP(C1400, マスタ!$E$2:$G$33, 3, TRUE), "")</f>
        <v>サービス</v>
      </c>
      <c r="O1400" s="15" t="str">
        <f>IF(F1400 = "", "", TEXT( WORKDAY(TEXT(LEFT(F1400, FIND("(", F1400) - 1), "yyyy/mm/dd"), 1, マスタ!$A$2:$A$106), "yyyymmdd"))</f>
        <v>20170905</v>
      </c>
      <c r="P1400" s="16">
        <v>42983</v>
      </c>
      <c r="Q1400" s="56">
        <v>4855</v>
      </c>
      <c r="R1400" s="56">
        <v>4855</v>
      </c>
      <c r="S1400" s="56">
        <v>4650</v>
      </c>
      <c r="T1400" s="15" t="str">
        <f t="shared" si="139"/>
        <v>無</v>
      </c>
      <c r="U1400" s="15" t="str">
        <f t="shared" si="140"/>
        <v>有</v>
      </c>
      <c r="V1400" s="67">
        <f t="shared" si="141"/>
        <v>2.0639834881321928E-3</v>
      </c>
      <c r="W1400" s="17" t="s">
        <v>969</v>
      </c>
      <c r="X1400" s="46">
        <v>-15</v>
      </c>
      <c r="Y1400" s="71">
        <f t="shared" si="142"/>
        <v>-3.0959752321981426</v>
      </c>
      <c r="Z1400" s="72">
        <v>4855</v>
      </c>
      <c r="AA1400" s="72">
        <v>4855</v>
      </c>
      <c r="AB1400" s="72">
        <v>4850</v>
      </c>
      <c r="AC1400" s="72">
        <v>4855</v>
      </c>
      <c r="AD1400" s="72">
        <v>13400</v>
      </c>
      <c r="AE1400" s="72">
        <v>4855</v>
      </c>
      <c r="AF1400" s="72">
        <v>4855</v>
      </c>
      <c r="AG1400" s="72">
        <v>4830</v>
      </c>
      <c r="AH1400" s="72">
        <v>4830</v>
      </c>
      <c r="AI1400" s="72">
        <v>7300</v>
      </c>
      <c r="AJ1400" s="72">
        <v>4825</v>
      </c>
      <c r="AK1400" s="72">
        <v>4840</v>
      </c>
      <c r="AL1400" s="72">
        <v>4825</v>
      </c>
      <c r="AM1400" s="72">
        <v>4840</v>
      </c>
      <c r="AN1400" s="72">
        <v>5200</v>
      </c>
      <c r="AO1400" s="72">
        <v>4840</v>
      </c>
      <c r="AP1400" s="72">
        <v>4845</v>
      </c>
      <c r="AQ1400" s="72">
        <v>4830</v>
      </c>
      <c r="AR1400" s="72">
        <v>4840</v>
      </c>
      <c r="AS1400" s="72">
        <v>3100</v>
      </c>
      <c r="AT1400" s="72">
        <v>4835</v>
      </c>
      <c r="AU1400" s="72">
        <v>4845</v>
      </c>
      <c r="AV1400" s="72">
        <v>4830</v>
      </c>
      <c r="AW1400" s="72">
        <v>4840</v>
      </c>
      <c r="AX1400" s="72">
        <v>10700</v>
      </c>
      <c r="AY1400" s="72">
        <v>4840</v>
      </c>
      <c r="AZ1400" s="72">
        <v>4840</v>
      </c>
      <c r="BA1400" s="72">
        <v>4830</v>
      </c>
      <c r="BB1400" s="72">
        <v>4835</v>
      </c>
      <c r="BC1400" s="72">
        <v>1700</v>
      </c>
    </row>
    <row r="1401" spans="1:55" s="72" customFormat="1" ht="15">
      <c r="A1401" s="15" t="s">
        <v>18</v>
      </c>
      <c r="B1401" s="30">
        <v>32</v>
      </c>
      <c r="C1401" s="30">
        <v>2154</v>
      </c>
      <c r="D1401" s="10" t="s">
        <v>185</v>
      </c>
      <c r="E1401" s="15" t="s">
        <v>20</v>
      </c>
      <c r="F1401" s="15" t="s">
        <v>1035</v>
      </c>
      <c r="G1401" s="50">
        <v>3235</v>
      </c>
      <c r="H1401" s="50">
        <v>50</v>
      </c>
      <c r="I1401" s="58">
        <v>1.5699999999999999E-2</v>
      </c>
      <c r="J1401" s="50">
        <v>171500</v>
      </c>
      <c r="K1401" s="50">
        <v>3275</v>
      </c>
      <c r="L1401" s="53">
        <v>3155</v>
      </c>
      <c r="M1401" s="63">
        <f t="shared" si="138"/>
        <v>0.33333333333333331</v>
      </c>
      <c r="N1401" s="42" t="str">
        <f>IFERROR(VLOOKUP(C1401, マスタ!$E$2:$G$33, 3, TRUE), "")</f>
        <v>食品</v>
      </c>
      <c r="O1401" s="15" t="str">
        <f>IF(F1401 = "", "", TEXT( WORKDAY(TEXT(LEFT(F1401, FIND("(", F1401) - 1), "yyyy/mm/dd"), 1, マスタ!$A$2:$A$106), "yyyymmdd"))</f>
        <v>20170905</v>
      </c>
      <c r="P1401" s="16">
        <v>42983</v>
      </c>
      <c r="Q1401" s="56">
        <v>3270</v>
      </c>
      <c r="R1401" s="56">
        <v>3270</v>
      </c>
      <c r="S1401" s="56">
        <v>2992</v>
      </c>
      <c r="T1401" s="15" t="str">
        <f t="shared" si="139"/>
        <v>無</v>
      </c>
      <c r="U1401" s="15" t="str">
        <f t="shared" si="140"/>
        <v>有</v>
      </c>
      <c r="V1401" s="67">
        <f t="shared" si="141"/>
        <v>1.0819165378670892E-2</v>
      </c>
      <c r="W1401" s="17" t="s">
        <v>966</v>
      </c>
      <c r="X1401" s="46">
        <v>-32</v>
      </c>
      <c r="Y1401" s="71">
        <f t="shared" si="142"/>
        <v>-9.891808346213292</v>
      </c>
      <c r="Z1401" s="72">
        <v>3270</v>
      </c>
      <c r="AA1401" s="72">
        <v>3270</v>
      </c>
      <c r="AB1401" s="72">
        <v>3225</v>
      </c>
      <c r="AC1401" s="72">
        <v>3230</v>
      </c>
      <c r="AD1401" s="72">
        <v>12000</v>
      </c>
      <c r="AE1401" s="72">
        <v>3230</v>
      </c>
      <c r="AF1401" s="72">
        <v>3245</v>
      </c>
      <c r="AG1401" s="72">
        <v>3220</v>
      </c>
      <c r="AH1401" s="72">
        <v>3225</v>
      </c>
      <c r="AI1401" s="72">
        <v>7500</v>
      </c>
      <c r="AJ1401" s="72">
        <v>3220</v>
      </c>
      <c r="AK1401" s="72">
        <v>3230</v>
      </c>
      <c r="AL1401" s="72">
        <v>3215</v>
      </c>
      <c r="AM1401" s="72">
        <v>3230</v>
      </c>
      <c r="AN1401" s="72">
        <v>2500</v>
      </c>
      <c r="AO1401" s="72">
        <v>3225</v>
      </c>
      <c r="AP1401" s="72">
        <v>3255</v>
      </c>
      <c r="AQ1401" s="72">
        <v>3225</v>
      </c>
      <c r="AR1401" s="72">
        <v>3250</v>
      </c>
      <c r="AS1401" s="72">
        <v>2400</v>
      </c>
      <c r="AT1401" s="72">
        <v>3255</v>
      </c>
      <c r="AU1401" s="72">
        <v>3255</v>
      </c>
      <c r="AV1401" s="72">
        <v>3210</v>
      </c>
      <c r="AW1401" s="72">
        <v>3215</v>
      </c>
      <c r="AX1401" s="72">
        <v>6300</v>
      </c>
      <c r="AY1401" s="72">
        <v>3215</v>
      </c>
      <c r="AZ1401" s="72">
        <v>3215</v>
      </c>
      <c r="BA1401" s="72">
        <v>3210</v>
      </c>
      <c r="BB1401" s="72">
        <v>3210</v>
      </c>
      <c r="BC1401" s="72">
        <v>800</v>
      </c>
    </row>
    <row r="1402" spans="1:55" s="72" customFormat="1" ht="15">
      <c r="A1402" s="15" t="s">
        <v>18</v>
      </c>
      <c r="B1402" s="30">
        <v>35</v>
      </c>
      <c r="C1402" s="30">
        <v>6869</v>
      </c>
      <c r="D1402" s="10" t="s">
        <v>1041</v>
      </c>
      <c r="E1402" s="15" t="s">
        <v>20</v>
      </c>
      <c r="F1402" s="15" t="s">
        <v>1035</v>
      </c>
      <c r="G1402" s="50">
        <v>6870</v>
      </c>
      <c r="H1402" s="50">
        <v>100</v>
      </c>
      <c r="I1402" s="58">
        <v>1.4800000000000001E-2</v>
      </c>
      <c r="J1402" s="50">
        <v>727700</v>
      </c>
      <c r="K1402" s="50">
        <v>6890</v>
      </c>
      <c r="L1402" s="53">
        <v>6790</v>
      </c>
      <c r="M1402" s="63">
        <f t="shared" si="138"/>
        <v>0.2</v>
      </c>
      <c r="N1402" s="42" t="str">
        <f>IFERROR(VLOOKUP(C1402, マスタ!$E$2:$G$33, 3, TRUE), "")</f>
        <v>電気</v>
      </c>
      <c r="O1402" s="15" t="str">
        <f>IF(F1402 = "", "", TEXT( WORKDAY(TEXT(LEFT(F1402, FIND("(", F1402) - 1), "yyyy/mm/dd"), 1, マスタ!$A$2:$A$106), "yyyymmdd"))</f>
        <v>20170905</v>
      </c>
      <c r="P1402" s="16">
        <v>42983</v>
      </c>
      <c r="Q1402" s="56">
        <v>6850</v>
      </c>
      <c r="R1402" s="56">
        <v>6920</v>
      </c>
      <c r="S1402" s="56">
        <v>6760</v>
      </c>
      <c r="T1402" s="15" t="str">
        <f t="shared" si="139"/>
        <v>有</v>
      </c>
      <c r="U1402" s="15" t="str">
        <f t="shared" si="140"/>
        <v>有</v>
      </c>
      <c r="V1402" s="67">
        <f t="shared" si="141"/>
        <v>-2.9112081513827937E-3</v>
      </c>
      <c r="W1402" s="17" t="s">
        <v>967</v>
      </c>
      <c r="X1402" s="46">
        <v>30</v>
      </c>
      <c r="Y1402" s="71">
        <f t="shared" si="142"/>
        <v>4.3668122270742353</v>
      </c>
      <c r="Z1402" s="72">
        <v>6850</v>
      </c>
      <c r="AA1402" s="72">
        <v>6870</v>
      </c>
      <c r="AB1402" s="72">
        <v>6840</v>
      </c>
      <c r="AC1402" s="72">
        <v>6850</v>
      </c>
      <c r="AD1402" s="72">
        <v>38400</v>
      </c>
      <c r="AE1402" s="72">
        <v>6850</v>
      </c>
      <c r="AF1402" s="72">
        <v>6870</v>
      </c>
      <c r="AG1402" s="72">
        <v>6850</v>
      </c>
      <c r="AH1402" s="72">
        <v>6860</v>
      </c>
      <c r="AI1402" s="72">
        <v>11700</v>
      </c>
      <c r="AJ1402" s="72">
        <v>6860</v>
      </c>
      <c r="AK1402" s="72">
        <v>6880</v>
      </c>
      <c r="AL1402" s="72">
        <v>6860</v>
      </c>
      <c r="AM1402" s="72">
        <v>6880</v>
      </c>
      <c r="AN1402" s="72">
        <v>10700</v>
      </c>
      <c r="AO1402" s="72">
        <v>6870</v>
      </c>
      <c r="AP1402" s="72">
        <v>6920</v>
      </c>
      <c r="AQ1402" s="72">
        <v>6870</v>
      </c>
      <c r="AR1402" s="72">
        <v>6910</v>
      </c>
      <c r="AS1402" s="72">
        <v>56800</v>
      </c>
      <c r="AT1402" s="72">
        <v>6900</v>
      </c>
      <c r="AU1402" s="72">
        <v>6910</v>
      </c>
      <c r="AV1402" s="72">
        <v>6870</v>
      </c>
      <c r="AW1402" s="72">
        <v>6880</v>
      </c>
      <c r="AX1402" s="72">
        <v>24000</v>
      </c>
      <c r="AY1402" s="72">
        <v>6890</v>
      </c>
      <c r="AZ1402" s="72">
        <v>6900</v>
      </c>
      <c r="BA1402" s="72">
        <v>6880</v>
      </c>
      <c r="BB1402" s="72">
        <v>6890</v>
      </c>
      <c r="BC1402" s="72">
        <v>11900</v>
      </c>
    </row>
    <row r="1403" spans="1:55" s="72" customFormat="1" ht="15">
      <c r="A1403" s="15" t="s">
        <v>18</v>
      </c>
      <c r="B1403" s="30">
        <v>36</v>
      </c>
      <c r="C1403" s="30">
        <v>7226</v>
      </c>
      <c r="D1403" s="10" t="s">
        <v>1042</v>
      </c>
      <c r="E1403" s="15" t="s">
        <v>20</v>
      </c>
      <c r="F1403" s="15" t="s">
        <v>1035</v>
      </c>
      <c r="G1403" s="50">
        <v>1695</v>
      </c>
      <c r="H1403" s="50">
        <v>23</v>
      </c>
      <c r="I1403" s="58">
        <v>1.38E-2</v>
      </c>
      <c r="J1403" s="50">
        <v>184600</v>
      </c>
      <c r="K1403" s="50">
        <v>1712</v>
      </c>
      <c r="L1403" s="53">
        <v>1661</v>
      </c>
      <c r="M1403" s="63">
        <f t="shared" si="138"/>
        <v>0.33333333333333331</v>
      </c>
      <c r="N1403" s="42" t="str">
        <f>IFERROR(VLOOKUP(C1403, マスタ!$E$2:$G$33, 3, TRUE), "")</f>
        <v>輸送用機械</v>
      </c>
      <c r="O1403" s="15" t="str">
        <f>IF(F1403 = "", "", TEXT( WORKDAY(TEXT(LEFT(F1403, FIND("(", F1403) - 1), "yyyy/mm/dd"), 1, マスタ!$A$2:$A$106), "yyyymmdd"))</f>
        <v>20170905</v>
      </c>
      <c r="P1403" s="16">
        <v>42983</v>
      </c>
      <c r="Q1403" s="56">
        <v>1707</v>
      </c>
      <c r="R1403" s="56">
        <v>1741</v>
      </c>
      <c r="S1403" s="56">
        <v>1695</v>
      </c>
      <c r="T1403" s="15" t="str">
        <f t="shared" si="139"/>
        <v>有</v>
      </c>
      <c r="U1403" s="15" t="str">
        <f t="shared" si="140"/>
        <v>無</v>
      </c>
      <c r="V1403" s="67">
        <f t="shared" si="141"/>
        <v>7.0796460176991705E-3</v>
      </c>
      <c r="W1403" s="17" t="s">
        <v>969</v>
      </c>
      <c r="X1403" s="46">
        <v>-8</v>
      </c>
      <c r="Y1403" s="71">
        <f t="shared" si="142"/>
        <v>-4.71976401179941</v>
      </c>
      <c r="Z1403" s="72">
        <v>1707</v>
      </c>
      <c r="AA1403" s="72">
        <v>1707</v>
      </c>
      <c r="AB1403" s="72">
        <v>1696</v>
      </c>
      <c r="AC1403" s="72">
        <v>1698</v>
      </c>
      <c r="AD1403" s="72">
        <v>9200</v>
      </c>
      <c r="AE1403" s="72">
        <v>1698</v>
      </c>
      <c r="AF1403" s="72">
        <v>1699</v>
      </c>
      <c r="AG1403" s="72">
        <v>1698</v>
      </c>
      <c r="AH1403" s="72">
        <v>1698</v>
      </c>
      <c r="AI1403" s="72">
        <v>800</v>
      </c>
      <c r="AJ1403" s="72">
        <v>1697</v>
      </c>
      <c r="AK1403" s="72">
        <v>1699</v>
      </c>
      <c r="AL1403" s="72">
        <v>1695</v>
      </c>
      <c r="AM1403" s="72">
        <v>1699</v>
      </c>
      <c r="AN1403" s="72">
        <v>1400</v>
      </c>
      <c r="AO1403" s="72">
        <v>1700</v>
      </c>
      <c r="AP1403" s="72">
        <v>1702</v>
      </c>
      <c r="AQ1403" s="72">
        <v>1700</v>
      </c>
      <c r="AR1403" s="72">
        <v>1702</v>
      </c>
      <c r="AS1403" s="72">
        <v>800</v>
      </c>
      <c r="AT1403" s="72">
        <v>1703</v>
      </c>
      <c r="AU1403" s="72">
        <v>1707</v>
      </c>
      <c r="AV1403" s="72">
        <v>1699</v>
      </c>
      <c r="AW1403" s="72">
        <v>1699</v>
      </c>
      <c r="AX1403" s="72">
        <v>2100</v>
      </c>
      <c r="AY1403" s="72">
        <v>1700</v>
      </c>
      <c r="AZ1403" s="72">
        <v>1703</v>
      </c>
      <c r="BA1403" s="72">
        <v>1700</v>
      </c>
      <c r="BB1403" s="72">
        <v>1703</v>
      </c>
      <c r="BC1403" s="72">
        <v>5300</v>
      </c>
    </row>
    <row r="1404" spans="1:55" s="72" customFormat="1" ht="15">
      <c r="A1404" s="15" t="s">
        <v>18</v>
      </c>
      <c r="B1404" s="30">
        <v>37</v>
      </c>
      <c r="C1404" s="30">
        <v>3844</v>
      </c>
      <c r="D1404" s="10" t="s">
        <v>661</v>
      </c>
      <c r="E1404" s="15" t="s">
        <v>20</v>
      </c>
      <c r="F1404" s="15" t="s">
        <v>1035</v>
      </c>
      <c r="G1404" s="50">
        <v>5970</v>
      </c>
      <c r="H1404" s="50">
        <v>80</v>
      </c>
      <c r="I1404" s="58">
        <v>1.3599999999999999E-2</v>
      </c>
      <c r="J1404" s="50">
        <v>53600</v>
      </c>
      <c r="K1404" s="50">
        <v>6010</v>
      </c>
      <c r="L1404" s="53">
        <v>5730</v>
      </c>
      <c r="M1404" s="63">
        <f t="shared" si="138"/>
        <v>0.14285714285714285</v>
      </c>
      <c r="N1404" s="42" t="str">
        <f>IFERROR(VLOOKUP(C1404, マスタ!$E$2:$G$33, 3, TRUE), "")</f>
        <v>パルプ・紙</v>
      </c>
      <c r="O1404" s="15" t="str">
        <f>IF(F1404 = "", "", TEXT( WORKDAY(TEXT(LEFT(F1404, FIND("(", F1404) - 1), "yyyy/mm/dd"), 1, マスタ!$A$2:$A$106), "yyyymmdd"))</f>
        <v>20170905</v>
      </c>
      <c r="P1404" s="16">
        <v>42983</v>
      </c>
      <c r="Q1404" s="56">
        <v>6050</v>
      </c>
      <c r="R1404" s="56">
        <v>6050</v>
      </c>
      <c r="S1404" s="56">
        <v>5760</v>
      </c>
      <c r="T1404" s="15" t="str">
        <f t="shared" si="139"/>
        <v>無</v>
      </c>
      <c r="U1404" s="15" t="str">
        <f t="shared" si="140"/>
        <v>有</v>
      </c>
      <c r="V1404" s="67">
        <f t="shared" si="141"/>
        <v>1.3400335008375119E-2</v>
      </c>
      <c r="W1404" s="17" t="s">
        <v>966</v>
      </c>
      <c r="X1404" s="46">
        <v>-59</v>
      </c>
      <c r="Y1404" s="71">
        <f t="shared" si="142"/>
        <v>-9.882747068676716</v>
      </c>
      <c r="Z1404" s="72">
        <v>6050</v>
      </c>
      <c r="AA1404" s="72">
        <v>6050</v>
      </c>
      <c r="AB1404" s="72">
        <v>5970</v>
      </c>
      <c r="AC1404" s="72">
        <v>5970</v>
      </c>
      <c r="AD1404" s="72">
        <v>4200</v>
      </c>
      <c r="AE1404" s="72">
        <v>5950</v>
      </c>
      <c r="AF1404" s="72">
        <v>5960</v>
      </c>
      <c r="AG1404" s="72">
        <v>5930</v>
      </c>
      <c r="AH1404" s="72">
        <v>5960</v>
      </c>
      <c r="AI1404" s="72">
        <v>900</v>
      </c>
      <c r="AJ1404" s="72">
        <v>5950</v>
      </c>
      <c r="AK1404" s="72">
        <v>5950</v>
      </c>
      <c r="AL1404" s="72">
        <v>5950</v>
      </c>
      <c r="AM1404" s="72">
        <v>5950</v>
      </c>
      <c r="AN1404" s="72">
        <v>100</v>
      </c>
      <c r="AO1404" s="72">
        <v>5940</v>
      </c>
      <c r="AP1404" s="72">
        <v>5960</v>
      </c>
      <c r="AQ1404" s="72">
        <v>5940</v>
      </c>
      <c r="AR1404" s="72">
        <v>5950</v>
      </c>
      <c r="AS1404" s="72">
        <v>900</v>
      </c>
      <c r="AT1404" s="72">
        <v>5950</v>
      </c>
      <c r="AU1404" s="72">
        <v>5950</v>
      </c>
      <c r="AV1404" s="72">
        <v>5870</v>
      </c>
      <c r="AW1404" s="72">
        <v>5890</v>
      </c>
      <c r="AX1404" s="72">
        <v>4300</v>
      </c>
      <c r="AY1404" s="72">
        <v>5900</v>
      </c>
      <c r="AZ1404" s="72">
        <v>5910</v>
      </c>
      <c r="BA1404" s="72">
        <v>5900</v>
      </c>
      <c r="BB1404" s="72">
        <v>5910</v>
      </c>
      <c r="BC1404" s="72">
        <v>200</v>
      </c>
    </row>
    <row r="1405" spans="1:55" s="72" customFormat="1" ht="15">
      <c r="A1405" s="15" t="s">
        <v>18</v>
      </c>
      <c r="B1405" s="30">
        <v>38</v>
      </c>
      <c r="C1405" s="30">
        <v>7520</v>
      </c>
      <c r="D1405" s="10" t="s">
        <v>1043</v>
      </c>
      <c r="E1405" s="15" t="s">
        <v>20</v>
      </c>
      <c r="F1405" s="15" t="s">
        <v>1035</v>
      </c>
      <c r="G1405" s="50">
        <v>1133</v>
      </c>
      <c r="H1405" s="50">
        <v>14</v>
      </c>
      <c r="I1405" s="58">
        <v>1.2500000000000001E-2</v>
      </c>
      <c r="J1405" s="50">
        <v>63500</v>
      </c>
      <c r="K1405" s="50">
        <v>1134</v>
      </c>
      <c r="L1405" s="53">
        <v>1107</v>
      </c>
      <c r="M1405" s="63">
        <f t="shared" si="138"/>
        <v>3.7037037037037035E-2</v>
      </c>
      <c r="N1405" s="42" t="str">
        <f>IFERROR(VLOOKUP(C1405, マスタ!$E$2:$G$33, 3, TRUE), "")</f>
        <v>75</v>
      </c>
      <c r="O1405" s="15" t="str">
        <f>IF(F1405 = "", "", TEXT( WORKDAY(TEXT(LEFT(F1405, FIND("(", F1405) - 1), "yyyy/mm/dd"), 1, マスタ!$A$2:$A$106), "yyyymmdd"))</f>
        <v>20170905</v>
      </c>
      <c r="P1405" s="16">
        <v>42983</v>
      </c>
      <c r="Q1405" s="56">
        <v>1127</v>
      </c>
      <c r="R1405" s="56">
        <v>1129</v>
      </c>
      <c r="S1405" s="56">
        <v>1111</v>
      </c>
      <c r="T1405" s="15" t="str">
        <f t="shared" si="139"/>
        <v>無</v>
      </c>
      <c r="U1405" s="15" t="str">
        <f t="shared" si="140"/>
        <v>有</v>
      </c>
      <c r="V1405" s="67">
        <f t="shared" si="141"/>
        <v>-5.2956751985878681E-3</v>
      </c>
      <c r="W1405" s="17" t="s">
        <v>969</v>
      </c>
      <c r="X1405" s="46">
        <v>-2</v>
      </c>
      <c r="Y1405" s="71">
        <f t="shared" si="142"/>
        <v>-1.7652250661959401</v>
      </c>
      <c r="Z1405" s="72">
        <v>1127</v>
      </c>
      <c r="AA1405" s="72">
        <v>1127</v>
      </c>
      <c r="AB1405" s="72">
        <v>1119</v>
      </c>
      <c r="AC1405" s="72">
        <v>1127</v>
      </c>
      <c r="AD1405" s="72">
        <v>1700</v>
      </c>
      <c r="AE1405" s="72">
        <v>1125</v>
      </c>
      <c r="AF1405" s="72">
        <v>1125</v>
      </c>
      <c r="AG1405" s="72">
        <v>1121</v>
      </c>
      <c r="AH1405" s="72">
        <v>1122</v>
      </c>
      <c r="AI1405" s="72">
        <v>1200</v>
      </c>
      <c r="AJ1405" s="72">
        <v>1121</v>
      </c>
      <c r="AK1405" s="72">
        <v>1122</v>
      </c>
      <c r="AL1405" s="72">
        <v>1120</v>
      </c>
      <c r="AM1405" s="72">
        <v>1122</v>
      </c>
      <c r="AN1405" s="72">
        <v>300</v>
      </c>
      <c r="AO1405" s="72">
        <v>1121</v>
      </c>
      <c r="AP1405" s="72">
        <v>1126</v>
      </c>
      <c r="AQ1405" s="72">
        <v>1121</v>
      </c>
      <c r="AR1405" s="72">
        <v>1126</v>
      </c>
      <c r="AS1405" s="72">
        <v>500</v>
      </c>
      <c r="AT1405" s="72">
        <v>1129</v>
      </c>
      <c r="AU1405" s="72">
        <v>1129</v>
      </c>
      <c r="AV1405" s="72">
        <v>1125</v>
      </c>
      <c r="AW1405" s="72">
        <v>1125</v>
      </c>
      <c r="AX1405" s="72">
        <v>200</v>
      </c>
      <c r="AY1405" s="72">
        <v>1124</v>
      </c>
      <c r="AZ1405" s="72">
        <v>1124</v>
      </c>
      <c r="BA1405" s="72">
        <v>1123</v>
      </c>
      <c r="BB1405" s="72">
        <v>1123</v>
      </c>
      <c r="BC1405" s="72">
        <v>300</v>
      </c>
    </row>
    <row r="1406" spans="1:55" s="72" customFormat="1" ht="27">
      <c r="A1406" s="15" t="s">
        <v>18</v>
      </c>
      <c r="B1406" s="30">
        <v>39</v>
      </c>
      <c r="C1406" s="30">
        <v>6916</v>
      </c>
      <c r="D1406" s="10" t="s">
        <v>916</v>
      </c>
      <c r="E1406" s="15" t="s">
        <v>20</v>
      </c>
      <c r="F1406" s="15" t="s">
        <v>1035</v>
      </c>
      <c r="G1406" s="50">
        <v>1143</v>
      </c>
      <c r="H1406" s="50">
        <v>14</v>
      </c>
      <c r="I1406" s="58">
        <v>1.24E-2</v>
      </c>
      <c r="J1406" s="50">
        <v>112500</v>
      </c>
      <c r="K1406" s="50">
        <v>1145</v>
      </c>
      <c r="L1406" s="53">
        <v>1117</v>
      </c>
      <c r="M1406" s="63">
        <f t="shared" si="138"/>
        <v>7.1428571428571425E-2</v>
      </c>
      <c r="N1406" s="42" t="str">
        <f>IFERROR(VLOOKUP(C1406, マスタ!$E$2:$G$33, 3, TRUE), "")</f>
        <v>電気</v>
      </c>
      <c r="O1406" s="15" t="str">
        <f>IF(F1406 = "", "", TEXT( WORKDAY(TEXT(LEFT(F1406, FIND("(", F1406) - 1), "yyyy/mm/dd"), 1, マスタ!$A$2:$A$106), "yyyymmdd"))</f>
        <v>20170905</v>
      </c>
      <c r="P1406" s="16">
        <v>42983</v>
      </c>
      <c r="Q1406" s="56">
        <v>1141</v>
      </c>
      <c r="R1406" s="56">
        <v>1141</v>
      </c>
      <c r="S1406" s="56">
        <v>1082</v>
      </c>
      <c r="T1406" s="15" t="str">
        <f t="shared" si="139"/>
        <v>無</v>
      </c>
      <c r="U1406" s="15" t="str">
        <f t="shared" si="140"/>
        <v>有</v>
      </c>
      <c r="V1406" s="67">
        <f t="shared" si="141"/>
        <v>-1.7497812773403787E-3</v>
      </c>
      <c r="W1406" s="17" t="s">
        <v>966</v>
      </c>
      <c r="X1406" s="46">
        <v>-11</v>
      </c>
      <c r="Y1406" s="71">
        <f t="shared" si="142"/>
        <v>-9.623797025371827</v>
      </c>
      <c r="Z1406" s="72">
        <v>1141</v>
      </c>
      <c r="AA1406" s="72">
        <v>1141</v>
      </c>
      <c r="AB1406" s="72">
        <v>1132</v>
      </c>
      <c r="AC1406" s="72">
        <v>1138</v>
      </c>
      <c r="AD1406" s="72">
        <v>2600</v>
      </c>
      <c r="AE1406" s="72">
        <v>1135</v>
      </c>
      <c r="AF1406" s="72">
        <v>1135</v>
      </c>
      <c r="AG1406" s="72">
        <v>1128</v>
      </c>
      <c r="AH1406" s="72">
        <v>1128</v>
      </c>
      <c r="AI1406" s="72">
        <v>2600</v>
      </c>
      <c r="AN1406" s="72">
        <v>0</v>
      </c>
      <c r="AO1406" s="72">
        <v>1134</v>
      </c>
      <c r="AP1406" s="72">
        <v>1134</v>
      </c>
      <c r="AQ1406" s="72">
        <v>1133</v>
      </c>
      <c r="AR1406" s="72">
        <v>1134</v>
      </c>
      <c r="AS1406" s="72">
        <v>500</v>
      </c>
      <c r="AT1406" s="72">
        <v>1133</v>
      </c>
      <c r="AU1406" s="72">
        <v>1134</v>
      </c>
      <c r="AV1406" s="72">
        <v>1132</v>
      </c>
      <c r="AW1406" s="72">
        <v>1134</v>
      </c>
      <c r="AX1406" s="72">
        <v>1000</v>
      </c>
      <c r="BC1406" s="72">
        <v>0</v>
      </c>
    </row>
    <row r="1407" spans="1:55" s="72" customFormat="1" ht="15">
      <c r="A1407" s="15" t="s">
        <v>18</v>
      </c>
      <c r="B1407" s="30">
        <v>40</v>
      </c>
      <c r="C1407" s="30">
        <v>3771</v>
      </c>
      <c r="D1407" s="10" t="s">
        <v>1044</v>
      </c>
      <c r="E1407" s="15" t="s">
        <v>20</v>
      </c>
      <c r="F1407" s="15" t="s">
        <v>1035</v>
      </c>
      <c r="G1407" s="50">
        <v>2130</v>
      </c>
      <c r="H1407" s="50">
        <v>26</v>
      </c>
      <c r="I1407" s="58">
        <v>1.24E-2</v>
      </c>
      <c r="J1407" s="50">
        <v>10700</v>
      </c>
      <c r="K1407" s="50">
        <v>2150</v>
      </c>
      <c r="L1407" s="53">
        <v>2091</v>
      </c>
      <c r="M1407" s="63">
        <f t="shared" si="138"/>
        <v>0.33898305084745761</v>
      </c>
      <c r="N1407" s="42" t="str">
        <f>IFERROR(VLOOKUP(C1407, マスタ!$E$2:$G$33, 3, TRUE), "")</f>
        <v>パルプ・紙</v>
      </c>
      <c r="O1407" s="15" t="str">
        <f>IF(F1407 = "", "", TEXT( WORKDAY(TEXT(LEFT(F1407, FIND("(", F1407) - 1), "yyyy/mm/dd"), 1, マスタ!$A$2:$A$106), "yyyymmdd"))</f>
        <v>20170905</v>
      </c>
      <c r="P1407" s="16">
        <v>42983</v>
      </c>
      <c r="Q1407" s="56">
        <v>2115</v>
      </c>
      <c r="R1407" s="56">
        <v>2119</v>
      </c>
      <c r="S1407" s="56">
        <v>2051</v>
      </c>
      <c r="T1407" s="15" t="str">
        <f t="shared" si="139"/>
        <v>無</v>
      </c>
      <c r="U1407" s="15" t="str">
        <f t="shared" si="140"/>
        <v>有</v>
      </c>
      <c r="V1407" s="67">
        <f t="shared" si="141"/>
        <v>-7.0422535211267512E-3</v>
      </c>
      <c r="W1407" s="17" t="s">
        <v>969</v>
      </c>
      <c r="X1407" s="46">
        <v>-6</v>
      </c>
      <c r="Y1407" s="71">
        <f t="shared" si="142"/>
        <v>-2.8169014084507045</v>
      </c>
      <c r="Z1407" s="72">
        <v>2115</v>
      </c>
      <c r="AA1407" s="72">
        <v>2117</v>
      </c>
      <c r="AB1407" s="72">
        <v>2115</v>
      </c>
      <c r="AC1407" s="72">
        <v>2117</v>
      </c>
      <c r="AD1407" s="72">
        <v>600</v>
      </c>
      <c r="AE1407" s="72">
        <v>2115</v>
      </c>
      <c r="AF1407" s="72">
        <v>2115</v>
      </c>
      <c r="AG1407" s="72">
        <v>2115</v>
      </c>
      <c r="AH1407" s="72">
        <v>2115</v>
      </c>
      <c r="AI1407" s="72">
        <v>100</v>
      </c>
      <c r="AJ1407" s="72">
        <v>2115</v>
      </c>
      <c r="AK1407" s="72">
        <v>2115</v>
      </c>
      <c r="AL1407" s="72">
        <v>2111</v>
      </c>
      <c r="AM1407" s="72">
        <v>2111</v>
      </c>
      <c r="AN1407" s="72">
        <v>200</v>
      </c>
      <c r="AO1407" s="72">
        <v>2119</v>
      </c>
      <c r="AP1407" s="72">
        <v>2119</v>
      </c>
      <c r="AQ1407" s="72">
        <v>2119</v>
      </c>
      <c r="AR1407" s="72">
        <v>2119</v>
      </c>
      <c r="AS1407" s="72">
        <v>200</v>
      </c>
      <c r="AT1407" s="72">
        <v>2111</v>
      </c>
      <c r="AU1407" s="72">
        <v>2111</v>
      </c>
      <c r="AV1407" s="72">
        <v>2109</v>
      </c>
      <c r="AW1407" s="72">
        <v>2109</v>
      </c>
      <c r="AX1407" s="72">
        <v>400</v>
      </c>
      <c r="BC1407" s="72">
        <v>0</v>
      </c>
    </row>
    <row r="1408" spans="1:55" s="72" customFormat="1" ht="15">
      <c r="A1408" s="15" t="s">
        <v>18</v>
      </c>
      <c r="B1408" s="30">
        <v>41</v>
      </c>
      <c r="C1408" s="30">
        <v>6044</v>
      </c>
      <c r="D1408" s="10" t="s">
        <v>497</v>
      </c>
      <c r="E1408" s="15" t="s">
        <v>20</v>
      </c>
      <c r="F1408" s="15" t="s">
        <v>1035</v>
      </c>
      <c r="G1408" s="50">
        <v>1236</v>
      </c>
      <c r="H1408" s="50">
        <v>15</v>
      </c>
      <c r="I1408" s="58">
        <v>1.23E-2</v>
      </c>
      <c r="J1408" s="50">
        <v>28200</v>
      </c>
      <c r="K1408" s="50">
        <v>1261</v>
      </c>
      <c r="L1408" s="53">
        <v>1235</v>
      </c>
      <c r="M1408" s="63">
        <f t="shared" si="138"/>
        <v>0.96153846153846156</v>
      </c>
      <c r="N1408" s="42" t="str">
        <f>IFERROR(VLOOKUP(C1408, マスタ!$E$2:$G$33, 3, TRUE), "")</f>
        <v>機械</v>
      </c>
      <c r="O1408" s="15" t="str">
        <f>IF(F1408 = "", "", TEXT( WORKDAY(TEXT(LEFT(F1408, FIND("(", F1408) - 1), "yyyy/mm/dd"), 1, マスタ!$A$2:$A$106), "yyyymmdd"))</f>
        <v>20170905</v>
      </c>
      <c r="P1408" s="16">
        <v>42983</v>
      </c>
      <c r="Q1408" s="56">
        <v>1253</v>
      </c>
      <c r="R1408" s="56">
        <v>1253</v>
      </c>
      <c r="S1408" s="56">
        <v>1191</v>
      </c>
      <c r="T1408" s="15" t="str">
        <f t="shared" si="139"/>
        <v>無</v>
      </c>
      <c r="U1408" s="15" t="str">
        <f t="shared" si="140"/>
        <v>有</v>
      </c>
      <c r="V1408" s="67">
        <f t="shared" si="141"/>
        <v>1.3754045307443397E-2</v>
      </c>
      <c r="W1408" s="17" t="s">
        <v>969</v>
      </c>
      <c r="X1408" s="46">
        <v>-8</v>
      </c>
      <c r="Y1408" s="71">
        <f t="shared" si="142"/>
        <v>-6.4724919093851137</v>
      </c>
      <c r="Z1408" s="72">
        <v>1253</v>
      </c>
      <c r="AA1408" s="72">
        <v>1253</v>
      </c>
      <c r="AB1408" s="72">
        <v>1252</v>
      </c>
      <c r="AC1408" s="72">
        <v>1253</v>
      </c>
      <c r="AD1408" s="72">
        <v>1600</v>
      </c>
      <c r="AE1408" s="72">
        <v>1251</v>
      </c>
      <c r="AF1408" s="72">
        <v>1251</v>
      </c>
      <c r="AG1408" s="72">
        <v>1251</v>
      </c>
      <c r="AH1408" s="72">
        <v>1251</v>
      </c>
      <c r="AI1408" s="72">
        <v>100</v>
      </c>
      <c r="AN1408" s="72">
        <v>0</v>
      </c>
      <c r="AS1408" s="72">
        <v>0</v>
      </c>
      <c r="AT1408" s="72">
        <v>1250</v>
      </c>
      <c r="AU1408" s="72">
        <v>1250</v>
      </c>
      <c r="AV1408" s="72">
        <v>1245</v>
      </c>
      <c r="AW1408" s="72">
        <v>1245</v>
      </c>
      <c r="AX1408" s="72">
        <v>1000</v>
      </c>
      <c r="BC1408" s="72">
        <v>0</v>
      </c>
    </row>
    <row r="1409" spans="1:55" s="72" customFormat="1" ht="15">
      <c r="A1409" s="15" t="s">
        <v>18</v>
      </c>
      <c r="B1409" s="30">
        <v>42</v>
      </c>
      <c r="C1409" s="30">
        <v>4021</v>
      </c>
      <c r="D1409" s="10" t="s">
        <v>1045</v>
      </c>
      <c r="E1409" s="15" t="s">
        <v>20</v>
      </c>
      <c r="F1409" s="15" t="s">
        <v>1035</v>
      </c>
      <c r="G1409" s="50">
        <v>3795</v>
      </c>
      <c r="H1409" s="50">
        <v>45</v>
      </c>
      <c r="I1409" s="58">
        <v>1.2E-2</v>
      </c>
      <c r="J1409" s="50">
        <v>672900</v>
      </c>
      <c r="K1409" s="50">
        <v>3830</v>
      </c>
      <c r="L1409" s="53">
        <v>3755</v>
      </c>
      <c r="M1409" s="63">
        <f t="shared" si="138"/>
        <v>0.46666666666666667</v>
      </c>
      <c r="N1409" s="42" t="str">
        <f>IFERROR(VLOOKUP(C1409, マスタ!$E$2:$G$33, 3, TRUE), "")</f>
        <v>化学・医薬品</v>
      </c>
      <c r="O1409" s="15" t="str">
        <f>IF(F1409 = "", "", TEXT( WORKDAY(TEXT(LEFT(F1409, FIND("(", F1409) - 1), "yyyy/mm/dd"), 1, マスタ!$A$2:$A$106), "yyyymmdd"))</f>
        <v>20170905</v>
      </c>
      <c r="P1409" s="16">
        <v>42983</v>
      </c>
      <c r="Q1409" s="56">
        <v>3820</v>
      </c>
      <c r="R1409" s="56">
        <v>3820</v>
      </c>
      <c r="S1409" s="56">
        <v>3755</v>
      </c>
      <c r="T1409" s="15" t="str">
        <f t="shared" si="139"/>
        <v>無</v>
      </c>
      <c r="U1409" s="15" t="str">
        <f t="shared" si="140"/>
        <v>有</v>
      </c>
      <c r="V1409" s="67">
        <f t="shared" si="141"/>
        <v>6.5876152832675672E-3</v>
      </c>
      <c r="W1409" s="17" t="s">
        <v>969</v>
      </c>
      <c r="X1409" s="46">
        <v>-25</v>
      </c>
      <c r="Y1409" s="71">
        <f t="shared" si="142"/>
        <v>-6.587615283267457</v>
      </c>
      <c r="Z1409" s="72">
        <v>3820</v>
      </c>
      <c r="AA1409" s="72">
        <v>3820</v>
      </c>
      <c r="AB1409" s="72">
        <v>3800</v>
      </c>
      <c r="AC1409" s="72">
        <v>3805</v>
      </c>
      <c r="AD1409" s="72">
        <v>21200</v>
      </c>
      <c r="AE1409" s="72">
        <v>3800</v>
      </c>
      <c r="AF1409" s="72">
        <v>3800</v>
      </c>
      <c r="AG1409" s="72">
        <v>3795</v>
      </c>
      <c r="AH1409" s="72">
        <v>3795</v>
      </c>
      <c r="AI1409" s="72">
        <v>6500</v>
      </c>
      <c r="AJ1409" s="72">
        <v>3790</v>
      </c>
      <c r="AK1409" s="72">
        <v>3800</v>
      </c>
      <c r="AL1409" s="72">
        <v>3790</v>
      </c>
      <c r="AM1409" s="72">
        <v>3795</v>
      </c>
      <c r="AN1409" s="72">
        <v>6100</v>
      </c>
      <c r="AO1409" s="72">
        <v>3795</v>
      </c>
      <c r="AP1409" s="72">
        <v>3795</v>
      </c>
      <c r="AQ1409" s="72">
        <v>3795</v>
      </c>
      <c r="AR1409" s="72">
        <v>3795</v>
      </c>
      <c r="AS1409" s="72">
        <v>8100</v>
      </c>
      <c r="AT1409" s="72">
        <v>3795</v>
      </c>
      <c r="AU1409" s="72">
        <v>3795</v>
      </c>
      <c r="AV1409" s="72">
        <v>3795</v>
      </c>
      <c r="AW1409" s="72">
        <v>3795</v>
      </c>
      <c r="AX1409" s="72">
        <v>4400</v>
      </c>
      <c r="AY1409" s="72">
        <v>3795</v>
      </c>
      <c r="AZ1409" s="72">
        <v>3795</v>
      </c>
      <c r="BA1409" s="72">
        <v>3795</v>
      </c>
      <c r="BB1409" s="72">
        <v>3795</v>
      </c>
      <c r="BC1409" s="72">
        <v>2100</v>
      </c>
    </row>
    <row r="1410" spans="1:55" s="72" customFormat="1" ht="15">
      <c r="A1410" s="15" t="s">
        <v>18</v>
      </c>
      <c r="B1410" s="30">
        <v>44</v>
      </c>
      <c r="C1410" s="30">
        <v>8920</v>
      </c>
      <c r="D1410" s="10" t="s">
        <v>268</v>
      </c>
      <c r="E1410" s="15" t="s">
        <v>20</v>
      </c>
      <c r="F1410" s="15" t="s">
        <v>1035</v>
      </c>
      <c r="G1410" s="50">
        <v>5390</v>
      </c>
      <c r="H1410" s="50">
        <v>60</v>
      </c>
      <c r="I1410" s="58">
        <v>1.1299999999999999E-2</v>
      </c>
      <c r="J1410" s="50">
        <v>251400</v>
      </c>
      <c r="K1410" s="50">
        <v>5620</v>
      </c>
      <c r="L1410" s="53">
        <v>5170</v>
      </c>
      <c r="M1410" s="63">
        <f t="shared" si="138"/>
        <v>0.51111111111111107</v>
      </c>
      <c r="N1410" s="42" t="str">
        <f>IFERROR(VLOOKUP(C1410, マスタ!$E$2:$G$33, 3, TRUE), "")</f>
        <v>不動産</v>
      </c>
      <c r="O1410" s="15" t="str">
        <f>IF(F1410 = "", "", TEXT( WORKDAY(TEXT(LEFT(F1410, FIND("(", F1410) - 1), "yyyy/mm/dd"), 1, マスタ!$A$2:$A$106), "yyyymmdd"))</f>
        <v>20170905</v>
      </c>
      <c r="P1410" s="16">
        <v>42983</v>
      </c>
      <c r="Q1410" s="56">
        <v>5400</v>
      </c>
      <c r="R1410" s="56">
        <v>5460</v>
      </c>
      <c r="S1410" s="56">
        <v>5250</v>
      </c>
      <c r="T1410" s="15" t="str">
        <f t="shared" si="139"/>
        <v>有</v>
      </c>
      <c r="U1410" s="15" t="str">
        <f t="shared" si="140"/>
        <v>有</v>
      </c>
      <c r="V1410" s="67">
        <f t="shared" si="141"/>
        <v>1.8552875695732052E-3</v>
      </c>
      <c r="W1410" s="17" t="s">
        <v>967</v>
      </c>
      <c r="X1410" s="46">
        <v>40</v>
      </c>
      <c r="Y1410" s="71">
        <f t="shared" si="142"/>
        <v>7.4211502782931351</v>
      </c>
      <c r="Z1410" s="72">
        <v>5400</v>
      </c>
      <c r="AA1410" s="72">
        <v>5460</v>
      </c>
      <c r="AB1410" s="72">
        <v>5400</v>
      </c>
      <c r="AC1410" s="72">
        <v>5450</v>
      </c>
      <c r="AD1410" s="72">
        <v>4800</v>
      </c>
      <c r="AE1410" s="72">
        <v>5440</v>
      </c>
      <c r="AF1410" s="72">
        <v>5440</v>
      </c>
      <c r="AG1410" s="72">
        <v>5430</v>
      </c>
      <c r="AH1410" s="72">
        <v>5430</v>
      </c>
      <c r="AI1410" s="72">
        <v>200</v>
      </c>
      <c r="AJ1410" s="72">
        <v>5430</v>
      </c>
      <c r="AK1410" s="72">
        <v>5450</v>
      </c>
      <c r="AL1410" s="72">
        <v>5430</v>
      </c>
      <c r="AM1410" s="72">
        <v>5450</v>
      </c>
      <c r="AN1410" s="72">
        <v>500</v>
      </c>
      <c r="AS1410" s="72">
        <v>0</v>
      </c>
      <c r="AT1410" s="72">
        <v>5450</v>
      </c>
      <c r="AU1410" s="72">
        <v>5450</v>
      </c>
      <c r="AV1410" s="72">
        <v>5440</v>
      </c>
      <c r="AW1410" s="72">
        <v>5440</v>
      </c>
      <c r="AX1410" s="72">
        <v>900</v>
      </c>
      <c r="AY1410" s="72">
        <v>5450</v>
      </c>
      <c r="AZ1410" s="72">
        <v>5460</v>
      </c>
      <c r="BA1410" s="72">
        <v>5440</v>
      </c>
      <c r="BB1410" s="72">
        <v>5440</v>
      </c>
      <c r="BC1410" s="72">
        <v>2300</v>
      </c>
    </row>
    <row r="1411" spans="1:55" s="72" customFormat="1" ht="27">
      <c r="A1411" s="15" t="s">
        <v>18</v>
      </c>
      <c r="B1411" s="30">
        <v>47</v>
      </c>
      <c r="C1411" s="30">
        <v>3397</v>
      </c>
      <c r="D1411" s="10" t="s">
        <v>118</v>
      </c>
      <c r="E1411" s="15" t="s">
        <v>20</v>
      </c>
      <c r="F1411" s="15" t="s">
        <v>1035</v>
      </c>
      <c r="G1411" s="50">
        <v>3470</v>
      </c>
      <c r="H1411" s="50">
        <v>35</v>
      </c>
      <c r="I1411" s="58">
        <v>1.0200000000000001E-2</v>
      </c>
      <c r="J1411" s="50">
        <v>633000</v>
      </c>
      <c r="K1411" s="50">
        <v>3570</v>
      </c>
      <c r="L1411" s="53">
        <v>3425</v>
      </c>
      <c r="M1411" s="63">
        <f t="shared" si="138"/>
        <v>0.68965517241379315</v>
      </c>
      <c r="N1411" s="42" t="str">
        <f>IFERROR(VLOOKUP(C1411, マスタ!$E$2:$G$33, 3, TRUE), "")</f>
        <v>繊維製品</v>
      </c>
      <c r="O1411" s="15" t="str">
        <f>IF(F1411 = "", "", TEXT( WORKDAY(TEXT(LEFT(F1411, FIND("(", F1411) - 1), "yyyy/mm/dd"), 1, マスタ!$A$2:$A$106), "yyyymmdd"))</f>
        <v>20170905</v>
      </c>
      <c r="P1411" s="16">
        <v>42983</v>
      </c>
      <c r="Q1411" s="56">
        <v>3475</v>
      </c>
      <c r="R1411" s="56">
        <v>3475</v>
      </c>
      <c r="S1411" s="56">
        <v>3380</v>
      </c>
      <c r="T1411" s="15" t="str">
        <f t="shared" si="139"/>
        <v>無</v>
      </c>
      <c r="U1411" s="15" t="str">
        <f t="shared" si="140"/>
        <v>有</v>
      </c>
      <c r="V1411" s="67">
        <f t="shared" si="141"/>
        <v>1.4409221902016434E-3</v>
      </c>
      <c r="W1411" s="17" t="s">
        <v>966</v>
      </c>
      <c r="X1411" s="46">
        <v>-34</v>
      </c>
      <c r="Y1411" s="71">
        <f t="shared" si="142"/>
        <v>-9.7982708933717575</v>
      </c>
      <c r="Z1411" s="72">
        <v>3475</v>
      </c>
      <c r="AA1411" s="72">
        <v>3475</v>
      </c>
      <c r="AB1411" s="72">
        <v>3435</v>
      </c>
      <c r="AC1411" s="72">
        <v>3440</v>
      </c>
      <c r="AD1411" s="72">
        <v>30300</v>
      </c>
      <c r="AE1411" s="72">
        <v>3435</v>
      </c>
      <c r="AF1411" s="72">
        <v>3435</v>
      </c>
      <c r="AG1411" s="72">
        <v>3425</v>
      </c>
      <c r="AH1411" s="72">
        <v>3425</v>
      </c>
      <c r="AI1411" s="72">
        <v>13800</v>
      </c>
      <c r="AJ1411" s="72">
        <v>3425</v>
      </c>
      <c r="AK1411" s="72">
        <v>3435</v>
      </c>
      <c r="AL1411" s="72">
        <v>3425</v>
      </c>
      <c r="AM1411" s="72">
        <v>3430</v>
      </c>
      <c r="AN1411" s="72">
        <v>2900</v>
      </c>
      <c r="AO1411" s="72">
        <v>3430</v>
      </c>
      <c r="AP1411" s="72">
        <v>3455</v>
      </c>
      <c r="AQ1411" s="72">
        <v>3430</v>
      </c>
      <c r="AR1411" s="72">
        <v>3450</v>
      </c>
      <c r="AS1411" s="72">
        <v>13600</v>
      </c>
      <c r="AT1411" s="72">
        <v>3450</v>
      </c>
      <c r="AU1411" s="72">
        <v>3450</v>
      </c>
      <c r="AV1411" s="72">
        <v>3435</v>
      </c>
      <c r="AW1411" s="72">
        <v>3440</v>
      </c>
      <c r="AX1411" s="72">
        <v>5600</v>
      </c>
      <c r="AY1411" s="72">
        <v>3445</v>
      </c>
      <c r="AZ1411" s="72">
        <v>3445</v>
      </c>
      <c r="BA1411" s="72">
        <v>3440</v>
      </c>
      <c r="BB1411" s="72">
        <v>3440</v>
      </c>
      <c r="BC1411" s="72">
        <v>400</v>
      </c>
    </row>
    <row r="1412" spans="1:55" s="72" customFormat="1" ht="15">
      <c r="A1412" s="15" t="s">
        <v>18</v>
      </c>
      <c r="B1412" s="30">
        <v>48</v>
      </c>
      <c r="C1412" s="30">
        <v>5976</v>
      </c>
      <c r="D1412" s="10" t="s">
        <v>1046</v>
      </c>
      <c r="E1412" s="15" t="s">
        <v>20</v>
      </c>
      <c r="F1412" s="15" t="s">
        <v>1035</v>
      </c>
      <c r="G1412" s="50">
        <v>1091</v>
      </c>
      <c r="H1412" s="50">
        <v>11</v>
      </c>
      <c r="I1412" s="58">
        <v>1.0200000000000001E-2</v>
      </c>
      <c r="J1412" s="50">
        <v>107100</v>
      </c>
      <c r="K1412" s="50">
        <v>1139</v>
      </c>
      <c r="L1412" s="53">
        <v>1086</v>
      </c>
      <c r="M1412" s="63">
        <f t="shared" si="138"/>
        <v>0.90566037735849059</v>
      </c>
      <c r="N1412" s="42" t="str">
        <f>IFERROR(VLOOKUP(C1412, マスタ!$E$2:$G$33, 3, TRUE), "")</f>
        <v>金属製品</v>
      </c>
      <c r="O1412" s="15" t="str">
        <f>IF(F1412 = "", "", TEXT( WORKDAY(TEXT(LEFT(F1412, FIND("(", F1412) - 1), "yyyy/mm/dd"), 1, マスタ!$A$2:$A$106), "yyyymmdd"))</f>
        <v>20170905</v>
      </c>
      <c r="P1412" s="16">
        <v>42983</v>
      </c>
      <c r="Q1412" s="56">
        <v>1098</v>
      </c>
      <c r="R1412" s="56">
        <v>1110</v>
      </c>
      <c r="S1412" s="56">
        <v>1081</v>
      </c>
      <c r="T1412" s="15" t="str">
        <f t="shared" si="139"/>
        <v>有</v>
      </c>
      <c r="U1412" s="15" t="str">
        <f t="shared" si="140"/>
        <v>有</v>
      </c>
      <c r="V1412" s="67">
        <f t="shared" si="141"/>
        <v>6.4161319890008173E-3</v>
      </c>
      <c r="W1412" s="17" t="s">
        <v>967</v>
      </c>
      <c r="X1412" s="46">
        <v>3</v>
      </c>
      <c r="Y1412" s="71">
        <f t="shared" si="142"/>
        <v>2.7497708524289641</v>
      </c>
      <c r="Z1412" s="72">
        <v>1098</v>
      </c>
      <c r="AA1412" s="72">
        <v>1098</v>
      </c>
      <c r="AB1412" s="72">
        <v>1091</v>
      </c>
      <c r="AC1412" s="72">
        <v>1098</v>
      </c>
      <c r="AD1412" s="72">
        <v>3900</v>
      </c>
      <c r="AE1412" s="72">
        <v>1092</v>
      </c>
      <c r="AF1412" s="72">
        <v>1092</v>
      </c>
      <c r="AG1412" s="72">
        <v>1091</v>
      </c>
      <c r="AH1412" s="72">
        <v>1091</v>
      </c>
      <c r="AI1412" s="72">
        <v>300</v>
      </c>
      <c r="AJ1412" s="72">
        <v>1090</v>
      </c>
      <c r="AK1412" s="72">
        <v>1097</v>
      </c>
      <c r="AL1412" s="72">
        <v>1090</v>
      </c>
      <c r="AM1412" s="72">
        <v>1097</v>
      </c>
      <c r="AN1412" s="72">
        <v>200</v>
      </c>
      <c r="AO1412" s="72">
        <v>1098</v>
      </c>
      <c r="AP1412" s="72">
        <v>1101</v>
      </c>
      <c r="AQ1412" s="72">
        <v>1098</v>
      </c>
      <c r="AR1412" s="72">
        <v>1101</v>
      </c>
      <c r="AS1412" s="72">
        <v>2000</v>
      </c>
      <c r="AT1412" s="72">
        <v>1104</v>
      </c>
      <c r="AU1412" s="72">
        <v>1104</v>
      </c>
      <c r="AV1412" s="72">
        <v>1101</v>
      </c>
      <c r="AW1412" s="72">
        <v>1101</v>
      </c>
      <c r="AX1412" s="72">
        <v>1200</v>
      </c>
      <c r="AY1412" s="72">
        <v>1104</v>
      </c>
      <c r="AZ1412" s="72">
        <v>1105</v>
      </c>
      <c r="BA1412" s="72">
        <v>1104</v>
      </c>
      <c r="BB1412" s="72">
        <v>1104</v>
      </c>
      <c r="BC1412" s="72">
        <v>1100</v>
      </c>
    </row>
    <row r="1413" spans="1:55" s="72" customFormat="1" ht="15">
      <c r="A1413" s="15" t="s">
        <v>18</v>
      </c>
      <c r="B1413" s="30">
        <v>50</v>
      </c>
      <c r="C1413" s="30">
        <v>3640</v>
      </c>
      <c r="D1413" s="10" t="s">
        <v>1047</v>
      </c>
      <c r="E1413" s="15" t="s">
        <v>20</v>
      </c>
      <c r="F1413" s="15" t="s">
        <v>1035</v>
      </c>
      <c r="G1413" s="50">
        <v>2283</v>
      </c>
      <c r="H1413" s="50">
        <v>21</v>
      </c>
      <c r="I1413" s="58">
        <v>9.2999999999999992E-3</v>
      </c>
      <c r="J1413" s="50">
        <v>3800</v>
      </c>
      <c r="K1413" s="50">
        <v>2284</v>
      </c>
      <c r="L1413" s="53">
        <v>2257</v>
      </c>
      <c r="M1413" s="63">
        <f t="shared" si="138"/>
        <v>3.7037037037037035E-2</v>
      </c>
      <c r="N1413" s="42" t="str">
        <f>IFERROR(VLOOKUP(C1413, マスタ!$E$2:$G$33, 3, TRUE), "")</f>
        <v>36</v>
      </c>
      <c r="O1413" s="15" t="str">
        <f>IF(F1413 = "", "", TEXT( WORKDAY(TEXT(LEFT(F1413, FIND("(", F1413) - 1), "yyyy/mm/dd"), 1, マスタ!$A$2:$A$106), "yyyymmdd"))</f>
        <v>20170905</v>
      </c>
      <c r="P1413" s="16">
        <v>42983</v>
      </c>
      <c r="Q1413" s="56">
        <v>2283</v>
      </c>
      <c r="R1413" s="56">
        <v>2283</v>
      </c>
      <c r="S1413" s="56">
        <v>2257</v>
      </c>
      <c r="T1413" s="15" t="str">
        <f t="shared" si="139"/>
        <v>無</v>
      </c>
      <c r="U1413" s="15" t="str">
        <f t="shared" si="140"/>
        <v>有</v>
      </c>
      <c r="V1413" s="67">
        <f t="shared" si="141"/>
        <v>0</v>
      </c>
      <c r="W1413" s="17" t="s">
        <v>969</v>
      </c>
      <c r="X1413" s="46">
        <v>-1</v>
      </c>
      <c r="Y1413" s="71">
        <f t="shared" si="142"/>
        <v>-0.43802014892685065</v>
      </c>
      <c r="Z1413" s="72">
        <v>2283</v>
      </c>
      <c r="AA1413" s="72">
        <v>2283</v>
      </c>
      <c r="AB1413" s="72">
        <v>2282</v>
      </c>
      <c r="AC1413" s="72">
        <v>2282</v>
      </c>
      <c r="AD1413" s="72">
        <v>500</v>
      </c>
      <c r="AI1413" s="72">
        <v>0</v>
      </c>
      <c r="AN1413" s="72">
        <v>0</v>
      </c>
      <c r="AS1413" s="72">
        <v>0</v>
      </c>
      <c r="AX1413" s="72">
        <v>0</v>
      </c>
      <c r="BC1413" s="72">
        <v>0</v>
      </c>
    </row>
    <row r="1414" spans="1:55" s="72" customFormat="1" ht="15">
      <c r="A1414" s="15" t="s">
        <v>18</v>
      </c>
      <c r="B1414" s="30">
        <v>1</v>
      </c>
      <c r="C1414" s="30">
        <v>6208</v>
      </c>
      <c r="D1414" s="10" t="s">
        <v>55</v>
      </c>
      <c r="E1414" s="15" t="s">
        <v>20</v>
      </c>
      <c r="F1414" s="15" t="s">
        <v>1048</v>
      </c>
      <c r="G1414" s="50">
        <v>2109</v>
      </c>
      <c r="H1414" s="50">
        <v>400</v>
      </c>
      <c r="I1414" s="58">
        <v>0.2341</v>
      </c>
      <c r="J1414" s="50">
        <v>8339000</v>
      </c>
      <c r="K1414" s="50">
        <v>2109</v>
      </c>
      <c r="L1414" s="53">
        <v>1801</v>
      </c>
      <c r="M1414" s="63">
        <f t="shared" si="138"/>
        <v>0</v>
      </c>
      <c r="N1414" s="42" t="str">
        <f>IFERROR(VLOOKUP(C1414, マスタ!$E$2:$G$33, 3, TRUE), "")</f>
        <v>機械</v>
      </c>
      <c r="O1414" s="15" t="str">
        <f>IF(F1414 = "", "", TEXT( WORKDAY(TEXT(LEFT(F1414, FIND("(", F1414) - 1), "yyyy/mm/dd"), 1, マスタ!$A$2:$A$106), "yyyymmdd"))</f>
        <v>20170906</v>
      </c>
      <c r="P1414" s="16">
        <v>42984</v>
      </c>
      <c r="Q1414" s="56">
        <v>2409</v>
      </c>
      <c r="R1414" s="56">
        <v>2560</v>
      </c>
      <c r="S1414" s="56">
        <v>2134</v>
      </c>
      <c r="T1414" s="15" t="str">
        <f t="shared" si="139"/>
        <v>有</v>
      </c>
      <c r="U1414" s="15" t="str">
        <f t="shared" si="140"/>
        <v>有</v>
      </c>
      <c r="V1414" s="67">
        <f t="shared" si="141"/>
        <v>0.14224751066856323</v>
      </c>
      <c r="W1414" s="17" t="s">
        <v>966</v>
      </c>
      <c r="X1414" s="46">
        <v>-21</v>
      </c>
      <c r="Y1414" s="71">
        <f t="shared" si="142"/>
        <v>-9.9573257467994303</v>
      </c>
      <c r="AD1414" s="72">
        <v>0</v>
      </c>
      <c r="AI1414" s="72">
        <v>0</v>
      </c>
      <c r="AN1414" s="72">
        <v>0</v>
      </c>
      <c r="AO1414" s="72">
        <v>2409</v>
      </c>
      <c r="AP1414" s="72">
        <v>2464</v>
      </c>
      <c r="AQ1414" s="72">
        <v>2334</v>
      </c>
      <c r="AR1414" s="72">
        <v>2445</v>
      </c>
      <c r="AS1414" s="72">
        <v>871200</v>
      </c>
      <c r="AT1414" s="72">
        <v>2448</v>
      </c>
      <c r="AU1414" s="72">
        <v>2449</v>
      </c>
      <c r="AV1414" s="72">
        <v>2334</v>
      </c>
      <c r="AW1414" s="72">
        <v>2337</v>
      </c>
      <c r="AX1414" s="72">
        <v>286200</v>
      </c>
      <c r="AY1414" s="72">
        <v>2340</v>
      </c>
      <c r="AZ1414" s="72">
        <v>2400</v>
      </c>
      <c r="BA1414" s="72">
        <v>2292</v>
      </c>
      <c r="BB1414" s="72">
        <v>2392</v>
      </c>
      <c r="BC1414" s="72">
        <v>321000</v>
      </c>
    </row>
    <row r="1415" spans="1:55" s="72" customFormat="1" ht="27">
      <c r="A1415" s="15" t="s">
        <v>18</v>
      </c>
      <c r="B1415" s="30">
        <v>3</v>
      </c>
      <c r="C1415" s="30">
        <v>7570</v>
      </c>
      <c r="D1415" s="10" t="s">
        <v>1049</v>
      </c>
      <c r="E1415" s="15" t="s">
        <v>20</v>
      </c>
      <c r="F1415" s="15" t="s">
        <v>1048</v>
      </c>
      <c r="G1415" s="50">
        <v>1578</v>
      </c>
      <c r="H1415" s="50">
        <v>114</v>
      </c>
      <c r="I1415" s="58">
        <v>7.7899999999999997E-2</v>
      </c>
      <c r="J1415" s="50">
        <v>81600</v>
      </c>
      <c r="K1415" s="50">
        <v>1644</v>
      </c>
      <c r="L1415" s="53">
        <v>1551</v>
      </c>
      <c r="M1415" s="63">
        <f t="shared" si="138"/>
        <v>0.70967741935483875</v>
      </c>
      <c r="N1415" s="42" t="str">
        <f>IFERROR(VLOOKUP(C1415, マスタ!$E$2:$G$33, 3, TRUE), "")</f>
        <v>75</v>
      </c>
      <c r="O1415" s="15" t="str">
        <f>IF(F1415 = "", "", TEXT( WORKDAY(TEXT(LEFT(F1415, FIND("(", F1415) - 1), "yyyy/mm/dd"), 1, マスタ!$A$2:$A$106), "yyyymmdd"))</f>
        <v>20170906</v>
      </c>
      <c r="P1415" s="16">
        <v>42984</v>
      </c>
      <c r="Q1415" s="56">
        <v>1572</v>
      </c>
      <c r="R1415" s="56">
        <v>1600</v>
      </c>
      <c r="S1415" s="56">
        <v>1550</v>
      </c>
      <c r="T1415" s="15" t="str">
        <f t="shared" si="139"/>
        <v>有</v>
      </c>
      <c r="U1415" s="15" t="str">
        <f t="shared" si="140"/>
        <v>有</v>
      </c>
      <c r="V1415" s="67">
        <f t="shared" si="141"/>
        <v>-3.8022813688213253E-3</v>
      </c>
      <c r="W1415" s="17" t="s">
        <v>966</v>
      </c>
      <c r="X1415" s="46">
        <v>-15</v>
      </c>
      <c r="Y1415" s="71">
        <f t="shared" si="142"/>
        <v>-9.5057034220532319</v>
      </c>
      <c r="Z1415" s="72">
        <v>1572</v>
      </c>
      <c r="AA1415" s="72">
        <v>1572</v>
      </c>
      <c r="AB1415" s="72">
        <v>1550</v>
      </c>
      <c r="AC1415" s="72">
        <v>1550</v>
      </c>
      <c r="AD1415" s="72">
        <v>7200</v>
      </c>
      <c r="AE1415" s="72">
        <v>1550</v>
      </c>
      <c r="AF1415" s="72">
        <v>1570</v>
      </c>
      <c r="AG1415" s="72">
        <v>1550</v>
      </c>
      <c r="AH1415" s="72">
        <v>1570</v>
      </c>
      <c r="AI1415" s="72">
        <v>1900</v>
      </c>
      <c r="AJ1415" s="72">
        <v>1565</v>
      </c>
      <c r="AK1415" s="72">
        <v>1565</v>
      </c>
      <c r="AL1415" s="72">
        <v>1558</v>
      </c>
      <c r="AM1415" s="72">
        <v>1558</v>
      </c>
      <c r="AN1415" s="72">
        <v>500</v>
      </c>
      <c r="AO1415" s="72">
        <v>1557</v>
      </c>
      <c r="AP1415" s="72">
        <v>1557</v>
      </c>
      <c r="AQ1415" s="72">
        <v>1555</v>
      </c>
      <c r="AR1415" s="72">
        <v>1555</v>
      </c>
      <c r="AS1415" s="72">
        <v>400</v>
      </c>
      <c r="AX1415" s="72">
        <v>0</v>
      </c>
      <c r="AY1415" s="72">
        <v>1559</v>
      </c>
      <c r="AZ1415" s="72">
        <v>1560</v>
      </c>
      <c r="BA1415" s="72">
        <v>1559</v>
      </c>
      <c r="BB1415" s="72">
        <v>1560</v>
      </c>
      <c r="BC1415" s="72">
        <v>200</v>
      </c>
    </row>
    <row r="1416" spans="1:55" s="72" customFormat="1" ht="15">
      <c r="A1416" s="15" t="s">
        <v>18</v>
      </c>
      <c r="B1416" s="30">
        <v>4</v>
      </c>
      <c r="C1416" s="30">
        <v>3926</v>
      </c>
      <c r="D1416" s="10" t="s">
        <v>755</v>
      </c>
      <c r="E1416" s="15" t="s">
        <v>20</v>
      </c>
      <c r="F1416" s="15" t="s">
        <v>1048</v>
      </c>
      <c r="G1416" s="50">
        <v>4185</v>
      </c>
      <c r="H1416" s="50">
        <v>265</v>
      </c>
      <c r="I1416" s="58">
        <v>6.7599999999999993E-2</v>
      </c>
      <c r="J1416" s="50">
        <v>145000</v>
      </c>
      <c r="K1416" s="50">
        <v>4280</v>
      </c>
      <c r="L1416" s="53">
        <v>3965</v>
      </c>
      <c r="M1416" s="63">
        <f t="shared" si="138"/>
        <v>0.30158730158730157</v>
      </c>
      <c r="N1416" s="42" t="str">
        <f>IFERROR(VLOOKUP(C1416, マスタ!$E$2:$G$33, 3, TRUE), "")</f>
        <v>パルプ・紙</v>
      </c>
      <c r="O1416" s="15" t="str">
        <f>IF(F1416 = "", "", TEXT( WORKDAY(TEXT(LEFT(F1416, FIND("(", F1416) - 1), "yyyy/mm/dd"), 1, マスタ!$A$2:$A$106), "yyyymmdd"))</f>
        <v>20170906</v>
      </c>
      <c r="P1416" s="16">
        <v>42984</v>
      </c>
      <c r="Q1416" s="56">
        <v>4045</v>
      </c>
      <c r="R1416" s="56">
        <v>4255</v>
      </c>
      <c r="S1416" s="56">
        <v>3990</v>
      </c>
      <c r="T1416" s="15" t="str">
        <f t="shared" si="139"/>
        <v>有</v>
      </c>
      <c r="U1416" s="15" t="str">
        <f t="shared" si="140"/>
        <v>有</v>
      </c>
      <c r="V1416" s="67">
        <f t="shared" si="141"/>
        <v>-3.3452807646356053E-2</v>
      </c>
      <c r="W1416" s="17" t="s">
        <v>966</v>
      </c>
      <c r="X1416" s="46">
        <v>-41</v>
      </c>
      <c r="Y1416" s="71">
        <f t="shared" si="142"/>
        <v>-9.7968936678614096</v>
      </c>
      <c r="Z1416" s="72">
        <v>4045</v>
      </c>
      <c r="AA1416" s="72">
        <v>4080</v>
      </c>
      <c r="AB1416" s="72">
        <v>4010</v>
      </c>
      <c r="AC1416" s="72">
        <v>4010</v>
      </c>
      <c r="AD1416" s="72">
        <v>4500</v>
      </c>
      <c r="AE1416" s="72">
        <v>4005</v>
      </c>
      <c r="AF1416" s="72">
        <v>4130</v>
      </c>
      <c r="AG1416" s="72">
        <v>3990</v>
      </c>
      <c r="AH1416" s="72">
        <v>4115</v>
      </c>
      <c r="AI1416" s="72">
        <v>3800</v>
      </c>
      <c r="AJ1416" s="72">
        <v>4125</v>
      </c>
      <c r="AK1416" s="72">
        <v>4190</v>
      </c>
      <c r="AL1416" s="72">
        <v>4125</v>
      </c>
      <c r="AM1416" s="72">
        <v>4170</v>
      </c>
      <c r="AN1416" s="72">
        <v>2200</v>
      </c>
      <c r="AO1416" s="72">
        <v>4165</v>
      </c>
      <c r="AP1416" s="72">
        <v>4250</v>
      </c>
      <c r="AQ1416" s="72">
        <v>4155</v>
      </c>
      <c r="AR1416" s="72">
        <v>4245</v>
      </c>
      <c r="AS1416" s="72">
        <v>3200</v>
      </c>
      <c r="AT1416" s="72">
        <v>4250</v>
      </c>
      <c r="AU1416" s="72">
        <v>4255</v>
      </c>
      <c r="AV1416" s="72">
        <v>4230</v>
      </c>
      <c r="AW1416" s="72">
        <v>4240</v>
      </c>
      <c r="AX1416" s="72">
        <v>1300</v>
      </c>
      <c r="AY1416" s="72">
        <v>4215</v>
      </c>
      <c r="AZ1416" s="72">
        <v>4220</v>
      </c>
      <c r="BA1416" s="72">
        <v>4175</v>
      </c>
      <c r="BB1416" s="72">
        <v>4200</v>
      </c>
      <c r="BC1416" s="72">
        <v>2200</v>
      </c>
    </row>
    <row r="1417" spans="1:55" s="72" customFormat="1" ht="15">
      <c r="A1417" s="15" t="s">
        <v>1084</v>
      </c>
      <c r="B1417" s="30">
        <v>6</v>
      </c>
      <c r="C1417" s="30">
        <v>7740</v>
      </c>
      <c r="D1417" s="10" t="s">
        <v>1050</v>
      </c>
      <c r="E1417" s="15" t="s">
        <v>20</v>
      </c>
      <c r="F1417" s="15" t="s">
        <v>1048</v>
      </c>
      <c r="G1417" s="50">
        <v>2023</v>
      </c>
      <c r="H1417" s="50">
        <v>72</v>
      </c>
      <c r="I1417" s="58">
        <v>3.6900000000000002E-2</v>
      </c>
      <c r="J1417" s="50">
        <v>226200</v>
      </c>
      <c r="K1417" s="50">
        <v>2026</v>
      </c>
      <c r="L1417" s="53">
        <v>1960</v>
      </c>
      <c r="M1417" s="63">
        <f t="shared" si="138"/>
        <v>4.5454545454545456E-2</v>
      </c>
      <c r="N1417" s="42" t="str">
        <f>IFERROR(VLOOKUP(C1417, マスタ!$E$2:$G$33, 3, TRUE), "")</f>
        <v>精密機械</v>
      </c>
      <c r="O1417" s="15" t="str">
        <f>IF(F1417 = "", "", TEXT( WORKDAY(TEXT(LEFT(F1417, FIND("(", F1417) - 1), "yyyy/mm/dd"), 1, マスタ!$A$2:$A$106), "yyyymmdd"))</f>
        <v>20170906</v>
      </c>
      <c r="P1417" s="16">
        <v>42984</v>
      </c>
      <c r="Q1417" s="56">
        <v>2004</v>
      </c>
      <c r="R1417" s="56">
        <v>2033</v>
      </c>
      <c r="S1417" s="56">
        <v>1982</v>
      </c>
      <c r="T1417" s="15" t="str">
        <f t="shared" si="139"/>
        <v>有</v>
      </c>
      <c r="U1417" s="15" t="str">
        <f t="shared" si="140"/>
        <v>有</v>
      </c>
      <c r="V1417" s="67">
        <f t="shared" si="141"/>
        <v>-9.3919920909539822E-3</v>
      </c>
      <c r="W1417" s="17" t="s">
        <v>966</v>
      </c>
      <c r="X1417" s="46">
        <v>-20</v>
      </c>
      <c r="Y1417" s="71">
        <f t="shared" si="142"/>
        <v>-9.8863074641621367</v>
      </c>
      <c r="Z1417" s="72">
        <v>2004</v>
      </c>
      <c r="AA1417" s="72">
        <v>2010</v>
      </c>
      <c r="AB1417" s="72">
        <v>2000</v>
      </c>
      <c r="AC1417" s="72">
        <v>2000</v>
      </c>
      <c r="AD1417" s="72">
        <v>4500</v>
      </c>
      <c r="AE1417" s="72">
        <v>1995</v>
      </c>
      <c r="AF1417" s="72">
        <v>1999</v>
      </c>
      <c r="AG1417" s="72">
        <v>1990</v>
      </c>
      <c r="AH1417" s="72">
        <v>1997</v>
      </c>
      <c r="AI1417" s="72">
        <v>2900</v>
      </c>
      <c r="AJ1417" s="72">
        <v>1994</v>
      </c>
      <c r="AK1417" s="72">
        <v>1998</v>
      </c>
      <c r="AL1417" s="72">
        <v>1991</v>
      </c>
      <c r="AM1417" s="72">
        <v>1998</v>
      </c>
      <c r="AN1417" s="72">
        <v>900</v>
      </c>
      <c r="AO1417" s="72">
        <v>1998</v>
      </c>
      <c r="AP1417" s="72">
        <v>2000</v>
      </c>
      <c r="AQ1417" s="72">
        <v>1982</v>
      </c>
      <c r="AR1417" s="72">
        <v>1985</v>
      </c>
      <c r="AS1417" s="72">
        <v>6500</v>
      </c>
      <c r="AT1417" s="72">
        <v>1985</v>
      </c>
      <c r="AU1417" s="72">
        <v>1996</v>
      </c>
      <c r="AV1417" s="72">
        <v>1984</v>
      </c>
      <c r="AW1417" s="72">
        <v>1989</v>
      </c>
      <c r="AX1417" s="72">
        <v>3300</v>
      </c>
      <c r="AY1417" s="72">
        <v>1988</v>
      </c>
      <c r="AZ1417" s="72">
        <v>1997</v>
      </c>
      <c r="BA1417" s="72">
        <v>1988</v>
      </c>
      <c r="BB1417" s="72">
        <v>1997</v>
      </c>
      <c r="BC1417" s="72">
        <v>1600</v>
      </c>
    </row>
    <row r="1418" spans="1:55" s="72" customFormat="1" ht="15">
      <c r="A1418" s="15" t="s">
        <v>18</v>
      </c>
      <c r="B1418" s="30">
        <v>7</v>
      </c>
      <c r="C1418" s="30">
        <v>6641</v>
      </c>
      <c r="D1418" s="10" t="s">
        <v>337</v>
      </c>
      <c r="E1418" s="15" t="s">
        <v>20</v>
      </c>
      <c r="F1418" s="15" t="s">
        <v>1048</v>
      </c>
      <c r="G1418" s="50">
        <v>1322</v>
      </c>
      <c r="H1418" s="50">
        <v>47</v>
      </c>
      <c r="I1418" s="58">
        <v>3.6900000000000002E-2</v>
      </c>
      <c r="J1418" s="50">
        <v>1639900</v>
      </c>
      <c r="K1418" s="50">
        <v>1330</v>
      </c>
      <c r="L1418" s="53">
        <v>1280</v>
      </c>
      <c r="M1418" s="63">
        <f t="shared" si="138"/>
        <v>0.16</v>
      </c>
      <c r="N1418" s="42" t="str">
        <f>IFERROR(VLOOKUP(C1418, マスタ!$E$2:$G$33, 3, TRUE), "")</f>
        <v>電気</v>
      </c>
      <c r="O1418" s="15" t="str">
        <f>IF(F1418 = "", "", TEXT( WORKDAY(TEXT(LEFT(F1418, FIND("(", F1418) - 1), "yyyy/mm/dd"), 1, マスタ!$A$2:$A$106), "yyyymmdd"))</f>
        <v>20170906</v>
      </c>
      <c r="P1418" s="16">
        <v>42984</v>
      </c>
      <c r="Q1418" s="56">
        <v>1316</v>
      </c>
      <c r="R1418" s="56">
        <v>1341</v>
      </c>
      <c r="S1418" s="56">
        <v>1305</v>
      </c>
      <c r="T1418" s="15" t="str">
        <f t="shared" si="139"/>
        <v>有</v>
      </c>
      <c r="U1418" s="15" t="str">
        <f t="shared" si="140"/>
        <v>無</v>
      </c>
      <c r="V1418" s="67">
        <f t="shared" si="141"/>
        <v>-4.5385779122542047E-3</v>
      </c>
      <c r="W1418" s="17" t="s">
        <v>967</v>
      </c>
      <c r="X1418" s="46">
        <v>19</v>
      </c>
      <c r="Y1418" s="71">
        <f t="shared" si="142"/>
        <v>14.372163388804841</v>
      </c>
      <c r="Z1418" s="72">
        <v>1316</v>
      </c>
      <c r="AA1418" s="72">
        <v>1316</v>
      </c>
      <c r="AB1418" s="72">
        <v>1305</v>
      </c>
      <c r="AC1418" s="72">
        <v>1313</v>
      </c>
      <c r="AD1418" s="72">
        <v>69600</v>
      </c>
      <c r="AE1418" s="72">
        <v>1312</v>
      </c>
      <c r="AF1418" s="72">
        <v>1323</v>
      </c>
      <c r="AG1418" s="72">
        <v>1312</v>
      </c>
      <c r="AH1418" s="72">
        <v>1323</v>
      </c>
      <c r="AI1418" s="72">
        <v>27800</v>
      </c>
      <c r="AJ1418" s="72">
        <v>1323</v>
      </c>
      <c r="AK1418" s="72">
        <v>1330</v>
      </c>
      <c r="AL1418" s="72">
        <v>1321</v>
      </c>
      <c r="AM1418" s="72">
        <v>1330</v>
      </c>
      <c r="AN1418" s="72">
        <v>21500</v>
      </c>
      <c r="AO1418" s="72">
        <v>1329</v>
      </c>
      <c r="AP1418" s="72">
        <v>1336</v>
      </c>
      <c r="AQ1418" s="72">
        <v>1328</v>
      </c>
      <c r="AR1418" s="72">
        <v>1335</v>
      </c>
      <c r="AS1418" s="72">
        <v>34200</v>
      </c>
      <c r="AT1418" s="72">
        <v>1335</v>
      </c>
      <c r="AU1418" s="72">
        <v>1338</v>
      </c>
      <c r="AV1418" s="72">
        <v>1335</v>
      </c>
      <c r="AW1418" s="72">
        <v>1335</v>
      </c>
      <c r="AX1418" s="72">
        <v>17200</v>
      </c>
      <c r="AY1418" s="72">
        <v>1334</v>
      </c>
      <c r="AZ1418" s="72">
        <v>1336</v>
      </c>
      <c r="BA1418" s="72">
        <v>1332</v>
      </c>
      <c r="BB1418" s="72">
        <v>1335</v>
      </c>
      <c r="BC1418" s="72">
        <v>15500</v>
      </c>
    </row>
    <row r="1419" spans="1:55" s="72" customFormat="1" ht="15">
      <c r="A1419" s="15" t="s">
        <v>18</v>
      </c>
      <c r="B1419" s="30">
        <v>8</v>
      </c>
      <c r="C1419" s="30">
        <v>9743</v>
      </c>
      <c r="D1419" s="10" t="s">
        <v>1051</v>
      </c>
      <c r="E1419" s="15" t="s">
        <v>20</v>
      </c>
      <c r="F1419" s="15" t="s">
        <v>1048</v>
      </c>
      <c r="G1419" s="50">
        <v>1202</v>
      </c>
      <c r="H1419" s="50">
        <v>41</v>
      </c>
      <c r="I1419" s="58">
        <v>3.5299999999999998E-2</v>
      </c>
      <c r="J1419" s="50">
        <v>942000</v>
      </c>
      <c r="K1419" s="50">
        <v>1242</v>
      </c>
      <c r="L1419" s="53">
        <v>1198</v>
      </c>
      <c r="M1419" s="63">
        <f t="shared" si="138"/>
        <v>0.90909090909090906</v>
      </c>
      <c r="N1419" s="42" t="str">
        <f>IFERROR(VLOOKUP(C1419, マスタ!$E$2:$G$33, 3, TRUE), "")</f>
        <v>サービス</v>
      </c>
      <c r="O1419" s="15" t="str">
        <f>IF(F1419 = "", "", TEXT( WORKDAY(TEXT(LEFT(F1419, FIND("(", F1419) - 1), "yyyy/mm/dd"), 1, マスタ!$A$2:$A$106), "yyyymmdd"))</f>
        <v>20170906</v>
      </c>
      <c r="P1419" s="16">
        <v>42984</v>
      </c>
      <c r="Q1419" s="56">
        <v>1200</v>
      </c>
      <c r="R1419" s="56">
        <v>1225</v>
      </c>
      <c r="S1419" s="56">
        <v>1171</v>
      </c>
      <c r="T1419" s="15" t="str">
        <f t="shared" si="139"/>
        <v>有</v>
      </c>
      <c r="U1419" s="15" t="str">
        <f t="shared" si="140"/>
        <v>有</v>
      </c>
      <c r="V1419" s="67">
        <f t="shared" si="141"/>
        <v>-1.6638935108153063E-3</v>
      </c>
      <c r="W1419" s="17" t="s">
        <v>968</v>
      </c>
      <c r="X1419" s="46">
        <v>24</v>
      </c>
      <c r="Y1419" s="71">
        <f t="shared" si="142"/>
        <v>19.966722129783694</v>
      </c>
      <c r="Z1419" s="72">
        <v>1200</v>
      </c>
      <c r="AA1419" s="72">
        <v>1214</v>
      </c>
      <c r="AB1419" s="72">
        <v>1200</v>
      </c>
      <c r="AC1419" s="72">
        <v>1207</v>
      </c>
      <c r="AD1419" s="72">
        <v>17600</v>
      </c>
      <c r="AE1419" s="72">
        <v>1205</v>
      </c>
      <c r="AF1419" s="72">
        <v>1221</v>
      </c>
      <c r="AG1419" s="72">
        <v>1204</v>
      </c>
      <c r="AH1419" s="72">
        <v>1217</v>
      </c>
      <c r="AI1419" s="72">
        <v>10200</v>
      </c>
      <c r="AJ1419" s="72">
        <v>1218</v>
      </c>
      <c r="AK1419" s="72">
        <v>1225</v>
      </c>
      <c r="AL1419" s="72">
        <v>1218</v>
      </c>
      <c r="AM1419" s="72">
        <v>1222</v>
      </c>
      <c r="AN1419" s="72">
        <v>13200</v>
      </c>
      <c r="AO1419" s="72">
        <v>1222</v>
      </c>
      <c r="AP1419" s="72">
        <v>1222</v>
      </c>
      <c r="AQ1419" s="72">
        <v>1213</v>
      </c>
      <c r="AR1419" s="72">
        <v>1213</v>
      </c>
      <c r="AS1419" s="72">
        <v>6000</v>
      </c>
      <c r="AT1419" s="72">
        <v>1212</v>
      </c>
      <c r="AU1419" s="72">
        <v>1218</v>
      </c>
      <c r="AV1419" s="72">
        <v>1210</v>
      </c>
      <c r="AW1419" s="72">
        <v>1212</v>
      </c>
      <c r="AX1419" s="72">
        <v>11000</v>
      </c>
      <c r="AY1419" s="72">
        <v>1213</v>
      </c>
      <c r="AZ1419" s="72">
        <v>1213</v>
      </c>
      <c r="BA1419" s="72">
        <v>1203</v>
      </c>
      <c r="BB1419" s="72">
        <v>1207</v>
      </c>
      <c r="BC1419" s="72">
        <v>6800</v>
      </c>
    </row>
    <row r="1420" spans="1:55" s="72" customFormat="1" ht="15">
      <c r="A1420" s="15" t="s">
        <v>18</v>
      </c>
      <c r="B1420" s="30">
        <v>11</v>
      </c>
      <c r="C1420" s="30">
        <v>7734</v>
      </c>
      <c r="D1420" s="10" t="s">
        <v>978</v>
      </c>
      <c r="E1420" s="15" t="s">
        <v>20</v>
      </c>
      <c r="F1420" s="15" t="s">
        <v>1048</v>
      </c>
      <c r="G1420" s="50">
        <v>2185</v>
      </c>
      <c r="H1420" s="50">
        <v>55</v>
      </c>
      <c r="I1420" s="58">
        <v>2.58E-2</v>
      </c>
      <c r="J1420" s="50">
        <v>95200</v>
      </c>
      <c r="K1420" s="50">
        <v>2200</v>
      </c>
      <c r="L1420" s="53">
        <v>2100</v>
      </c>
      <c r="M1420" s="63">
        <f t="shared" si="138"/>
        <v>0.15</v>
      </c>
      <c r="N1420" s="42" t="str">
        <f>IFERROR(VLOOKUP(C1420, マスタ!$E$2:$G$33, 3, TRUE), "")</f>
        <v>精密機械</v>
      </c>
      <c r="O1420" s="15" t="str">
        <f>IF(F1420 = "", "", TEXT( WORKDAY(TEXT(LEFT(F1420, FIND("(", F1420) - 1), "yyyy/mm/dd"), 1, マスタ!$A$2:$A$106), "yyyymmdd"))</f>
        <v>20170906</v>
      </c>
      <c r="P1420" s="16">
        <v>42984</v>
      </c>
      <c r="Q1420" s="56">
        <v>2172</v>
      </c>
      <c r="R1420" s="56">
        <v>2207</v>
      </c>
      <c r="S1420" s="56">
        <v>2151</v>
      </c>
      <c r="T1420" s="15" t="str">
        <f t="shared" si="139"/>
        <v>有</v>
      </c>
      <c r="U1420" s="15" t="str">
        <f t="shared" si="140"/>
        <v>有</v>
      </c>
      <c r="V1420" s="67">
        <f t="shared" si="141"/>
        <v>-5.9496567505721298E-3</v>
      </c>
      <c r="W1420" s="17" t="s">
        <v>966</v>
      </c>
      <c r="X1420" s="46">
        <v>-21</v>
      </c>
      <c r="Y1420" s="71">
        <f t="shared" si="142"/>
        <v>-9.610983981693364</v>
      </c>
      <c r="Z1420" s="72">
        <v>2172</v>
      </c>
      <c r="AA1420" s="72">
        <v>2172</v>
      </c>
      <c r="AB1420" s="72">
        <v>2152</v>
      </c>
      <c r="AC1420" s="72">
        <v>2152</v>
      </c>
      <c r="AD1420" s="72">
        <v>3900</v>
      </c>
      <c r="AE1420" s="72">
        <v>2151</v>
      </c>
      <c r="AF1420" s="72">
        <v>2163</v>
      </c>
      <c r="AG1420" s="72">
        <v>2151</v>
      </c>
      <c r="AH1420" s="72">
        <v>2161</v>
      </c>
      <c r="AI1420" s="72">
        <v>400</v>
      </c>
      <c r="AJ1420" s="72">
        <v>2170</v>
      </c>
      <c r="AK1420" s="72">
        <v>2175</v>
      </c>
      <c r="AL1420" s="72">
        <v>2167</v>
      </c>
      <c r="AM1420" s="72">
        <v>2175</v>
      </c>
      <c r="AN1420" s="72">
        <v>700</v>
      </c>
      <c r="AO1420" s="72">
        <v>2173</v>
      </c>
      <c r="AP1420" s="72">
        <v>2185</v>
      </c>
      <c r="AQ1420" s="72">
        <v>2172</v>
      </c>
      <c r="AR1420" s="72">
        <v>2185</v>
      </c>
      <c r="AS1420" s="72">
        <v>500</v>
      </c>
      <c r="AT1420" s="72">
        <v>2188</v>
      </c>
      <c r="AU1420" s="72">
        <v>2207</v>
      </c>
      <c r="AV1420" s="72">
        <v>2181</v>
      </c>
      <c r="AW1420" s="72">
        <v>2194</v>
      </c>
      <c r="AX1420" s="72">
        <v>3600</v>
      </c>
      <c r="AY1420" s="72">
        <v>2194</v>
      </c>
      <c r="AZ1420" s="72">
        <v>2196</v>
      </c>
      <c r="BA1420" s="72">
        <v>2187</v>
      </c>
      <c r="BB1420" s="72">
        <v>2196</v>
      </c>
      <c r="BC1420" s="72">
        <v>900</v>
      </c>
    </row>
    <row r="1421" spans="1:55" s="72" customFormat="1" ht="15">
      <c r="A1421" s="15" t="s">
        <v>18</v>
      </c>
      <c r="B1421" s="30">
        <v>13</v>
      </c>
      <c r="C1421" s="30">
        <v>2267</v>
      </c>
      <c r="D1421" s="10" t="s">
        <v>1052</v>
      </c>
      <c r="E1421" s="15" t="s">
        <v>20</v>
      </c>
      <c r="F1421" s="15" t="s">
        <v>1048</v>
      </c>
      <c r="G1421" s="50">
        <v>7630</v>
      </c>
      <c r="H1421" s="50">
        <v>180</v>
      </c>
      <c r="I1421" s="58">
        <v>2.4199999999999999E-2</v>
      </c>
      <c r="J1421" s="50">
        <v>358700</v>
      </c>
      <c r="K1421" s="50">
        <v>7680</v>
      </c>
      <c r="L1421" s="53">
        <v>7500</v>
      </c>
      <c r="M1421" s="63">
        <f t="shared" si="138"/>
        <v>0.27777777777777779</v>
      </c>
      <c r="N1421" s="42" t="str">
        <f>IFERROR(VLOOKUP(C1421, マスタ!$E$2:$G$33, 3, TRUE), "")</f>
        <v>食品</v>
      </c>
      <c r="O1421" s="15" t="str">
        <f>IF(F1421 = "", "", TEXT( WORKDAY(TEXT(LEFT(F1421, FIND("(", F1421) - 1), "yyyy/mm/dd"), 1, マスタ!$A$2:$A$106), "yyyymmdd"))</f>
        <v>20170906</v>
      </c>
      <c r="P1421" s="16">
        <v>42984</v>
      </c>
      <c r="Q1421" s="56">
        <v>7610</v>
      </c>
      <c r="R1421" s="56">
        <v>7750</v>
      </c>
      <c r="S1421" s="56">
        <v>7590</v>
      </c>
      <c r="T1421" s="15" t="str">
        <f t="shared" si="139"/>
        <v>有</v>
      </c>
      <c r="U1421" s="15" t="str">
        <f t="shared" si="140"/>
        <v>無</v>
      </c>
      <c r="V1421" s="67">
        <f t="shared" si="141"/>
        <v>-2.6212319790301919E-3</v>
      </c>
      <c r="W1421" s="17" t="s">
        <v>967</v>
      </c>
      <c r="X1421" s="46">
        <v>30</v>
      </c>
      <c r="Y1421" s="71">
        <f t="shared" si="142"/>
        <v>3.9318479685452159</v>
      </c>
      <c r="Z1421" s="72">
        <v>7610</v>
      </c>
      <c r="AA1421" s="72">
        <v>7640</v>
      </c>
      <c r="AB1421" s="72">
        <v>7590</v>
      </c>
      <c r="AC1421" s="72">
        <v>7590</v>
      </c>
      <c r="AD1421" s="72">
        <v>11900</v>
      </c>
      <c r="AE1421" s="72">
        <v>7600</v>
      </c>
      <c r="AF1421" s="72">
        <v>7610</v>
      </c>
      <c r="AG1421" s="72">
        <v>7590</v>
      </c>
      <c r="AH1421" s="72">
        <v>7610</v>
      </c>
      <c r="AI1421" s="72">
        <v>2700</v>
      </c>
      <c r="AJ1421" s="72">
        <v>7610</v>
      </c>
      <c r="AK1421" s="72">
        <v>7630</v>
      </c>
      <c r="AL1421" s="72">
        <v>7610</v>
      </c>
      <c r="AM1421" s="72">
        <v>7610</v>
      </c>
      <c r="AN1421" s="72">
        <v>3000</v>
      </c>
      <c r="AO1421" s="72">
        <v>7620</v>
      </c>
      <c r="AP1421" s="72">
        <v>7640</v>
      </c>
      <c r="AQ1421" s="72">
        <v>7620</v>
      </c>
      <c r="AR1421" s="72">
        <v>7630</v>
      </c>
      <c r="AS1421" s="72">
        <v>7500</v>
      </c>
      <c r="AT1421" s="72">
        <v>7630</v>
      </c>
      <c r="AU1421" s="72">
        <v>7650</v>
      </c>
      <c r="AV1421" s="72">
        <v>7630</v>
      </c>
      <c r="AW1421" s="72">
        <v>7640</v>
      </c>
      <c r="AX1421" s="72">
        <v>4400</v>
      </c>
      <c r="AY1421" s="72">
        <v>7640</v>
      </c>
      <c r="AZ1421" s="72">
        <v>7650</v>
      </c>
      <c r="BA1421" s="72">
        <v>7630</v>
      </c>
      <c r="BB1421" s="72">
        <v>7650</v>
      </c>
      <c r="BC1421" s="72">
        <v>4000</v>
      </c>
    </row>
    <row r="1422" spans="1:55" s="72" customFormat="1" ht="15">
      <c r="A1422" s="15" t="s">
        <v>18</v>
      </c>
      <c r="B1422" s="30">
        <v>17</v>
      </c>
      <c r="C1422" s="30">
        <v>7226</v>
      </c>
      <c r="D1422" s="10" t="s">
        <v>1042</v>
      </c>
      <c r="E1422" s="15" t="s">
        <v>20</v>
      </c>
      <c r="F1422" s="15" t="s">
        <v>1048</v>
      </c>
      <c r="G1422" s="50">
        <v>1730</v>
      </c>
      <c r="H1422" s="50">
        <v>35</v>
      </c>
      <c r="I1422" s="58">
        <v>2.06E-2</v>
      </c>
      <c r="J1422" s="50">
        <v>278900</v>
      </c>
      <c r="K1422" s="50">
        <v>1741</v>
      </c>
      <c r="L1422" s="53">
        <v>1695</v>
      </c>
      <c r="M1422" s="63">
        <f t="shared" ref="M1422:M1471" si="143">IFERROR((K1422-G1422) / (K1422-L1422), "")</f>
        <v>0.2391304347826087</v>
      </c>
      <c r="N1422" s="42" t="str">
        <f>IFERROR(VLOOKUP(C1422, マスタ!$E$2:$G$33, 3, TRUE), "")</f>
        <v>輸送用機械</v>
      </c>
      <c r="O1422" s="15" t="str">
        <f>IF(F1422 = "", "", TEXT( WORKDAY(TEXT(LEFT(F1422, FIND("(", F1422) - 1), "yyyy/mm/dd"), 1, マスタ!$A$2:$A$106), "yyyymmdd"))</f>
        <v>20170906</v>
      </c>
      <c r="P1422" s="16">
        <v>42984</v>
      </c>
      <c r="Q1422" s="56">
        <v>1717</v>
      </c>
      <c r="R1422" s="56">
        <v>1733</v>
      </c>
      <c r="S1422" s="56">
        <v>1678</v>
      </c>
      <c r="T1422" s="15" t="str">
        <f t="shared" ref="T1422:T1471" si="144">IF(Q1422="", "", IF(R1422-Q1422&gt;=ROUNDDOWN(G1422/100, 0), "有", "無"))</f>
        <v>無</v>
      </c>
      <c r="U1422" s="15" t="str">
        <f t="shared" ref="U1422:U1471" si="145">IF(Q1422="", "", IF(Q1422-S1422&gt;=ROUNDDOWN(G1422/100, 0), "有", "無"))</f>
        <v>有</v>
      </c>
      <c r="V1422" s="67">
        <f t="shared" ref="V1422:V1471" si="146">IF(Q1422="", "", Q1422/G1422-1)</f>
        <v>-7.5144508670520471E-3</v>
      </c>
      <c r="W1422" s="17" t="s">
        <v>966</v>
      </c>
      <c r="X1422" s="46">
        <v>-17</v>
      </c>
      <c r="Y1422" s="71">
        <f t="shared" ref="Y1422:Y1471" si="147">IFERROR(X1422/G1422*1000,"")</f>
        <v>-9.8265895953757223</v>
      </c>
      <c r="Z1422" s="72">
        <v>1717</v>
      </c>
      <c r="AA1422" s="72">
        <v>1723</v>
      </c>
      <c r="AB1422" s="72">
        <v>1694</v>
      </c>
      <c r="AC1422" s="72">
        <v>1694</v>
      </c>
      <c r="AD1422" s="72">
        <v>7700</v>
      </c>
      <c r="AE1422" s="72">
        <v>1693</v>
      </c>
      <c r="AF1422" s="72">
        <v>1694</v>
      </c>
      <c r="AG1422" s="72">
        <v>1688</v>
      </c>
      <c r="AH1422" s="72">
        <v>1693</v>
      </c>
      <c r="AI1422" s="72">
        <v>1900</v>
      </c>
      <c r="AJ1422" s="72">
        <v>1692</v>
      </c>
      <c r="AK1422" s="72">
        <v>1695</v>
      </c>
      <c r="AL1422" s="72">
        <v>1691</v>
      </c>
      <c r="AM1422" s="72">
        <v>1695</v>
      </c>
      <c r="AN1422" s="72">
        <v>1000</v>
      </c>
      <c r="AO1422" s="72">
        <v>1695</v>
      </c>
      <c r="AP1422" s="72">
        <v>1695</v>
      </c>
      <c r="AQ1422" s="72">
        <v>1690</v>
      </c>
      <c r="AR1422" s="72">
        <v>1691</v>
      </c>
      <c r="AS1422" s="72">
        <v>2900</v>
      </c>
      <c r="AT1422" s="72">
        <v>1690</v>
      </c>
      <c r="AU1422" s="72">
        <v>1695</v>
      </c>
      <c r="AV1422" s="72">
        <v>1690</v>
      </c>
      <c r="AW1422" s="72">
        <v>1693</v>
      </c>
      <c r="AX1422" s="72">
        <v>800</v>
      </c>
      <c r="AY1422" s="72">
        <v>1691</v>
      </c>
      <c r="AZ1422" s="72">
        <v>1693</v>
      </c>
      <c r="BA1422" s="72">
        <v>1691</v>
      </c>
      <c r="BB1422" s="72">
        <v>1692</v>
      </c>
      <c r="BC1422" s="72">
        <v>800</v>
      </c>
    </row>
    <row r="1423" spans="1:55" s="72" customFormat="1" ht="27">
      <c r="A1423" s="15" t="s">
        <v>18</v>
      </c>
      <c r="B1423" s="30">
        <v>19</v>
      </c>
      <c r="C1423" s="30">
        <v>4719</v>
      </c>
      <c r="D1423" s="10" t="s">
        <v>182</v>
      </c>
      <c r="E1423" s="15" t="s">
        <v>20</v>
      </c>
      <c r="F1423" s="15" t="s">
        <v>1048</v>
      </c>
      <c r="G1423" s="50">
        <v>2248</v>
      </c>
      <c r="H1423" s="50">
        <v>44</v>
      </c>
      <c r="I1423" s="58">
        <v>0.02</v>
      </c>
      <c r="J1423" s="50">
        <v>10700</v>
      </c>
      <c r="K1423" s="50">
        <v>2260</v>
      </c>
      <c r="L1423" s="53">
        <v>2204</v>
      </c>
      <c r="M1423" s="63">
        <f t="shared" si="143"/>
        <v>0.21428571428571427</v>
      </c>
      <c r="N1423" s="42" t="str">
        <f>IFERROR(VLOOKUP(C1423, マスタ!$E$2:$G$33, 3, TRUE), "")</f>
        <v>化学・医薬品</v>
      </c>
      <c r="O1423" s="15" t="str">
        <f>IF(F1423 = "", "", TEXT( WORKDAY(TEXT(LEFT(F1423, FIND("(", F1423) - 1), "yyyy/mm/dd"), 1, マスタ!$A$2:$A$106), "yyyymmdd"))</f>
        <v>20170906</v>
      </c>
      <c r="P1423" s="16">
        <v>42984</v>
      </c>
      <c r="Q1423" s="56">
        <v>2248</v>
      </c>
      <c r="R1423" s="56">
        <v>2260</v>
      </c>
      <c r="S1423" s="56">
        <v>2218</v>
      </c>
      <c r="T1423" s="15" t="str">
        <f t="shared" si="144"/>
        <v>無</v>
      </c>
      <c r="U1423" s="15" t="str">
        <f t="shared" si="145"/>
        <v>有</v>
      </c>
      <c r="V1423" s="67">
        <f t="shared" si="146"/>
        <v>0</v>
      </c>
      <c r="W1423" s="17" t="s">
        <v>967</v>
      </c>
      <c r="X1423" s="46">
        <v>12</v>
      </c>
      <c r="Y1423" s="71">
        <f t="shared" si="147"/>
        <v>5.3380782918149468</v>
      </c>
      <c r="Z1423" s="72">
        <v>2248</v>
      </c>
      <c r="AA1423" s="72">
        <v>2248</v>
      </c>
      <c r="AB1423" s="72">
        <v>2248</v>
      </c>
      <c r="AC1423" s="72">
        <v>2248</v>
      </c>
      <c r="AD1423" s="72">
        <v>800</v>
      </c>
      <c r="AE1423" s="72">
        <v>2245</v>
      </c>
      <c r="AF1423" s="72">
        <v>2245</v>
      </c>
      <c r="AG1423" s="72">
        <v>2230</v>
      </c>
      <c r="AH1423" s="72">
        <v>2230</v>
      </c>
      <c r="AI1423" s="72">
        <v>200</v>
      </c>
      <c r="AJ1423" s="72">
        <v>2249</v>
      </c>
      <c r="AK1423" s="72">
        <v>2249</v>
      </c>
      <c r="AL1423" s="72">
        <v>2247</v>
      </c>
      <c r="AM1423" s="72">
        <v>2247</v>
      </c>
      <c r="AN1423" s="72">
        <v>200</v>
      </c>
      <c r="AS1423" s="72">
        <v>0</v>
      </c>
      <c r="AT1423" s="72">
        <v>2260</v>
      </c>
      <c r="AU1423" s="72">
        <v>2260</v>
      </c>
      <c r="AV1423" s="72">
        <v>2260</v>
      </c>
      <c r="AW1423" s="72">
        <v>2260</v>
      </c>
      <c r="AX1423" s="72">
        <v>100</v>
      </c>
      <c r="BC1423" s="72">
        <v>0</v>
      </c>
    </row>
    <row r="1424" spans="1:55" s="72" customFormat="1" ht="15">
      <c r="A1424" s="15" t="s">
        <v>18</v>
      </c>
      <c r="B1424" s="30">
        <v>20</v>
      </c>
      <c r="C1424" s="30">
        <v>1885</v>
      </c>
      <c r="D1424" s="10" t="s">
        <v>1053</v>
      </c>
      <c r="E1424" s="15" t="s">
        <v>20</v>
      </c>
      <c r="F1424" s="15" t="s">
        <v>1048</v>
      </c>
      <c r="G1424" s="50">
        <v>2096</v>
      </c>
      <c r="H1424" s="50">
        <v>41</v>
      </c>
      <c r="I1424" s="58">
        <v>0.02</v>
      </c>
      <c r="J1424" s="50">
        <v>649300</v>
      </c>
      <c r="K1424" s="50">
        <v>2097</v>
      </c>
      <c r="L1424" s="53">
        <v>2039</v>
      </c>
      <c r="M1424" s="63">
        <f t="shared" si="143"/>
        <v>1.7241379310344827E-2</v>
      </c>
      <c r="N1424" s="42" t="str">
        <f>IFERROR(VLOOKUP(C1424, マスタ!$E$2:$G$33, 3, TRUE), "")</f>
        <v>建設</v>
      </c>
      <c r="O1424" s="15" t="str">
        <f>IF(F1424 = "", "", TEXT( WORKDAY(TEXT(LEFT(F1424, FIND("(", F1424) - 1), "yyyy/mm/dd"), 1, マスタ!$A$2:$A$106), "yyyymmdd"))</f>
        <v>20170906</v>
      </c>
      <c r="P1424" s="16">
        <v>42984</v>
      </c>
      <c r="Q1424" s="56">
        <v>2090</v>
      </c>
      <c r="R1424" s="56">
        <v>2153</v>
      </c>
      <c r="S1424" s="56">
        <v>2070</v>
      </c>
      <c r="T1424" s="15" t="str">
        <f t="shared" si="144"/>
        <v>有</v>
      </c>
      <c r="U1424" s="15" t="str">
        <f t="shared" si="145"/>
        <v>有</v>
      </c>
      <c r="V1424" s="67">
        <f t="shared" si="146"/>
        <v>-2.8625954198473469E-3</v>
      </c>
      <c r="W1424" s="17" t="s">
        <v>966</v>
      </c>
      <c r="X1424" s="46">
        <v>-20</v>
      </c>
      <c r="Y1424" s="71">
        <f t="shared" si="147"/>
        <v>-9.5419847328244281</v>
      </c>
      <c r="Z1424" s="72">
        <v>2090</v>
      </c>
      <c r="AA1424" s="72">
        <v>2090</v>
      </c>
      <c r="AB1424" s="72">
        <v>2070</v>
      </c>
      <c r="AC1424" s="72">
        <v>2076</v>
      </c>
      <c r="AD1424" s="72">
        <v>14400</v>
      </c>
      <c r="AE1424" s="72">
        <v>2075</v>
      </c>
      <c r="AF1424" s="72">
        <v>2096</v>
      </c>
      <c r="AG1424" s="72">
        <v>2075</v>
      </c>
      <c r="AH1424" s="72">
        <v>2096</v>
      </c>
      <c r="AI1424" s="72">
        <v>17800</v>
      </c>
      <c r="AJ1424" s="72">
        <v>2096</v>
      </c>
      <c r="AK1424" s="72">
        <v>2099</v>
      </c>
      <c r="AL1424" s="72">
        <v>2093</v>
      </c>
      <c r="AM1424" s="72">
        <v>2097</v>
      </c>
      <c r="AN1424" s="72">
        <v>13200</v>
      </c>
      <c r="AO1424" s="72">
        <v>2098</v>
      </c>
      <c r="AP1424" s="72">
        <v>2103</v>
      </c>
      <c r="AQ1424" s="72">
        <v>2097</v>
      </c>
      <c r="AR1424" s="72">
        <v>2103</v>
      </c>
      <c r="AS1424" s="72">
        <v>18700</v>
      </c>
      <c r="AT1424" s="72">
        <v>2100</v>
      </c>
      <c r="AU1424" s="72">
        <v>2103</v>
      </c>
      <c r="AV1424" s="72">
        <v>2097</v>
      </c>
      <c r="AW1424" s="72">
        <v>2101</v>
      </c>
      <c r="AX1424" s="72">
        <v>18500</v>
      </c>
      <c r="AY1424" s="72">
        <v>2101</v>
      </c>
      <c r="AZ1424" s="72">
        <v>2107</v>
      </c>
      <c r="BA1424" s="72">
        <v>2101</v>
      </c>
      <c r="BB1424" s="72">
        <v>2106</v>
      </c>
      <c r="BC1424" s="72">
        <v>10800</v>
      </c>
    </row>
    <row r="1425" spans="1:55" s="72" customFormat="1" ht="15">
      <c r="A1425" s="15" t="s">
        <v>18</v>
      </c>
      <c r="B1425" s="30">
        <v>21</v>
      </c>
      <c r="C1425" s="30">
        <v>4839</v>
      </c>
      <c r="D1425" s="10" t="s">
        <v>71</v>
      </c>
      <c r="E1425" s="15" t="s">
        <v>20</v>
      </c>
      <c r="F1425" s="15" t="s">
        <v>1048</v>
      </c>
      <c r="G1425" s="50">
        <v>3545</v>
      </c>
      <c r="H1425" s="50">
        <v>65</v>
      </c>
      <c r="I1425" s="58">
        <v>1.8700000000000001E-2</v>
      </c>
      <c r="J1425" s="50">
        <v>89000</v>
      </c>
      <c r="K1425" s="50">
        <v>3595</v>
      </c>
      <c r="L1425" s="53">
        <v>3530</v>
      </c>
      <c r="M1425" s="63">
        <f t="shared" si="143"/>
        <v>0.76923076923076927</v>
      </c>
      <c r="N1425" s="42" t="str">
        <f>IFERROR(VLOOKUP(C1425, マスタ!$E$2:$G$33, 3, TRUE), "")</f>
        <v>化学・医薬品</v>
      </c>
      <c r="O1425" s="15" t="str">
        <f>IF(F1425 = "", "", TEXT( WORKDAY(TEXT(LEFT(F1425, FIND("(", F1425) - 1), "yyyy/mm/dd"), 1, マスタ!$A$2:$A$106), "yyyymmdd"))</f>
        <v>20170906</v>
      </c>
      <c r="P1425" s="16">
        <v>42984</v>
      </c>
      <c r="Q1425" s="56">
        <v>3590</v>
      </c>
      <c r="R1425" s="56">
        <v>3640</v>
      </c>
      <c r="S1425" s="56">
        <v>3540</v>
      </c>
      <c r="T1425" s="15" t="str">
        <f t="shared" si="144"/>
        <v>有</v>
      </c>
      <c r="U1425" s="15" t="str">
        <f t="shared" si="145"/>
        <v>有</v>
      </c>
      <c r="V1425" s="67">
        <f t="shared" si="146"/>
        <v>1.2693935119887145E-2</v>
      </c>
      <c r="W1425" s="17" t="s">
        <v>966</v>
      </c>
      <c r="X1425" s="46">
        <v>-35</v>
      </c>
      <c r="Y1425" s="71">
        <f t="shared" si="147"/>
        <v>-9.873060648801129</v>
      </c>
      <c r="Z1425" s="72">
        <v>3590</v>
      </c>
      <c r="AA1425" s="72">
        <v>3590</v>
      </c>
      <c r="AB1425" s="72">
        <v>3550</v>
      </c>
      <c r="AC1425" s="72">
        <v>3550</v>
      </c>
      <c r="AD1425" s="72">
        <v>6100</v>
      </c>
      <c r="AE1425" s="72">
        <v>3545</v>
      </c>
      <c r="AF1425" s="72">
        <v>3560</v>
      </c>
      <c r="AG1425" s="72">
        <v>3540</v>
      </c>
      <c r="AH1425" s="72">
        <v>3560</v>
      </c>
      <c r="AI1425" s="72">
        <v>2100</v>
      </c>
      <c r="AJ1425" s="72">
        <v>3560</v>
      </c>
      <c r="AK1425" s="72">
        <v>3585</v>
      </c>
      <c r="AL1425" s="72">
        <v>3555</v>
      </c>
      <c r="AM1425" s="72">
        <v>3580</v>
      </c>
      <c r="AN1425" s="72">
        <v>2600</v>
      </c>
      <c r="AO1425" s="72">
        <v>3575</v>
      </c>
      <c r="AP1425" s="72">
        <v>3575</v>
      </c>
      <c r="AQ1425" s="72">
        <v>3570</v>
      </c>
      <c r="AR1425" s="72">
        <v>3570</v>
      </c>
      <c r="AS1425" s="72">
        <v>1100</v>
      </c>
      <c r="AT1425" s="72">
        <v>3580</v>
      </c>
      <c r="AU1425" s="72">
        <v>3580</v>
      </c>
      <c r="AV1425" s="72">
        <v>3575</v>
      </c>
      <c r="AW1425" s="72">
        <v>3575</v>
      </c>
      <c r="AX1425" s="72">
        <v>1400</v>
      </c>
      <c r="AY1425" s="72">
        <v>3575</v>
      </c>
      <c r="AZ1425" s="72">
        <v>3585</v>
      </c>
      <c r="BA1425" s="72">
        <v>3565</v>
      </c>
      <c r="BB1425" s="72">
        <v>3575</v>
      </c>
      <c r="BC1425" s="72">
        <v>3100</v>
      </c>
    </row>
    <row r="1426" spans="1:55" s="72" customFormat="1" ht="27">
      <c r="A1426" s="15" t="s">
        <v>18</v>
      </c>
      <c r="B1426" s="30">
        <v>23</v>
      </c>
      <c r="C1426" s="30">
        <v>1721</v>
      </c>
      <c r="D1426" s="10" t="s">
        <v>553</v>
      </c>
      <c r="E1426" s="15" t="s">
        <v>20</v>
      </c>
      <c r="F1426" s="15" t="s">
        <v>1048</v>
      </c>
      <c r="G1426" s="50">
        <v>2444</v>
      </c>
      <c r="H1426" s="50">
        <v>44</v>
      </c>
      <c r="I1426" s="58">
        <v>1.83E-2</v>
      </c>
      <c r="J1426" s="50">
        <v>1061400</v>
      </c>
      <c r="K1426" s="50">
        <v>2455</v>
      </c>
      <c r="L1426" s="53">
        <v>2412</v>
      </c>
      <c r="M1426" s="63">
        <f t="shared" si="143"/>
        <v>0.2558139534883721</v>
      </c>
      <c r="N1426" s="42" t="str">
        <f>IFERROR(VLOOKUP(C1426, マスタ!$E$2:$G$33, 3, TRUE), "")</f>
        <v>建設</v>
      </c>
      <c r="O1426" s="15" t="str">
        <f>IF(F1426 = "", "", TEXT( WORKDAY(TEXT(LEFT(F1426, FIND("(", F1426) - 1), "yyyy/mm/dd"), 1, マスタ!$A$2:$A$106), "yyyymmdd"))</f>
        <v>20170906</v>
      </c>
      <c r="P1426" s="16">
        <v>42984</v>
      </c>
      <c r="Q1426" s="56">
        <v>2468</v>
      </c>
      <c r="R1426" s="56">
        <v>2496</v>
      </c>
      <c r="S1426" s="56">
        <v>2452</v>
      </c>
      <c r="T1426" s="15" t="str">
        <f t="shared" si="144"/>
        <v>有</v>
      </c>
      <c r="U1426" s="15" t="str">
        <f t="shared" si="145"/>
        <v>無</v>
      </c>
      <c r="V1426" s="67">
        <f t="shared" si="146"/>
        <v>9.8199672667758087E-3</v>
      </c>
      <c r="W1426" s="17" t="s">
        <v>967</v>
      </c>
      <c r="X1426" s="46">
        <v>23</v>
      </c>
      <c r="Y1426" s="71">
        <f t="shared" si="147"/>
        <v>9.4108019639934533</v>
      </c>
      <c r="Z1426" s="72">
        <v>2468</v>
      </c>
      <c r="AA1426" s="72">
        <v>2493</v>
      </c>
      <c r="AB1426" s="72">
        <v>2452</v>
      </c>
      <c r="AC1426" s="72">
        <v>2483</v>
      </c>
      <c r="AD1426" s="72">
        <v>120500</v>
      </c>
      <c r="AE1426" s="72">
        <v>2484</v>
      </c>
      <c r="AF1426" s="72">
        <v>2493</v>
      </c>
      <c r="AG1426" s="72">
        <v>2475</v>
      </c>
      <c r="AH1426" s="72">
        <v>2485</v>
      </c>
      <c r="AI1426" s="72">
        <v>42600</v>
      </c>
      <c r="AJ1426" s="72">
        <v>2484</v>
      </c>
      <c r="AK1426" s="72">
        <v>2485</v>
      </c>
      <c r="AL1426" s="72">
        <v>2477</v>
      </c>
      <c r="AM1426" s="72">
        <v>2484</v>
      </c>
      <c r="AN1426" s="72">
        <v>17600</v>
      </c>
      <c r="AO1426" s="72">
        <v>2484</v>
      </c>
      <c r="AP1426" s="72">
        <v>2489</v>
      </c>
      <c r="AQ1426" s="72">
        <v>2477</v>
      </c>
      <c r="AR1426" s="72">
        <v>2483</v>
      </c>
      <c r="AS1426" s="72">
        <v>24500</v>
      </c>
      <c r="AT1426" s="72">
        <v>2483</v>
      </c>
      <c r="AU1426" s="72">
        <v>2491</v>
      </c>
      <c r="AV1426" s="72">
        <v>2482</v>
      </c>
      <c r="AW1426" s="72">
        <v>2491</v>
      </c>
      <c r="AX1426" s="72">
        <v>18100</v>
      </c>
      <c r="AY1426" s="72">
        <v>2489</v>
      </c>
      <c r="AZ1426" s="72">
        <v>2494</v>
      </c>
      <c r="BA1426" s="72">
        <v>2487</v>
      </c>
      <c r="BB1426" s="72">
        <v>2493</v>
      </c>
      <c r="BC1426" s="72">
        <v>15400</v>
      </c>
    </row>
    <row r="1427" spans="1:55" s="72" customFormat="1" ht="15">
      <c r="A1427" s="15" t="s">
        <v>18</v>
      </c>
      <c r="B1427" s="30">
        <v>25</v>
      </c>
      <c r="C1427" s="30">
        <v>6841</v>
      </c>
      <c r="D1427" s="10" t="s">
        <v>1054</v>
      </c>
      <c r="E1427" s="15" t="s">
        <v>20</v>
      </c>
      <c r="F1427" s="15" t="s">
        <v>1048</v>
      </c>
      <c r="G1427" s="50">
        <v>1752</v>
      </c>
      <c r="H1427" s="50">
        <v>31</v>
      </c>
      <c r="I1427" s="58">
        <v>1.7999999999999999E-2</v>
      </c>
      <c r="J1427" s="50">
        <v>1473800</v>
      </c>
      <c r="K1427" s="50">
        <v>1755</v>
      </c>
      <c r="L1427" s="53">
        <v>1718</v>
      </c>
      <c r="M1427" s="63">
        <f t="shared" si="143"/>
        <v>8.1081081081081086E-2</v>
      </c>
      <c r="N1427" s="42" t="str">
        <f>IFERROR(VLOOKUP(C1427, マスタ!$E$2:$G$33, 3, TRUE), "")</f>
        <v>電気</v>
      </c>
      <c r="O1427" s="15" t="str">
        <f>IF(F1427 = "", "", TEXT( WORKDAY(TEXT(LEFT(F1427, FIND("(", F1427) - 1), "yyyy/mm/dd"), 1, マスタ!$A$2:$A$106), "yyyymmdd"))</f>
        <v>20170906</v>
      </c>
      <c r="P1427" s="16">
        <v>42984</v>
      </c>
      <c r="Q1427" s="56">
        <v>1759</v>
      </c>
      <c r="R1427" s="56">
        <v>1790</v>
      </c>
      <c r="S1427" s="56">
        <v>1751</v>
      </c>
      <c r="T1427" s="15" t="str">
        <f t="shared" si="144"/>
        <v>有</v>
      </c>
      <c r="U1427" s="15" t="str">
        <f t="shared" si="145"/>
        <v>無</v>
      </c>
      <c r="V1427" s="67">
        <f t="shared" si="146"/>
        <v>3.9954337899543724E-3</v>
      </c>
      <c r="W1427" s="17" t="s">
        <v>967</v>
      </c>
      <c r="X1427" s="46">
        <v>29</v>
      </c>
      <c r="Y1427" s="71">
        <f t="shared" si="147"/>
        <v>16.552511415525114</v>
      </c>
      <c r="Z1427" s="72">
        <v>1759</v>
      </c>
      <c r="AA1427" s="72">
        <v>1762</v>
      </c>
      <c r="AB1427" s="72">
        <v>1751</v>
      </c>
      <c r="AC1427" s="72">
        <v>1761</v>
      </c>
      <c r="AD1427" s="72">
        <v>136300</v>
      </c>
      <c r="AE1427" s="72">
        <v>1760</v>
      </c>
      <c r="AF1427" s="72">
        <v>1774</v>
      </c>
      <c r="AG1427" s="72">
        <v>1758</v>
      </c>
      <c r="AH1427" s="72">
        <v>1774</v>
      </c>
      <c r="AI1427" s="72">
        <v>44700</v>
      </c>
      <c r="AJ1427" s="72">
        <v>1774</v>
      </c>
      <c r="AK1427" s="72">
        <v>1781</v>
      </c>
      <c r="AL1427" s="72">
        <v>1771</v>
      </c>
      <c r="AM1427" s="72">
        <v>1780</v>
      </c>
      <c r="AN1427" s="72">
        <v>29900</v>
      </c>
      <c r="AO1427" s="72">
        <v>1780</v>
      </c>
      <c r="AP1427" s="72">
        <v>1785</v>
      </c>
      <c r="AQ1427" s="72">
        <v>1778</v>
      </c>
      <c r="AR1427" s="72">
        <v>1785</v>
      </c>
      <c r="AS1427" s="72">
        <v>44500</v>
      </c>
      <c r="AT1427" s="72">
        <v>1786</v>
      </c>
      <c r="AU1427" s="72">
        <v>1790</v>
      </c>
      <c r="AV1427" s="72">
        <v>1785</v>
      </c>
      <c r="AW1427" s="72">
        <v>1788</v>
      </c>
      <c r="AX1427" s="72">
        <v>26300</v>
      </c>
      <c r="AY1427" s="72">
        <v>1788</v>
      </c>
      <c r="AZ1427" s="72">
        <v>1789</v>
      </c>
      <c r="BA1427" s="72">
        <v>1779</v>
      </c>
      <c r="BB1427" s="72">
        <v>1779</v>
      </c>
      <c r="BC1427" s="72">
        <v>33500</v>
      </c>
    </row>
    <row r="1428" spans="1:55" s="72" customFormat="1" ht="15">
      <c r="A1428" s="15" t="s">
        <v>18</v>
      </c>
      <c r="B1428" s="30">
        <v>26</v>
      </c>
      <c r="C1428" s="30">
        <v>7816</v>
      </c>
      <c r="D1428" s="10" t="s">
        <v>1055</v>
      </c>
      <c r="E1428" s="15" t="s">
        <v>20</v>
      </c>
      <c r="F1428" s="15" t="s">
        <v>1048</v>
      </c>
      <c r="G1428" s="50">
        <v>2830</v>
      </c>
      <c r="H1428" s="50">
        <v>49</v>
      </c>
      <c r="I1428" s="58">
        <v>1.7600000000000001E-2</v>
      </c>
      <c r="J1428" s="50">
        <v>45600</v>
      </c>
      <c r="K1428" s="50">
        <v>2850</v>
      </c>
      <c r="L1428" s="53">
        <v>2761</v>
      </c>
      <c r="M1428" s="63">
        <f t="shared" si="143"/>
        <v>0.2247191011235955</v>
      </c>
      <c r="N1428" s="42" t="str">
        <f>IFERROR(VLOOKUP(C1428, マスタ!$E$2:$G$33, 3, TRUE), "")</f>
        <v>その他製品</v>
      </c>
      <c r="O1428" s="15" t="str">
        <f>IF(F1428 = "", "", TEXT( WORKDAY(TEXT(LEFT(F1428, FIND("(", F1428) - 1), "yyyy/mm/dd"), 1, マスタ!$A$2:$A$106), "yyyymmdd"))</f>
        <v>20170906</v>
      </c>
      <c r="P1428" s="16">
        <v>42984</v>
      </c>
      <c r="Q1428" s="56">
        <v>2780</v>
      </c>
      <c r="R1428" s="56">
        <v>2798</v>
      </c>
      <c r="S1428" s="56">
        <v>2720</v>
      </c>
      <c r="T1428" s="15" t="str">
        <f t="shared" si="144"/>
        <v>無</v>
      </c>
      <c r="U1428" s="15" t="str">
        <f t="shared" si="145"/>
        <v>有</v>
      </c>
      <c r="V1428" s="67">
        <f t="shared" si="146"/>
        <v>-1.7667844522968212E-2</v>
      </c>
      <c r="W1428" s="17" t="s">
        <v>969</v>
      </c>
      <c r="X1428" s="46">
        <v>-15</v>
      </c>
      <c r="Y1428" s="71">
        <f t="shared" si="147"/>
        <v>-5.3003533568904597</v>
      </c>
      <c r="Z1428" s="72">
        <v>2780</v>
      </c>
      <c r="AA1428" s="72">
        <v>2782</v>
      </c>
      <c r="AB1428" s="72">
        <v>2776</v>
      </c>
      <c r="AC1428" s="72">
        <v>2776</v>
      </c>
      <c r="AD1428" s="72">
        <v>2700</v>
      </c>
      <c r="AE1428" s="72">
        <v>2778</v>
      </c>
      <c r="AF1428" s="72">
        <v>2778</v>
      </c>
      <c r="AG1428" s="72">
        <v>2760</v>
      </c>
      <c r="AH1428" s="72">
        <v>2773</v>
      </c>
      <c r="AI1428" s="72">
        <v>2000</v>
      </c>
      <c r="AJ1428" s="72">
        <v>2766</v>
      </c>
      <c r="AK1428" s="72">
        <v>2774</v>
      </c>
      <c r="AL1428" s="72">
        <v>2766</v>
      </c>
      <c r="AM1428" s="72">
        <v>2774</v>
      </c>
      <c r="AN1428" s="72">
        <v>200</v>
      </c>
      <c r="AO1428" s="72">
        <v>2766</v>
      </c>
      <c r="AP1428" s="72">
        <v>2766</v>
      </c>
      <c r="AQ1428" s="72">
        <v>2766</v>
      </c>
      <c r="AR1428" s="72">
        <v>2766</v>
      </c>
      <c r="AS1428" s="72">
        <v>200</v>
      </c>
      <c r="AT1428" s="72">
        <v>2765</v>
      </c>
      <c r="AU1428" s="72">
        <v>2765</v>
      </c>
      <c r="AV1428" s="72">
        <v>2765</v>
      </c>
      <c r="AW1428" s="72">
        <v>2765</v>
      </c>
      <c r="AX1428" s="72">
        <v>200</v>
      </c>
      <c r="AY1428" s="72">
        <v>2765</v>
      </c>
      <c r="AZ1428" s="72">
        <v>2777</v>
      </c>
      <c r="BA1428" s="72">
        <v>2765</v>
      </c>
      <c r="BB1428" s="72">
        <v>2777</v>
      </c>
      <c r="BC1428" s="72">
        <v>700</v>
      </c>
    </row>
    <row r="1429" spans="1:55" s="72" customFormat="1" ht="27">
      <c r="A1429" s="15" t="s">
        <v>18</v>
      </c>
      <c r="B1429" s="30">
        <v>27</v>
      </c>
      <c r="C1429" s="30">
        <v>7817</v>
      </c>
      <c r="D1429" s="10" t="s">
        <v>120</v>
      </c>
      <c r="E1429" s="15" t="s">
        <v>20</v>
      </c>
      <c r="F1429" s="15" t="s">
        <v>1048</v>
      </c>
      <c r="G1429" s="50">
        <v>4810</v>
      </c>
      <c r="H1429" s="50">
        <v>80</v>
      </c>
      <c r="I1429" s="58">
        <v>1.6899999999999998E-2</v>
      </c>
      <c r="J1429" s="50">
        <v>56400</v>
      </c>
      <c r="K1429" s="50">
        <v>4840</v>
      </c>
      <c r="L1429" s="53">
        <v>4730</v>
      </c>
      <c r="M1429" s="63">
        <f t="shared" si="143"/>
        <v>0.27272727272727271</v>
      </c>
      <c r="N1429" s="42" t="str">
        <f>IFERROR(VLOOKUP(C1429, マスタ!$E$2:$G$33, 3, TRUE), "")</f>
        <v>その他製品</v>
      </c>
      <c r="O1429" s="15" t="str">
        <f>IF(F1429 = "", "", TEXT( WORKDAY(TEXT(LEFT(F1429, FIND("(", F1429) - 1), "yyyy/mm/dd"), 1, マスタ!$A$2:$A$106), "yyyymmdd"))</f>
        <v>20170906</v>
      </c>
      <c r="P1429" s="16">
        <v>42984</v>
      </c>
      <c r="Q1429" s="56">
        <v>4810</v>
      </c>
      <c r="R1429" s="56">
        <v>4815</v>
      </c>
      <c r="S1429" s="56">
        <v>4770</v>
      </c>
      <c r="T1429" s="15" t="str">
        <f t="shared" si="144"/>
        <v>無</v>
      </c>
      <c r="U1429" s="15" t="str">
        <f t="shared" si="145"/>
        <v>無</v>
      </c>
      <c r="V1429" s="67">
        <f t="shared" si="146"/>
        <v>0</v>
      </c>
      <c r="W1429" s="17" t="s">
        <v>969</v>
      </c>
      <c r="X1429" s="46">
        <v>-25</v>
      </c>
      <c r="Y1429" s="71">
        <f t="shared" si="147"/>
        <v>-5.1975051975051976</v>
      </c>
      <c r="Z1429" s="72">
        <v>4810</v>
      </c>
      <c r="AA1429" s="72">
        <v>4810</v>
      </c>
      <c r="AB1429" s="72">
        <v>4780</v>
      </c>
      <c r="AC1429" s="72">
        <v>4780</v>
      </c>
      <c r="AD1429" s="72">
        <v>1500</v>
      </c>
      <c r="AE1429" s="72">
        <v>4770</v>
      </c>
      <c r="AF1429" s="72">
        <v>4785</v>
      </c>
      <c r="AG1429" s="72">
        <v>4770</v>
      </c>
      <c r="AH1429" s="72">
        <v>4770</v>
      </c>
      <c r="AI1429" s="72">
        <v>800</v>
      </c>
      <c r="AJ1429" s="72">
        <v>4780</v>
      </c>
      <c r="AK1429" s="72">
        <v>4780</v>
      </c>
      <c r="AL1429" s="72">
        <v>4770</v>
      </c>
      <c r="AM1429" s="72">
        <v>4775</v>
      </c>
      <c r="AN1429" s="72">
        <v>1500</v>
      </c>
      <c r="AO1429" s="72">
        <v>4775</v>
      </c>
      <c r="AP1429" s="72">
        <v>4785</v>
      </c>
      <c r="AQ1429" s="72">
        <v>4775</v>
      </c>
      <c r="AR1429" s="72">
        <v>4785</v>
      </c>
      <c r="AS1429" s="72">
        <v>400</v>
      </c>
      <c r="AT1429" s="72">
        <v>4790</v>
      </c>
      <c r="AU1429" s="72">
        <v>4790</v>
      </c>
      <c r="AV1429" s="72">
        <v>4785</v>
      </c>
      <c r="AW1429" s="72">
        <v>4785</v>
      </c>
      <c r="AX1429" s="72">
        <v>500</v>
      </c>
      <c r="AY1429" s="72">
        <v>4780</v>
      </c>
      <c r="AZ1429" s="72">
        <v>4785</v>
      </c>
      <c r="BA1429" s="72">
        <v>4775</v>
      </c>
      <c r="BB1429" s="72">
        <v>4785</v>
      </c>
      <c r="BC1429" s="72">
        <v>400</v>
      </c>
    </row>
    <row r="1430" spans="1:55" s="72" customFormat="1" ht="15">
      <c r="A1430" s="15" t="s">
        <v>18</v>
      </c>
      <c r="B1430" s="30">
        <v>30</v>
      </c>
      <c r="C1430" s="30">
        <v>5713</v>
      </c>
      <c r="D1430" s="10" t="s">
        <v>585</v>
      </c>
      <c r="E1430" s="15" t="s">
        <v>20</v>
      </c>
      <c r="F1430" s="15" t="s">
        <v>1048</v>
      </c>
      <c r="G1430" s="50">
        <v>1902.5</v>
      </c>
      <c r="H1430" s="50">
        <v>29.5</v>
      </c>
      <c r="I1430" s="58">
        <v>1.5800000000000002E-2</v>
      </c>
      <c r="J1430" s="50">
        <v>9024000</v>
      </c>
      <c r="K1430" s="50">
        <v>1913.5</v>
      </c>
      <c r="L1430" s="53">
        <v>1879</v>
      </c>
      <c r="M1430" s="63">
        <f t="shared" si="143"/>
        <v>0.3188405797101449</v>
      </c>
      <c r="N1430" s="42" t="str">
        <f>IFERROR(VLOOKUP(C1430, マスタ!$E$2:$G$33, 3, TRUE), "")</f>
        <v>非鉄金属</v>
      </c>
      <c r="O1430" s="15" t="str">
        <f>IF(F1430 = "", "", TEXT( WORKDAY(TEXT(LEFT(F1430, FIND("(", F1430) - 1), "yyyy/mm/dd"), 1, マスタ!$A$2:$A$106), "yyyymmdd"))</f>
        <v>20170906</v>
      </c>
      <c r="P1430" s="16">
        <v>42984</v>
      </c>
      <c r="Q1430" s="56">
        <v>1883</v>
      </c>
      <c r="R1430" s="56">
        <v>1893.5</v>
      </c>
      <c r="S1430" s="56">
        <v>1855.5</v>
      </c>
      <c r="T1430" s="15" t="str">
        <f t="shared" si="144"/>
        <v>無</v>
      </c>
      <c r="U1430" s="15" t="str">
        <f t="shared" si="145"/>
        <v>有</v>
      </c>
      <c r="V1430" s="67">
        <f t="shared" si="146"/>
        <v>-1.0249671484888312E-2</v>
      </c>
      <c r="W1430" s="17" t="s">
        <v>967</v>
      </c>
      <c r="X1430" s="46">
        <v>1.5</v>
      </c>
      <c r="Y1430" s="71">
        <f t="shared" si="147"/>
        <v>0.78843626806833111</v>
      </c>
      <c r="Z1430" s="72">
        <v>1883</v>
      </c>
      <c r="AA1430" s="72">
        <v>1893.5</v>
      </c>
      <c r="AB1430" s="72">
        <v>1883</v>
      </c>
      <c r="AC1430" s="72">
        <v>1884.5</v>
      </c>
      <c r="AD1430" s="72">
        <v>402000</v>
      </c>
      <c r="AE1430" s="72">
        <v>1883.5</v>
      </c>
      <c r="AF1430" s="72">
        <v>1884</v>
      </c>
      <c r="AG1430" s="72">
        <v>1873.5</v>
      </c>
      <c r="AH1430" s="72">
        <v>1881</v>
      </c>
      <c r="AI1430" s="72">
        <v>239000</v>
      </c>
      <c r="AJ1430" s="72">
        <v>1882</v>
      </c>
      <c r="AK1430" s="72">
        <v>1887</v>
      </c>
      <c r="AL1430" s="72">
        <v>1877</v>
      </c>
      <c r="AM1430" s="72">
        <v>1886.5</v>
      </c>
      <c r="AN1430" s="72">
        <v>109000</v>
      </c>
      <c r="AO1430" s="72">
        <v>1886</v>
      </c>
      <c r="AP1430" s="72">
        <v>1888</v>
      </c>
      <c r="AQ1430" s="72">
        <v>1882</v>
      </c>
      <c r="AR1430" s="72">
        <v>1884.5</v>
      </c>
      <c r="AS1430" s="72">
        <v>87000</v>
      </c>
      <c r="AT1430" s="72">
        <v>1883.5</v>
      </c>
      <c r="AU1430" s="72">
        <v>1886</v>
      </c>
      <c r="AV1430" s="72">
        <v>1883</v>
      </c>
      <c r="AW1430" s="72">
        <v>1884.5</v>
      </c>
      <c r="AX1430" s="72">
        <v>37000</v>
      </c>
      <c r="AY1430" s="72">
        <v>1885</v>
      </c>
      <c r="AZ1430" s="72">
        <v>1887</v>
      </c>
      <c r="BA1430" s="72">
        <v>1881.5</v>
      </c>
      <c r="BB1430" s="72">
        <v>1881.5</v>
      </c>
      <c r="BC1430" s="72">
        <v>96000</v>
      </c>
    </row>
    <row r="1431" spans="1:55" s="72" customFormat="1" ht="15">
      <c r="A1431" s="15" t="s">
        <v>18</v>
      </c>
      <c r="B1431" s="30">
        <v>32</v>
      </c>
      <c r="C1431" s="30">
        <v>5105</v>
      </c>
      <c r="D1431" s="10" t="s">
        <v>958</v>
      </c>
      <c r="E1431" s="15" t="s">
        <v>20</v>
      </c>
      <c r="F1431" s="15" t="s">
        <v>1048</v>
      </c>
      <c r="G1431" s="50">
        <v>2192</v>
      </c>
      <c r="H1431" s="50">
        <v>31</v>
      </c>
      <c r="I1431" s="58">
        <v>1.43E-2</v>
      </c>
      <c r="J1431" s="50">
        <v>1580600</v>
      </c>
      <c r="K1431" s="50">
        <v>2219</v>
      </c>
      <c r="L1431" s="53">
        <v>2170</v>
      </c>
      <c r="M1431" s="63">
        <f t="shared" si="143"/>
        <v>0.55102040816326525</v>
      </c>
      <c r="N1431" s="42" t="str">
        <f>IFERROR(VLOOKUP(C1431, マスタ!$E$2:$G$33, 3, TRUE), "")</f>
        <v>ゴム</v>
      </c>
      <c r="O1431" s="15" t="str">
        <f>IF(F1431 = "", "", TEXT( WORKDAY(TEXT(LEFT(F1431, FIND("(", F1431) - 1), "yyyy/mm/dd"), 1, マスタ!$A$2:$A$106), "yyyymmdd"))</f>
        <v>20170906</v>
      </c>
      <c r="P1431" s="16">
        <v>42984</v>
      </c>
      <c r="Q1431" s="56">
        <v>2158</v>
      </c>
      <c r="R1431" s="56">
        <v>2212</v>
      </c>
      <c r="S1431" s="56">
        <v>2148</v>
      </c>
      <c r="T1431" s="15" t="str">
        <f t="shared" si="144"/>
        <v>有</v>
      </c>
      <c r="U1431" s="15" t="str">
        <f t="shared" si="145"/>
        <v>無</v>
      </c>
      <c r="V1431" s="67">
        <f t="shared" si="146"/>
        <v>-1.5510948905109512E-2</v>
      </c>
      <c r="W1431" s="17" t="s">
        <v>968</v>
      </c>
      <c r="X1431" s="46">
        <v>43</v>
      </c>
      <c r="Y1431" s="71">
        <f t="shared" si="147"/>
        <v>19.616788321167885</v>
      </c>
      <c r="Z1431" s="72">
        <v>2158</v>
      </c>
      <c r="AA1431" s="72">
        <v>2165</v>
      </c>
      <c r="AB1431" s="72">
        <v>2148</v>
      </c>
      <c r="AC1431" s="72">
        <v>2161</v>
      </c>
      <c r="AD1431" s="72">
        <v>94700</v>
      </c>
      <c r="AE1431" s="72">
        <v>2161</v>
      </c>
      <c r="AF1431" s="72">
        <v>2187</v>
      </c>
      <c r="AG1431" s="72">
        <v>2159</v>
      </c>
      <c r="AH1431" s="72">
        <v>2187</v>
      </c>
      <c r="AI1431" s="72">
        <v>32400</v>
      </c>
      <c r="AJ1431" s="72">
        <v>2186</v>
      </c>
      <c r="AK1431" s="72">
        <v>2194</v>
      </c>
      <c r="AL1431" s="72">
        <v>2184</v>
      </c>
      <c r="AM1431" s="72">
        <v>2194</v>
      </c>
      <c r="AN1431" s="72">
        <v>23400</v>
      </c>
      <c r="AO1431" s="72">
        <v>2193</v>
      </c>
      <c r="AP1431" s="72">
        <v>2198</v>
      </c>
      <c r="AQ1431" s="72">
        <v>2192</v>
      </c>
      <c r="AR1431" s="72">
        <v>2196</v>
      </c>
      <c r="AS1431" s="72">
        <v>21000</v>
      </c>
      <c r="AT1431" s="72">
        <v>2198</v>
      </c>
      <c r="AU1431" s="72">
        <v>2201</v>
      </c>
      <c r="AV1431" s="72">
        <v>2196</v>
      </c>
      <c r="AW1431" s="72">
        <v>2196</v>
      </c>
      <c r="AX1431" s="72">
        <v>27700</v>
      </c>
      <c r="AY1431" s="72">
        <v>2195</v>
      </c>
      <c r="AZ1431" s="72">
        <v>2198</v>
      </c>
      <c r="BA1431" s="72">
        <v>2191</v>
      </c>
      <c r="BB1431" s="72">
        <v>2196</v>
      </c>
      <c r="BC1431" s="72">
        <v>11300</v>
      </c>
    </row>
    <row r="1432" spans="1:55" s="72" customFormat="1" ht="15">
      <c r="A1432" s="15" t="s">
        <v>18</v>
      </c>
      <c r="B1432" s="30">
        <v>34</v>
      </c>
      <c r="C1432" s="30">
        <v>5019</v>
      </c>
      <c r="D1432" s="10" t="s">
        <v>1056</v>
      </c>
      <c r="E1432" s="15" t="s">
        <v>20</v>
      </c>
      <c r="F1432" s="15" t="s">
        <v>1048</v>
      </c>
      <c r="G1432" s="50">
        <v>2737</v>
      </c>
      <c r="H1432" s="50">
        <v>37</v>
      </c>
      <c r="I1432" s="58">
        <v>1.37E-2</v>
      </c>
      <c r="J1432" s="50">
        <v>3482900</v>
      </c>
      <c r="K1432" s="50">
        <v>2746</v>
      </c>
      <c r="L1432" s="53">
        <v>2707</v>
      </c>
      <c r="M1432" s="63">
        <f t="shared" si="143"/>
        <v>0.23076923076923078</v>
      </c>
      <c r="N1432" s="42" t="str">
        <f>IFERROR(VLOOKUP(C1432, マスタ!$E$2:$G$33, 3, TRUE), "")</f>
        <v>石油・石炭</v>
      </c>
      <c r="O1432" s="15" t="str">
        <f>IF(F1432 = "", "", TEXT( WORKDAY(TEXT(LEFT(F1432, FIND("(", F1432) - 1), "yyyy/mm/dd"), 1, マスタ!$A$2:$A$106), "yyyymmdd"))</f>
        <v>20170906</v>
      </c>
      <c r="P1432" s="16">
        <v>42984</v>
      </c>
      <c r="Q1432" s="56">
        <v>2745</v>
      </c>
      <c r="R1432" s="56">
        <v>2785</v>
      </c>
      <c r="S1432" s="56">
        <v>2702</v>
      </c>
      <c r="T1432" s="15" t="str">
        <f t="shared" si="144"/>
        <v>有</v>
      </c>
      <c r="U1432" s="15" t="str">
        <f t="shared" si="145"/>
        <v>有</v>
      </c>
      <c r="V1432" s="67">
        <f t="shared" si="146"/>
        <v>2.9229082937523021E-3</v>
      </c>
      <c r="W1432" s="17" t="s">
        <v>966</v>
      </c>
      <c r="X1432" s="46">
        <v>-27</v>
      </c>
      <c r="Y1432" s="71">
        <f t="shared" si="147"/>
        <v>-9.8648154914139567</v>
      </c>
      <c r="Z1432" s="72">
        <v>2745</v>
      </c>
      <c r="AA1432" s="72">
        <v>2758</v>
      </c>
      <c r="AB1432" s="72">
        <v>2702</v>
      </c>
      <c r="AC1432" s="72">
        <v>2711</v>
      </c>
      <c r="AD1432" s="72">
        <v>319900</v>
      </c>
      <c r="AE1432" s="72">
        <v>2714</v>
      </c>
      <c r="AF1432" s="72">
        <v>2740</v>
      </c>
      <c r="AG1432" s="72">
        <v>2712</v>
      </c>
      <c r="AH1432" s="72">
        <v>2738</v>
      </c>
      <c r="AI1432" s="72">
        <v>52800</v>
      </c>
      <c r="AJ1432" s="72">
        <v>2739</v>
      </c>
      <c r="AK1432" s="72">
        <v>2750</v>
      </c>
      <c r="AL1432" s="72">
        <v>2728</v>
      </c>
      <c r="AM1432" s="72">
        <v>2750</v>
      </c>
      <c r="AN1432" s="72">
        <v>63900</v>
      </c>
      <c r="AO1432" s="72">
        <v>2748</v>
      </c>
      <c r="AP1432" s="72">
        <v>2755</v>
      </c>
      <c r="AQ1432" s="72">
        <v>2743</v>
      </c>
      <c r="AR1432" s="72">
        <v>2745</v>
      </c>
      <c r="AS1432" s="72">
        <v>156900</v>
      </c>
      <c r="AT1432" s="72">
        <v>2747</v>
      </c>
      <c r="AU1432" s="72">
        <v>2749</v>
      </c>
      <c r="AV1432" s="72">
        <v>2744</v>
      </c>
      <c r="AW1432" s="72">
        <v>2744</v>
      </c>
      <c r="AX1432" s="72">
        <v>57700</v>
      </c>
      <c r="AY1432" s="72">
        <v>2744</v>
      </c>
      <c r="AZ1432" s="72">
        <v>2762</v>
      </c>
      <c r="BA1432" s="72">
        <v>2743</v>
      </c>
      <c r="BB1432" s="72">
        <v>2757</v>
      </c>
      <c r="BC1432" s="72">
        <v>245200</v>
      </c>
    </row>
    <row r="1433" spans="1:55" s="72" customFormat="1" ht="27">
      <c r="A1433" s="15" t="s">
        <v>18</v>
      </c>
      <c r="B1433" s="30">
        <v>35</v>
      </c>
      <c r="C1433" s="30">
        <v>8715</v>
      </c>
      <c r="D1433" s="10" t="s">
        <v>362</v>
      </c>
      <c r="E1433" s="15" t="s">
        <v>20</v>
      </c>
      <c r="F1433" s="15" t="s">
        <v>1048</v>
      </c>
      <c r="G1433" s="50">
        <v>2812</v>
      </c>
      <c r="H1433" s="50">
        <v>37</v>
      </c>
      <c r="I1433" s="58">
        <v>1.3299999999999999E-2</v>
      </c>
      <c r="J1433" s="50">
        <v>153800</v>
      </c>
      <c r="K1433" s="50">
        <v>2838</v>
      </c>
      <c r="L1433" s="53">
        <v>2773</v>
      </c>
      <c r="M1433" s="63">
        <f t="shared" si="143"/>
        <v>0.4</v>
      </c>
      <c r="N1433" s="42" t="str">
        <f>IFERROR(VLOOKUP(C1433, マスタ!$E$2:$G$33, 3, TRUE), "")</f>
        <v>保険</v>
      </c>
      <c r="O1433" s="15" t="str">
        <f>IF(F1433 = "", "", TEXT( WORKDAY(TEXT(LEFT(F1433, FIND("(", F1433) - 1), "yyyy/mm/dd"), 1, マスタ!$A$2:$A$106), "yyyymmdd"))</f>
        <v>20170906</v>
      </c>
      <c r="P1433" s="16">
        <v>42984</v>
      </c>
      <c r="Q1433" s="56">
        <v>2770</v>
      </c>
      <c r="R1433" s="56">
        <v>2911</v>
      </c>
      <c r="S1433" s="56">
        <v>2766</v>
      </c>
      <c r="T1433" s="15" t="str">
        <f t="shared" si="144"/>
        <v>有</v>
      </c>
      <c r="U1433" s="15" t="str">
        <f t="shared" si="145"/>
        <v>無</v>
      </c>
      <c r="V1433" s="67">
        <f t="shared" si="146"/>
        <v>-1.4935988620199181E-2</v>
      </c>
      <c r="W1433" s="17" t="s">
        <v>968</v>
      </c>
      <c r="X1433" s="46">
        <v>56</v>
      </c>
      <c r="Y1433" s="71">
        <f t="shared" si="147"/>
        <v>19.914651493598861</v>
      </c>
      <c r="Z1433" s="72">
        <v>2770</v>
      </c>
      <c r="AA1433" s="72">
        <v>2810</v>
      </c>
      <c r="AB1433" s="72">
        <v>2766</v>
      </c>
      <c r="AC1433" s="72">
        <v>2776</v>
      </c>
      <c r="AD1433" s="72">
        <v>9500</v>
      </c>
      <c r="AE1433" s="72">
        <v>2779</v>
      </c>
      <c r="AF1433" s="72">
        <v>2799</v>
      </c>
      <c r="AG1433" s="72">
        <v>2776</v>
      </c>
      <c r="AH1433" s="72">
        <v>2788</v>
      </c>
      <c r="AI1433" s="72">
        <v>2100</v>
      </c>
      <c r="AJ1433" s="72">
        <v>2794</v>
      </c>
      <c r="AK1433" s="72">
        <v>2794</v>
      </c>
      <c r="AL1433" s="72">
        <v>2794</v>
      </c>
      <c r="AM1433" s="72">
        <v>2794</v>
      </c>
      <c r="AN1433" s="72">
        <v>100</v>
      </c>
      <c r="AO1433" s="72">
        <v>2800</v>
      </c>
      <c r="AP1433" s="72">
        <v>2825</v>
      </c>
      <c r="AQ1433" s="72">
        <v>2799</v>
      </c>
      <c r="AR1433" s="72">
        <v>2825</v>
      </c>
      <c r="AS1433" s="72">
        <v>3200</v>
      </c>
      <c r="AT1433" s="72">
        <v>2825</v>
      </c>
      <c r="AU1433" s="72">
        <v>2845</v>
      </c>
      <c r="AV1433" s="72">
        <v>2825</v>
      </c>
      <c r="AW1433" s="72">
        <v>2845</v>
      </c>
      <c r="AX1433" s="72">
        <v>6600</v>
      </c>
      <c r="AY1433" s="72">
        <v>2848</v>
      </c>
      <c r="AZ1433" s="72">
        <v>2850</v>
      </c>
      <c r="BA1433" s="72">
        <v>2835</v>
      </c>
      <c r="BB1433" s="72">
        <v>2847</v>
      </c>
      <c r="BC1433" s="72">
        <v>2200</v>
      </c>
    </row>
    <row r="1434" spans="1:55" s="72" customFormat="1" ht="27">
      <c r="A1434" s="15" t="s">
        <v>18</v>
      </c>
      <c r="B1434" s="30">
        <v>36</v>
      </c>
      <c r="C1434" s="30">
        <v>7173</v>
      </c>
      <c r="D1434" s="10" t="s">
        <v>513</v>
      </c>
      <c r="E1434" s="15" t="s">
        <v>20</v>
      </c>
      <c r="F1434" s="15" t="s">
        <v>1048</v>
      </c>
      <c r="G1434" s="50">
        <v>2548</v>
      </c>
      <c r="H1434" s="50">
        <v>33</v>
      </c>
      <c r="I1434" s="58">
        <v>1.3100000000000001E-2</v>
      </c>
      <c r="J1434" s="50">
        <v>66400</v>
      </c>
      <c r="K1434" s="50">
        <v>2565</v>
      </c>
      <c r="L1434" s="53">
        <v>2527</v>
      </c>
      <c r="M1434" s="63">
        <f t="shared" si="143"/>
        <v>0.44736842105263158</v>
      </c>
      <c r="N1434" s="42" t="str">
        <f>IFERROR(VLOOKUP(C1434, マスタ!$E$2:$G$33, 3, TRUE), "")</f>
        <v>輸送用機械</v>
      </c>
      <c r="O1434" s="15" t="str">
        <f>IF(F1434 = "", "", TEXT( WORKDAY(TEXT(LEFT(F1434, FIND("(", F1434) - 1), "yyyy/mm/dd"), 1, マスタ!$A$2:$A$106), "yyyymmdd"))</f>
        <v>20170906</v>
      </c>
      <c r="P1434" s="16">
        <v>42984</v>
      </c>
      <c r="Q1434" s="56">
        <v>2523</v>
      </c>
      <c r="R1434" s="56">
        <v>2545</v>
      </c>
      <c r="S1434" s="56">
        <v>2512</v>
      </c>
      <c r="T1434" s="15" t="str">
        <f t="shared" si="144"/>
        <v>無</v>
      </c>
      <c r="U1434" s="15" t="str">
        <f t="shared" si="145"/>
        <v>無</v>
      </c>
      <c r="V1434" s="67">
        <f t="shared" si="146"/>
        <v>-9.8116169544740783E-3</v>
      </c>
      <c r="W1434" s="17" t="s">
        <v>967</v>
      </c>
      <c r="X1434" s="46">
        <v>5</v>
      </c>
      <c r="Y1434" s="71">
        <f t="shared" si="147"/>
        <v>1.9623233908948192</v>
      </c>
      <c r="Z1434" s="72">
        <v>2523</v>
      </c>
      <c r="AA1434" s="72">
        <v>2540</v>
      </c>
      <c r="AB1434" s="72">
        <v>2520</v>
      </c>
      <c r="AC1434" s="72">
        <v>2537</v>
      </c>
      <c r="AD1434" s="72">
        <v>2300</v>
      </c>
      <c r="AE1434" s="72">
        <v>2535</v>
      </c>
      <c r="AF1434" s="72">
        <v>2536</v>
      </c>
      <c r="AG1434" s="72">
        <v>2517</v>
      </c>
      <c r="AH1434" s="72">
        <v>2534</v>
      </c>
      <c r="AI1434" s="72">
        <v>3600</v>
      </c>
      <c r="AJ1434" s="72">
        <v>2539</v>
      </c>
      <c r="AK1434" s="72">
        <v>2539</v>
      </c>
      <c r="AL1434" s="72">
        <v>2532</v>
      </c>
      <c r="AM1434" s="72">
        <v>2538</v>
      </c>
      <c r="AN1434" s="72">
        <v>1000</v>
      </c>
      <c r="AO1434" s="72">
        <v>2539</v>
      </c>
      <c r="AP1434" s="72">
        <v>2541</v>
      </c>
      <c r="AQ1434" s="72">
        <v>2523</v>
      </c>
      <c r="AR1434" s="72">
        <v>2525</v>
      </c>
      <c r="AS1434" s="72">
        <v>2000</v>
      </c>
      <c r="AT1434" s="72">
        <v>2526</v>
      </c>
      <c r="AU1434" s="72">
        <v>2532</v>
      </c>
      <c r="AV1434" s="72">
        <v>2526</v>
      </c>
      <c r="AW1434" s="72">
        <v>2528</v>
      </c>
      <c r="AX1434" s="72">
        <v>2700</v>
      </c>
      <c r="AY1434" s="72">
        <v>2525</v>
      </c>
      <c r="AZ1434" s="72">
        <v>2525</v>
      </c>
      <c r="BA1434" s="72">
        <v>2525</v>
      </c>
      <c r="BB1434" s="72">
        <v>2525</v>
      </c>
      <c r="BC1434" s="72">
        <v>200</v>
      </c>
    </row>
    <row r="1435" spans="1:55" s="72" customFormat="1" ht="15">
      <c r="A1435" s="15" t="s">
        <v>18</v>
      </c>
      <c r="B1435" s="30">
        <v>37</v>
      </c>
      <c r="C1435" s="30">
        <v>7259</v>
      </c>
      <c r="D1435" s="10" t="s">
        <v>74</v>
      </c>
      <c r="E1435" s="15" t="s">
        <v>20</v>
      </c>
      <c r="F1435" s="15" t="s">
        <v>1048</v>
      </c>
      <c r="G1435" s="50">
        <v>5590</v>
      </c>
      <c r="H1435" s="50">
        <v>70</v>
      </c>
      <c r="I1435" s="58">
        <v>1.2699999999999999E-2</v>
      </c>
      <c r="J1435" s="50">
        <v>1010600</v>
      </c>
      <c r="K1435" s="50">
        <v>5620</v>
      </c>
      <c r="L1435" s="53">
        <v>5520</v>
      </c>
      <c r="M1435" s="63">
        <f t="shared" si="143"/>
        <v>0.3</v>
      </c>
      <c r="N1435" s="42" t="str">
        <f>IFERROR(VLOOKUP(C1435, マスタ!$E$2:$G$33, 3, TRUE), "")</f>
        <v>輸送用機械</v>
      </c>
      <c r="O1435" s="15" t="str">
        <f>IF(F1435 = "", "", TEXT( WORKDAY(TEXT(LEFT(F1435, FIND("(", F1435) - 1), "yyyy/mm/dd"), 1, マスタ!$A$2:$A$106), "yyyymmdd"))</f>
        <v>20170906</v>
      </c>
      <c r="P1435" s="16">
        <v>42984</v>
      </c>
      <c r="Q1435" s="56">
        <v>5570</v>
      </c>
      <c r="R1435" s="56">
        <v>5690</v>
      </c>
      <c r="S1435" s="56">
        <v>5560</v>
      </c>
      <c r="T1435" s="15" t="str">
        <f t="shared" si="144"/>
        <v>有</v>
      </c>
      <c r="U1435" s="15" t="str">
        <f t="shared" si="145"/>
        <v>無</v>
      </c>
      <c r="V1435" s="67">
        <f t="shared" si="146"/>
        <v>-3.5778175313059268E-3</v>
      </c>
      <c r="W1435" s="17" t="s">
        <v>967</v>
      </c>
      <c r="X1435" s="46">
        <v>60</v>
      </c>
      <c r="Y1435" s="71">
        <f t="shared" si="147"/>
        <v>10.733452593917709</v>
      </c>
      <c r="Z1435" s="72">
        <v>5570</v>
      </c>
      <c r="AA1435" s="72">
        <v>5580</v>
      </c>
      <c r="AB1435" s="72">
        <v>5560</v>
      </c>
      <c r="AC1435" s="72">
        <v>5570</v>
      </c>
      <c r="AD1435" s="72">
        <v>39600</v>
      </c>
      <c r="AE1435" s="72">
        <v>5580</v>
      </c>
      <c r="AF1435" s="72">
        <v>5610</v>
      </c>
      <c r="AG1435" s="72">
        <v>5560</v>
      </c>
      <c r="AH1435" s="72">
        <v>5610</v>
      </c>
      <c r="AI1435" s="72">
        <v>41800</v>
      </c>
      <c r="AJ1435" s="72">
        <v>5610</v>
      </c>
      <c r="AK1435" s="72">
        <v>5630</v>
      </c>
      <c r="AL1435" s="72">
        <v>5600</v>
      </c>
      <c r="AM1435" s="72">
        <v>5630</v>
      </c>
      <c r="AN1435" s="72">
        <v>14300</v>
      </c>
      <c r="AO1435" s="72">
        <v>5630</v>
      </c>
      <c r="AP1435" s="72">
        <v>5640</v>
      </c>
      <c r="AQ1435" s="72">
        <v>5630</v>
      </c>
      <c r="AR1435" s="72">
        <v>5630</v>
      </c>
      <c r="AS1435" s="72">
        <v>18100</v>
      </c>
      <c r="AT1435" s="72">
        <v>5630</v>
      </c>
      <c r="AU1435" s="72">
        <v>5630</v>
      </c>
      <c r="AV1435" s="72">
        <v>5620</v>
      </c>
      <c r="AW1435" s="72">
        <v>5630</v>
      </c>
      <c r="AX1435" s="72">
        <v>14400</v>
      </c>
      <c r="AY1435" s="72">
        <v>5630</v>
      </c>
      <c r="AZ1435" s="72">
        <v>5640</v>
      </c>
      <c r="BA1435" s="72">
        <v>5630</v>
      </c>
      <c r="BB1435" s="72">
        <v>5630</v>
      </c>
      <c r="BC1435" s="72">
        <v>23100</v>
      </c>
    </row>
    <row r="1436" spans="1:55" s="72" customFormat="1" ht="15">
      <c r="A1436" s="15" t="s">
        <v>18</v>
      </c>
      <c r="B1436" s="30">
        <v>38</v>
      </c>
      <c r="C1436" s="30">
        <v>8133</v>
      </c>
      <c r="D1436" s="10" t="s">
        <v>1057</v>
      </c>
      <c r="E1436" s="15" t="s">
        <v>20</v>
      </c>
      <c r="F1436" s="15" t="s">
        <v>1048</v>
      </c>
      <c r="G1436" s="50">
        <v>1119</v>
      </c>
      <c r="H1436" s="50">
        <v>14</v>
      </c>
      <c r="I1436" s="58">
        <v>1.2699999999999999E-2</v>
      </c>
      <c r="J1436" s="50">
        <v>123300</v>
      </c>
      <c r="K1436" s="50">
        <v>1130</v>
      </c>
      <c r="L1436" s="53">
        <v>1102</v>
      </c>
      <c r="M1436" s="63">
        <f t="shared" si="143"/>
        <v>0.39285714285714285</v>
      </c>
      <c r="N1436" s="42" t="str">
        <f>IFERROR(VLOOKUP(C1436, マスタ!$E$2:$G$33, 3, TRUE), "")</f>
        <v>商業</v>
      </c>
      <c r="O1436" s="15" t="str">
        <f>IF(F1436 = "", "", TEXT( WORKDAY(TEXT(LEFT(F1436, FIND("(", F1436) - 1), "yyyy/mm/dd"), 1, マスタ!$A$2:$A$106), "yyyymmdd"))</f>
        <v>20170906</v>
      </c>
      <c r="P1436" s="16">
        <v>42984</v>
      </c>
      <c r="Q1436" s="56">
        <v>1104</v>
      </c>
      <c r="R1436" s="56">
        <v>1112</v>
      </c>
      <c r="S1436" s="56">
        <v>1100</v>
      </c>
      <c r="T1436" s="15" t="str">
        <f t="shared" si="144"/>
        <v>無</v>
      </c>
      <c r="U1436" s="15" t="str">
        <f t="shared" si="145"/>
        <v>無</v>
      </c>
      <c r="V1436" s="67">
        <f t="shared" si="146"/>
        <v>-1.3404825737265424E-2</v>
      </c>
      <c r="W1436" s="17" t="s">
        <v>967</v>
      </c>
      <c r="X1436" s="46">
        <v>2</v>
      </c>
      <c r="Y1436" s="71">
        <f t="shared" si="147"/>
        <v>1.7873100983020553</v>
      </c>
      <c r="Z1436" s="72">
        <v>1104</v>
      </c>
      <c r="AA1436" s="72">
        <v>1106</v>
      </c>
      <c r="AB1436" s="72">
        <v>1103</v>
      </c>
      <c r="AC1436" s="72">
        <v>1106</v>
      </c>
      <c r="AD1436" s="72">
        <v>6600</v>
      </c>
      <c r="AE1436" s="72">
        <v>1104</v>
      </c>
      <c r="AF1436" s="72">
        <v>1106</v>
      </c>
      <c r="AG1436" s="72">
        <v>1101</v>
      </c>
      <c r="AH1436" s="72">
        <v>1106</v>
      </c>
      <c r="AI1436" s="72">
        <v>4200</v>
      </c>
      <c r="AJ1436" s="72">
        <v>1105</v>
      </c>
      <c r="AK1436" s="72">
        <v>1105</v>
      </c>
      <c r="AL1436" s="72">
        <v>1102</v>
      </c>
      <c r="AM1436" s="72">
        <v>1102</v>
      </c>
      <c r="AN1436" s="72">
        <v>2200</v>
      </c>
      <c r="AO1436" s="72">
        <v>1102</v>
      </c>
      <c r="AP1436" s="72">
        <v>1103</v>
      </c>
      <c r="AQ1436" s="72">
        <v>1100</v>
      </c>
      <c r="AR1436" s="72">
        <v>1102</v>
      </c>
      <c r="AS1436" s="72">
        <v>5300</v>
      </c>
      <c r="AT1436" s="72">
        <v>1102</v>
      </c>
      <c r="AU1436" s="72">
        <v>1107</v>
      </c>
      <c r="AV1436" s="72">
        <v>1102</v>
      </c>
      <c r="AW1436" s="72">
        <v>1106</v>
      </c>
      <c r="AX1436" s="72">
        <v>4400</v>
      </c>
      <c r="AY1436" s="72">
        <v>1106</v>
      </c>
      <c r="AZ1436" s="72">
        <v>1107</v>
      </c>
      <c r="BA1436" s="72">
        <v>1105</v>
      </c>
      <c r="BB1436" s="72">
        <v>1107</v>
      </c>
      <c r="BC1436" s="72">
        <v>1200</v>
      </c>
    </row>
    <row r="1437" spans="1:55" s="72" customFormat="1" ht="15">
      <c r="A1437" s="15" t="s">
        <v>18</v>
      </c>
      <c r="B1437" s="30">
        <v>39</v>
      </c>
      <c r="C1437" s="30">
        <v>1881</v>
      </c>
      <c r="D1437" s="10" t="s">
        <v>1058</v>
      </c>
      <c r="E1437" s="15" t="s">
        <v>20</v>
      </c>
      <c r="F1437" s="15" t="s">
        <v>1048</v>
      </c>
      <c r="G1437" s="50">
        <v>2168</v>
      </c>
      <c r="H1437" s="50">
        <v>27</v>
      </c>
      <c r="I1437" s="58">
        <v>1.26E-2</v>
      </c>
      <c r="J1437" s="50">
        <v>257000</v>
      </c>
      <c r="K1437" s="50">
        <v>2186</v>
      </c>
      <c r="L1437" s="53">
        <v>2137</v>
      </c>
      <c r="M1437" s="63">
        <f t="shared" si="143"/>
        <v>0.36734693877551022</v>
      </c>
      <c r="N1437" s="42" t="str">
        <f>IFERROR(VLOOKUP(C1437, マスタ!$E$2:$G$33, 3, TRUE), "")</f>
        <v>建設</v>
      </c>
      <c r="O1437" s="15" t="str">
        <f>IF(F1437 = "", "", TEXT( WORKDAY(TEXT(LEFT(F1437, FIND("(", F1437) - 1), "yyyy/mm/dd"), 1, マスタ!$A$2:$A$106), "yyyymmdd"))</f>
        <v>20170906</v>
      </c>
      <c r="P1437" s="16">
        <v>42984</v>
      </c>
      <c r="Q1437" s="56">
        <v>2136</v>
      </c>
      <c r="R1437" s="56">
        <v>2164</v>
      </c>
      <c r="S1437" s="56">
        <v>2136</v>
      </c>
      <c r="T1437" s="15" t="str">
        <f t="shared" si="144"/>
        <v>有</v>
      </c>
      <c r="U1437" s="15" t="str">
        <f t="shared" si="145"/>
        <v>無</v>
      </c>
      <c r="V1437" s="67">
        <f t="shared" si="146"/>
        <v>-1.4760147601476037E-2</v>
      </c>
      <c r="W1437" s="17" t="s">
        <v>967</v>
      </c>
      <c r="X1437" s="46">
        <v>7</v>
      </c>
      <c r="Y1437" s="71">
        <f t="shared" si="147"/>
        <v>3.2287822878228782</v>
      </c>
      <c r="Z1437" s="72">
        <v>2136</v>
      </c>
      <c r="AA1437" s="72">
        <v>2148</v>
      </c>
      <c r="AB1437" s="72">
        <v>2136</v>
      </c>
      <c r="AC1437" s="72">
        <v>2146</v>
      </c>
      <c r="AD1437" s="72">
        <v>9000</v>
      </c>
      <c r="AE1437" s="72">
        <v>2140</v>
      </c>
      <c r="AF1437" s="72">
        <v>2143</v>
      </c>
      <c r="AG1437" s="72">
        <v>2140</v>
      </c>
      <c r="AH1437" s="72">
        <v>2143</v>
      </c>
      <c r="AI1437" s="72">
        <v>3000</v>
      </c>
      <c r="AN1437" s="72">
        <v>0</v>
      </c>
      <c r="AS1437" s="72">
        <v>0</v>
      </c>
      <c r="AX1437" s="72">
        <v>0</v>
      </c>
      <c r="BC1437" s="72">
        <v>0</v>
      </c>
    </row>
    <row r="1438" spans="1:55" s="72" customFormat="1" ht="15">
      <c r="A1438" s="15" t="s">
        <v>1085</v>
      </c>
      <c r="B1438" s="30">
        <v>40</v>
      </c>
      <c r="C1438" s="30">
        <v>4368</v>
      </c>
      <c r="D1438" s="10" t="s">
        <v>1059</v>
      </c>
      <c r="E1438" s="15" t="s">
        <v>20</v>
      </c>
      <c r="F1438" s="15" t="s">
        <v>1048</v>
      </c>
      <c r="G1438" s="50">
        <v>3310</v>
      </c>
      <c r="H1438" s="50">
        <v>40</v>
      </c>
      <c r="I1438" s="58">
        <v>1.2200000000000001E-2</v>
      </c>
      <c r="J1438" s="50">
        <v>140100</v>
      </c>
      <c r="K1438" s="50">
        <v>3385</v>
      </c>
      <c r="L1438" s="53">
        <v>3300</v>
      </c>
      <c r="M1438" s="63">
        <f t="shared" si="143"/>
        <v>0.88235294117647056</v>
      </c>
      <c r="N1438" s="42" t="str">
        <f>IFERROR(VLOOKUP(C1438, マスタ!$E$2:$G$33, 3, TRUE), "")</f>
        <v>化学・医薬品</v>
      </c>
      <c r="O1438" s="15" t="str">
        <f>IF(F1438 = "", "", TEXT( WORKDAY(TEXT(LEFT(F1438, FIND("(", F1438) - 1), "yyyy/mm/dd"), 1, マスタ!$A$2:$A$106), "yyyymmdd"))</f>
        <v>20170906</v>
      </c>
      <c r="P1438" s="16">
        <v>42984</v>
      </c>
      <c r="Q1438" s="56">
        <v>3300</v>
      </c>
      <c r="R1438" s="56">
        <v>3530</v>
      </c>
      <c r="S1438" s="56">
        <v>3295</v>
      </c>
      <c r="T1438" s="15" t="str">
        <f t="shared" si="144"/>
        <v>有</v>
      </c>
      <c r="U1438" s="15" t="str">
        <f t="shared" si="145"/>
        <v>無</v>
      </c>
      <c r="V1438" s="67">
        <f t="shared" si="146"/>
        <v>-3.0211480362537513E-3</v>
      </c>
      <c r="W1438" s="17" t="s">
        <v>968</v>
      </c>
      <c r="X1438" s="46">
        <v>66</v>
      </c>
      <c r="Y1438" s="71">
        <f t="shared" si="147"/>
        <v>19.939577039274923</v>
      </c>
      <c r="Z1438" s="72">
        <v>3300</v>
      </c>
      <c r="AA1438" s="72">
        <v>3335</v>
      </c>
      <c r="AB1438" s="72">
        <v>3295</v>
      </c>
      <c r="AC1438" s="72">
        <v>3325</v>
      </c>
      <c r="AD1438" s="72">
        <v>9900</v>
      </c>
      <c r="AE1438" s="72">
        <v>3335</v>
      </c>
      <c r="AF1438" s="72">
        <v>3375</v>
      </c>
      <c r="AG1438" s="72">
        <v>3335</v>
      </c>
      <c r="AH1438" s="72">
        <v>3375</v>
      </c>
      <c r="AI1438" s="72">
        <v>6400</v>
      </c>
      <c r="AJ1438" s="72">
        <v>3375</v>
      </c>
      <c r="AK1438" s="72">
        <v>3395</v>
      </c>
      <c r="AL1438" s="72">
        <v>3370</v>
      </c>
      <c r="AM1438" s="72">
        <v>3395</v>
      </c>
      <c r="AN1438" s="72">
        <v>5700</v>
      </c>
      <c r="AO1438" s="72">
        <v>3395</v>
      </c>
      <c r="AP1438" s="72">
        <v>3415</v>
      </c>
      <c r="AQ1438" s="72">
        <v>3390</v>
      </c>
      <c r="AR1438" s="72">
        <v>3415</v>
      </c>
      <c r="AS1438" s="72">
        <v>9200</v>
      </c>
      <c r="AT1438" s="72">
        <v>3415</v>
      </c>
      <c r="AU1438" s="72">
        <v>3445</v>
      </c>
      <c r="AV1438" s="72">
        <v>3415</v>
      </c>
      <c r="AW1438" s="72">
        <v>3440</v>
      </c>
      <c r="AX1438" s="72">
        <v>9000</v>
      </c>
      <c r="AY1438" s="72">
        <v>3440</v>
      </c>
      <c r="AZ1438" s="72">
        <v>3440</v>
      </c>
      <c r="BA1438" s="72">
        <v>3425</v>
      </c>
      <c r="BB1438" s="72">
        <v>3430</v>
      </c>
      <c r="BC1438" s="72">
        <v>5100</v>
      </c>
    </row>
    <row r="1439" spans="1:55" s="72" customFormat="1" ht="15">
      <c r="A1439" s="15" t="s">
        <v>18</v>
      </c>
      <c r="B1439" s="30">
        <v>42</v>
      </c>
      <c r="C1439" s="30">
        <v>6250</v>
      </c>
      <c r="D1439" s="10" t="s">
        <v>65</v>
      </c>
      <c r="E1439" s="15" t="s">
        <v>20</v>
      </c>
      <c r="F1439" s="15" t="s">
        <v>1048</v>
      </c>
      <c r="G1439" s="50">
        <v>1265</v>
      </c>
      <c r="H1439" s="50">
        <v>15</v>
      </c>
      <c r="I1439" s="58">
        <v>1.2E-2</v>
      </c>
      <c r="J1439" s="50">
        <v>264800</v>
      </c>
      <c r="K1439" s="50">
        <v>1310</v>
      </c>
      <c r="L1439" s="53">
        <v>1256</v>
      </c>
      <c r="M1439" s="63">
        <f t="shared" si="143"/>
        <v>0.83333333333333337</v>
      </c>
      <c r="N1439" s="42" t="str">
        <f>IFERROR(VLOOKUP(C1439, マスタ!$E$2:$G$33, 3, TRUE), "")</f>
        <v>機械</v>
      </c>
      <c r="O1439" s="15" t="str">
        <f>IF(F1439 = "", "", TEXT( WORKDAY(TEXT(LEFT(F1439, FIND("(", F1439) - 1), "yyyy/mm/dd"), 1, マスタ!$A$2:$A$106), "yyyymmdd"))</f>
        <v>20170906</v>
      </c>
      <c r="P1439" s="16">
        <v>42984</v>
      </c>
      <c r="Q1439" s="56">
        <v>1249</v>
      </c>
      <c r="R1439" s="56">
        <v>1257</v>
      </c>
      <c r="S1439" s="56">
        <v>1227</v>
      </c>
      <c r="T1439" s="15" t="str">
        <f t="shared" si="144"/>
        <v>無</v>
      </c>
      <c r="U1439" s="15" t="str">
        <f t="shared" si="145"/>
        <v>有</v>
      </c>
      <c r="V1439" s="67">
        <f t="shared" si="146"/>
        <v>-1.2648221343873556E-2</v>
      </c>
      <c r="W1439" s="17" t="s">
        <v>966</v>
      </c>
      <c r="X1439" s="46">
        <v>-12</v>
      </c>
      <c r="Y1439" s="71">
        <f t="shared" si="147"/>
        <v>-9.4861660079051386</v>
      </c>
      <c r="Z1439" s="72">
        <v>1249</v>
      </c>
      <c r="AA1439" s="72">
        <v>1251</v>
      </c>
      <c r="AB1439" s="72">
        <v>1228</v>
      </c>
      <c r="AC1439" s="72">
        <v>1228</v>
      </c>
      <c r="AD1439" s="72">
        <v>23300</v>
      </c>
      <c r="AE1439" s="72">
        <v>1227</v>
      </c>
      <c r="AF1439" s="72">
        <v>1243</v>
      </c>
      <c r="AG1439" s="72">
        <v>1227</v>
      </c>
      <c r="AH1439" s="72">
        <v>1243</v>
      </c>
      <c r="AI1439" s="72">
        <v>1900</v>
      </c>
      <c r="AJ1439" s="72">
        <v>1244</v>
      </c>
      <c r="AK1439" s="72">
        <v>1249</v>
      </c>
      <c r="AL1439" s="72">
        <v>1243</v>
      </c>
      <c r="AM1439" s="72">
        <v>1249</v>
      </c>
      <c r="AN1439" s="72">
        <v>3100</v>
      </c>
      <c r="AO1439" s="72">
        <v>1248</v>
      </c>
      <c r="AP1439" s="72">
        <v>1250</v>
      </c>
      <c r="AQ1439" s="72">
        <v>1242</v>
      </c>
      <c r="AR1439" s="72">
        <v>1242</v>
      </c>
      <c r="AS1439" s="72">
        <v>5400</v>
      </c>
      <c r="AT1439" s="72">
        <v>1240</v>
      </c>
      <c r="AU1439" s="72">
        <v>1242</v>
      </c>
      <c r="AV1439" s="72">
        <v>1234</v>
      </c>
      <c r="AW1439" s="72">
        <v>1234</v>
      </c>
      <c r="AX1439" s="72">
        <v>5800</v>
      </c>
      <c r="AY1439" s="72">
        <v>1233</v>
      </c>
      <c r="AZ1439" s="72">
        <v>1239</v>
      </c>
      <c r="BA1439" s="72">
        <v>1232</v>
      </c>
      <c r="BB1439" s="72">
        <v>1239</v>
      </c>
      <c r="BC1439" s="72">
        <v>4200</v>
      </c>
    </row>
    <row r="1440" spans="1:55" s="72" customFormat="1" ht="15">
      <c r="A1440" s="15" t="s">
        <v>18</v>
      </c>
      <c r="B1440" s="30">
        <v>43</v>
      </c>
      <c r="C1440" s="30">
        <v>3593</v>
      </c>
      <c r="D1440" s="10" t="s">
        <v>208</v>
      </c>
      <c r="E1440" s="15" t="s">
        <v>20</v>
      </c>
      <c r="F1440" s="15" t="s">
        <v>1048</v>
      </c>
      <c r="G1440" s="50">
        <v>7910</v>
      </c>
      <c r="H1440" s="50">
        <v>90</v>
      </c>
      <c r="I1440" s="58">
        <v>1.15E-2</v>
      </c>
      <c r="J1440" s="50">
        <v>92200</v>
      </c>
      <c r="K1440" s="50">
        <v>7940</v>
      </c>
      <c r="L1440" s="53">
        <v>7750</v>
      </c>
      <c r="M1440" s="63">
        <f t="shared" si="143"/>
        <v>0.15789473684210525</v>
      </c>
      <c r="N1440" s="42" t="str">
        <f>IFERROR(VLOOKUP(C1440, マスタ!$E$2:$G$33, 3, TRUE), "")</f>
        <v>繊維製品</v>
      </c>
      <c r="O1440" s="15" t="str">
        <f>IF(F1440 = "", "", TEXT( WORKDAY(TEXT(LEFT(F1440, FIND("(", F1440) - 1), "yyyy/mm/dd"), 1, マスタ!$A$2:$A$106), "yyyymmdd"))</f>
        <v>20170906</v>
      </c>
      <c r="P1440" s="16">
        <v>42984</v>
      </c>
      <c r="Q1440" s="56">
        <v>7900</v>
      </c>
      <c r="R1440" s="56">
        <v>8090</v>
      </c>
      <c r="S1440" s="56">
        <v>7820</v>
      </c>
      <c r="T1440" s="15" t="str">
        <f t="shared" si="144"/>
        <v>有</v>
      </c>
      <c r="U1440" s="15" t="str">
        <f t="shared" si="145"/>
        <v>有</v>
      </c>
      <c r="V1440" s="67">
        <f t="shared" si="146"/>
        <v>-1.2642225031606058E-3</v>
      </c>
      <c r="W1440" s="17" t="s">
        <v>966</v>
      </c>
      <c r="X1440" s="46">
        <v>-79</v>
      </c>
      <c r="Y1440" s="71">
        <f t="shared" si="147"/>
        <v>-9.9873577749683946</v>
      </c>
      <c r="Z1440" s="72">
        <v>7900</v>
      </c>
      <c r="AA1440" s="72">
        <v>7900</v>
      </c>
      <c r="AB1440" s="72">
        <v>7880</v>
      </c>
      <c r="AC1440" s="72">
        <v>7880</v>
      </c>
      <c r="AD1440" s="72">
        <v>1100</v>
      </c>
      <c r="AE1440" s="72">
        <v>7820</v>
      </c>
      <c r="AF1440" s="72">
        <v>7890</v>
      </c>
      <c r="AG1440" s="72">
        <v>7820</v>
      </c>
      <c r="AH1440" s="72">
        <v>7890</v>
      </c>
      <c r="AI1440" s="72">
        <v>2100</v>
      </c>
      <c r="AJ1440" s="72">
        <v>7890</v>
      </c>
      <c r="AK1440" s="72">
        <v>7920</v>
      </c>
      <c r="AL1440" s="72">
        <v>7880</v>
      </c>
      <c r="AM1440" s="72">
        <v>7920</v>
      </c>
      <c r="AN1440" s="72">
        <v>800</v>
      </c>
      <c r="AO1440" s="72">
        <v>7910</v>
      </c>
      <c r="AP1440" s="72">
        <v>7920</v>
      </c>
      <c r="AQ1440" s="72">
        <v>7910</v>
      </c>
      <c r="AR1440" s="72">
        <v>7920</v>
      </c>
      <c r="AS1440" s="72">
        <v>800</v>
      </c>
      <c r="AT1440" s="72">
        <v>7920</v>
      </c>
      <c r="AU1440" s="72">
        <v>7920</v>
      </c>
      <c r="AV1440" s="72">
        <v>7920</v>
      </c>
      <c r="AW1440" s="72">
        <v>7920</v>
      </c>
      <c r="AX1440" s="72">
        <v>200</v>
      </c>
      <c r="BC1440" s="72">
        <v>0</v>
      </c>
    </row>
    <row r="1441" spans="1:55" s="72" customFormat="1" ht="15">
      <c r="A1441" s="15" t="s">
        <v>18</v>
      </c>
      <c r="B1441" s="30">
        <v>45</v>
      </c>
      <c r="C1441" s="30">
        <v>6857</v>
      </c>
      <c r="D1441" s="10" t="s">
        <v>1060</v>
      </c>
      <c r="E1441" s="15" t="s">
        <v>20</v>
      </c>
      <c r="F1441" s="15" t="s">
        <v>1048</v>
      </c>
      <c r="G1441" s="50">
        <v>1891</v>
      </c>
      <c r="H1441" s="50">
        <v>21</v>
      </c>
      <c r="I1441" s="58">
        <v>1.12E-2</v>
      </c>
      <c r="J1441" s="50">
        <v>3574700</v>
      </c>
      <c r="K1441" s="50">
        <v>1908</v>
      </c>
      <c r="L1441" s="53">
        <v>1884</v>
      </c>
      <c r="M1441" s="63">
        <f t="shared" si="143"/>
        <v>0.70833333333333337</v>
      </c>
      <c r="N1441" s="42" t="str">
        <f>IFERROR(VLOOKUP(C1441, マスタ!$E$2:$G$33, 3, TRUE), "")</f>
        <v>電気</v>
      </c>
      <c r="O1441" s="15" t="str">
        <f>IF(F1441 = "", "", TEXT( WORKDAY(TEXT(LEFT(F1441, FIND("(", F1441) - 1), "yyyy/mm/dd"), 1, マスタ!$A$2:$A$106), "yyyymmdd"))</f>
        <v>20170906</v>
      </c>
      <c r="P1441" s="16">
        <v>42984</v>
      </c>
      <c r="Q1441" s="56">
        <v>1869</v>
      </c>
      <c r="R1441" s="56">
        <v>1885</v>
      </c>
      <c r="S1441" s="56">
        <v>1852</v>
      </c>
      <c r="T1441" s="15" t="str">
        <f t="shared" si="144"/>
        <v>無</v>
      </c>
      <c r="U1441" s="15" t="str">
        <f t="shared" si="145"/>
        <v>無</v>
      </c>
      <c r="V1441" s="67">
        <f t="shared" si="146"/>
        <v>-1.1634056054997344E-2</v>
      </c>
      <c r="W1441" s="17" t="s">
        <v>967</v>
      </c>
      <c r="X1441" s="46">
        <v>3</v>
      </c>
      <c r="Y1441" s="71">
        <f t="shared" si="147"/>
        <v>1.5864621893178212</v>
      </c>
      <c r="Z1441" s="72">
        <v>1869</v>
      </c>
      <c r="AA1441" s="72">
        <v>1870</v>
      </c>
      <c r="AB1441" s="72">
        <v>1852</v>
      </c>
      <c r="AC1441" s="72">
        <v>1855</v>
      </c>
      <c r="AD1441" s="72">
        <v>210000</v>
      </c>
      <c r="AE1441" s="72">
        <v>1855</v>
      </c>
      <c r="AF1441" s="72">
        <v>1868</v>
      </c>
      <c r="AG1441" s="72">
        <v>1852</v>
      </c>
      <c r="AH1441" s="72">
        <v>1866</v>
      </c>
      <c r="AI1441" s="72">
        <v>58300</v>
      </c>
      <c r="AJ1441" s="72">
        <v>1865</v>
      </c>
      <c r="AK1441" s="72">
        <v>1875</v>
      </c>
      <c r="AL1441" s="72">
        <v>1863</v>
      </c>
      <c r="AM1441" s="72">
        <v>1873</v>
      </c>
      <c r="AN1441" s="72">
        <v>64400</v>
      </c>
      <c r="AO1441" s="72">
        <v>1873</v>
      </c>
      <c r="AP1441" s="72">
        <v>1876</v>
      </c>
      <c r="AQ1441" s="72">
        <v>1869</v>
      </c>
      <c r="AR1441" s="72">
        <v>1875</v>
      </c>
      <c r="AS1441" s="72">
        <v>95900</v>
      </c>
      <c r="AT1441" s="72">
        <v>1876</v>
      </c>
      <c r="AU1441" s="72">
        <v>1878</v>
      </c>
      <c r="AV1441" s="72">
        <v>1871</v>
      </c>
      <c r="AW1441" s="72">
        <v>1872</v>
      </c>
      <c r="AX1441" s="72">
        <v>82000</v>
      </c>
      <c r="AY1441" s="72">
        <v>1872</v>
      </c>
      <c r="AZ1441" s="72">
        <v>1874</v>
      </c>
      <c r="BA1441" s="72">
        <v>1870</v>
      </c>
      <c r="BB1441" s="72">
        <v>1871</v>
      </c>
      <c r="BC1441" s="72">
        <v>28300</v>
      </c>
    </row>
    <row r="1442" spans="1:55" s="72" customFormat="1" ht="15">
      <c r="A1442" s="15" t="s">
        <v>18</v>
      </c>
      <c r="B1442" s="30">
        <v>48</v>
      </c>
      <c r="C1442" s="30">
        <v>7988</v>
      </c>
      <c r="D1442" s="10" t="s">
        <v>1061</v>
      </c>
      <c r="E1442" s="15" t="s">
        <v>20</v>
      </c>
      <c r="F1442" s="15" t="s">
        <v>1048</v>
      </c>
      <c r="G1442" s="50">
        <v>6430</v>
      </c>
      <c r="H1442" s="50">
        <v>70</v>
      </c>
      <c r="I1442" s="58">
        <v>1.0999999999999999E-2</v>
      </c>
      <c r="J1442" s="50">
        <v>206400</v>
      </c>
      <c r="K1442" s="50">
        <v>6520</v>
      </c>
      <c r="L1442" s="53">
        <v>6390</v>
      </c>
      <c r="M1442" s="63">
        <f t="shared" si="143"/>
        <v>0.69230769230769229</v>
      </c>
      <c r="N1442" s="42" t="str">
        <f>IFERROR(VLOOKUP(C1442, マスタ!$E$2:$G$33, 3, TRUE), "")</f>
        <v>その他製品</v>
      </c>
      <c r="O1442" s="15" t="str">
        <f>IF(F1442 = "", "", TEXT( WORKDAY(TEXT(LEFT(F1442, FIND("(", F1442) - 1), "yyyy/mm/dd"), 1, マスタ!$A$2:$A$106), "yyyymmdd"))</f>
        <v>20170906</v>
      </c>
      <c r="P1442" s="16">
        <v>42984</v>
      </c>
      <c r="Q1442" s="56">
        <v>6420</v>
      </c>
      <c r="R1442" s="56">
        <v>6520</v>
      </c>
      <c r="S1442" s="56">
        <v>6420</v>
      </c>
      <c r="T1442" s="15" t="str">
        <f t="shared" si="144"/>
        <v>有</v>
      </c>
      <c r="U1442" s="15" t="str">
        <f t="shared" si="145"/>
        <v>無</v>
      </c>
      <c r="V1442" s="67">
        <f t="shared" si="146"/>
        <v>-1.5552099533436836E-3</v>
      </c>
      <c r="W1442" s="17" t="s">
        <v>967</v>
      </c>
      <c r="X1442" s="46">
        <v>30</v>
      </c>
      <c r="Y1442" s="71">
        <f t="shared" si="147"/>
        <v>4.665629860031105</v>
      </c>
      <c r="Z1442" s="72">
        <v>6420</v>
      </c>
      <c r="AA1442" s="72">
        <v>6440</v>
      </c>
      <c r="AB1442" s="72">
        <v>6420</v>
      </c>
      <c r="AC1442" s="72">
        <v>6430</v>
      </c>
      <c r="AD1442" s="72">
        <v>7400</v>
      </c>
      <c r="AE1442" s="72">
        <v>6430</v>
      </c>
      <c r="AF1442" s="72">
        <v>6440</v>
      </c>
      <c r="AG1442" s="72">
        <v>6420</v>
      </c>
      <c r="AH1442" s="72">
        <v>6440</v>
      </c>
      <c r="AI1442" s="72">
        <v>3300</v>
      </c>
      <c r="AN1442" s="72">
        <v>0</v>
      </c>
      <c r="AO1442" s="72">
        <v>6450</v>
      </c>
      <c r="AP1442" s="72">
        <v>6450</v>
      </c>
      <c r="AQ1442" s="72">
        <v>6450</v>
      </c>
      <c r="AR1442" s="72">
        <v>6450</v>
      </c>
      <c r="AS1442" s="72">
        <v>3500</v>
      </c>
      <c r="AT1442" s="72">
        <v>6440</v>
      </c>
      <c r="AU1442" s="72">
        <v>6450</v>
      </c>
      <c r="AV1442" s="72">
        <v>6440</v>
      </c>
      <c r="AW1442" s="72">
        <v>6450</v>
      </c>
      <c r="AX1442" s="72">
        <v>600</v>
      </c>
      <c r="AY1442" s="72">
        <v>6440</v>
      </c>
      <c r="AZ1442" s="72">
        <v>6470</v>
      </c>
      <c r="BA1442" s="72">
        <v>6440</v>
      </c>
      <c r="BB1442" s="72">
        <v>6470</v>
      </c>
      <c r="BC1442" s="72">
        <v>2200</v>
      </c>
    </row>
    <row r="1443" spans="1:55" s="72" customFormat="1" ht="15">
      <c r="A1443" s="15" t="s">
        <v>18</v>
      </c>
      <c r="B1443" s="30">
        <v>2</v>
      </c>
      <c r="C1443" s="30">
        <v>7271</v>
      </c>
      <c r="D1443" s="10" t="s">
        <v>160</v>
      </c>
      <c r="E1443" s="15" t="s">
        <v>20</v>
      </c>
      <c r="F1443" s="15" t="s">
        <v>1064</v>
      </c>
      <c r="G1443" s="50">
        <v>2212</v>
      </c>
      <c r="H1443" s="50">
        <v>252</v>
      </c>
      <c r="I1443" s="58">
        <v>0.12859999999999999</v>
      </c>
      <c r="J1443" s="50">
        <v>4616700</v>
      </c>
      <c r="K1443" s="50">
        <v>2360</v>
      </c>
      <c r="L1443" s="53">
        <v>1902</v>
      </c>
      <c r="M1443" s="63">
        <f t="shared" si="143"/>
        <v>0.32314410480349343</v>
      </c>
      <c r="N1443" s="42" t="str">
        <f>IFERROR(VLOOKUP(C1443, マスタ!$E$2:$G$33, 3, TRUE), "")</f>
        <v>輸送用機械</v>
      </c>
      <c r="O1443" s="15" t="str">
        <f>IF(F1443 = "", "", TEXT( WORKDAY(TEXT(LEFT(F1443, FIND("(", F1443) - 1), "yyyy/mm/dd"), 1, マスタ!$A$2:$A$106), "yyyymmdd"))</f>
        <v>20170907</v>
      </c>
      <c r="P1443" s="16">
        <v>42985</v>
      </c>
      <c r="Q1443" s="56">
        <v>2258</v>
      </c>
      <c r="R1443" s="56">
        <v>2712</v>
      </c>
      <c r="S1443" s="56">
        <v>2258</v>
      </c>
      <c r="T1443" s="15" t="str">
        <f t="shared" si="144"/>
        <v>有</v>
      </c>
      <c r="U1443" s="15" t="str">
        <f t="shared" si="145"/>
        <v>無</v>
      </c>
      <c r="V1443" s="67">
        <f t="shared" si="146"/>
        <v>2.0795660036166286E-2</v>
      </c>
      <c r="W1443" s="17" t="s">
        <v>968</v>
      </c>
      <c r="X1443" s="46">
        <v>44</v>
      </c>
      <c r="Y1443" s="71">
        <f t="shared" si="147"/>
        <v>19.891500904159134</v>
      </c>
      <c r="Z1443" s="72">
        <v>2258</v>
      </c>
      <c r="AA1443" s="72">
        <v>2313</v>
      </c>
      <c r="AB1443" s="72">
        <v>2258</v>
      </c>
      <c r="AC1443" s="72">
        <v>2280</v>
      </c>
      <c r="AD1443" s="72">
        <v>357600</v>
      </c>
      <c r="AE1443" s="72">
        <v>2285</v>
      </c>
      <c r="AF1443" s="72">
        <v>2440</v>
      </c>
      <c r="AG1443" s="72">
        <v>2280</v>
      </c>
      <c r="AH1443" s="72">
        <v>2380</v>
      </c>
      <c r="AI1443" s="72">
        <v>362400</v>
      </c>
      <c r="AJ1443" s="72">
        <v>2377</v>
      </c>
      <c r="AK1443" s="72">
        <v>2465</v>
      </c>
      <c r="AL1443" s="72">
        <v>2376</v>
      </c>
      <c r="AM1443" s="72">
        <v>2453</v>
      </c>
      <c r="AN1443" s="72">
        <v>353900</v>
      </c>
      <c r="AO1443" s="72">
        <v>2453</v>
      </c>
      <c r="AP1443" s="72">
        <v>2457</v>
      </c>
      <c r="AQ1443" s="72">
        <v>2405</v>
      </c>
      <c r="AR1443" s="72">
        <v>2414</v>
      </c>
      <c r="AS1443" s="72">
        <v>219000</v>
      </c>
      <c r="AT1443" s="72">
        <v>2416</v>
      </c>
      <c r="AU1443" s="72">
        <v>2542</v>
      </c>
      <c r="AV1443" s="72">
        <v>2416</v>
      </c>
      <c r="AW1443" s="72">
        <v>2497</v>
      </c>
      <c r="AX1443" s="72">
        <v>400300</v>
      </c>
      <c r="AY1443" s="72">
        <v>2498</v>
      </c>
      <c r="AZ1443" s="72">
        <v>2558</v>
      </c>
      <c r="BA1443" s="72">
        <v>2491</v>
      </c>
      <c r="BB1443" s="72">
        <v>2528</v>
      </c>
      <c r="BC1443" s="72">
        <v>201000</v>
      </c>
    </row>
    <row r="1444" spans="1:55" s="72" customFormat="1" ht="15">
      <c r="A1444" s="15" t="s">
        <v>18</v>
      </c>
      <c r="B1444" s="30">
        <v>3</v>
      </c>
      <c r="C1444" s="30">
        <v>6208</v>
      </c>
      <c r="D1444" s="10" t="s">
        <v>55</v>
      </c>
      <c r="E1444" s="15" t="s">
        <v>20</v>
      </c>
      <c r="F1444" s="15" t="s">
        <v>1064</v>
      </c>
      <c r="G1444" s="50">
        <v>2319</v>
      </c>
      <c r="H1444" s="50">
        <v>210</v>
      </c>
      <c r="I1444" s="58">
        <v>9.9599999999999994E-2</v>
      </c>
      <c r="J1444" s="50">
        <v>11417900</v>
      </c>
      <c r="K1444" s="50">
        <v>2560</v>
      </c>
      <c r="L1444" s="53">
        <v>2134</v>
      </c>
      <c r="M1444" s="63">
        <f t="shared" si="143"/>
        <v>0.56572769953051638</v>
      </c>
      <c r="N1444" s="42" t="str">
        <f>IFERROR(VLOOKUP(C1444, マスタ!$E$2:$G$33, 3, TRUE), "")</f>
        <v>機械</v>
      </c>
      <c r="O1444" s="15" t="str">
        <f>IF(F1444 = "", "", TEXT( WORKDAY(TEXT(LEFT(F1444, FIND("(", F1444) - 1), "yyyy/mm/dd"), 1, マスタ!$A$2:$A$106), "yyyymmdd"))</f>
        <v>20170907</v>
      </c>
      <c r="P1444" s="16">
        <v>42985</v>
      </c>
      <c r="Q1444" s="56">
        <v>2200</v>
      </c>
      <c r="R1444" s="56">
        <v>2399</v>
      </c>
      <c r="S1444" s="56">
        <v>2122</v>
      </c>
      <c r="T1444" s="15" t="str">
        <f t="shared" si="144"/>
        <v>有</v>
      </c>
      <c r="U1444" s="15" t="str">
        <f t="shared" si="145"/>
        <v>有</v>
      </c>
      <c r="V1444" s="67">
        <f t="shared" si="146"/>
        <v>-5.1315222078482159E-2</v>
      </c>
      <c r="W1444" s="17" t="s">
        <v>966</v>
      </c>
      <c r="X1444" s="46">
        <v>-23</v>
      </c>
      <c r="Y1444" s="71">
        <f t="shared" si="147"/>
        <v>-9.9180681328158684</v>
      </c>
      <c r="AD1444" s="72">
        <v>0</v>
      </c>
      <c r="AE1444" s="72">
        <v>2200</v>
      </c>
      <c r="AF1444" s="72">
        <v>2231</v>
      </c>
      <c r="AG1444" s="72">
        <v>2165</v>
      </c>
      <c r="AH1444" s="72">
        <v>2195</v>
      </c>
      <c r="AI1444" s="72">
        <v>412500</v>
      </c>
      <c r="AJ1444" s="72">
        <v>2195</v>
      </c>
      <c r="AK1444" s="72">
        <v>2289</v>
      </c>
      <c r="AL1444" s="72">
        <v>2192</v>
      </c>
      <c r="AM1444" s="72">
        <v>2252</v>
      </c>
      <c r="AN1444" s="72">
        <v>245600</v>
      </c>
      <c r="AO1444" s="72">
        <v>2254</v>
      </c>
      <c r="AP1444" s="72">
        <v>2259</v>
      </c>
      <c r="AQ1444" s="72">
        <v>2225</v>
      </c>
      <c r="AR1444" s="72">
        <v>2242</v>
      </c>
      <c r="AS1444" s="72">
        <v>94000</v>
      </c>
      <c r="AT1444" s="72">
        <v>2242</v>
      </c>
      <c r="AU1444" s="72">
        <v>2257</v>
      </c>
      <c r="AV1444" s="72">
        <v>2188</v>
      </c>
      <c r="AW1444" s="72">
        <v>2200</v>
      </c>
      <c r="AX1444" s="72">
        <v>125700</v>
      </c>
      <c r="AY1444" s="72">
        <v>2193</v>
      </c>
      <c r="AZ1444" s="72">
        <v>2264</v>
      </c>
      <c r="BA1444" s="72">
        <v>2170</v>
      </c>
      <c r="BB1444" s="72">
        <v>2263</v>
      </c>
      <c r="BC1444" s="72">
        <v>250100</v>
      </c>
    </row>
    <row r="1445" spans="1:55" s="72" customFormat="1" ht="15">
      <c r="A1445" s="15" t="s">
        <v>18</v>
      </c>
      <c r="B1445" s="30">
        <v>4</v>
      </c>
      <c r="C1445" s="30">
        <v>6908</v>
      </c>
      <c r="D1445" s="10" t="s">
        <v>220</v>
      </c>
      <c r="E1445" s="15" t="s">
        <v>20</v>
      </c>
      <c r="F1445" s="15" t="s">
        <v>1064</v>
      </c>
      <c r="G1445" s="50">
        <v>5620</v>
      </c>
      <c r="H1445" s="50">
        <v>500</v>
      </c>
      <c r="I1445" s="58">
        <v>9.7699999999999995E-2</v>
      </c>
      <c r="J1445" s="50">
        <v>289200</v>
      </c>
      <c r="K1445" s="50">
        <v>5630</v>
      </c>
      <c r="L1445" s="53">
        <v>5160</v>
      </c>
      <c r="M1445" s="63">
        <f t="shared" si="143"/>
        <v>2.1276595744680851E-2</v>
      </c>
      <c r="N1445" s="42" t="str">
        <f>IFERROR(VLOOKUP(C1445, マスタ!$E$2:$G$33, 3, TRUE), "")</f>
        <v>電気</v>
      </c>
      <c r="O1445" s="15" t="str">
        <f>IF(F1445 = "", "", TEXT( WORKDAY(TEXT(LEFT(F1445, FIND("(", F1445) - 1), "yyyy/mm/dd"), 1, マスタ!$A$2:$A$106), "yyyymmdd"))</f>
        <v>20170907</v>
      </c>
      <c r="P1445" s="16">
        <v>42985</v>
      </c>
      <c r="Q1445" s="56">
        <v>5680</v>
      </c>
      <c r="R1445" s="56">
        <v>5850</v>
      </c>
      <c r="S1445" s="56">
        <v>5560</v>
      </c>
      <c r="T1445" s="15" t="str">
        <f t="shared" si="144"/>
        <v>有</v>
      </c>
      <c r="U1445" s="15" t="str">
        <f t="shared" si="145"/>
        <v>有</v>
      </c>
      <c r="V1445" s="67">
        <f t="shared" si="146"/>
        <v>1.067615658362997E-2</v>
      </c>
      <c r="W1445" s="17" t="s">
        <v>966</v>
      </c>
      <c r="X1445" s="46">
        <v>-56</v>
      </c>
      <c r="Y1445" s="71">
        <f t="shared" si="147"/>
        <v>-9.9644128113879002</v>
      </c>
      <c r="Z1445" s="72">
        <v>5680</v>
      </c>
      <c r="AA1445" s="72">
        <v>5690</v>
      </c>
      <c r="AB1445" s="72">
        <v>5560</v>
      </c>
      <c r="AC1445" s="72">
        <v>5580</v>
      </c>
      <c r="AD1445" s="72">
        <v>25600</v>
      </c>
      <c r="AE1445" s="72">
        <v>5590</v>
      </c>
      <c r="AF1445" s="72">
        <v>5640</v>
      </c>
      <c r="AG1445" s="72">
        <v>5570</v>
      </c>
      <c r="AH1445" s="72">
        <v>5620</v>
      </c>
      <c r="AI1445" s="72">
        <v>5100</v>
      </c>
      <c r="AJ1445" s="72">
        <v>5630</v>
      </c>
      <c r="AK1445" s="72">
        <v>5670</v>
      </c>
      <c r="AL1445" s="72">
        <v>5620</v>
      </c>
      <c r="AM1445" s="72">
        <v>5670</v>
      </c>
      <c r="AN1445" s="72">
        <v>2400</v>
      </c>
      <c r="AO1445" s="72">
        <v>5670</v>
      </c>
      <c r="AP1445" s="72">
        <v>5680</v>
      </c>
      <c r="AQ1445" s="72">
        <v>5660</v>
      </c>
      <c r="AR1445" s="72">
        <v>5670</v>
      </c>
      <c r="AS1445" s="72">
        <v>4700</v>
      </c>
      <c r="AT1445" s="72">
        <v>5670</v>
      </c>
      <c r="AU1445" s="72">
        <v>5670</v>
      </c>
      <c r="AV1445" s="72">
        <v>5620</v>
      </c>
      <c r="AW1445" s="72">
        <v>5620</v>
      </c>
      <c r="AX1445" s="72">
        <v>9100</v>
      </c>
      <c r="AY1445" s="72">
        <v>5630</v>
      </c>
      <c r="AZ1445" s="72">
        <v>5660</v>
      </c>
      <c r="BA1445" s="72">
        <v>5570</v>
      </c>
      <c r="BB1445" s="72">
        <v>5660</v>
      </c>
      <c r="BC1445" s="72">
        <v>8100</v>
      </c>
    </row>
    <row r="1446" spans="1:55" s="72" customFormat="1" ht="27">
      <c r="A1446" s="15" t="s">
        <v>18</v>
      </c>
      <c r="B1446" s="30">
        <v>5</v>
      </c>
      <c r="C1446" s="30">
        <v>6914</v>
      </c>
      <c r="D1446" s="10" t="s">
        <v>300</v>
      </c>
      <c r="E1446" s="15" t="s">
        <v>20</v>
      </c>
      <c r="F1446" s="15" t="s">
        <v>1064</v>
      </c>
      <c r="G1446" s="50">
        <v>4345</v>
      </c>
      <c r="H1446" s="50">
        <v>375</v>
      </c>
      <c r="I1446" s="58">
        <v>9.4500000000000001E-2</v>
      </c>
      <c r="J1446" s="50">
        <v>382200</v>
      </c>
      <c r="K1446" s="50">
        <v>4360</v>
      </c>
      <c r="L1446" s="53">
        <v>3995</v>
      </c>
      <c r="M1446" s="63">
        <f t="shared" si="143"/>
        <v>4.1095890410958902E-2</v>
      </c>
      <c r="N1446" s="42" t="str">
        <f>IFERROR(VLOOKUP(C1446, マスタ!$E$2:$G$33, 3, TRUE), "")</f>
        <v>電気</v>
      </c>
      <c r="O1446" s="15" t="str">
        <f>IF(F1446 = "", "", TEXT( WORKDAY(TEXT(LEFT(F1446, FIND("(", F1446) - 1), "yyyy/mm/dd"), 1, マスタ!$A$2:$A$106), "yyyymmdd"))</f>
        <v>20170907</v>
      </c>
      <c r="P1446" s="16">
        <v>42985</v>
      </c>
      <c r="Q1446" s="56">
        <v>4370</v>
      </c>
      <c r="R1446" s="56">
        <v>4480</v>
      </c>
      <c r="S1446" s="56">
        <v>4150</v>
      </c>
      <c r="T1446" s="15" t="str">
        <f t="shared" si="144"/>
        <v>有</v>
      </c>
      <c r="U1446" s="15" t="str">
        <f t="shared" si="145"/>
        <v>有</v>
      </c>
      <c r="V1446" s="67">
        <f t="shared" si="146"/>
        <v>5.7537399309550707E-3</v>
      </c>
      <c r="W1446" s="17" t="s">
        <v>968</v>
      </c>
      <c r="X1446" s="46">
        <v>86</v>
      </c>
      <c r="Y1446" s="71">
        <f t="shared" si="147"/>
        <v>19.792865362485614</v>
      </c>
      <c r="Z1446" s="72">
        <v>4370</v>
      </c>
      <c r="AA1446" s="72">
        <v>4480</v>
      </c>
      <c r="AB1446" s="72">
        <v>4370</v>
      </c>
      <c r="AC1446" s="72">
        <v>4460</v>
      </c>
      <c r="AD1446" s="72">
        <v>45500</v>
      </c>
      <c r="AE1446" s="72">
        <v>4445</v>
      </c>
      <c r="AF1446" s="72">
        <v>4455</v>
      </c>
      <c r="AG1446" s="72">
        <v>4420</v>
      </c>
      <c r="AH1446" s="72">
        <v>4455</v>
      </c>
      <c r="AI1446" s="72">
        <v>14500</v>
      </c>
      <c r="AJ1446" s="72">
        <v>4455</v>
      </c>
      <c r="AK1446" s="72">
        <v>4455</v>
      </c>
      <c r="AL1446" s="72">
        <v>4415</v>
      </c>
      <c r="AM1446" s="72">
        <v>4425</v>
      </c>
      <c r="AN1446" s="72">
        <v>5000</v>
      </c>
      <c r="AO1446" s="72">
        <v>4430</v>
      </c>
      <c r="AP1446" s="72">
        <v>4455</v>
      </c>
      <c r="AQ1446" s="72">
        <v>4430</v>
      </c>
      <c r="AR1446" s="72">
        <v>4430</v>
      </c>
      <c r="AS1446" s="72">
        <v>5200</v>
      </c>
      <c r="AT1446" s="72">
        <v>4425</v>
      </c>
      <c r="AU1446" s="72">
        <v>4460</v>
      </c>
      <c r="AV1446" s="72">
        <v>4420</v>
      </c>
      <c r="AW1446" s="72">
        <v>4445</v>
      </c>
      <c r="AX1446" s="72">
        <v>10400</v>
      </c>
      <c r="AY1446" s="72">
        <v>4450</v>
      </c>
      <c r="AZ1446" s="72">
        <v>4450</v>
      </c>
      <c r="BA1446" s="72">
        <v>4415</v>
      </c>
      <c r="BB1446" s="72">
        <v>4415</v>
      </c>
      <c r="BC1446" s="72">
        <v>7400</v>
      </c>
    </row>
    <row r="1447" spans="1:55" s="72" customFormat="1" ht="40.5">
      <c r="A1447" s="15" t="s">
        <v>18</v>
      </c>
      <c r="B1447" s="30">
        <v>6</v>
      </c>
      <c r="C1447" s="30">
        <v>3085</v>
      </c>
      <c r="D1447" s="10" t="s">
        <v>1065</v>
      </c>
      <c r="E1447" s="15" t="s">
        <v>20</v>
      </c>
      <c r="F1447" s="15" t="s">
        <v>1064</v>
      </c>
      <c r="G1447" s="50">
        <v>2115</v>
      </c>
      <c r="H1447" s="50">
        <v>162</v>
      </c>
      <c r="I1447" s="58">
        <v>8.2900000000000001E-2</v>
      </c>
      <c r="J1447" s="50">
        <v>224600</v>
      </c>
      <c r="K1447" s="50">
        <v>2130</v>
      </c>
      <c r="L1447" s="53">
        <v>1950</v>
      </c>
      <c r="M1447" s="63">
        <f t="shared" si="143"/>
        <v>8.3333333333333329E-2</v>
      </c>
      <c r="N1447" s="42" t="str">
        <f>IFERROR(VLOOKUP(C1447, マスタ!$E$2:$G$33, 3, TRUE), "")</f>
        <v>繊維製品</v>
      </c>
      <c r="O1447" s="15" t="str">
        <f>IF(F1447 = "", "", TEXT( WORKDAY(TEXT(LEFT(F1447, FIND("(", F1447) - 1), "yyyy/mm/dd"), 1, マスタ!$A$2:$A$106), "yyyymmdd"))</f>
        <v>20170907</v>
      </c>
      <c r="P1447" s="16">
        <v>42985</v>
      </c>
      <c r="Q1447" s="56">
        <v>2095</v>
      </c>
      <c r="R1447" s="56">
        <v>2111</v>
      </c>
      <c r="S1447" s="56">
        <v>2064</v>
      </c>
      <c r="T1447" s="15" t="str">
        <f t="shared" si="144"/>
        <v>無</v>
      </c>
      <c r="U1447" s="15" t="str">
        <f t="shared" si="145"/>
        <v>有</v>
      </c>
      <c r="V1447" s="67">
        <f t="shared" si="146"/>
        <v>-9.4562647754137252E-3</v>
      </c>
      <c r="W1447" s="17" t="s">
        <v>966</v>
      </c>
      <c r="X1447" s="46">
        <v>-21</v>
      </c>
      <c r="Y1447" s="71">
        <f t="shared" si="147"/>
        <v>-9.9290780141843982</v>
      </c>
      <c r="Z1447" s="72">
        <v>2095</v>
      </c>
      <c r="AA1447" s="72">
        <v>2100</v>
      </c>
      <c r="AB1447" s="72">
        <v>2083</v>
      </c>
      <c r="AC1447" s="72">
        <v>2084</v>
      </c>
      <c r="AD1447" s="72">
        <v>6600</v>
      </c>
      <c r="AE1447" s="72">
        <v>2084</v>
      </c>
      <c r="AF1447" s="72">
        <v>2084</v>
      </c>
      <c r="AG1447" s="72">
        <v>2068</v>
      </c>
      <c r="AH1447" s="72">
        <v>2073</v>
      </c>
      <c r="AI1447" s="72">
        <v>2000</v>
      </c>
      <c r="AJ1447" s="72">
        <v>2075</v>
      </c>
      <c r="AK1447" s="72">
        <v>2075</v>
      </c>
      <c r="AL1447" s="72">
        <v>2064</v>
      </c>
      <c r="AM1447" s="72">
        <v>2072</v>
      </c>
      <c r="AN1447" s="72">
        <v>2000</v>
      </c>
      <c r="AO1447" s="72">
        <v>2075</v>
      </c>
      <c r="AP1447" s="72">
        <v>2086</v>
      </c>
      <c r="AQ1447" s="72">
        <v>2075</v>
      </c>
      <c r="AR1447" s="72">
        <v>2085</v>
      </c>
      <c r="AS1447" s="72">
        <v>2700</v>
      </c>
      <c r="AT1447" s="72">
        <v>2082</v>
      </c>
      <c r="AU1447" s="72">
        <v>2083</v>
      </c>
      <c r="AV1447" s="72">
        <v>2082</v>
      </c>
      <c r="AW1447" s="72">
        <v>2082</v>
      </c>
      <c r="AX1447" s="72">
        <v>300</v>
      </c>
      <c r="AY1447" s="72">
        <v>2080</v>
      </c>
      <c r="AZ1447" s="72">
        <v>2080</v>
      </c>
      <c r="BA1447" s="72">
        <v>2071</v>
      </c>
      <c r="BB1447" s="72">
        <v>2076</v>
      </c>
      <c r="BC1447" s="72">
        <v>1400</v>
      </c>
    </row>
    <row r="1448" spans="1:55" s="72" customFormat="1" ht="15">
      <c r="A1448" s="15" t="s">
        <v>18</v>
      </c>
      <c r="B1448" s="30">
        <v>7</v>
      </c>
      <c r="C1448" s="30">
        <v>2772</v>
      </c>
      <c r="D1448" s="10" t="s">
        <v>183</v>
      </c>
      <c r="E1448" s="15" t="s">
        <v>20</v>
      </c>
      <c r="F1448" s="15" t="s">
        <v>1064</v>
      </c>
      <c r="G1448" s="50">
        <v>4910</v>
      </c>
      <c r="H1448" s="50">
        <v>360</v>
      </c>
      <c r="I1448" s="58">
        <v>7.9100000000000004E-2</v>
      </c>
      <c r="J1448" s="50">
        <v>347700</v>
      </c>
      <c r="K1448" s="50">
        <v>4940</v>
      </c>
      <c r="L1448" s="53">
        <v>4470</v>
      </c>
      <c r="M1448" s="63">
        <f t="shared" si="143"/>
        <v>6.3829787234042548E-2</v>
      </c>
      <c r="N1448" s="42" t="str">
        <f>IFERROR(VLOOKUP(C1448, マスタ!$E$2:$G$33, 3, TRUE), "")</f>
        <v>食品</v>
      </c>
      <c r="O1448" s="15" t="str">
        <f>IF(F1448 = "", "", TEXT( WORKDAY(TEXT(LEFT(F1448, FIND("(", F1448) - 1), "yyyy/mm/dd"), 1, マスタ!$A$2:$A$106), "yyyymmdd"))</f>
        <v>20170907</v>
      </c>
      <c r="P1448" s="16">
        <v>42985</v>
      </c>
      <c r="Q1448" s="56">
        <v>4920</v>
      </c>
      <c r="R1448" s="56">
        <v>5120</v>
      </c>
      <c r="S1448" s="56">
        <v>4890</v>
      </c>
      <c r="T1448" s="15" t="str">
        <f t="shared" si="144"/>
        <v>有</v>
      </c>
      <c r="U1448" s="15" t="str">
        <f t="shared" si="145"/>
        <v>無</v>
      </c>
      <c r="V1448" s="67">
        <f t="shared" si="146"/>
        <v>2.0366598778003286E-3</v>
      </c>
      <c r="W1448" s="17" t="s">
        <v>968</v>
      </c>
      <c r="X1448" s="46">
        <v>98</v>
      </c>
      <c r="Y1448" s="71">
        <f t="shared" si="147"/>
        <v>19.959266802443992</v>
      </c>
      <c r="Z1448" s="72">
        <v>4920</v>
      </c>
      <c r="AA1448" s="72">
        <v>4995</v>
      </c>
      <c r="AB1448" s="72">
        <v>4890</v>
      </c>
      <c r="AC1448" s="72">
        <v>4980</v>
      </c>
      <c r="AD1448" s="72">
        <v>22600</v>
      </c>
      <c r="AE1448" s="72">
        <v>4985</v>
      </c>
      <c r="AF1448" s="72">
        <v>4995</v>
      </c>
      <c r="AG1448" s="72">
        <v>4950</v>
      </c>
      <c r="AH1448" s="72">
        <v>4975</v>
      </c>
      <c r="AI1448" s="72">
        <v>7700</v>
      </c>
      <c r="AJ1448" s="72">
        <v>4965</v>
      </c>
      <c r="AK1448" s="72">
        <v>5040</v>
      </c>
      <c r="AL1448" s="72">
        <v>4965</v>
      </c>
      <c r="AM1448" s="72">
        <v>5040</v>
      </c>
      <c r="AN1448" s="72">
        <v>19100</v>
      </c>
      <c r="AO1448" s="72">
        <v>5040</v>
      </c>
      <c r="AP1448" s="72">
        <v>5040</v>
      </c>
      <c r="AQ1448" s="72">
        <v>4960</v>
      </c>
      <c r="AR1448" s="72">
        <v>4970</v>
      </c>
      <c r="AS1448" s="72">
        <v>12100</v>
      </c>
      <c r="AT1448" s="72">
        <v>4975</v>
      </c>
      <c r="AU1448" s="72">
        <v>4985</v>
      </c>
      <c r="AV1448" s="72">
        <v>4940</v>
      </c>
      <c r="AW1448" s="72">
        <v>4965</v>
      </c>
      <c r="AX1448" s="72">
        <v>11700</v>
      </c>
      <c r="AY1448" s="72">
        <v>4945</v>
      </c>
      <c r="AZ1448" s="72">
        <v>5010</v>
      </c>
      <c r="BA1448" s="72">
        <v>4920</v>
      </c>
      <c r="BB1448" s="72">
        <v>4975</v>
      </c>
      <c r="BC1448" s="72">
        <v>10500</v>
      </c>
    </row>
    <row r="1449" spans="1:55" s="72" customFormat="1" ht="27">
      <c r="A1449" s="15" t="s">
        <v>18</v>
      </c>
      <c r="B1449" s="30">
        <v>8</v>
      </c>
      <c r="C1449" s="30">
        <v>6098</v>
      </c>
      <c r="D1449" s="10" t="s">
        <v>203</v>
      </c>
      <c r="E1449" s="15" t="s">
        <v>20</v>
      </c>
      <c r="F1449" s="15" t="s">
        <v>1064</v>
      </c>
      <c r="G1449" s="50">
        <v>2345</v>
      </c>
      <c r="H1449" s="50">
        <v>169</v>
      </c>
      <c r="I1449" s="58">
        <v>7.7700000000000005E-2</v>
      </c>
      <c r="J1449" s="50">
        <v>22147300</v>
      </c>
      <c r="K1449" s="50">
        <v>2355</v>
      </c>
      <c r="L1449" s="53">
        <v>2271</v>
      </c>
      <c r="M1449" s="63">
        <f t="shared" si="143"/>
        <v>0.11904761904761904</v>
      </c>
      <c r="N1449" s="42" t="str">
        <f>IFERROR(VLOOKUP(C1449, マスタ!$E$2:$G$33, 3, TRUE), "")</f>
        <v>機械</v>
      </c>
      <c r="O1449" s="15" t="str">
        <f>IF(F1449 = "", "", TEXT( WORKDAY(TEXT(LEFT(F1449, FIND("(", F1449) - 1), "yyyy/mm/dd"), 1, マスタ!$A$2:$A$106), "yyyymmdd"))</f>
        <v>20170907</v>
      </c>
      <c r="P1449" s="16">
        <v>42985</v>
      </c>
      <c r="Q1449" s="56">
        <v>2355</v>
      </c>
      <c r="R1449" s="56">
        <v>2398</v>
      </c>
      <c r="S1449" s="56">
        <v>2327</v>
      </c>
      <c r="T1449" s="15" t="str">
        <f t="shared" si="144"/>
        <v>有</v>
      </c>
      <c r="U1449" s="15" t="str">
        <f t="shared" si="145"/>
        <v>有</v>
      </c>
      <c r="V1449" s="67">
        <f t="shared" si="146"/>
        <v>4.2643923240939241E-3</v>
      </c>
      <c r="W1449" s="17" t="s">
        <v>967</v>
      </c>
      <c r="X1449" s="46">
        <v>35</v>
      </c>
      <c r="Y1449" s="71">
        <f t="shared" si="147"/>
        <v>14.925373134328359</v>
      </c>
      <c r="Z1449" s="72">
        <v>2355</v>
      </c>
      <c r="AA1449" s="72">
        <v>2377</v>
      </c>
      <c r="AB1449" s="72">
        <v>2351</v>
      </c>
      <c r="AC1449" s="72">
        <v>2364</v>
      </c>
      <c r="AD1449" s="72">
        <v>1295300</v>
      </c>
      <c r="AE1449" s="72">
        <v>2364</v>
      </c>
      <c r="AF1449" s="72">
        <v>2368</v>
      </c>
      <c r="AG1449" s="72">
        <v>2357</v>
      </c>
      <c r="AH1449" s="72">
        <v>2361</v>
      </c>
      <c r="AI1449" s="72">
        <v>229400</v>
      </c>
      <c r="AJ1449" s="72">
        <v>2361</v>
      </c>
      <c r="AK1449" s="72">
        <v>2373</v>
      </c>
      <c r="AL1449" s="72">
        <v>2360</v>
      </c>
      <c r="AM1449" s="72">
        <v>2373</v>
      </c>
      <c r="AN1449" s="72">
        <v>233500</v>
      </c>
      <c r="AO1449" s="72">
        <v>2373</v>
      </c>
      <c r="AP1449" s="72">
        <v>2384</v>
      </c>
      <c r="AQ1449" s="72">
        <v>2371</v>
      </c>
      <c r="AR1449" s="72">
        <v>2373</v>
      </c>
      <c r="AS1449" s="72">
        <v>405000</v>
      </c>
      <c r="AT1449" s="72">
        <v>2373</v>
      </c>
      <c r="AU1449" s="72">
        <v>2395</v>
      </c>
      <c r="AV1449" s="72">
        <v>2373</v>
      </c>
      <c r="AW1449" s="72">
        <v>2390</v>
      </c>
      <c r="AX1449" s="72">
        <v>541200</v>
      </c>
      <c r="AY1449" s="72">
        <v>2390</v>
      </c>
      <c r="AZ1449" s="72">
        <v>2398</v>
      </c>
      <c r="BA1449" s="72">
        <v>2383</v>
      </c>
      <c r="BB1449" s="72">
        <v>2388</v>
      </c>
      <c r="BC1449" s="72">
        <v>353100</v>
      </c>
    </row>
    <row r="1450" spans="1:55" s="72" customFormat="1" ht="15">
      <c r="A1450" s="15" t="s">
        <v>18</v>
      </c>
      <c r="B1450" s="30">
        <v>10</v>
      </c>
      <c r="C1450" s="30">
        <v>3415</v>
      </c>
      <c r="D1450" s="10" t="s">
        <v>125</v>
      </c>
      <c r="E1450" s="15" t="s">
        <v>20</v>
      </c>
      <c r="F1450" s="15" t="s">
        <v>1064</v>
      </c>
      <c r="G1450" s="50">
        <v>5560</v>
      </c>
      <c r="H1450" s="50">
        <v>330</v>
      </c>
      <c r="I1450" s="58">
        <v>6.3100000000000003E-2</v>
      </c>
      <c r="J1450" s="50">
        <v>228000</v>
      </c>
      <c r="K1450" s="50">
        <v>5670</v>
      </c>
      <c r="L1450" s="53">
        <v>5080</v>
      </c>
      <c r="M1450" s="63">
        <f t="shared" si="143"/>
        <v>0.1864406779661017</v>
      </c>
      <c r="N1450" s="42" t="str">
        <f>IFERROR(VLOOKUP(C1450, マスタ!$E$2:$G$33, 3, TRUE), "")</f>
        <v>繊維製品</v>
      </c>
      <c r="O1450" s="15" t="str">
        <f>IF(F1450 = "", "", TEXT( WORKDAY(TEXT(LEFT(F1450, FIND("(", F1450) - 1), "yyyy/mm/dd"), 1, マスタ!$A$2:$A$106), "yyyymmdd"))</f>
        <v>20170907</v>
      </c>
      <c r="P1450" s="16">
        <v>42985</v>
      </c>
      <c r="Q1450" s="56">
        <v>5660</v>
      </c>
      <c r="R1450" s="56">
        <v>5660</v>
      </c>
      <c r="S1450" s="56">
        <v>5220</v>
      </c>
      <c r="T1450" s="15" t="str">
        <f t="shared" si="144"/>
        <v>無</v>
      </c>
      <c r="U1450" s="15" t="str">
        <f t="shared" si="145"/>
        <v>有</v>
      </c>
      <c r="V1450" s="67">
        <f t="shared" si="146"/>
        <v>1.7985611510791477E-2</v>
      </c>
      <c r="W1450" s="17" t="s">
        <v>966</v>
      </c>
      <c r="X1450" s="46">
        <v>-55</v>
      </c>
      <c r="Y1450" s="71">
        <f t="shared" si="147"/>
        <v>-9.8920863309352516</v>
      </c>
      <c r="Z1450" s="72">
        <v>5660</v>
      </c>
      <c r="AA1450" s="72">
        <v>5660</v>
      </c>
      <c r="AB1450" s="72">
        <v>5570</v>
      </c>
      <c r="AC1450" s="72">
        <v>5570</v>
      </c>
      <c r="AD1450" s="72">
        <v>18000</v>
      </c>
      <c r="AE1450" s="72">
        <v>5570</v>
      </c>
      <c r="AF1450" s="72">
        <v>5570</v>
      </c>
      <c r="AG1450" s="72">
        <v>5470</v>
      </c>
      <c r="AH1450" s="72">
        <v>5520</v>
      </c>
      <c r="AI1450" s="72">
        <v>15900</v>
      </c>
      <c r="AJ1450" s="72">
        <v>5510</v>
      </c>
      <c r="AK1450" s="72">
        <v>5550</v>
      </c>
      <c r="AL1450" s="72">
        <v>5480</v>
      </c>
      <c r="AM1450" s="72">
        <v>5550</v>
      </c>
      <c r="AN1450" s="72">
        <v>3200</v>
      </c>
      <c r="AO1450" s="72">
        <v>5560</v>
      </c>
      <c r="AP1450" s="72">
        <v>5600</v>
      </c>
      <c r="AQ1450" s="72">
        <v>5490</v>
      </c>
      <c r="AR1450" s="72">
        <v>5500</v>
      </c>
      <c r="AS1450" s="72">
        <v>7900</v>
      </c>
      <c r="AT1450" s="72">
        <v>5500</v>
      </c>
      <c r="AU1450" s="72">
        <v>5500</v>
      </c>
      <c r="AV1450" s="72">
        <v>5400</v>
      </c>
      <c r="AW1450" s="72">
        <v>5450</v>
      </c>
      <c r="AX1450" s="72">
        <v>10500</v>
      </c>
      <c r="AY1450" s="72">
        <v>5450</v>
      </c>
      <c r="AZ1450" s="72">
        <v>5450</v>
      </c>
      <c r="BA1450" s="72">
        <v>5340</v>
      </c>
      <c r="BB1450" s="72">
        <v>5380</v>
      </c>
      <c r="BC1450" s="72">
        <v>15700</v>
      </c>
    </row>
    <row r="1451" spans="1:55" s="72" customFormat="1" ht="15">
      <c r="A1451" s="15" t="s">
        <v>18</v>
      </c>
      <c r="B1451" s="30">
        <v>13</v>
      </c>
      <c r="C1451" s="30">
        <v>9322</v>
      </c>
      <c r="D1451" s="10" t="s">
        <v>24</v>
      </c>
      <c r="E1451" s="15" t="s">
        <v>20</v>
      </c>
      <c r="F1451" s="15" t="s">
        <v>1064</v>
      </c>
      <c r="G1451" s="50">
        <v>2352</v>
      </c>
      <c r="H1451" s="50">
        <v>129</v>
      </c>
      <c r="I1451" s="58">
        <v>5.8000000000000003E-2</v>
      </c>
      <c r="J1451" s="50">
        <v>7300</v>
      </c>
      <c r="K1451" s="50">
        <v>2357</v>
      </c>
      <c r="L1451" s="53">
        <v>2202</v>
      </c>
      <c r="M1451" s="63">
        <f t="shared" si="143"/>
        <v>3.2258064516129031E-2</v>
      </c>
      <c r="N1451" s="42" t="str">
        <f>IFERROR(VLOOKUP(C1451, マスタ!$E$2:$G$33, 3, TRUE), "")</f>
        <v>倉庫・運輸</v>
      </c>
      <c r="O1451" s="15" t="str">
        <f>IF(F1451 = "", "", TEXT( WORKDAY(TEXT(LEFT(F1451, FIND("(", F1451) - 1), "yyyy/mm/dd"), 1, マスタ!$A$2:$A$106), "yyyymmdd"))</f>
        <v>20170907</v>
      </c>
      <c r="P1451" s="16">
        <v>42985</v>
      </c>
      <c r="Q1451" s="56">
        <v>2351</v>
      </c>
      <c r="R1451" s="56">
        <v>2351</v>
      </c>
      <c r="S1451" s="56">
        <v>2271</v>
      </c>
      <c r="T1451" s="15" t="str">
        <f t="shared" si="144"/>
        <v>無</v>
      </c>
      <c r="U1451" s="15" t="str">
        <f t="shared" si="145"/>
        <v>有</v>
      </c>
      <c r="V1451" s="67">
        <f t="shared" si="146"/>
        <v>-4.2517006802722523E-4</v>
      </c>
      <c r="W1451" s="17" t="s">
        <v>966</v>
      </c>
      <c r="X1451" s="46">
        <v>-23</v>
      </c>
      <c r="Y1451" s="71">
        <f t="shared" si="147"/>
        <v>-9.7789115646258509</v>
      </c>
      <c r="Z1451" s="72">
        <v>2351</v>
      </c>
      <c r="AA1451" s="72">
        <v>2351</v>
      </c>
      <c r="AB1451" s="72">
        <v>2351</v>
      </c>
      <c r="AC1451" s="72">
        <v>2351</v>
      </c>
      <c r="AD1451" s="72">
        <v>600</v>
      </c>
      <c r="AE1451" s="72">
        <v>2350</v>
      </c>
      <c r="AF1451" s="72">
        <v>2350</v>
      </c>
      <c r="AG1451" s="72">
        <v>2350</v>
      </c>
      <c r="AH1451" s="72">
        <v>2350</v>
      </c>
      <c r="AI1451" s="72">
        <v>100</v>
      </c>
      <c r="AN1451" s="72">
        <v>0</v>
      </c>
      <c r="AO1451" s="72">
        <v>2326</v>
      </c>
      <c r="AP1451" s="72">
        <v>2326</v>
      </c>
      <c r="AQ1451" s="72">
        <v>2326</v>
      </c>
      <c r="AR1451" s="72">
        <v>2326</v>
      </c>
      <c r="AS1451" s="72">
        <v>100</v>
      </c>
      <c r="AT1451" s="72">
        <v>2326</v>
      </c>
      <c r="AU1451" s="72">
        <v>2326</v>
      </c>
      <c r="AV1451" s="72">
        <v>2326</v>
      </c>
      <c r="AW1451" s="72">
        <v>2326</v>
      </c>
      <c r="AX1451" s="72">
        <v>100</v>
      </c>
      <c r="AY1451" s="72">
        <v>2317</v>
      </c>
      <c r="AZ1451" s="72">
        <v>2317</v>
      </c>
      <c r="BA1451" s="72">
        <v>2317</v>
      </c>
      <c r="BB1451" s="72">
        <v>2317</v>
      </c>
      <c r="BC1451" s="72">
        <v>100</v>
      </c>
    </row>
    <row r="1452" spans="1:55" s="72" customFormat="1" ht="27">
      <c r="A1452" s="15" t="s">
        <v>18</v>
      </c>
      <c r="B1452" s="30">
        <v>14</v>
      </c>
      <c r="C1452" s="30">
        <v>3445</v>
      </c>
      <c r="D1452" s="10" t="s">
        <v>140</v>
      </c>
      <c r="E1452" s="15" t="s">
        <v>20</v>
      </c>
      <c r="F1452" s="15" t="s">
        <v>1064</v>
      </c>
      <c r="G1452" s="50">
        <v>4090</v>
      </c>
      <c r="H1452" s="50">
        <v>210</v>
      </c>
      <c r="I1452" s="58">
        <v>5.4100000000000002E-2</v>
      </c>
      <c r="J1452" s="50">
        <v>117600</v>
      </c>
      <c r="K1452" s="50">
        <v>4090</v>
      </c>
      <c r="L1452" s="53">
        <v>3770</v>
      </c>
      <c r="M1452" s="63">
        <f t="shared" si="143"/>
        <v>0</v>
      </c>
      <c r="N1452" s="42" t="str">
        <f>IFERROR(VLOOKUP(C1452, マスタ!$E$2:$G$33, 3, TRUE), "")</f>
        <v>繊維製品</v>
      </c>
      <c r="O1452" s="15" t="str">
        <f>IF(F1452 = "", "", TEXT( WORKDAY(TEXT(LEFT(F1452, FIND("(", F1452) - 1), "yyyy/mm/dd"), 1, マスタ!$A$2:$A$106), "yyyymmdd"))</f>
        <v>20170907</v>
      </c>
      <c r="P1452" s="16">
        <v>42985</v>
      </c>
      <c r="Q1452" s="56">
        <v>4020</v>
      </c>
      <c r="R1452" s="56">
        <v>4050</v>
      </c>
      <c r="S1452" s="56">
        <v>3860</v>
      </c>
      <c r="T1452" s="15" t="str">
        <f t="shared" si="144"/>
        <v>無</v>
      </c>
      <c r="U1452" s="15" t="str">
        <f t="shared" si="145"/>
        <v>有</v>
      </c>
      <c r="V1452" s="67">
        <f t="shared" si="146"/>
        <v>-1.7114914425427896E-2</v>
      </c>
      <c r="W1452" s="17" t="s">
        <v>966</v>
      </c>
      <c r="X1452" s="46">
        <v>-40</v>
      </c>
      <c r="Y1452" s="71">
        <f t="shared" si="147"/>
        <v>-9.7799511002444994</v>
      </c>
      <c r="Z1452" s="72">
        <v>4020</v>
      </c>
      <c r="AA1452" s="72">
        <v>4050</v>
      </c>
      <c r="AB1452" s="72">
        <v>3980</v>
      </c>
      <c r="AC1452" s="72">
        <v>3980</v>
      </c>
      <c r="AD1452" s="72">
        <v>6600</v>
      </c>
      <c r="AE1452" s="72">
        <v>3990</v>
      </c>
      <c r="AF1452" s="72">
        <v>4000</v>
      </c>
      <c r="AG1452" s="72">
        <v>3920</v>
      </c>
      <c r="AH1452" s="72">
        <v>3985</v>
      </c>
      <c r="AI1452" s="72">
        <v>7700</v>
      </c>
      <c r="AJ1452" s="72">
        <v>3990</v>
      </c>
      <c r="AK1452" s="72">
        <v>3990</v>
      </c>
      <c r="AL1452" s="72">
        <v>3960</v>
      </c>
      <c r="AM1452" s="72">
        <v>3975</v>
      </c>
      <c r="AN1452" s="72">
        <v>2100</v>
      </c>
      <c r="AO1452" s="72">
        <v>3980</v>
      </c>
      <c r="AP1452" s="72">
        <v>3990</v>
      </c>
      <c r="AQ1452" s="72">
        <v>3940</v>
      </c>
      <c r="AR1452" s="72">
        <v>3955</v>
      </c>
      <c r="AS1452" s="72">
        <v>3600</v>
      </c>
      <c r="AT1452" s="72">
        <v>3955</v>
      </c>
      <c r="AU1452" s="72">
        <v>3955</v>
      </c>
      <c r="AV1452" s="72">
        <v>3920</v>
      </c>
      <c r="AW1452" s="72">
        <v>3950</v>
      </c>
      <c r="AX1452" s="72">
        <v>4900</v>
      </c>
      <c r="AY1452" s="72">
        <v>3945</v>
      </c>
      <c r="AZ1452" s="72">
        <v>3960</v>
      </c>
      <c r="BA1452" s="72">
        <v>3915</v>
      </c>
      <c r="BB1452" s="72">
        <v>3945</v>
      </c>
      <c r="BC1452" s="72">
        <v>3400</v>
      </c>
    </row>
    <row r="1453" spans="1:55" s="72" customFormat="1" ht="15">
      <c r="A1453" s="15" t="s">
        <v>18</v>
      </c>
      <c r="B1453" s="30">
        <v>15</v>
      </c>
      <c r="C1453" s="30">
        <v>4368</v>
      </c>
      <c r="D1453" s="10" t="s">
        <v>1059</v>
      </c>
      <c r="E1453" s="15" t="s">
        <v>20</v>
      </c>
      <c r="F1453" s="15" t="s">
        <v>1064</v>
      </c>
      <c r="G1453" s="50">
        <v>3485</v>
      </c>
      <c r="H1453" s="50">
        <v>175</v>
      </c>
      <c r="I1453" s="58">
        <v>5.2900000000000003E-2</v>
      </c>
      <c r="J1453" s="50">
        <v>258700</v>
      </c>
      <c r="K1453" s="50">
        <v>3530</v>
      </c>
      <c r="L1453" s="53">
        <v>3295</v>
      </c>
      <c r="M1453" s="63">
        <f t="shared" si="143"/>
        <v>0.19148936170212766</v>
      </c>
      <c r="N1453" s="42" t="str">
        <f>IFERROR(VLOOKUP(C1453, マスタ!$E$2:$G$33, 3, TRUE), "")</f>
        <v>化学・医薬品</v>
      </c>
      <c r="O1453" s="15" t="str">
        <f>IF(F1453 = "", "", TEXT( WORKDAY(TEXT(LEFT(F1453, FIND("(", F1453) - 1), "yyyy/mm/dd"), 1, マスタ!$A$2:$A$106), "yyyymmdd"))</f>
        <v>20170907</v>
      </c>
      <c r="P1453" s="16">
        <v>42985</v>
      </c>
      <c r="Q1453" s="56">
        <v>3520</v>
      </c>
      <c r="R1453" s="56">
        <v>3615</v>
      </c>
      <c r="S1453" s="56">
        <v>3515</v>
      </c>
      <c r="T1453" s="15" t="str">
        <f t="shared" si="144"/>
        <v>有</v>
      </c>
      <c r="U1453" s="15" t="str">
        <f t="shared" si="145"/>
        <v>無</v>
      </c>
      <c r="V1453" s="67">
        <f t="shared" si="146"/>
        <v>1.0043041606886627E-2</v>
      </c>
      <c r="W1453" s="17" t="s">
        <v>968</v>
      </c>
      <c r="X1453" s="46">
        <v>69</v>
      </c>
      <c r="Y1453" s="71">
        <f t="shared" si="147"/>
        <v>19.799139167862265</v>
      </c>
      <c r="Z1453" s="72">
        <v>3520</v>
      </c>
      <c r="AA1453" s="72">
        <v>3585</v>
      </c>
      <c r="AB1453" s="72">
        <v>3515</v>
      </c>
      <c r="AC1453" s="72">
        <v>3585</v>
      </c>
      <c r="AD1453" s="72">
        <v>42900</v>
      </c>
      <c r="AE1453" s="72">
        <v>3575</v>
      </c>
      <c r="AF1453" s="72">
        <v>3585</v>
      </c>
      <c r="AG1453" s="72">
        <v>3550</v>
      </c>
      <c r="AH1453" s="72">
        <v>3575</v>
      </c>
      <c r="AI1453" s="72">
        <v>7100</v>
      </c>
      <c r="AJ1453" s="72">
        <v>3575</v>
      </c>
      <c r="AK1453" s="72">
        <v>3575</v>
      </c>
      <c r="AL1453" s="72">
        <v>3560</v>
      </c>
      <c r="AM1453" s="72">
        <v>3565</v>
      </c>
      <c r="AN1453" s="72">
        <v>2500</v>
      </c>
      <c r="AO1453" s="72">
        <v>3570</v>
      </c>
      <c r="AP1453" s="72">
        <v>3590</v>
      </c>
      <c r="AQ1453" s="72">
        <v>3570</v>
      </c>
      <c r="AR1453" s="72">
        <v>3585</v>
      </c>
      <c r="AS1453" s="72">
        <v>6500</v>
      </c>
      <c r="AT1453" s="72">
        <v>3585</v>
      </c>
      <c r="AU1453" s="72">
        <v>3585</v>
      </c>
      <c r="AV1453" s="72">
        <v>3560</v>
      </c>
      <c r="AW1453" s="72">
        <v>3575</v>
      </c>
      <c r="AX1453" s="72">
        <v>4400</v>
      </c>
      <c r="AY1453" s="72">
        <v>3570</v>
      </c>
      <c r="AZ1453" s="72">
        <v>3575</v>
      </c>
      <c r="BA1453" s="72">
        <v>3540</v>
      </c>
      <c r="BB1453" s="72">
        <v>3555</v>
      </c>
      <c r="BC1453" s="72">
        <v>11300</v>
      </c>
    </row>
    <row r="1454" spans="1:55" s="72" customFormat="1" ht="15">
      <c r="A1454" s="15" t="s">
        <v>18</v>
      </c>
      <c r="B1454" s="30">
        <v>16</v>
      </c>
      <c r="C1454" s="30">
        <v>4728</v>
      </c>
      <c r="D1454" s="10" t="s">
        <v>19</v>
      </c>
      <c r="E1454" s="15" t="s">
        <v>20</v>
      </c>
      <c r="F1454" s="15" t="s">
        <v>1064</v>
      </c>
      <c r="G1454" s="50">
        <v>2120</v>
      </c>
      <c r="H1454" s="50">
        <v>106</v>
      </c>
      <c r="I1454" s="58">
        <v>5.2600000000000001E-2</v>
      </c>
      <c r="J1454" s="50">
        <v>209300</v>
      </c>
      <c r="K1454" s="50">
        <v>2150</v>
      </c>
      <c r="L1454" s="53">
        <v>1935</v>
      </c>
      <c r="M1454" s="63">
        <f t="shared" si="143"/>
        <v>0.13953488372093023</v>
      </c>
      <c r="N1454" s="42" t="str">
        <f>IFERROR(VLOOKUP(C1454, マスタ!$E$2:$G$33, 3, TRUE), "")</f>
        <v>化学・医薬品</v>
      </c>
      <c r="O1454" s="15" t="str">
        <f>IF(F1454 = "", "", TEXT( WORKDAY(TEXT(LEFT(F1454, FIND("(", F1454) - 1), "yyyy/mm/dd"), 1, マスタ!$A$2:$A$106), "yyyymmdd"))</f>
        <v>20170907</v>
      </c>
      <c r="P1454" s="16">
        <v>42985</v>
      </c>
      <c r="Q1454" s="56">
        <v>2126</v>
      </c>
      <c r="R1454" s="56">
        <v>2182</v>
      </c>
      <c r="S1454" s="56">
        <v>2005</v>
      </c>
      <c r="T1454" s="15" t="str">
        <f t="shared" si="144"/>
        <v>有</v>
      </c>
      <c r="U1454" s="15" t="str">
        <f t="shared" si="145"/>
        <v>有</v>
      </c>
      <c r="V1454" s="67">
        <f t="shared" si="146"/>
        <v>2.8301886792452269E-3</v>
      </c>
      <c r="W1454" s="17" t="s">
        <v>968</v>
      </c>
      <c r="X1454" s="46">
        <v>42</v>
      </c>
      <c r="Y1454" s="71">
        <f t="shared" si="147"/>
        <v>19.811320754716981</v>
      </c>
      <c r="Z1454" s="72">
        <v>2126</v>
      </c>
      <c r="AA1454" s="72">
        <v>2182</v>
      </c>
      <c r="AB1454" s="72">
        <v>2126</v>
      </c>
      <c r="AC1454" s="72">
        <v>2175</v>
      </c>
      <c r="AD1454" s="72">
        <v>13500</v>
      </c>
      <c r="AE1454" s="72">
        <v>2171</v>
      </c>
      <c r="AF1454" s="72">
        <v>2171</v>
      </c>
      <c r="AG1454" s="72">
        <v>2139</v>
      </c>
      <c r="AH1454" s="72">
        <v>2149</v>
      </c>
      <c r="AI1454" s="72">
        <v>5400</v>
      </c>
      <c r="AJ1454" s="72">
        <v>2151</v>
      </c>
      <c r="AK1454" s="72">
        <v>2151</v>
      </c>
      <c r="AL1454" s="72">
        <v>2144</v>
      </c>
      <c r="AM1454" s="72">
        <v>2148</v>
      </c>
      <c r="AN1454" s="72">
        <v>2400</v>
      </c>
      <c r="AO1454" s="72">
        <v>2142</v>
      </c>
      <c r="AP1454" s="72">
        <v>2149</v>
      </c>
      <c r="AQ1454" s="72">
        <v>2141</v>
      </c>
      <c r="AR1454" s="72">
        <v>2149</v>
      </c>
      <c r="AS1454" s="72">
        <v>1500</v>
      </c>
      <c r="AT1454" s="72">
        <v>2141</v>
      </c>
      <c r="AU1454" s="72">
        <v>2141</v>
      </c>
      <c r="AV1454" s="72">
        <v>2125</v>
      </c>
      <c r="AW1454" s="72">
        <v>2134</v>
      </c>
      <c r="AX1454" s="72">
        <v>8700</v>
      </c>
      <c r="AY1454" s="72">
        <v>2134</v>
      </c>
      <c r="AZ1454" s="72">
        <v>2134</v>
      </c>
      <c r="BA1454" s="72">
        <v>2083</v>
      </c>
      <c r="BB1454" s="72">
        <v>2101</v>
      </c>
      <c r="BC1454" s="72">
        <v>11500</v>
      </c>
    </row>
    <row r="1455" spans="1:55" s="72" customFormat="1" ht="15">
      <c r="A1455" s="15" t="s">
        <v>18</v>
      </c>
      <c r="B1455" s="30">
        <v>17</v>
      </c>
      <c r="C1455" s="30">
        <v>6294</v>
      </c>
      <c r="D1455" s="10" t="s">
        <v>624</v>
      </c>
      <c r="E1455" s="15" t="s">
        <v>20</v>
      </c>
      <c r="F1455" s="15" t="s">
        <v>1064</v>
      </c>
      <c r="G1455" s="50">
        <v>1643</v>
      </c>
      <c r="H1455" s="50">
        <v>82</v>
      </c>
      <c r="I1455" s="58">
        <v>5.2499999999999998E-2</v>
      </c>
      <c r="J1455" s="50">
        <v>45100</v>
      </c>
      <c r="K1455" s="50">
        <v>1649</v>
      </c>
      <c r="L1455" s="53">
        <v>1535</v>
      </c>
      <c r="M1455" s="63">
        <f t="shared" si="143"/>
        <v>5.2631578947368418E-2</v>
      </c>
      <c r="N1455" s="42" t="str">
        <f>IFERROR(VLOOKUP(C1455, マスタ!$E$2:$G$33, 3, TRUE), "")</f>
        <v>機械</v>
      </c>
      <c r="O1455" s="15" t="str">
        <f>IF(F1455 = "", "", TEXT( WORKDAY(TEXT(LEFT(F1455, FIND("(", F1455) - 1), "yyyy/mm/dd"), 1, マスタ!$A$2:$A$106), "yyyymmdd"))</f>
        <v>20170907</v>
      </c>
      <c r="P1455" s="16">
        <v>42985</v>
      </c>
      <c r="Q1455" s="56">
        <v>1652</v>
      </c>
      <c r="R1455" s="56">
        <v>1679</v>
      </c>
      <c r="S1455" s="56">
        <v>1630</v>
      </c>
      <c r="T1455" s="15" t="str">
        <f t="shared" si="144"/>
        <v>有</v>
      </c>
      <c r="U1455" s="15" t="str">
        <f t="shared" si="145"/>
        <v>有</v>
      </c>
      <c r="V1455" s="67">
        <f t="shared" si="146"/>
        <v>5.4777845404747616E-3</v>
      </c>
      <c r="W1455" s="17" t="s">
        <v>969</v>
      </c>
      <c r="X1455" s="46">
        <v>-9</v>
      </c>
      <c r="Y1455" s="71">
        <f t="shared" si="147"/>
        <v>-5.4777845404747421</v>
      </c>
      <c r="Z1455" s="72">
        <v>1652</v>
      </c>
      <c r="AA1455" s="72">
        <v>1679</v>
      </c>
      <c r="AB1455" s="72">
        <v>1652</v>
      </c>
      <c r="AC1455" s="72">
        <v>1669</v>
      </c>
      <c r="AD1455" s="72">
        <v>3300</v>
      </c>
      <c r="AE1455" s="72">
        <v>1664</v>
      </c>
      <c r="AF1455" s="72">
        <v>1664</v>
      </c>
      <c r="AG1455" s="72">
        <v>1664</v>
      </c>
      <c r="AH1455" s="72">
        <v>1664</v>
      </c>
      <c r="AI1455" s="72">
        <v>100</v>
      </c>
      <c r="AJ1455" s="72">
        <v>1660</v>
      </c>
      <c r="AK1455" s="72">
        <v>1660</v>
      </c>
      <c r="AL1455" s="72">
        <v>1656</v>
      </c>
      <c r="AM1455" s="72">
        <v>1656</v>
      </c>
      <c r="AN1455" s="72">
        <v>400</v>
      </c>
      <c r="AO1455" s="72">
        <v>1657</v>
      </c>
      <c r="AP1455" s="72">
        <v>1657</v>
      </c>
      <c r="AQ1455" s="72">
        <v>1657</v>
      </c>
      <c r="AR1455" s="72">
        <v>1657</v>
      </c>
      <c r="AS1455" s="72">
        <v>300</v>
      </c>
      <c r="AT1455" s="72">
        <v>1655</v>
      </c>
      <c r="AU1455" s="72">
        <v>1655</v>
      </c>
      <c r="AV1455" s="72">
        <v>1643</v>
      </c>
      <c r="AW1455" s="72">
        <v>1643</v>
      </c>
      <c r="AX1455" s="72">
        <v>700</v>
      </c>
      <c r="AY1455" s="72">
        <v>1637</v>
      </c>
      <c r="AZ1455" s="72">
        <v>1640</v>
      </c>
      <c r="BA1455" s="72">
        <v>1630</v>
      </c>
      <c r="BB1455" s="72">
        <v>1636</v>
      </c>
      <c r="BC1455" s="72">
        <v>1100</v>
      </c>
    </row>
    <row r="1456" spans="1:55" s="72" customFormat="1" ht="15">
      <c r="A1456" s="15" t="s">
        <v>18</v>
      </c>
      <c r="B1456" s="30">
        <v>20</v>
      </c>
      <c r="C1456" s="30">
        <v>3978</v>
      </c>
      <c r="D1456" s="10" t="s">
        <v>51</v>
      </c>
      <c r="E1456" s="15" t="s">
        <v>20</v>
      </c>
      <c r="F1456" s="15" t="s">
        <v>1064</v>
      </c>
      <c r="G1456" s="50">
        <v>2293</v>
      </c>
      <c r="H1456" s="50">
        <v>110</v>
      </c>
      <c r="I1456" s="58">
        <v>5.04E-2</v>
      </c>
      <c r="J1456" s="50">
        <v>378500</v>
      </c>
      <c r="K1456" s="50">
        <v>2344</v>
      </c>
      <c r="L1456" s="53">
        <v>2162</v>
      </c>
      <c r="M1456" s="63">
        <f t="shared" si="143"/>
        <v>0.28021978021978022</v>
      </c>
      <c r="N1456" s="42" t="str">
        <f>IFERROR(VLOOKUP(C1456, マスタ!$E$2:$G$33, 3, TRUE), "")</f>
        <v>パルプ・紙</v>
      </c>
      <c r="O1456" s="15" t="str">
        <f>IF(F1456 = "", "", TEXT( WORKDAY(TEXT(LEFT(F1456, FIND("(", F1456) - 1), "yyyy/mm/dd"), 1, マスタ!$A$2:$A$106), "yyyymmdd"))</f>
        <v>20170907</v>
      </c>
      <c r="P1456" s="16">
        <v>42985</v>
      </c>
      <c r="Q1456" s="56">
        <v>2343</v>
      </c>
      <c r="R1456" s="56">
        <v>2431</v>
      </c>
      <c r="S1456" s="56">
        <v>2326</v>
      </c>
      <c r="T1456" s="15" t="str">
        <f t="shared" si="144"/>
        <v>有</v>
      </c>
      <c r="U1456" s="15" t="str">
        <f t="shared" si="145"/>
        <v>無</v>
      </c>
      <c r="V1456" s="67">
        <f t="shared" si="146"/>
        <v>2.1805494984736162E-2</v>
      </c>
      <c r="W1456" s="17" t="s">
        <v>968</v>
      </c>
      <c r="X1456" s="46">
        <v>45</v>
      </c>
      <c r="Y1456" s="71">
        <f t="shared" si="147"/>
        <v>19.62494548626254</v>
      </c>
      <c r="Z1456" s="72">
        <v>2343</v>
      </c>
      <c r="AA1456" s="72">
        <v>2400</v>
      </c>
      <c r="AB1456" s="72">
        <v>2326</v>
      </c>
      <c r="AC1456" s="72">
        <v>2391</v>
      </c>
      <c r="AD1456" s="72">
        <v>30200</v>
      </c>
      <c r="AE1456" s="72">
        <v>2394</v>
      </c>
      <c r="AF1456" s="72">
        <v>2403</v>
      </c>
      <c r="AG1456" s="72">
        <v>2376</v>
      </c>
      <c r="AH1456" s="72">
        <v>2379</v>
      </c>
      <c r="AI1456" s="72">
        <v>11500</v>
      </c>
      <c r="AJ1456" s="72">
        <v>2371</v>
      </c>
      <c r="AK1456" s="72">
        <v>2384</v>
      </c>
      <c r="AL1456" s="72">
        <v>2370</v>
      </c>
      <c r="AM1456" s="72">
        <v>2371</v>
      </c>
      <c r="AN1456" s="72">
        <v>5300</v>
      </c>
      <c r="AO1456" s="72">
        <v>2373</v>
      </c>
      <c r="AP1456" s="72">
        <v>2395</v>
      </c>
      <c r="AQ1456" s="72">
        <v>2373</v>
      </c>
      <c r="AR1456" s="72">
        <v>2385</v>
      </c>
      <c r="AS1456" s="72">
        <v>11500</v>
      </c>
      <c r="AT1456" s="72">
        <v>2386</v>
      </c>
      <c r="AU1456" s="72">
        <v>2403</v>
      </c>
      <c r="AV1456" s="72">
        <v>2386</v>
      </c>
      <c r="AW1456" s="72">
        <v>2400</v>
      </c>
      <c r="AX1456" s="72">
        <v>8900</v>
      </c>
      <c r="AY1456" s="72">
        <v>2401</v>
      </c>
      <c r="AZ1456" s="72">
        <v>2410</v>
      </c>
      <c r="BA1456" s="72">
        <v>2392</v>
      </c>
      <c r="BB1456" s="72">
        <v>2404</v>
      </c>
      <c r="BC1456" s="72">
        <v>12300</v>
      </c>
    </row>
    <row r="1457" spans="1:55" s="72" customFormat="1" ht="15">
      <c r="A1457" s="15" t="s">
        <v>18</v>
      </c>
      <c r="B1457" s="30">
        <v>21</v>
      </c>
      <c r="C1457" s="30">
        <v>8075</v>
      </c>
      <c r="D1457" s="10" t="s">
        <v>403</v>
      </c>
      <c r="E1457" s="15" t="s">
        <v>20</v>
      </c>
      <c r="F1457" s="15" t="s">
        <v>1064</v>
      </c>
      <c r="G1457" s="50">
        <v>3660</v>
      </c>
      <c r="H1457" s="50">
        <v>175</v>
      </c>
      <c r="I1457" s="58">
        <v>5.0200000000000002E-2</v>
      </c>
      <c r="J1457" s="50">
        <v>36200</v>
      </c>
      <c r="K1457" s="50">
        <v>3680</v>
      </c>
      <c r="L1457" s="53">
        <v>3395</v>
      </c>
      <c r="M1457" s="63">
        <f t="shared" si="143"/>
        <v>7.0175438596491224E-2</v>
      </c>
      <c r="N1457" s="42" t="str">
        <f>IFERROR(VLOOKUP(C1457, マスタ!$E$2:$G$33, 3, TRUE), "")</f>
        <v>商業</v>
      </c>
      <c r="O1457" s="15" t="str">
        <f>IF(F1457 = "", "", TEXT( WORKDAY(TEXT(LEFT(F1457, FIND("(", F1457) - 1), "yyyy/mm/dd"), 1, マスタ!$A$2:$A$106), "yyyymmdd"))</f>
        <v>20170907</v>
      </c>
      <c r="P1457" s="16">
        <v>42985</v>
      </c>
      <c r="Q1457" s="56">
        <v>3680</v>
      </c>
      <c r="R1457" s="56">
        <v>3750</v>
      </c>
      <c r="S1457" s="56">
        <v>3545</v>
      </c>
      <c r="T1457" s="15" t="str">
        <f t="shared" si="144"/>
        <v>有</v>
      </c>
      <c r="U1457" s="15" t="str">
        <f t="shared" si="145"/>
        <v>有</v>
      </c>
      <c r="V1457" s="67">
        <f t="shared" si="146"/>
        <v>5.464480874316946E-3</v>
      </c>
      <c r="W1457" s="17" t="s">
        <v>969</v>
      </c>
      <c r="X1457" s="46">
        <v>-10</v>
      </c>
      <c r="Y1457" s="71">
        <f t="shared" si="147"/>
        <v>-2.7322404371584699</v>
      </c>
      <c r="Z1457" s="72">
        <v>3680</v>
      </c>
      <c r="AA1457" s="72">
        <v>3750</v>
      </c>
      <c r="AB1457" s="72">
        <v>3680</v>
      </c>
      <c r="AC1457" s="72">
        <v>3740</v>
      </c>
      <c r="AD1457" s="72">
        <v>6700</v>
      </c>
      <c r="AE1457" s="72">
        <v>3730</v>
      </c>
      <c r="AF1457" s="72">
        <v>3730</v>
      </c>
      <c r="AG1457" s="72">
        <v>3690</v>
      </c>
      <c r="AH1457" s="72">
        <v>3690</v>
      </c>
      <c r="AI1457" s="72">
        <v>800</v>
      </c>
      <c r="AJ1457" s="72">
        <v>3690</v>
      </c>
      <c r="AK1457" s="72">
        <v>3705</v>
      </c>
      <c r="AL1457" s="72">
        <v>3685</v>
      </c>
      <c r="AM1457" s="72">
        <v>3705</v>
      </c>
      <c r="AN1457" s="72">
        <v>900</v>
      </c>
      <c r="AO1457" s="72">
        <v>3700</v>
      </c>
      <c r="AP1457" s="72">
        <v>3710</v>
      </c>
      <c r="AQ1457" s="72">
        <v>3700</v>
      </c>
      <c r="AR1457" s="72">
        <v>3710</v>
      </c>
      <c r="AS1457" s="72">
        <v>300</v>
      </c>
      <c r="AT1457" s="72">
        <v>3690</v>
      </c>
      <c r="AU1457" s="72">
        <v>3690</v>
      </c>
      <c r="AV1457" s="72">
        <v>3660</v>
      </c>
      <c r="AW1457" s="72">
        <v>3670</v>
      </c>
      <c r="AX1457" s="72">
        <v>1100</v>
      </c>
      <c r="AY1457" s="72">
        <v>3670</v>
      </c>
      <c r="AZ1457" s="72">
        <v>3670</v>
      </c>
      <c r="BA1457" s="72">
        <v>3630</v>
      </c>
      <c r="BB1457" s="72">
        <v>3665</v>
      </c>
      <c r="BC1457" s="72">
        <v>1900</v>
      </c>
    </row>
    <row r="1458" spans="1:55" s="72" customFormat="1" ht="15">
      <c r="A1458" s="15" t="s">
        <v>18</v>
      </c>
      <c r="B1458" s="30">
        <v>23</v>
      </c>
      <c r="C1458" s="30">
        <v>9381</v>
      </c>
      <c r="D1458" s="10" t="s">
        <v>1066</v>
      </c>
      <c r="E1458" s="15" t="s">
        <v>20</v>
      </c>
      <c r="F1458" s="15" t="s">
        <v>1064</v>
      </c>
      <c r="G1458" s="50">
        <v>1117</v>
      </c>
      <c r="H1458" s="50">
        <v>50</v>
      </c>
      <c r="I1458" s="58">
        <v>4.6899999999999997E-2</v>
      </c>
      <c r="J1458" s="50">
        <v>38700</v>
      </c>
      <c r="K1458" s="50">
        <v>1119</v>
      </c>
      <c r="L1458" s="53">
        <v>1052</v>
      </c>
      <c r="M1458" s="63">
        <f t="shared" si="143"/>
        <v>2.9850746268656716E-2</v>
      </c>
      <c r="N1458" s="42" t="str">
        <f>IFERROR(VLOOKUP(C1458, マスタ!$E$2:$G$33, 3, TRUE), "")</f>
        <v>倉庫・運輸</v>
      </c>
      <c r="O1458" s="15" t="str">
        <f>IF(F1458 = "", "", TEXT( WORKDAY(TEXT(LEFT(F1458, FIND("(", F1458) - 1), "yyyy/mm/dd"), 1, マスタ!$A$2:$A$106), "yyyymmdd"))</f>
        <v>20170907</v>
      </c>
      <c r="P1458" s="16">
        <v>42985</v>
      </c>
      <c r="Q1458" s="56">
        <v>1116</v>
      </c>
      <c r="R1458" s="56">
        <v>1120</v>
      </c>
      <c r="S1458" s="56">
        <v>1107</v>
      </c>
      <c r="T1458" s="15" t="str">
        <f t="shared" si="144"/>
        <v>無</v>
      </c>
      <c r="U1458" s="15" t="str">
        <f t="shared" si="145"/>
        <v>無</v>
      </c>
      <c r="V1458" s="67">
        <f t="shared" si="146"/>
        <v>-8.9525514771704451E-4</v>
      </c>
      <c r="W1458" s="17" t="s">
        <v>969</v>
      </c>
      <c r="X1458" s="46">
        <v>-1</v>
      </c>
      <c r="Y1458" s="71">
        <f t="shared" si="147"/>
        <v>-0.89525514771709935</v>
      </c>
      <c r="Z1458" s="72">
        <v>1116</v>
      </c>
      <c r="AA1458" s="72">
        <v>1116</v>
      </c>
      <c r="AB1458" s="72">
        <v>1116</v>
      </c>
      <c r="AC1458" s="72">
        <v>1116</v>
      </c>
      <c r="AD1458" s="72">
        <v>1400</v>
      </c>
      <c r="AE1458" s="72">
        <v>1116</v>
      </c>
      <c r="AF1458" s="72">
        <v>1119</v>
      </c>
      <c r="AG1458" s="72">
        <v>1112</v>
      </c>
      <c r="AH1458" s="72">
        <v>1113</v>
      </c>
      <c r="AI1458" s="72">
        <v>5200</v>
      </c>
      <c r="AJ1458" s="72">
        <v>1111</v>
      </c>
      <c r="AK1458" s="72">
        <v>1116</v>
      </c>
      <c r="AL1458" s="72">
        <v>1111</v>
      </c>
      <c r="AM1458" s="72">
        <v>1113</v>
      </c>
      <c r="AN1458" s="72">
        <v>700</v>
      </c>
      <c r="AO1458" s="72">
        <v>1113</v>
      </c>
      <c r="AP1458" s="72">
        <v>1114</v>
      </c>
      <c r="AQ1458" s="72">
        <v>1113</v>
      </c>
      <c r="AR1458" s="72">
        <v>1114</v>
      </c>
      <c r="AS1458" s="72">
        <v>200</v>
      </c>
      <c r="AT1458" s="72">
        <v>1114</v>
      </c>
      <c r="AU1458" s="72">
        <v>1115</v>
      </c>
      <c r="AV1458" s="72">
        <v>1114</v>
      </c>
      <c r="AW1458" s="72">
        <v>1115</v>
      </c>
      <c r="AX1458" s="72">
        <v>400</v>
      </c>
      <c r="AY1458" s="72">
        <v>1114</v>
      </c>
      <c r="AZ1458" s="72">
        <v>1114</v>
      </c>
      <c r="BA1458" s="72">
        <v>1110</v>
      </c>
      <c r="BB1458" s="72">
        <v>1110</v>
      </c>
      <c r="BC1458" s="72">
        <v>500</v>
      </c>
    </row>
    <row r="1459" spans="1:55" s="72" customFormat="1" ht="15">
      <c r="A1459" s="15" t="s">
        <v>18</v>
      </c>
      <c r="B1459" s="30">
        <v>24</v>
      </c>
      <c r="C1459" s="30">
        <v>2317</v>
      </c>
      <c r="D1459" s="10" t="s">
        <v>369</v>
      </c>
      <c r="E1459" s="15" t="s">
        <v>20</v>
      </c>
      <c r="F1459" s="15" t="s">
        <v>1064</v>
      </c>
      <c r="G1459" s="50">
        <v>2912</v>
      </c>
      <c r="H1459" s="50">
        <v>130</v>
      </c>
      <c r="I1459" s="58">
        <v>4.6699999999999998E-2</v>
      </c>
      <c r="J1459" s="50">
        <v>341700</v>
      </c>
      <c r="K1459" s="50">
        <v>2920</v>
      </c>
      <c r="L1459" s="53">
        <v>2732</v>
      </c>
      <c r="M1459" s="63">
        <f t="shared" si="143"/>
        <v>4.2553191489361701E-2</v>
      </c>
      <c r="N1459" s="42" t="str">
        <f>IFERROR(VLOOKUP(C1459, マスタ!$E$2:$G$33, 3, TRUE), "")</f>
        <v>食品</v>
      </c>
      <c r="O1459" s="15" t="str">
        <f>IF(F1459 = "", "", TEXT( WORKDAY(TEXT(LEFT(F1459, FIND("(", F1459) - 1), "yyyy/mm/dd"), 1, マスタ!$A$2:$A$106), "yyyymmdd"))</f>
        <v>20170907</v>
      </c>
      <c r="P1459" s="16">
        <v>42985</v>
      </c>
      <c r="Q1459" s="56">
        <v>2892</v>
      </c>
      <c r="R1459" s="56">
        <v>2916</v>
      </c>
      <c r="S1459" s="56">
        <v>2769</v>
      </c>
      <c r="T1459" s="15" t="str">
        <f t="shared" si="144"/>
        <v>無</v>
      </c>
      <c r="U1459" s="15" t="str">
        <f t="shared" si="145"/>
        <v>有</v>
      </c>
      <c r="V1459" s="67">
        <f t="shared" si="146"/>
        <v>-6.8681318681318437E-3</v>
      </c>
      <c r="W1459" s="17" t="s">
        <v>966</v>
      </c>
      <c r="X1459" s="46">
        <v>-29</v>
      </c>
      <c r="Y1459" s="71">
        <f t="shared" si="147"/>
        <v>-9.958791208791208</v>
      </c>
      <c r="Z1459" s="72">
        <v>2892</v>
      </c>
      <c r="AA1459" s="72">
        <v>2916</v>
      </c>
      <c r="AB1459" s="72">
        <v>2877</v>
      </c>
      <c r="AC1459" s="72">
        <v>2900</v>
      </c>
      <c r="AD1459" s="72">
        <v>19200</v>
      </c>
      <c r="AE1459" s="72">
        <v>2895</v>
      </c>
      <c r="AF1459" s="72">
        <v>2895</v>
      </c>
      <c r="AG1459" s="72">
        <v>2866</v>
      </c>
      <c r="AH1459" s="72">
        <v>2866</v>
      </c>
      <c r="AI1459" s="72">
        <v>10100</v>
      </c>
      <c r="AJ1459" s="72">
        <v>2866</v>
      </c>
      <c r="AK1459" s="72">
        <v>2875</v>
      </c>
      <c r="AL1459" s="72">
        <v>2858</v>
      </c>
      <c r="AM1459" s="72">
        <v>2875</v>
      </c>
      <c r="AN1459" s="72">
        <v>7500</v>
      </c>
      <c r="AO1459" s="72">
        <v>2874</v>
      </c>
      <c r="AP1459" s="72">
        <v>2874</v>
      </c>
      <c r="AQ1459" s="72">
        <v>2856</v>
      </c>
      <c r="AR1459" s="72">
        <v>2856</v>
      </c>
      <c r="AS1459" s="72">
        <v>8300</v>
      </c>
      <c r="AT1459" s="72">
        <v>2859</v>
      </c>
      <c r="AU1459" s="72">
        <v>2867</v>
      </c>
      <c r="AV1459" s="72">
        <v>2855</v>
      </c>
      <c r="AW1459" s="72">
        <v>2867</v>
      </c>
      <c r="AX1459" s="72">
        <v>4700</v>
      </c>
      <c r="AY1459" s="72">
        <v>2864</v>
      </c>
      <c r="AZ1459" s="72">
        <v>2875</v>
      </c>
      <c r="BA1459" s="72">
        <v>2859</v>
      </c>
      <c r="BB1459" s="72">
        <v>2862</v>
      </c>
      <c r="BC1459" s="72">
        <v>5000</v>
      </c>
    </row>
    <row r="1460" spans="1:55" s="72" customFormat="1" ht="15">
      <c r="A1460" s="15" t="s">
        <v>18</v>
      </c>
      <c r="B1460" s="30">
        <v>25</v>
      </c>
      <c r="C1460" s="30">
        <v>3221</v>
      </c>
      <c r="D1460" s="10" t="s">
        <v>247</v>
      </c>
      <c r="E1460" s="15" t="s">
        <v>20</v>
      </c>
      <c r="F1460" s="15" t="s">
        <v>1064</v>
      </c>
      <c r="G1460" s="50">
        <v>2174</v>
      </c>
      <c r="H1460" s="50">
        <v>97</v>
      </c>
      <c r="I1460" s="58">
        <v>4.6699999999999998E-2</v>
      </c>
      <c r="J1460" s="50">
        <v>67200</v>
      </c>
      <c r="K1460" s="50">
        <v>2197</v>
      </c>
      <c r="L1460" s="53">
        <v>2037</v>
      </c>
      <c r="M1460" s="63">
        <f t="shared" si="143"/>
        <v>0.14374999999999999</v>
      </c>
      <c r="N1460" s="42" t="str">
        <f>IFERROR(VLOOKUP(C1460, マスタ!$E$2:$G$33, 3, TRUE), "")</f>
        <v>繊維製品</v>
      </c>
      <c r="O1460" s="15" t="str">
        <f>IF(F1460 = "", "", TEXT( WORKDAY(TEXT(LEFT(F1460, FIND("(", F1460) - 1), "yyyy/mm/dd"), 1, マスタ!$A$2:$A$106), "yyyymmdd"))</f>
        <v>20170907</v>
      </c>
      <c r="P1460" s="16">
        <v>42985</v>
      </c>
      <c r="Q1460" s="56">
        <v>2195</v>
      </c>
      <c r="R1460" s="56">
        <v>2222</v>
      </c>
      <c r="S1460" s="56">
        <v>2151</v>
      </c>
      <c r="T1460" s="15" t="str">
        <f t="shared" si="144"/>
        <v>有</v>
      </c>
      <c r="U1460" s="15" t="str">
        <f t="shared" si="145"/>
        <v>有</v>
      </c>
      <c r="V1460" s="67">
        <f t="shared" si="146"/>
        <v>9.6596136154554202E-3</v>
      </c>
      <c r="W1460" s="17" t="s">
        <v>966</v>
      </c>
      <c r="X1460" s="46">
        <v>-21</v>
      </c>
      <c r="Y1460" s="71">
        <f t="shared" si="147"/>
        <v>-9.6596136154553829</v>
      </c>
      <c r="Z1460" s="72">
        <v>2195</v>
      </c>
      <c r="AA1460" s="72">
        <v>2200</v>
      </c>
      <c r="AB1460" s="72">
        <v>2182</v>
      </c>
      <c r="AC1460" s="72">
        <v>2191</v>
      </c>
      <c r="AD1460" s="72">
        <v>9900</v>
      </c>
      <c r="AE1460" s="72">
        <v>2181</v>
      </c>
      <c r="AF1460" s="72">
        <v>2187</v>
      </c>
      <c r="AG1460" s="72">
        <v>2155</v>
      </c>
      <c r="AH1460" s="72">
        <v>2155</v>
      </c>
      <c r="AI1460" s="72">
        <v>2700</v>
      </c>
      <c r="AJ1460" s="72">
        <v>2161</v>
      </c>
      <c r="AK1460" s="72">
        <v>2161</v>
      </c>
      <c r="AL1460" s="72">
        <v>2155</v>
      </c>
      <c r="AM1460" s="72">
        <v>2155</v>
      </c>
      <c r="AN1460" s="72">
        <v>900</v>
      </c>
      <c r="AS1460" s="72">
        <v>0</v>
      </c>
      <c r="AT1460" s="72">
        <v>2167</v>
      </c>
      <c r="AU1460" s="72">
        <v>2167</v>
      </c>
      <c r="AV1460" s="72">
        <v>2158</v>
      </c>
      <c r="AW1460" s="72">
        <v>2158</v>
      </c>
      <c r="AX1460" s="72">
        <v>300</v>
      </c>
      <c r="AY1460" s="72">
        <v>2157</v>
      </c>
      <c r="AZ1460" s="72">
        <v>2157</v>
      </c>
      <c r="BA1460" s="72">
        <v>2151</v>
      </c>
      <c r="BB1460" s="72">
        <v>2151</v>
      </c>
      <c r="BC1460" s="72">
        <v>600</v>
      </c>
    </row>
    <row r="1461" spans="1:55" s="72" customFormat="1" ht="27">
      <c r="A1461" s="15" t="s">
        <v>18</v>
      </c>
      <c r="B1461" s="30">
        <v>26</v>
      </c>
      <c r="C1461" s="30">
        <v>3902</v>
      </c>
      <c r="D1461" s="10" t="s">
        <v>264</v>
      </c>
      <c r="E1461" s="15" t="s">
        <v>20</v>
      </c>
      <c r="F1461" s="15" t="s">
        <v>1064</v>
      </c>
      <c r="G1461" s="50">
        <v>2096</v>
      </c>
      <c r="H1461" s="50">
        <v>93</v>
      </c>
      <c r="I1461" s="58">
        <v>4.6399999999999997E-2</v>
      </c>
      <c r="J1461" s="50">
        <v>238900</v>
      </c>
      <c r="K1461" s="50">
        <v>2169</v>
      </c>
      <c r="L1461" s="53">
        <v>1960</v>
      </c>
      <c r="M1461" s="63">
        <f t="shared" si="143"/>
        <v>0.34928229665071769</v>
      </c>
      <c r="N1461" s="42" t="str">
        <f>IFERROR(VLOOKUP(C1461, マスタ!$E$2:$G$33, 3, TRUE), "")</f>
        <v>パルプ・紙</v>
      </c>
      <c r="O1461" s="15" t="str">
        <f>IF(F1461 = "", "", TEXT( WORKDAY(TEXT(LEFT(F1461, FIND("(", F1461) - 1), "yyyy/mm/dd"), 1, マスタ!$A$2:$A$106), "yyyymmdd"))</f>
        <v>20170907</v>
      </c>
      <c r="P1461" s="16">
        <v>42985</v>
      </c>
      <c r="Q1461" s="56">
        <v>2150</v>
      </c>
      <c r="R1461" s="56">
        <v>2192</v>
      </c>
      <c r="S1461" s="56">
        <v>2096</v>
      </c>
      <c r="T1461" s="15" t="str">
        <f t="shared" si="144"/>
        <v>有</v>
      </c>
      <c r="U1461" s="15" t="str">
        <f t="shared" si="145"/>
        <v>有</v>
      </c>
      <c r="V1461" s="67">
        <f t="shared" si="146"/>
        <v>2.57633587786259E-2</v>
      </c>
      <c r="W1461" s="17" t="s">
        <v>966</v>
      </c>
      <c r="X1461" s="46">
        <v>-20</v>
      </c>
      <c r="Y1461" s="71">
        <f t="shared" si="147"/>
        <v>-9.5419847328244281</v>
      </c>
      <c r="Z1461" s="72">
        <v>2150</v>
      </c>
      <c r="AA1461" s="72">
        <v>2153</v>
      </c>
      <c r="AB1461" s="72">
        <v>2133</v>
      </c>
      <c r="AC1461" s="72">
        <v>2137</v>
      </c>
      <c r="AD1461" s="72">
        <v>9800</v>
      </c>
      <c r="AE1461" s="72">
        <v>2133</v>
      </c>
      <c r="AF1461" s="72">
        <v>2133</v>
      </c>
      <c r="AG1461" s="72">
        <v>2105</v>
      </c>
      <c r="AH1461" s="72">
        <v>2106</v>
      </c>
      <c r="AI1461" s="72">
        <v>10600</v>
      </c>
      <c r="AJ1461" s="72">
        <v>2106</v>
      </c>
      <c r="AK1461" s="72">
        <v>2112</v>
      </c>
      <c r="AL1461" s="72">
        <v>2096</v>
      </c>
      <c r="AM1461" s="72">
        <v>2108</v>
      </c>
      <c r="AN1461" s="72">
        <v>3000</v>
      </c>
      <c r="AO1461" s="72">
        <v>2110</v>
      </c>
      <c r="AP1461" s="72">
        <v>2133</v>
      </c>
      <c r="AQ1461" s="72">
        <v>2108</v>
      </c>
      <c r="AR1461" s="72">
        <v>2112</v>
      </c>
      <c r="AS1461" s="72">
        <v>4200</v>
      </c>
      <c r="AT1461" s="72">
        <v>2113</v>
      </c>
      <c r="AU1461" s="72">
        <v>2113</v>
      </c>
      <c r="AV1461" s="72">
        <v>2096</v>
      </c>
      <c r="AW1461" s="72">
        <v>2111</v>
      </c>
      <c r="AX1461" s="72">
        <v>3800</v>
      </c>
      <c r="AY1461" s="72">
        <v>2107</v>
      </c>
      <c r="AZ1461" s="72">
        <v>2129</v>
      </c>
      <c r="BA1461" s="72">
        <v>2098</v>
      </c>
      <c r="BB1461" s="72">
        <v>2120</v>
      </c>
      <c r="BC1461" s="72">
        <v>2300</v>
      </c>
    </row>
    <row r="1462" spans="1:55" s="72" customFormat="1" ht="27">
      <c r="A1462" s="15" t="s">
        <v>18</v>
      </c>
      <c r="B1462" s="30">
        <v>29</v>
      </c>
      <c r="C1462" s="30">
        <v>7595</v>
      </c>
      <c r="D1462" s="10" t="s">
        <v>402</v>
      </c>
      <c r="E1462" s="15" t="s">
        <v>20</v>
      </c>
      <c r="F1462" s="15" t="s">
        <v>1064</v>
      </c>
      <c r="G1462" s="50">
        <v>2976</v>
      </c>
      <c r="H1462" s="50">
        <v>124</v>
      </c>
      <c r="I1462" s="58">
        <v>4.3499999999999997E-2</v>
      </c>
      <c r="J1462" s="50">
        <v>23600</v>
      </c>
      <c r="K1462" s="50">
        <v>2978</v>
      </c>
      <c r="L1462" s="53">
        <v>2835</v>
      </c>
      <c r="M1462" s="63">
        <f t="shared" si="143"/>
        <v>1.3986013986013986E-2</v>
      </c>
      <c r="N1462" s="42" t="str">
        <f>IFERROR(VLOOKUP(C1462, マスタ!$E$2:$G$33, 3, TRUE), "")</f>
        <v>75</v>
      </c>
      <c r="O1462" s="15" t="str">
        <f>IF(F1462 = "", "", TEXT( WORKDAY(TEXT(LEFT(F1462, FIND("(", F1462) - 1), "yyyy/mm/dd"), 1, マスタ!$A$2:$A$106), "yyyymmdd"))</f>
        <v>20170907</v>
      </c>
      <c r="P1462" s="16">
        <v>42985</v>
      </c>
      <c r="Q1462" s="56">
        <v>2985</v>
      </c>
      <c r="R1462" s="56">
        <v>3115</v>
      </c>
      <c r="S1462" s="56">
        <v>2983</v>
      </c>
      <c r="T1462" s="15" t="str">
        <f t="shared" si="144"/>
        <v>有</v>
      </c>
      <c r="U1462" s="15" t="str">
        <f t="shared" si="145"/>
        <v>無</v>
      </c>
      <c r="V1462" s="67">
        <f t="shared" si="146"/>
        <v>3.0241935483870108E-3</v>
      </c>
      <c r="W1462" s="17" t="s">
        <v>968</v>
      </c>
      <c r="X1462" s="46">
        <v>59</v>
      </c>
      <c r="Y1462" s="71">
        <f t="shared" si="147"/>
        <v>19.8252688172043</v>
      </c>
      <c r="Z1462" s="72">
        <v>2985</v>
      </c>
      <c r="AA1462" s="72">
        <v>3010</v>
      </c>
      <c r="AB1462" s="72">
        <v>2983</v>
      </c>
      <c r="AC1462" s="72">
        <v>3010</v>
      </c>
      <c r="AD1462" s="72">
        <v>4300</v>
      </c>
      <c r="AE1462" s="72">
        <v>3010</v>
      </c>
      <c r="AF1462" s="72">
        <v>3040</v>
      </c>
      <c r="AG1462" s="72">
        <v>3010</v>
      </c>
      <c r="AH1462" s="72">
        <v>3035</v>
      </c>
      <c r="AI1462" s="72">
        <v>4600</v>
      </c>
      <c r="AN1462" s="72">
        <v>0</v>
      </c>
      <c r="AO1462" s="72">
        <v>3035</v>
      </c>
      <c r="AP1462" s="72">
        <v>3035</v>
      </c>
      <c r="AQ1462" s="72">
        <v>3035</v>
      </c>
      <c r="AR1462" s="72">
        <v>3035</v>
      </c>
      <c r="AS1462" s="72">
        <v>100</v>
      </c>
      <c r="AT1462" s="72">
        <v>3030</v>
      </c>
      <c r="AU1462" s="72">
        <v>3055</v>
      </c>
      <c r="AV1462" s="72">
        <v>3025</v>
      </c>
      <c r="AW1462" s="72">
        <v>3055</v>
      </c>
      <c r="AX1462" s="72">
        <v>2100</v>
      </c>
      <c r="AY1462" s="72">
        <v>3055</v>
      </c>
      <c r="AZ1462" s="72">
        <v>3055</v>
      </c>
      <c r="BA1462" s="72">
        <v>3045</v>
      </c>
      <c r="BB1462" s="72">
        <v>3045</v>
      </c>
      <c r="BC1462" s="72">
        <v>1500</v>
      </c>
    </row>
    <row r="1463" spans="1:55" s="72" customFormat="1" ht="15">
      <c r="A1463" s="15" t="s">
        <v>18</v>
      </c>
      <c r="B1463" s="30">
        <v>30</v>
      </c>
      <c r="C1463" s="30">
        <v>8279</v>
      </c>
      <c r="D1463" s="10" t="s">
        <v>1067</v>
      </c>
      <c r="E1463" s="15" t="s">
        <v>20</v>
      </c>
      <c r="F1463" s="15" t="s">
        <v>1064</v>
      </c>
      <c r="G1463" s="50">
        <v>5300</v>
      </c>
      <c r="H1463" s="50">
        <v>210</v>
      </c>
      <c r="I1463" s="58">
        <v>4.1300000000000003E-2</v>
      </c>
      <c r="J1463" s="50">
        <v>63700</v>
      </c>
      <c r="K1463" s="50">
        <v>5320</v>
      </c>
      <c r="L1463" s="53">
        <v>5170</v>
      </c>
      <c r="M1463" s="63">
        <f t="shared" si="143"/>
        <v>0.13333333333333333</v>
      </c>
      <c r="N1463" s="42" t="str">
        <f>IFERROR(VLOOKUP(C1463, マスタ!$E$2:$G$33, 3, TRUE), "")</f>
        <v>商業</v>
      </c>
      <c r="O1463" s="15" t="str">
        <f>IF(F1463 = "", "", TEXT( WORKDAY(TEXT(LEFT(F1463, FIND("(", F1463) - 1), "yyyy/mm/dd"), 1, マスタ!$A$2:$A$106), "yyyymmdd"))</f>
        <v>20170907</v>
      </c>
      <c r="P1463" s="16">
        <v>42985</v>
      </c>
      <c r="Q1463" s="56">
        <v>5290</v>
      </c>
      <c r="R1463" s="56">
        <v>5390</v>
      </c>
      <c r="S1463" s="56">
        <v>5250</v>
      </c>
      <c r="T1463" s="15" t="str">
        <f t="shared" si="144"/>
        <v>有</v>
      </c>
      <c r="U1463" s="15" t="str">
        <f t="shared" si="145"/>
        <v>無</v>
      </c>
      <c r="V1463" s="67">
        <f t="shared" si="146"/>
        <v>-1.8867924528301883E-3</v>
      </c>
      <c r="W1463" s="17" t="s">
        <v>967</v>
      </c>
      <c r="X1463" s="46">
        <v>70</v>
      </c>
      <c r="Y1463" s="71">
        <f t="shared" si="147"/>
        <v>13.20754716981132</v>
      </c>
      <c r="Z1463" s="72">
        <v>5290</v>
      </c>
      <c r="AA1463" s="72">
        <v>5330</v>
      </c>
      <c r="AB1463" s="72">
        <v>5280</v>
      </c>
      <c r="AC1463" s="72">
        <v>5310</v>
      </c>
      <c r="AD1463" s="72">
        <v>5600</v>
      </c>
      <c r="AE1463" s="72">
        <v>5330</v>
      </c>
      <c r="AF1463" s="72">
        <v>5360</v>
      </c>
      <c r="AG1463" s="72">
        <v>5330</v>
      </c>
      <c r="AH1463" s="72">
        <v>5350</v>
      </c>
      <c r="AI1463" s="72">
        <v>3400</v>
      </c>
      <c r="AJ1463" s="72">
        <v>5340</v>
      </c>
      <c r="AK1463" s="72">
        <v>5340</v>
      </c>
      <c r="AL1463" s="72">
        <v>5340</v>
      </c>
      <c r="AM1463" s="72">
        <v>5340</v>
      </c>
      <c r="AN1463" s="72">
        <v>100</v>
      </c>
      <c r="AO1463" s="72">
        <v>5330</v>
      </c>
      <c r="AP1463" s="72">
        <v>5350</v>
      </c>
      <c r="AQ1463" s="72">
        <v>5330</v>
      </c>
      <c r="AR1463" s="72">
        <v>5340</v>
      </c>
      <c r="AS1463" s="72">
        <v>2600</v>
      </c>
      <c r="AT1463" s="72">
        <v>5350</v>
      </c>
      <c r="AU1463" s="72">
        <v>5360</v>
      </c>
      <c r="AV1463" s="72">
        <v>5350</v>
      </c>
      <c r="AW1463" s="72">
        <v>5360</v>
      </c>
      <c r="AX1463" s="72">
        <v>1000</v>
      </c>
      <c r="AY1463" s="72">
        <v>5360</v>
      </c>
      <c r="AZ1463" s="72">
        <v>5370</v>
      </c>
      <c r="BA1463" s="72">
        <v>5340</v>
      </c>
      <c r="BB1463" s="72">
        <v>5360</v>
      </c>
      <c r="BC1463" s="72">
        <v>2100</v>
      </c>
    </row>
    <row r="1464" spans="1:55" s="72" customFormat="1" ht="15">
      <c r="A1464" s="15" t="s">
        <v>18</v>
      </c>
      <c r="B1464" s="30">
        <v>31</v>
      </c>
      <c r="C1464" s="30">
        <v>4973</v>
      </c>
      <c r="D1464" s="10" t="s">
        <v>323</v>
      </c>
      <c r="E1464" s="15" t="s">
        <v>20</v>
      </c>
      <c r="F1464" s="15" t="s">
        <v>1064</v>
      </c>
      <c r="G1464" s="50">
        <v>2678</v>
      </c>
      <c r="H1464" s="50">
        <v>104</v>
      </c>
      <c r="I1464" s="58">
        <v>4.0399999999999998E-2</v>
      </c>
      <c r="J1464" s="50">
        <v>9000</v>
      </c>
      <c r="K1464" s="50">
        <v>2699</v>
      </c>
      <c r="L1464" s="53">
        <v>2579</v>
      </c>
      <c r="M1464" s="63">
        <f t="shared" si="143"/>
        <v>0.17499999999999999</v>
      </c>
      <c r="N1464" s="42" t="str">
        <f>IFERROR(VLOOKUP(C1464, マスタ!$E$2:$G$33, 3, TRUE), "")</f>
        <v>化学・医薬品</v>
      </c>
      <c r="O1464" s="15" t="str">
        <f>IF(F1464 = "", "", TEXT( WORKDAY(TEXT(LEFT(F1464, FIND("(", F1464) - 1), "yyyy/mm/dd"), 1, マスタ!$A$2:$A$106), "yyyymmdd"))</f>
        <v>20170907</v>
      </c>
      <c r="P1464" s="16">
        <v>42985</v>
      </c>
      <c r="Q1464" s="56">
        <v>2720</v>
      </c>
      <c r="R1464" s="56">
        <v>2720</v>
      </c>
      <c r="S1464" s="56">
        <v>2670</v>
      </c>
      <c r="T1464" s="15" t="str">
        <f t="shared" si="144"/>
        <v>無</v>
      </c>
      <c r="U1464" s="15" t="str">
        <f t="shared" si="145"/>
        <v>有</v>
      </c>
      <c r="V1464" s="67">
        <f t="shared" si="146"/>
        <v>1.5683345780433067E-2</v>
      </c>
      <c r="W1464" s="17" t="s">
        <v>969</v>
      </c>
      <c r="X1464" s="46">
        <v>-3</v>
      </c>
      <c r="Y1464" s="71">
        <f t="shared" si="147"/>
        <v>-1.1202389843166543</v>
      </c>
      <c r="Z1464" s="72">
        <v>2720</v>
      </c>
      <c r="AA1464" s="72">
        <v>2720</v>
      </c>
      <c r="AB1464" s="72">
        <v>2714</v>
      </c>
      <c r="AC1464" s="72">
        <v>2720</v>
      </c>
      <c r="AD1464" s="72">
        <v>600</v>
      </c>
      <c r="AE1464" s="72">
        <v>2708</v>
      </c>
      <c r="AF1464" s="72">
        <v>2708</v>
      </c>
      <c r="AG1464" s="72">
        <v>2708</v>
      </c>
      <c r="AH1464" s="72">
        <v>2708</v>
      </c>
      <c r="AI1464" s="72">
        <v>100</v>
      </c>
      <c r="AN1464" s="72">
        <v>0</v>
      </c>
      <c r="AS1464" s="72">
        <v>0</v>
      </c>
      <c r="AT1464" s="72">
        <v>2709</v>
      </c>
      <c r="AU1464" s="72">
        <v>2717</v>
      </c>
      <c r="AV1464" s="72">
        <v>2709</v>
      </c>
      <c r="AW1464" s="72">
        <v>2717</v>
      </c>
      <c r="AX1464" s="72">
        <v>400</v>
      </c>
      <c r="AY1464" s="72">
        <v>2712</v>
      </c>
      <c r="AZ1464" s="72">
        <v>2712</v>
      </c>
      <c r="BA1464" s="72">
        <v>2712</v>
      </c>
      <c r="BB1464" s="72">
        <v>2712</v>
      </c>
      <c r="BC1464" s="72">
        <v>100</v>
      </c>
    </row>
    <row r="1465" spans="1:55" s="72" customFormat="1" ht="15">
      <c r="A1465" s="15" t="s">
        <v>18</v>
      </c>
      <c r="B1465" s="30">
        <v>32</v>
      </c>
      <c r="C1465" s="30">
        <v>7591</v>
      </c>
      <c r="D1465" s="10" t="s">
        <v>514</v>
      </c>
      <c r="E1465" s="15" t="s">
        <v>20</v>
      </c>
      <c r="F1465" s="15" t="s">
        <v>1064</v>
      </c>
      <c r="G1465" s="50">
        <v>1691</v>
      </c>
      <c r="H1465" s="50">
        <v>65</v>
      </c>
      <c r="I1465" s="58">
        <v>0.04</v>
      </c>
      <c r="J1465" s="50">
        <v>25600</v>
      </c>
      <c r="K1465" s="50">
        <v>1700</v>
      </c>
      <c r="L1465" s="53">
        <v>1609</v>
      </c>
      <c r="M1465" s="63">
        <f t="shared" si="143"/>
        <v>9.8901098901098897E-2</v>
      </c>
      <c r="N1465" s="42" t="str">
        <f>IFERROR(VLOOKUP(C1465, マスタ!$E$2:$G$33, 3, TRUE), "")</f>
        <v>75</v>
      </c>
      <c r="O1465" s="15" t="str">
        <f>IF(F1465 = "", "", TEXT( WORKDAY(TEXT(LEFT(F1465, FIND("(", F1465) - 1), "yyyy/mm/dd"), 1, マスタ!$A$2:$A$106), "yyyymmdd"))</f>
        <v>20170907</v>
      </c>
      <c r="P1465" s="16">
        <v>42985</v>
      </c>
      <c r="Q1465" s="56">
        <v>1702</v>
      </c>
      <c r="R1465" s="56">
        <v>1736</v>
      </c>
      <c r="S1465" s="56">
        <v>1701</v>
      </c>
      <c r="T1465" s="15" t="str">
        <f t="shared" si="144"/>
        <v>有</v>
      </c>
      <c r="U1465" s="15" t="str">
        <f t="shared" si="145"/>
        <v>無</v>
      </c>
      <c r="V1465" s="67">
        <f t="shared" si="146"/>
        <v>6.5050266114725641E-3</v>
      </c>
      <c r="W1465" s="17" t="s">
        <v>967</v>
      </c>
      <c r="X1465" s="46">
        <v>18</v>
      </c>
      <c r="Y1465" s="71">
        <f t="shared" si="147"/>
        <v>10.644589000591367</v>
      </c>
      <c r="Z1465" s="72">
        <v>1702</v>
      </c>
      <c r="AA1465" s="72">
        <v>1708</v>
      </c>
      <c r="AB1465" s="72">
        <v>1701</v>
      </c>
      <c r="AC1465" s="72">
        <v>1708</v>
      </c>
      <c r="AD1465" s="72">
        <v>1900</v>
      </c>
      <c r="AE1465" s="72">
        <v>1708</v>
      </c>
      <c r="AF1465" s="72">
        <v>1709</v>
      </c>
      <c r="AG1465" s="72">
        <v>1707</v>
      </c>
      <c r="AH1465" s="72">
        <v>1709</v>
      </c>
      <c r="AI1465" s="72">
        <v>400</v>
      </c>
      <c r="AN1465" s="72">
        <v>0</v>
      </c>
      <c r="AO1465" s="72">
        <v>1710</v>
      </c>
      <c r="AP1465" s="72">
        <v>1715</v>
      </c>
      <c r="AQ1465" s="72">
        <v>1710</v>
      </c>
      <c r="AR1465" s="72">
        <v>1715</v>
      </c>
      <c r="AS1465" s="72">
        <v>1300</v>
      </c>
      <c r="AT1465" s="72">
        <v>1720</v>
      </c>
      <c r="AU1465" s="72">
        <v>1720</v>
      </c>
      <c r="AV1465" s="72">
        <v>1720</v>
      </c>
      <c r="AW1465" s="72">
        <v>1720</v>
      </c>
      <c r="AX1465" s="72">
        <v>100</v>
      </c>
      <c r="BC1465" s="72">
        <v>0</v>
      </c>
    </row>
    <row r="1466" spans="1:55" s="72" customFormat="1" ht="15">
      <c r="A1466" s="15" t="s">
        <v>18</v>
      </c>
      <c r="B1466" s="30">
        <v>33</v>
      </c>
      <c r="C1466" s="30">
        <v>7730</v>
      </c>
      <c r="D1466" s="10" t="s">
        <v>1068</v>
      </c>
      <c r="E1466" s="15" t="s">
        <v>20</v>
      </c>
      <c r="F1466" s="15" t="s">
        <v>1064</v>
      </c>
      <c r="G1466" s="50">
        <v>2642</v>
      </c>
      <c r="H1466" s="50">
        <v>101</v>
      </c>
      <c r="I1466" s="58">
        <v>3.9699999999999999E-2</v>
      </c>
      <c r="J1466" s="50">
        <v>184400</v>
      </c>
      <c r="K1466" s="50">
        <v>2648</v>
      </c>
      <c r="L1466" s="53">
        <v>2543</v>
      </c>
      <c r="M1466" s="63">
        <f t="shared" si="143"/>
        <v>5.7142857142857141E-2</v>
      </c>
      <c r="N1466" s="42" t="str">
        <f>IFERROR(VLOOKUP(C1466, マスタ!$E$2:$G$33, 3, TRUE), "")</f>
        <v>精密機械</v>
      </c>
      <c r="O1466" s="15" t="str">
        <f>IF(F1466 = "", "", TEXT( WORKDAY(TEXT(LEFT(F1466, FIND("(", F1466) - 1), "yyyy/mm/dd"), 1, マスタ!$A$2:$A$106), "yyyymmdd"))</f>
        <v>20170907</v>
      </c>
      <c r="P1466" s="16">
        <v>42985</v>
      </c>
      <c r="Q1466" s="56">
        <v>2665</v>
      </c>
      <c r="R1466" s="56">
        <v>2665</v>
      </c>
      <c r="S1466" s="56">
        <v>2633</v>
      </c>
      <c r="T1466" s="15" t="str">
        <f t="shared" si="144"/>
        <v>無</v>
      </c>
      <c r="U1466" s="15" t="str">
        <f t="shared" si="145"/>
        <v>有</v>
      </c>
      <c r="V1466" s="67">
        <f t="shared" si="146"/>
        <v>8.705526116578266E-3</v>
      </c>
      <c r="W1466" s="17" t="s">
        <v>966</v>
      </c>
      <c r="X1466" s="46">
        <v>-26</v>
      </c>
      <c r="Y1466" s="71">
        <f t="shared" si="147"/>
        <v>-9.8410295230885705</v>
      </c>
      <c r="Z1466" s="72">
        <v>2665</v>
      </c>
      <c r="AA1466" s="72">
        <v>2665</v>
      </c>
      <c r="AB1466" s="72">
        <v>2656</v>
      </c>
      <c r="AC1466" s="72">
        <v>2656</v>
      </c>
      <c r="AD1466" s="72">
        <v>8600</v>
      </c>
      <c r="AE1466" s="72">
        <v>2652</v>
      </c>
      <c r="AF1466" s="72">
        <v>2652</v>
      </c>
      <c r="AG1466" s="72">
        <v>2633</v>
      </c>
      <c r="AH1466" s="72">
        <v>2650</v>
      </c>
      <c r="AI1466" s="72">
        <v>2400</v>
      </c>
      <c r="AJ1466" s="72">
        <v>2651</v>
      </c>
      <c r="AK1466" s="72">
        <v>2651</v>
      </c>
      <c r="AL1466" s="72">
        <v>2638</v>
      </c>
      <c r="AM1466" s="72">
        <v>2645</v>
      </c>
      <c r="AN1466" s="72">
        <v>1300</v>
      </c>
      <c r="AO1466" s="72">
        <v>2646</v>
      </c>
      <c r="AP1466" s="72">
        <v>2650</v>
      </c>
      <c r="AQ1466" s="72">
        <v>2644</v>
      </c>
      <c r="AR1466" s="72">
        <v>2648</v>
      </c>
      <c r="AS1466" s="72">
        <v>1600</v>
      </c>
      <c r="AT1466" s="72">
        <v>2647</v>
      </c>
      <c r="AU1466" s="72">
        <v>2655</v>
      </c>
      <c r="AV1466" s="72">
        <v>2645</v>
      </c>
      <c r="AW1466" s="72">
        <v>2653</v>
      </c>
      <c r="AX1466" s="72">
        <v>2500</v>
      </c>
      <c r="AY1466" s="72">
        <v>2651</v>
      </c>
      <c r="AZ1466" s="72">
        <v>2651</v>
      </c>
      <c r="BA1466" s="72">
        <v>2640</v>
      </c>
      <c r="BB1466" s="72">
        <v>2647</v>
      </c>
      <c r="BC1466" s="72">
        <v>1900</v>
      </c>
    </row>
    <row r="1467" spans="1:55" s="72" customFormat="1" ht="27">
      <c r="A1467" s="15" t="s">
        <v>18</v>
      </c>
      <c r="B1467" s="30">
        <v>36</v>
      </c>
      <c r="C1467" s="30">
        <v>4346</v>
      </c>
      <c r="D1467" s="10" t="s">
        <v>491</v>
      </c>
      <c r="E1467" s="15" t="s">
        <v>20</v>
      </c>
      <c r="F1467" s="15" t="s">
        <v>1064</v>
      </c>
      <c r="G1467" s="50">
        <v>1897</v>
      </c>
      <c r="H1467" s="50">
        <v>69</v>
      </c>
      <c r="I1467" s="58">
        <v>3.7699999999999997E-2</v>
      </c>
      <c r="J1467" s="50">
        <v>69800</v>
      </c>
      <c r="K1467" s="50">
        <v>1897</v>
      </c>
      <c r="L1467" s="53">
        <v>1797</v>
      </c>
      <c r="M1467" s="63">
        <f t="shared" si="143"/>
        <v>0</v>
      </c>
      <c r="N1467" s="42" t="str">
        <f>IFERROR(VLOOKUP(C1467, マスタ!$E$2:$G$33, 3, TRUE), "")</f>
        <v>化学・医薬品</v>
      </c>
      <c r="O1467" s="15" t="str">
        <f>IF(F1467 = "", "", TEXT( WORKDAY(TEXT(LEFT(F1467, FIND("(", F1467) - 1), "yyyy/mm/dd"), 1, マスタ!$A$2:$A$106), "yyyymmdd"))</f>
        <v>20170907</v>
      </c>
      <c r="P1467" s="16">
        <v>42985</v>
      </c>
      <c r="Q1467" s="56">
        <v>1899</v>
      </c>
      <c r="R1467" s="56">
        <v>1926</v>
      </c>
      <c r="S1467" s="56">
        <v>1822</v>
      </c>
      <c r="T1467" s="15" t="str">
        <f t="shared" si="144"/>
        <v>有</v>
      </c>
      <c r="U1467" s="15" t="str">
        <f t="shared" si="145"/>
        <v>有</v>
      </c>
      <c r="V1467" s="67">
        <f t="shared" si="146"/>
        <v>1.0542962572481773E-3</v>
      </c>
      <c r="W1467" s="17" t="s">
        <v>966</v>
      </c>
      <c r="X1467" s="46">
        <v>-18</v>
      </c>
      <c r="Y1467" s="71">
        <f t="shared" si="147"/>
        <v>-9.4886663152345818</v>
      </c>
      <c r="Z1467" s="72">
        <v>1899</v>
      </c>
      <c r="AA1467" s="72">
        <v>1901</v>
      </c>
      <c r="AB1467" s="72">
        <v>1896</v>
      </c>
      <c r="AC1467" s="72">
        <v>1901</v>
      </c>
      <c r="AD1467" s="72">
        <v>32200</v>
      </c>
      <c r="AE1467" s="72">
        <v>1896</v>
      </c>
      <c r="AF1467" s="72">
        <v>1926</v>
      </c>
      <c r="AG1467" s="72">
        <v>1894</v>
      </c>
      <c r="AH1467" s="72">
        <v>1916</v>
      </c>
      <c r="AI1467" s="72">
        <v>3100</v>
      </c>
      <c r="AJ1467" s="72">
        <v>1913</v>
      </c>
      <c r="AK1467" s="72">
        <v>1913</v>
      </c>
      <c r="AL1467" s="72">
        <v>1894</v>
      </c>
      <c r="AM1467" s="72">
        <v>1895</v>
      </c>
      <c r="AN1467" s="72">
        <v>2300</v>
      </c>
      <c r="AO1467" s="72">
        <v>1887</v>
      </c>
      <c r="AP1467" s="72">
        <v>1887</v>
      </c>
      <c r="AQ1467" s="72">
        <v>1841</v>
      </c>
      <c r="AR1467" s="72">
        <v>1847</v>
      </c>
      <c r="AS1467" s="72">
        <v>4800</v>
      </c>
      <c r="AT1467" s="72">
        <v>1850</v>
      </c>
      <c r="AU1467" s="72">
        <v>1850</v>
      </c>
      <c r="AV1467" s="72">
        <v>1837</v>
      </c>
      <c r="AW1467" s="72">
        <v>1842</v>
      </c>
      <c r="AX1467" s="72">
        <v>3300</v>
      </c>
      <c r="AY1467" s="72">
        <v>1840</v>
      </c>
      <c r="AZ1467" s="72">
        <v>1843</v>
      </c>
      <c r="BA1467" s="72">
        <v>1829</v>
      </c>
      <c r="BB1467" s="72">
        <v>1842</v>
      </c>
      <c r="BC1467" s="72">
        <v>6100</v>
      </c>
    </row>
    <row r="1468" spans="1:55" s="72" customFormat="1" ht="15">
      <c r="A1468" s="15" t="s">
        <v>18</v>
      </c>
      <c r="B1468" s="30">
        <v>37</v>
      </c>
      <c r="C1468" s="30">
        <v>7956</v>
      </c>
      <c r="D1468" s="10" t="s">
        <v>1069</v>
      </c>
      <c r="E1468" s="15" t="s">
        <v>20</v>
      </c>
      <c r="F1468" s="15" t="s">
        <v>1064</v>
      </c>
      <c r="G1468" s="50">
        <v>4015</v>
      </c>
      <c r="H1468" s="50">
        <v>145</v>
      </c>
      <c r="I1468" s="58">
        <v>3.7499999999999999E-2</v>
      </c>
      <c r="J1468" s="50">
        <v>1519800</v>
      </c>
      <c r="K1468" s="50">
        <v>4020</v>
      </c>
      <c r="L1468" s="53">
        <v>3880</v>
      </c>
      <c r="M1468" s="63">
        <f t="shared" si="143"/>
        <v>3.5714285714285712E-2</v>
      </c>
      <c r="N1468" s="42" t="str">
        <f>IFERROR(VLOOKUP(C1468, マスタ!$E$2:$G$33, 3, TRUE), "")</f>
        <v>その他製品</v>
      </c>
      <c r="O1468" s="15" t="str">
        <f>IF(F1468 = "", "", TEXT( WORKDAY(TEXT(LEFT(F1468, FIND("(", F1468) - 1), "yyyy/mm/dd"), 1, マスタ!$A$2:$A$106), "yyyymmdd"))</f>
        <v>20170907</v>
      </c>
      <c r="P1468" s="16">
        <v>42985</v>
      </c>
      <c r="Q1468" s="56">
        <v>4035</v>
      </c>
      <c r="R1468" s="56">
        <v>4040</v>
      </c>
      <c r="S1468" s="56">
        <v>3980</v>
      </c>
      <c r="T1468" s="15" t="str">
        <f t="shared" si="144"/>
        <v>無</v>
      </c>
      <c r="U1468" s="15" t="str">
        <f t="shared" si="145"/>
        <v>有</v>
      </c>
      <c r="V1468" s="67">
        <f t="shared" si="146"/>
        <v>4.9813200498132204E-3</v>
      </c>
      <c r="W1468" s="17" t="s">
        <v>969</v>
      </c>
      <c r="X1468" s="46">
        <v>-25</v>
      </c>
      <c r="Y1468" s="71">
        <f t="shared" si="147"/>
        <v>-6.2266500622665006</v>
      </c>
      <c r="Z1468" s="72">
        <v>4035</v>
      </c>
      <c r="AA1468" s="72">
        <v>4040</v>
      </c>
      <c r="AB1468" s="72">
        <v>4005</v>
      </c>
      <c r="AC1468" s="72">
        <v>4015</v>
      </c>
      <c r="AD1468" s="72">
        <v>50900</v>
      </c>
      <c r="AE1468" s="72">
        <v>4015</v>
      </c>
      <c r="AF1468" s="72">
        <v>4020</v>
      </c>
      <c r="AG1468" s="72">
        <v>4005</v>
      </c>
      <c r="AH1468" s="72">
        <v>4005</v>
      </c>
      <c r="AI1468" s="72">
        <v>9400</v>
      </c>
      <c r="AJ1468" s="72">
        <v>4005</v>
      </c>
      <c r="AK1468" s="72">
        <v>4015</v>
      </c>
      <c r="AL1468" s="72">
        <v>4000</v>
      </c>
      <c r="AM1468" s="72">
        <v>4015</v>
      </c>
      <c r="AN1468" s="72">
        <v>18400</v>
      </c>
      <c r="AO1468" s="72">
        <v>4010</v>
      </c>
      <c r="AP1468" s="72">
        <v>4020</v>
      </c>
      <c r="AQ1468" s="72">
        <v>4010</v>
      </c>
      <c r="AR1468" s="72">
        <v>4010</v>
      </c>
      <c r="AS1468" s="72">
        <v>6400</v>
      </c>
      <c r="AT1468" s="72">
        <v>4015</v>
      </c>
      <c r="AU1468" s="72">
        <v>4015</v>
      </c>
      <c r="AV1468" s="72">
        <v>4010</v>
      </c>
      <c r="AW1468" s="72">
        <v>4010</v>
      </c>
      <c r="AX1468" s="72">
        <v>10600</v>
      </c>
      <c r="AY1468" s="72">
        <v>4010</v>
      </c>
      <c r="AZ1468" s="72">
        <v>4010</v>
      </c>
      <c r="BA1468" s="72">
        <v>4000</v>
      </c>
      <c r="BB1468" s="72">
        <v>4005</v>
      </c>
      <c r="BC1468" s="72">
        <v>21100</v>
      </c>
    </row>
    <row r="1469" spans="1:55" s="72" customFormat="1" ht="27">
      <c r="A1469" s="15" t="s">
        <v>18</v>
      </c>
      <c r="B1469" s="30">
        <v>38</v>
      </c>
      <c r="C1469" s="30">
        <v>9039</v>
      </c>
      <c r="D1469" s="10" t="s">
        <v>348</v>
      </c>
      <c r="E1469" s="15" t="s">
        <v>20</v>
      </c>
      <c r="F1469" s="15" t="s">
        <v>1064</v>
      </c>
      <c r="G1469" s="50">
        <v>5550</v>
      </c>
      <c r="H1469" s="50">
        <v>200</v>
      </c>
      <c r="I1469" s="58">
        <v>3.7400000000000003E-2</v>
      </c>
      <c r="J1469" s="50">
        <v>44900</v>
      </c>
      <c r="K1469" s="50">
        <v>5580</v>
      </c>
      <c r="L1469" s="53">
        <v>5300</v>
      </c>
      <c r="M1469" s="63">
        <f t="shared" si="143"/>
        <v>0.10714285714285714</v>
      </c>
      <c r="N1469" s="42" t="str">
        <f>IFERROR(VLOOKUP(C1469, マスタ!$E$2:$G$33, 3, TRUE), "")</f>
        <v>陸運</v>
      </c>
      <c r="O1469" s="15" t="str">
        <f>IF(F1469 = "", "", TEXT( WORKDAY(TEXT(LEFT(F1469, FIND("(", F1469) - 1), "yyyy/mm/dd"), 1, マスタ!$A$2:$A$106), "yyyymmdd"))</f>
        <v>20170907</v>
      </c>
      <c r="P1469" s="16">
        <v>42985</v>
      </c>
      <c r="Q1469" s="56">
        <v>5610</v>
      </c>
      <c r="R1469" s="56">
        <v>5700</v>
      </c>
      <c r="S1469" s="56">
        <v>5570</v>
      </c>
      <c r="T1469" s="15" t="str">
        <f t="shared" si="144"/>
        <v>有</v>
      </c>
      <c r="U1469" s="15" t="str">
        <f t="shared" si="145"/>
        <v>無</v>
      </c>
      <c r="V1469" s="67">
        <f t="shared" si="146"/>
        <v>1.08108108108107E-2</v>
      </c>
      <c r="W1469" s="17" t="s">
        <v>967</v>
      </c>
      <c r="X1469" s="46">
        <v>20</v>
      </c>
      <c r="Y1469" s="71">
        <f t="shared" si="147"/>
        <v>3.6036036036036037</v>
      </c>
      <c r="Z1469" s="72">
        <v>5610</v>
      </c>
      <c r="AA1469" s="72">
        <v>5650</v>
      </c>
      <c r="AB1469" s="72">
        <v>5610</v>
      </c>
      <c r="AC1469" s="72">
        <v>5630</v>
      </c>
      <c r="AD1469" s="72">
        <v>3900</v>
      </c>
      <c r="AE1469" s="72">
        <v>5640</v>
      </c>
      <c r="AF1469" s="72">
        <v>5640</v>
      </c>
      <c r="AG1469" s="72">
        <v>5620</v>
      </c>
      <c r="AH1469" s="72">
        <v>5630</v>
      </c>
      <c r="AI1469" s="72">
        <v>600</v>
      </c>
      <c r="AN1469" s="72">
        <v>0</v>
      </c>
      <c r="AO1469" s="72">
        <v>5600</v>
      </c>
      <c r="AP1469" s="72">
        <v>5600</v>
      </c>
      <c r="AQ1469" s="72">
        <v>5600</v>
      </c>
      <c r="AR1469" s="72">
        <v>5600</v>
      </c>
      <c r="AS1469" s="72">
        <v>400</v>
      </c>
      <c r="AT1469" s="72">
        <v>5620</v>
      </c>
      <c r="AU1469" s="72">
        <v>5630</v>
      </c>
      <c r="AV1469" s="72">
        <v>5620</v>
      </c>
      <c r="AW1469" s="72">
        <v>5630</v>
      </c>
      <c r="AX1469" s="72">
        <v>800</v>
      </c>
      <c r="AY1469" s="72">
        <v>5630</v>
      </c>
      <c r="AZ1469" s="72">
        <v>5630</v>
      </c>
      <c r="BA1469" s="72">
        <v>5620</v>
      </c>
      <c r="BB1469" s="72">
        <v>5630</v>
      </c>
      <c r="BC1469" s="72">
        <v>700</v>
      </c>
    </row>
    <row r="1470" spans="1:55" s="72" customFormat="1" ht="15">
      <c r="A1470" s="15" t="s">
        <v>18</v>
      </c>
      <c r="B1470" s="30">
        <v>41</v>
      </c>
      <c r="C1470" s="30">
        <v>9319</v>
      </c>
      <c r="D1470" s="10" t="s">
        <v>1070</v>
      </c>
      <c r="E1470" s="15" t="s">
        <v>20</v>
      </c>
      <c r="F1470" s="15" t="s">
        <v>1064</v>
      </c>
      <c r="G1470" s="50">
        <v>1089</v>
      </c>
      <c r="H1470" s="50">
        <v>38</v>
      </c>
      <c r="I1470" s="58">
        <v>3.6200000000000003E-2</v>
      </c>
      <c r="J1470" s="50">
        <v>16500</v>
      </c>
      <c r="K1470" s="50">
        <v>1099</v>
      </c>
      <c r="L1470" s="53">
        <v>1051</v>
      </c>
      <c r="M1470" s="63">
        <f t="shared" si="143"/>
        <v>0.20833333333333334</v>
      </c>
      <c r="N1470" s="42" t="str">
        <f>IFERROR(VLOOKUP(C1470, マスタ!$E$2:$G$33, 3, TRUE), "")</f>
        <v>倉庫・運輸</v>
      </c>
      <c r="O1470" s="15" t="str">
        <f>IF(F1470 = "", "", TEXT( WORKDAY(TEXT(LEFT(F1470, FIND("(", F1470) - 1), "yyyy/mm/dd"), 1, マスタ!$A$2:$A$106), "yyyymmdd"))</f>
        <v>20170907</v>
      </c>
      <c r="P1470" s="16">
        <v>42985</v>
      </c>
      <c r="Q1470" s="56">
        <v>1095</v>
      </c>
      <c r="R1470" s="56">
        <v>1111</v>
      </c>
      <c r="S1470" s="56">
        <v>1089</v>
      </c>
      <c r="T1470" s="15" t="str">
        <f t="shared" si="144"/>
        <v>有</v>
      </c>
      <c r="U1470" s="15" t="str">
        <f t="shared" si="145"/>
        <v>無</v>
      </c>
      <c r="V1470" s="67">
        <f t="shared" si="146"/>
        <v>5.5096418732782926E-3</v>
      </c>
      <c r="W1470" s="17" t="s">
        <v>967</v>
      </c>
      <c r="X1470" s="46">
        <v>1</v>
      </c>
      <c r="Y1470" s="71">
        <f t="shared" si="147"/>
        <v>0.91827364554637281</v>
      </c>
      <c r="Z1470" s="72">
        <v>1095</v>
      </c>
      <c r="AA1470" s="72">
        <v>1096</v>
      </c>
      <c r="AB1470" s="72">
        <v>1095</v>
      </c>
      <c r="AC1470" s="72">
        <v>1096</v>
      </c>
      <c r="AD1470" s="72">
        <v>200</v>
      </c>
      <c r="AI1470" s="72">
        <v>0</v>
      </c>
      <c r="AN1470" s="72">
        <v>0</v>
      </c>
      <c r="AS1470" s="72">
        <v>0</v>
      </c>
      <c r="AT1470" s="72">
        <v>1096</v>
      </c>
      <c r="AU1470" s="72">
        <v>1096</v>
      </c>
      <c r="AV1470" s="72">
        <v>1096</v>
      </c>
      <c r="AW1470" s="72">
        <v>1096</v>
      </c>
      <c r="AX1470" s="72">
        <v>100</v>
      </c>
      <c r="BC1470" s="72">
        <v>0</v>
      </c>
    </row>
    <row r="1471" spans="1:55" s="72" customFormat="1" ht="15">
      <c r="A1471" s="15" t="s">
        <v>18</v>
      </c>
      <c r="B1471" s="30">
        <v>43</v>
      </c>
      <c r="C1471" s="30">
        <v>5344</v>
      </c>
      <c r="D1471" s="10" t="s">
        <v>333</v>
      </c>
      <c r="E1471" s="15" t="s">
        <v>20</v>
      </c>
      <c r="F1471" s="15" t="s">
        <v>1064</v>
      </c>
      <c r="G1471" s="50">
        <v>5820</v>
      </c>
      <c r="H1471" s="50">
        <v>200</v>
      </c>
      <c r="I1471" s="58">
        <v>3.56E-2</v>
      </c>
      <c r="J1471" s="50">
        <v>82800</v>
      </c>
      <c r="K1471" s="50">
        <v>5830</v>
      </c>
      <c r="L1471" s="53">
        <v>5480</v>
      </c>
      <c r="M1471" s="63">
        <f t="shared" si="143"/>
        <v>2.8571428571428571E-2</v>
      </c>
      <c r="N1471" s="42" t="str">
        <f>IFERROR(VLOOKUP(C1471, マスタ!$E$2:$G$33, 3, TRUE), "")</f>
        <v>窯業</v>
      </c>
      <c r="O1471" s="15" t="str">
        <f>IF(F1471 = "", "", TEXT( WORKDAY(TEXT(LEFT(F1471, FIND("(", F1471) - 1), "yyyy/mm/dd"), 1, マスタ!$A$2:$A$106), "yyyymmdd"))</f>
        <v>20170907</v>
      </c>
      <c r="P1471" s="16">
        <v>42985</v>
      </c>
      <c r="Q1471" s="56">
        <v>5870</v>
      </c>
      <c r="R1471" s="56">
        <v>5870</v>
      </c>
      <c r="S1471" s="56">
        <v>5700</v>
      </c>
      <c r="T1471" s="15" t="str">
        <f t="shared" si="144"/>
        <v>無</v>
      </c>
      <c r="U1471" s="15" t="str">
        <f t="shared" si="145"/>
        <v>有</v>
      </c>
      <c r="V1471" s="67">
        <f t="shared" si="146"/>
        <v>8.5910652920961894E-3</v>
      </c>
      <c r="W1471" s="17" t="s">
        <v>966</v>
      </c>
      <c r="X1471" s="46">
        <v>-58</v>
      </c>
      <c r="Y1471" s="71">
        <f t="shared" si="147"/>
        <v>-9.9656357388316152</v>
      </c>
      <c r="Z1471" s="72">
        <v>5870</v>
      </c>
      <c r="AA1471" s="72">
        <v>5870</v>
      </c>
      <c r="AB1471" s="72">
        <v>5830</v>
      </c>
      <c r="AC1471" s="72">
        <v>5830</v>
      </c>
      <c r="AD1471" s="72">
        <v>1000</v>
      </c>
      <c r="AE1471" s="72">
        <v>5830</v>
      </c>
      <c r="AF1471" s="72">
        <v>5830</v>
      </c>
      <c r="AG1471" s="72">
        <v>5770</v>
      </c>
      <c r="AH1471" s="72">
        <v>5770</v>
      </c>
      <c r="AI1471" s="72">
        <v>2700</v>
      </c>
      <c r="AJ1471" s="72">
        <v>5760</v>
      </c>
      <c r="AK1471" s="72">
        <v>5760</v>
      </c>
      <c r="AL1471" s="72">
        <v>5760</v>
      </c>
      <c r="AM1471" s="72">
        <v>5760</v>
      </c>
      <c r="AN1471" s="72">
        <v>100</v>
      </c>
      <c r="AO1471" s="72">
        <v>5770</v>
      </c>
      <c r="AP1471" s="72">
        <v>5780</v>
      </c>
      <c r="AQ1471" s="72">
        <v>5770</v>
      </c>
      <c r="AR1471" s="72">
        <v>5780</v>
      </c>
      <c r="AS1471" s="72">
        <v>400</v>
      </c>
      <c r="AT1471" s="72">
        <v>5820</v>
      </c>
      <c r="AU1471" s="72">
        <v>5820</v>
      </c>
      <c r="AV1471" s="72">
        <v>5780</v>
      </c>
      <c r="AW1471" s="72">
        <v>5780</v>
      </c>
      <c r="AX1471" s="72">
        <v>1100</v>
      </c>
      <c r="AY1471" s="72">
        <v>5770</v>
      </c>
      <c r="AZ1471" s="72">
        <v>5770</v>
      </c>
      <c r="BA1471" s="72">
        <v>5720</v>
      </c>
      <c r="BB1471" s="72">
        <v>5760</v>
      </c>
      <c r="BC1471" s="72">
        <v>2600</v>
      </c>
    </row>
    <row r="1472" spans="1:55" s="72" customFormat="1" ht="15">
      <c r="A1472" s="15" t="s">
        <v>18</v>
      </c>
      <c r="B1472" s="30">
        <v>44</v>
      </c>
      <c r="C1472" s="30">
        <v>9090</v>
      </c>
      <c r="D1472" s="10" t="s">
        <v>556</v>
      </c>
      <c r="E1472" s="15" t="s">
        <v>20</v>
      </c>
      <c r="F1472" s="15" t="s">
        <v>1064</v>
      </c>
      <c r="G1472" s="50">
        <v>4675</v>
      </c>
      <c r="H1472" s="50">
        <v>160</v>
      </c>
      <c r="I1472" s="58">
        <v>3.5400000000000001E-2</v>
      </c>
      <c r="J1472" s="50">
        <v>148800</v>
      </c>
      <c r="K1472" s="50">
        <v>4685</v>
      </c>
      <c r="L1472" s="53">
        <v>4430</v>
      </c>
      <c r="M1472" s="63">
        <f t="shared" ref="M1472:M1508" si="148">IFERROR((K1472-G1472) / (K1472-L1472), "")</f>
        <v>3.9215686274509803E-2</v>
      </c>
      <c r="N1472" s="42" t="str">
        <f>IFERROR(VLOOKUP(C1472, マスタ!$E$2:$G$33, 3, TRUE), "")</f>
        <v>陸運</v>
      </c>
      <c r="O1472" s="15" t="str">
        <f>IF(F1472 = "", "", TEXT( WORKDAY(TEXT(LEFT(F1472, FIND("(", F1472) - 1), "yyyy/mm/dd"), 1, マスタ!$A$2:$A$106), "yyyymmdd"))</f>
        <v>20170907</v>
      </c>
      <c r="P1472" s="16">
        <v>42985</v>
      </c>
      <c r="Q1472" s="56">
        <v>4730</v>
      </c>
      <c r="R1472" s="56">
        <v>4755</v>
      </c>
      <c r="S1472" s="56">
        <v>4500</v>
      </c>
      <c r="T1472" s="15" t="str">
        <f t="shared" ref="T1472:T1508" si="149">IF(Q1472="", "", IF(R1472-Q1472&gt;=ROUNDDOWN(G1472/100, 0), "有", "無"))</f>
        <v>無</v>
      </c>
      <c r="U1472" s="15" t="str">
        <f t="shared" ref="U1472:U1508" si="150">IF(Q1472="", "", IF(Q1472-S1472&gt;=ROUNDDOWN(G1472/100, 0), "有", "無"))</f>
        <v>有</v>
      </c>
      <c r="V1472" s="67">
        <f t="shared" ref="V1472:V1508" si="151">IF(Q1472="", "", Q1472/G1472-1)</f>
        <v>1.1764705882352899E-2</v>
      </c>
      <c r="W1472" s="17" t="s">
        <v>969</v>
      </c>
      <c r="X1472" s="46">
        <v>-20</v>
      </c>
      <c r="Y1472" s="71">
        <f t="shared" ref="Y1472:Y1508" si="152">IFERROR(X1472/G1472*1000,"")</f>
        <v>-4.2780748663101607</v>
      </c>
      <c r="Z1472" s="72">
        <v>4730</v>
      </c>
      <c r="AA1472" s="72">
        <v>4755</v>
      </c>
      <c r="AB1472" s="72">
        <v>4715</v>
      </c>
      <c r="AC1472" s="72">
        <v>4730</v>
      </c>
      <c r="AD1472" s="72">
        <v>11800</v>
      </c>
      <c r="AE1472" s="72">
        <v>4740</v>
      </c>
      <c r="AF1472" s="72">
        <v>4745</v>
      </c>
      <c r="AG1472" s="72">
        <v>4720</v>
      </c>
      <c r="AH1472" s="72">
        <v>4730</v>
      </c>
      <c r="AI1472" s="72">
        <v>3700</v>
      </c>
      <c r="AJ1472" s="72">
        <v>4730</v>
      </c>
      <c r="AK1472" s="72">
        <v>4735</v>
      </c>
      <c r="AL1472" s="72">
        <v>4710</v>
      </c>
      <c r="AM1472" s="72">
        <v>4730</v>
      </c>
      <c r="AN1472" s="72">
        <v>2300</v>
      </c>
      <c r="AO1472" s="72">
        <v>4730</v>
      </c>
      <c r="AP1472" s="72">
        <v>4735</v>
      </c>
      <c r="AQ1472" s="72">
        <v>4705</v>
      </c>
      <c r="AR1472" s="72">
        <v>4705</v>
      </c>
      <c r="AS1472" s="72">
        <v>2700</v>
      </c>
      <c r="AT1472" s="72">
        <v>4715</v>
      </c>
      <c r="AU1472" s="72">
        <v>4720</v>
      </c>
      <c r="AV1472" s="72">
        <v>4700</v>
      </c>
      <c r="AW1472" s="72">
        <v>4710</v>
      </c>
      <c r="AX1472" s="72">
        <v>1600</v>
      </c>
      <c r="AY1472" s="72">
        <v>4700</v>
      </c>
      <c r="AZ1472" s="72">
        <v>4710</v>
      </c>
      <c r="BA1472" s="72">
        <v>4695</v>
      </c>
      <c r="BB1472" s="72">
        <v>4710</v>
      </c>
      <c r="BC1472" s="72">
        <v>1400</v>
      </c>
    </row>
    <row r="1473" spans="1:55" s="72" customFormat="1" ht="15">
      <c r="A1473" s="15" t="s">
        <v>18</v>
      </c>
      <c r="B1473" s="30">
        <v>46</v>
      </c>
      <c r="C1473" s="30">
        <v>7744</v>
      </c>
      <c r="D1473" s="10" t="s">
        <v>565</v>
      </c>
      <c r="E1473" s="15" t="s">
        <v>20</v>
      </c>
      <c r="F1473" s="15" t="s">
        <v>1064</v>
      </c>
      <c r="G1473" s="50">
        <v>1310</v>
      </c>
      <c r="H1473" s="50">
        <v>44</v>
      </c>
      <c r="I1473" s="58">
        <v>3.4799999999999998E-2</v>
      </c>
      <c r="J1473" s="50">
        <v>544000</v>
      </c>
      <c r="K1473" s="50">
        <v>1340</v>
      </c>
      <c r="L1473" s="53">
        <v>1212</v>
      </c>
      <c r="M1473" s="63">
        <f t="shared" si="148"/>
        <v>0.234375</v>
      </c>
      <c r="N1473" s="42" t="str">
        <f>IFERROR(VLOOKUP(C1473, マスタ!$E$2:$G$33, 3, TRUE), "")</f>
        <v>精密機械</v>
      </c>
      <c r="O1473" s="15" t="str">
        <f>IF(F1473 = "", "", TEXT( WORKDAY(TEXT(LEFT(F1473, FIND("(", F1473) - 1), "yyyy/mm/dd"), 1, マスタ!$A$2:$A$106), "yyyymmdd"))</f>
        <v>20170907</v>
      </c>
      <c r="P1473" s="16">
        <v>42985</v>
      </c>
      <c r="Q1473" s="56">
        <v>1315</v>
      </c>
      <c r="R1473" s="56">
        <v>1395</v>
      </c>
      <c r="S1473" s="56">
        <v>1315</v>
      </c>
      <c r="T1473" s="15" t="str">
        <f t="shared" si="149"/>
        <v>有</v>
      </c>
      <c r="U1473" s="15" t="str">
        <f t="shared" si="150"/>
        <v>無</v>
      </c>
      <c r="V1473" s="67">
        <f t="shared" si="151"/>
        <v>3.8167938931297218E-3</v>
      </c>
      <c r="W1473" s="17" t="s">
        <v>968</v>
      </c>
      <c r="X1473" s="46">
        <v>26</v>
      </c>
      <c r="Y1473" s="71">
        <f t="shared" si="152"/>
        <v>19.847328244274809</v>
      </c>
      <c r="Z1473" s="72">
        <v>1315</v>
      </c>
      <c r="AA1473" s="72">
        <v>1355</v>
      </c>
      <c r="AB1473" s="72">
        <v>1315</v>
      </c>
      <c r="AC1473" s="72">
        <v>1348</v>
      </c>
      <c r="AD1473" s="72">
        <v>89500</v>
      </c>
      <c r="AE1473" s="72">
        <v>1349</v>
      </c>
      <c r="AF1473" s="72">
        <v>1355</v>
      </c>
      <c r="AG1473" s="72">
        <v>1333</v>
      </c>
      <c r="AH1473" s="72">
        <v>1347</v>
      </c>
      <c r="AI1473" s="72">
        <v>41700</v>
      </c>
      <c r="AJ1473" s="72">
        <v>1344</v>
      </c>
      <c r="AK1473" s="72">
        <v>1361</v>
      </c>
      <c r="AL1473" s="72">
        <v>1341</v>
      </c>
      <c r="AM1473" s="72">
        <v>1354</v>
      </c>
      <c r="AN1473" s="72">
        <v>20000</v>
      </c>
      <c r="AO1473" s="72">
        <v>1354</v>
      </c>
      <c r="AP1473" s="72">
        <v>1355</v>
      </c>
      <c r="AQ1473" s="72">
        <v>1342</v>
      </c>
      <c r="AR1473" s="72">
        <v>1343</v>
      </c>
      <c r="AS1473" s="72">
        <v>12000</v>
      </c>
      <c r="AT1473" s="72">
        <v>1345</v>
      </c>
      <c r="AU1473" s="72">
        <v>1345</v>
      </c>
      <c r="AV1473" s="72">
        <v>1333</v>
      </c>
      <c r="AW1473" s="72">
        <v>1341</v>
      </c>
      <c r="AX1473" s="72">
        <v>11300</v>
      </c>
      <c r="AY1473" s="72">
        <v>1341</v>
      </c>
      <c r="AZ1473" s="72">
        <v>1354</v>
      </c>
      <c r="BA1473" s="72">
        <v>1340</v>
      </c>
      <c r="BB1473" s="72">
        <v>1352</v>
      </c>
      <c r="BC1473" s="72">
        <v>9600</v>
      </c>
    </row>
    <row r="1474" spans="1:55" s="72" customFormat="1" ht="27">
      <c r="A1474" s="15" t="s">
        <v>18</v>
      </c>
      <c r="B1474" s="30">
        <v>49</v>
      </c>
      <c r="C1474" s="30">
        <v>2429</v>
      </c>
      <c r="D1474" s="10" t="s">
        <v>443</v>
      </c>
      <c r="E1474" s="15" t="s">
        <v>20</v>
      </c>
      <c r="F1474" s="15" t="s">
        <v>1064</v>
      </c>
      <c r="G1474" s="50">
        <v>3450</v>
      </c>
      <c r="H1474" s="50">
        <v>115</v>
      </c>
      <c r="I1474" s="58">
        <v>3.4500000000000003E-2</v>
      </c>
      <c r="J1474" s="50">
        <v>134100</v>
      </c>
      <c r="K1474" s="50">
        <v>3460</v>
      </c>
      <c r="L1474" s="53">
        <v>3225</v>
      </c>
      <c r="M1474" s="63">
        <f t="shared" si="148"/>
        <v>4.2553191489361701E-2</v>
      </c>
      <c r="N1474" s="42" t="str">
        <f>IFERROR(VLOOKUP(C1474, マスタ!$E$2:$G$33, 3, TRUE), "")</f>
        <v>食品</v>
      </c>
      <c r="O1474" s="15" t="str">
        <f>IF(F1474 = "", "", TEXT( WORKDAY(TEXT(LEFT(F1474, FIND("(", F1474) - 1), "yyyy/mm/dd"), 1, マスタ!$A$2:$A$106), "yyyymmdd"))</f>
        <v>20170907</v>
      </c>
      <c r="P1474" s="16">
        <v>42985</v>
      </c>
      <c r="Q1474" s="56">
        <v>3475</v>
      </c>
      <c r="R1474" s="56">
        <v>3520</v>
      </c>
      <c r="S1474" s="56">
        <v>3380</v>
      </c>
      <c r="T1474" s="15" t="str">
        <f t="shared" si="149"/>
        <v>有</v>
      </c>
      <c r="U1474" s="15" t="str">
        <f t="shared" si="150"/>
        <v>有</v>
      </c>
      <c r="V1474" s="67">
        <f t="shared" si="151"/>
        <v>7.2463768115942351E-3</v>
      </c>
      <c r="W1474" s="17" t="s">
        <v>966</v>
      </c>
      <c r="X1474" s="46">
        <v>-34</v>
      </c>
      <c r="Y1474" s="71">
        <f t="shared" si="152"/>
        <v>-9.8550724637681153</v>
      </c>
      <c r="Z1474" s="72">
        <v>3475</v>
      </c>
      <c r="AA1474" s="72">
        <v>3520</v>
      </c>
      <c r="AB1474" s="72">
        <v>3470</v>
      </c>
      <c r="AC1474" s="72">
        <v>3490</v>
      </c>
      <c r="AD1474" s="72">
        <v>8400</v>
      </c>
      <c r="AE1474" s="72">
        <v>3485</v>
      </c>
      <c r="AF1474" s="72">
        <v>3485</v>
      </c>
      <c r="AG1474" s="72">
        <v>3445</v>
      </c>
      <c r="AH1474" s="72">
        <v>3465</v>
      </c>
      <c r="AI1474" s="72">
        <v>3900</v>
      </c>
      <c r="AJ1474" s="72">
        <v>3460</v>
      </c>
      <c r="AK1474" s="72">
        <v>3475</v>
      </c>
      <c r="AL1474" s="72">
        <v>3450</v>
      </c>
      <c r="AM1474" s="72">
        <v>3450</v>
      </c>
      <c r="AN1474" s="72">
        <v>2400</v>
      </c>
      <c r="AO1474" s="72">
        <v>3455</v>
      </c>
      <c r="AP1474" s="72">
        <v>3455</v>
      </c>
      <c r="AQ1474" s="72">
        <v>3440</v>
      </c>
      <c r="AR1474" s="72">
        <v>3440</v>
      </c>
      <c r="AS1474" s="72">
        <v>900</v>
      </c>
      <c r="AT1474" s="72">
        <v>3425</v>
      </c>
      <c r="AU1474" s="72">
        <v>3430</v>
      </c>
      <c r="AV1474" s="72">
        <v>3420</v>
      </c>
      <c r="AW1474" s="72">
        <v>3430</v>
      </c>
      <c r="AX1474" s="72">
        <v>1300</v>
      </c>
      <c r="AY1474" s="72">
        <v>3415</v>
      </c>
      <c r="AZ1474" s="72">
        <v>3430</v>
      </c>
      <c r="BA1474" s="72">
        <v>3400</v>
      </c>
      <c r="BB1474" s="72">
        <v>3430</v>
      </c>
      <c r="BC1474" s="72">
        <v>2700</v>
      </c>
    </row>
    <row r="1475" spans="1:55" s="72" customFormat="1" ht="15">
      <c r="A1475" s="15" t="s">
        <v>18</v>
      </c>
      <c r="B1475" s="30">
        <v>3</v>
      </c>
      <c r="C1475" s="30">
        <v>7271</v>
      </c>
      <c r="D1475" s="10" t="s">
        <v>160</v>
      </c>
      <c r="E1475" s="15" t="s">
        <v>20</v>
      </c>
      <c r="F1475" s="15" t="s">
        <v>1071</v>
      </c>
      <c r="G1475" s="50">
        <v>2712</v>
      </c>
      <c r="H1475" s="50">
        <v>500</v>
      </c>
      <c r="I1475" s="58">
        <v>0.22600000000000001</v>
      </c>
      <c r="J1475" s="50">
        <v>8867900</v>
      </c>
      <c r="K1475" s="50">
        <v>2712</v>
      </c>
      <c r="L1475" s="53">
        <v>2258</v>
      </c>
      <c r="M1475" s="63">
        <f t="shared" si="148"/>
        <v>0</v>
      </c>
      <c r="N1475" s="42" t="str">
        <f>IFERROR(VLOOKUP(C1475, マスタ!$E$2:$G$33, 3, TRUE), "")</f>
        <v>輸送用機械</v>
      </c>
      <c r="O1475" s="15" t="str">
        <f>IF(F1475 = "", "", TEXT( WORKDAY(TEXT(LEFT(F1475, FIND("(", F1475) - 1), "yyyy/mm/dd"), 1, マスタ!$A$2:$A$106), "yyyymmdd"))</f>
        <v>20170908</v>
      </c>
      <c r="P1475" s="16">
        <v>42986</v>
      </c>
      <c r="Q1475" s="56">
        <v>2799</v>
      </c>
      <c r="R1475" s="56">
        <v>2999</v>
      </c>
      <c r="S1475" s="56">
        <v>2634</v>
      </c>
      <c r="T1475" s="15" t="str">
        <f t="shared" si="149"/>
        <v>有</v>
      </c>
      <c r="U1475" s="15" t="str">
        <f t="shared" si="150"/>
        <v>有</v>
      </c>
      <c r="V1475" s="67">
        <f t="shared" si="151"/>
        <v>3.2079646017699082E-2</v>
      </c>
      <c r="W1475" s="17" t="s">
        <v>966</v>
      </c>
      <c r="X1475" s="46">
        <v>-27</v>
      </c>
      <c r="Y1475" s="71">
        <f t="shared" si="152"/>
        <v>-9.9557522123893811</v>
      </c>
      <c r="Z1475" s="72">
        <v>2799</v>
      </c>
      <c r="AA1475" s="72">
        <v>2866</v>
      </c>
      <c r="AB1475" s="72">
        <v>2729</v>
      </c>
      <c r="AC1475" s="72">
        <v>2853</v>
      </c>
      <c r="AD1475" s="72">
        <v>572600</v>
      </c>
      <c r="AE1475" s="72">
        <v>2866</v>
      </c>
      <c r="AF1475" s="72">
        <v>2900</v>
      </c>
      <c r="AG1475" s="72">
        <v>2832</v>
      </c>
      <c r="AH1475" s="72">
        <v>2855</v>
      </c>
      <c r="AI1475" s="72">
        <v>597800</v>
      </c>
      <c r="AJ1475" s="72">
        <v>2850</v>
      </c>
      <c r="AK1475" s="72">
        <v>2917</v>
      </c>
      <c r="AL1475" s="72">
        <v>2813</v>
      </c>
      <c r="AM1475" s="72">
        <v>2815</v>
      </c>
      <c r="AN1475" s="72">
        <v>512900</v>
      </c>
      <c r="AO1475" s="72">
        <v>2820</v>
      </c>
      <c r="AP1475" s="72">
        <v>2848</v>
      </c>
      <c r="AQ1475" s="72">
        <v>2780</v>
      </c>
      <c r="AR1475" s="72">
        <v>2783</v>
      </c>
      <c r="AS1475" s="72">
        <v>243600</v>
      </c>
      <c r="AT1475" s="72">
        <v>2780</v>
      </c>
      <c r="AU1475" s="72">
        <v>2814</v>
      </c>
      <c r="AV1475" s="72">
        <v>2750</v>
      </c>
      <c r="AW1475" s="72">
        <v>2758</v>
      </c>
      <c r="AX1475" s="72">
        <v>172400</v>
      </c>
      <c r="AY1475" s="72">
        <v>2762</v>
      </c>
      <c r="AZ1475" s="72">
        <v>2840</v>
      </c>
      <c r="BA1475" s="72">
        <v>2745</v>
      </c>
      <c r="BB1475" s="72">
        <v>2812</v>
      </c>
      <c r="BC1475" s="72">
        <v>214800</v>
      </c>
    </row>
    <row r="1476" spans="1:55" s="72" customFormat="1" ht="15">
      <c r="A1476" s="15" t="s">
        <v>18</v>
      </c>
      <c r="B1476" s="30">
        <v>4</v>
      </c>
      <c r="C1476" s="30">
        <v>6966</v>
      </c>
      <c r="D1476" s="10" t="s">
        <v>656</v>
      </c>
      <c r="E1476" s="15" t="s">
        <v>20</v>
      </c>
      <c r="F1476" s="15" t="s">
        <v>1071</v>
      </c>
      <c r="G1476" s="50">
        <v>2285</v>
      </c>
      <c r="H1476" s="50">
        <v>400</v>
      </c>
      <c r="I1476" s="58">
        <v>0.2122</v>
      </c>
      <c r="J1476" s="50">
        <v>2787100</v>
      </c>
      <c r="K1476" s="50">
        <v>2285</v>
      </c>
      <c r="L1476" s="53">
        <v>2043</v>
      </c>
      <c r="M1476" s="63">
        <f t="shared" si="148"/>
        <v>0</v>
      </c>
      <c r="N1476" s="42" t="str">
        <f>IFERROR(VLOOKUP(C1476, マスタ!$E$2:$G$33, 3, TRUE), "")</f>
        <v>電気</v>
      </c>
      <c r="O1476" s="15" t="str">
        <f>IF(F1476 = "", "", TEXT( WORKDAY(TEXT(LEFT(F1476, FIND("(", F1476) - 1), "yyyy/mm/dd"), 1, マスタ!$A$2:$A$106), "yyyymmdd"))</f>
        <v>20170908</v>
      </c>
      <c r="P1476" s="16">
        <v>42986</v>
      </c>
      <c r="Q1476" s="56">
        <v>2355</v>
      </c>
      <c r="R1476" s="56">
        <v>2375</v>
      </c>
      <c r="S1476" s="56">
        <v>2231</v>
      </c>
      <c r="T1476" s="15" t="str">
        <f t="shared" si="149"/>
        <v>無</v>
      </c>
      <c r="U1476" s="15" t="str">
        <f t="shared" si="150"/>
        <v>有</v>
      </c>
      <c r="V1476" s="67">
        <f t="shared" si="151"/>
        <v>3.0634573304157531E-2</v>
      </c>
      <c r="W1476" s="17" t="s">
        <v>966</v>
      </c>
      <c r="X1476" s="46">
        <v>-22</v>
      </c>
      <c r="Y1476" s="71">
        <f t="shared" si="152"/>
        <v>-9.62800875273523</v>
      </c>
      <c r="Z1476" s="72">
        <v>2355</v>
      </c>
      <c r="AA1476" s="72">
        <v>2371</v>
      </c>
      <c r="AB1476" s="72">
        <v>2308</v>
      </c>
      <c r="AC1476" s="72">
        <v>2332</v>
      </c>
      <c r="AD1476" s="72">
        <v>491400</v>
      </c>
      <c r="AE1476" s="72">
        <v>2333</v>
      </c>
      <c r="AF1476" s="72">
        <v>2375</v>
      </c>
      <c r="AG1476" s="72">
        <v>2324</v>
      </c>
      <c r="AH1476" s="72">
        <v>2340</v>
      </c>
      <c r="AI1476" s="72">
        <v>202800</v>
      </c>
      <c r="AJ1476" s="72">
        <v>2338</v>
      </c>
      <c r="AK1476" s="72">
        <v>2344</v>
      </c>
      <c r="AL1476" s="72">
        <v>2258</v>
      </c>
      <c r="AM1476" s="72">
        <v>2274</v>
      </c>
      <c r="AN1476" s="72">
        <v>252500</v>
      </c>
      <c r="AO1476" s="72">
        <v>2274</v>
      </c>
      <c r="AP1476" s="72">
        <v>2283</v>
      </c>
      <c r="AQ1476" s="72">
        <v>2241</v>
      </c>
      <c r="AR1476" s="72">
        <v>2279</v>
      </c>
      <c r="AS1476" s="72">
        <v>141600</v>
      </c>
      <c r="AT1476" s="72">
        <v>2279</v>
      </c>
      <c r="AU1476" s="72">
        <v>2280</v>
      </c>
      <c r="AV1476" s="72">
        <v>2264</v>
      </c>
      <c r="AW1476" s="72">
        <v>2276</v>
      </c>
      <c r="AX1476" s="72">
        <v>36200</v>
      </c>
      <c r="AY1476" s="72">
        <v>2277</v>
      </c>
      <c r="AZ1476" s="72">
        <v>2320</v>
      </c>
      <c r="BA1476" s="72">
        <v>2273</v>
      </c>
      <c r="BB1476" s="72">
        <v>2307</v>
      </c>
      <c r="BC1476" s="72">
        <v>91600</v>
      </c>
    </row>
    <row r="1477" spans="1:55" s="72" customFormat="1" ht="15">
      <c r="A1477" s="15" t="s">
        <v>18</v>
      </c>
      <c r="B1477" s="30">
        <v>5</v>
      </c>
      <c r="C1477" s="30">
        <v>4337</v>
      </c>
      <c r="D1477" s="10" t="s">
        <v>299</v>
      </c>
      <c r="E1477" s="15" t="s">
        <v>20</v>
      </c>
      <c r="F1477" s="15" t="s">
        <v>1071</v>
      </c>
      <c r="G1477" s="50">
        <v>4685</v>
      </c>
      <c r="H1477" s="50">
        <v>355</v>
      </c>
      <c r="I1477" s="58">
        <v>8.2000000000000003E-2</v>
      </c>
      <c r="J1477" s="50">
        <v>57600</v>
      </c>
      <c r="K1477" s="50">
        <v>4690</v>
      </c>
      <c r="L1477" s="53">
        <v>4325</v>
      </c>
      <c r="M1477" s="63">
        <f t="shared" si="148"/>
        <v>1.3698630136986301E-2</v>
      </c>
      <c r="N1477" s="42" t="str">
        <f>IFERROR(VLOOKUP(C1477, マスタ!$E$2:$G$33, 3, TRUE), "")</f>
        <v>化学・医薬品</v>
      </c>
      <c r="O1477" s="15" t="str">
        <f>IF(F1477 = "", "", TEXT( WORKDAY(TEXT(LEFT(F1477, FIND("(", F1477) - 1), "yyyy/mm/dd"), 1, マスタ!$A$2:$A$106), "yyyymmdd"))</f>
        <v>20170908</v>
      </c>
      <c r="P1477" s="16">
        <v>42986</v>
      </c>
      <c r="Q1477" s="56">
        <v>4680</v>
      </c>
      <c r="R1477" s="56">
        <v>4920</v>
      </c>
      <c r="S1477" s="56">
        <v>4650</v>
      </c>
      <c r="T1477" s="15" t="str">
        <f t="shared" si="149"/>
        <v>有</v>
      </c>
      <c r="U1477" s="15" t="str">
        <f t="shared" si="150"/>
        <v>無</v>
      </c>
      <c r="V1477" s="67">
        <f t="shared" si="151"/>
        <v>-1.0672358591248265E-3</v>
      </c>
      <c r="W1477" s="17" t="s">
        <v>969</v>
      </c>
      <c r="X1477" s="46">
        <v>-10</v>
      </c>
      <c r="Y1477" s="71">
        <f t="shared" si="152"/>
        <v>-2.1344717182497335</v>
      </c>
      <c r="Z1477" s="72">
        <v>4680</v>
      </c>
      <c r="AA1477" s="72">
        <v>4680</v>
      </c>
      <c r="AB1477" s="72">
        <v>4650</v>
      </c>
      <c r="AC1477" s="72">
        <v>4670</v>
      </c>
      <c r="AD1477" s="72">
        <v>9200</v>
      </c>
      <c r="AE1477" s="72">
        <v>4670</v>
      </c>
      <c r="AF1477" s="72">
        <v>4680</v>
      </c>
      <c r="AG1477" s="72">
        <v>4660</v>
      </c>
      <c r="AH1477" s="72">
        <v>4675</v>
      </c>
      <c r="AI1477" s="72">
        <v>900</v>
      </c>
      <c r="AJ1477" s="72">
        <v>4670</v>
      </c>
      <c r="AK1477" s="72">
        <v>4670</v>
      </c>
      <c r="AL1477" s="72">
        <v>4650</v>
      </c>
      <c r="AM1477" s="72">
        <v>4670</v>
      </c>
      <c r="AN1477" s="72">
        <v>900</v>
      </c>
      <c r="AS1477" s="72">
        <v>0</v>
      </c>
      <c r="AT1477" s="72">
        <v>4660</v>
      </c>
      <c r="AU1477" s="72">
        <v>4670</v>
      </c>
      <c r="AV1477" s="72">
        <v>4660</v>
      </c>
      <c r="AW1477" s="72">
        <v>4670</v>
      </c>
      <c r="AX1477" s="72">
        <v>300</v>
      </c>
      <c r="AY1477" s="72">
        <v>4665</v>
      </c>
      <c r="AZ1477" s="72">
        <v>4665</v>
      </c>
      <c r="BA1477" s="72">
        <v>4665</v>
      </c>
      <c r="BB1477" s="72">
        <v>4665</v>
      </c>
      <c r="BC1477" s="72">
        <v>100</v>
      </c>
    </row>
    <row r="1478" spans="1:55" s="72" customFormat="1" ht="15">
      <c r="A1478" s="15" t="s">
        <v>18</v>
      </c>
      <c r="B1478" s="30">
        <v>6</v>
      </c>
      <c r="C1478" s="30">
        <v>5218</v>
      </c>
      <c r="D1478" s="10" t="s">
        <v>251</v>
      </c>
      <c r="E1478" s="15" t="s">
        <v>20</v>
      </c>
      <c r="F1478" s="15" t="s">
        <v>1071</v>
      </c>
      <c r="G1478" s="50">
        <v>1555</v>
      </c>
      <c r="H1478" s="50">
        <v>117</v>
      </c>
      <c r="I1478" s="58">
        <v>8.14E-2</v>
      </c>
      <c r="J1478" s="50">
        <v>1381200</v>
      </c>
      <c r="K1478" s="50">
        <v>1607</v>
      </c>
      <c r="L1478" s="53">
        <v>1492</v>
      </c>
      <c r="M1478" s="63">
        <f t="shared" si="148"/>
        <v>0.45217391304347826</v>
      </c>
      <c r="N1478" s="42" t="str">
        <f>IFERROR(VLOOKUP(C1478, マスタ!$E$2:$G$33, 3, TRUE), "")</f>
        <v>窯業</v>
      </c>
      <c r="O1478" s="15" t="str">
        <f>IF(F1478 = "", "", TEXT( WORKDAY(TEXT(LEFT(F1478, FIND("(", F1478) - 1), "yyyy/mm/dd"), 1, マスタ!$A$2:$A$106), "yyyymmdd"))</f>
        <v>20170908</v>
      </c>
      <c r="P1478" s="16">
        <v>42986</v>
      </c>
      <c r="Q1478" s="56">
        <v>1562</v>
      </c>
      <c r="R1478" s="56">
        <v>1595</v>
      </c>
      <c r="S1478" s="56">
        <v>1540</v>
      </c>
      <c r="T1478" s="15" t="str">
        <f t="shared" si="149"/>
        <v>有</v>
      </c>
      <c r="U1478" s="15" t="str">
        <f t="shared" si="150"/>
        <v>有</v>
      </c>
      <c r="V1478" s="67">
        <f t="shared" si="151"/>
        <v>4.5016077170418889E-3</v>
      </c>
      <c r="W1478" s="17" t="s">
        <v>968</v>
      </c>
      <c r="X1478" s="46">
        <v>31</v>
      </c>
      <c r="Y1478" s="71">
        <f t="shared" si="152"/>
        <v>19.935691318327972</v>
      </c>
      <c r="Z1478" s="72">
        <v>1562</v>
      </c>
      <c r="AA1478" s="72">
        <v>1565</v>
      </c>
      <c r="AB1478" s="72">
        <v>1550</v>
      </c>
      <c r="AC1478" s="72">
        <v>1555</v>
      </c>
      <c r="AD1478" s="72">
        <v>54900</v>
      </c>
      <c r="AE1478" s="72">
        <v>1557</v>
      </c>
      <c r="AF1478" s="72">
        <v>1594</v>
      </c>
      <c r="AG1478" s="72">
        <v>1557</v>
      </c>
      <c r="AH1478" s="72">
        <v>1588</v>
      </c>
      <c r="AI1478" s="72">
        <v>75400</v>
      </c>
      <c r="AJ1478" s="72">
        <v>1591</v>
      </c>
      <c r="AK1478" s="72">
        <v>1595</v>
      </c>
      <c r="AL1478" s="72">
        <v>1562</v>
      </c>
      <c r="AM1478" s="72">
        <v>1571</v>
      </c>
      <c r="AN1478" s="72">
        <v>34500</v>
      </c>
      <c r="AO1478" s="72">
        <v>1573</v>
      </c>
      <c r="AP1478" s="72">
        <v>1585</v>
      </c>
      <c r="AQ1478" s="72">
        <v>1563</v>
      </c>
      <c r="AR1478" s="72">
        <v>1585</v>
      </c>
      <c r="AS1478" s="72">
        <v>17400</v>
      </c>
      <c r="AT1478" s="72">
        <v>1587</v>
      </c>
      <c r="AU1478" s="72">
        <v>1588</v>
      </c>
      <c r="AV1478" s="72">
        <v>1578</v>
      </c>
      <c r="AW1478" s="72">
        <v>1583</v>
      </c>
      <c r="AX1478" s="72">
        <v>10000</v>
      </c>
      <c r="AY1478" s="72">
        <v>1582</v>
      </c>
      <c r="AZ1478" s="72">
        <v>1582</v>
      </c>
      <c r="BA1478" s="72">
        <v>1575</v>
      </c>
      <c r="BB1478" s="72">
        <v>1575</v>
      </c>
      <c r="BC1478" s="72">
        <v>1600</v>
      </c>
    </row>
    <row r="1479" spans="1:55" s="72" customFormat="1" ht="27">
      <c r="A1479" s="15" t="s">
        <v>18</v>
      </c>
      <c r="B1479" s="30">
        <v>9</v>
      </c>
      <c r="C1479" s="30">
        <v>1435</v>
      </c>
      <c r="D1479" s="10" t="s">
        <v>822</v>
      </c>
      <c r="E1479" s="15" t="s">
        <v>20</v>
      </c>
      <c r="F1479" s="15" t="s">
        <v>1071</v>
      </c>
      <c r="G1479" s="50">
        <v>6160</v>
      </c>
      <c r="H1479" s="50">
        <v>400</v>
      </c>
      <c r="I1479" s="58">
        <v>6.9400000000000003E-2</v>
      </c>
      <c r="J1479" s="50">
        <v>170600</v>
      </c>
      <c r="K1479" s="50">
        <v>6160</v>
      </c>
      <c r="L1479" s="53">
        <v>5790</v>
      </c>
      <c r="M1479" s="63">
        <f t="shared" si="148"/>
        <v>0</v>
      </c>
      <c r="N1479" s="42" t="str">
        <f>IFERROR(VLOOKUP(C1479, マスタ!$E$2:$G$33, 3, TRUE), "")</f>
        <v>農林水産</v>
      </c>
      <c r="O1479" s="15" t="str">
        <f>IF(F1479 = "", "", TEXT( WORKDAY(TEXT(LEFT(F1479, FIND("(", F1479) - 1), "yyyy/mm/dd"), 1, マスタ!$A$2:$A$106), "yyyymmdd"))</f>
        <v>20170908</v>
      </c>
      <c r="P1479" s="16">
        <v>42986</v>
      </c>
      <c r="Q1479" s="56">
        <v>6180</v>
      </c>
      <c r="R1479" s="56">
        <v>6340</v>
      </c>
      <c r="S1479" s="56">
        <v>6100</v>
      </c>
      <c r="T1479" s="15" t="str">
        <f t="shared" si="149"/>
        <v>有</v>
      </c>
      <c r="U1479" s="15" t="str">
        <f t="shared" si="150"/>
        <v>有</v>
      </c>
      <c r="V1479" s="67">
        <f t="shared" si="151"/>
        <v>3.2467532467532756E-3</v>
      </c>
      <c r="W1479" s="17" t="s">
        <v>966</v>
      </c>
      <c r="X1479" s="46">
        <v>-61</v>
      </c>
      <c r="Y1479" s="71">
        <f t="shared" si="152"/>
        <v>-9.9025974025974026</v>
      </c>
      <c r="Z1479" s="72">
        <v>6180</v>
      </c>
      <c r="AA1479" s="72">
        <v>6180</v>
      </c>
      <c r="AB1479" s="72">
        <v>6100</v>
      </c>
      <c r="AC1479" s="72">
        <v>6120</v>
      </c>
      <c r="AD1479" s="72">
        <v>19000</v>
      </c>
      <c r="AE1479" s="72">
        <v>6130</v>
      </c>
      <c r="AF1479" s="72">
        <v>6200</v>
      </c>
      <c r="AG1479" s="72">
        <v>6120</v>
      </c>
      <c r="AH1479" s="72">
        <v>6200</v>
      </c>
      <c r="AI1479" s="72">
        <v>8100</v>
      </c>
      <c r="AJ1479" s="72">
        <v>6200</v>
      </c>
      <c r="AK1479" s="72">
        <v>6250</v>
      </c>
      <c r="AL1479" s="72">
        <v>6130</v>
      </c>
      <c r="AM1479" s="72">
        <v>6130</v>
      </c>
      <c r="AN1479" s="72">
        <v>12200</v>
      </c>
      <c r="AO1479" s="72">
        <v>6140</v>
      </c>
      <c r="AP1479" s="72">
        <v>6170</v>
      </c>
      <c r="AQ1479" s="72">
        <v>6130</v>
      </c>
      <c r="AR1479" s="72">
        <v>6160</v>
      </c>
      <c r="AS1479" s="72">
        <v>2400</v>
      </c>
      <c r="AT1479" s="72">
        <v>6170</v>
      </c>
      <c r="AU1479" s="72">
        <v>6180</v>
      </c>
      <c r="AV1479" s="72">
        <v>6160</v>
      </c>
      <c r="AW1479" s="72">
        <v>6160</v>
      </c>
      <c r="AX1479" s="72">
        <v>1200</v>
      </c>
      <c r="AY1479" s="72">
        <v>6160</v>
      </c>
      <c r="AZ1479" s="72">
        <v>6160</v>
      </c>
      <c r="BA1479" s="72">
        <v>6150</v>
      </c>
      <c r="BB1479" s="72">
        <v>6150</v>
      </c>
      <c r="BC1479" s="72">
        <v>600</v>
      </c>
    </row>
    <row r="1480" spans="1:55" s="72" customFormat="1" ht="15">
      <c r="A1480" s="15" t="s">
        <v>18</v>
      </c>
      <c r="B1480" s="30">
        <v>11</v>
      </c>
      <c r="C1480" s="30">
        <v>6293</v>
      </c>
      <c r="D1480" s="10" t="s">
        <v>286</v>
      </c>
      <c r="E1480" s="15" t="s">
        <v>20</v>
      </c>
      <c r="F1480" s="15" t="s">
        <v>1071</v>
      </c>
      <c r="G1480" s="50">
        <v>1416</v>
      </c>
      <c r="H1480" s="50">
        <v>87</v>
      </c>
      <c r="I1480" s="58">
        <v>6.5500000000000003E-2</v>
      </c>
      <c r="J1480" s="50">
        <v>183300</v>
      </c>
      <c r="K1480" s="50">
        <v>1438</v>
      </c>
      <c r="L1480" s="53">
        <v>1337</v>
      </c>
      <c r="M1480" s="63">
        <f t="shared" si="148"/>
        <v>0.21782178217821782</v>
      </c>
      <c r="N1480" s="42" t="str">
        <f>IFERROR(VLOOKUP(C1480, マスタ!$E$2:$G$33, 3, TRUE), "")</f>
        <v>機械</v>
      </c>
      <c r="O1480" s="15" t="str">
        <f>IF(F1480 = "", "", TEXT( WORKDAY(TEXT(LEFT(F1480, FIND("(", F1480) - 1), "yyyy/mm/dd"), 1, マスタ!$A$2:$A$106), "yyyymmdd"))</f>
        <v>20170908</v>
      </c>
      <c r="P1480" s="16">
        <v>42986</v>
      </c>
      <c r="Q1480" s="56">
        <v>1391</v>
      </c>
      <c r="R1480" s="56">
        <v>1422</v>
      </c>
      <c r="S1480" s="56">
        <v>1380</v>
      </c>
      <c r="T1480" s="15" t="str">
        <f t="shared" si="149"/>
        <v>有</v>
      </c>
      <c r="U1480" s="15" t="str">
        <f t="shared" si="150"/>
        <v>無</v>
      </c>
      <c r="V1480" s="67">
        <f t="shared" si="151"/>
        <v>-1.7655367231638408E-2</v>
      </c>
      <c r="W1480" s="17" t="s">
        <v>967</v>
      </c>
      <c r="X1480" s="46">
        <v>21</v>
      </c>
      <c r="Y1480" s="71">
        <f t="shared" si="152"/>
        <v>14.830508474576272</v>
      </c>
      <c r="Z1480" s="72">
        <v>1391</v>
      </c>
      <c r="AA1480" s="72">
        <v>1402</v>
      </c>
      <c r="AB1480" s="72">
        <v>1391</v>
      </c>
      <c r="AC1480" s="72">
        <v>1400</v>
      </c>
      <c r="AD1480" s="72">
        <v>17600</v>
      </c>
      <c r="AE1480" s="72">
        <v>1405</v>
      </c>
      <c r="AF1480" s="72">
        <v>1413</v>
      </c>
      <c r="AG1480" s="72">
        <v>1404</v>
      </c>
      <c r="AH1480" s="72">
        <v>1410</v>
      </c>
      <c r="AI1480" s="72">
        <v>1100</v>
      </c>
      <c r="AJ1480" s="72">
        <v>1408</v>
      </c>
      <c r="AK1480" s="72">
        <v>1408</v>
      </c>
      <c r="AL1480" s="72">
        <v>1408</v>
      </c>
      <c r="AM1480" s="72">
        <v>1408</v>
      </c>
      <c r="AN1480" s="72">
        <v>100</v>
      </c>
      <c r="AO1480" s="72">
        <v>1407</v>
      </c>
      <c r="AP1480" s="72">
        <v>1408</v>
      </c>
      <c r="AQ1480" s="72">
        <v>1405</v>
      </c>
      <c r="AR1480" s="72">
        <v>1405</v>
      </c>
      <c r="AS1480" s="72">
        <v>1400</v>
      </c>
      <c r="AT1480" s="72">
        <v>1406</v>
      </c>
      <c r="AU1480" s="72">
        <v>1412</v>
      </c>
      <c r="AV1480" s="72">
        <v>1404</v>
      </c>
      <c r="AW1480" s="72">
        <v>1412</v>
      </c>
      <c r="AX1480" s="72">
        <v>1300</v>
      </c>
      <c r="AY1480" s="72">
        <v>1412</v>
      </c>
      <c r="AZ1480" s="72">
        <v>1413</v>
      </c>
      <c r="BA1480" s="72">
        <v>1412</v>
      </c>
      <c r="BB1480" s="72">
        <v>1412</v>
      </c>
      <c r="BC1480" s="72">
        <v>1000</v>
      </c>
    </row>
    <row r="1481" spans="1:55" s="72" customFormat="1" ht="15">
      <c r="A1481" s="15" t="s">
        <v>18</v>
      </c>
      <c r="B1481" s="30">
        <v>13</v>
      </c>
      <c r="C1481" s="30">
        <v>9743</v>
      </c>
      <c r="D1481" s="10" t="s">
        <v>1051</v>
      </c>
      <c r="E1481" s="15" t="s">
        <v>20</v>
      </c>
      <c r="F1481" s="15" t="s">
        <v>1071</v>
      </c>
      <c r="G1481" s="50">
        <v>1254</v>
      </c>
      <c r="H1481" s="50">
        <v>74</v>
      </c>
      <c r="I1481" s="58">
        <v>6.2700000000000006E-2</v>
      </c>
      <c r="J1481" s="50">
        <v>620100</v>
      </c>
      <c r="K1481" s="50">
        <v>1274</v>
      </c>
      <c r="L1481" s="53">
        <v>1195</v>
      </c>
      <c r="M1481" s="63">
        <f t="shared" si="148"/>
        <v>0.25316455696202533</v>
      </c>
      <c r="N1481" s="42" t="str">
        <f>IFERROR(VLOOKUP(C1481, マスタ!$E$2:$G$33, 3, TRUE), "")</f>
        <v>サービス</v>
      </c>
      <c r="O1481" s="15" t="str">
        <f>IF(F1481 = "", "", TEXT( WORKDAY(TEXT(LEFT(F1481, FIND("(", F1481) - 1), "yyyy/mm/dd"), 1, マスタ!$A$2:$A$106), "yyyymmdd"))</f>
        <v>20170908</v>
      </c>
      <c r="P1481" s="16">
        <v>42986</v>
      </c>
      <c r="Q1481" s="56">
        <v>1254</v>
      </c>
      <c r="R1481" s="56">
        <v>1269</v>
      </c>
      <c r="S1481" s="56">
        <v>1243</v>
      </c>
      <c r="T1481" s="15" t="str">
        <f t="shared" si="149"/>
        <v>有</v>
      </c>
      <c r="U1481" s="15" t="str">
        <f t="shared" si="150"/>
        <v>無</v>
      </c>
      <c r="V1481" s="67">
        <f t="shared" si="151"/>
        <v>0</v>
      </c>
      <c r="W1481" s="17" t="s">
        <v>967</v>
      </c>
      <c r="X1481" s="46">
        <v>11</v>
      </c>
      <c r="Y1481" s="71">
        <f t="shared" si="152"/>
        <v>8.7719298245614024</v>
      </c>
      <c r="Z1481" s="72">
        <v>1254</v>
      </c>
      <c r="AA1481" s="72">
        <v>1260</v>
      </c>
      <c r="AB1481" s="72">
        <v>1243</v>
      </c>
      <c r="AC1481" s="72">
        <v>1245</v>
      </c>
      <c r="AD1481" s="72">
        <v>66400</v>
      </c>
      <c r="AE1481" s="72">
        <v>1245</v>
      </c>
      <c r="AF1481" s="72">
        <v>1254</v>
      </c>
      <c r="AG1481" s="72">
        <v>1245</v>
      </c>
      <c r="AH1481" s="72">
        <v>1253</v>
      </c>
      <c r="AI1481" s="72">
        <v>8900</v>
      </c>
      <c r="AJ1481" s="72">
        <v>1255</v>
      </c>
      <c r="AK1481" s="72">
        <v>1266</v>
      </c>
      <c r="AL1481" s="72">
        <v>1250</v>
      </c>
      <c r="AM1481" s="72">
        <v>1263</v>
      </c>
      <c r="AN1481" s="72">
        <v>14600</v>
      </c>
      <c r="AO1481" s="72">
        <v>1264</v>
      </c>
      <c r="AP1481" s="72">
        <v>1265</v>
      </c>
      <c r="AQ1481" s="72">
        <v>1251</v>
      </c>
      <c r="AR1481" s="72">
        <v>1258</v>
      </c>
      <c r="AS1481" s="72">
        <v>10500</v>
      </c>
      <c r="AT1481" s="72">
        <v>1258</v>
      </c>
      <c r="AU1481" s="72">
        <v>1265</v>
      </c>
      <c r="AV1481" s="72">
        <v>1258</v>
      </c>
      <c r="AW1481" s="72">
        <v>1265</v>
      </c>
      <c r="AX1481" s="72">
        <v>4700</v>
      </c>
      <c r="AY1481" s="72">
        <v>1265</v>
      </c>
      <c r="AZ1481" s="72">
        <v>1265</v>
      </c>
      <c r="BA1481" s="72">
        <v>1253</v>
      </c>
      <c r="BB1481" s="72">
        <v>1258</v>
      </c>
      <c r="BC1481" s="72">
        <v>13600</v>
      </c>
    </row>
    <row r="1482" spans="1:55" s="72" customFormat="1" ht="15">
      <c r="A1482" s="15" t="s">
        <v>18</v>
      </c>
      <c r="B1482" s="30">
        <v>14</v>
      </c>
      <c r="C1482" s="30">
        <v>3978</v>
      </c>
      <c r="D1482" s="10" t="s">
        <v>51</v>
      </c>
      <c r="E1482" s="15" t="s">
        <v>20</v>
      </c>
      <c r="F1482" s="15" t="s">
        <v>1071</v>
      </c>
      <c r="G1482" s="50">
        <v>2424</v>
      </c>
      <c r="H1482" s="50">
        <v>131</v>
      </c>
      <c r="I1482" s="58">
        <v>5.7099999999999998E-2</v>
      </c>
      <c r="J1482" s="50">
        <v>378100</v>
      </c>
      <c r="K1482" s="50">
        <v>2431</v>
      </c>
      <c r="L1482" s="53">
        <v>2326</v>
      </c>
      <c r="M1482" s="63">
        <f t="shared" si="148"/>
        <v>6.6666666666666666E-2</v>
      </c>
      <c r="N1482" s="42" t="str">
        <f>IFERROR(VLOOKUP(C1482, マスタ!$E$2:$G$33, 3, TRUE), "")</f>
        <v>パルプ・紙</v>
      </c>
      <c r="O1482" s="15" t="str">
        <f>IF(F1482 = "", "", TEXT( WORKDAY(TEXT(LEFT(F1482, FIND("(", F1482) - 1), "yyyy/mm/dd"), 1, マスタ!$A$2:$A$106), "yyyymmdd"))</f>
        <v>20170908</v>
      </c>
      <c r="P1482" s="16">
        <v>42986</v>
      </c>
      <c r="Q1482" s="56">
        <v>2435</v>
      </c>
      <c r="R1482" s="56">
        <v>2530</v>
      </c>
      <c r="S1482" s="56">
        <v>2411</v>
      </c>
      <c r="T1482" s="15" t="str">
        <f t="shared" si="149"/>
        <v>有</v>
      </c>
      <c r="U1482" s="15" t="str">
        <f t="shared" si="150"/>
        <v>有</v>
      </c>
      <c r="V1482" s="67">
        <f t="shared" si="151"/>
        <v>4.537953795379579E-3</v>
      </c>
      <c r="W1482" s="17" t="s">
        <v>966</v>
      </c>
      <c r="X1482" s="46">
        <v>-24</v>
      </c>
      <c r="Y1482" s="71">
        <f t="shared" si="152"/>
        <v>-9.9009900990099009</v>
      </c>
      <c r="Z1482" s="72">
        <v>2435</v>
      </c>
      <c r="AA1482" s="72">
        <v>2439</v>
      </c>
      <c r="AB1482" s="72">
        <v>2411</v>
      </c>
      <c r="AC1482" s="72">
        <v>2432</v>
      </c>
      <c r="AD1482" s="72">
        <v>46100</v>
      </c>
      <c r="AI1482" s="72">
        <v>0</v>
      </c>
      <c r="AJ1482" s="72">
        <v>2435</v>
      </c>
      <c r="AK1482" s="72">
        <v>2462</v>
      </c>
      <c r="AL1482" s="72">
        <v>2434</v>
      </c>
      <c r="AM1482" s="72">
        <v>2462</v>
      </c>
      <c r="AN1482" s="72">
        <v>10400</v>
      </c>
      <c r="AO1482" s="72">
        <v>2463</v>
      </c>
      <c r="AP1482" s="72">
        <v>2473</v>
      </c>
      <c r="AQ1482" s="72">
        <v>2460</v>
      </c>
      <c r="AR1482" s="72">
        <v>2473</v>
      </c>
      <c r="AS1482" s="72">
        <v>1300</v>
      </c>
      <c r="AT1482" s="72">
        <v>2467</v>
      </c>
      <c r="AU1482" s="72">
        <v>2469</v>
      </c>
      <c r="AV1482" s="72">
        <v>2457</v>
      </c>
      <c r="AW1482" s="72">
        <v>2465</v>
      </c>
      <c r="AX1482" s="72">
        <v>6000</v>
      </c>
      <c r="AY1482" s="72">
        <v>2464</v>
      </c>
      <c r="AZ1482" s="72">
        <v>2464</v>
      </c>
      <c r="BA1482" s="72">
        <v>2442</v>
      </c>
      <c r="BB1482" s="72">
        <v>2443</v>
      </c>
      <c r="BC1482" s="72">
        <v>4700</v>
      </c>
    </row>
    <row r="1483" spans="1:55" s="72" customFormat="1" ht="27">
      <c r="A1483" s="15" t="s">
        <v>18</v>
      </c>
      <c r="B1483" s="30">
        <v>17</v>
      </c>
      <c r="C1483" s="30">
        <v>6118</v>
      </c>
      <c r="D1483" s="10" t="s">
        <v>590</v>
      </c>
      <c r="E1483" s="15" t="s">
        <v>20</v>
      </c>
      <c r="F1483" s="15" t="s">
        <v>1071</v>
      </c>
      <c r="G1483" s="50">
        <v>1237</v>
      </c>
      <c r="H1483" s="50">
        <v>65</v>
      </c>
      <c r="I1483" s="58">
        <v>5.5500000000000001E-2</v>
      </c>
      <c r="J1483" s="50">
        <v>551200</v>
      </c>
      <c r="K1483" s="50">
        <v>1238</v>
      </c>
      <c r="L1483" s="53">
        <v>1184</v>
      </c>
      <c r="M1483" s="63">
        <f t="shared" si="148"/>
        <v>1.8518518518518517E-2</v>
      </c>
      <c r="N1483" s="42" t="str">
        <f>IFERROR(VLOOKUP(C1483, マスタ!$E$2:$G$33, 3, TRUE), "")</f>
        <v>機械</v>
      </c>
      <c r="O1483" s="15" t="str">
        <f>IF(F1483 = "", "", TEXT( WORKDAY(TEXT(LEFT(F1483, FIND("(", F1483) - 1), "yyyy/mm/dd"), 1, マスタ!$A$2:$A$106), "yyyymmdd"))</f>
        <v>20170908</v>
      </c>
      <c r="P1483" s="16">
        <v>42986</v>
      </c>
      <c r="Q1483" s="56">
        <v>1242</v>
      </c>
      <c r="R1483" s="56">
        <v>1255</v>
      </c>
      <c r="S1483" s="56">
        <v>1239</v>
      </c>
      <c r="T1483" s="15" t="str">
        <f t="shared" si="149"/>
        <v>有</v>
      </c>
      <c r="U1483" s="15" t="str">
        <f t="shared" si="150"/>
        <v>無</v>
      </c>
      <c r="V1483" s="67">
        <f t="shared" si="151"/>
        <v>4.0420371867420091E-3</v>
      </c>
      <c r="W1483" s="17" t="s">
        <v>967</v>
      </c>
      <c r="X1483" s="46">
        <v>12</v>
      </c>
      <c r="Y1483" s="71">
        <f t="shared" si="152"/>
        <v>9.7008892481810847</v>
      </c>
      <c r="Z1483" s="72">
        <v>1242</v>
      </c>
      <c r="AA1483" s="72">
        <v>1248</v>
      </c>
      <c r="AB1483" s="72">
        <v>1239</v>
      </c>
      <c r="AC1483" s="72">
        <v>1248</v>
      </c>
      <c r="AD1483" s="72">
        <v>83800</v>
      </c>
      <c r="AE1483" s="72">
        <v>1248</v>
      </c>
      <c r="AF1483" s="72">
        <v>1248</v>
      </c>
      <c r="AG1483" s="72">
        <v>1245</v>
      </c>
      <c r="AH1483" s="72">
        <v>1248</v>
      </c>
      <c r="AI1483" s="72">
        <v>4400</v>
      </c>
      <c r="AJ1483" s="72">
        <v>1246</v>
      </c>
      <c r="AK1483" s="72">
        <v>1252</v>
      </c>
      <c r="AL1483" s="72">
        <v>1246</v>
      </c>
      <c r="AM1483" s="72">
        <v>1251</v>
      </c>
      <c r="AN1483" s="72">
        <v>18200</v>
      </c>
      <c r="AO1483" s="72">
        <v>1250</v>
      </c>
      <c r="AP1483" s="72">
        <v>1251</v>
      </c>
      <c r="AQ1483" s="72">
        <v>1248</v>
      </c>
      <c r="AR1483" s="72">
        <v>1251</v>
      </c>
      <c r="AS1483" s="72">
        <v>6000</v>
      </c>
      <c r="AT1483" s="72">
        <v>1250</v>
      </c>
      <c r="AU1483" s="72">
        <v>1254</v>
      </c>
      <c r="AV1483" s="72">
        <v>1250</v>
      </c>
      <c r="AW1483" s="72">
        <v>1254</v>
      </c>
      <c r="AX1483" s="72">
        <v>5400</v>
      </c>
      <c r="AY1483" s="72">
        <v>1255</v>
      </c>
      <c r="AZ1483" s="72">
        <v>1255</v>
      </c>
      <c r="BA1483" s="72">
        <v>1249</v>
      </c>
      <c r="BB1483" s="72">
        <v>1254</v>
      </c>
      <c r="BC1483" s="72">
        <v>8300</v>
      </c>
    </row>
    <row r="1484" spans="1:55" s="72" customFormat="1" ht="15">
      <c r="A1484" s="15" t="s">
        <v>18</v>
      </c>
      <c r="B1484" s="30">
        <v>18</v>
      </c>
      <c r="C1484" s="30">
        <v>6485</v>
      </c>
      <c r="D1484" s="10" t="s">
        <v>1072</v>
      </c>
      <c r="E1484" s="15" t="s">
        <v>20</v>
      </c>
      <c r="F1484" s="15" t="s">
        <v>1071</v>
      </c>
      <c r="G1484" s="50">
        <v>1768</v>
      </c>
      <c r="H1484" s="50">
        <v>91</v>
      </c>
      <c r="I1484" s="58">
        <v>5.4300000000000001E-2</v>
      </c>
      <c r="J1484" s="50">
        <v>30700</v>
      </c>
      <c r="K1484" s="50">
        <v>1770</v>
      </c>
      <c r="L1484" s="53">
        <v>1692</v>
      </c>
      <c r="M1484" s="63">
        <f t="shared" si="148"/>
        <v>2.564102564102564E-2</v>
      </c>
      <c r="N1484" s="42" t="str">
        <f>IFERROR(VLOOKUP(C1484, マスタ!$E$2:$G$33, 3, TRUE), "")</f>
        <v>機械</v>
      </c>
      <c r="O1484" s="15" t="str">
        <f>IF(F1484 = "", "", TEXT( WORKDAY(TEXT(LEFT(F1484, FIND("(", F1484) - 1), "yyyy/mm/dd"), 1, マスタ!$A$2:$A$106), "yyyymmdd"))</f>
        <v>20170908</v>
      </c>
      <c r="P1484" s="16">
        <v>42986</v>
      </c>
      <c r="Q1484" s="56">
        <v>1770</v>
      </c>
      <c r="R1484" s="56">
        <v>1770</v>
      </c>
      <c r="S1484" s="56">
        <v>1755</v>
      </c>
      <c r="T1484" s="15" t="str">
        <f t="shared" si="149"/>
        <v>無</v>
      </c>
      <c r="U1484" s="15" t="str">
        <f t="shared" si="150"/>
        <v>無</v>
      </c>
      <c r="V1484" s="67">
        <f t="shared" si="151"/>
        <v>1.1312217194570096E-3</v>
      </c>
      <c r="W1484" s="17" t="s">
        <v>969</v>
      </c>
      <c r="X1484" s="46">
        <v>-9</v>
      </c>
      <c r="Y1484" s="71">
        <f t="shared" si="152"/>
        <v>-5.0904977375565617</v>
      </c>
      <c r="Z1484" s="72">
        <v>1770</v>
      </c>
      <c r="AA1484" s="72">
        <v>1770</v>
      </c>
      <c r="AB1484" s="72">
        <v>1755</v>
      </c>
      <c r="AC1484" s="72">
        <v>1755</v>
      </c>
      <c r="AD1484" s="72">
        <v>8700</v>
      </c>
      <c r="AE1484" s="72">
        <v>1761</v>
      </c>
      <c r="AF1484" s="72">
        <v>1761</v>
      </c>
      <c r="AG1484" s="72">
        <v>1761</v>
      </c>
      <c r="AH1484" s="72">
        <v>1761</v>
      </c>
      <c r="AI1484" s="72">
        <v>700</v>
      </c>
      <c r="AJ1484" s="72">
        <v>1761</v>
      </c>
      <c r="AK1484" s="72">
        <v>1761</v>
      </c>
      <c r="AL1484" s="72">
        <v>1761</v>
      </c>
      <c r="AM1484" s="72">
        <v>1761</v>
      </c>
      <c r="AN1484" s="72">
        <v>200</v>
      </c>
      <c r="AO1484" s="72">
        <v>1761</v>
      </c>
      <c r="AP1484" s="72">
        <v>1761</v>
      </c>
      <c r="AQ1484" s="72">
        <v>1761</v>
      </c>
      <c r="AR1484" s="72">
        <v>1761</v>
      </c>
      <c r="AS1484" s="72">
        <v>200</v>
      </c>
      <c r="AX1484" s="72">
        <v>0</v>
      </c>
      <c r="AY1484" s="72">
        <v>1763</v>
      </c>
      <c r="AZ1484" s="72">
        <v>1763</v>
      </c>
      <c r="BA1484" s="72">
        <v>1761</v>
      </c>
      <c r="BB1484" s="72">
        <v>1762</v>
      </c>
      <c r="BC1484" s="72">
        <v>300</v>
      </c>
    </row>
    <row r="1485" spans="1:55" s="72" customFormat="1" ht="27">
      <c r="A1485" s="15" t="s">
        <v>18</v>
      </c>
      <c r="B1485" s="30">
        <v>19</v>
      </c>
      <c r="C1485" s="30">
        <v>3284</v>
      </c>
      <c r="D1485" s="10" t="s">
        <v>277</v>
      </c>
      <c r="E1485" s="15" t="s">
        <v>20</v>
      </c>
      <c r="F1485" s="15" t="s">
        <v>1071</v>
      </c>
      <c r="G1485" s="50">
        <v>1013</v>
      </c>
      <c r="H1485" s="50">
        <v>49</v>
      </c>
      <c r="I1485" s="58">
        <v>5.0799999999999998E-2</v>
      </c>
      <c r="J1485" s="50">
        <v>366900</v>
      </c>
      <c r="K1485" s="50">
        <v>1025</v>
      </c>
      <c r="L1485" s="53">
        <v>983</v>
      </c>
      <c r="M1485" s="63">
        <f t="shared" si="148"/>
        <v>0.2857142857142857</v>
      </c>
      <c r="N1485" s="42" t="str">
        <f>IFERROR(VLOOKUP(C1485, マスタ!$E$2:$G$33, 3, TRUE), "")</f>
        <v>繊維製品</v>
      </c>
      <c r="O1485" s="15" t="str">
        <f>IF(F1485 = "", "", TEXT( WORKDAY(TEXT(LEFT(F1485, FIND("(", F1485) - 1), "yyyy/mm/dd"), 1, マスタ!$A$2:$A$106), "yyyymmdd"))</f>
        <v>20170908</v>
      </c>
      <c r="P1485" s="16">
        <v>42986</v>
      </c>
      <c r="Q1485" s="56">
        <v>1010</v>
      </c>
      <c r="R1485" s="56">
        <v>1044</v>
      </c>
      <c r="S1485" s="56">
        <v>1010</v>
      </c>
      <c r="T1485" s="15" t="str">
        <f t="shared" si="149"/>
        <v>有</v>
      </c>
      <c r="U1485" s="15" t="str">
        <f t="shared" si="150"/>
        <v>無</v>
      </c>
      <c r="V1485" s="67">
        <f t="shared" si="151"/>
        <v>-2.9615004935834577E-3</v>
      </c>
      <c r="W1485" s="17" t="s">
        <v>967</v>
      </c>
      <c r="X1485" s="46">
        <v>14</v>
      </c>
      <c r="Y1485" s="71">
        <f t="shared" si="152"/>
        <v>13.820335636722607</v>
      </c>
      <c r="Z1485" s="72">
        <v>1010</v>
      </c>
      <c r="AA1485" s="72">
        <v>1022</v>
      </c>
      <c r="AB1485" s="72">
        <v>1010</v>
      </c>
      <c r="AC1485" s="72">
        <v>1014</v>
      </c>
      <c r="AD1485" s="72">
        <v>64500</v>
      </c>
      <c r="AE1485" s="72">
        <v>1014</v>
      </c>
      <c r="AF1485" s="72">
        <v>1024</v>
      </c>
      <c r="AG1485" s="72">
        <v>1013</v>
      </c>
      <c r="AH1485" s="72">
        <v>1024</v>
      </c>
      <c r="AI1485" s="72">
        <v>16100</v>
      </c>
      <c r="AJ1485" s="72">
        <v>1023</v>
      </c>
      <c r="AK1485" s="72">
        <v>1024</v>
      </c>
      <c r="AL1485" s="72">
        <v>1020</v>
      </c>
      <c r="AM1485" s="72">
        <v>1023</v>
      </c>
      <c r="AN1485" s="72">
        <v>5300</v>
      </c>
      <c r="AO1485" s="72">
        <v>1023</v>
      </c>
      <c r="AP1485" s="72">
        <v>1023</v>
      </c>
      <c r="AQ1485" s="72">
        <v>1019</v>
      </c>
      <c r="AR1485" s="72">
        <v>1020</v>
      </c>
      <c r="AS1485" s="72">
        <v>4000</v>
      </c>
      <c r="AT1485" s="72">
        <v>1021</v>
      </c>
      <c r="AU1485" s="72">
        <v>1026</v>
      </c>
      <c r="AV1485" s="72">
        <v>1019</v>
      </c>
      <c r="AW1485" s="72">
        <v>1024</v>
      </c>
      <c r="AX1485" s="72">
        <v>5400</v>
      </c>
      <c r="AY1485" s="72">
        <v>1024</v>
      </c>
      <c r="AZ1485" s="72">
        <v>1032</v>
      </c>
      <c r="BA1485" s="72">
        <v>1024</v>
      </c>
      <c r="BB1485" s="72">
        <v>1032</v>
      </c>
      <c r="BC1485" s="72">
        <v>14300</v>
      </c>
    </row>
    <row r="1486" spans="1:55" s="72" customFormat="1" ht="15">
      <c r="A1486" s="15" t="s">
        <v>18</v>
      </c>
      <c r="B1486" s="30">
        <v>20</v>
      </c>
      <c r="C1486" s="30">
        <v>6055</v>
      </c>
      <c r="D1486" s="10" t="s">
        <v>584</v>
      </c>
      <c r="E1486" s="15" t="s">
        <v>20</v>
      </c>
      <c r="F1486" s="15" t="s">
        <v>1071</v>
      </c>
      <c r="G1486" s="50">
        <v>2692</v>
      </c>
      <c r="H1486" s="50">
        <v>130</v>
      </c>
      <c r="I1486" s="58">
        <v>5.0700000000000002E-2</v>
      </c>
      <c r="J1486" s="50">
        <v>293000</v>
      </c>
      <c r="K1486" s="50">
        <v>2692</v>
      </c>
      <c r="L1486" s="53">
        <v>2583</v>
      </c>
      <c r="M1486" s="63">
        <f t="shared" si="148"/>
        <v>0</v>
      </c>
      <c r="N1486" s="42" t="str">
        <f>IFERROR(VLOOKUP(C1486, マスタ!$E$2:$G$33, 3, TRUE), "")</f>
        <v>機械</v>
      </c>
      <c r="O1486" s="15" t="str">
        <f>IF(F1486 = "", "", TEXT( WORKDAY(TEXT(LEFT(F1486, FIND("(", F1486) - 1), "yyyy/mm/dd"), 1, マスタ!$A$2:$A$106), "yyyymmdd"))</f>
        <v>20170908</v>
      </c>
      <c r="P1486" s="16">
        <v>42986</v>
      </c>
      <c r="Q1486" s="56">
        <v>2732</v>
      </c>
      <c r="R1486" s="56">
        <v>2750</v>
      </c>
      <c r="S1486" s="56">
        <v>2660</v>
      </c>
      <c r="T1486" s="15" t="str">
        <f t="shared" si="149"/>
        <v>無</v>
      </c>
      <c r="U1486" s="15" t="str">
        <f t="shared" si="150"/>
        <v>有</v>
      </c>
      <c r="V1486" s="67">
        <f t="shared" si="151"/>
        <v>1.4858841010401136E-2</v>
      </c>
      <c r="W1486" s="17" t="s">
        <v>966</v>
      </c>
      <c r="X1486" s="46">
        <v>-26</v>
      </c>
      <c r="Y1486" s="71">
        <f t="shared" si="152"/>
        <v>-9.6582466567607739</v>
      </c>
      <c r="Z1486" s="72">
        <v>2732</v>
      </c>
      <c r="AA1486" s="72">
        <v>2738</v>
      </c>
      <c r="AB1486" s="72">
        <v>2703</v>
      </c>
      <c r="AC1486" s="72">
        <v>2732</v>
      </c>
      <c r="AD1486" s="72">
        <v>32900</v>
      </c>
      <c r="AE1486" s="72">
        <v>2735</v>
      </c>
      <c r="AF1486" s="72">
        <v>2749</v>
      </c>
      <c r="AG1486" s="72">
        <v>2731</v>
      </c>
      <c r="AH1486" s="72">
        <v>2744</v>
      </c>
      <c r="AI1486" s="72">
        <v>4100</v>
      </c>
      <c r="AJ1486" s="72">
        <v>2747</v>
      </c>
      <c r="AK1486" s="72">
        <v>2750</v>
      </c>
      <c r="AL1486" s="72">
        <v>2731</v>
      </c>
      <c r="AM1486" s="72">
        <v>2740</v>
      </c>
      <c r="AN1486" s="72">
        <v>5800</v>
      </c>
      <c r="AO1486" s="72">
        <v>2736</v>
      </c>
      <c r="AP1486" s="72">
        <v>2736</v>
      </c>
      <c r="AQ1486" s="72">
        <v>2714</v>
      </c>
      <c r="AR1486" s="72">
        <v>2718</v>
      </c>
      <c r="AS1486" s="72">
        <v>9000</v>
      </c>
      <c r="AT1486" s="72">
        <v>2723</v>
      </c>
      <c r="AU1486" s="72">
        <v>2724</v>
      </c>
      <c r="AV1486" s="72">
        <v>2719</v>
      </c>
      <c r="AW1486" s="72">
        <v>2719</v>
      </c>
      <c r="AX1486" s="72">
        <v>800</v>
      </c>
      <c r="AY1486" s="72">
        <v>2724</v>
      </c>
      <c r="AZ1486" s="72">
        <v>2727</v>
      </c>
      <c r="BA1486" s="72">
        <v>2722</v>
      </c>
      <c r="BB1486" s="72">
        <v>2722</v>
      </c>
      <c r="BC1486" s="72">
        <v>1200</v>
      </c>
    </row>
    <row r="1487" spans="1:55" s="72" customFormat="1" ht="15">
      <c r="A1487" s="15" t="s">
        <v>18</v>
      </c>
      <c r="B1487" s="30">
        <v>21</v>
      </c>
      <c r="C1487" s="30">
        <v>9517</v>
      </c>
      <c r="D1487" s="10" t="s">
        <v>45</v>
      </c>
      <c r="E1487" s="15" t="s">
        <v>20</v>
      </c>
      <c r="F1487" s="15" t="s">
        <v>1071</v>
      </c>
      <c r="G1487" s="50">
        <v>1038</v>
      </c>
      <c r="H1487" s="50">
        <v>49</v>
      </c>
      <c r="I1487" s="58">
        <v>4.9500000000000002E-2</v>
      </c>
      <c r="J1487" s="50">
        <v>1053900</v>
      </c>
      <c r="K1487" s="50">
        <v>1045</v>
      </c>
      <c r="L1487" s="53">
        <v>1009</v>
      </c>
      <c r="M1487" s="63">
        <f t="shared" si="148"/>
        <v>0.19444444444444445</v>
      </c>
      <c r="N1487" s="42" t="str">
        <f>IFERROR(VLOOKUP(C1487, マスタ!$E$2:$G$33, 3, TRUE), "")</f>
        <v>電気ガス</v>
      </c>
      <c r="O1487" s="15" t="str">
        <f>IF(F1487 = "", "", TEXT( WORKDAY(TEXT(LEFT(F1487, FIND("(", F1487) - 1), "yyyy/mm/dd"), 1, マスタ!$A$2:$A$106), "yyyymmdd"))</f>
        <v>20170908</v>
      </c>
      <c r="P1487" s="16">
        <v>42986</v>
      </c>
      <c r="Q1487" s="56">
        <v>1038</v>
      </c>
      <c r="R1487" s="56">
        <v>1039</v>
      </c>
      <c r="S1487" s="56">
        <v>1022</v>
      </c>
      <c r="T1487" s="15" t="str">
        <f t="shared" si="149"/>
        <v>無</v>
      </c>
      <c r="U1487" s="15" t="str">
        <f t="shared" si="150"/>
        <v>有</v>
      </c>
      <c r="V1487" s="67">
        <f t="shared" si="151"/>
        <v>0</v>
      </c>
      <c r="W1487" s="17" t="s">
        <v>966</v>
      </c>
      <c r="X1487" s="46">
        <v>-10</v>
      </c>
      <c r="Y1487" s="71">
        <f t="shared" si="152"/>
        <v>-9.6339113680154131</v>
      </c>
      <c r="Z1487" s="72">
        <v>1038</v>
      </c>
      <c r="AA1487" s="72">
        <v>1039</v>
      </c>
      <c r="AB1487" s="72">
        <v>1024</v>
      </c>
      <c r="AC1487" s="72">
        <v>1030</v>
      </c>
      <c r="AD1487" s="72">
        <v>82400</v>
      </c>
      <c r="AE1487" s="72">
        <v>1030</v>
      </c>
      <c r="AF1487" s="72">
        <v>1032</v>
      </c>
      <c r="AG1487" s="72">
        <v>1028</v>
      </c>
      <c r="AH1487" s="72">
        <v>1032</v>
      </c>
      <c r="AI1487" s="72">
        <v>6500</v>
      </c>
      <c r="AJ1487" s="72">
        <v>1031</v>
      </c>
      <c r="AK1487" s="72">
        <v>1031</v>
      </c>
      <c r="AL1487" s="72">
        <v>1025</v>
      </c>
      <c r="AM1487" s="72">
        <v>1025</v>
      </c>
      <c r="AN1487" s="72">
        <v>13300</v>
      </c>
      <c r="AO1487" s="72">
        <v>1027</v>
      </c>
      <c r="AP1487" s="72">
        <v>1028</v>
      </c>
      <c r="AQ1487" s="72">
        <v>1022</v>
      </c>
      <c r="AR1487" s="72">
        <v>1027</v>
      </c>
      <c r="AS1487" s="72">
        <v>13800</v>
      </c>
      <c r="AT1487" s="72">
        <v>1027</v>
      </c>
      <c r="AU1487" s="72">
        <v>1029</v>
      </c>
      <c r="AV1487" s="72">
        <v>1024</v>
      </c>
      <c r="AW1487" s="72">
        <v>1028</v>
      </c>
      <c r="AX1487" s="72">
        <v>6900</v>
      </c>
      <c r="AY1487" s="72">
        <v>1026</v>
      </c>
      <c r="AZ1487" s="72">
        <v>1033</v>
      </c>
      <c r="BA1487" s="72">
        <v>1026</v>
      </c>
      <c r="BB1487" s="72">
        <v>1031</v>
      </c>
      <c r="BC1487" s="72">
        <v>18300</v>
      </c>
    </row>
    <row r="1488" spans="1:55" s="72" customFormat="1" ht="15">
      <c r="A1488" s="15" t="s">
        <v>18</v>
      </c>
      <c r="B1488" s="30">
        <v>22</v>
      </c>
      <c r="C1488" s="30">
        <v>6240</v>
      </c>
      <c r="D1488" s="10" t="s">
        <v>194</v>
      </c>
      <c r="E1488" s="15" t="s">
        <v>20</v>
      </c>
      <c r="F1488" s="15" t="s">
        <v>1071</v>
      </c>
      <c r="G1488" s="50">
        <v>4025</v>
      </c>
      <c r="H1488" s="50">
        <v>190</v>
      </c>
      <c r="I1488" s="58">
        <v>4.9500000000000002E-2</v>
      </c>
      <c r="J1488" s="50">
        <v>635800</v>
      </c>
      <c r="K1488" s="50">
        <v>4035</v>
      </c>
      <c r="L1488" s="53">
        <v>3810</v>
      </c>
      <c r="M1488" s="63">
        <f t="shared" si="148"/>
        <v>4.4444444444444446E-2</v>
      </c>
      <c r="N1488" s="42" t="str">
        <f>IFERROR(VLOOKUP(C1488, マスタ!$E$2:$G$33, 3, TRUE), "")</f>
        <v>機械</v>
      </c>
      <c r="O1488" s="15" t="str">
        <f>IF(F1488 = "", "", TEXT( WORKDAY(TEXT(LEFT(F1488, FIND("(", F1488) - 1), "yyyy/mm/dd"), 1, マスタ!$A$2:$A$106), "yyyymmdd"))</f>
        <v>20170908</v>
      </c>
      <c r="P1488" s="16">
        <v>42986</v>
      </c>
      <c r="Q1488" s="56">
        <v>3990</v>
      </c>
      <c r="R1488" s="56">
        <v>4240</v>
      </c>
      <c r="S1488" s="56">
        <v>3965</v>
      </c>
      <c r="T1488" s="15" t="str">
        <f t="shared" si="149"/>
        <v>有</v>
      </c>
      <c r="U1488" s="15" t="str">
        <f t="shared" si="150"/>
        <v>無</v>
      </c>
      <c r="V1488" s="67">
        <f t="shared" si="151"/>
        <v>-8.6956521739129933E-3</v>
      </c>
      <c r="W1488" s="17" t="s">
        <v>967</v>
      </c>
      <c r="X1488" s="46">
        <v>40</v>
      </c>
      <c r="Y1488" s="71">
        <f t="shared" si="152"/>
        <v>9.937888198757765</v>
      </c>
      <c r="Z1488" s="72">
        <v>3990</v>
      </c>
      <c r="AA1488" s="72">
        <v>4010</v>
      </c>
      <c r="AB1488" s="72">
        <v>3965</v>
      </c>
      <c r="AC1488" s="72">
        <v>3970</v>
      </c>
      <c r="AD1488" s="72">
        <v>43700</v>
      </c>
      <c r="AE1488" s="72">
        <v>3980</v>
      </c>
      <c r="AF1488" s="72">
        <v>4015</v>
      </c>
      <c r="AG1488" s="72">
        <v>3975</v>
      </c>
      <c r="AH1488" s="72">
        <v>4015</v>
      </c>
      <c r="AI1488" s="72">
        <v>10000</v>
      </c>
      <c r="AJ1488" s="72">
        <v>4015</v>
      </c>
      <c r="AK1488" s="72">
        <v>4060</v>
      </c>
      <c r="AL1488" s="72">
        <v>4015</v>
      </c>
      <c r="AM1488" s="72">
        <v>4040</v>
      </c>
      <c r="AN1488" s="72">
        <v>47800</v>
      </c>
      <c r="AO1488" s="72">
        <v>4040</v>
      </c>
      <c r="AP1488" s="72">
        <v>4040</v>
      </c>
      <c r="AQ1488" s="72">
        <v>3990</v>
      </c>
      <c r="AR1488" s="72">
        <v>4000</v>
      </c>
      <c r="AS1488" s="72">
        <v>30300</v>
      </c>
      <c r="AT1488" s="72">
        <v>4005</v>
      </c>
      <c r="AU1488" s="72">
        <v>4035</v>
      </c>
      <c r="AV1488" s="72">
        <v>4005</v>
      </c>
      <c r="AW1488" s="72">
        <v>4030</v>
      </c>
      <c r="AX1488" s="72">
        <v>6400</v>
      </c>
      <c r="AY1488" s="72">
        <v>4030</v>
      </c>
      <c r="AZ1488" s="72">
        <v>4030</v>
      </c>
      <c r="BA1488" s="72">
        <v>4005</v>
      </c>
      <c r="BB1488" s="72">
        <v>4020</v>
      </c>
      <c r="BC1488" s="72">
        <v>15900</v>
      </c>
    </row>
    <row r="1489" spans="1:55" s="72" customFormat="1" ht="15">
      <c r="A1489" s="15" t="s">
        <v>18</v>
      </c>
      <c r="B1489" s="30">
        <v>26</v>
      </c>
      <c r="C1489" s="30">
        <v>5310</v>
      </c>
      <c r="D1489" s="10" t="s">
        <v>455</v>
      </c>
      <c r="E1489" s="15" t="s">
        <v>20</v>
      </c>
      <c r="F1489" s="15" t="s">
        <v>1071</v>
      </c>
      <c r="G1489" s="50">
        <v>2528</v>
      </c>
      <c r="H1489" s="50">
        <v>113</v>
      </c>
      <c r="I1489" s="58">
        <v>4.6800000000000001E-2</v>
      </c>
      <c r="J1489" s="50">
        <v>140200</v>
      </c>
      <c r="K1489" s="50">
        <v>2548</v>
      </c>
      <c r="L1489" s="53">
        <v>2465</v>
      </c>
      <c r="M1489" s="63">
        <f t="shared" si="148"/>
        <v>0.24096385542168675</v>
      </c>
      <c r="N1489" s="42" t="str">
        <f>IFERROR(VLOOKUP(C1489, マスタ!$E$2:$G$33, 3, TRUE), "")</f>
        <v>窯業</v>
      </c>
      <c r="O1489" s="15" t="str">
        <f>IF(F1489 = "", "", TEXT( WORKDAY(TEXT(LEFT(F1489, FIND("(", F1489) - 1), "yyyy/mm/dd"), 1, マスタ!$A$2:$A$106), "yyyymmdd"))</f>
        <v>20170908</v>
      </c>
      <c r="P1489" s="16">
        <v>42986</v>
      </c>
      <c r="Q1489" s="56">
        <v>2525</v>
      </c>
      <c r="R1489" s="56">
        <v>2810</v>
      </c>
      <c r="S1489" s="56">
        <v>2525</v>
      </c>
      <c r="T1489" s="15" t="str">
        <f t="shared" si="149"/>
        <v>有</v>
      </c>
      <c r="U1489" s="15" t="str">
        <f t="shared" si="150"/>
        <v>無</v>
      </c>
      <c r="V1489" s="67">
        <f t="shared" si="151"/>
        <v>-1.1867088607594445E-3</v>
      </c>
      <c r="W1489" s="17" t="s">
        <v>968</v>
      </c>
      <c r="X1489" s="46">
        <v>50</v>
      </c>
      <c r="Y1489" s="71">
        <f t="shared" si="152"/>
        <v>19.778481012658229</v>
      </c>
      <c r="Z1489" s="72">
        <v>2525</v>
      </c>
      <c r="AA1489" s="72">
        <v>2619</v>
      </c>
      <c r="AB1489" s="72">
        <v>2525</v>
      </c>
      <c r="AC1489" s="72">
        <v>2614</v>
      </c>
      <c r="AD1489" s="72">
        <v>31500</v>
      </c>
      <c r="AE1489" s="72">
        <v>2613</v>
      </c>
      <c r="AF1489" s="72">
        <v>2676</v>
      </c>
      <c r="AG1489" s="72">
        <v>2613</v>
      </c>
      <c r="AH1489" s="72">
        <v>2656</v>
      </c>
      <c r="AI1489" s="72">
        <v>15500</v>
      </c>
      <c r="AJ1489" s="72">
        <v>2656</v>
      </c>
      <c r="AK1489" s="72">
        <v>2675</v>
      </c>
      <c r="AL1489" s="72">
        <v>2632</v>
      </c>
      <c r="AM1489" s="72">
        <v>2656</v>
      </c>
      <c r="AN1489" s="72">
        <v>16500</v>
      </c>
      <c r="AO1489" s="72">
        <v>2658</v>
      </c>
      <c r="AP1489" s="72">
        <v>2674</v>
      </c>
      <c r="AQ1489" s="72">
        <v>2633</v>
      </c>
      <c r="AR1489" s="72">
        <v>2636</v>
      </c>
      <c r="AS1489" s="72">
        <v>7100</v>
      </c>
      <c r="AT1489" s="72">
        <v>2646</v>
      </c>
      <c r="AU1489" s="72">
        <v>2674</v>
      </c>
      <c r="AV1489" s="72">
        <v>2646</v>
      </c>
      <c r="AW1489" s="72">
        <v>2656</v>
      </c>
      <c r="AX1489" s="72">
        <v>2900</v>
      </c>
      <c r="AY1489" s="72">
        <v>2652</v>
      </c>
      <c r="AZ1489" s="72">
        <v>2674</v>
      </c>
      <c r="BA1489" s="72">
        <v>2650</v>
      </c>
      <c r="BB1489" s="72">
        <v>2650</v>
      </c>
      <c r="BC1489" s="72">
        <v>2700</v>
      </c>
    </row>
    <row r="1490" spans="1:55" s="72" customFormat="1" ht="15">
      <c r="A1490" s="15" t="s">
        <v>18</v>
      </c>
      <c r="B1490" s="30">
        <v>29</v>
      </c>
      <c r="C1490" s="30">
        <v>6165</v>
      </c>
      <c r="D1490" s="10" t="s">
        <v>43</v>
      </c>
      <c r="E1490" s="15" t="s">
        <v>20</v>
      </c>
      <c r="F1490" s="15" t="s">
        <v>1071</v>
      </c>
      <c r="G1490" s="50">
        <v>1654</v>
      </c>
      <c r="H1490" s="50">
        <v>73</v>
      </c>
      <c r="I1490" s="58">
        <v>4.6199999999999998E-2</v>
      </c>
      <c r="J1490" s="50">
        <v>187900</v>
      </c>
      <c r="K1490" s="50">
        <v>1660</v>
      </c>
      <c r="L1490" s="53">
        <v>1587</v>
      </c>
      <c r="M1490" s="63">
        <f t="shared" si="148"/>
        <v>8.2191780821917804E-2</v>
      </c>
      <c r="N1490" s="42" t="str">
        <f>IFERROR(VLOOKUP(C1490, マスタ!$E$2:$G$33, 3, TRUE), "")</f>
        <v>機械</v>
      </c>
      <c r="O1490" s="15" t="str">
        <f>IF(F1490 = "", "", TEXT( WORKDAY(TEXT(LEFT(F1490, FIND("(", F1490) - 1), "yyyy/mm/dd"), 1, マスタ!$A$2:$A$106), "yyyymmdd"))</f>
        <v>20170908</v>
      </c>
      <c r="P1490" s="16">
        <v>42986</v>
      </c>
      <c r="Q1490" s="56">
        <v>1650</v>
      </c>
      <c r="R1490" s="56">
        <v>1719</v>
      </c>
      <c r="S1490" s="56">
        <v>1646</v>
      </c>
      <c r="T1490" s="15" t="str">
        <f t="shared" si="149"/>
        <v>有</v>
      </c>
      <c r="U1490" s="15" t="str">
        <f t="shared" si="150"/>
        <v>無</v>
      </c>
      <c r="V1490" s="67">
        <f t="shared" si="151"/>
        <v>-2.4183796856106499E-3</v>
      </c>
      <c r="W1490" s="17" t="s">
        <v>967</v>
      </c>
      <c r="X1490" s="46">
        <v>24</v>
      </c>
      <c r="Y1490" s="71">
        <f t="shared" si="152"/>
        <v>14.510278113663846</v>
      </c>
      <c r="Z1490" s="72">
        <v>1650</v>
      </c>
      <c r="AA1490" s="72">
        <v>1655</v>
      </c>
      <c r="AB1490" s="72">
        <v>1646</v>
      </c>
      <c r="AC1490" s="72">
        <v>1655</v>
      </c>
      <c r="AD1490" s="72">
        <v>12400</v>
      </c>
      <c r="AE1490" s="72">
        <v>1650</v>
      </c>
      <c r="AF1490" s="72">
        <v>1658</v>
      </c>
      <c r="AG1490" s="72">
        <v>1649</v>
      </c>
      <c r="AH1490" s="72">
        <v>1657</v>
      </c>
      <c r="AI1490" s="72">
        <v>4600</v>
      </c>
      <c r="AJ1490" s="72">
        <v>1658</v>
      </c>
      <c r="AK1490" s="72">
        <v>1676</v>
      </c>
      <c r="AL1490" s="72">
        <v>1657</v>
      </c>
      <c r="AM1490" s="72">
        <v>1676</v>
      </c>
      <c r="AN1490" s="72">
        <v>13000</v>
      </c>
      <c r="AO1490" s="72">
        <v>1675</v>
      </c>
      <c r="AP1490" s="72">
        <v>1678</v>
      </c>
      <c r="AQ1490" s="72">
        <v>1670</v>
      </c>
      <c r="AR1490" s="72">
        <v>1672</v>
      </c>
      <c r="AS1490" s="72">
        <v>4000</v>
      </c>
      <c r="AT1490" s="72">
        <v>1671</v>
      </c>
      <c r="AU1490" s="72">
        <v>1675</v>
      </c>
      <c r="AV1490" s="72">
        <v>1671</v>
      </c>
      <c r="AW1490" s="72">
        <v>1674</v>
      </c>
      <c r="AX1490" s="72">
        <v>2000</v>
      </c>
      <c r="AY1490" s="72">
        <v>1675</v>
      </c>
      <c r="AZ1490" s="72">
        <v>1679</v>
      </c>
      <c r="BA1490" s="72">
        <v>1675</v>
      </c>
      <c r="BB1490" s="72">
        <v>1678</v>
      </c>
      <c r="BC1490" s="72">
        <v>4000</v>
      </c>
    </row>
    <row r="1491" spans="1:55" s="72" customFormat="1" ht="15">
      <c r="A1491" s="15" t="s">
        <v>18</v>
      </c>
      <c r="B1491" s="30">
        <v>30</v>
      </c>
      <c r="C1491" s="30">
        <v>9632</v>
      </c>
      <c r="D1491" s="10" t="s">
        <v>979</v>
      </c>
      <c r="E1491" s="15" t="s">
        <v>20</v>
      </c>
      <c r="F1491" s="15" t="s">
        <v>1071</v>
      </c>
      <c r="G1491" s="50">
        <v>6250</v>
      </c>
      <c r="H1491" s="50">
        <v>270</v>
      </c>
      <c r="I1491" s="58">
        <v>4.5199999999999997E-2</v>
      </c>
      <c r="J1491" s="50">
        <v>13100</v>
      </c>
      <c r="K1491" s="50">
        <v>6270</v>
      </c>
      <c r="L1491" s="53">
        <v>6140</v>
      </c>
      <c r="M1491" s="63">
        <f t="shared" si="148"/>
        <v>0.15384615384615385</v>
      </c>
      <c r="N1491" s="42" t="str">
        <f>IFERROR(VLOOKUP(C1491, マスタ!$E$2:$G$33, 3, TRUE), "")</f>
        <v>サービス</v>
      </c>
      <c r="O1491" s="15" t="str">
        <f>IF(F1491 = "", "", TEXT( WORKDAY(TEXT(LEFT(F1491, FIND("(", F1491) - 1), "yyyy/mm/dd"), 1, マスタ!$A$2:$A$106), "yyyymmdd"))</f>
        <v>20170908</v>
      </c>
      <c r="P1491" s="16">
        <v>42986</v>
      </c>
      <c r="Q1491" s="56">
        <v>6550</v>
      </c>
      <c r="R1491" s="56">
        <v>6710</v>
      </c>
      <c r="S1491" s="56">
        <v>6140</v>
      </c>
      <c r="T1491" s="15" t="str">
        <f t="shared" si="149"/>
        <v>有</v>
      </c>
      <c r="U1491" s="15" t="str">
        <f t="shared" si="150"/>
        <v>有</v>
      </c>
      <c r="V1491" s="67">
        <f t="shared" si="151"/>
        <v>4.8000000000000043E-2</v>
      </c>
      <c r="W1491" s="17" t="s">
        <v>968</v>
      </c>
      <c r="X1491" s="46">
        <v>125</v>
      </c>
      <c r="Y1491" s="71">
        <f t="shared" si="152"/>
        <v>20</v>
      </c>
      <c r="AD1491" s="72">
        <v>0</v>
      </c>
      <c r="AE1491" s="72">
        <v>6550</v>
      </c>
      <c r="AF1491" s="72">
        <v>6710</v>
      </c>
      <c r="AG1491" s="72">
        <v>6510</v>
      </c>
      <c r="AH1491" s="72">
        <v>6660</v>
      </c>
      <c r="AI1491" s="72">
        <v>11300</v>
      </c>
      <c r="AJ1491" s="72">
        <v>6660</v>
      </c>
      <c r="AK1491" s="72">
        <v>6660</v>
      </c>
      <c r="AL1491" s="72">
        <v>6460</v>
      </c>
      <c r="AM1491" s="72">
        <v>6460</v>
      </c>
      <c r="AN1491" s="72">
        <v>1400</v>
      </c>
      <c r="AO1491" s="72">
        <v>6470</v>
      </c>
      <c r="AP1491" s="72">
        <v>6600</v>
      </c>
      <c r="AQ1491" s="72">
        <v>6420</v>
      </c>
      <c r="AR1491" s="72">
        <v>6490</v>
      </c>
      <c r="AS1491" s="72">
        <v>2600</v>
      </c>
      <c r="AT1491" s="72">
        <v>6540</v>
      </c>
      <c r="AU1491" s="72">
        <v>6540</v>
      </c>
      <c r="AV1491" s="72">
        <v>6460</v>
      </c>
      <c r="AW1491" s="72">
        <v>6460</v>
      </c>
      <c r="AX1491" s="72">
        <v>600</v>
      </c>
      <c r="BC1491" s="72">
        <v>0</v>
      </c>
    </row>
    <row r="1492" spans="1:55" s="72" customFormat="1" ht="15">
      <c r="A1492" s="15" t="s">
        <v>18</v>
      </c>
      <c r="B1492" s="30">
        <v>31</v>
      </c>
      <c r="C1492" s="30">
        <v>6250</v>
      </c>
      <c r="D1492" s="10" t="s">
        <v>65</v>
      </c>
      <c r="E1492" s="15" t="s">
        <v>20</v>
      </c>
      <c r="F1492" s="15" t="s">
        <v>1071</v>
      </c>
      <c r="G1492" s="50">
        <v>1311</v>
      </c>
      <c r="H1492" s="50">
        <v>56</v>
      </c>
      <c r="I1492" s="58">
        <v>4.4600000000000001E-2</v>
      </c>
      <c r="J1492" s="50">
        <v>283900</v>
      </c>
      <c r="K1492" s="50">
        <v>1311</v>
      </c>
      <c r="L1492" s="53">
        <v>1272</v>
      </c>
      <c r="M1492" s="63">
        <f t="shared" si="148"/>
        <v>0</v>
      </c>
      <c r="N1492" s="42" t="str">
        <f>IFERROR(VLOOKUP(C1492, マスタ!$E$2:$G$33, 3, TRUE), "")</f>
        <v>機械</v>
      </c>
      <c r="O1492" s="15" t="str">
        <f>IF(F1492 = "", "", TEXT( WORKDAY(TEXT(LEFT(F1492, FIND("(", F1492) - 1), "yyyy/mm/dd"), 1, マスタ!$A$2:$A$106), "yyyymmdd"))</f>
        <v>20170908</v>
      </c>
      <c r="P1492" s="16">
        <v>42986</v>
      </c>
      <c r="Q1492" s="56">
        <v>1341</v>
      </c>
      <c r="R1492" s="56">
        <v>1369</v>
      </c>
      <c r="S1492" s="56">
        <v>1316</v>
      </c>
      <c r="T1492" s="15" t="str">
        <f t="shared" si="149"/>
        <v>有</v>
      </c>
      <c r="U1492" s="15" t="str">
        <f t="shared" si="150"/>
        <v>有</v>
      </c>
      <c r="V1492" s="67">
        <f t="shared" si="151"/>
        <v>2.2883295194507935E-2</v>
      </c>
      <c r="W1492" s="17" t="s">
        <v>968</v>
      </c>
      <c r="X1492" s="46">
        <v>26</v>
      </c>
      <c r="Y1492" s="71">
        <f t="shared" si="152"/>
        <v>19.832189168573606</v>
      </c>
      <c r="Z1492" s="72">
        <v>1341</v>
      </c>
      <c r="AA1492" s="72">
        <v>1349</v>
      </c>
      <c r="AB1492" s="72">
        <v>1331</v>
      </c>
      <c r="AC1492" s="72">
        <v>1349</v>
      </c>
      <c r="AD1492" s="72">
        <v>70700</v>
      </c>
      <c r="AE1492" s="72">
        <v>1347</v>
      </c>
      <c r="AF1492" s="72">
        <v>1369</v>
      </c>
      <c r="AG1492" s="72">
        <v>1345</v>
      </c>
      <c r="AH1492" s="72">
        <v>1369</v>
      </c>
      <c r="AI1492" s="72">
        <v>34000</v>
      </c>
      <c r="AJ1492" s="72">
        <v>1366</v>
      </c>
      <c r="AK1492" s="72">
        <v>1369</v>
      </c>
      <c r="AL1492" s="72">
        <v>1352</v>
      </c>
      <c r="AM1492" s="72">
        <v>1352</v>
      </c>
      <c r="AN1492" s="72">
        <v>8700</v>
      </c>
      <c r="AO1492" s="72">
        <v>1351</v>
      </c>
      <c r="AP1492" s="72">
        <v>1354</v>
      </c>
      <c r="AQ1492" s="72">
        <v>1343</v>
      </c>
      <c r="AR1492" s="72">
        <v>1345</v>
      </c>
      <c r="AS1492" s="72">
        <v>7200</v>
      </c>
      <c r="AT1492" s="72">
        <v>1345</v>
      </c>
      <c r="AU1492" s="72">
        <v>1347</v>
      </c>
      <c r="AV1492" s="72">
        <v>1337</v>
      </c>
      <c r="AW1492" s="72">
        <v>1344</v>
      </c>
      <c r="AX1492" s="72">
        <v>6400</v>
      </c>
      <c r="AY1492" s="72">
        <v>1347</v>
      </c>
      <c r="AZ1492" s="72">
        <v>1347</v>
      </c>
      <c r="BA1492" s="72">
        <v>1340</v>
      </c>
      <c r="BB1492" s="72">
        <v>1341</v>
      </c>
      <c r="BC1492" s="72">
        <v>3400</v>
      </c>
    </row>
    <row r="1493" spans="1:55" s="72" customFormat="1" ht="27">
      <c r="A1493" s="15" t="s">
        <v>18</v>
      </c>
      <c r="B1493" s="30">
        <v>32</v>
      </c>
      <c r="C1493" s="30">
        <v>3053</v>
      </c>
      <c r="D1493" s="10" t="s">
        <v>1073</v>
      </c>
      <c r="E1493" s="15" t="s">
        <v>20</v>
      </c>
      <c r="F1493" s="15" t="s">
        <v>1071</v>
      </c>
      <c r="G1493" s="50">
        <v>3530</v>
      </c>
      <c r="H1493" s="50">
        <v>150</v>
      </c>
      <c r="I1493" s="58">
        <v>4.4400000000000002E-2</v>
      </c>
      <c r="J1493" s="50">
        <v>531100</v>
      </c>
      <c r="K1493" s="50">
        <v>3585</v>
      </c>
      <c r="L1493" s="53">
        <v>3380</v>
      </c>
      <c r="M1493" s="63">
        <f t="shared" si="148"/>
        <v>0.26829268292682928</v>
      </c>
      <c r="N1493" s="42" t="str">
        <f>IFERROR(VLOOKUP(C1493, マスタ!$E$2:$G$33, 3, TRUE), "")</f>
        <v>繊維製品</v>
      </c>
      <c r="O1493" s="15" t="str">
        <f>IF(F1493 = "", "", TEXT( WORKDAY(TEXT(LEFT(F1493, FIND("(", F1493) - 1), "yyyy/mm/dd"), 1, マスタ!$A$2:$A$106), "yyyymmdd"))</f>
        <v>20170908</v>
      </c>
      <c r="P1493" s="16">
        <v>42986</v>
      </c>
      <c r="Q1493" s="56">
        <v>3495</v>
      </c>
      <c r="R1493" s="56">
        <v>3530</v>
      </c>
      <c r="S1493" s="56">
        <v>3405</v>
      </c>
      <c r="T1493" s="15" t="str">
        <f t="shared" si="149"/>
        <v>有</v>
      </c>
      <c r="U1493" s="15" t="str">
        <f t="shared" si="150"/>
        <v>有</v>
      </c>
      <c r="V1493" s="67">
        <f t="shared" si="151"/>
        <v>-9.9150141643059575E-3</v>
      </c>
      <c r="W1493" s="17" t="s">
        <v>967</v>
      </c>
      <c r="X1493" s="46">
        <v>20</v>
      </c>
      <c r="Y1493" s="71">
        <f t="shared" si="152"/>
        <v>5.6657223796034</v>
      </c>
      <c r="Z1493" s="72">
        <v>3495</v>
      </c>
      <c r="AA1493" s="72">
        <v>3530</v>
      </c>
      <c r="AB1493" s="72">
        <v>3480</v>
      </c>
      <c r="AC1493" s="72">
        <v>3520</v>
      </c>
      <c r="AD1493" s="72">
        <v>26600</v>
      </c>
      <c r="AE1493" s="72">
        <v>3515</v>
      </c>
      <c r="AF1493" s="72">
        <v>3530</v>
      </c>
      <c r="AG1493" s="72">
        <v>3500</v>
      </c>
      <c r="AH1493" s="72">
        <v>3505</v>
      </c>
      <c r="AI1493" s="72">
        <v>3900</v>
      </c>
      <c r="AJ1493" s="72">
        <v>3515</v>
      </c>
      <c r="AK1493" s="72">
        <v>3515</v>
      </c>
      <c r="AL1493" s="72">
        <v>3500</v>
      </c>
      <c r="AM1493" s="72">
        <v>3505</v>
      </c>
      <c r="AN1493" s="72">
        <v>2500</v>
      </c>
      <c r="AO1493" s="72">
        <v>3505</v>
      </c>
      <c r="AP1493" s="72">
        <v>3505</v>
      </c>
      <c r="AQ1493" s="72">
        <v>3470</v>
      </c>
      <c r="AR1493" s="72">
        <v>3485</v>
      </c>
      <c r="AS1493" s="72">
        <v>15500</v>
      </c>
      <c r="AT1493" s="72">
        <v>3490</v>
      </c>
      <c r="AU1493" s="72">
        <v>3515</v>
      </c>
      <c r="AV1493" s="72">
        <v>3490</v>
      </c>
      <c r="AW1493" s="72">
        <v>3515</v>
      </c>
      <c r="AX1493" s="72">
        <v>1900</v>
      </c>
      <c r="AY1493" s="72">
        <v>3510</v>
      </c>
      <c r="AZ1493" s="72">
        <v>3510</v>
      </c>
      <c r="BA1493" s="72">
        <v>3470</v>
      </c>
      <c r="BB1493" s="72">
        <v>3475</v>
      </c>
      <c r="BC1493" s="72">
        <v>7200</v>
      </c>
    </row>
    <row r="1494" spans="1:55" s="72" customFormat="1" ht="27">
      <c r="A1494" s="15" t="s">
        <v>18</v>
      </c>
      <c r="B1494" s="30">
        <v>33</v>
      </c>
      <c r="C1494" s="30">
        <v>3902</v>
      </c>
      <c r="D1494" s="10" t="s">
        <v>264</v>
      </c>
      <c r="E1494" s="15" t="s">
        <v>20</v>
      </c>
      <c r="F1494" s="15" t="s">
        <v>1071</v>
      </c>
      <c r="G1494" s="50">
        <v>2188</v>
      </c>
      <c r="H1494" s="50">
        <v>92</v>
      </c>
      <c r="I1494" s="58">
        <v>4.3900000000000002E-2</v>
      </c>
      <c r="J1494" s="50">
        <v>158500</v>
      </c>
      <c r="K1494" s="50">
        <v>2192</v>
      </c>
      <c r="L1494" s="53">
        <v>2096</v>
      </c>
      <c r="M1494" s="63">
        <f t="shared" si="148"/>
        <v>4.1666666666666664E-2</v>
      </c>
      <c r="N1494" s="42" t="str">
        <f>IFERROR(VLOOKUP(C1494, マスタ!$E$2:$G$33, 3, TRUE), "")</f>
        <v>パルプ・紙</v>
      </c>
      <c r="O1494" s="15" t="str">
        <f>IF(F1494 = "", "", TEXT( WORKDAY(TEXT(LEFT(F1494, FIND("(", F1494) - 1), "yyyy/mm/dd"), 1, マスタ!$A$2:$A$106), "yyyymmdd"))</f>
        <v>20170908</v>
      </c>
      <c r="P1494" s="16">
        <v>42986</v>
      </c>
      <c r="Q1494" s="56">
        <v>2165</v>
      </c>
      <c r="R1494" s="56">
        <v>2236</v>
      </c>
      <c r="S1494" s="56">
        <v>2158</v>
      </c>
      <c r="T1494" s="15" t="str">
        <f t="shared" si="149"/>
        <v>有</v>
      </c>
      <c r="U1494" s="15" t="str">
        <f t="shared" si="150"/>
        <v>無</v>
      </c>
      <c r="V1494" s="67">
        <f t="shared" si="151"/>
        <v>-1.0511882998171851E-2</v>
      </c>
      <c r="W1494" s="17" t="s">
        <v>968</v>
      </c>
      <c r="X1494" s="46">
        <v>43</v>
      </c>
      <c r="Y1494" s="71">
        <f t="shared" si="152"/>
        <v>19.652650822669102</v>
      </c>
      <c r="Z1494" s="72">
        <v>2165</v>
      </c>
      <c r="AA1494" s="72">
        <v>2187</v>
      </c>
      <c r="AB1494" s="72">
        <v>2160</v>
      </c>
      <c r="AC1494" s="72">
        <v>2186</v>
      </c>
      <c r="AD1494" s="72">
        <v>13900</v>
      </c>
      <c r="AE1494" s="72">
        <v>2191</v>
      </c>
      <c r="AF1494" s="72">
        <v>2221</v>
      </c>
      <c r="AG1494" s="72">
        <v>2184</v>
      </c>
      <c r="AH1494" s="72">
        <v>2219</v>
      </c>
      <c r="AI1494" s="72">
        <v>9400</v>
      </c>
      <c r="AJ1494" s="72">
        <v>2218</v>
      </c>
      <c r="AK1494" s="72">
        <v>2230</v>
      </c>
      <c r="AL1494" s="72">
        <v>2198</v>
      </c>
      <c r="AM1494" s="72">
        <v>2220</v>
      </c>
      <c r="AN1494" s="72">
        <v>8000</v>
      </c>
      <c r="AO1494" s="72">
        <v>2220</v>
      </c>
      <c r="AP1494" s="72">
        <v>2222</v>
      </c>
      <c r="AQ1494" s="72">
        <v>2209</v>
      </c>
      <c r="AR1494" s="72">
        <v>2222</v>
      </c>
      <c r="AS1494" s="72">
        <v>2500</v>
      </c>
      <c r="AT1494" s="72">
        <v>2229</v>
      </c>
      <c r="AU1494" s="72">
        <v>2235</v>
      </c>
      <c r="AV1494" s="72">
        <v>2214</v>
      </c>
      <c r="AW1494" s="72">
        <v>2222</v>
      </c>
      <c r="AX1494" s="72">
        <v>3300</v>
      </c>
      <c r="AY1494" s="72">
        <v>2217</v>
      </c>
      <c r="AZ1494" s="72">
        <v>2221</v>
      </c>
      <c r="BA1494" s="72">
        <v>2195</v>
      </c>
      <c r="BB1494" s="72">
        <v>2221</v>
      </c>
      <c r="BC1494" s="72">
        <v>5300</v>
      </c>
    </row>
    <row r="1495" spans="1:55" s="72" customFormat="1" ht="15">
      <c r="A1495" s="15" t="s">
        <v>18</v>
      </c>
      <c r="B1495" s="30">
        <v>34</v>
      </c>
      <c r="C1495" s="30">
        <v>4186</v>
      </c>
      <c r="D1495" s="10" t="s">
        <v>1074</v>
      </c>
      <c r="E1495" s="15" t="s">
        <v>20</v>
      </c>
      <c r="F1495" s="15" t="s">
        <v>1071</v>
      </c>
      <c r="G1495" s="50">
        <v>3920</v>
      </c>
      <c r="H1495" s="50">
        <v>160</v>
      </c>
      <c r="I1495" s="58">
        <v>4.2599999999999999E-2</v>
      </c>
      <c r="J1495" s="50">
        <v>280300</v>
      </c>
      <c r="K1495" s="50">
        <v>3930</v>
      </c>
      <c r="L1495" s="53">
        <v>3795</v>
      </c>
      <c r="M1495" s="63">
        <f t="shared" si="148"/>
        <v>7.407407407407407E-2</v>
      </c>
      <c r="N1495" s="42" t="str">
        <f>IFERROR(VLOOKUP(C1495, マスタ!$E$2:$G$33, 3, TRUE), "")</f>
        <v>化学・医薬品</v>
      </c>
      <c r="O1495" s="15" t="str">
        <f>IF(F1495 = "", "", TEXT( WORKDAY(TEXT(LEFT(F1495, FIND("(", F1495) - 1), "yyyy/mm/dd"), 1, マスタ!$A$2:$A$106), "yyyymmdd"))</f>
        <v>20170908</v>
      </c>
      <c r="P1495" s="16">
        <v>42986</v>
      </c>
      <c r="Q1495" s="56">
        <v>3935</v>
      </c>
      <c r="R1495" s="56">
        <v>3990</v>
      </c>
      <c r="S1495" s="56">
        <v>3895</v>
      </c>
      <c r="T1495" s="15" t="str">
        <f t="shared" si="149"/>
        <v>有</v>
      </c>
      <c r="U1495" s="15" t="str">
        <f t="shared" si="150"/>
        <v>有</v>
      </c>
      <c r="V1495" s="67">
        <f t="shared" si="151"/>
        <v>3.8265306122449161E-3</v>
      </c>
      <c r="W1495" s="17" t="s">
        <v>966</v>
      </c>
      <c r="X1495" s="46">
        <v>-39</v>
      </c>
      <c r="Y1495" s="71">
        <f t="shared" si="152"/>
        <v>-9.9489795918367339</v>
      </c>
      <c r="Z1495" s="72">
        <v>3935</v>
      </c>
      <c r="AA1495" s="72">
        <v>3950</v>
      </c>
      <c r="AB1495" s="72">
        <v>3895</v>
      </c>
      <c r="AC1495" s="72">
        <v>3895</v>
      </c>
      <c r="AD1495" s="72">
        <v>50800</v>
      </c>
      <c r="AE1495" s="72">
        <v>3895</v>
      </c>
      <c r="AF1495" s="72">
        <v>3910</v>
      </c>
      <c r="AG1495" s="72">
        <v>3895</v>
      </c>
      <c r="AH1495" s="72">
        <v>3910</v>
      </c>
      <c r="AI1495" s="72">
        <v>1700</v>
      </c>
      <c r="AJ1495" s="72">
        <v>3910</v>
      </c>
      <c r="AK1495" s="72">
        <v>3910</v>
      </c>
      <c r="AL1495" s="72">
        <v>3905</v>
      </c>
      <c r="AM1495" s="72">
        <v>3905</v>
      </c>
      <c r="AN1495" s="72">
        <v>900</v>
      </c>
      <c r="AO1495" s="72">
        <v>3905</v>
      </c>
      <c r="AP1495" s="72">
        <v>3915</v>
      </c>
      <c r="AQ1495" s="72">
        <v>3905</v>
      </c>
      <c r="AR1495" s="72">
        <v>3910</v>
      </c>
      <c r="AS1495" s="72">
        <v>2200</v>
      </c>
      <c r="AT1495" s="72">
        <v>3920</v>
      </c>
      <c r="AU1495" s="72">
        <v>3930</v>
      </c>
      <c r="AV1495" s="72">
        <v>3920</v>
      </c>
      <c r="AW1495" s="72">
        <v>3930</v>
      </c>
      <c r="AX1495" s="72">
        <v>700</v>
      </c>
      <c r="AY1495" s="72">
        <v>3930</v>
      </c>
      <c r="AZ1495" s="72">
        <v>3935</v>
      </c>
      <c r="BA1495" s="72">
        <v>3925</v>
      </c>
      <c r="BB1495" s="72">
        <v>3935</v>
      </c>
      <c r="BC1495" s="72">
        <v>800</v>
      </c>
    </row>
    <row r="1496" spans="1:55" s="72" customFormat="1" ht="15">
      <c r="A1496" s="15" t="s">
        <v>18</v>
      </c>
      <c r="B1496" s="30">
        <v>35</v>
      </c>
      <c r="C1496" s="30">
        <v>4674</v>
      </c>
      <c r="D1496" s="10" t="s">
        <v>308</v>
      </c>
      <c r="E1496" s="15" t="s">
        <v>20</v>
      </c>
      <c r="F1496" s="15" t="s">
        <v>1071</v>
      </c>
      <c r="G1496" s="50">
        <v>4170</v>
      </c>
      <c r="H1496" s="50">
        <v>170</v>
      </c>
      <c r="I1496" s="58">
        <v>4.2500000000000003E-2</v>
      </c>
      <c r="J1496" s="50">
        <v>66700</v>
      </c>
      <c r="K1496" s="50">
        <v>4265</v>
      </c>
      <c r="L1496" s="53">
        <v>4035</v>
      </c>
      <c r="M1496" s="63">
        <f t="shared" si="148"/>
        <v>0.41304347826086957</v>
      </c>
      <c r="N1496" s="42" t="str">
        <f>IFERROR(VLOOKUP(C1496, マスタ!$E$2:$G$33, 3, TRUE), "")</f>
        <v>化学・医薬品</v>
      </c>
      <c r="O1496" s="15" t="str">
        <f>IF(F1496 = "", "", TEXT( WORKDAY(TEXT(LEFT(F1496, FIND("(", F1496) - 1), "yyyy/mm/dd"), 1, マスタ!$A$2:$A$106), "yyyymmdd"))</f>
        <v>20170908</v>
      </c>
      <c r="P1496" s="16">
        <v>42986</v>
      </c>
      <c r="Q1496" s="56">
        <v>4160</v>
      </c>
      <c r="R1496" s="56">
        <v>4160</v>
      </c>
      <c r="S1496" s="56">
        <v>4045</v>
      </c>
      <c r="T1496" s="15" t="str">
        <f t="shared" si="149"/>
        <v>無</v>
      </c>
      <c r="U1496" s="15" t="str">
        <f t="shared" si="150"/>
        <v>有</v>
      </c>
      <c r="V1496" s="67">
        <f t="shared" si="151"/>
        <v>-2.3980815347721673E-3</v>
      </c>
      <c r="W1496" s="17" t="s">
        <v>966</v>
      </c>
      <c r="X1496" s="46">
        <v>-41</v>
      </c>
      <c r="Y1496" s="71">
        <f t="shared" si="152"/>
        <v>-9.8321342925659465</v>
      </c>
      <c r="Z1496" s="72">
        <v>4160</v>
      </c>
      <c r="AA1496" s="72">
        <v>4160</v>
      </c>
      <c r="AB1496" s="72">
        <v>4160</v>
      </c>
      <c r="AC1496" s="72">
        <v>4160</v>
      </c>
      <c r="AD1496" s="72">
        <v>3800</v>
      </c>
      <c r="AE1496" s="72">
        <v>4125</v>
      </c>
      <c r="AF1496" s="72">
        <v>4125</v>
      </c>
      <c r="AG1496" s="72">
        <v>4070</v>
      </c>
      <c r="AH1496" s="72">
        <v>4070</v>
      </c>
      <c r="AI1496" s="72">
        <v>2000</v>
      </c>
      <c r="AJ1496" s="72">
        <v>4060</v>
      </c>
      <c r="AK1496" s="72">
        <v>4070</v>
      </c>
      <c r="AL1496" s="72">
        <v>4050</v>
      </c>
      <c r="AM1496" s="72">
        <v>4070</v>
      </c>
      <c r="AN1496" s="72">
        <v>1000</v>
      </c>
      <c r="AO1496" s="72">
        <v>4060</v>
      </c>
      <c r="AP1496" s="72">
        <v>4080</v>
      </c>
      <c r="AQ1496" s="72">
        <v>4060</v>
      </c>
      <c r="AR1496" s="72">
        <v>4080</v>
      </c>
      <c r="AS1496" s="72">
        <v>500</v>
      </c>
      <c r="AT1496" s="72">
        <v>4095</v>
      </c>
      <c r="AU1496" s="72">
        <v>4125</v>
      </c>
      <c r="AV1496" s="72">
        <v>4095</v>
      </c>
      <c r="AW1496" s="72">
        <v>4115</v>
      </c>
      <c r="AX1496" s="72">
        <v>1100</v>
      </c>
      <c r="BC1496" s="72">
        <v>0</v>
      </c>
    </row>
    <row r="1497" spans="1:55" s="72" customFormat="1" ht="27">
      <c r="A1497" s="15" t="s">
        <v>18</v>
      </c>
      <c r="B1497" s="30">
        <v>36</v>
      </c>
      <c r="C1497" s="30">
        <v>3543</v>
      </c>
      <c r="D1497" s="10" t="s">
        <v>1075</v>
      </c>
      <c r="E1497" s="15" t="s">
        <v>20</v>
      </c>
      <c r="F1497" s="15" t="s">
        <v>1071</v>
      </c>
      <c r="G1497" s="50">
        <v>1885</v>
      </c>
      <c r="H1497" s="50">
        <v>76</v>
      </c>
      <c r="I1497" s="58">
        <v>4.2000000000000003E-2</v>
      </c>
      <c r="J1497" s="50">
        <v>756300</v>
      </c>
      <c r="K1497" s="50">
        <v>1906</v>
      </c>
      <c r="L1497" s="53">
        <v>1874</v>
      </c>
      <c r="M1497" s="63">
        <f t="shared" si="148"/>
        <v>0.65625</v>
      </c>
      <c r="N1497" s="42" t="str">
        <f>IFERROR(VLOOKUP(C1497, マスタ!$E$2:$G$33, 3, TRUE), "")</f>
        <v>繊維製品</v>
      </c>
      <c r="O1497" s="15" t="str">
        <f>IF(F1497 = "", "", TEXT( WORKDAY(TEXT(LEFT(F1497, FIND("(", F1497) - 1), "yyyy/mm/dd"), 1, マスタ!$A$2:$A$106), "yyyymmdd"))</f>
        <v>20170908</v>
      </c>
      <c r="P1497" s="16">
        <v>42986</v>
      </c>
      <c r="Q1497" s="56">
        <v>1885</v>
      </c>
      <c r="R1497" s="56">
        <v>1885</v>
      </c>
      <c r="S1497" s="56">
        <v>1867</v>
      </c>
      <c r="T1497" s="15" t="str">
        <f t="shared" si="149"/>
        <v>無</v>
      </c>
      <c r="U1497" s="15" t="str">
        <f t="shared" si="150"/>
        <v>有</v>
      </c>
      <c r="V1497" s="67">
        <f t="shared" si="151"/>
        <v>0</v>
      </c>
      <c r="W1497" s="17" t="s">
        <v>969</v>
      </c>
      <c r="X1497" s="46">
        <v>-6</v>
      </c>
      <c r="Y1497" s="71">
        <f t="shared" si="152"/>
        <v>-3.183023872679045</v>
      </c>
      <c r="Z1497" s="72">
        <v>1885</v>
      </c>
      <c r="AA1497" s="72">
        <v>1885</v>
      </c>
      <c r="AB1497" s="72">
        <v>1876</v>
      </c>
      <c r="AC1497" s="72">
        <v>1876</v>
      </c>
      <c r="AD1497" s="72">
        <v>45000</v>
      </c>
      <c r="AE1497" s="72">
        <v>1879</v>
      </c>
      <c r="AF1497" s="72">
        <v>1882</v>
      </c>
      <c r="AG1497" s="72">
        <v>1877</v>
      </c>
      <c r="AH1497" s="72">
        <v>1880</v>
      </c>
      <c r="AI1497" s="72">
        <v>3900</v>
      </c>
      <c r="AJ1497" s="72">
        <v>1880</v>
      </c>
      <c r="AK1497" s="72">
        <v>1881</v>
      </c>
      <c r="AL1497" s="72">
        <v>1879</v>
      </c>
      <c r="AM1497" s="72">
        <v>1879</v>
      </c>
      <c r="AN1497" s="72">
        <v>4400</v>
      </c>
      <c r="AO1497" s="72">
        <v>1879</v>
      </c>
      <c r="AP1497" s="72">
        <v>1881</v>
      </c>
      <c r="AQ1497" s="72">
        <v>1879</v>
      </c>
      <c r="AR1497" s="72">
        <v>1880</v>
      </c>
      <c r="AS1497" s="72">
        <v>5600</v>
      </c>
      <c r="AT1497" s="72">
        <v>1880</v>
      </c>
      <c r="AU1497" s="72">
        <v>1880</v>
      </c>
      <c r="AV1497" s="72">
        <v>1879</v>
      </c>
      <c r="AW1497" s="72">
        <v>1879</v>
      </c>
      <c r="AX1497" s="72">
        <v>2300</v>
      </c>
      <c r="AY1497" s="72">
        <v>1879</v>
      </c>
      <c r="AZ1497" s="72">
        <v>1880</v>
      </c>
      <c r="BA1497" s="72">
        <v>1879</v>
      </c>
      <c r="BB1497" s="72">
        <v>1880</v>
      </c>
      <c r="BC1497" s="72">
        <v>2200</v>
      </c>
    </row>
    <row r="1498" spans="1:55" s="72" customFormat="1" ht="27">
      <c r="A1498" s="15" t="s">
        <v>18</v>
      </c>
      <c r="B1498" s="30">
        <v>37</v>
      </c>
      <c r="C1498" s="30">
        <v>7595</v>
      </c>
      <c r="D1498" s="10" t="s">
        <v>402</v>
      </c>
      <c r="E1498" s="15" t="s">
        <v>20</v>
      </c>
      <c r="F1498" s="15" t="s">
        <v>1071</v>
      </c>
      <c r="G1498" s="50">
        <v>3100</v>
      </c>
      <c r="H1498" s="50">
        <v>124</v>
      </c>
      <c r="I1498" s="58">
        <v>4.1700000000000001E-2</v>
      </c>
      <c r="J1498" s="50">
        <v>49600</v>
      </c>
      <c r="K1498" s="50">
        <v>3115</v>
      </c>
      <c r="L1498" s="53">
        <v>2983</v>
      </c>
      <c r="M1498" s="63">
        <f t="shared" si="148"/>
        <v>0.11363636363636363</v>
      </c>
      <c r="N1498" s="42" t="str">
        <f>IFERROR(VLOOKUP(C1498, マスタ!$E$2:$G$33, 3, TRUE), "")</f>
        <v>75</v>
      </c>
      <c r="O1498" s="15" t="str">
        <f>IF(F1498 = "", "", TEXT( WORKDAY(TEXT(LEFT(F1498, FIND("(", F1498) - 1), "yyyy/mm/dd"), 1, マスタ!$A$2:$A$106), "yyyymmdd"))</f>
        <v>20170908</v>
      </c>
      <c r="P1498" s="16">
        <v>42986</v>
      </c>
      <c r="Q1498" s="56">
        <v>3110</v>
      </c>
      <c r="R1498" s="56">
        <v>3210</v>
      </c>
      <c r="S1498" s="56">
        <v>3075</v>
      </c>
      <c r="T1498" s="15" t="str">
        <f t="shared" si="149"/>
        <v>有</v>
      </c>
      <c r="U1498" s="15" t="str">
        <f t="shared" si="150"/>
        <v>有</v>
      </c>
      <c r="V1498" s="67">
        <f t="shared" si="151"/>
        <v>3.225806451612856E-3</v>
      </c>
      <c r="W1498" s="17" t="s">
        <v>966</v>
      </c>
      <c r="X1498" s="46">
        <v>-31</v>
      </c>
      <c r="Y1498" s="71">
        <f t="shared" si="152"/>
        <v>-10</v>
      </c>
      <c r="Z1498" s="72">
        <v>3110</v>
      </c>
      <c r="AA1498" s="72">
        <v>3110</v>
      </c>
      <c r="AB1498" s="72">
        <v>3080</v>
      </c>
      <c r="AC1498" s="72">
        <v>3095</v>
      </c>
      <c r="AD1498" s="72">
        <v>11200</v>
      </c>
      <c r="AE1498" s="72">
        <v>3095</v>
      </c>
      <c r="AF1498" s="72">
        <v>3095</v>
      </c>
      <c r="AG1498" s="72">
        <v>3080</v>
      </c>
      <c r="AH1498" s="72">
        <v>3085</v>
      </c>
      <c r="AI1498" s="72">
        <v>1300</v>
      </c>
      <c r="AJ1498" s="72">
        <v>3085</v>
      </c>
      <c r="AK1498" s="72">
        <v>3085</v>
      </c>
      <c r="AL1498" s="72">
        <v>3075</v>
      </c>
      <c r="AM1498" s="72">
        <v>3080</v>
      </c>
      <c r="AN1498" s="72">
        <v>800</v>
      </c>
      <c r="AO1498" s="72">
        <v>3075</v>
      </c>
      <c r="AP1498" s="72">
        <v>3075</v>
      </c>
      <c r="AQ1498" s="72">
        <v>3075</v>
      </c>
      <c r="AR1498" s="72">
        <v>3075</v>
      </c>
      <c r="AS1498" s="72">
        <v>100</v>
      </c>
      <c r="AT1498" s="72">
        <v>3080</v>
      </c>
      <c r="AU1498" s="72">
        <v>3080</v>
      </c>
      <c r="AV1498" s="72">
        <v>3080</v>
      </c>
      <c r="AW1498" s="72">
        <v>3080</v>
      </c>
      <c r="AX1498" s="72">
        <v>1000</v>
      </c>
      <c r="AY1498" s="72">
        <v>3085</v>
      </c>
      <c r="AZ1498" s="72">
        <v>3090</v>
      </c>
      <c r="BA1498" s="72">
        <v>3080</v>
      </c>
      <c r="BB1498" s="72">
        <v>3090</v>
      </c>
      <c r="BC1498" s="72">
        <v>500</v>
      </c>
    </row>
    <row r="1499" spans="1:55" s="72" customFormat="1" ht="15">
      <c r="A1499" s="15" t="s">
        <v>18</v>
      </c>
      <c r="B1499" s="30">
        <v>40</v>
      </c>
      <c r="C1499" s="30">
        <v>4971</v>
      </c>
      <c r="D1499" s="10" t="s">
        <v>503</v>
      </c>
      <c r="E1499" s="15" t="s">
        <v>20</v>
      </c>
      <c r="F1499" s="15" t="s">
        <v>1071</v>
      </c>
      <c r="G1499" s="50">
        <v>1614</v>
      </c>
      <c r="H1499" s="50">
        <v>63</v>
      </c>
      <c r="I1499" s="58">
        <v>4.0599999999999997E-2</v>
      </c>
      <c r="J1499" s="50">
        <v>154300</v>
      </c>
      <c r="K1499" s="50">
        <v>1619</v>
      </c>
      <c r="L1499" s="53">
        <v>1556</v>
      </c>
      <c r="M1499" s="63">
        <f t="shared" si="148"/>
        <v>7.9365079365079361E-2</v>
      </c>
      <c r="N1499" s="42" t="str">
        <f>IFERROR(VLOOKUP(C1499, マスタ!$E$2:$G$33, 3, TRUE), "")</f>
        <v>化学・医薬品</v>
      </c>
      <c r="O1499" s="15" t="str">
        <f>IF(F1499 = "", "", TEXT( WORKDAY(TEXT(LEFT(F1499, FIND("(", F1499) - 1), "yyyy/mm/dd"), 1, マスタ!$A$2:$A$106), "yyyymmdd"))</f>
        <v>20170908</v>
      </c>
      <c r="P1499" s="16">
        <v>42986</v>
      </c>
      <c r="Q1499" s="56">
        <v>1609</v>
      </c>
      <c r="R1499" s="56">
        <v>1620</v>
      </c>
      <c r="S1499" s="56">
        <v>1580</v>
      </c>
      <c r="T1499" s="15" t="str">
        <f t="shared" si="149"/>
        <v>無</v>
      </c>
      <c r="U1499" s="15" t="str">
        <f t="shared" si="150"/>
        <v>有</v>
      </c>
      <c r="V1499" s="67">
        <f t="shared" si="151"/>
        <v>-3.0978934324659146E-3</v>
      </c>
      <c r="W1499" s="17" t="s">
        <v>966</v>
      </c>
      <c r="X1499" s="46">
        <v>-16</v>
      </c>
      <c r="Y1499" s="71">
        <f t="shared" si="152"/>
        <v>-9.9132589838909535</v>
      </c>
      <c r="Z1499" s="72">
        <v>1609</v>
      </c>
      <c r="AA1499" s="72">
        <v>1609</v>
      </c>
      <c r="AB1499" s="72">
        <v>1604</v>
      </c>
      <c r="AC1499" s="72">
        <v>1605</v>
      </c>
      <c r="AD1499" s="72">
        <v>14200</v>
      </c>
      <c r="AE1499" s="72">
        <v>1601</v>
      </c>
      <c r="AF1499" s="72">
        <v>1604</v>
      </c>
      <c r="AG1499" s="72">
        <v>1599</v>
      </c>
      <c r="AH1499" s="72">
        <v>1604</v>
      </c>
      <c r="AI1499" s="72">
        <v>2000</v>
      </c>
      <c r="AJ1499" s="72">
        <v>1604</v>
      </c>
      <c r="AK1499" s="72">
        <v>1606</v>
      </c>
      <c r="AL1499" s="72">
        <v>1593</v>
      </c>
      <c r="AM1499" s="72">
        <v>1600</v>
      </c>
      <c r="AN1499" s="72">
        <v>3600</v>
      </c>
      <c r="AO1499" s="72">
        <v>1600</v>
      </c>
      <c r="AP1499" s="72">
        <v>1601</v>
      </c>
      <c r="AQ1499" s="72">
        <v>1597</v>
      </c>
      <c r="AR1499" s="72">
        <v>1601</v>
      </c>
      <c r="AS1499" s="72">
        <v>1300</v>
      </c>
      <c r="AT1499" s="72">
        <v>1603</v>
      </c>
      <c r="AU1499" s="72">
        <v>1607</v>
      </c>
      <c r="AV1499" s="72">
        <v>1603</v>
      </c>
      <c r="AW1499" s="72">
        <v>1607</v>
      </c>
      <c r="AX1499" s="72">
        <v>1100</v>
      </c>
      <c r="AY1499" s="72">
        <v>1607</v>
      </c>
      <c r="AZ1499" s="72">
        <v>1607</v>
      </c>
      <c r="BA1499" s="72">
        <v>1606</v>
      </c>
      <c r="BB1499" s="72">
        <v>1606</v>
      </c>
      <c r="BC1499" s="72">
        <v>300</v>
      </c>
    </row>
    <row r="1500" spans="1:55" s="72" customFormat="1" ht="27">
      <c r="A1500" s="15" t="s">
        <v>18</v>
      </c>
      <c r="B1500" s="30">
        <v>42</v>
      </c>
      <c r="C1500" s="30">
        <v>4326</v>
      </c>
      <c r="D1500" s="10" t="s">
        <v>168</v>
      </c>
      <c r="E1500" s="15" t="s">
        <v>20</v>
      </c>
      <c r="F1500" s="15" t="s">
        <v>1071</v>
      </c>
      <c r="G1500" s="50">
        <v>2612</v>
      </c>
      <c r="H1500" s="50">
        <v>100</v>
      </c>
      <c r="I1500" s="58">
        <v>3.9800000000000002E-2</v>
      </c>
      <c r="J1500" s="50">
        <v>39500</v>
      </c>
      <c r="K1500" s="50">
        <v>2619</v>
      </c>
      <c r="L1500" s="53">
        <v>2539</v>
      </c>
      <c r="M1500" s="63">
        <f t="shared" si="148"/>
        <v>8.7499999999999994E-2</v>
      </c>
      <c r="N1500" s="42" t="str">
        <f>IFERROR(VLOOKUP(C1500, マスタ!$E$2:$G$33, 3, TRUE), "")</f>
        <v>化学・医薬品</v>
      </c>
      <c r="O1500" s="15" t="str">
        <f>IF(F1500 = "", "", TEXT( WORKDAY(TEXT(LEFT(F1500, FIND("(", F1500) - 1), "yyyy/mm/dd"), 1, マスタ!$A$2:$A$106), "yyyymmdd"))</f>
        <v>20170908</v>
      </c>
      <c r="P1500" s="16">
        <v>42986</v>
      </c>
      <c r="Q1500" s="56">
        <v>2612</v>
      </c>
      <c r="R1500" s="56">
        <v>2612</v>
      </c>
      <c r="S1500" s="56">
        <v>2568</v>
      </c>
      <c r="T1500" s="15" t="str">
        <f t="shared" si="149"/>
        <v>無</v>
      </c>
      <c r="U1500" s="15" t="str">
        <f t="shared" si="150"/>
        <v>有</v>
      </c>
      <c r="V1500" s="67">
        <f t="shared" si="151"/>
        <v>0</v>
      </c>
      <c r="W1500" s="17" t="s">
        <v>966</v>
      </c>
      <c r="X1500" s="46">
        <v>-26</v>
      </c>
      <c r="Y1500" s="71">
        <f t="shared" si="152"/>
        <v>-9.9540581929555891</v>
      </c>
      <c r="Z1500" s="72">
        <v>2612</v>
      </c>
      <c r="AA1500" s="72">
        <v>2612</v>
      </c>
      <c r="AB1500" s="72">
        <v>2607</v>
      </c>
      <c r="AC1500" s="72">
        <v>2607</v>
      </c>
      <c r="AD1500" s="72">
        <v>9000</v>
      </c>
      <c r="AE1500" s="72">
        <v>2597</v>
      </c>
      <c r="AF1500" s="72">
        <v>2597</v>
      </c>
      <c r="AG1500" s="72">
        <v>2578</v>
      </c>
      <c r="AH1500" s="72">
        <v>2584</v>
      </c>
      <c r="AI1500" s="72">
        <v>1700</v>
      </c>
      <c r="AN1500" s="72">
        <v>0</v>
      </c>
      <c r="AO1500" s="72">
        <v>2581</v>
      </c>
      <c r="AP1500" s="72">
        <v>2581</v>
      </c>
      <c r="AQ1500" s="72">
        <v>2576</v>
      </c>
      <c r="AR1500" s="72">
        <v>2576</v>
      </c>
      <c r="AS1500" s="72">
        <v>200</v>
      </c>
      <c r="AT1500" s="72">
        <v>2578</v>
      </c>
      <c r="AU1500" s="72">
        <v>2584</v>
      </c>
      <c r="AV1500" s="72">
        <v>2578</v>
      </c>
      <c r="AW1500" s="72">
        <v>2584</v>
      </c>
      <c r="AX1500" s="72">
        <v>200</v>
      </c>
      <c r="AY1500" s="72">
        <v>2581</v>
      </c>
      <c r="AZ1500" s="72">
        <v>2581</v>
      </c>
      <c r="BA1500" s="72">
        <v>2575</v>
      </c>
      <c r="BB1500" s="72">
        <v>2578</v>
      </c>
      <c r="BC1500" s="72">
        <v>600</v>
      </c>
    </row>
    <row r="1501" spans="1:55" s="72" customFormat="1" ht="27">
      <c r="A1501" s="15" t="s">
        <v>18</v>
      </c>
      <c r="B1501" s="30">
        <v>43</v>
      </c>
      <c r="C1501" s="30">
        <v>3104</v>
      </c>
      <c r="D1501" s="10" t="s">
        <v>984</v>
      </c>
      <c r="E1501" s="15" t="s">
        <v>20</v>
      </c>
      <c r="F1501" s="15" t="s">
        <v>1071</v>
      </c>
      <c r="G1501" s="50">
        <v>3660</v>
      </c>
      <c r="H1501" s="50">
        <v>140</v>
      </c>
      <c r="I1501" s="58">
        <v>3.9800000000000002E-2</v>
      </c>
      <c r="J1501" s="50">
        <v>93300</v>
      </c>
      <c r="K1501" s="50">
        <v>3670</v>
      </c>
      <c r="L1501" s="53">
        <v>3515</v>
      </c>
      <c r="M1501" s="63">
        <f t="shared" si="148"/>
        <v>6.4516129032258063E-2</v>
      </c>
      <c r="N1501" s="42" t="str">
        <f>IFERROR(VLOOKUP(C1501, マスタ!$E$2:$G$33, 3, TRUE), "")</f>
        <v>繊維製品</v>
      </c>
      <c r="O1501" s="15" t="str">
        <f>IF(F1501 = "", "", TEXT( WORKDAY(TEXT(LEFT(F1501, FIND("(", F1501) - 1), "yyyy/mm/dd"), 1, マスタ!$A$2:$A$106), "yyyymmdd"))</f>
        <v>20170908</v>
      </c>
      <c r="P1501" s="16">
        <v>42986</v>
      </c>
      <c r="Q1501" s="56">
        <v>3665</v>
      </c>
      <c r="R1501" s="56">
        <v>3720</v>
      </c>
      <c r="S1501" s="56">
        <v>3645</v>
      </c>
      <c r="T1501" s="15" t="str">
        <f t="shared" si="149"/>
        <v>有</v>
      </c>
      <c r="U1501" s="15" t="str">
        <f t="shared" si="150"/>
        <v>無</v>
      </c>
      <c r="V1501" s="67">
        <f t="shared" si="151"/>
        <v>1.366120218579292E-3</v>
      </c>
      <c r="W1501" s="17" t="s">
        <v>967</v>
      </c>
      <c r="X1501" s="46">
        <v>0</v>
      </c>
      <c r="Y1501" s="71">
        <f t="shared" si="152"/>
        <v>0</v>
      </c>
      <c r="Z1501" s="72">
        <v>3665</v>
      </c>
      <c r="AA1501" s="72">
        <v>3685</v>
      </c>
      <c r="AB1501" s="72">
        <v>3645</v>
      </c>
      <c r="AC1501" s="72">
        <v>3680</v>
      </c>
      <c r="AD1501" s="72">
        <v>11700</v>
      </c>
      <c r="AE1501" s="72">
        <v>3670</v>
      </c>
      <c r="AF1501" s="72">
        <v>3695</v>
      </c>
      <c r="AG1501" s="72">
        <v>3670</v>
      </c>
      <c r="AH1501" s="72">
        <v>3685</v>
      </c>
      <c r="AI1501" s="72">
        <v>1500</v>
      </c>
      <c r="AJ1501" s="72">
        <v>3685</v>
      </c>
      <c r="AK1501" s="72">
        <v>3690</v>
      </c>
      <c r="AL1501" s="72">
        <v>3680</v>
      </c>
      <c r="AM1501" s="72">
        <v>3680</v>
      </c>
      <c r="AN1501" s="72">
        <v>1100</v>
      </c>
      <c r="AO1501" s="72">
        <v>3680</v>
      </c>
      <c r="AP1501" s="72">
        <v>3680</v>
      </c>
      <c r="AQ1501" s="72">
        <v>3660</v>
      </c>
      <c r="AR1501" s="72">
        <v>3660</v>
      </c>
      <c r="AS1501" s="72">
        <v>600</v>
      </c>
      <c r="AT1501" s="72">
        <v>3660</v>
      </c>
      <c r="AU1501" s="72">
        <v>3665</v>
      </c>
      <c r="AV1501" s="72">
        <v>3660</v>
      </c>
      <c r="AW1501" s="72">
        <v>3665</v>
      </c>
      <c r="AX1501" s="72">
        <v>400</v>
      </c>
      <c r="AY1501" s="72">
        <v>3665</v>
      </c>
      <c r="AZ1501" s="72">
        <v>3665</v>
      </c>
      <c r="BA1501" s="72">
        <v>3655</v>
      </c>
      <c r="BB1501" s="72">
        <v>3660</v>
      </c>
      <c r="BC1501" s="72">
        <v>600</v>
      </c>
    </row>
    <row r="1502" spans="1:55" s="72" customFormat="1" ht="27">
      <c r="A1502" s="15" t="s">
        <v>18</v>
      </c>
      <c r="B1502" s="30">
        <v>45</v>
      </c>
      <c r="C1502" s="30">
        <v>5384</v>
      </c>
      <c r="D1502" s="10" t="s">
        <v>1076</v>
      </c>
      <c r="E1502" s="15" t="s">
        <v>20</v>
      </c>
      <c r="F1502" s="15" t="s">
        <v>1071</v>
      </c>
      <c r="G1502" s="50">
        <v>2359</v>
      </c>
      <c r="H1502" s="50">
        <v>89</v>
      </c>
      <c r="I1502" s="58">
        <v>3.9199999999999999E-2</v>
      </c>
      <c r="J1502" s="50">
        <v>144300</v>
      </c>
      <c r="K1502" s="50">
        <v>2369</v>
      </c>
      <c r="L1502" s="53">
        <v>2298</v>
      </c>
      <c r="M1502" s="63">
        <f t="shared" si="148"/>
        <v>0.14084507042253522</v>
      </c>
      <c r="N1502" s="42" t="str">
        <f>IFERROR(VLOOKUP(C1502, マスタ!$E$2:$G$33, 3, TRUE), "")</f>
        <v>窯業</v>
      </c>
      <c r="O1502" s="15" t="str">
        <f>IF(F1502 = "", "", TEXT( WORKDAY(TEXT(LEFT(F1502, FIND("(", F1502) - 1), "yyyy/mm/dd"), 1, マスタ!$A$2:$A$106), "yyyymmdd"))</f>
        <v>20170908</v>
      </c>
      <c r="P1502" s="16">
        <v>42986</v>
      </c>
      <c r="Q1502" s="56">
        <v>2350</v>
      </c>
      <c r="R1502" s="56">
        <v>2380</v>
      </c>
      <c r="S1502" s="56">
        <v>2349</v>
      </c>
      <c r="T1502" s="15" t="str">
        <f t="shared" si="149"/>
        <v>有</v>
      </c>
      <c r="U1502" s="15" t="str">
        <f t="shared" si="150"/>
        <v>無</v>
      </c>
      <c r="V1502" s="67">
        <f t="shared" si="151"/>
        <v>-3.8151759220008685E-3</v>
      </c>
      <c r="W1502" s="17" t="s">
        <v>967</v>
      </c>
      <c r="X1502" s="46">
        <v>24</v>
      </c>
      <c r="Y1502" s="71">
        <f t="shared" si="152"/>
        <v>10.173802458668929</v>
      </c>
      <c r="Z1502" s="72">
        <v>2350</v>
      </c>
      <c r="AA1502" s="72">
        <v>2370</v>
      </c>
      <c r="AB1502" s="72">
        <v>2349</v>
      </c>
      <c r="AC1502" s="72">
        <v>2362</v>
      </c>
      <c r="AD1502" s="72">
        <v>19200</v>
      </c>
      <c r="AE1502" s="72">
        <v>2362</v>
      </c>
      <c r="AF1502" s="72">
        <v>2365</v>
      </c>
      <c r="AG1502" s="72">
        <v>2362</v>
      </c>
      <c r="AH1502" s="72">
        <v>2365</v>
      </c>
      <c r="AI1502" s="72">
        <v>1700</v>
      </c>
      <c r="AJ1502" s="72">
        <v>2365</v>
      </c>
      <c r="AK1502" s="72">
        <v>2377</v>
      </c>
      <c r="AL1502" s="72">
        <v>2365</v>
      </c>
      <c r="AM1502" s="72">
        <v>2375</v>
      </c>
      <c r="AN1502" s="72">
        <v>2600</v>
      </c>
      <c r="AO1502" s="72">
        <v>2371</v>
      </c>
      <c r="AP1502" s="72">
        <v>2374</v>
      </c>
      <c r="AQ1502" s="72">
        <v>2364</v>
      </c>
      <c r="AR1502" s="72">
        <v>2374</v>
      </c>
      <c r="AS1502" s="72">
        <v>2100</v>
      </c>
      <c r="AT1502" s="72">
        <v>2374</v>
      </c>
      <c r="AU1502" s="72">
        <v>2375</v>
      </c>
      <c r="AV1502" s="72">
        <v>2374</v>
      </c>
      <c r="AW1502" s="72">
        <v>2374</v>
      </c>
      <c r="AX1502" s="72">
        <v>500</v>
      </c>
      <c r="AY1502" s="72">
        <v>2371</v>
      </c>
      <c r="AZ1502" s="72">
        <v>2377</v>
      </c>
      <c r="BA1502" s="72">
        <v>2370</v>
      </c>
      <c r="BB1502" s="72">
        <v>2377</v>
      </c>
      <c r="BC1502" s="72">
        <v>2500</v>
      </c>
    </row>
    <row r="1503" spans="1:55" s="72" customFormat="1" ht="15">
      <c r="A1503" s="15" t="s">
        <v>18</v>
      </c>
      <c r="B1503" s="30">
        <v>46</v>
      </c>
      <c r="C1503" s="30">
        <v>3388</v>
      </c>
      <c r="D1503" s="10" t="s">
        <v>414</v>
      </c>
      <c r="E1503" s="15" t="s">
        <v>20</v>
      </c>
      <c r="F1503" s="15" t="s">
        <v>1071</v>
      </c>
      <c r="G1503" s="50">
        <v>1579</v>
      </c>
      <c r="H1503" s="50">
        <v>59</v>
      </c>
      <c r="I1503" s="58">
        <v>3.8800000000000001E-2</v>
      </c>
      <c r="J1503" s="50">
        <v>8200</v>
      </c>
      <c r="K1503" s="50">
        <v>1580</v>
      </c>
      <c r="L1503" s="53">
        <v>1530</v>
      </c>
      <c r="M1503" s="63">
        <f t="shared" si="148"/>
        <v>0.02</v>
      </c>
      <c r="N1503" s="42" t="str">
        <f>IFERROR(VLOOKUP(C1503, マスタ!$E$2:$G$33, 3, TRUE), "")</f>
        <v>繊維製品</v>
      </c>
      <c r="O1503" s="15" t="str">
        <f>IF(F1503 = "", "", TEXT( WORKDAY(TEXT(LEFT(F1503, FIND("(", F1503) - 1), "yyyy/mm/dd"), 1, マスタ!$A$2:$A$106), "yyyymmdd"))</f>
        <v>20170908</v>
      </c>
      <c r="P1503" s="16">
        <v>42986</v>
      </c>
      <c r="Q1503" s="56">
        <v>1590</v>
      </c>
      <c r="R1503" s="56">
        <v>1640</v>
      </c>
      <c r="S1503" s="56">
        <v>1589</v>
      </c>
      <c r="T1503" s="15" t="str">
        <f t="shared" si="149"/>
        <v>有</v>
      </c>
      <c r="U1503" s="15" t="str">
        <f t="shared" si="150"/>
        <v>無</v>
      </c>
      <c r="V1503" s="67">
        <f t="shared" si="151"/>
        <v>6.966434452184922E-3</v>
      </c>
      <c r="W1503" s="17" t="s">
        <v>967</v>
      </c>
      <c r="X1503" s="46">
        <v>15</v>
      </c>
      <c r="Y1503" s="71">
        <f t="shared" si="152"/>
        <v>9.4996833438885382</v>
      </c>
      <c r="Z1503" s="72">
        <v>1590</v>
      </c>
      <c r="AA1503" s="72">
        <v>1590</v>
      </c>
      <c r="AB1503" s="72">
        <v>1590</v>
      </c>
      <c r="AC1503" s="72">
        <v>1590</v>
      </c>
      <c r="AD1503" s="72">
        <v>4800</v>
      </c>
      <c r="AE1503" s="72">
        <v>1589</v>
      </c>
      <c r="AF1503" s="72">
        <v>1594</v>
      </c>
      <c r="AG1503" s="72">
        <v>1589</v>
      </c>
      <c r="AH1503" s="72">
        <v>1594</v>
      </c>
      <c r="AI1503" s="72">
        <v>900</v>
      </c>
      <c r="AJ1503" s="72">
        <v>1595</v>
      </c>
      <c r="AK1503" s="72">
        <v>1595</v>
      </c>
      <c r="AL1503" s="72">
        <v>1595</v>
      </c>
      <c r="AM1503" s="72">
        <v>1595</v>
      </c>
      <c r="AN1503" s="72">
        <v>100</v>
      </c>
      <c r="AO1503" s="72">
        <v>1597</v>
      </c>
      <c r="AP1503" s="72">
        <v>1604</v>
      </c>
      <c r="AQ1503" s="72">
        <v>1597</v>
      </c>
      <c r="AR1503" s="72">
        <v>1604</v>
      </c>
      <c r="AS1503" s="72">
        <v>500</v>
      </c>
      <c r="AT1503" s="72">
        <v>1603</v>
      </c>
      <c r="AU1503" s="72">
        <v>1605</v>
      </c>
      <c r="AV1503" s="72">
        <v>1603</v>
      </c>
      <c r="AW1503" s="72">
        <v>1605</v>
      </c>
      <c r="AX1503" s="72">
        <v>400</v>
      </c>
      <c r="BC1503" s="72">
        <v>0</v>
      </c>
    </row>
    <row r="1504" spans="1:55" s="72" customFormat="1" ht="15">
      <c r="A1504" s="15" t="s">
        <v>18</v>
      </c>
      <c r="B1504" s="30">
        <v>50</v>
      </c>
      <c r="C1504" s="30">
        <v>2331</v>
      </c>
      <c r="D1504" s="10" t="s">
        <v>825</v>
      </c>
      <c r="E1504" s="15" t="s">
        <v>20</v>
      </c>
      <c r="F1504" s="15" t="s">
        <v>1071</v>
      </c>
      <c r="G1504" s="50">
        <v>4910</v>
      </c>
      <c r="H1504" s="50">
        <v>180</v>
      </c>
      <c r="I1504" s="58">
        <v>3.8100000000000002E-2</v>
      </c>
      <c r="J1504" s="50">
        <v>499800</v>
      </c>
      <c r="K1504" s="50">
        <v>4925</v>
      </c>
      <c r="L1504" s="53">
        <v>4735</v>
      </c>
      <c r="M1504" s="63">
        <f t="shared" si="148"/>
        <v>7.8947368421052627E-2</v>
      </c>
      <c r="N1504" s="42" t="str">
        <f>IFERROR(VLOOKUP(C1504, マスタ!$E$2:$G$33, 3, TRUE), "")</f>
        <v>食品</v>
      </c>
      <c r="O1504" s="15" t="str">
        <f>IF(F1504 = "", "", TEXT( WORKDAY(TEXT(LEFT(F1504, FIND("(", F1504) - 1), "yyyy/mm/dd"), 1, マスタ!$A$2:$A$106), "yyyymmdd"))</f>
        <v>20170908</v>
      </c>
      <c r="P1504" s="16">
        <v>42986</v>
      </c>
      <c r="Q1504" s="56">
        <v>5030</v>
      </c>
      <c r="R1504" s="56">
        <v>5060</v>
      </c>
      <c r="S1504" s="56">
        <v>4965</v>
      </c>
      <c r="T1504" s="15" t="str">
        <f t="shared" si="149"/>
        <v>無</v>
      </c>
      <c r="U1504" s="15" t="str">
        <f t="shared" si="150"/>
        <v>有</v>
      </c>
      <c r="V1504" s="67">
        <f t="shared" si="151"/>
        <v>2.4439918533604832E-2</v>
      </c>
      <c r="W1504" s="17" t="s">
        <v>966</v>
      </c>
      <c r="X1504" s="46">
        <v>-49</v>
      </c>
      <c r="Y1504" s="71">
        <f t="shared" si="152"/>
        <v>-9.9796334012219958</v>
      </c>
      <c r="Z1504" s="72">
        <v>5030</v>
      </c>
      <c r="AA1504" s="72">
        <v>5060</v>
      </c>
      <c r="AB1504" s="72">
        <v>5000</v>
      </c>
      <c r="AC1504" s="72">
        <v>5000</v>
      </c>
      <c r="AD1504" s="72">
        <v>144700</v>
      </c>
      <c r="AE1504" s="72">
        <v>5000</v>
      </c>
      <c r="AF1504" s="72">
        <v>5020</v>
      </c>
      <c r="AG1504" s="72">
        <v>4980</v>
      </c>
      <c r="AH1504" s="72">
        <v>5020</v>
      </c>
      <c r="AI1504" s="72">
        <v>14200</v>
      </c>
      <c r="AJ1504" s="72">
        <v>5020</v>
      </c>
      <c r="AK1504" s="72">
        <v>5030</v>
      </c>
      <c r="AL1504" s="72">
        <v>5010</v>
      </c>
      <c r="AM1504" s="72">
        <v>5010</v>
      </c>
      <c r="AN1504" s="72">
        <v>6800</v>
      </c>
      <c r="AO1504" s="72">
        <v>5000</v>
      </c>
      <c r="AP1504" s="72">
        <v>5020</v>
      </c>
      <c r="AQ1504" s="72">
        <v>4995</v>
      </c>
      <c r="AR1504" s="72">
        <v>5020</v>
      </c>
      <c r="AS1504" s="72">
        <v>5200</v>
      </c>
      <c r="AT1504" s="72">
        <v>5020</v>
      </c>
      <c r="AU1504" s="72">
        <v>5030</v>
      </c>
      <c r="AV1504" s="72">
        <v>5010</v>
      </c>
      <c r="AW1504" s="72">
        <v>5010</v>
      </c>
      <c r="AX1504" s="72">
        <v>12300</v>
      </c>
      <c r="AY1504" s="72">
        <v>5010</v>
      </c>
      <c r="AZ1504" s="72">
        <v>5010</v>
      </c>
      <c r="BA1504" s="72">
        <v>4995</v>
      </c>
      <c r="BB1504" s="72">
        <v>4995</v>
      </c>
      <c r="BC1504" s="72">
        <v>15700</v>
      </c>
    </row>
    <row r="1505" spans="1:55" s="72" customFormat="1" ht="15">
      <c r="A1505" s="15" t="s">
        <v>1088</v>
      </c>
      <c r="B1505" s="30">
        <v>1</v>
      </c>
      <c r="C1505" s="30">
        <v>6077</v>
      </c>
      <c r="D1505" s="10" t="s">
        <v>640</v>
      </c>
      <c r="E1505" s="15" t="s">
        <v>20</v>
      </c>
      <c r="F1505" s="15" t="s">
        <v>1077</v>
      </c>
      <c r="G1505" s="50">
        <v>1518</v>
      </c>
      <c r="H1505" s="50">
        <v>300</v>
      </c>
      <c r="I1505" s="58">
        <v>0.24629999999999999</v>
      </c>
      <c r="J1505" s="50">
        <v>3031300</v>
      </c>
      <c r="K1505" s="50">
        <v>1518</v>
      </c>
      <c r="L1505" s="53">
        <v>1301</v>
      </c>
      <c r="M1505" s="63">
        <f t="shared" si="148"/>
        <v>0</v>
      </c>
      <c r="N1505" s="42" t="str">
        <f>IFERROR(VLOOKUP(C1505, マスタ!$E$2:$G$33, 3, TRUE), "")</f>
        <v>機械</v>
      </c>
      <c r="O1505" s="15" t="str">
        <f>IF(F1505 = "", "", TEXT( WORKDAY(TEXT(LEFT(F1505, FIND("(", F1505) - 1), "yyyy/mm/dd"), 1, マスタ!$A$2:$A$106), "yyyymmdd"))</f>
        <v>20170911</v>
      </c>
      <c r="P1505" s="16">
        <v>42989</v>
      </c>
      <c r="Q1505" s="56">
        <v>1598</v>
      </c>
      <c r="R1505" s="56">
        <v>1649</v>
      </c>
      <c r="S1505" s="56">
        <v>1501</v>
      </c>
      <c r="T1505" s="15" t="str">
        <f t="shared" si="149"/>
        <v>有</v>
      </c>
      <c r="U1505" s="15" t="str">
        <f t="shared" si="150"/>
        <v>有</v>
      </c>
      <c r="V1505" s="67">
        <f t="shared" si="151"/>
        <v>5.2700922266139649E-2</v>
      </c>
      <c r="W1505" s="17" t="s">
        <v>968</v>
      </c>
      <c r="X1505" s="46">
        <v>30</v>
      </c>
      <c r="Y1505" s="71">
        <f t="shared" si="152"/>
        <v>19.762845849802371</v>
      </c>
      <c r="Z1505" s="72">
        <v>1598</v>
      </c>
      <c r="AA1505" s="72">
        <v>1646</v>
      </c>
      <c r="AB1505" s="72">
        <v>1590</v>
      </c>
      <c r="AC1505" s="72">
        <v>1642</v>
      </c>
      <c r="AD1505" s="72">
        <v>328600</v>
      </c>
      <c r="AE1505" s="72">
        <v>1643</v>
      </c>
      <c r="AF1505" s="72">
        <v>1649</v>
      </c>
      <c r="AG1505" s="72">
        <v>1592</v>
      </c>
      <c r="AH1505" s="72">
        <v>1620</v>
      </c>
      <c r="AI1505" s="72">
        <v>292700</v>
      </c>
      <c r="AJ1505" s="72">
        <v>1620</v>
      </c>
      <c r="AK1505" s="72">
        <v>1626</v>
      </c>
      <c r="AL1505" s="72">
        <v>1595</v>
      </c>
      <c r="AM1505" s="72">
        <v>1605</v>
      </c>
      <c r="AN1505" s="72">
        <v>188700</v>
      </c>
      <c r="AO1505" s="72">
        <v>1601</v>
      </c>
      <c r="AP1505" s="72">
        <v>1605</v>
      </c>
      <c r="AQ1505" s="72">
        <v>1573</v>
      </c>
      <c r="AR1505" s="72">
        <v>1590</v>
      </c>
      <c r="AS1505" s="72">
        <v>151200</v>
      </c>
      <c r="AT1505" s="72">
        <v>1592</v>
      </c>
      <c r="AU1505" s="72">
        <v>1600</v>
      </c>
      <c r="AV1505" s="72">
        <v>1585</v>
      </c>
      <c r="AW1505" s="72">
        <v>1591</v>
      </c>
      <c r="AX1505" s="72">
        <v>48400</v>
      </c>
      <c r="AY1505" s="72">
        <v>1590</v>
      </c>
      <c r="AZ1505" s="72">
        <v>1597</v>
      </c>
      <c r="BA1505" s="72">
        <v>1562</v>
      </c>
      <c r="BB1505" s="72">
        <v>1584</v>
      </c>
      <c r="BC1505" s="72">
        <v>72500</v>
      </c>
    </row>
    <row r="1506" spans="1:55" s="72" customFormat="1" ht="15">
      <c r="A1506" s="15" t="s">
        <v>1089</v>
      </c>
      <c r="B1506" s="30">
        <v>3</v>
      </c>
      <c r="C1506" s="30">
        <v>3179</v>
      </c>
      <c r="D1506" s="10" t="s">
        <v>249</v>
      </c>
      <c r="E1506" s="15" t="s">
        <v>20</v>
      </c>
      <c r="F1506" s="15" t="s">
        <v>1077</v>
      </c>
      <c r="G1506" s="50">
        <v>2218</v>
      </c>
      <c r="H1506" s="50">
        <v>238</v>
      </c>
      <c r="I1506" s="58">
        <v>0.1202</v>
      </c>
      <c r="J1506" s="50">
        <v>588600</v>
      </c>
      <c r="K1506" s="50">
        <v>2370</v>
      </c>
      <c r="L1506" s="53">
        <v>2098</v>
      </c>
      <c r="M1506" s="63">
        <f t="shared" si="148"/>
        <v>0.55882352941176472</v>
      </c>
      <c r="N1506" s="42" t="str">
        <f>IFERROR(VLOOKUP(C1506, マスタ!$E$2:$G$33, 3, TRUE), "")</f>
        <v>繊維製品</v>
      </c>
      <c r="O1506" s="15" t="str">
        <f>IF(F1506 = "", "", TEXT( WORKDAY(TEXT(LEFT(F1506, FIND("(", F1506) - 1), "yyyy/mm/dd"), 1, マスタ!$A$2:$A$106), "yyyymmdd"))</f>
        <v>20170911</v>
      </c>
      <c r="P1506" s="16">
        <v>42989</v>
      </c>
      <c r="Q1506" s="56">
        <v>2259</v>
      </c>
      <c r="R1506" s="56">
        <v>2380</v>
      </c>
      <c r="S1506" s="56">
        <v>2173</v>
      </c>
      <c r="T1506" s="15" t="str">
        <f t="shared" si="149"/>
        <v>有</v>
      </c>
      <c r="U1506" s="15" t="str">
        <f t="shared" si="150"/>
        <v>有</v>
      </c>
      <c r="V1506" s="67">
        <f t="shared" si="151"/>
        <v>1.8485121731289356E-2</v>
      </c>
      <c r="W1506" s="17" t="s">
        <v>966</v>
      </c>
      <c r="X1506" s="46">
        <v>-22</v>
      </c>
      <c r="Y1506" s="71">
        <f t="shared" si="152"/>
        <v>-9.918845807033362</v>
      </c>
      <c r="Z1506" s="72">
        <v>2259</v>
      </c>
      <c r="AA1506" s="72">
        <v>2260</v>
      </c>
      <c r="AB1506" s="72">
        <v>2173</v>
      </c>
      <c r="AC1506" s="72">
        <v>2181</v>
      </c>
      <c r="AD1506" s="72">
        <v>61000</v>
      </c>
      <c r="AE1506" s="72">
        <v>2187</v>
      </c>
      <c r="AF1506" s="72">
        <v>2215</v>
      </c>
      <c r="AG1506" s="72">
        <v>2176</v>
      </c>
      <c r="AH1506" s="72">
        <v>2196</v>
      </c>
      <c r="AI1506" s="72">
        <v>15100</v>
      </c>
      <c r="AJ1506" s="72">
        <v>2195</v>
      </c>
      <c r="AK1506" s="72">
        <v>2248</v>
      </c>
      <c r="AL1506" s="72">
        <v>2192</v>
      </c>
      <c r="AM1506" s="72">
        <v>2248</v>
      </c>
      <c r="AN1506" s="72">
        <v>7600</v>
      </c>
      <c r="AO1506" s="72">
        <v>2248</v>
      </c>
      <c r="AP1506" s="72">
        <v>2255</v>
      </c>
      <c r="AQ1506" s="72">
        <v>2235</v>
      </c>
      <c r="AR1506" s="72">
        <v>2251</v>
      </c>
      <c r="AS1506" s="72">
        <v>9200</v>
      </c>
      <c r="AT1506" s="72">
        <v>2251</v>
      </c>
      <c r="AU1506" s="72">
        <v>2268</v>
      </c>
      <c r="AV1506" s="72">
        <v>2211</v>
      </c>
      <c r="AW1506" s="72">
        <v>2234</v>
      </c>
      <c r="AX1506" s="72">
        <v>22300</v>
      </c>
      <c r="AY1506" s="72">
        <v>2233</v>
      </c>
      <c r="AZ1506" s="72">
        <v>2236</v>
      </c>
      <c r="BA1506" s="72">
        <v>2201</v>
      </c>
      <c r="BB1506" s="72">
        <v>2215</v>
      </c>
      <c r="BC1506" s="72">
        <v>5100</v>
      </c>
    </row>
    <row r="1507" spans="1:55" s="72" customFormat="1" ht="15">
      <c r="A1507" s="15" t="s">
        <v>1090</v>
      </c>
      <c r="B1507" s="30">
        <v>6</v>
      </c>
      <c r="C1507" s="30">
        <v>7743</v>
      </c>
      <c r="D1507" s="10" t="s">
        <v>518</v>
      </c>
      <c r="E1507" s="15" t="s">
        <v>20</v>
      </c>
      <c r="F1507" s="15" t="s">
        <v>1077</v>
      </c>
      <c r="G1507" s="50">
        <v>3695</v>
      </c>
      <c r="H1507" s="50">
        <v>300</v>
      </c>
      <c r="I1507" s="58">
        <v>8.8400000000000006E-2</v>
      </c>
      <c r="J1507" s="50">
        <v>66800</v>
      </c>
      <c r="K1507" s="50">
        <v>3695</v>
      </c>
      <c r="L1507" s="53">
        <v>3395</v>
      </c>
      <c r="M1507" s="63">
        <f t="shared" si="148"/>
        <v>0</v>
      </c>
      <c r="N1507" s="42" t="str">
        <f>IFERROR(VLOOKUP(C1507, マスタ!$E$2:$G$33, 3, TRUE), "")</f>
        <v>精密機械</v>
      </c>
      <c r="O1507" s="15" t="str">
        <f>IF(F1507 = "", "", TEXT( WORKDAY(TEXT(LEFT(F1507, FIND("(", F1507) - 1), "yyyy/mm/dd"), 1, マスタ!$A$2:$A$106), "yyyymmdd"))</f>
        <v>20170911</v>
      </c>
      <c r="P1507" s="16">
        <v>42989</v>
      </c>
      <c r="Q1507" s="56">
        <v>3690</v>
      </c>
      <c r="R1507" s="56">
        <v>3785</v>
      </c>
      <c r="S1507" s="56">
        <v>3580</v>
      </c>
      <c r="T1507" s="15" t="str">
        <f t="shared" si="149"/>
        <v>有</v>
      </c>
      <c r="U1507" s="15" t="str">
        <f t="shared" si="150"/>
        <v>有</v>
      </c>
      <c r="V1507" s="67">
        <f t="shared" si="151"/>
        <v>-1.3531799729363803E-3</v>
      </c>
      <c r="W1507" s="17" t="s">
        <v>968</v>
      </c>
      <c r="X1507" s="46">
        <v>73</v>
      </c>
      <c r="Y1507" s="71">
        <f t="shared" si="152"/>
        <v>19.756427604871448</v>
      </c>
      <c r="Z1507" s="72">
        <v>3690</v>
      </c>
      <c r="AA1507" s="72">
        <v>3760</v>
      </c>
      <c r="AB1507" s="72">
        <v>3690</v>
      </c>
      <c r="AC1507" s="72">
        <v>3725</v>
      </c>
      <c r="AD1507" s="72">
        <v>6500</v>
      </c>
      <c r="AE1507" s="72">
        <v>3750</v>
      </c>
      <c r="AF1507" s="72">
        <v>3780</v>
      </c>
      <c r="AG1507" s="72">
        <v>3750</v>
      </c>
      <c r="AH1507" s="72">
        <v>3775</v>
      </c>
      <c r="AI1507" s="72">
        <v>1900</v>
      </c>
      <c r="AJ1507" s="72">
        <v>3770</v>
      </c>
      <c r="AK1507" s="72">
        <v>3780</v>
      </c>
      <c r="AL1507" s="72">
        <v>3770</v>
      </c>
      <c r="AM1507" s="72">
        <v>3775</v>
      </c>
      <c r="AN1507" s="72">
        <v>1100</v>
      </c>
      <c r="AO1507" s="72">
        <v>3780</v>
      </c>
      <c r="AP1507" s="72">
        <v>3785</v>
      </c>
      <c r="AQ1507" s="72">
        <v>3760</v>
      </c>
      <c r="AR1507" s="72">
        <v>3770</v>
      </c>
      <c r="AS1507" s="72">
        <v>1700</v>
      </c>
      <c r="AT1507" s="72">
        <v>3770</v>
      </c>
      <c r="AU1507" s="72">
        <v>3775</v>
      </c>
      <c r="AV1507" s="72">
        <v>3725</v>
      </c>
      <c r="AW1507" s="72">
        <v>3745</v>
      </c>
      <c r="AX1507" s="72">
        <v>2000</v>
      </c>
      <c r="BC1507" s="72">
        <v>0</v>
      </c>
    </row>
    <row r="1508" spans="1:55" s="72" customFormat="1" ht="15">
      <c r="A1508" s="15" t="s">
        <v>1090</v>
      </c>
      <c r="B1508" s="30">
        <v>7</v>
      </c>
      <c r="C1508" s="30">
        <v>4979</v>
      </c>
      <c r="D1508" s="10" t="s">
        <v>526</v>
      </c>
      <c r="E1508" s="15" t="s">
        <v>20</v>
      </c>
      <c r="F1508" s="15" t="s">
        <v>1077</v>
      </c>
      <c r="G1508" s="50">
        <v>2016</v>
      </c>
      <c r="H1508" s="50">
        <v>157</v>
      </c>
      <c r="I1508" s="58">
        <v>8.4500000000000006E-2</v>
      </c>
      <c r="J1508" s="50">
        <v>57000</v>
      </c>
      <c r="K1508" s="50">
        <v>2038</v>
      </c>
      <c r="L1508" s="53">
        <v>1868</v>
      </c>
      <c r="M1508" s="63">
        <f t="shared" si="148"/>
        <v>0.12941176470588237</v>
      </c>
      <c r="N1508" s="42" t="str">
        <f>IFERROR(VLOOKUP(C1508, マスタ!$E$2:$G$33, 3, TRUE), "")</f>
        <v>化学・医薬品</v>
      </c>
      <c r="O1508" s="15" t="str">
        <f>IF(F1508 = "", "", TEXT( WORKDAY(TEXT(LEFT(F1508, FIND("(", F1508) - 1), "yyyy/mm/dd"), 1, マスタ!$A$2:$A$106), "yyyymmdd"))</f>
        <v>20170911</v>
      </c>
      <c r="P1508" s="16">
        <v>42989</v>
      </c>
      <c r="Q1508" s="56">
        <v>2049</v>
      </c>
      <c r="R1508" s="56">
        <v>2068</v>
      </c>
      <c r="S1508" s="56">
        <v>1955</v>
      </c>
      <c r="T1508" s="15" t="str">
        <f t="shared" si="149"/>
        <v>無</v>
      </c>
      <c r="U1508" s="15" t="str">
        <f t="shared" si="150"/>
        <v>有</v>
      </c>
      <c r="V1508" s="67">
        <f t="shared" si="151"/>
        <v>1.6369047619047672E-2</v>
      </c>
      <c r="W1508" s="17" t="s">
        <v>966</v>
      </c>
      <c r="X1508" s="46">
        <v>-20</v>
      </c>
      <c r="Y1508" s="71">
        <f t="shared" si="152"/>
        <v>-9.9206349206349209</v>
      </c>
      <c r="Z1508" s="72">
        <v>2049</v>
      </c>
      <c r="AA1508" s="72">
        <v>2068</v>
      </c>
      <c r="AB1508" s="72">
        <v>1955</v>
      </c>
      <c r="AC1508" s="72">
        <v>2030</v>
      </c>
      <c r="AD1508" s="72">
        <v>11700</v>
      </c>
      <c r="AE1508" s="72">
        <v>2040</v>
      </c>
      <c r="AF1508" s="72">
        <v>2040</v>
      </c>
      <c r="AG1508" s="72">
        <v>2016</v>
      </c>
      <c r="AH1508" s="72">
        <v>2016</v>
      </c>
      <c r="AI1508" s="72">
        <v>700</v>
      </c>
      <c r="AJ1508" s="72">
        <v>2020</v>
      </c>
      <c r="AK1508" s="72">
        <v>2020</v>
      </c>
      <c r="AL1508" s="72">
        <v>2020</v>
      </c>
      <c r="AM1508" s="72">
        <v>2020</v>
      </c>
      <c r="AN1508" s="72">
        <v>200</v>
      </c>
      <c r="AO1508" s="72">
        <v>2036</v>
      </c>
      <c r="AP1508" s="72">
        <v>2040</v>
      </c>
      <c r="AQ1508" s="72">
        <v>2031</v>
      </c>
      <c r="AR1508" s="72">
        <v>2038</v>
      </c>
      <c r="AS1508" s="72">
        <v>900</v>
      </c>
      <c r="AX1508" s="72">
        <v>0</v>
      </c>
      <c r="AY1508" s="72">
        <v>2037</v>
      </c>
      <c r="AZ1508" s="72">
        <v>2038</v>
      </c>
      <c r="BA1508" s="72">
        <v>2037</v>
      </c>
      <c r="BB1508" s="72">
        <v>2038</v>
      </c>
      <c r="BC1508" s="72">
        <v>200</v>
      </c>
    </row>
    <row r="1509" spans="1:55" s="72" customFormat="1" ht="15">
      <c r="A1509" s="15" t="s">
        <v>1090</v>
      </c>
      <c r="B1509" s="30">
        <v>8</v>
      </c>
      <c r="C1509" s="30">
        <v>5310</v>
      </c>
      <c r="D1509" s="10" t="s">
        <v>455</v>
      </c>
      <c r="E1509" s="15" t="s">
        <v>20</v>
      </c>
      <c r="F1509" s="15" t="s">
        <v>1077</v>
      </c>
      <c r="G1509" s="50">
        <v>2705</v>
      </c>
      <c r="H1509" s="50">
        <v>177</v>
      </c>
      <c r="I1509" s="58">
        <v>7.0000000000000007E-2</v>
      </c>
      <c r="J1509" s="50">
        <v>370200</v>
      </c>
      <c r="K1509" s="50">
        <v>2810</v>
      </c>
      <c r="L1509" s="53">
        <v>2525</v>
      </c>
      <c r="M1509" s="63">
        <f t="shared" ref="M1509:M2635" si="153">IFERROR((K1509-G1509) / (K1509-L1509), "")</f>
        <v>0.36842105263157893</v>
      </c>
      <c r="N1509" s="42" t="str">
        <f>IFERROR(VLOOKUP(C1509, マスタ!$E$2:$G$33, 3, TRUE), "")</f>
        <v>窯業</v>
      </c>
      <c r="O1509" s="15" t="str">
        <f>IF(F1509 = "", "", TEXT( WORKDAY(TEXT(LEFT(F1509, FIND("(", F1509) - 1), "yyyy/mm/dd"), 1, マスタ!$A$2:$A$106), "yyyymmdd"))</f>
        <v>20170911</v>
      </c>
      <c r="P1509" s="16">
        <v>42989</v>
      </c>
      <c r="Q1509" s="56">
        <v>2732</v>
      </c>
      <c r="R1509" s="56">
        <v>2756</v>
      </c>
      <c r="S1509" s="56">
        <v>2672</v>
      </c>
      <c r="T1509" s="15" t="str">
        <f t="shared" ref="T1509:T2635" si="154">IF(Q1509="", "", IF(R1509-Q1509&gt;=ROUNDDOWN(G1509/100, 0), "有", "無"))</f>
        <v>無</v>
      </c>
      <c r="U1509" s="15" t="str">
        <f t="shared" ref="U1509:U2635" si="155">IF(Q1509="", "", IF(Q1509-S1509&gt;=ROUNDDOWN(G1509/100, 0), "有", "無"))</f>
        <v>有</v>
      </c>
      <c r="V1509" s="67">
        <f t="shared" ref="V1509:V2635" si="156">IF(Q1509="", "", Q1509/G1509-1)</f>
        <v>9.9815157116451836E-3</v>
      </c>
      <c r="W1509" s="17" t="s">
        <v>966</v>
      </c>
      <c r="X1509" s="46">
        <v>-27</v>
      </c>
      <c r="Y1509" s="71">
        <f t="shared" ref="Y1509:Y2635" si="157">IFERROR(X1509/G1509*1000,"")</f>
        <v>-9.9815157116451019</v>
      </c>
      <c r="Z1509" s="72">
        <v>2732</v>
      </c>
      <c r="AA1509" s="72">
        <v>2756</v>
      </c>
      <c r="AB1509" s="72">
        <v>2696</v>
      </c>
      <c r="AC1509" s="72">
        <v>2696</v>
      </c>
      <c r="AD1509" s="72">
        <v>23200</v>
      </c>
      <c r="AE1509" s="72">
        <v>2692</v>
      </c>
      <c r="AF1509" s="72">
        <v>2715</v>
      </c>
      <c r="AG1509" s="72">
        <v>2680</v>
      </c>
      <c r="AH1509" s="72">
        <v>2696</v>
      </c>
      <c r="AI1509" s="72">
        <v>6400</v>
      </c>
      <c r="AJ1509" s="72">
        <v>2694</v>
      </c>
      <c r="AK1509" s="72">
        <v>2700</v>
      </c>
      <c r="AL1509" s="72">
        <v>2688</v>
      </c>
      <c r="AM1509" s="72">
        <v>2688</v>
      </c>
      <c r="AN1509" s="72">
        <v>2000</v>
      </c>
      <c r="AO1509" s="72">
        <v>2680</v>
      </c>
      <c r="AP1509" s="72">
        <v>2682</v>
      </c>
      <c r="AQ1509" s="72">
        <v>2672</v>
      </c>
      <c r="AR1509" s="72">
        <v>2682</v>
      </c>
      <c r="AS1509" s="72">
        <v>2500</v>
      </c>
      <c r="AT1509" s="72">
        <v>2682</v>
      </c>
      <c r="AU1509" s="72">
        <v>2705</v>
      </c>
      <c r="AV1509" s="72">
        <v>2682</v>
      </c>
      <c r="AW1509" s="72">
        <v>2705</v>
      </c>
      <c r="AX1509" s="72">
        <v>2100</v>
      </c>
      <c r="AY1509" s="72">
        <v>2701</v>
      </c>
      <c r="AZ1509" s="72">
        <v>2712</v>
      </c>
      <c r="BA1509" s="72">
        <v>2695</v>
      </c>
      <c r="BB1509" s="72">
        <v>2710</v>
      </c>
      <c r="BC1509" s="72">
        <v>1800</v>
      </c>
    </row>
    <row r="1510" spans="1:55" s="72" customFormat="1" ht="15">
      <c r="A1510" s="15" t="s">
        <v>1088</v>
      </c>
      <c r="B1510" s="30">
        <v>9</v>
      </c>
      <c r="C1510" s="30">
        <v>6652</v>
      </c>
      <c r="D1510" s="10" t="s">
        <v>371</v>
      </c>
      <c r="E1510" s="15" t="s">
        <v>20</v>
      </c>
      <c r="F1510" s="15" t="s">
        <v>1077</v>
      </c>
      <c r="G1510" s="50">
        <v>2049</v>
      </c>
      <c r="H1510" s="50">
        <v>134</v>
      </c>
      <c r="I1510" s="58">
        <v>7.0000000000000007E-2</v>
      </c>
      <c r="J1510" s="50">
        <v>817200</v>
      </c>
      <c r="K1510" s="50">
        <v>2088</v>
      </c>
      <c r="L1510" s="53">
        <v>1932</v>
      </c>
      <c r="M1510" s="63">
        <f t="shared" si="153"/>
        <v>0.25</v>
      </c>
      <c r="N1510" s="42" t="str">
        <f>IFERROR(VLOOKUP(C1510, マスタ!$E$2:$G$33, 3, TRUE), "")</f>
        <v>電気</v>
      </c>
      <c r="O1510" s="15" t="str">
        <f>IF(F1510 = "", "", TEXT( WORKDAY(TEXT(LEFT(F1510, FIND("(", F1510) - 1), "yyyy/mm/dd"), 1, マスタ!$A$2:$A$106), "yyyymmdd"))</f>
        <v>20170911</v>
      </c>
      <c r="P1510" s="16">
        <v>42989</v>
      </c>
      <c r="Q1510" s="56">
        <v>2050</v>
      </c>
      <c r="R1510" s="56">
        <v>2168</v>
      </c>
      <c r="S1510" s="56">
        <v>2037</v>
      </c>
      <c r="T1510" s="15" t="str">
        <f t="shared" si="154"/>
        <v>有</v>
      </c>
      <c r="U1510" s="15" t="str">
        <f t="shared" si="155"/>
        <v>無</v>
      </c>
      <c r="V1510" s="67">
        <f t="shared" si="156"/>
        <v>4.8804294777937685E-4</v>
      </c>
      <c r="W1510" s="17" t="s">
        <v>968</v>
      </c>
      <c r="X1510" s="46">
        <v>40</v>
      </c>
      <c r="Y1510" s="71">
        <f t="shared" si="157"/>
        <v>19.521717911176182</v>
      </c>
      <c r="Z1510" s="72">
        <v>2050</v>
      </c>
      <c r="AA1510" s="72">
        <v>2070</v>
      </c>
      <c r="AB1510" s="72">
        <v>2037</v>
      </c>
      <c r="AC1510" s="72">
        <v>2053</v>
      </c>
      <c r="AD1510" s="72">
        <v>52700</v>
      </c>
      <c r="AE1510" s="72">
        <v>2050</v>
      </c>
      <c r="AF1510" s="72">
        <v>2080</v>
      </c>
      <c r="AG1510" s="72">
        <v>2048</v>
      </c>
      <c r="AH1510" s="72">
        <v>2080</v>
      </c>
      <c r="AI1510" s="72">
        <v>22300</v>
      </c>
      <c r="AJ1510" s="72">
        <v>2083</v>
      </c>
      <c r="AK1510" s="72">
        <v>2090</v>
      </c>
      <c r="AL1510" s="72">
        <v>2068</v>
      </c>
      <c r="AM1510" s="72">
        <v>2076</v>
      </c>
      <c r="AN1510" s="72">
        <v>23500</v>
      </c>
      <c r="AO1510" s="72">
        <v>2075</v>
      </c>
      <c r="AP1510" s="72">
        <v>2089</v>
      </c>
      <c r="AQ1510" s="72">
        <v>2074</v>
      </c>
      <c r="AR1510" s="72">
        <v>2082</v>
      </c>
      <c r="AS1510" s="72">
        <v>8800</v>
      </c>
      <c r="AT1510" s="72">
        <v>2083</v>
      </c>
      <c r="AU1510" s="72">
        <v>2084</v>
      </c>
      <c r="AV1510" s="72">
        <v>2063</v>
      </c>
      <c r="AW1510" s="72">
        <v>2063</v>
      </c>
      <c r="AX1510" s="72">
        <v>13700</v>
      </c>
      <c r="AY1510" s="72">
        <v>2064</v>
      </c>
      <c r="AZ1510" s="72">
        <v>2099</v>
      </c>
      <c r="BA1510" s="72">
        <v>2063</v>
      </c>
      <c r="BB1510" s="72">
        <v>2097</v>
      </c>
      <c r="BC1510" s="72">
        <v>25300</v>
      </c>
    </row>
    <row r="1511" spans="1:55" s="72" customFormat="1" ht="15">
      <c r="A1511" s="15" t="s">
        <v>1090</v>
      </c>
      <c r="B1511" s="30">
        <v>11</v>
      </c>
      <c r="C1511" s="30">
        <v>2733</v>
      </c>
      <c r="D1511" s="10" t="s">
        <v>626</v>
      </c>
      <c r="E1511" s="15" t="s">
        <v>20</v>
      </c>
      <c r="F1511" s="15" t="s">
        <v>1077</v>
      </c>
      <c r="G1511" s="50">
        <v>4880</v>
      </c>
      <c r="H1511" s="50">
        <v>310</v>
      </c>
      <c r="I1511" s="58">
        <v>6.7799999999999999E-2</v>
      </c>
      <c r="J1511" s="50">
        <v>186700</v>
      </c>
      <c r="K1511" s="50">
        <v>4985</v>
      </c>
      <c r="L1511" s="53">
        <v>4860</v>
      </c>
      <c r="M1511" s="63">
        <f t="shared" si="153"/>
        <v>0.84</v>
      </c>
      <c r="N1511" s="42" t="str">
        <f>IFERROR(VLOOKUP(C1511, マスタ!$E$2:$G$33, 3, TRUE), "")</f>
        <v>食品</v>
      </c>
      <c r="O1511" s="15" t="str">
        <f>IF(F1511 = "", "", TEXT( WORKDAY(TEXT(LEFT(F1511, FIND("(", F1511) - 1), "yyyy/mm/dd"), 1, マスタ!$A$2:$A$106), "yyyymmdd"))</f>
        <v>20170911</v>
      </c>
      <c r="P1511" s="16">
        <v>42989</v>
      </c>
      <c r="Q1511" s="56">
        <v>4915</v>
      </c>
      <c r="R1511" s="56">
        <v>5000</v>
      </c>
      <c r="S1511" s="56">
        <v>4915</v>
      </c>
      <c r="T1511" s="15" t="str">
        <f t="shared" si="154"/>
        <v>有</v>
      </c>
      <c r="U1511" s="15" t="str">
        <f t="shared" si="155"/>
        <v>無</v>
      </c>
      <c r="V1511" s="67">
        <f t="shared" si="156"/>
        <v>7.1721311475410054E-3</v>
      </c>
      <c r="W1511" s="17" t="s">
        <v>967</v>
      </c>
      <c r="X1511" s="46">
        <v>75</v>
      </c>
      <c r="Y1511" s="71">
        <f t="shared" si="157"/>
        <v>15.368852459016393</v>
      </c>
      <c r="Z1511" s="72">
        <v>4915</v>
      </c>
      <c r="AA1511" s="72">
        <v>4955</v>
      </c>
      <c r="AB1511" s="72">
        <v>4915</v>
      </c>
      <c r="AC1511" s="72">
        <v>4945</v>
      </c>
      <c r="AD1511" s="72">
        <v>5100</v>
      </c>
      <c r="AE1511" s="72">
        <v>4930</v>
      </c>
      <c r="AF1511" s="72">
        <v>4940</v>
      </c>
      <c r="AG1511" s="72">
        <v>4925</v>
      </c>
      <c r="AH1511" s="72">
        <v>4940</v>
      </c>
      <c r="AI1511" s="72">
        <v>1300</v>
      </c>
      <c r="AJ1511" s="72">
        <v>4950</v>
      </c>
      <c r="AK1511" s="72">
        <v>4980</v>
      </c>
      <c r="AL1511" s="72">
        <v>4950</v>
      </c>
      <c r="AM1511" s="72">
        <v>4980</v>
      </c>
      <c r="AN1511" s="72">
        <v>800</v>
      </c>
      <c r="AO1511" s="72">
        <v>4995</v>
      </c>
      <c r="AP1511" s="72">
        <v>5000</v>
      </c>
      <c r="AQ1511" s="72">
        <v>4970</v>
      </c>
      <c r="AR1511" s="72">
        <v>4990</v>
      </c>
      <c r="AS1511" s="72">
        <v>2500</v>
      </c>
      <c r="AT1511" s="72">
        <v>4990</v>
      </c>
      <c r="AU1511" s="72">
        <v>4995</v>
      </c>
      <c r="AV1511" s="72">
        <v>4985</v>
      </c>
      <c r="AW1511" s="72">
        <v>4990</v>
      </c>
      <c r="AX1511" s="72">
        <v>1500</v>
      </c>
      <c r="AY1511" s="72">
        <v>4980</v>
      </c>
      <c r="AZ1511" s="72">
        <v>4980</v>
      </c>
      <c r="BA1511" s="72">
        <v>4970</v>
      </c>
      <c r="BB1511" s="72">
        <v>4970</v>
      </c>
      <c r="BC1511" s="72">
        <v>700</v>
      </c>
    </row>
    <row r="1512" spans="1:55" s="72" customFormat="1" ht="27">
      <c r="A1512" s="15" t="s">
        <v>1090</v>
      </c>
      <c r="B1512" s="30">
        <v>12</v>
      </c>
      <c r="C1512" s="30">
        <v>2930</v>
      </c>
      <c r="D1512" s="10" t="s">
        <v>239</v>
      </c>
      <c r="E1512" s="15" t="s">
        <v>20</v>
      </c>
      <c r="F1512" s="15" t="s">
        <v>1077</v>
      </c>
      <c r="G1512" s="50">
        <v>1114</v>
      </c>
      <c r="H1512" s="50">
        <v>61</v>
      </c>
      <c r="I1512" s="58">
        <v>5.79E-2</v>
      </c>
      <c r="J1512" s="50">
        <v>517600</v>
      </c>
      <c r="K1512" s="50">
        <v>1141</v>
      </c>
      <c r="L1512" s="53">
        <v>1050</v>
      </c>
      <c r="M1512" s="63">
        <f t="shared" si="153"/>
        <v>0.2967032967032967</v>
      </c>
      <c r="N1512" s="42" t="str">
        <f>IFERROR(VLOOKUP(C1512, マスタ!$E$2:$G$33, 3, TRUE), "")</f>
        <v>食品</v>
      </c>
      <c r="O1512" s="15" t="str">
        <f>IF(F1512 = "", "", TEXT( WORKDAY(TEXT(LEFT(F1512, FIND("(", F1512) - 1), "yyyy/mm/dd"), 1, マスタ!$A$2:$A$106), "yyyymmdd"))</f>
        <v>20170911</v>
      </c>
      <c r="P1512" s="16">
        <v>42989</v>
      </c>
      <c r="Q1512" s="56">
        <v>1140</v>
      </c>
      <c r="R1512" s="56">
        <v>1180</v>
      </c>
      <c r="S1512" s="56">
        <v>1131</v>
      </c>
      <c r="T1512" s="15" t="str">
        <f t="shared" si="154"/>
        <v>有</v>
      </c>
      <c r="U1512" s="15" t="str">
        <f t="shared" si="155"/>
        <v>無</v>
      </c>
      <c r="V1512" s="67">
        <f t="shared" si="156"/>
        <v>2.3339317773788171E-2</v>
      </c>
      <c r="W1512" s="17" t="s">
        <v>968</v>
      </c>
      <c r="X1512" s="46">
        <v>22</v>
      </c>
      <c r="Y1512" s="71">
        <f t="shared" si="157"/>
        <v>19.748653500897664</v>
      </c>
      <c r="Z1512" s="72">
        <v>1140</v>
      </c>
      <c r="AA1512" s="72">
        <v>1146</v>
      </c>
      <c r="AB1512" s="72">
        <v>1135</v>
      </c>
      <c r="AC1512" s="72">
        <v>1141</v>
      </c>
      <c r="AD1512" s="72">
        <v>50700</v>
      </c>
      <c r="AE1512" s="72">
        <v>1141</v>
      </c>
      <c r="AF1512" s="72">
        <v>1154</v>
      </c>
      <c r="AG1512" s="72">
        <v>1141</v>
      </c>
      <c r="AH1512" s="72">
        <v>1150</v>
      </c>
      <c r="AI1512" s="72">
        <v>14300</v>
      </c>
      <c r="AJ1512" s="72">
        <v>1150</v>
      </c>
      <c r="AK1512" s="72">
        <v>1180</v>
      </c>
      <c r="AL1512" s="72">
        <v>1150</v>
      </c>
      <c r="AM1512" s="72">
        <v>1169</v>
      </c>
      <c r="AN1512" s="72">
        <v>45400</v>
      </c>
      <c r="AO1512" s="72">
        <v>1170</v>
      </c>
      <c r="AP1512" s="72">
        <v>1174</v>
      </c>
      <c r="AQ1512" s="72">
        <v>1150</v>
      </c>
      <c r="AR1512" s="72">
        <v>1151</v>
      </c>
      <c r="AS1512" s="72">
        <v>15000</v>
      </c>
      <c r="AT1512" s="72">
        <v>1150</v>
      </c>
      <c r="AU1512" s="72">
        <v>1157</v>
      </c>
      <c r="AV1512" s="72">
        <v>1145</v>
      </c>
      <c r="AW1512" s="72">
        <v>1150</v>
      </c>
      <c r="AX1512" s="72">
        <v>5300</v>
      </c>
      <c r="AY1512" s="72">
        <v>1150</v>
      </c>
      <c r="AZ1512" s="72">
        <v>1152</v>
      </c>
      <c r="BA1512" s="72">
        <v>1148</v>
      </c>
      <c r="BB1512" s="72">
        <v>1149</v>
      </c>
      <c r="BC1512" s="72">
        <v>1200</v>
      </c>
    </row>
    <row r="1513" spans="1:55" s="72" customFormat="1" ht="15">
      <c r="A1513" s="15" t="s">
        <v>1090</v>
      </c>
      <c r="B1513" s="30">
        <v>13</v>
      </c>
      <c r="C1513" s="30">
        <v>6099</v>
      </c>
      <c r="D1513" s="10" t="s">
        <v>633</v>
      </c>
      <c r="E1513" s="15" t="s">
        <v>20</v>
      </c>
      <c r="F1513" s="15" t="s">
        <v>1077</v>
      </c>
      <c r="G1513" s="50">
        <v>3140</v>
      </c>
      <c r="H1513" s="50">
        <v>169</v>
      </c>
      <c r="I1513" s="58">
        <v>5.6899999999999999E-2</v>
      </c>
      <c r="J1513" s="50">
        <v>130100</v>
      </c>
      <c r="K1513" s="50">
        <v>3170</v>
      </c>
      <c r="L1513" s="53">
        <v>2954</v>
      </c>
      <c r="M1513" s="63">
        <f t="shared" si="153"/>
        <v>0.1388888888888889</v>
      </c>
      <c r="N1513" s="42" t="str">
        <f>IFERROR(VLOOKUP(C1513, マスタ!$E$2:$G$33, 3, TRUE), "")</f>
        <v>機械</v>
      </c>
      <c r="O1513" s="15" t="str">
        <f>IF(F1513 = "", "", TEXT( WORKDAY(TEXT(LEFT(F1513, FIND("(", F1513) - 1), "yyyy/mm/dd"), 1, マスタ!$A$2:$A$106), "yyyymmdd"))</f>
        <v>20170911</v>
      </c>
      <c r="P1513" s="16">
        <v>42989</v>
      </c>
      <c r="Q1513" s="56">
        <v>3185</v>
      </c>
      <c r="R1513" s="56">
        <v>3190</v>
      </c>
      <c r="S1513" s="56">
        <v>2866</v>
      </c>
      <c r="T1513" s="15" t="str">
        <f t="shared" si="154"/>
        <v>無</v>
      </c>
      <c r="U1513" s="15" t="str">
        <f t="shared" si="155"/>
        <v>有</v>
      </c>
      <c r="V1513" s="67">
        <f t="shared" si="156"/>
        <v>1.4331210191082855E-2</v>
      </c>
      <c r="W1513" s="17" t="s">
        <v>966</v>
      </c>
      <c r="X1513" s="46">
        <v>-31</v>
      </c>
      <c r="Y1513" s="71">
        <f t="shared" si="157"/>
        <v>-9.872611464968152</v>
      </c>
      <c r="Z1513" s="72">
        <v>3185</v>
      </c>
      <c r="AA1513" s="72">
        <v>3190</v>
      </c>
      <c r="AB1513" s="72">
        <v>3075</v>
      </c>
      <c r="AC1513" s="72">
        <v>3075</v>
      </c>
      <c r="AD1513" s="72">
        <v>19500</v>
      </c>
      <c r="AE1513" s="72">
        <v>3095</v>
      </c>
      <c r="AF1513" s="72">
        <v>3095</v>
      </c>
      <c r="AG1513" s="72">
        <v>3025</v>
      </c>
      <c r="AH1513" s="72">
        <v>3030</v>
      </c>
      <c r="AI1513" s="72">
        <v>9400</v>
      </c>
      <c r="AJ1513" s="72">
        <v>3030</v>
      </c>
      <c r="AK1513" s="72">
        <v>3030</v>
      </c>
      <c r="AL1513" s="72">
        <v>3000</v>
      </c>
      <c r="AM1513" s="72">
        <v>3010</v>
      </c>
      <c r="AN1513" s="72">
        <v>9200</v>
      </c>
      <c r="AO1513" s="72">
        <v>3005</v>
      </c>
      <c r="AP1513" s="72">
        <v>3015</v>
      </c>
      <c r="AQ1513" s="72">
        <v>2942</v>
      </c>
      <c r="AR1513" s="72">
        <v>2970</v>
      </c>
      <c r="AS1513" s="72">
        <v>24300</v>
      </c>
      <c r="AT1513" s="72">
        <v>2973</v>
      </c>
      <c r="AU1513" s="72">
        <v>2983</v>
      </c>
      <c r="AV1513" s="72">
        <v>2866</v>
      </c>
      <c r="AW1513" s="72">
        <v>2895</v>
      </c>
      <c r="AX1513" s="72">
        <v>29700</v>
      </c>
      <c r="AY1513" s="72">
        <v>2895</v>
      </c>
      <c r="AZ1513" s="72">
        <v>2945</v>
      </c>
      <c r="BA1513" s="72">
        <v>2892</v>
      </c>
      <c r="BB1513" s="72">
        <v>2905</v>
      </c>
      <c r="BC1513" s="72">
        <v>12700</v>
      </c>
    </row>
    <row r="1514" spans="1:55" s="72" customFormat="1" ht="15">
      <c r="A1514" s="15" t="s">
        <v>1090</v>
      </c>
      <c r="B1514" s="30">
        <v>14</v>
      </c>
      <c r="C1514" s="30">
        <v>4528</v>
      </c>
      <c r="D1514" s="10" t="s">
        <v>1078</v>
      </c>
      <c r="E1514" s="15" t="s">
        <v>20</v>
      </c>
      <c r="F1514" s="15" t="s">
        <v>1077</v>
      </c>
      <c r="G1514" s="50">
        <v>2322.5</v>
      </c>
      <c r="H1514" s="50">
        <v>124</v>
      </c>
      <c r="I1514" s="58">
        <v>5.6399999999999999E-2</v>
      </c>
      <c r="J1514" s="50">
        <v>6366900</v>
      </c>
      <c r="K1514" s="50">
        <v>2332.5</v>
      </c>
      <c r="L1514" s="53">
        <v>2273</v>
      </c>
      <c r="M1514" s="63">
        <f t="shared" si="153"/>
        <v>0.16806722689075632</v>
      </c>
      <c r="N1514" s="42" t="str">
        <f>IFERROR(VLOOKUP(C1514, マスタ!$E$2:$G$33, 3, TRUE), "")</f>
        <v>化学・医薬品</v>
      </c>
      <c r="O1514" s="15" t="str">
        <f>IF(F1514 = "", "", TEXT( WORKDAY(TEXT(LEFT(F1514, FIND("(", F1514) - 1), "yyyy/mm/dd"), 1, マスタ!$A$2:$A$106), "yyyymmdd"))</f>
        <v>20170911</v>
      </c>
      <c r="P1514" s="16">
        <v>42989</v>
      </c>
      <c r="Q1514" s="56">
        <v>2389.5</v>
      </c>
      <c r="R1514" s="56">
        <v>2420.5</v>
      </c>
      <c r="S1514" s="56">
        <v>2368.5</v>
      </c>
      <c r="T1514" s="15" t="str">
        <f t="shared" si="154"/>
        <v>有</v>
      </c>
      <c r="U1514" s="15" t="str">
        <f t="shared" si="155"/>
        <v>無</v>
      </c>
      <c r="V1514" s="67">
        <f t="shared" si="156"/>
        <v>2.8848223896662972E-2</v>
      </c>
      <c r="W1514" s="17" t="s">
        <v>967</v>
      </c>
      <c r="X1514" s="46">
        <v>22</v>
      </c>
      <c r="Y1514" s="71">
        <f t="shared" si="157"/>
        <v>9.4725511302475773</v>
      </c>
      <c r="Z1514" s="72">
        <v>2389.5</v>
      </c>
      <c r="AA1514" s="72">
        <v>2404</v>
      </c>
      <c r="AB1514" s="72">
        <v>2388</v>
      </c>
      <c r="AC1514" s="72">
        <v>2403.5</v>
      </c>
      <c r="AD1514" s="72">
        <v>560100</v>
      </c>
      <c r="AE1514" s="72">
        <v>2403.5</v>
      </c>
      <c r="AF1514" s="72">
        <v>2420.5</v>
      </c>
      <c r="AG1514" s="72">
        <v>2402</v>
      </c>
      <c r="AH1514" s="72">
        <v>2418</v>
      </c>
      <c r="AI1514" s="72">
        <v>340700</v>
      </c>
      <c r="AJ1514" s="72">
        <v>2417.5</v>
      </c>
      <c r="AK1514" s="72">
        <v>2417.5</v>
      </c>
      <c r="AL1514" s="72">
        <v>2407</v>
      </c>
      <c r="AM1514" s="72">
        <v>2412</v>
      </c>
      <c r="AN1514" s="72">
        <v>168900</v>
      </c>
      <c r="AO1514" s="72">
        <v>2413</v>
      </c>
      <c r="AP1514" s="72">
        <v>2416</v>
      </c>
      <c r="AQ1514" s="72">
        <v>2411.5</v>
      </c>
      <c r="AR1514" s="72">
        <v>2412.5</v>
      </c>
      <c r="AS1514" s="72">
        <v>102500</v>
      </c>
      <c r="AT1514" s="72">
        <v>2412.5</v>
      </c>
      <c r="AU1514" s="72">
        <v>2415</v>
      </c>
      <c r="AV1514" s="72">
        <v>2410.5</v>
      </c>
      <c r="AW1514" s="72">
        <v>2411.5</v>
      </c>
      <c r="AX1514" s="72">
        <v>110100</v>
      </c>
      <c r="AY1514" s="72">
        <v>2411.5</v>
      </c>
      <c r="AZ1514" s="72">
        <v>2416.5</v>
      </c>
      <c r="BA1514" s="72">
        <v>2405</v>
      </c>
      <c r="BB1514" s="72">
        <v>2416</v>
      </c>
      <c r="BC1514" s="72">
        <v>149400</v>
      </c>
    </row>
    <row r="1515" spans="1:55" s="72" customFormat="1" ht="27">
      <c r="A1515" s="15" t="s">
        <v>1090</v>
      </c>
      <c r="B1515" s="30">
        <v>15</v>
      </c>
      <c r="C1515" s="30">
        <v>9039</v>
      </c>
      <c r="D1515" s="10" t="s">
        <v>348</v>
      </c>
      <c r="E1515" s="15" t="s">
        <v>20</v>
      </c>
      <c r="F1515" s="15" t="s">
        <v>1077</v>
      </c>
      <c r="G1515" s="50">
        <v>5930</v>
      </c>
      <c r="H1515" s="50">
        <v>310</v>
      </c>
      <c r="I1515" s="58">
        <v>5.5199999999999999E-2</v>
      </c>
      <c r="J1515" s="50">
        <v>116500</v>
      </c>
      <c r="K1515" s="50">
        <v>5980</v>
      </c>
      <c r="L1515" s="53">
        <v>5670</v>
      </c>
      <c r="M1515" s="63">
        <f t="shared" si="153"/>
        <v>0.16129032258064516</v>
      </c>
      <c r="N1515" s="42" t="str">
        <f>IFERROR(VLOOKUP(C1515, マスタ!$E$2:$G$33, 3, TRUE), "")</f>
        <v>陸運</v>
      </c>
      <c r="O1515" s="15" t="str">
        <f>IF(F1515 = "", "", TEXT( WORKDAY(TEXT(LEFT(F1515, FIND("(", F1515) - 1), "yyyy/mm/dd"), 1, マスタ!$A$2:$A$106), "yyyymmdd"))</f>
        <v>20170911</v>
      </c>
      <c r="P1515" s="16">
        <v>42989</v>
      </c>
      <c r="Q1515" s="56">
        <v>5970</v>
      </c>
      <c r="R1515" s="56">
        <v>5970</v>
      </c>
      <c r="S1515" s="56">
        <v>5790</v>
      </c>
      <c r="T1515" s="15" t="str">
        <f t="shared" si="154"/>
        <v>無</v>
      </c>
      <c r="U1515" s="15" t="str">
        <f t="shared" si="155"/>
        <v>有</v>
      </c>
      <c r="V1515" s="67">
        <f t="shared" si="156"/>
        <v>6.7453625632378778E-3</v>
      </c>
      <c r="W1515" s="17" t="s">
        <v>969</v>
      </c>
      <c r="X1515" s="46">
        <v>-30</v>
      </c>
      <c r="Y1515" s="71">
        <f t="shared" si="157"/>
        <v>-5.0590219224283306</v>
      </c>
      <c r="Z1515" s="72">
        <v>5970</v>
      </c>
      <c r="AA1515" s="72">
        <v>5970</v>
      </c>
      <c r="AB1515" s="72">
        <v>5960</v>
      </c>
      <c r="AC1515" s="72">
        <v>5960</v>
      </c>
      <c r="AD1515" s="72">
        <v>2900</v>
      </c>
      <c r="AE1515" s="72">
        <v>5960</v>
      </c>
      <c r="AF1515" s="72">
        <v>5960</v>
      </c>
      <c r="AG1515" s="72">
        <v>5930</v>
      </c>
      <c r="AH1515" s="72">
        <v>5930</v>
      </c>
      <c r="AI1515" s="72">
        <v>1100</v>
      </c>
      <c r="AJ1515" s="72">
        <v>5930</v>
      </c>
      <c r="AK1515" s="72">
        <v>5950</v>
      </c>
      <c r="AL1515" s="72">
        <v>5930</v>
      </c>
      <c r="AM1515" s="72">
        <v>5940</v>
      </c>
      <c r="AN1515" s="72">
        <v>600</v>
      </c>
      <c r="AO1515" s="72">
        <v>5940</v>
      </c>
      <c r="AP1515" s="72">
        <v>5940</v>
      </c>
      <c r="AQ1515" s="72">
        <v>5920</v>
      </c>
      <c r="AR1515" s="72">
        <v>5930</v>
      </c>
      <c r="AS1515" s="72">
        <v>600</v>
      </c>
      <c r="AT1515" s="72">
        <v>5940</v>
      </c>
      <c r="AU1515" s="72">
        <v>5940</v>
      </c>
      <c r="AV1515" s="72">
        <v>5940</v>
      </c>
      <c r="AW1515" s="72">
        <v>5940</v>
      </c>
      <c r="AX1515" s="72">
        <v>100</v>
      </c>
      <c r="AY1515" s="72">
        <v>5940</v>
      </c>
      <c r="AZ1515" s="72">
        <v>5940</v>
      </c>
      <c r="BA1515" s="72">
        <v>5930</v>
      </c>
      <c r="BB1515" s="72">
        <v>5930</v>
      </c>
      <c r="BC1515" s="72">
        <v>300</v>
      </c>
    </row>
    <row r="1516" spans="1:55" s="72" customFormat="1" ht="15">
      <c r="A1516" s="15" t="s">
        <v>1090</v>
      </c>
      <c r="B1516" s="30">
        <v>16</v>
      </c>
      <c r="C1516" s="30">
        <v>6947</v>
      </c>
      <c r="D1516" s="10" t="s">
        <v>1079</v>
      </c>
      <c r="E1516" s="15" t="s">
        <v>20</v>
      </c>
      <c r="F1516" s="15" t="s">
        <v>1077</v>
      </c>
      <c r="G1516" s="50">
        <v>1524</v>
      </c>
      <c r="H1516" s="50">
        <v>76</v>
      </c>
      <c r="I1516" s="58">
        <v>5.2499999999999998E-2</v>
      </c>
      <c r="J1516" s="50">
        <v>79400</v>
      </c>
      <c r="K1516" s="50">
        <v>1561</v>
      </c>
      <c r="L1516" s="53">
        <v>1418</v>
      </c>
      <c r="M1516" s="63">
        <f t="shared" si="153"/>
        <v>0.25874125874125875</v>
      </c>
      <c r="N1516" s="42" t="str">
        <f>IFERROR(VLOOKUP(C1516, マスタ!$E$2:$G$33, 3, TRUE), "")</f>
        <v>電気</v>
      </c>
      <c r="O1516" s="15" t="str">
        <f>IF(F1516 = "", "", TEXT( WORKDAY(TEXT(LEFT(F1516, FIND("(", F1516) - 1), "yyyy/mm/dd"), 1, マスタ!$A$2:$A$106), "yyyymmdd"))</f>
        <v>20170911</v>
      </c>
      <c r="P1516" s="16">
        <v>42989</v>
      </c>
      <c r="Q1516" s="56">
        <v>1527</v>
      </c>
      <c r="R1516" s="56">
        <v>1560</v>
      </c>
      <c r="S1516" s="56">
        <v>1511</v>
      </c>
      <c r="T1516" s="15" t="str">
        <f t="shared" si="154"/>
        <v>有</v>
      </c>
      <c r="U1516" s="15" t="str">
        <f t="shared" si="155"/>
        <v>有</v>
      </c>
      <c r="V1516" s="67">
        <f t="shared" si="156"/>
        <v>1.9685039370078705E-3</v>
      </c>
      <c r="W1516" s="17" t="s">
        <v>968</v>
      </c>
      <c r="X1516" s="46">
        <v>30</v>
      </c>
      <c r="Y1516" s="71">
        <f t="shared" si="157"/>
        <v>19.685039370078741</v>
      </c>
      <c r="Z1516" s="72">
        <v>1527</v>
      </c>
      <c r="AA1516" s="72">
        <v>1560</v>
      </c>
      <c r="AB1516" s="72">
        <v>1527</v>
      </c>
      <c r="AC1516" s="72">
        <v>1541</v>
      </c>
      <c r="AD1516" s="72">
        <v>3100</v>
      </c>
      <c r="AE1516" s="72">
        <v>1544</v>
      </c>
      <c r="AF1516" s="72">
        <v>1544</v>
      </c>
      <c r="AG1516" s="72">
        <v>1529</v>
      </c>
      <c r="AH1516" s="72">
        <v>1540</v>
      </c>
      <c r="AI1516" s="72">
        <v>1600</v>
      </c>
      <c r="AJ1516" s="72">
        <v>1546</v>
      </c>
      <c r="AK1516" s="72">
        <v>1546</v>
      </c>
      <c r="AL1516" s="72">
        <v>1543</v>
      </c>
      <c r="AM1516" s="72">
        <v>1545</v>
      </c>
      <c r="AN1516" s="72">
        <v>400</v>
      </c>
      <c r="AO1516" s="72">
        <v>1539</v>
      </c>
      <c r="AP1516" s="72">
        <v>1539</v>
      </c>
      <c r="AQ1516" s="72">
        <v>1539</v>
      </c>
      <c r="AR1516" s="72">
        <v>1539</v>
      </c>
      <c r="AS1516" s="72">
        <v>200</v>
      </c>
      <c r="AT1516" s="72">
        <v>1536</v>
      </c>
      <c r="AU1516" s="72">
        <v>1539</v>
      </c>
      <c r="AV1516" s="72">
        <v>1536</v>
      </c>
      <c r="AW1516" s="72">
        <v>1538</v>
      </c>
      <c r="AX1516" s="72">
        <v>500</v>
      </c>
      <c r="BC1516" s="72">
        <v>0</v>
      </c>
    </row>
    <row r="1517" spans="1:55" s="72" customFormat="1" ht="15">
      <c r="A1517" s="15" t="s">
        <v>1090</v>
      </c>
      <c r="B1517" s="30">
        <v>18</v>
      </c>
      <c r="C1517" s="30">
        <v>6432</v>
      </c>
      <c r="D1517" s="10" t="s">
        <v>192</v>
      </c>
      <c r="E1517" s="15" t="s">
        <v>20</v>
      </c>
      <c r="F1517" s="15" t="s">
        <v>1077</v>
      </c>
      <c r="G1517" s="50">
        <v>2144</v>
      </c>
      <c r="H1517" s="50">
        <v>96</v>
      </c>
      <c r="I1517" s="58">
        <v>4.6899999999999997E-2</v>
      </c>
      <c r="J1517" s="50">
        <v>1632000</v>
      </c>
      <c r="K1517" s="50">
        <v>2235</v>
      </c>
      <c r="L1517" s="53">
        <v>2050</v>
      </c>
      <c r="M1517" s="63">
        <f t="shared" si="153"/>
        <v>0.49189189189189192</v>
      </c>
      <c r="N1517" s="42" t="str">
        <f>IFERROR(VLOOKUP(C1517, マスタ!$E$2:$G$33, 3, TRUE), "")</f>
        <v>機械</v>
      </c>
      <c r="O1517" s="15" t="str">
        <f>IF(F1517 = "", "", TEXT( WORKDAY(TEXT(LEFT(F1517, FIND("(", F1517) - 1), "yyyy/mm/dd"), 1, マスタ!$A$2:$A$106), "yyyymmdd"))</f>
        <v>20170911</v>
      </c>
      <c r="P1517" s="16">
        <v>42989</v>
      </c>
      <c r="Q1517" s="56">
        <v>2145</v>
      </c>
      <c r="R1517" s="56">
        <v>2176</v>
      </c>
      <c r="S1517" s="56">
        <v>2113</v>
      </c>
      <c r="T1517" s="15" t="str">
        <f t="shared" si="154"/>
        <v>有</v>
      </c>
      <c r="U1517" s="15" t="str">
        <f t="shared" si="155"/>
        <v>有</v>
      </c>
      <c r="V1517" s="67">
        <f t="shared" si="156"/>
        <v>4.6641791044765846E-4</v>
      </c>
      <c r="W1517" s="17" t="s">
        <v>967</v>
      </c>
      <c r="X1517" s="46">
        <v>11</v>
      </c>
      <c r="Y1517" s="71">
        <f t="shared" si="157"/>
        <v>5.1305970149253728</v>
      </c>
      <c r="Z1517" s="72">
        <v>2145</v>
      </c>
      <c r="AA1517" s="72">
        <v>2176</v>
      </c>
      <c r="AB1517" s="72">
        <v>2145</v>
      </c>
      <c r="AC1517" s="72">
        <v>2156</v>
      </c>
      <c r="AD1517" s="72">
        <v>54700</v>
      </c>
      <c r="AE1517" s="72">
        <v>2158</v>
      </c>
      <c r="AF1517" s="72">
        <v>2158</v>
      </c>
      <c r="AG1517" s="72">
        <v>2138</v>
      </c>
      <c r="AH1517" s="72">
        <v>2147</v>
      </c>
      <c r="AI1517" s="72">
        <v>27400</v>
      </c>
      <c r="AJ1517" s="72">
        <v>2147</v>
      </c>
      <c r="AK1517" s="72">
        <v>2164</v>
      </c>
      <c r="AL1517" s="72">
        <v>2145</v>
      </c>
      <c r="AM1517" s="72">
        <v>2164</v>
      </c>
      <c r="AN1517" s="72">
        <v>13400</v>
      </c>
      <c r="AO1517" s="72">
        <v>2163</v>
      </c>
      <c r="AP1517" s="72">
        <v>2164</v>
      </c>
      <c r="AQ1517" s="72">
        <v>2153</v>
      </c>
      <c r="AR1517" s="72">
        <v>2163</v>
      </c>
      <c r="AS1517" s="72">
        <v>11300</v>
      </c>
      <c r="AT1517" s="72">
        <v>2164</v>
      </c>
      <c r="AU1517" s="72">
        <v>2168</v>
      </c>
      <c r="AV1517" s="72">
        <v>2156</v>
      </c>
      <c r="AW1517" s="72">
        <v>2156</v>
      </c>
      <c r="AX1517" s="72">
        <v>12400</v>
      </c>
      <c r="AY1517" s="72">
        <v>2155</v>
      </c>
      <c r="AZ1517" s="72">
        <v>2162</v>
      </c>
      <c r="BA1517" s="72">
        <v>2150</v>
      </c>
      <c r="BB1517" s="72">
        <v>2150</v>
      </c>
      <c r="BC1517" s="72">
        <v>5300</v>
      </c>
    </row>
    <row r="1518" spans="1:55" s="72" customFormat="1" ht="15">
      <c r="A1518" s="15" t="s">
        <v>1090</v>
      </c>
      <c r="B1518" s="30">
        <v>19</v>
      </c>
      <c r="C1518" s="30">
        <v>3408</v>
      </c>
      <c r="D1518" s="10" t="s">
        <v>961</v>
      </c>
      <c r="E1518" s="15" t="s">
        <v>20</v>
      </c>
      <c r="F1518" s="15" t="s">
        <v>1077</v>
      </c>
      <c r="G1518" s="50">
        <v>2248</v>
      </c>
      <c r="H1518" s="50">
        <v>100</v>
      </c>
      <c r="I1518" s="58">
        <v>4.6600000000000003E-2</v>
      </c>
      <c r="J1518" s="50">
        <v>87900</v>
      </c>
      <c r="K1518" s="50">
        <v>2250</v>
      </c>
      <c r="L1518" s="53">
        <v>2170</v>
      </c>
      <c r="M1518" s="63">
        <f t="shared" si="153"/>
        <v>2.5000000000000001E-2</v>
      </c>
      <c r="N1518" s="42" t="str">
        <f>IFERROR(VLOOKUP(C1518, マスタ!$E$2:$G$33, 3, TRUE), "")</f>
        <v>繊維製品</v>
      </c>
      <c r="O1518" s="15" t="str">
        <f>IF(F1518 = "", "", TEXT( WORKDAY(TEXT(LEFT(F1518, FIND("(", F1518) - 1), "yyyy/mm/dd"), 1, マスタ!$A$2:$A$106), "yyyymmdd"))</f>
        <v>20170911</v>
      </c>
      <c r="P1518" s="16">
        <v>42989</v>
      </c>
      <c r="Q1518" s="56">
        <v>2250</v>
      </c>
      <c r="R1518" s="56">
        <v>2284</v>
      </c>
      <c r="S1518" s="56">
        <v>2250</v>
      </c>
      <c r="T1518" s="15" t="str">
        <f t="shared" si="154"/>
        <v>有</v>
      </c>
      <c r="U1518" s="15" t="str">
        <f t="shared" si="155"/>
        <v>無</v>
      </c>
      <c r="V1518" s="67">
        <f t="shared" si="156"/>
        <v>8.8967971530240497E-4</v>
      </c>
      <c r="W1518" s="17" t="s">
        <v>967</v>
      </c>
      <c r="X1518" s="46">
        <v>28</v>
      </c>
      <c r="Y1518" s="71">
        <f t="shared" si="157"/>
        <v>12.455516014234876</v>
      </c>
      <c r="Z1518" s="72">
        <v>2250</v>
      </c>
      <c r="AA1518" s="72">
        <v>2277</v>
      </c>
      <c r="AB1518" s="72">
        <v>2250</v>
      </c>
      <c r="AC1518" s="72">
        <v>2272</v>
      </c>
      <c r="AD1518" s="72">
        <v>6200</v>
      </c>
      <c r="AE1518" s="72">
        <v>2276</v>
      </c>
      <c r="AF1518" s="72">
        <v>2276</v>
      </c>
      <c r="AG1518" s="72">
        <v>2263</v>
      </c>
      <c r="AH1518" s="72">
        <v>2263</v>
      </c>
      <c r="AI1518" s="72">
        <v>1700</v>
      </c>
      <c r="AJ1518" s="72">
        <v>2262</v>
      </c>
      <c r="AK1518" s="72">
        <v>2277</v>
      </c>
      <c r="AL1518" s="72">
        <v>2260</v>
      </c>
      <c r="AM1518" s="72">
        <v>2277</v>
      </c>
      <c r="AN1518" s="72">
        <v>1000</v>
      </c>
      <c r="AO1518" s="72">
        <v>2272</v>
      </c>
      <c r="AP1518" s="72">
        <v>2280</v>
      </c>
      <c r="AQ1518" s="72">
        <v>2266</v>
      </c>
      <c r="AR1518" s="72">
        <v>2267</v>
      </c>
      <c r="AS1518" s="72">
        <v>2800</v>
      </c>
      <c r="AT1518" s="72">
        <v>2277</v>
      </c>
      <c r="AU1518" s="72">
        <v>2278</v>
      </c>
      <c r="AV1518" s="72">
        <v>2277</v>
      </c>
      <c r="AW1518" s="72">
        <v>2278</v>
      </c>
      <c r="AX1518" s="72">
        <v>300</v>
      </c>
      <c r="AY1518" s="72">
        <v>2279</v>
      </c>
      <c r="AZ1518" s="72">
        <v>2283</v>
      </c>
      <c r="BA1518" s="72">
        <v>2279</v>
      </c>
      <c r="BB1518" s="72">
        <v>2280</v>
      </c>
      <c r="BC1518" s="72">
        <v>1400</v>
      </c>
    </row>
    <row r="1519" spans="1:55" s="72" customFormat="1" ht="15">
      <c r="A1519" s="15" t="s">
        <v>1091</v>
      </c>
      <c r="B1519" s="30">
        <v>21</v>
      </c>
      <c r="C1519" s="30">
        <v>6905</v>
      </c>
      <c r="D1519" s="10" t="s">
        <v>927</v>
      </c>
      <c r="E1519" s="15" t="s">
        <v>20</v>
      </c>
      <c r="F1519" s="15" t="s">
        <v>1077</v>
      </c>
      <c r="G1519" s="50">
        <v>1482</v>
      </c>
      <c r="H1519" s="50">
        <v>62</v>
      </c>
      <c r="I1519" s="58">
        <v>4.3700000000000003E-2</v>
      </c>
      <c r="J1519" s="50">
        <v>323500</v>
      </c>
      <c r="K1519" s="50">
        <v>1520</v>
      </c>
      <c r="L1519" s="53">
        <v>1435</v>
      </c>
      <c r="M1519" s="63">
        <f t="shared" si="153"/>
        <v>0.44705882352941179</v>
      </c>
      <c r="N1519" s="42" t="str">
        <f>IFERROR(VLOOKUP(C1519, マスタ!$E$2:$G$33, 3, TRUE), "")</f>
        <v>電気</v>
      </c>
      <c r="O1519" s="15" t="str">
        <f>IF(F1519 = "", "", TEXT( WORKDAY(TEXT(LEFT(F1519, FIND("(", F1519) - 1), "yyyy/mm/dd"), 1, マスタ!$A$2:$A$106), "yyyymmdd"))</f>
        <v>20170911</v>
      </c>
      <c r="P1519" s="16">
        <v>42989</v>
      </c>
      <c r="Q1519" s="56">
        <v>1512</v>
      </c>
      <c r="R1519" s="56">
        <v>1530</v>
      </c>
      <c r="S1519" s="56">
        <v>1487</v>
      </c>
      <c r="T1519" s="15" t="str">
        <f t="shared" si="154"/>
        <v>有</v>
      </c>
      <c r="U1519" s="15" t="str">
        <f t="shared" si="155"/>
        <v>有</v>
      </c>
      <c r="V1519" s="67">
        <f t="shared" si="156"/>
        <v>2.0242914979757165E-2</v>
      </c>
      <c r="W1519" s="17" t="s">
        <v>966</v>
      </c>
      <c r="X1519" s="46">
        <v>-14</v>
      </c>
      <c r="Y1519" s="71">
        <f t="shared" si="157"/>
        <v>-9.4466936572199742</v>
      </c>
      <c r="Z1519" s="72">
        <v>1512</v>
      </c>
      <c r="AA1519" s="72">
        <v>1520</v>
      </c>
      <c r="AB1519" s="72">
        <v>1511</v>
      </c>
      <c r="AC1519" s="72">
        <v>1512</v>
      </c>
      <c r="AD1519" s="72">
        <v>20600</v>
      </c>
      <c r="AE1519" s="72">
        <v>1514</v>
      </c>
      <c r="AF1519" s="72">
        <v>1530</v>
      </c>
      <c r="AG1519" s="72">
        <v>1514</v>
      </c>
      <c r="AH1519" s="72">
        <v>1518</v>
      </c>
      <c r="AI1519" s="72">
        <v>8600</v>
      </c>
      <c r="AJ1519" s="72">
        <v>1518</v>
      </c>
      <c r="AK1519" s="72">
        <v>1525</v>
      </c>
      <c r="AL1519" s="72">
        <v>1505</v>
      </c>
      <c r="AM1519" s="72">
        <v>1509</v>
      </c>
      <c r="AN1519" s="72">
        <v>9200</v>
      </c>
      <c r="AO1519" s="72">
        <v>1507</v>
      </c>
      <c r="AP1519" s="72">
        <v>1507</v>
      </c>
      <c r="AQ1519" s="72">
        <v>1498</v>
      </c>
      <c r="AR1519" s="72">
        <v>1501</v>
      </c>
      <c r="AS1519" s="72">
        <v>11900</v>
      </c>
      <c r="AT1519" s="72">
        <v>1501</v>
      </c>
      <c r="AU1519" s="72">
        <v>1514</v>
      </c>
      <c r="AV1519" s="72">
        <v>1499</v>
      </c>
      <c r="AW1519" s="72">
        <v>1499</v>
      </c>
      <c r="AX1519" s="72">
        <v>5800</v>
      </c>
      <c r="AY1519" s="72">
        <v>1500</v>
      </c>
      <c r="AZ1519" s="72">
        <v>1509</v>
      </c>
      <c r="BA1519" s="72">
        <v>1500</v>
      </c>
      <c r="BB1519" s="72">
        <v>1507</v>
      </c>
      <c r="BC1519" s="72">
        <v>1500</v>
      </c>
    </row>
    <row r="1520" spans="1:55" s="72" customFormat="1" ht="15">
      <c r="A1520" s="15" t="s">
        <v>1091</v>
      </c>
      <c r="B1520" s="30">
        <v>23</v>
      </c>
      <c r="C1520" s="30">
        <v>5491</v>
      </c>
      <c r="D1520" s="10" t="s">
        <v>93</v>
      </c>
      <c r="E1520" s="15" t="s">
        <v>20</v>
      </c>
      <c r="F1520" s="15" t="s">
        <v>1077</v>
      </c>
      <c r="G1520" s="50">
        <v>2830</v>
      </c>
      <c r="H1520" s="50">
        <v>108</v>
      </c>
      <c r="I1520" s="58">
        <v>3.9699999999999999E-2</v>
      </c>
      <c r="J1520" s="50">
        <v>160700</v>
      </c>
      <c r="K1520" s="50">
        <v>2878</v>
      </c>
      <c r="L1520" s="53">
        <v>2713</v>
      </c>
      <c r="M1520" s="63">
        <f t="shared" si="153"/>
        <v>0.29090909090909089</v>
      </c>
      <c r="N1520" s="42" t="str">
        <f>IFERROR(VLOOKUP(C1520, マスタ!$E$2:$G$33, 3, TRUE), "")</f>
        <v>鉄鋼</v>
      </c>
      <c r="O1520" s="15" t="str">
        <f>IF(F1520 = "", "", TEXT( WORKDAY(TEXT(LEFT(F1520, FIND("(", F1520) - 1), "yyyy/mm/dd"), 1, マスタ!$A$2:$A$106), "yyyymmdd"))</f>
        <v>20170911</v>
      </c>
      <c r="P1520" s="16">
        <v>42989</v>
      </c>
      <c r="Q1520" s="56">
        <v>2878</v>
      </c>
      <c r="R1520" s="56">
        <v>2916</v>
      </c>
      <c r="S1520" s="56">
        <v>2809</v>
      </c>
      <c r="T1520" s="15" t="str">
        <f t="shared" si="154"/>
        <v>有</v>
      </c>
      <c r="U1520" s="15" t="str">
        <f t="shared" si="155"/>
        <v>有</v>
      </c>
      <c r="V1520" s="67">
        <f t="shared" si="156"/>
        <v>1.6961130742049413E-2</v>
      </c>
      <c r="W1520" s="17" t="s">
        <v>966</v>
      </c>
      <c r="X1520" s="46">
        <v>-28</v>
      </c>
      <c r="Y1520" s="71">
        <f t="shared" si="157"/>
        <v>-9.8939929328621918</v>
      </c>
      <c r="Z1520" s="72">
        <v>2878</v>
      </c>
      <c r="AA1520" s="72">
        <v>2916</v>
      </c>
      <c r="AB1520" s="72">
        <v>2878</v>
      </c>
      <c r="AC1520" s="72">
        <v>2895</v>
      </c>
      <c r="AD1520" s="72">
        <v>16200</v>
      </c>
      <c r="AE1520" s="72">
        <v>2891</v>
      </c>
      <c r="AF1520" s="72">
        <v>2891</v>
      </c>
      <c r="AG1520" s="72">
        <v>2851</v>
      </c>
      <c r="AH1520" s="72">
        <v>2853</v>
      </c>
      <c r="AI1520" s="72">
        <v>3700</v>
      </c>
      <c r="AJ1520" s="72">
        <v>2853</v>
      </c>
      <c r="AK1520" s="72">
        <v>2874</v>
      </c>
      <c r="AL1520" s="72">
        <v>2853</v>
      </c>
      <c r="AM1520" s="72">
        <v>2872</v>
      </c>
      <c r="AN1520" s="72">
        <v>400</v>
      </c>
      <c r="AO1520" s="72">
        <v>2875</v>
      </c>
      <c r="AP1520" s="72">
        <v>2880</v>
      </c>
      <c r="AQ1520" s="72">
        <v>2859</v>
      </c>
      <c r="AR1520" s="72">
        <v>2859</v>
      </c>
      <c r="AS1520" s="72">
        <v>1800</v>
      </c>
      <c r="AT1520" s="72">
        <v>2864</v>
      </c>
      <c r="AU1520" s="72">
        <v>2867</v>
      </c>
      <c r="AV1520" s="72">
        <v>2850</v>
      </c>
      <c r="AW1520" s="72">
        <v>2850</v>
      </c>
      <c r="AX1520" s="72">
        <v>2500</v>
      </c>
      <c r="AY1520" s="72">
        <v>2845</v>
      </c>
      <c r="AZ1520" s="72">
        <v>2855</v>
      </c>
      <c r="BA1520" s="72">
        <v>2836</v>
      </c>
      <c r="BB1520" s="72">
        <v>2855</v>
      </c>
      <c r="BC1520" s="72">
        <v>4900</v>
      </c>
    </row>
    <row r="1521" spans="1:55" s="72" customFormat="1" ht="15">
      <c r="A1521" s="15" t="s">
        <v>1091</v>
      </c>
      <c r="B1521" s="30">
        <v>24</v>
      </c>
      <c r="C1521" s="30">
        <v>6294</v>
      </c>
      <c r="D1521" s="10" t="s">
        <v>624</v>
      </c>
      <c r="E1521" s="15" t="s">
        <v>20</v>
      </c>
      <c r="F1521" s="15" t="s">
        <v>1077</v>
      </c>
      <c r="G1521" s="50">
        <v>1712</v>
      </c>
      <c r="H1521" s="50">
        <v>65</v>
      </c>
      <c r="I1521" s="58">
        <v>3.95E-2</v>
      </c>
      <c r="J1521" s="50">
        <v>53300</v>
      </c>
      <c r="K1521" s="50">
        <v>1733</v>
      </c>
      <c r="L1521" s="53">
        <v>1661</v>
      </c>
      <c r="M1521" s="63">
        <f t="shared" si="153"/>
        <v>0.29166666666666669</v>
      </c>
      <c r="N1521" s="42" t="str">
        <f>IFERROR(VLOOKUP(C1521, マスタ!$E$2:$G$33, 3, TRUE), "")</f>
        <v>機械</v>
      </c>
      <c r="O1521" s="15" t="str">
        <f>IF(F1521 = "", "", TEXT( WORKDAY(TEXT(LEFT(F1521, FIND("(", F1521) - 1), "yyyy/mm/dd"), 1, マスタ!$A$2:$A$106), "yyyymmdd"))</f>
        <v>20170911</v>
      </c>
      <c r="P1521" s="16">
        <v>42989</v>
      </c>
      <c r="Q1521" s="56">
        <v>1711</v>
      </c>
      <c r="R1521" s="56">
        <v>1747</v>
      </c>
      <c r="S1521" s="56">
        <v>1682</v>
      </c>
      <c r="T1521" s="15" t="str">
        <f t="shared" si="154"/>
        <v>有</v>
      </c>
      <c r="U1521" s="15" t="str">
        <f t="shared" si="155"/>
        <v>有</v>
      </c>
      <c r="V1521" s="67">
        <f t="shared" si="156"/>
        <v>-5.8411214953268953E-4</v>
      </c>
      <c r="W1521" s="17" t="s">
        <v>968</v>
      </c>
      <c r="X1521" s="46">
        <v>34</v>
      </c>
      <c r="Y1521" s="71">
        <f t="shared" si="157"/>
        <v>19.859813084112147</v>
      </c>
      <c r="Z1521" s="72">
        <v>1711</v>
      </c>
      <c r="AA1521" s="72">
        <v>1747</v>
      </c>
      <c r="AB1521" s="72">
        <v>1711</v>
      </c>
      <c r="AC1521" s="72">
        <v>1747</v>
      </c>
      <c r="AD1521" s="72">
        <v>2200</v>
      </c>
      <c r="AE1521" s="72">
        <v>1729</v>
      </c>
      <c r="AF1521" s="72">
        <v>1729</v>
      </c>
      <c r="AG1521" s="72">
        <v>1729</v>
      </c>
      <c r="AH1521" s="72">
        <v>1729</v>
      </c>
      <c r="AI1521" s="72">
        <v>100</v>
      </c>
      <c r="AJ1521" s="72">
        <v>1716</v>
      </c>
      <c r="AK1521" s="72">
        <v>1716</v>
      </c>
      <c r="AL1521" s="72">
        <v>1714</v>
      </c>
      <c r="AM1521" s="72">
        <v>1716</v>
      </c>
      <c r="AN1521" s="72">
        <v>500</v>
      </c>
      <c r="AO1521" s="72">
        <v>1728</v>
      </c>
      <c r="AP1521" s="72">
        <v>1728</v>
      </c>
      <c r="AQ1521" s="72">
        <v>1728</v>
      </c>
      <c r="AR1521" s="72">
        <v>1728</v>
      </c>
      <c r="AS1521" s="72">
        <v>100</v>
      </c>
      <c r="AT1521" s="72">
        <v>1711</v>
      </c>
      <c r="AU1521" s="72">
        <v>1711</v>
      </c>
      <c r="AV1521" s="72">
        <v>1701</v>
      </c>
      <c r="AW1521" s="72">
        <v>1701</v>
      </c>
      <c r="AX1521" s="72">
        <v>800</v>
      </c>
      <c r="AY1521" s="72">
        <v>1701</v>
      </c>
      <c r="AZ1521" s="72">
        <v>1702</v>
      </c>
      <c r="BA1521" s="72">
        <v>1700</v>
      </c>
      <c r="BB1521" s="72">
        <v>1702</v>
      </c>
      <c r="BC1521" s="72">
        <v>600</v>
      </c>
    </row>
    <row r="1522" spans="1:55" s="72" customFormat="1" ht="15">
      <c r="A1522" s="15" t="s">
        <v>1091</v>
      </c>
      <c r="B1522" s="30">
        <v>25</v>
      </c>
      <c r="C1522" s="30">
        <v>4728</v>
      </c>
      <c r="D1522" s="10" t="s">
        <v>19</v>
      </c>
      <c r="E1522" s="15" t="s">
        <v>20</v>
      </c>
      <c r="F1522" s="15" t="s">
        <v>1077</v>
      </c>
      <c r="G1522" s="50">
        <v>2101</v>
      </c>
      <c r="H1522" s="50">
        <v>75</v>
      </c>
      <c r="I1522" s="58">
        <v>3.6999999999999998E-2</v>
      </c>
      <c r="J1522" s="50">
        <v>160900</v>
      </c>
      <c r="K1522" s="50">
        <v>2105</v>
      </c>
      <c r="L1522" s="53">
        <v>2003</v>
      </c>
      <c r="M1522" s="63">
        <f t="shared" si="153"/>
        <v>3.9215686274509803E-2</v>
      </c>
      <c r="N1522" s="42" t="str">
        <f>IFERROR(VLOOKUP(C1522, マスタ!$E$2:$G$33, 3, TRUE), "")</f>
        <v>化学・医薬品</v>
      </c>
      <c r="O1522" s="15" t="str">
        <f>IF(F1522 = "", "", TEXT( WORKDAY(TEXT(LEFT(F1522, FIND("(", F1522) - 1), "yyyy/mm/dd"), 1, マスタ!$A$2:$A$106), "yyyymmdd"))</f>
        <v>20170911</v>
      </c>
      <c r="P1522" s="16">
        <v>42989</v>
      </c>
      <c r="Q1522" s="56">
        <v>2123</v>
      </c>
      <c r="R1522" s="56">
        <v>2249</v>
      </c>
      <c r="S1522" s="56">
        <v>2090</v>
      </c>
      <c r="T1522" s="15" t="str">
        <f t="shared" si="154"/>
        <v>有</v>
      </c>
      <c r="U1522" s="15" t="str">
        <f t="shared" si="155"/>
        <v>有</v>
      </c>
      <c r="V1522" s="67">
        <f t="shared" si="156"/>
        <v>1.0471204188481575E-2</v>
      </c>
      <c r="W1522" s="17" t="s">
        <v>966</v>
      </c>
      <c r="X1522" s="46">
        <v>-21</v>
      </c>
      <c r="Y1522" s="71">
        <f t="shared" si="157"/>
        <v>-9.9952403617325078</v>
      </c>
      <c r="Z1522" s="72">
        <v>2123</v>
      </c>
      <c r="AA1522" s="72">
        <v>2149</v>
      </c>
      <c r="AB1522" s="72">
        <v>2123</v>
      </c>
      <c r="AC1522" s="72">
        <v>2125</v>
      </c>
      <c r="AD1522" s="72">
        <v>10400</v>
      </c>
      <c r="AE1522" s="72">
        <v>2130</v>
      </c>
      <c r="AF1522" s="72">
        <v>2130</v>
      </c>
      <c r="AG1522" s="72">
        <v>2090</v>
      </c>
      <c r="AH1522" s="72">
        <v>2108</v>
      </c>
      <c r="AI1522" s="72">
        <v>20300</v>
      </c>
      <c r="AJ1522" s="72">
        <v>2114</v>
      </c>
      <c r="AK1522" s="72">
        <v>2116</v>
      </c>
      <c r="AL1522" s="72">
        <v>2105</v>
      </c>
      <c r="AM1522" s="72">
        <v>2116</v>
      </c>
      <c r="AN1522" s="72">
        <v>2600</v>
      </c>
      <c r="AO1522" s="72">
        <v>2118</v>
      </c>
      <c r="AP1522" s="72">
        <v>2132</v>
      </c>
      <c r="AQ1522" s="72">
        <v>2118</v>
      </c>
      <c r="AR1522" s="72">
        <v>2127</v>
      </c>
      <c r="AS1522" s="72">
        <v>2100</v>
      </c>
      <c r="AT1522" s="72">
        <v>2118</v>
      </c>
      <c r="AU1522" s="72">
        <v>2118</v>
      </c>
      <c r="AV1522" s="72">
        <v>2110</v>
      </c>
      <c r="AW1522" s="72">
        <v>2115</v>
      </c>
      <c r="AX1522" s="72">
        <v>2600</v>
      </c>
      <c r="AY1522" s="72">
        <v>2111</v>
      </c>
      <c r="AZ1522" s="72">
        <v>2130</v>
      </c>
      <c r="BA1522" s="72">
        <v>2111</v>
      </c>
      <c r="BB1522" s="72">
        <v>2127</v>
      </c>
      <c r="BC1522" s="72">
        <v>1300</v>
      </c>
    </row>
    <row r="1523" spans="1:55" s="72" customFormat="1" ht="27">
      <c r="A1523" s="15" t="s">
        <v>1091</v>
      </c>
      <c r="B1523" s="30">
        <v>29</v>
      </c>
      <c r="C1523" s="30">
        <v>6284</v>
      </c>
      <c r="D1523" s="10" t="s">
        <v>555</v>
      </c>
      <c r="E1523" s="15" t="s">
        <v>20</v>
      </c>
      <c r="F1523" s="15" t="s">
        <v>1077</v>
      </c>
      <c r="G1523" s="50">
        <v>4410</v>
      </c>
      <c r="H1523" s="50">
        <v>150</v>
      </c>
      <c r="I1523" s="58">
        <v>3.5200000000000002E-2</v>
      </c>
      <c r="J1523" s="50">
        <v>62800</v>
      </c>
      <c r="K1523" s="50">
        <v>4465</v>
      </c>
      <c r="L1523" s="53">
        <v>4235</v>
      </c>
      <c r="M1523" s="63">
        <f t="shared" si="153"/>
        <v>0.2391304347826087</v>
      </c>
      <c r="N1523" s="42" t="str">
        <f>IFERROR(VLOOKUP(C1523, マスタ!$E$2:$G$33, 3, TRUE), "")</f>
        <v>機械</v>
      </c>
      <c r="O1523" s="15" t="str">
        <f>IF(F1523 = "", "", TEXT( WORKDAY(TEXT(LEFT(F1523, FIND("(", F1523) - 1), "yyyy/mm/dd"), 1, マスタ!$A$2:$A$106), "yyyymmdd"))</f>
        <v>20170911</v>
      </c>
      <c r="P1523" s="16">
        <v>42989</v>
      </c>
      <c r="Q1523" s="56">
        <v>4475</v>
      </c>
      <c r="R1523" s="56">
        <v>4640</v>
      </c>
      <c r="S1523" s="56">
        <v>4475</v>
      </c>
      <c r="T1523" s="15" t="str">
        <f t="shared" si="154"/>
        <v>有</v>
      </c>
      <c r="U1523" s="15" t="str">
        <f t="shared" si="155"/>
        <v>無</v>
      </c>
      <c r="V1523" s="67">
        <f t="shared" si="156"/>
        <v>1.473922902494329E-2</v>
      </c>
      <c r="W1523" s="17" t="s">
        <v>968</v>
      </c>
      <c r="X1523" s="46">
        <v>88</v>
      </c>
      <c r="Y1523" s="71">
        <f t="shared" si="157"/>
        <v>19.954648526077097</v>
      </c>
      <c r="Z1523" s="72">
        <v>4475</v>
      </c>
      <c r="AA1523" s="72">
        <v>4590</v>
      </c>
      <c r="AB1523" s="72">
        <v>4475</v>
      </c>
      <c r="AC1523" s="72">
        <v>4570</v>
      </c>
      <c r="AD1523" s="72">
        <v>10600</v>
      </c>
      <c r="AE1523" s="72">
        <v>4585</v>
      </c>
      <c r="AF1523" s="72">
        <v>4615</v>
      </c>
      <c r="AG1523" s="72">
        <v>4580</v>
      </c>
      <c r="AH1523" s="72">
        <v>4590</v>
      </c>
      <c r="AI1523" s="72">
        <v>2700</v>
      </c>
      <c r="AJ1523" s="72">
        <v>4600</v>
      </c>
      <c r="AK1523" s="72">
        <v>4630</v>
      </c>
      <c r="AL1523" s="72">
        <v>4600</v>
      </c>
      <c r="AM1523" s="72">
        <v>4620</v>
      </c>
      <c r="AN1523" s="72">
        <v>1800</v>
      </c>
      <c r="AO1523" s="72">
        <v>4610</v>
      </c>
      <c r="AP1523" s="72">
        <v>4610</v>
      </c>
      <c r="AQ1523" s="72">
        <v>4570</v>
      </c>
      <c r="AR1523" s="72">
        <v>4570</v>
      </c>
      <c r="AS1523" s="72">
        <v>1400</v>
      </c>
      <c r="AT1523" s="72">
        <v>4575</v>
      </c>
      <c r="AU1523" s="72">
        <v>4610</v>
      </c>
      <c r="AV1523" s="72">
        <v>4575</v>
      </c>
      <c r="AW1523" s="72">
        <v>4600</v>
      </c>
      <c r="AX1523" s="72">
        <v>1900</v>
      </c>
      <c r="AY1523" s="72">
        <v>4610</v>
      </c>
      <c r="AZ1523" s="72">
        <v>4635</v>
      </c>
      <c r="BA1523" s="72">
        <v>4610</v>
      </c>
      <c r="BB1523" s="72">
        <v>4610</v>
      </c>
      <c r="BC1523" s="72">
        <v>2100</v>
      </c>
    </row>
    <row r="1524" spans="1:55" s="72" customFormat="1" ht="15">
      <c r="A1524" s="15" t="s">
        <v>1091</v>
      </c>
      <c r="B1524" s="30">
        <v>31</v>
      </c>
      <c r="C1524" s="30">
        <v>4238</v>
      </c>
      <c r="D1524" s="10" t="s">
        <v>815</v>
      </c>
      <c r="E1524" s="15" t="s">
        <v>20</v>
      </c>
      <c r="F1524" s="15" t="s">
        <v>1077</v>
      </c>
      <c r="G1524" s="50">
        <v>1363</v>
      </c>
      <c r="H1524" s="50">
        <v>45</v>
      </c>
      <c r="I1524" s="58">
        <v>3.4099999999999998E-2</v>
      </c>
      <c r="J1524" s="50">
        <v>86100</v>
      </c>
      <c r="K1524" s="50">
        <v>1387</v>
      </c>
      <c r="L1524" s="53">
        <v>1318</v>
      </c>
      <c r="M1524" s="63">
        <f t="shared" si="153"/>
        <v>0.34782608695652173</v>
      </c>
      <c r="N1524" s="42" t="str">
        <f>IFERROR(VLOOKUP(C1524, マスタ!$E$2:$G$33, 3, TRUE), "")</f>
        <v>化学・医薬品</v>
      </c>
      <c r="O1524" s="15" t="str">
        <f>IF(F1524 = "", "", TEXT( WORKDAY(TEXT(LEFT(F1524, FIND("(", F1524) - 1), "yyyy/mm/dd"), 1, マスタ!$A$2:$A$106), "yyyymmdd"))</f>
        <v>20170911</v>
      </c>
      <c r="P1524" s="16">
        <v>42989</v>
      </c>
      <c r="Q1524" s="56">
        <v>1333</v>
      </c>
      <c r="R1524" s="56">
        <v>1350</v>
      </c>
      <c r="S1524" s="56">
        <v>1270</v>
      </c>
      <c r="T1524" s="15" t="str">
        <f t="shared" si="154"/>
        <v>有</v>
      </c>
      <c r="U1524" s="15" t="str">
        <f t="shared" si="155"/>
        <v>有</v>
      </c>
      <c r="V1524" s="67">
        <f t="shared" si="156"/>
        <v>-2.2010271460014663E-2</v>
      </c>
      <c r="W1524" s="17" t="s">
        <v>966</v>
      </c>
      <c r="X1524" s="46">
        <v>-13</v>
      </c>
      <c r="Y1524" s="71">
        <f t="shared" si="157"/>
        <v>-9.5377842993396929</v>
      </c>
      <c r="Z1524" s="72">
        <v>1333</v>
      </c>
      <c r="AA1524" s="72">
        <v>1336</v>
      </c>
      <c r="AB1524" s="72">
        <v>1270</v>
      </c>
      <c r="AC1524" s="72">
        <v>1270</v>
      </c>
      <c r="AD1524" s="72">
        <v>32400</v>
      </c>
      <c r="AE1524" s="72">
        <v>1271</v>
      </c>
      <c r="AF1524" s="72">
        <v>1297</v>
      </c>
      <c r="AG1524" s="72">
        <v>1270</v>
      </c>
      <c r="AH1524" s="72">
        <v>1297</v>
      </c>
      <c r="AI1524" s="72">
        <v>6300</v>
      </c>
      <c r="AJ1524" s="72">
        <v>1294</v>
      </c>
      <c r="AK1524" s="72">
        <v>1295</v>
      </c>
      <c r="AL1524" s="72">
        <v>1278</v>
      </c>
      <c r="AM1524" s="72">
        <v>1278</v>
      </c>
      <c r="AN1524" s="72">
        <v>11100</v>
      </c>
      <c r="AO1524" s="72">
        <v>1280</v>
      </c>
      <c r="AP1524" s="72">
        <v>1286</v>
      </c>
      <c r="AQ1524" s="72">
        <v>1276</v>
      </c>
      <c r="AR1524" s="72">
        <v>1283</v>
      </c>
      <c r="AS1524" s="72">
        <v>2800</v>
      </c>
      <c r="AT1524" s="72">
        <v>1286</v>
      </c>
      <c r="AU1524" s="72">
        <v>1291</v>
      </c>
      <c r="AV1524" s="72">
        <v>1282</v>
      </c>
      <c r="AW1524" s="72">
        <v>1284</v>
      </c>
      <c r="AX1524" s="72">
        <v>3600</v>
      </c>
      <c r="AY1524" s="72">
        <v>1287</v>
      </c>
      <c r="AZ1524" s="72">
        <v>1289</v>
      </c>
      <c r="BA1524" s="72">
        <v>1280</v>
      </c>
      <c r="BB1524" s="72">
        <v>1287</v>
      </c>
      <c r="BC1524" s="72">
        <v>2900</v>
      </c>
    </row>
    <row r="1525" spans="1:55" s="72" customFormat="1" ht="15">
      <c r="A1525" s="15" t="s">
        <v>1091</v>
      </c>
      <c r="B1525" s="30">
        <v>33</v>
      </c>
      <c r="C1525" s="30">
        <v>9882</v>
      </c>
      <c r="D1525" s="10" t="s">
        <v>195</v>
      </c>
      <c r="E1525" s="15" t="s">
        <v>20</v>
      </c>
      <c r="F1525" s="15" t="s">
        <v>1077</v>
      </c>
      <c r="G1525" s="50">
        <v>3005</v>
      </c>
      <c r="H1525" s="50">
        <v>99</v>
      </c>
      <c r="I1525" s="58">
        <v>3.4099999999999998E-2</v>
      </c>
      <c r="J1525" s="50">
        <v>82200</v>
      </c>
      <c r="K1525" s="50">
        <v>3010</v>
      </c>
      <c r="L1525" s="53">
        <v>2935</v>
      </c>
      <c r="M1525" s="63">
        <f t="shared" si="153"/>
        <v>6.6666666666666666E-2</v>
      </c>
      <c r="N1525" s="42" t="str">
        <f>IFERROR(VLOOKUP(C1525, マスタ!$E$2:$G$33, 3, TRUE), "")</f>
        <v>サービス</v>
      </c>
      <c r="O1525" s="15" t="str">
        <f>IF(F1525 = "", "", TEXT( WORKDAY(TEXT(LEFT(F1525, FIND("(", F1525) - 1), "yyyy/mm/dd"), 1, マスタ!$A$2:$A$106), "yyyymmdd"))</f>
        <v>20170911</v>
      </c>
      <c r="P1525" s="16">
        <v>42989</v>
      </c>
      <c r="Q1525" s="56">
        <v>3020</v>
      </c>
      <c r="R1525" s="56">
        <v>3035</v>
      </c>
      <c r="S1525" s="56">
        <v>2993</v>
      </c>
      <c r="T1525" s="15" t="str">
        <f t="shared" si="154"/>
        <v>無</v>
      </c>
      <c r="U1525" s="15" t="str">
        <f t="shared" si="155"/>
        <v>無</v>
      </c>
      <c r="V1525" s="67">
        <f t="shared" si="156"/>
        <v>4.991680532445919E-3</v>
      </c>
      <c r="W1525" s="17" t="s">
        <v>967</v>
      </c>
      <c r="X1525" s="46">
        <v>5</v>
      </c>
      <c r="Y1525" s="71">
        <f t="shared" si="157"/>
        <v>1.6638935108153079</v>
      </c>
      <c r="Z1525" s="72">
        <v>3020</v>
      </c>
      <c r="AA1525" s="72">
        <v>3035</v>
      </c>
      <c r="AB1525" s="72">
        <v>3020</v>
      </c>
      <c r="AC1525" s="72">
        <v>3030</v>
      </c>
      <c r="AD1525" s="72">
        <v>2800</v>
      </c>
      <c r="AE1525" s="72">
        <v>3020</v>
      </c>
      <c r="AF1525" s="72">
        <v>3020</v>
      </c>
      <c r="AG1525" s="72">
        <v>3020</v>
      </c>
      <c r="AH1525" s="72">
        <v>3020</v>
      </c>
      <c r="AI1525" s="72">
        <v>700</v>
      </c>
      <c r="AJ1525" s="72">
        <v>3025</v>
      </c>
      <c r="AK1525" s="72">
        <v>3025</v>
      </c>
      <c r="AL1525" s="72">
        <v>3025</v>
      </c>
      <c r="AM1525" s="72">
        <v>3025</v>
      </c>
      <c r="AN1525" s="72">
        <v>400</v>
      </c>
      <c r="AO1525" s="72">
        <v>3025</v>
      </c>
      <c r="AP1525" s="72">
        <v>3025</v>
      </c>
      <c r="AQ1525" s="72">
        <v>3020</v>
      </c>
      <c r="AR1525" s="72">
        <v>3020</v>
      </c>
      <c r="AS1525" s="72">
        <v>500</v>
      </c>
      <c r="AT1525" s="72">
        <v>3025</v>
      </c>
      <c r="AU1525" s="72">
        <v>3025</v>
      </c>
      <c r="AV1525" s="72">
        <v>3025</v>
      </c>
      <c r="AW1525" s="72">
        <v>3025</v>
      </c>
      <c r="AX1525" s="72">
        <v>400</v>
      </c>
      <c r="AY1525" s="72">
        <v>3030</v>
      </c>
      <c r="AZ1525" s="72">
        <v>3030</v>
      </c>
      <c r="BA1525" s="72">
        <v>3020</v>
      </c>
      <c r="BB1525" s="72">
        <v>3020</v>
      </c>
      <c r="BC1525" s="72">
        <v>800</v>
      </c>
    </row>
    <row r="1526" spans="1:55" s="72" customFormat="1" ht="27">
      <c r="A1526" s="15" t="s">
        <v>1091</v>
      </c>
      <c r="B1526" s="30">
        <v>34</v>
      </c>
      <c r="C1526" s="30">
        <v>4290</v>
      </c>
      <c r="D1526" s="10" t="s">
        <v>1080</v>
      </c>
      <c r="E1526" s="15" t="s">
        <v>20</v>
      </c>
      <c r="F1526" s="15" t="s">
        <v>1077</v>
      </c>
      <c r="G1526" s="50">
        <v>1161</v>
      </c>
      <c r="H1526" s="50">
        <v>38</v>
      </c>
      <c r="I1526" s="58">
        <v>3.3799999999999997E-2</v>
      </c>
      <c r="J1526" s="50">
        <v>319800</v>
      </c>
      <c r="K1526" s="50">
        <v>1161</v>
      </c>
      <c r="L1526" s="53">
        <v>1126</v>
      </c>
      <c r="M1526" s="63">
        <f t="shared" si="153"/>
        <v>0</v>
      </c>
      <c r="N1526" s="42" t="str">
        <f>IFERROR(VLOOKUP(C1526, マスタ!$E$2:$G$33, 3, TRUE), "")</f>
        <v>化学・医薬品</v>
      </c>
      <c r="O1526" s="15" t="str">
        <f>IF(F1526 = "", "", TEXT( WORKDAY(TEXT(LEFT(F1526, FIND("(", F1526) - 1), "yyyy/mm/dd"), 1, マスタ!$A$2:$A$106), "yyyymmdd"))</f>
        <v>20170911</v>
      </c>
      <c r="P1526" s="16">
        <v>42989</v>
      </c>
      <c r="Q1526" s="56">
        <v>1167</v>
      </c>
      <c r="R1526" s="56">
        <v>1189</v>
      </c>
      <c r="S1526" s="56">
        <v>1167</v>
      </c>
      <c r="T1526" s="15" t="str">
        <f t="shared" si="154"/>
        <v>有</v>
      </c>
      <c r="U1526" s="15" t="str">
        <f t="shared" si="155"/>
        <v>無</v>
      </c>
      <c r="V1526" s="67">
        <f t="shared" si="156"/>
        <v>5.1679586563306845E-3</v>
      </c>
      <c r="W1526" s="17" t="s">
        <v>967</v>
      </c>
      <c r="X1526" s="46">
        <v>7</v>
      </c>
      <c r="Y1526" s="71">
        <f t="shared" si="157"/>
        <v>6.0292850990525411</v>
      </c>
      <c r="Z1526" s="72">
        <v>1167</v>
      </c>
      <c r="AA1526" s="72">
        <v>1179</v>
      </c>
      <c r="AB1526" s="72">
        <v>1167</v>
      </c>
      <c r="AC1526" s="72">
        <v>1177</v>
      </c>
      <c r="AD1526" s="72">
        <v>26200</v>
      </c>
      <c r="AE1526" s="72">
        <v>1177</v>
      </c>
      <c r="AF1526" s="72">
        <v>1180</v>
      </c>
      <c r="AG1526" s="72">
        <v>1175</v>
      </c>
      <c r="AH1526" s="72">
        <v>1177</v>
      </c>
      <c r="AI1526" s="72">
        <v>9000</v>
      </c>
      <c r="AJ1526" s="72">
        <v>1177</v>
      </c>
      <c r="AK1526" s="72">
        <v>1178</v>
      </c>
      <c r="AL1526" s="72">
        <v>1176</v>
      </c>
      <c r="AM1526" s="72">
        <v>1178</v>
      </c>
      <c r="AN1526" s="72">
        <v>1300</v>
      </c>
      <c r="AO1526" s="72">
        <v>1176</v>
      </c>
      <c r="AP1526" s="72">
        <v>1176</v>
      </c>
      <c r="AQ1526" s="72">
        <v>1172</v>
      </c>
      <c r="AR1526" s="72">
        <v>1174</v>
      </c>
      <c r="AS1526" s="72">
        <v>4300</v>
      </c>
      <c r="AT1526" s="72">
        <v>1174</v>
      </c>
      <c r="AU1526" s="72">
        <v>1175</v>
      </c>
      <c r="AV1526" s="72">
        <v>1173</v>
      </c>
      <c r="AW1526" s="72">
        <v>1174</v>
      </c>
      <c r="AX1526" s="72">
        <v>4000</v>
      </c>
      <c r="AY1526" s="72">
        <v>1173</v>
      </c>
      <c r="AZ1526" s="72">
        <v>1173</v>
      </c>
      <c r="BA1526" s="72">
        <v>1171</v>
      </c>
      <c r="BB1526" s="72">
        <v>1173</v>
      </c>
      <c r="BC1526" s="72">
        <v>2500</v>
      </c>
    </row>
    <row r="1527" spans="1:55" s="72" customFormat="1" ht="27">
      <c r="A1527" s="15" t="s">
        <v>1091</v>
      </c>
      <c r="B1527" s="30">
        <v>35</v>
      </c>
      <c r="C1527" s="30">
        <v>3975</v>
      </c>
      <c r="D1527" s="10" t="s">
        <v>646</v>
      </c>
      <c r="E1527" s="15" t="s">
        <v>20</v>
      </c>
      <c r="F1527" s="15" t="s">
        <v>1077</v>
      </c>
      <c r="G1527" s="50">
        <v>1070</v>
      </c>
      <c r="H1527" s="50">
        <v>35</v>
      </c>
      <c r="I1527" s="58">
        <v>3.3799999999999997E-2</v>
      </c>
      <c r="J1527" s="50">
        <v>109000</v>
      </c>
      <c r="K1527" s="50">
        <v>1070</v>
      </c>
      <c r="L1527" s="53">
        <v>1046</v>
      </c>
      <c r="M1527" s="63">
        <f t="shared" si="153"/>
        <v>0</v>
      </c>
      <c r="N1527" s="42" t="str">
        <f>IFERROR(VLOOKUP(C1527, マスタ!$E$2:$G$33, 3, TRUE), "")</f>
        <v>パルプ・紙</v>
      </c>
      <c r="O1527" s="15" t="str">
        <f>IF(F1527 = "", "", TEXT( WORKDAY(TEXT(LEFT(F1527, FIND("(", F1527) - 1), "yyyy/mm/dd"), 1, マスタ!$A$2:$A$106), "yyyymmdd"))</f>
        <v>20170911</v>
      </c>
      <c r="P1527" s="16">
        <v>42989</v>
      </c>
      <c r="Q1527" s="56">
        <v>1075</v>
      </c>
      <c r="R1527" s="56">
        <v>1110</v>
      </c>
      <c r="S1527" s="56">
        <v>1075</v>
      </c>
      <c r="T1527" s="15" t="str">
        <f t="shared" si="154"/>
        <v>有</v>
      </c>
      <c r="U1527" s="15" t="str">
        <f t="shared" si="155"/>
        <v>無</v>
      </c>
      <c r="V1527" s="67">
        <f t="shared" si="156"/>
        <v>4.6728971962617383E-3</v>
      </c>
      <c r="W1527" s="17" t="s">
        <v>968</v>
      </c>
      <c r="X1527" s="46">
        <v>21</v>
      </c>
      <c r="Y1527" s="71">
        <f t="shared" si="157"/>
        <v>19.626168224299064</v>
      </c>
      <c r="Z1527" s="72">
        <v>1075</v>
      </c>
      <c r="AA1527" s="72">
        <v>1095</v>
      </c>
      <c r="AB1527" s="72">
        <v>1075</v>
      </c>
      <c r="AC1527" s="72">
        <v>1093</v>
      </c>
      <c r="AD1527" s="72">
        <v>7000</v>
      </c>
      <c r="AE1527" s="72">
        <v>1094</v>
      </c>
      <c r="AF1527" s="72">
        <v>1094</v>
      </c>
      <c r="AG1527" s="72">
        <v>1093</v>
      </c>
      <c r="AH1527" s="72">
        <v>1093</v>
      </c>
      <c r="AI1527" s="72">
        <v>1500</v>
      </c>
      <c r="AJ1527" s="72">
        <v>1093</v>
      </c>
      <c r="AK1527" s="72">
        <v>1098</v>
      </c>
      <c r="AL1527" s="72">
        <v>1093</v>
      </c>
      <c r="AM1527" s="72">
        <v>1093</v>
      </c>
      <c r="AN1527" s="72">
        <v>1800</v>
      </c>
      <c r="AO1527" s="72">
        <v>1094</v>
      </c>
      <c r="AP1527" s="72">
        <v>1094</v>
      </c>
      <c r="AQ1527" s="72">
        <v>1086</v>
      </c>
      <c r="AR1527" s="72">
        <v>1086</v>
      </c>
      <c r="AS1527" s="72">
        <v>2300</v>
      </c>
      <c r="AT1527" s="72">
        <v>1085</v>
      </c>
      <c r="AU1527" s="72">
        <v>1099</v>
      </c>
      <c r="AV1527" s="72">
        <v>1085</v>
      </c>
      <c r="AW1527" s="72">
        <v>1098</v>
      </c>
      <c r="AX1527" s="72">
        <v>6800</v>
      </c>
      <c r="AY1527" s="72">
        <v>1095</v>
      </c>
      <c r="AZ1527" s="72">
        <v>1104</v>
      </c>
      <c r="BA1527" s="72">
        <v>1095</v>
      </c>
      <c r="BB1527" s="72">
        <v>1102</v>
      </c>
      <c r="BC1527" s="72">
        <v>6500</v>
      </c>
    </row>
    <row r="1528" spans="1:55" s="72" customFormat="1" ht="15">
      <c r="A1528" s="15" t="s">
        <v>1091</v>
      </c>
      <c r="B1528" s="30">
        <v>36</v>
      </c>
      <c r="C1528" s="30">
        <v>6240</v>
      </c>
      <c r="D1528" s="10" t="s">
        <v>194</v>
      </c>
      <c r="E1528" s="15" t="s">
        <v>20</v>
      </c>
      <c r="F1528" s="15" t="s">
        <v>1077</v>
      </c>
      <c r="G1528" s="50">
        <v>4160</v>
      </c>
      <c r="H1528" s="50">
        <v>135</v>
      </c>
      <c r="I1528" s="58">
        <v>3.3500000000000002E-2</v>
      </c>
      <c r="J1528" s="50">
        <v>924200</v>
      </c>
      <c r="K1528" s="50">
        <v>4240</v>
      </c>
      <c r="L1528" s="53">
        <v>3965</v>
      </c>
      <c r="M1528" s="63">
        <f t="shared" si="153"/>
        <v>0.29090909090909089</v>
      </c>
      <c r="N1528" s="42" t="str">
        <f>IFERROR(VLOOKUP(C1528, マスタ!$E$2:$G$33, 3, TRUE), "")</f>
        <v>機械</v>
      </c>
      <c r="O1528" s="15" t="str">
        <f>IF(F1528 = "", "", TEXT( WORKDAY(TEXT(LEFT(F1528, FIND("(", F1528) - 1), "yyyy/mm/dd"), 1, マスタ!$A$2:$A$106), "yyyymmdd"))</f>
        <v>20170911</v>
      </c>
      <c r="P1528" s="16">
        <v>42989</v>
      </c>
      <c r="Q1528" s="56">
        <v>4280</v>
      </c>
      <c r="R1528" s="56">
        <v>4420</v>
      </c>
      <c r="S1528" s="56">
        <v>4270</v>
      </c>
      <c r="T1528" s="15" t="str">
        <f t="shared" si="154"/>
        <v>有</v>
      </c>
      <c r="U1528" s="15" t="str">
        <f t="shared" si="155"/>
        <v>無</v>
      </c>
      <c r="V1528" s="67">
        <f t="shared" si="156"/>
        <v>2.8846153846153744E-2</v>
      </c>
      <c r="W1528" s="17" t="s">
        <v>968</v>
      </c>
      <c r="X1528" s="46">
        <v>83</v>
      </c>
      <c r="Y1528" s="71">
        <f t="shared" si="157"/>
        <v>19.951923076923077</v>
      </c>
      <c r="Z1528" s="72">
        <v>4280</v>
      </c>
      <c r="AA1528" s="72">
        <v>4310</v>
      </c>
      <c r="AB1528" s="72">
        <v>4270</v>
      </c>
      <c r="AC1528" s="72">
        <v>4295</v>
      </c>
      <c r="AD1528" s="72">
        <v>71800</v>
      </c>
      <c r="AE1528" s="72">
        <v>4295</v>
      </c>
      <c r="AF1528" s="72">
        <v>4370</v>
      </c>
      <c r="AG1528" s="72">
        <v>4285</v>
      </c>
      <c r="AH1528" s="72">
        <v>4300</v>
      </c>
      <c r="AI1528" s="72">
        <v>76100</v>
      </c>
      <c r="AJ1528" s="72">
        <v>4290</v>
      </c>
      <c r="AK1528" s="72">
        <v>4325</v>
      </c>
      <c r="AL1528" s="72">
        <v>4270</v>
      </c>
      <c r="AM1528" s="72">
        <v>4320</v>
      </c>
      <c r="AN1528" s="72">
        <v>25200</v>
      </c>
      <c r="AO1528" s="72">
        <v>4320</v>
      </c>
      <c r="AP1528" s="72">
        <v>4325</v>
      </c>
      <c r="AQ1528" s="72">
        <v>4285</v>
      </c>
      <c r="AR1528" s="72">
        <v>4300</v>
      </c>
      <c r="AS1528" s="72">
        <v>15100</v>
      </c>
      <c r="AT1528" s="72">
        <v>4300</v>
      </c>
      <c r="AU1528" s="72">
        <v>4325</v>
      </c>
      <c r="AV1528" s="72">
        <v>4290</v>
      </c>
      <c r="AW1528" s="72">
        <v>4305</v>
      </c>
      <c r="AX1528" s="72">
        <v>17700</v>
      </c>
      <c r="AY1528" s="72">
        <v>4305</v>
      </c>
      <c r="AZ1528" s="72">
        <v>4305</v>
      </c>
      <c r="BA1528" s="72">
        <v>4295</v>
      </c>
      <c r="BB1528" s="72">
        <v>4295</v>
      </c>
      <c r="BC1528" s="72">
        <v>4300</v>
      </c>
    </row>
    <row r="1529" spans="1:55" s="72" customFormat="1" ht="15">
      <c r="A1529" s="15" t="s">
        <v>1091</v>
      </c>
      <c r="B1529" s="30">
        <v>37</v>
      </c>
      <c r="C1529" s="30">
        <v>8079</v>
      </c>
      <c r="D1529" s="10" t="s">
        <v>136</v>
      </c>
      <c r="E1529" s="15" t="s">
        <v>20</v>
      </c>
      <c r="F1529" s="15" t="s">
        <v>1077</v>
      </c>
      <c r="G1529" s="50">
        <v>5350</v>
      </c>
      <c r="H1529" s="50">
        <v>170</v>
      </c>
      <c r="I1529" s="58">
        <v>3.2800000000000003E-2</v>
      </c>
      <c r="J1529" s="50">
        <v>171000</v>
      </c>
      <c r="K1529" s="50">
        <v>5480</v>
      </c>
      <c r="L1529" s="53">
        <v>5150</v>
      </c>
      <c r="M1529" s="63">
        <f t="shared" si="153"/>
        <v>0.39393939393939392</v>
      </c>
      <c r="N1529" s="42" t="str">
        <f>IFERROR(VLOOKUP(C1529, マスタ!$E$2:$G$33, 3, TRUE), "")</f>
        <v>商業</v>
      </c>
      <c r="O1529" s="15" t="str">
        <f>IF(F1529 = "", "", TEXT( WORKDAY(TEXT(LEFT(F1529, FIND("(", F1529) - 1), "yyyy/mm/dd"), 1, マスタ!$A$2:$A$106), "yyyymmdd"))</f>
        <v>20170911</v>
      </c>
      <c r="P1529" s="16">
        <v>42989</v>
      </c>
      <c r="Q1529" s="56">
        <v>5350</v>
      </c>
      <c r="R1529" s="56">
        <v>5360</v>
      </c>
      <c r="S1529" s="56">
        <v>5160</v>
      </c>
      <c r="T1529" s="15" t="str">
        <f t="shared" si="154"/>
        <v>無</v>
      </c>
      <c r="U1529" s="15" t="str">
        <f t="shared" si="155"/>
        <v>有</v>
      </c>
      <c r="V1529" s="67">
        <f t="shared" si="156"/>
        <v>0</v>
      </c>
      <c r="W1529" s="17" t="s">
        <v>966</v>
      </c>
      <c r="X1529" s="46">
        <v>-53</v>
      </c>
      <c r="Y1529" s="71">
        <f t="shared" si="157"/>
        <v>-9.9065420560747679</v>
      </c>
      <c r="Z1529" s="72">
        <v>5350</v>
      </c>
      <c r="AA1529" s="72">
        <v>5360</v>
      </c>
      <c r="AB1529" s="72">
        <v>5200</v>
      </c>
      <c r="AC1529" s="72">
        <v>5200</v>
      </c>
      <c r="AD1529" s="72">
        <v>13200</v>
      </c>
      <c r="AE1529" s="72">
        <v>5200</v>
      </c>
      <c r="AF1529" s="72">
        <v>5270</v>
      </c>
      <c r="AG1529" s="72">
        <v>5170</v>
      </c>
      <c r="AH1529" s="72">
        <v>5240</v>
      </c>
      <c r="AI1529" s="72">
        <v>7500</v>
      </c>
      <c r="AJ1529" s="72">
        <v>5250</v>
      </c>
      <c r="AK1529" s="72">
        <v>5250</v>
      </c>
      <c r="AL1529" s="72">
        <v>5220</v>
      </c>
      <c r="AM1529" s="72">
        <v>5220</v>
      </c>
      <c r="AN1529" s="72">
        <v>4500</v>
      </c>
      <c r="AO1529" s="72">
        <v>5250</v>
      </c>
      <c r="AP1529" s="72">
        <v>5250</v>
      </c>
      <c r="AQ1529" s="72">
        <v>5210</v>
      </c>
      <c r="AR1529" s="72">
        <v>5220</v>
      </c>
      <c r="AS1529" s="72">
        <v>3900</v>
      </c>
      <c r="AT1529" s="72">
        <v>5220</v>
      </c>
      <c r="AU1529" s="72">
        <v>5220</v>
      </c>
      <c r="AV1529" s="72">
        <v>5160</v>
      </c>
      <c r="AW1529" s="72">
        <v>5180</v>
      </c>
      <c r="AX1529" s="72">
        <v>7800</v>
      </c>
      <c r="AY1529" s="72">
        <v>5190</v>
      </c>
      <c r="AZ1529" s="72">
        <v>5220</v>
      </c>
      <c r="BA1529" s="72">
        <v>5180</v>
      </c>
      <c r="BB1529" s="72">
        <v>5220</v>
      </c>
      <c r="BC1529" s="72">
        <v>2500</v>
      </c>
    </row>
    <row r="1530" spans="1:55" s="72" customFormat="1" ht="27">
      <c r="A1530" s="15" t="s">
        <v>1091</v>
      </c>
      <c r="B1530" s="30">
        <v>38</v>
      </c>
      <c r="C1530" s="30">
        <v>3088</v>
      </c>
      <c r="D1530" s="10" t="s">
        <v>593</v>
      </c>
      <c r="E1530" s="15" t="s">
        <v>20</v>
      </c>
      <c r="F1530" s="15" t="s">
        <v>1077</v>
      </c>
      <c r="G1530" s="50">
        <v>7580</v>
      </c>
      <c r="H1530" s="50">
        <v>240</v>
      </c>
      <c r="I1530" s="58">
        <v>3.27E-2</v>
      </c>
      <c r="J1530" s="50">
        <v>347000</v>
      </c>
      <c r="K1530" s="50">
        <v>7650</v>
      </c>
      <c r="L1530" s="53">
        <v>7380</v>
      </c>
      <c r="M1530" s="63">
        <f t="shared" si="153"/>
        <v>0.25925925925925924</v>
      </c>
      <c r="N1530" s="42" t="str">
        <f>IFERROR(VLOOKUP(C1530, マスタ!$E$2:$G$33, 3, TRUE), "")</f>
        <v>繊維製品</v>
      </c>
      <c r="O1530" s="15" t="str">
        <f>IF(F1530 = "", "", TEXT( WORKDAY(TEXT(LEFT(F1530, FIND("(", F1530) - 1), "yyyy/mm/dd"), 1, マスタ!$A$2:$A$106), "yyyymmdd"))</f>
        <v>20170911</v>
      </c>
      <c r="P1530" s="16">
        <v>42989</v>
      </c>
      <c r="Q1530" s="56">
        <v>7600</v>
      </c>
      <c r="R1530" s="56">
        <v>7690</v>
      </c>
      <c r="S1530" s="56">
        <v>7590</v>
      </c>
      <c r="T1530" s="15" t="str">
        <f t="shared" si="154"/>
        <v>有</v>
      </c>
      <c r="U1530" s="15" t="str">
        <f t="shared" si="155"/>
        <v>無</v>
      </c>
      <c r="V1530" s="67">
        <f t="shared" si="156"/>
        <v>2.6385224274405594E-3</v>
      </c>
      <c r="W1530" s="17" t="s">
        <v>967</v>
      </c>
      <c r="X1530" s="46">
        <v>30</v>
      </c>
      <c r="Y1530" s="71">
        <f t="shared" si="157"/>
        <v>3.9577836411609502</v>
      </c>
      <c r="Z1530" s="72">
        <v>7600</v>
      </c>
      <c r="AA1530" s="72">
        <v>7660</v>
      </c>
      <c r="AB1530" s="72">
        <v>7590</v>
      </c>
      <c r="AC1530" s="72">
        <v>7660</v>
      </c>
      <c r="AD1530" s="72">
        <v>16300</v>
      </c>
      <c r="AE1530" s="72">
        <v>7670</v>
      </c>
      <c r="AF1530" s="72">
        <v>7680</v>
      </c>
      <c r="AG1530" s="72">
        <v>7650</v>
      </c>
      <c r="AH1530" s="72">
        <v>7650</v>
      </c>
      <c r="AI1530" s="72">
        <v>3600</v>
      </c>
      <c r="AJ1530" s="72">
        <v>7650</v>
      </c>
      <c r="AK1530" s="72">
        <v>7690</v>
      </c>
      <c r="AL1530" s="72">
        <v>7630</v>
      </c>
      <c r="AM1530" s="72">
        <v>7690</v>
      </c>
      <c r="AN1530" s="72">
        <v>5300</v>
      </c>
      <c r="AO1530" s="72">
        <v>7690</v>
      </c>
      <c r="AP1530" s="72">
        <v>7690</v>
      </c>
      <c r="AQ1530" s="72">
        <v>7630</v>
      </c>
      <c r="AR1530" s="72">
        <v>7630</v>
      </c>
      <c r="AS1530" s="72">
        <v>6300</v>
      </c>
      <c r="AT1530" s="72">
        <v>7640</v>
      </c>
      <c r="AU1530" s="72">
        <v>7660</v>
      </c>
      <c r="AV1530" s="72">
        <v>7620</v>
      </c>
      <c r="AW1530" s="72">
        <v>7630</v>
      </c>
      <c r="AX1530" s="72">
        <v>3100</v>
      </c>
      <c r="AY1530" s="72">
        <v>7640</v>
      </c>
      <c r="AZ1530" s="72">
        <v>7650</v>
      </c>
      <c r="BA1530" s="72">
        <v>7620</v>
      </c>
      <c r="BB1530" s="72">
        <v>7630</v>
      </c>
      <c r="BC1530" s="72">
        <v>5600</v>
      </c>
    </row>
    <row r="1531" spans="1:55" s="72" customFormat="1" ht="27">
      <c r="A1531" s="15" t="s">
        <v>1091</v>
      </c>
      <c r="B1531" s="30">
        <v>39</v>
      </c>
      <c r="C1531" s="30">
        <v>3194</v>
      </c>
      <c r="D1531" s="10" t="s">
        <v>142</v>
      </c>
      <c r="E1531" s="15" t="s">
        <v>20</v>
      </c>
      <c r="F1531" s="15" t="s">
        <v>1077</v>
      </c>
      <c r="G1531" s="50">
        <v>1217</v>
      </c>
      <c r="H1531" s="50">
        <v>37</v>
      </c>
      <c r="I1531" s="58">
        <v>3.1399999999999997E-2</v>
      </c>
      <c r="J1531" s="50">
        <v>72600</v>
      </c>
      <c r="K1531" s="50">
        <v>1229</v>
      </c>
      <c r="L1531" s="53">
        <v>1175</v>
      </c>
      <c r="M1531" s="63">
        <f t="shared" si="153"/>
        <v>0.22222222222222221</v>
      </c>
      <c r="N1531" s="42" t="str">
        <f>IFERROR(VLOOKUP(C1531, マスタ!$E$2:$G$33, 3, TRUE), "")</f>
        <v>繊維製品</v>
      </c>
      <c r="O1531" s="15" t="str">
        <f>IF(F1531 = "", "", TEXT( WORKDAY(TEXT(LEFT(F1531, FIND("(", F1531) - 1), "yyyy/mm/dd"), 1, マスタ!$A$2:$A$106), "yyyymmdd"))</f>
        <v>20170911</v>
      </c>
      <c r="P1531" s="16">
        <v>42989</v>
      </c>
      <c r="Q1531" s="56">
        <v>1250</v>
      </c>
      <c r="R1531" s="56">
        <v>1297</v>
      </c>
      <c r="S1531" s="56">
        <v>1248</v>
      </c>
      <c r="T1531" s="15" t="str">
        <f t="shared" si="154"/>
        <v>有</v>
      </c>
      <c r="U1531" s="15" t="str">
        <f t="shared" si="155"/>
        <v>無</v>
      </c>
      <c r="V1531" s="67">
        <f t="shared" si="156"/>
        <v>2.7115858668857795E-2</v>
      </c>
      <c r="W1531" s="17" t="s">
        <v>967</v>
      </c>
      <c r="X1531" s="46">
        <v>14</v>
      </c>
      <c r="Y1531" s="71">
        <f t="shared" si="157"/>
        <v>11.503697617091209</v>
      </c>
      <c r="Z1531" s="72">
        <v>1250</v>
      </c>
      <c r="AA1531" s="72">
        <v>1260</v>
      </c>
      <c r="AB1531" s="72">
        <v>1248</v>
      </c>
      <c r="AC1531" s="72">
        <v>1260</v>
      </c>
      <c r="AD1531" s="72">
        <v>8800</v>
      </c>
      <c r="AE1531" s="72">
        <v>1265</v>
      </c>
      <c r="AF1531" s="72">
        <v>1267</v>
      </c>
      <c r="AG1531" s="72">
        <v>1261</v>
      </c>
      <c r="AH1531" s="72">
        <v>1264</v>
      </c>
      <c r="AI1531" s="72">
        <v>1000</v>
      </c>
      <c r="AJ1531" s="72">
        <v>1266</v>
      </c>
      <c r="AK1531" s="72">
        <v>1270</v>
      </c>
      <c r="AL1531" s="72">
        <v>1266</v>
      </c>
      <c r="AM1531" s="72">
        <v>1269</v>
      </c>
      <c r="AN1531" s="72">
        <v>800</v>
      </c>
      <c r="AO1531" s="72">
        <v>1265</v>
      </c>
      <c r="AP1531" s="72">
        <v>1265</v>
      </c>
      <c r="AQ1531" s="72">
        <v>1265</v>
      </c>
      <c r="AR1531" s="72">
        <v>1265</v>
      </c>
      <c r="AS1531" s="72">
        <v>200</v>
      </c>
      <c r="AT1531" s="72">
        <v>1265</v>
      </c>
      <c r="AU1531" s="72">
        <v>1265</v>
      </c>
      <c r="AV1531" s="72">
        <v>1260</v>
      </c>
      <c r="AW1531" s="72">
        <v>1264</v>
      </c>
      <c r="AX1531" s="72">
        <v>1300</v>
      </c>
      <c r="AY1531" s="72">
        <v>1265</v>
      </c>
      <c r="AZ1531" s="72">
        <v>1265</v>
      </c>
      <c r="BA1531" s="72">
        <v>1254</v>
      </c>
      <c r="BB1531" s="72">
        <v>1260</v>
      </c>
      <c r="BC1531" s="72">
        <v>1400</v>
      </c>
    </row>
    <row r="1532" spans="1:55" s="72" customFormat="1" ht="15">
      <c r="A1532" s="15" t="s">
        <v>1091</v>
      </c>
      <c r="B1532" s="30">
        <v>40</v>
      </c>
      <c r="C1532" s="30">
        <v>4343</v>
      </c>
      <c r="D1532" s="10" t="s">
        <v>385</v>
      </c>
      <c r="E1532" s="15" t="s">
        <v>20</v>
      </c>
      <c r="F1532" s="15" t="s">
        <v>1077</v>
      </c>
      <c r="G1532" s="50">
        <v>3635</v>
      </c>
      <c r="H1532" s="50">
        <v>110</v>
      </c>
      <c r="I1532" s="58">
        <v>3.1199999999999999E-2</v>
      </c>
      <c r="J1532" s="50">
        <v>41200</v>
      </c>
      <c r="K1532" s="50">
        <v>3660</v>
      </c>
      <c r="L1532" s="53">
        <v>3500</v>
      </c>
      <c r="M1532" s="63">
        <f t="shared" si="153"/>
        <v>0.15625</v>
      </c>
      <c r="N1532" s="42" t="str">
        <f>IFERROR(VLOOKUP(C1532, マスタ!$E$2:$G$33, 3, TRUE), "")</f>
        <v>化学・医薬品</v>
      </c>
      <c r="O1532" s="15" t="str">
        <f>IF(F1532 = "", "", TEXT( WORKDAY(TEXT(LEFT(F1532, FIND("(", F1532) - 1), "yyyy/mm/dd"), 1, マスタ!$A$2:$A$106), "yyyymmdd"))</f>
        <v>20170911</v>
      </c>
      <c r="P1532" s="16">
        <v>42989</v>
      </c>
      <c r="Q1532" s="56">
        <v>3670</v>
      </c>
      <c r="R1532" s="56">
        <v>3720</v>
      </c>
      <c r="S1532" s="56">
        <v>3580</v>
      </c>
      <c r="T1532" s="15" t="str">
        <f t="shared" si="154"/>
        <v>有</v>
      </c>
      <c r="U1532" s="15" t="str">
        <f t="shared" si="155"/>
        <v>有</v>
      </c>
      <c r="V1532" s="67">
        <f t="shared" si="156"/>
        <v>9.6286107290233236E-3</v>
      </c>
      <c r="W1532" s="17" t="s">
        <v>967</v>
      </c>
      <c r="X1532" s="46">
        <v>45</v>
      </c>
      <c r="Y1532" s="71">
        <f t="shared" si="157"/>
        <v>12.379642365887207</v>
      </c>
      <c r="Z1532" s="72">
        <v>3670</v>
      </c>
      <c r="AA1532" s="72">
        <v>3680</v>
      </c>
      <c r="AB1532" s="72">
        <v>3655</v>
      </c>
      <c r="AC1532" s="72">
        <v>3675</v>
      </c>
      <c r="AD1532" s="72">
        <v>2900</v>
      </c>
      <c r="AE1532" s="72">
        <v>3690</v>
      </c>
      <c r="AF1532" s="72">
        <v>3690</v>
      </c>
      <c r="AG1532" s="72">
        <v>3685</v>
      </c>
      <c r="AH1532" s="72">
        <v>3685</v>
      </c>
      <c r="AI1532" s="72">
        <v>800</v>
      </c>
      <c r="AJ1532" s="72">
        <v>3685</v>
      </c>
      <c r="AK1532" s="72">
        <v>3720</v>
      </c>
      <c r="AL1532" s="72">
        <v>3685</v>
      </c>
      <c r="AM1532" s="72">
        <v>3715</v>
      </c>
      <c r="AN1532" s="72">
        <v>3900</v>
      </c>
      <c r="AO1532" s="72">
        <v>3715</v>
      </c>
      <c r="AP1532" s="72">
        <v>3720</v>
      </c>
      <c r="AQ1532" s="72">
        <v>3715</v>
      </c>
      <c r="AR1532" s="72">
        <v>3720</v>
      </c>
      <c r="AS1532" s="72">
        <v>300</v>
      </c>
      <c r="AT1532" s="72">
        <v>3720</v>
      </c>
      <c r="AU1532" s="72">
        <v>3720</v>
      </c>
      <c r="AV1532" s="72">
        <v>3715</v>
      </c>
      <c r="AW1532" s="72">
        <v>3715</v>
      </c>
      <c r="AX1532" s="72">
        <v>900</v>
      </c>
      <c r="AY1532" s="72">
        <v>3715</v>
      </c>
      <c r="AZ1532" s="72">
        <v>3715</v>
      </c>
      <c r="BA1532" s="72">
        <v>3715</v>
      </c>
      <c r="BB1532" s="72">
        <v>3715</v>
      </c>
      <c r="BC1532" s="72">
        <v>100</v>
      </c>
    </row>
    <row r="1533" spans="1:55" s="72" customFormat="1" ht="15">
      <c r="A1533" s="15" t="s">
        <v>1091</v>
      </c>
      <c r="B1533" s="30">
        <v>41</v>
      </c>
      <c r="C1533" s="30">
        <v>9551</v>
      </c>
      <c r="D1533" s="10" t="s">
        <v>1081</v>
      </c>
      <c r="E1533" s="15" t="s">
        <v>20</v>
      </c>
      <c r="F1533" s="15" t="s">
        <v>1077</v>
      </c>
      <c r="G1533" s="50">
        <v>3090</v>
      </c>
      <c r="H1533" s="50">
        <v>93</v>
      </c>
      <c r="I1533" s="58">
        <v>3.1E-2</v>
      </c>
      <c r="J1533" s="50">
        <v>102400</v>
      </c>
      <c r="K1533" s="50">
        <v>3120</v>
      </c>
      <c r="L1533" s="53">
        <v>3035</v>
      </c>
      <c r="M1533" s="63">
        <f t="shared" si="153"/>
        <v>0.35294117647058826</v>
      </c>
      <c r="N1533" s="42" t="str">
        <f>IFERROR(VLOOKUP(C1533, マスタ!$E$2:$G$33, 3, TRUE), "")</f>
        <v>電気ガス</v>
      </c>
      <c r="O1533" s="15" t="str">
        <f>IF(F1533 = "", "", TEXT( WORKDAY(TEXT(LEFT(F1533, FIND("(", F1533) - 1), "yyyy/mm/dd"), 1, マスタ!$A$2:$A$106), "yyyymmdd"))</f>
        <v>20170911</v>
      </c>
      <c r="P1533" s="16">
        <v>42989</v>
      </c>
      <c r="Q1533" s="56">
        <v>3120</v>
      </c>
      <c r="R1533" s="56">
        <v>3150</v>
      </c>
      <c r="S1533" s="56">
        <v>3035</v>
      </c>
      <c r="T1533" s="15" t="str">
        <f t="shared" si="154"/>
        <v>有</v>
      </c>
      <c r="U1533" s="15" t="str">
        <f t="shared" si="155"/>
        <v>有</v>
      </c>
      <c r="V1533" s="67">
        <f t="shared" si="156"/>
        <v>9.7087378640776656E-3</v>
      </c>
      <c r="W1533" s="17" t="s">
        <v>969</v>
      </c>
      <c r="X1533" s="46">
        <v>-5</v>
      </c>
      <c r="Y1533" s="71">
        <f t="shared" si="157"/>
        <v>-1.6181229773462784</v>
      </c>
      <c r="Z1533" s="72">
        <v>3120</v>
      </c>
      <c r="AA1533" s="72">
        <v>3150</v>
      </c>
      <c r="AB1533" s="72">
        <v>3115</v>
      </c>
      <c r="AC1533" s="72">
        <v>3150</v>
      </c>
      <c r="AD1533" s="72">
        <v>3600</v>
      </c>
      <c r="AE1533" s="72">
        <v>3135</v>
      </c>
      <c r="AF1533" s="72">
        <v>3135</v>
      </c>
      <c r="AG1533" s="72">
        <v>3125</v>
      </c>
      <c r="AH1533" s="72">
        <v>3125</v>
      </c>
      <c r="AI1533" s="72">
        <v>800</v>
      </c>
      <c r="AJ1533" s="72">
        <v>3125</v>
      </c>
      <c r="AK1533" s="72">
        <v>3130</v>
      </c>
      <c r="AL1533" s="72">
        <v>3120</v>
      </c>
      <c r="AM1533" s="72">
        <v>3130</v>
      </c>
      <c r="AN1533" s="72">
        <v>1100</v>
      </c>
      <c r="AO1533" s="72">
        <v>3135</v>
      </c>
      <c r="AP1533" s="72">
        <v>3135</v>
      </c>
      <c r="AQ1533" s="72">
        <v>3130</v>
      </c>
      <c r="AR1533" s="72">
        <v>3130</v>
      </c>
      <c r="AS1533" s="72">
        <v>500</v>
      </c>
      <c r="AT1533" s="72">
        <v>3130</v>
      </c>
      <c r="AU1533" s="72">
        <v>3130</v>
      </c>
      <c r="AV1533" s="72">
        <v>3115</v>
      </c>
      <c r="AW1533" s="72">
        <v>3115</v>
      </c>
      <c r="AX1533" s="72">
        <v>600</v>
      </c>
      <c r="AY1533" s="72">
        <v>3120</v>
      </c>
      <c r="AZ1533" s="72">
        <v>3120</v>
      </c>
      <c r="BA1533" s="72">
        <v>3120</v>
      </c>
      <c r="BB1533" s="72">
        <v>3120</v>
      </c>
      <c r="BC1533" s="72">
        <v>300</v>
      </c>
    </row>
    <row r="1534" spans="1:55" s="72" customFormat="1" ht="15">
      <c r="A1534" s="15" t="s">
        <v>1091</v>
      </c>
      <c r="B1534" s="30">
        <v>42</v>
      </c>
      <c r="C1534" s="30">
        <v>4337</v>
      </c>
      <c r="D1534" s="10" t="s">
        <v>299</v>
      </c>
      <c r="E1534" s="15" t="s">
        <v>20</v>
      </c>
      <c r="F1534" s="15" t="s">
        <v>1077</v>
      </c>
      <c r="G1534" s="50">
        <v>4830</v>
      </c>
      <c r="H1534" s="50">
        <v>145</v>
      </c>
      <c r="I1534" s="58">
        <v>3.09E-2</v>
      </c>
      <c r="J1534" s="50">
        <v>55800</v>
      </c>
      <c r="K1534" s="50">
        <v>4920</v>
      </c>
      <c r="L1534" s="53">
        <v>4650</v>
      </c>
      <c r="M1534" s="63">
        <f t="shared" si="153"/>
        <v>0.33333333333333331</v>
      </c>
      <c r="N1534" s="42" t="str">
        <f>IFERROR(VLOOKUP(C1534, マスタ!$E$2:$G$33, 3, TRUE), "")</f>
        <v>化学・医薬品</v>
      </c>
      <c r="O1534" s="15" t="str">
        <f>IF(F1534 = "", "", TEXT( WORKDAY(TEXT(LEFT(F1534, FIND("(", F1534) - 1), "yyyy/mm/dd"), 1, マスタ!$A$2:$A$106), "yyyymmdd"))</f>
        <v>20170911</v>
      </c>
      <c r="P1534" s="16">
        <v>42989</v>
      </c>
      <c r="Q1534" s="56">
        <v>4895</v>
      </c>
      <c r="R1534" s="56">
        <v>5080</v>
      </c>
      <c r="S1534" s="56">
        <v>4875</v>
      </c>
      <c r="T1534" s="15" t="str">
        <f t="shared" si="154"/>
        <v>有</v>
      </c>
      <c r="U1534" s="15" t="str">
        <f t="shared" si="155"/>
        <v>無</v>
      </c>
      <c r="V1534" s="67">
        <f t="shared" si="156"/>
        <v>1.3457556935817738E-2</v>
      </c>
      <c r="W1534" s="17" t="s">
        <v>967</v>
      </c>
      <c r="X1534" s="46">
        <v>65</v>
      </c>
      <c r="Y1534" s="71">
        <f t="shared" si="157"/>
        <v>13.457556935817806</v>
      </c>
      <c r="Z1534" s="72">
        <v>4895</v>
      </c>
      <c r="AA1534" s="72">
        <v>4935</v>
      </c>
      <c r="AB1534" s="72">
        <v>4875</v>
      </c>
      <c r="AC1534" s="72">
        <v>4935</v>
      </c>
      <c r="AD1534" s="72">
        <v>6600</v>
      </c>
      <c r="AE1534" s="72">
        <v>4940</v>
      </c>
      <c r="AF1534" s="72">
        <v>4985</v>
      </c>
      <c r="AG1534" s="72">
        <v>4940</v>
      </c>
      <c r="AH1534" s="72">
        <v>4955</v>
      </c>
      <c r="AI1534" s="72">
        <v>4100</v>
      </c>
      <c r="AJ1534" s="72">
        <v>4940</v>
      </c>
      <c r="AK1534" s="72">
        <v>4975</v>
      </c>
      <c r="AL1534" s="72">
        <v>4940</v>
      </c>
      <c r="AM1534" s="72">
        <v>4975</v>
      </c>
      <c r="AN1534" s="72">
        <v>1300</v>
      </c>
      <c r="AO1534" s="72">
        <v>4975</v>
      </c>
      <c r="AP1534" s="72">
        <v>4980</v>
      </c>
      <c r="AQ1534" s="72">
        <v>4965</v>
      </c>
      <c r="AR1534" s="72">
        <v>4965</v>
      </c>
      <c r="AS1534" s="72">
        <v>800</v>
      </c>
      <c r="AT1534" s="72">
        <v>4960</v>
      </c>
      <c r="AU1534" s="72">
        <v>4965</v>
      </c>
      <c r="AV1534" s="72">
        <v>4920</v>
      </c>
      <c r="AW1534" s="72">
        <v>4960</v>
      </c>
      <c r="AX1534" s="72">
        <v>1100</v>
      </c>
      <c r="AY1534" s="72">
        <v>4965</v>
      </c>
      <c r="AZ1534" s="72">
        <v>4985</v>
      </c>
      <c r="BA1534" s="72">
        <v>4965</v>
      </c>
      <c r="BB1534" s="72">
        <v>4980</v>
      </c>
      <c r="BC1534" s="72">
        <v>1300</v>
      </c>
    </row>
    <row r="1535" spans="1:55" s="72" customFormat="1" ht="15">
      <c r="A1535" s="15" t="s">
        <v>1091</v>
      </c>
      <c r="B1535" s="30">
        <v>43</v>
      </c>
      <c r="C1535" s="30">
        <v>3978</v>
      </c>
      <c r="D1535" s="10" t="s">
        <v>51</v>
      </c>
      <c r="E1535" s="15" t="s">
        <v>20</v>
      </c>
      <c r="F1535" s="15" t="s">
        <v>1077</v>
      </c>
      <c r="G1535" s="50">
        <v>2499</v>
      </c>
      <c r="H1535" s="50">
        <v>75</v>
      </c>
      <c r="I1535" s="58">
        <v>3.09E-2</v>
      </c>
      <c r="J1535" s="50">
        <v>530800</v>
      </c>
      <c r="K1535" s="50">
        <v>2530</v>
      </c>
      <c r="L1535" s="53">
        <v>2411</v>
      </c>
      <c r="M1535" s="63">
        <f t="shared" si="153"/>
        <v>0.26050420168067229</v>
      </c>
      <c r="N1535" s="42" t="str">
        <f>IFERROR(VLOOKUP(C1535, マスタ!$E$2:$G$33, 3, TRUE), "")</f>
        <v>パルプ・紙</v>
      </c>
      <c r="O1535" s="15" t="str">
        <f>IF(F1535 = "", "", TEXT( WORKDAY(TEXT(LEFT(F1535, FIND("(", F1535) - 1), "yyyy/mm/dd"), 1, マスタ!$A$2:$A$106), "yyyymmdd"))</f>
        <v>20170911</v>
      </c>
      <c r="P1535" s="16">
        <v>42989</v>
      </c>
      <c r="Q1535" s="56">
        <v>2511</v>
      </c>
      <c r="R1535" s="56">
        <v>2555</v>
      </c>
      <c r="S1535" s="56">
        <v>2489</v>
      </c>
      <c r="T1535" s="15" t="str">
        <f t="shared" si="154"/>
        <v>有</v>
      </c>
      <c r="U1535" s="15" t="str">
        <f t="shared" si="155"/>
        <v>無</v>
      </c>
      <c r="V1535" s="67">
        <f t="shared" si="156"/>
        <v>4.8019207683074328E-3</v>
      </c>
      <c r="W1535" s="17" t="s">
        <v>969</v>
      </c>
      <c r="X1535" s="46">
        <v>-14</v>
      </c>
      <c r="Y1535" s="71">
        <f t="shared" si="157"/>
        <v>-5.6022408963585431</v>
      </c>
      <c r="Z1535" s="72">
        <v>2511</v>
      </c>
      <c r="AA1535" s="72">
        <v>2522</v>
      </c>
      <c r="AB1535" s="72">
        <v>2501</v>
      </c>
      <c r="AC1535" s="72">
        <v>2515</v>
      </c>
      <c r="AD1535" s="72">
        <v>10400</v>
      </c>
      <c r="AE1535" s="72">
        <v>2513</v>
      </c>
      <c r="AF1535" s="72">
        <v>2532</v>
      </c>
      <c r="AG1535" s="72">
        <v>2510</v>
      </c>
      <c r="AH1535" s="72">
        <v>2516</v>
      </c>
      <c r="AI1535" s="72">
        <v>3700</v>
      </c>
      <c r="AJ1535" s="72">
        <v>2518</v>
      </c>
      <c r="AK1535" s="72">
        <v>2528</v>
      </c>
      <c r="AL1535" s="72">
        <v>2508</v>
      </c>
      <c r="AM1535" s="72">
        <v>2514</v>
      </c>
      <c r="AN1535" s="72">
        <v>4600</v>
      </c>
      <c r="AO1535" s="72">
        <v>2514</v>
      </c>
      <c r="AP1535" s="72">
        <v>2514</v>
      </c>
      <c r="AQ1535" s="72">
        <v>2505</v>
      </c>
      <c r="AR1535" s="72">
        <v>2506</v>
      </c>
      <c r="AS1535" s="72">
        <v>1500</v>
      </c>
      <c r="AT1535" s="72">
        <v>2506</v>
      </c>
      <c r="AU1535" s="72">
        <v>2506</v>
      </c>
      <c r="AV1535" s="72">
        <v>2489</v>
      </c>
      <c r="AW1535" s="72">
        <v>2497</v>
      </c>
      <c r="AX1535" s="72">
        <v>4800</v>
      </c>
      <c r="AY1535" s="72">
        <v>2490</v>
      </c>
      <c r="AZ1535" s="72">
        <v>2517</v>
      </c>
      <c r="BA1535" s="72">
        <v>2490</v>
      </c>
      <c r="BB1535" s="72">
        <v>2500</v>
      </c>
      <c r="BC1535" s="72">
        <v>3800</v>
      </c>
    </row>
    <row r="1536" spans="1:55" s="72" customFormat="1" ht="15">
      <c r="A1536" s="15" t="s">
        <v>1091</v>
      </c>
      <c r="B1536" s="30">
        <v>44</v>
      </c>
      <c r="C1536" s="30">
        <v>8876</v>
      </c>
      <c r="D1536" s="10" t="s">
        <v>606</v>
      </c>
      <c r="E1536" s="15" t="s">
        <v>20</v>
      </c>
      <c r="F1536" s="15" t="s">
        <v>1077</v>
      </c>
      <c r="G1536" s="50">
        <v>2449</v>
      </c>
      <c r="H1536" s="50">
        <v>73</v>
      </c>
      <c r="I1536" s="58">
        <v>3.0700000000000002E-2</v>
      </c>
      <c r="J1536" s="50">
        <v>890200</v>
      </c>
      <c r="K1536" s="50">
        <v>2481</v>
      </c>
      <c r="L1536" s="53">
        <v>2420</v>
      </c>
      <c r="M1536" s="63">
        <f t="shared" si="153"/>
        <v>0.52459016393442626</v>
      </c>
      <c r="N1536" s="42" t="str">
        <f>IFERROR(VLOOKUP(C1536, マスタ!$E$2:$G$33, 3, TRUE), "")</f>
        <v>不動産</v>
      </c>
      <c r="O1536" s="15" t="str">
        <f>IF(F1536 = "", "", TEXT( WORKDAY(TEXT(LEFT(F1536, FIND("(", F1536) - 1), "yyyy/mm/dd"), 1, マスタ!$A$2:$A$106), "yyyymmdd"))</f>
        <v>20170911</v>
      </c>
      <c r="P1536" s="16">
        <v>42989</v>
      </c>
      <c r="Q1536" s="56">
        <v>2460</v>
      </c>
      <c r="R1536" s="56">
        <v>2484</v>
      </c>
      <c r="S1536" s="56">
        <v>2459</v>
      </c>
      <c r="T1536" s="15" t="str">
        <f t="shared" si="154"/>
        <v>有</v>
      </c>
      <c r="U1536" s="15" t="str">
        <f t="shared" si="155"/>
        <v>無</v>
      </c>
      <c r="V1536" s="67">
        <f t="shared" si="156"/>
        <v>4.4916292364229893E-3</v>
      </c>
      <c r="W1536" s="17" t="s">
        <v>967</v>
      </c>
      <c r="X1536" s="46">
        <v>16</v>
      </c>
      <c r="Y1536" s="71">
        <f t="shared" si="157"/>
        <v>6.533278889342589</v>
      </c>
      <c r="Z1536" s="72">
        <v>2460</v>
      </c>
      <c r="AA1536" s="72">
        <v>2473</v>
      </c>
      <c r="AB1536" s="72">
        <v>2459</v>
      </c>
      <c r="AC1536" s="72">
        <v>2473</v>
      </c>
      <c r="AD1536" s="72">
        <v>17000</v>
      </c>
      <c r="AE1536" s="72">
        <v>2474</v>
      </c>
      <c r="AF1536" s="72">
        <v>2480</v>
      </c>
      <c r="AG1536" s="72">
        <v>2468</v>
      </c>
      <c r="AH1536" s="72">
        <v>2468</v>
      </c>
      <c r="AI1536" s="72">
        <v>9300</v>
      </c>
      <c r="AJ1536" s="72">
        <v>2468</v>
      </c>
      <c r="AK1536" s="72">
        <v>2484</v>
      </c>
      <c r="AL1536" s="72">
        <v>2467</v>
      </c>
      <c r="AM1536" s="72">
        <v>2481</v>
      </c>
      <c r="AN1536" s="72">
        <v>8800</v>
      </c>
      <c r="AO1536" s="72">
        <v>2481</v>
      </c>
      <c r="AP1536" s="72">
        <v>2483</v>
      </c>
      <c r="AQ1536" s="72">
        <v>2471</v>
      </c>
      <c r="AR1536" s="72">
        <v>2471</v>
      </c>
      <c r="AS1536" s="72">
        <v>8000</v>
      </c>
      <c r="AT1536" s="72">
        <v>2472</v>
      </c>
      <c r="AU1536" s="72">
        <v>2480</v>
      </c>
      <c r="AV1536" s="72">
        <v>2471</v>
      </c>
      <c r="AW1536" s="72">
        <v>2476</v>
      </c>
      <c r="AX1536" s="72">
        <v>9100</v>
      </c>
      <c r="AY1536" s="72">
        <v>2476</v>
      </c>
      <c r="AZ1536" s="72">
        <v>2479</v>
      </c>
      <c r="BA1536" s="72">
        <v>2470</v>
      </c>
      <c r="BB1536" s="72">
        <v>2473</v>
      </c>
      <c r="BC1536" s="72">
        <v>4200</v>
      </c>
    </row>
    <row r="1537" spans="1:55" s="72" customFormat="1" ht="15">
      <c r="A1537" s="15" t="s">
        <v>1091</v>
      </c>
      <c r="B1537" s="30">
        <v>45</v>
      </c>
      <c r="C1537" s="30">
        <v>4680</v>
      </c>
      <c r="D1537" s="10" t="s">
        <v>127</v>
      </c>
      <c r="E1537" s="15" t="s">
        <v>20</v>
      </c>
      <c r="F1537" s="15" t="s">
        <v>1077</v>
      </c>
      <c r="G1537" s="50">
        <v>1305</v>
      </c>
      <c r="H1537" s="50">
        <v>38</v>
      </c>
      <c r="I1537" s="58">
        <v>0.03</v>
      </c>
      <c r="J1537" s="50">
        <v>1084400</v>
      </c>
      <c r="K1537" s="50">
        <v>1319</v>
      </c>
      <c r="L1537" s="53">
        <v>1297</v>
      </c>
      <c r="M1537" s="63">
        <f t="shared" si="153"/>
        <v>0.63636363636363635</v>
      </c>
      <c r="N1537" s="42" t="str">
        <f>IFERROR(VLOOKUP(C1537, マスタ!$E$2:$G$33, 3, TRUE), "")</f>
        <v>化学・医薬品</v>
      </c>
      <c r="O1537" s="15" t="str">
        <f>IF(F1537 = "", "", TEXT( WORKDAY(TEXT(LEFT(F1537, FIND("(", F1537) - 1), "yyyy/mm/dd"), 1, マスタ!$A$2:$A$106), "yyyymmdd"))</f>
        <v>20170911</v>
      </c>
      <c r="P1537" s="16">
        <v>42989</v>
      </c>
      <c r="Q1537" s="56">
        <v>1329</v>
      </c>
      <c r="R1537" s="56">
        <v>1329</v>
      </c>
      <c r="S1537" s="56">
        <v>1297</v>
      </c>
      <c r="T1537" s="15" t="str">
        <f t="shared" si="154"/>
        <v>無</v>
      </c>
      <c r="U1537" s="15" t="str">
        <f t="shared" si="155"/>
        <v>有</v>
      </c>
      <c r="V1537" s="67">
        <f t="shared" si="156"/>
        <v>1.839080459770126E-2</v>
      </c>
      <c r="W1537" s="17" t="s">
        <v>966</v>
      </c>
      <c r="X1537" s="46">
        <v>-13</v>
      </c>
      <c r="Y1537" s="71">
        <f t="shared" si="157"/>
        <v>-9.9616858237547898</v>
      </c>
      <c r="Z1537" s="72">
        <v>1329</v>
      </c>
      <c r="AA1537" s="72">
        <v>1329</v>
      </c>
      <c r="AB1537" s="72">
        <v>1317</v>
      </c>
      <c r="AC1537" s="72">
        <v>1320</v>
      </c>
      <c r="AD1537" s="72">
        <v>55100</v>
      </c>
      <c r="AE1537" s="72">
        <v>1319</v>
      </c>
      <c r="AF1537" s="72">
        <v>1324</v>
      </c>
      <c r="AG1537" s="72">
        <v>1319</v>
      </c>
      <c r="AH1537" s="72">
        <v>1321</v>
      </c>
      <c r="AI1537" s="72">
        <v>10200</v>
      </c>
      <c r="AJ1537" s="72">
        <v>1321</v>
      </c>
      <c r="AK1537" s="72">
        <v>1326</v>
      </c>
      <c r="AL1537" s="72">
        <v>1319</v>
      </c>
      <c r="AM1537" s="72">
        <v>1323</v>
      </c>
      <c r="AN1537" s="72">
        <v>23000</v>
      </c>
      <c r="AO1537" s="72">
        <v>1323</v>
      </c>
      <c r="AP1537" s="72">
        <v>1323</v>
      </c>
      <c r="AQ1537" s="72">
        <v>1315</v>
      </c>
      <c r="AR1537" s="72">
        <v>1317</v>
      </c>
      <c r="AS1537" s="72">
        <v>11000</v>
      </c>
      <c r="AT1537" s="72">
        <v>1317</v>
      </c>
      <c r="AU1537" s="72">
        <v>1320</v>
      </c>
      <c r="AV1537" s="72">
        <v>1316</v>
      </c>
      <c r="AW1537" s="72">
        <v>1318</v>
      </c>
      <c r="AX1537" s="72">
        <v>11200</v>
      </c>
      <c r="AY1537" s="72">
        <v>1318</v>
      </c>
      <c r="AZ1537" s="72">
        <v>1325</v>
      </c>
      <c r="BA1537" s="72">
        <v>1318</v>
      </c>
      <c r="BB1537" s="72">
        <v>1323</v>
      </c>
      <c r="BC1537" s="72">
        <v>10000</v>
      </c>
    </row>
    <row r="1538" spans="1:55" s="72" customFormat="1" ht="27">
      <c r="A1538" s="15" t="s">
        <v>1091</v>
      </c>
      <c r="B1538" s="30">
        <v>46</v>
      </c>
      <c r="C1538" s="30">
        <v>8096</v>
      </c>
      <c r="D1538" s="10" t="s">
        <v>1082</v>
      </c>
      <c r="E1538" s="15" t="s">
        <v>20</v>
      </c>
      <c r="F1538" s="15" t="s">
        <v>1077</v>
      </c>
      <c r="G1538" s="50">
        <v>3155</v>
      </c>
      <c r="H1538" s="50">
        <v>90</v>
      </c>
      <c r="I1538" s="58">
        <v>2.9399999999999999E-2</v>
      </c>
      <c r="J1538" s="50">
        <v>83100</v>
      </c>
      <c r="K1538" s="50">
        <v>3280</v>
      </c>
      <c r="L1538" s="53">
        <v>3090</v>
      </c>
      <c r="M1538" s="63">
        <f t="shared" si="153"/>
        <v>0.65789473684210531</v>
      </c>
      <c r="N1538" s="42" t="str">
        <f>IFERROR(VLOOKUP(C1538, マスタ!$E$2:$G$33, 3, TRUE), "")</f>
        <v>商業</v>
      </c>
      <c r="O1538" s="15" t="str">
        <f>IF(F1538 = "", "", TEXT( WORKDAY(TEXT(LEFT(F1538, FIND("(", F1538) - 1), "yyyy/mm/dd"), 1, マスタ!$A$2:$A$106), "yyyymmdd"))</f>
        <v>20170911</v>
      </c>
      <c r="P1538" s="16">
        <v>42989</v>
      </c>
      <c r="Q1538" s="56">
        <v>3220</v>
      </c>
      <c r="R1538" s="56">
        <v>3230</v>
      </c>
      <c r="S1538" s="56">
        <v>3180</v>
      </c>
      <c r="T1538" s="15" t="str">
        <f t="shared" si="154"/>
        <v>無</v>
      </c>
      <c r="U1538" s="15" t="str">
        <f t="shared" si="155"/>
        <v>有</v>
      </c>
      <c r="V1538" s="67">
        <f t="shared" si="156"/>
        <v>2.0602218700475516E-2</v>
      </c>
      <c r="W1538" s="17" t="s">
        <v>966</v>
      </c>
      <c r="X1538" s="46">
        <v>-31</v>
      </c>
      <c r="Y1538" s="71">
        <f t="shared" si="157"/>
        <v>-9.8256735340728998</v>
      </c>
      <c r="Z1538" s="72">
        <v>3220</v>
      </c>
      <c r="AA1538" s="72">
        <v>3225</v>
      </c>
      <c r="AB1538" s="72">
        <v>3210</v>
      </c>
      <c r="AC1538" s="72">
        <v>3215</v>
      </c>
      <c r="AD1538" s="72">
        <v>3400</v>
      </c>
      <c r="AE1538" s="72">
        <v>3210</v>
      </c>
      <c r="AF1538" s="72">
        <v>3210</v>
      </c>
      <c r="AG1538" s="72">
        <v>3190</v>
      </c>
      <c r="AH1538" s="72">
        <v>3190</v>
      </c>
      <c r="AI1538" s="72">
        <v>900</v>
      </c>
      <c r="AJ1538" s="72">
        <v>3190</v>
      </c>
      <c r="AK1538" s="72">
        <v>3200</v>
      </c>
      <c r="AL1538" s="72">
        <v>3190</v>
      </c>
      <c r="AM1538" s="72">
        <v>3200</v>
      </c>
      <c r="AN1538" s="72">
        <v>600</v>
      </c>
      <c r="AO1538" s="72">
        <v>3200</v>
      </c>
      <c r="AP1538" s="72">
        <v>3200</v>
      </c>
      <c r="AQ1538" s="72">
        <v>3180</v>
      </c>
      <c r="AR1538" s="72">
        <v>3180</v>
      </c>
      <c r="AS1538" s="72">
        <v>1200</v>
      </c>
      <c r="AT1538" s="72">
        <v>3185</v>
      </c>
      <c r="AU1538" s="72">
        <v>3185</v>
      </c>
      <c r="AV1538" s="72">
        <v>3185</v>
      </c>
      <c r="AW1538" s="72">
        <v>3185</v>
      </c>
      <c r="AX1538" s="72">
        <v>100</v>
      </c>
      <c r="AY1538" s="72">
        <v>3190</v>
      </c>
      <c r="AZ1538" s="72">
        <v>3190</v>
      </c>
      <c r="BA1538" s="72">
        <v>3190</v>
      </c>
      <c r="BB1538" s="72">
        <v>3190</v>
      </c>
      <c r="BC1538" s="72">
        <v>100</v>
      </c>
    </row>
    <row r="1539" spans="1:55" s="72" customFormat="1" ht="15">
      <c r="A1539" s="15" t="s">
        <v>1091</v>
      </c>
      <c r="B1539" s="30">
        <v>48</v>
      </c>
      <c r="C1539" s="30">
        <v>8244</v>
      </c>
      <c r="D1539" s="10" t="s">
        <v>1083</v>
      </c>
      <c r="E1539" s="15" t="s">
        <v>20</v>
      </c>
      <c r="F1539" s="15" t="s">
        <v>1077</v>
      </c>
      <c r="G1539" s="50">
        <v>3740</v>
      </c>
      <c r="H1539" s="50">
        <v>105</v>
      </c>
      <c r="I1539" s="58">
        <v>2.8899999999999999E-2</v>
      </c>
      <c r="J1539" s="50">
        <v>34800</v>
      </c>
      <c r="K1539" s="50">
        <v>3740</v>
      </c>
      <c r="L1539" s="53">
        <v>3600</v>
      </c>
      <c r="M1539" s="63">
        <f t="shared" si="153"/>
        <v>0</v>
      </c>
      <c r="N1539" s="42" t="str">
        <f>IFERROR(VLOOKUP(C1539, マスタ!$E$2:$G$33, 3, TRUE), "")</f>
        <v>商業</v>
      </c>
      <c r="O1539" s="15" t="str">
        <f>IF(F1539 = "", "", TEXT( WORKDAY(TEXT(LEFT(F1539, FIND("(", F1539) - 1), "yyyy/mm/dd"), 1, マスタ!$A$2:$A$106), "yyyymmdd"))</f>
        <v>20170911</v>
      </c>
      <c r="P1539" s="16">
        <v>42989</v>
      </c>
      <c r="Q1539" s="56">
        <v>3715</v>
      </c>
      <c r="R1539" s="56">
        <v>3720</v>
      </c>
      <c r="S1539" s="56">
        <v>3660</v>
      </c>
      <c r="T1539" s="15" t="str">
        <f t="shared" si="154"/>
        <v>無</v>
      </c>
      <c r="U1539" s="15" t="str">
        <f t="shared" si="155"/>
        <v>有</v>
      </c>
      <c r="V1539" s="67">
        <f t="shared" si="156"/>
        <v>-6.6844919786096524E-3</v>
      </c>
      <c r="W1539" s="17" t="s">
        <v>966</v>
      </c>
      <c r="X1539" s="46">
        <v>-37</v>
      </c>
      <c r="Y1539" s="71">
        <f t="shared" si="157"/>
        <v>-9.8930481283422456</v>
      </c>
      <c r="Z1539" s="72">
        <v>3715</v>
      </c>
      <c r="AA1539" s="72">
        <v>3715</v>
      </c>
      <c r="AB1539" s="72">
        <v>3660</v>
      </c>
      <c r="AC1539" s="72">
        <v>3680</v>
      </c>
      <c r="AD1539" s="72">
        <v>1100</v>
      </c>
      <c r="AE1539" s="72">
        <v>3700</v>
      </c>
      <c r="AF1539" s="72">
        <v>3705</v>
      </c>
      <c r="AG1539" s="72">
        <v>3700</v>
      </c>
      <c r="AH1539" s="72">
        <v>3705</v>
      </c>
      <c r="AI1539" s="72">
        <v>200</v>
      </c>
      <c r="AJ1539" s="72">
        <v>3720</v>
      </c>
      <c r="AK1539" s="72">
        <v>3720</v>
      </c>
      <c r="AL1539" s="72">
        <v>3715</v>
      </c>
      <c r="AM1539" s="72">
        <v>3715</v>
      </c>
      <c r="AN1539" s="72">
        <v>900</v>
      </c>
      <c r="AO1539" s="72">
        <v>3705</v>
      </c>
      <c r="AP1539" s="72">
        <v>3705</v>
      </c>
      <c r="AQ1539" s="72">
        <v>3705</v>
      </c>
      <c r="AR1539" s="72">
        <v>3705</v>
      </c>
      <c r="AS1539" s="72">
        <v>200</v>
      </c>
      <c r="AX1539" s="72">
        <v>0</v>
      </c>
      <c r="AY1539" s="72">
        <v>3705</v>
      </c>
      <c r="AZ1539" s="72">
        <v>3705</v>
      </c>
      <c r="BA1539" s="72">
        <v>3705</v>
      </c>
      <c r="BB1539" s="72">
        <v>3705</v>
      </c>
      <c r="BC1539" s="72">
        <v>100</v>
      </c>
    </row>
    <row r="1540" spans="1:55" s="72" customFormat="1" ht="15">
      <c r="A1540" s="15" t="s">
        <v>1091</v>
      </c>
      <c r="B1540" s="30">
        <v>50</v>
      </c>
      <c r="C1540" s="30">
        <v>3134</v>
      </c>
      <c r="D1540" s="10" t="s">
        <v>137</v>
      </c>
      <c r="E1540" s="15" t="s">
        <v>20</v>
      </c>
      <c r="F1540" s="15" t="s">
        <v>1077</v>
      </c>
      <c r="G1540" s="50">
        <v>1524</v>
      </c>
      <c r="H1540" s="50">
        <v>42</v>
      </c>
      <c r="I1540" s="58">
        <v>2.8299999999999999E-2</v>
      </c>
      <c r="J1540" s="50">
        <v>131500</v>
      </c>
      <c r="K1540" s="50">
        <v>1525</v>
      </c>
      <c r="L1540" s="53">
        <v>1480</v>
      </c>
      <c r="M1540" s="63">
        <f t="shared" si="153"/>
        <v>2.2222222222222223E-2</v>
      </c>
      <c r="N1540" s="42" t="str">
        <f>IFERROR(VLOOKUP(C1540, マスタ!$E$2:$G$33, 3, TRUE), "")</f>
        <v>繊維製品</v>
      </c>
      <c r="O1540" s="15" t="str">
        <f>IF(F1540 = "", "", TEXT( WORKDAY(TEXT(LEFT(F1540, FIND("(", F1540) - 1), "yyyy/mm/dd"), 1, マスタ!$A$2:$A$106), "yyyymmdd"))</f>
        <v>20170911</v>
      </c>
      <c r="P1540" s="16">
        <v>42989</v>
      </c>
      <c r="Q1540" s="56">
        <v>1543</v>
      </c>
      <c r="R1540" s="56">
        <v>1603</v>
      </c>
      <c r="S1540" s="56">
        <v>1538</v>
      </c>
      <c r="T1540" s="15" t="str">
        <f t="shared" si="154"/>
        <v>有</v>
      </c>
      <c r="U1540" s="15" t="str">
        <f t="shared" si="155"/>
        <v>無</v>
      </c>
      <c r="V1540" s="67">
        <f t="shared" si="156"/>
        <v>1.2467191601049921E-2</v>
      </c>
      <c r="W1540" s="17" t="s">
        <v>968</v>
      </c>
      <c r="X1540" s="46">
        <v>30</v>
      </c>
      <c r="Y1540" s="71">
        <f t="shared" si="157"/>
        <v>19.685039370078741</v>
      </c>
      <c r="Z1540" s="72">
        <v>1543</v>
      </c>
      <c r="AA1540" s="72">
        <v>1553</v>
      </c>
      <c r="AB1540" s="72">
        <v>1541</v>
      </c>
      <c r="AC1540" s="72">
        <v>1549</v>
      </c>
      <c r="AD1540" s="72">
        <v>7500</v>
      </c>
      <c r="AE1540" s="72">
        <v>1545</v>
      </c>
      <c r="AF1540" s="72">
        <v>1554</v>
      </c>
      <c r="AG1540" s="72">
        <v>1538</v>
      </c>
      <c r="AH1540" s="72">
        <v>1539</v>
      </c>
      <c r="AI1540" s="72">
        <v>5300</v>
      </c>
      <c r="AJ1540" s="72">
        <v>1539</v>
      </c>
      <c r="AK1540" s="72">
        <v>1559</v>
      </c>
      <c r="AL1540" s="72">
        <v>1538</v>
      </c>
      <c r="AM1540" s="72">
        <v>1554</v>
      </c>
      <c r="AN1540" s="72">
        <v>4900</v>
      </c>
      <c r="AO1540" s="72">
        <v>1553</v>
      </c>
      <c r="AP1540" s="72">
        <v>1560</v>
      </c>
      <c r="AQ1540" s="72">
        <v>1545</v>
      </c>
      <c r="AR1540" s="72">
        <v>1560</v>
      </c>
      <c r="AS1540" s="72">
        <v>5500</v>
      </c>
      <c r="AT1540" s="72">
        <v>1561</v>
      </c>
      <c r="AU1540" s="72">
        <v>1578</v>
      </c>
      <c r="AV1540" s="72">
        <v>1555</v>
      </c>
      <c r="AW1540" s="72">
        <v>1558</v>
      </c>
      <c r="AX1540" s="72">
        <v>5300</v>
      </c>
      <c r="AY1540" s="72">
        <v>1555</v>
      </c>
      <c r="AZ1540" s="72">
        <v>1560</v>
      </c>
      <c r="BA1540" s="72">
        <v>1550</v>
      </c>
      <c r="BB1540" s="72">
        <v>1554</v>
      </c>
      <c r="BC1540" s="72">
        <v>2100</v>
      </c>
    </row>
    <row r="1541" spans="1:55" s="72" customFormat="1" ht="15">
      <c r="A1541" s="15" t="s">
        <v>18</v>
      </c>
      <c r="B1541" s="30">
        <v>2</v>
      </c>
      <c r="C1541" s="30">
        <v>7271</v>
      </c>
      <c r="D1541" s="10" t="s">
        <v>160</v>
      </c>
      <c r="E1541" s="15" t="s">
        <v>20</v>
      </c>
      <c r="F1541" s="15" t="s">
        <v>1092</v>
      </c>
      <c r="G1541" s="50">
        <v>3160</v>
      </c>
      <c r="H1541" s="50">
        <v>503</v>
      </c>
      <c r="I1541" s="58">
        <v>0.1893</v>
      </c>
      <c r="J1541" s="50">
        <v>4999900</v>
      </c>
      <c r="K1541" s="50">
        <v>3160</v>
      </c>
      <c r="L1541" s="53">
        <v>2856</v>
      </c>
      <c r="M1541" s="63">
        <f t="shared" ref="M1541:M1573" si="158">IFERROR((K1541-G1541) / (K1541-L1541), "")</f>
        <v>0</v>
      </c>
      <c r="N1541" s="42" t="str">
        <f>IFERROR(VLOOKUP(C1541, マスタ!$E$2:$G$33, 3, TRUE), "")</f>
        <v>輸送用機械</v>
      </c>
      <c r="O1541" s="15" t="str">
        <f>IF(F1541 = "", "", TEXT( WORKDAY(TEXT(LEFT(F1541, FIND("(", F1541) - 1), "yyyy/mm/dd"), 1, マスタ!$A$2:$A$106), "yyyymmdd"))</f>
        <v>20170912</v>
      </c>
      <c r="P1541" s="16">
        <v>42990</v>
      </c>
      <c r="Q1541" s="56">
        <v>3370</v>
      </c>
      <c r="R1541" s="56">
        <v>3470</v>
      </c>
      <c r="S1541" s="56">
        <v>3210</v>
      </c>
      <c r="T1541" s="15" t="str">
        <f t="shared" ref="T1541:T1573" si="159">IF(Q1541="", "", IF(R1541-Q1541&gt;=ROUNDDOWN(G1541/100, 0), "有", "無"))</f>
        <v>有</v>
      </c>
      <c r="U1541" s="15" t="str">
        <f t="shared" ref="U1541:U1573" si="160">IF(Q1541="", "", IF(Q1541-S1541&gt;=ROUNDDOWN(G1541/100, 0), "有", "無"))</f>
        <v>有</v>
      </c>
      <c r="V1541" s="67">
        <f t="shared" ref="V1541:V1573" si="161">IF(Q1541="", "", Q1541/G1541-1)</f>
        <v>6.6455696202531556E-2</v>
      </c>
      <c r="W1541" s="17" t="s">
        <v>966</v>
      </c>
      <c r="X1541" s="46">
        <v>-31</v>
      </c>
      <c r="Y1541" s="71">
        <f t="shared" ref="Y1541:Y1622" si="162">IFERROR(X1541/G1541*1000,"")</f>
        <v>-9.8101265822784818</v>
      </c>
      <c r="AD1541" s="72">
        <v>0</v>
      </c>
      <c r="AE1541" s="72">
        <v>3370</v>
      </c>
      <c r="AF1541" s="72">
        <v>3440</v>
      </c>
      <c r="AG1541" s="72">
        <v>3335</v>
      </c>
      <c r="AH1541" s="72">
        <v>3380</v>
      </c>
      <c r="AI1541" s="72">
        <v>795600</v>
      </c>
      <c r="AJ1541" s="72">
        <v>3375</v>
      </c>
      <c r="AK1541" s="72">
        <v>3440</v>
      </c>
      <c r="AL1541" s="72">
        <v>3350</v>
      </c>
      <c r="AM1541" s="72">
        <v>3405</v>
      </c>
      <c r="AN1541" s="72">
        <v>294300</v>
      </c>
      <c r="AO1541" s="72">
        <v>3410</v>
      </c>
      <c r="AP1541" s="72">
        <v>3425</v>
      </c>
      <c r="AQ1541" s="72">
        <v>3260</v>
      </c>
      <c r="AR1541" s="72">
        <v>3290</v>
      </c>
      <c r="AS1541" s="72">
        <v>373500</v>
      </c>
      <c r="AT1541" s="72">
        <v>3295</v>
      </c>
      <c r="AU1541" s="72">
        <v>3300</v>
      </c>
      <c r="AV1541" s="72">
        <v>3210</v>
      </c>
      <c r="AW1541" s="72">
        <v>3265</v>
      </c>
      <c r="AX1541" s="72">
        <v>271700</v>
      </c>
      <c r="AY1541" s="72">
        <v>3260</v>
      </c>
      <c r="AZ1541" s="72">
        <v>3340</v>
      </c>
      <c r="BA1541" s="72">
        <v>3260</v>
      </c>
      <c r="BB1541" s="72">
        <v>3315</v>
      </c>
      <c r="BC1541" s="72">
        <v>169000</v>
      </c>
    </row>
    <row r="1542" spans="1:55" s="72" customFormat="1" ht="15">
      <c r="A1542" s="15" t="s">
        <v>18</v>
      </c>
      <c r="B1542" s="30">
        <v>3</v>
      </c>
      <c r="C1542" s="30">
        <v>3662</v>
      </c>
      <c r="D1542" s="10" t="s">
        <v>215</v>
      </c>
      <c r="E1542" s="15" t="s">
        <v>20</v>
      </c>
      <c r="F1542" s="15" t="s">
        <v>1092</v>
      </c>
      <c r="G1542" s="50">
        <v>2928</v>
      </c>
      <c r="H1542" s="50">
        <v>440</v>
      </c>
      <c r="I1542" s="58">
        <v>0.17680000000000001</v>
      </c>
      <c r="J1542" s="50">
        <v>2520600</v>
      </c>
      <c r="K1542" s="50">
        <v>2944</v>
      </c>
      <c r="L1542" s="53">
        <v>2699</v>
      </c>
      <c r="M1542" s="63">
        <f t="shared" si="158"/>
        <v>6.5306122448979598E-2</v>
      </c>
      <c r="N1542" s="42" t="str">
        <f>IFERROR(VLOOKUP(C1542, マスタ!$E$2:$G$33, 3, TRUE), "")</f>
        <v>36</v>
      </c>
      <c r="O1542" s="15" t="str">
        <f>IF(F1542 = "", "", TEXT( WORKDAY(TEXT(LEFT(F1542, FIND("(", F1542) - 1), "yyyy/mm/dd"), 1, マスタ!$A$2:$A$106), "yyyymmdd"))</f>
        <v>20170912</v>
      </c>
      <c r="P1542" s="16">
        <v>42990</v>
      </c>
      <c r="Q1542" s="56">
        <v>2920</v>
      </c>
      <c r="R1542" s="56">
        <v>2920</v>
      </c>
      <c r="S1542" s="56">
        <v>2744</v>
      </c>
      <c r="T1542" s="15" t="str">
        <f t="shared" si="159"/>
        <v>無</v>
      </c>
      <c r="U1542" s="15" t="str">
        <f t="shared" si="160"/>
        <v>有</v>
      </c>
      <c r="V1542" s="67">
        <f t="shared" si="161"/>
        <v>-2.732240437158473E-3</v>
      </c>
      <c r="W1542" s="17" t="s">
        <v>966</v>
      </c>
      <c r="X1542" s="46">
        <v>-29</v>
      </c>
      <c r="Y1542" s="71">
        <f t="shared" si="162"/>
        <v>-9.9043715846994544</v>
      </c>
      <c r="Z1542" s="72">
        <v>2920</v>
      </c>
      <c r="AA1542" s="72">
        <v>2920</v>
      </c>
      <c r="AB1542" s="72">
        <v>2854</v>
      </c>
      <c r="AC1542" s="72">
        <v>2860</v>
      </c>
      <c r="AD1542" s="72">
        <v>115700</v>
      </c>
      <c r="AE1542" s="72">
        <v>2862</v>
      </c>
      <c r="AF1542" s="72">
        <v>2865</v>
      </c>
      <c r="AG1542" s="72">
        <v>2832</v>
      </c>
      <c r="AH1542" s="72">
        <v>2837</v>
      </c>
      <c r="AI1542" s="72">
        <v>68100</v>
      </c>
      <c r="AJ1542" s="72">
        <v>2834</v>
      </c>
      <c r="AK1542" s="72">
        <v>2837</v>
      </c>
      <c r="AL1542" s="72">
        <v>2813</v>
      </c>
      <c r="AM1542" s="72">
        <v>2821</v>
      </c>
      <c r="AN1542" s="72">
        <v>51600</v>
      </c>
      <c r="AO1542" s="72">
        <v>2821</v>
      </c>
      <c r="AP1542" s="72">
        <v>2825</v>
      </c>
      <c r="AQ1542" s="72">
        <v>2803</v>
      </c>
      <c r="AR1542" s="72">
        <v>2816</v>
      </c>
      <c r="AS1542" s="72">
        <v>58900</v>
      </c>
      <c r="AT1542" s="72">
        <v>2816</v>
      </c>
      <c r="AU1542" s="72">
        <v>2816</v>
      </c>
      <c r="AV1542" s="72">
        <v>2791</v>
      </c>
      <c r="AW1542" s="72">
        <v>2809</v>
      </c>
      <c r="AX1542" s="72">
        <v>59500</v>
      </c>
      <c r="AY1542" s="72">
        <v>2809</v>
      </c>
      <c r="AZ1542" s="72">
        <v>2833</v>
      </c>
      <c r="BA1542" s="72">
        <v>2806</v>
      </c>
      <c r="BB1542" s="72">
        <v>2833</v>
      </c>
      <c r="BC1542" s="72">
        <v>30800</v>
      </c>
    </row>
    <row r="1543" spans="1:55" s="72" customFormat="1" ht="15">
      <c r="A1543" s="15" t="s">
        <v>18</v>
      </c>
      <c r="B1543" s="30">
        <v>4</v>
      </c>
      <c r="C1543" s="30">
        <v>3180</v>
      </c>
      <c r="D1543" s="10" t="s">
        <v>1093</v>
      </c>
      <c r="E1543" s="15" t="s">
        <v>20</v>
      </c>
      <c r="F1543" s="15" t="s">
        <v>1092</v>
      </c>
      <c r="G1543" s="50">
        <v>1719</v>
      </c>
      <c r="H1543" s="50">
        <v>246</v>
      </c>
      <c r="I1543" s="58">
        <v>0.16700000000000001</v>
      </c>
      <c r="J1543" s="50">
        <v>331600</v>
      </c>
      <c r="K1543" s="50">
        <v>1743</v>
      </c>
      <c r="L1543" s="53">
        <v>1488</v>
      </c>
      <c r="M1543" s="63">
        <f t="shared" si="158"/>
        <v>9.4117647058823528E-2</v>
      </c>
      <c r="N1543" s="42" t="str">
        <f>IFERROR(VLOOKUP(C1543, マスタ!$E$2:$G$33, 3, TRUE), "")</f>
        <v>繊維製品</v>
      </c>
      <c r="O1543" s="15" t="str">
        <f>IF(F1543 = "", "", TEXT( WORKDAY(TEXT(LEFT(F1543, FIND("(", F1543) - 1), "yyyy/mm/dd"), 1, マスタ!$A$2:$A$106), "yyyymmdd"))</f>
        <v>20170912</v>
      </c>
      <c r="P1543" s="16">
        <v>42990</v>
      </c>
      <c r="Q1543" s="56">
        <v>1717</v>
      </c>
      <c r="R1543" s="56">
        <v>1790</v>
      </c>
      <c r="S1543" s="56">
        <v>1650</v>
      </c>
      <c r="T1543" s="15" t="str">
        <f t="shared" si="159"/>
        <v>有</v>
      </c>
      <c r="U1543" s="15" t="str">
        <f t="shared" si="160"/>
        <v>有</v>
      </c>
      <c r="V1543" s="67">
        <f t="shared" si="161"/>
        <v>-1.1634671320535084E-3</v>
      </c>
      <c r="W1543" s="17" t="s">
        <v>966</v>
      </c>
      <c r="X1543" s="46">
        <v>-17</v>
      </c>
      <c r="Y1543" s="71">
        <f t="shared" si="162"/>
        <v>-9.8894706224549154</v>
      </c>
      <c r="Z1543" s="72">
        <v>1717</v>
      </c>
      <c r="AA1543" s="72">
        <v>1717</v>
      </c>
      <c r="AB1543" s="72">
        <v>1680</v>
      </c>
      <c r="AC1543" s="72">
        <v>1680</v>
      </c>
      <c r="AD1543" s="72">
        <v>25700</v>
      </c>
      <c r="AE1543" s="72">
        <v>1689</v>
      </c>
      <c r="AF1543" s="72">
        <v>1702</v>
      </c>
      <c r="AG1543" s="72">
        <v>1684</v>
      </c>
      <c r="AH1543" s="72">
        <v>1688</v>
      </c>
      <c r="AI1543" s="72">
        <v>6000</v>
      </c>
      <c r="AJ1543" s="72">
        <v>1690</v>
      </c>
      <c r="AK1543" s="72">
        <v>1690</v>
      </c>
      <c r="AL1543" s="72">
        <v>1650</v>
      </c>
      <c r="AM1543" s="72">
        <v>1671</v>
      </c>
      <c r="AN1543" s="72">
        <v>10400</v>
      </c>
      <c r="AO1543" s="72">
        <v>1667</v>
      </c>
      <c r="AP1543" s="72">
        <v>1684</v>
      </c>
      <c r="AQ1543" s="72">
        <v>1660</v>
      </c>
      <c r="AR1543" s="72">
        <v>1684</v>
      </c>
      <c r="AS1543" s="72">
        <v>8200</v>
      </c>
      <c r="AT1543" s="72">
        <v>1684</v>
      </c>
      <c r="AU1543" s="72">
        <v>1684</v>
      </c>
      <c r="AV1543" s="72">
        <v>1673</v>
      </c>
      <c r="AW1543" s="72">
        <v>1679</v>
      </c>
      <c r="AX1543" s="72">
        <v>800</v>
      </c>
      <c r="AY1543" s="72">
        <v>1672</v>
      </c>
      <c r="AZ1543" s="72">
        <v>1673</v>
      </c>
      <c r="BA1543" s="72">
        <v>1662</v>
      </c>
      <c r="BB1543" s="72">
        <v>1665</v>
      </c>
      <c r="BC1543" s="72">
        <v>2100</v>
      </c>
    </row>
    <row r="1544" spans="1:55" s="72" customFormat="1" ht="15">
      <c r="A1544" s="15" t="s">
        <v>18</v>
      </c>
      <c r="B1544" s="30">
        <v>5</v>
      </c>
      <c r="C1544" s="30">
        <v>7744</v>
      </c>
      <c r="D1544" s="10" t="s">
        <v>565</v>
      </c>
      <c r="E1544" s="15" t="s">
        <v>20</v>
      </c>
      <c r="F1544" s="15" t="s">
        <v>1092</v>
      </c>
      <c r="G1544" s="50">
        <v>1548</v>
      </c>
      <c r="H1544" s="50">
        <v>199</v>
      </c>
      <c r="I1544" s="58">
        <v>0.14749999999999999</v>
      </c>
      <c r="J1544" s="50">
        <v>1796600</v>
      </c>
      <c r="K1544" s="50">
        <v>1593</v>
      </c>
      <c r="L1544" s="53">
        <v>1376</v>
      </c>
      <c r="M1544" s="63">
        <f t="shared" si="158"/>
        <v>0.20737327188940091</v>
      </c>
      <c r="N1544" s="42" t="str">
        <f>IFERROR(VLOOKUP(C1544, マスタ!$E$2:$G$33, 3, TRUE), "")</f>
        <v>精密機械</v>
      </c>
      <c r="O1544" s="15" t="str">
        <f>IF(F1544 = "", "", TEXT( WORKDAY(TEXT(LEFT(F1544, FIND("(", F1544) - 1), "yyyy/mm/dd"), 1, マスタ!$A$2:$A$106), "yyyymmdd"))</f>
        <v>20170912</v>
      </c>
      <c r="P1544" s="16">
        <v>42990</v>
      </c>
      <c r="Q1544" s="56">
        <v>1530</v>
      </c>
      <c r="R1544" s="56">
        <v>1559</v>
      </c>
      <c r="S1544" s="56">
        <v>1471</v>
      </c>
      <c r="T1544" s="15" t="str">
        <f t="shared" si="159"/>
        <v>有</v>
      </c>
      <c r="U1544" s="15" t="str">
        <f t="shared" si="160"/>
        <v>有</v>
      </c>
      <c r="V1544" s="67">
        <f t="shared" si="161"/>
        <v>-1.1627906976744207E-2</v>
      </c>
      <c r="W1544" s="17" t="s">
        <v>966</v>
      </c>
      <c r="X1544" s="46">
        <v>-15</v>
      </c>
      <c r="Y1544" s="71">
        <f t="shared" si="162"/>
        <v>-9.6899224806201545</v>
      </c>
      <c r="Z1544" s="72">
        <v>1530</v>
      </c>
      <c r="AA1544" s="72">
        <v>1559</v>
      </c>
      <c r="AB1544" s="72">
        <v>1511</v>
      </c>
      <c r="AC1544" s="72">
        <v>1523</v>
      </c>
      <c r="AD1544" s="72">
        <v>199500</v>
      </c>
      <c r="AE1544" s="72">
        <v>1524</v>
      </c>
      <c r="AF1544" s="72">
        <v>1541</v>
      </c>
      <c r="AG1544" s="72">
        <v>1510</v>
      </c>
      <c r="AH1544" s="72">
        <v>1513</v>
      </c>
      <c r="AI1544" s="72">
        <v>40200</v>
      </c>
      <c r="AJ1544" s="72">
        <v>1512</v>
      </c>
      <c r="AK1544" s="72">
        <v>1524</v>
      </c>
      <c r="AL1544" s="72">
        <v>1500</v>
      </c>
      <c r="AM1544" s="72">
        <v>1518</v>
      </c>
      <c r="AN1544" s="72">
        <v>64500</v>
      </c>
      <c r="AO1544" s="72">
        <v>1516</v>
      </c>
      <c r="AP1544" s="72">
        <v>1543</v>
      </c>
      <c r="AQ1544" s="72">
        <v>1506</v>
      </c>
      <c r="AR1544" s="72">
        <v>1534</v>
      </c>
      <c r="AS1544" s="72">
        <v>42400</v>
      </c>
      <c r="AT1544" s="72">
        <v>1535</v>
      </c>
      <c r="AU1544" s="72">
        <v>1538</v>
      </c>
      <c r="AV1544" s="72">
        <v>1515</v>
      </c>
      <c r="AW1544" s="72">
        <v>1524</v>
      </c>
      <c r="AX1544" s="72">
        <v>30200</v>
      </c>
      <c r="AY1544" s="72">
        <v>1523</v>
      </c>
      <c r="AZ1544" s="72">
        <v>1534</v>
      </c>
      <c r="BA1544" s="72">
        <v>1518</v>
      </c>
      <c r="BB1544" s="72">
        <v>1530</v>
      </c>
      <c r="BC1544" s="72">
        <v>17600</v>
      </c>
    </row>
    <row r="1545" spans="1:55" s="72" customFormat="1" ht="15">
      <c r="A1545" s="15" t="s">
        <v>18</v>
      </c>
      <c r="B1545" s="30">
        <v>8</v>
      </c>
      <c r="C1545" s="30">
        <v>3186</v>
      </c>
      <c r="D1545" s="10" t="s">
        <v>25</v>
      </c>
      <c r="E1545" s="15" t="s">
        <v>20</v>
      </c>
      <c r="F1545" s="15" t="s">
        <v>1092</v>
      </c>
      <c r="G1545" s="50">
        <v>1905</v>
      </c>
      <c r="H1545" s="50">
        <v>176</v>
      </c>
      <c r="I1545" s="58">
        <v>0.1018</v>
      </c>
      <c r="J1545" s="50">
        <v>501000</v>
      </c>
      <c r="K1545" s="50">
        <v>1905</v>
      </c>
      <c r="L1545" s="53">
        <v>1743</v>
      </c>
      <c r="M1545" s="63">
        <f t="shared" si="158"/>
        <v>0</v>
      </c>
      <c r="N1545" s="42" t="str">
        <f>IFERROR(VLOOKUP(C1545, マスタ!$E$2:$G$33, 3, TRUE), "")</f>
        <v>繊維製品</v>
      </c>
      <c r="O1545" s="15" t="str">
        <f>IF(F1545 = "", "", TEXT( WORKDAY(TEXT(LEFT(F1545, FIND("(", F1545) - 1), "yyyy/mm/dd"), 1, マスタ!$A$2:$A$106), "yyyymmdd"))</f>
        <v>20170912</v>
      </c>
      <c r="P1545" s="16">
        <v>42990</v>
      </c>
      <c r="Q1545" s="56">
        <v>1893</v>
      </c>
      <c r="R1545" s="56">
        <v>1938</v>
      </c>
      <c r="S1545" s="56">
        <v>1854</v>
      </c>
      <c r="T1545" s="15" t="str">
        <f t="shared" si="159"/>
        <v>有</v>
      </c>
      <c r="U1545" s="15" t="str">
        <f t="shared" si="160"/>
        <v>有</v>
      </c>
      <c r="V1545" s="67">
        <f t="shared" si="161"/>
        <v>-6.2992125984252523E-3</v>
      </c>
      <c r="W1545" s="17" t="s">
        <v>966</v>
      </c>
      <c r="X1545" s="46">
        <v>-19</v>
      </c>
      <c r="Y1545" s="71">
        <f t="shared" si="162"/>
        <v>-9.9737532808398957</v>
      </c>
      <c r="Z1545" s="72">
        <v>1893</v>
      </c>
      <c r="AA1545" s="72">
        <v>1910</v>
      </c>
      <c r="AB1545" s="72">
        <v>1884</v>
      </c>
      <c r="AC1545" s="72">
        <v>1884</v>
      </c>
      <c r="AD1545" s="72">
        <v>25100</v>
      </c>
      <c r="AE1545" s="72">
        <v>1882</v>
      </c>
      <c r="AF1545" s="72">
        <v>1893</v>
      </c>
      <c r="AG1545" s="72">
        <v>1870</v>
      </c>
      <c r="AH1545" s="72">
        <v>1885</v>
      </c>
      <c r="AI1545" s="72">
        <v>14500</v>
      </c>
      <c r="AJ1545" s="72">
        <v>1885</v>
      </c>
      <c r="AK1545" s="72">
        <v>1885</v>
      </c>
      <c r="AL1545" s="72">
        <v>1872</v>
      </c>
      <c r="AM1545" s="72">
        <v>1874</v>
      </c>
      <c r="AN1545" s="72">
        <v>5600</v>
      </c>
      <c r="AO1545" s="72">
        <v>1873</v>
      </c>
      <c r="AP1545" s="72">
        <v>1882</v>
      </c>
      <c r="AQ1545" s="72">
        <v>1858</v>
      </c>
      <c r="AR1545" s="72">
        <v>1879</v>
      </c>
      <c r="AS1545" s="72">
        <v>11000</v>
      </c>
      <c r="AT1545" s="72">
        <v>1877</v>
      </c>
      <c r="AU1545" s="72">
        <v>1877</v>
      </c>
      <c r="AV1545" s="72">
        <v>1863</v>
      </c>
      <c r="AW1545" s="72">
        <v>1866</v>
      </c>
      <c r="AX1545" s="72">
        <v>7600</v>
      </c>
      <c r="AY1545" s="72">
        <v>1868</v>
      </c>
      <c r="AZ1545" s="72">
        <v>1878</v>
      </c>
      <c r="BA1545" s="72">
        <v>1868</v>
      </c>
      <c r="BB1545" s="72">
        <v>1875</v>
      </c>
      <c r="BC1545" s="72">
        <v>1800</v>
      </c>
    </row>
    <row r="1546" spans="1:55" s="72" customFormat="1" ht="15">
      <c r="A1546" s="15" t="s">
        <v>18</v>
      </c>
      <c r="B1546" s="30">
        <v>9</v>
      </c>
      <c r="C1546" s="30">
        <v>7715</v>
      </c>
      <c r="D1546" s="10" t="s">
        <v>974</v>
      </c>
      <c r="E1546" s="15" t="s">
        <v>20</v>
      </c>
      <c r="F1546" s="15" t="s">
        <v>1092</v>
      </c>
      <c r="G1546" s="50">
        <v>1076</v>
      </c>
      <c r="H1546" s="50">
        <v>98</v>
      </c>
      <c r="I1546" s="58">
        <v>0.1002</v>
      </c>
      <c r="J1546" s="50">
        <v>367100</v>
      </c>
      <c r="K1546" s="50">
        <v>1077</v>
      </c>
      <c r="L1546" s="53">
        <v>1004</v>
      </c>
      <c r="M1546" s="63">
        <f t="shared" si="158"/>
        <v>1.3698630136986301E-2</v>
      </c>
      <c r="N1546" s="42" t="str">
        <f>IFERROR(VLOOKUP(C1546, マスタ!$E$2:$G$33, 3, TRUE), "")</f>
        <v>精密機械</v>
      </c>
      <c r="O1546" s="15" t="str">
        <f>IF(F1546 = "", "", TEXT( WORKDAY(TEXT(LEFT(F1546, FIND("(", F1546) - 1), "yyyy/mm/dd"), 1, マスタ!$A$2:$A$106), "yyyymmdd"))</f>
        <v>20170912</v>
      </c>
      <c r="P1546" s="16">
        <v>42990</v>
      </c>
      <c r="Q1546" s="56">
        <v>1088</v>
      </c>
      <c r="R1546" s="56">
        <v>1089</v>
      </c>
      <c r="S1546" s="56">
        <v>1050</v>
      </c>
      <c r="T1546" s="15" t="str">
        <f t="shared" si="159"/>
        <v>無</v>
      </c>
      <c r="U1546" s="15" t="str">
        <f t="shared" si="160"/>
        <v>有</v>
      </c>
      <c r="V1546" s="67">
        <f t="shared" si="161"/>
        <v>1.1152416356877248E-2</v>
      </c>
      <c r="W1546" s="17" t="s">
        <v>966</v>
      </c>
      <c r="X1546" s="46">
        <v>-10</v>
      </c>
      <c r="Y1546" s="71">
        <f t="shared" si="162"/>
        <v>-9.2936802973977706</v>
      </c>
      <c r="Z1546" s="72">
        <v>1088</v>
      </c>
      <c r="AA1546" s="72">
        <v>1089</v>
      </c>
      <c r="AB1546" s="72">
        <v>1062</v>
      </c>
      <c r="AC1546" s="72">
        <v>1076</v>
      </c>
      <c r="AD1546" s="72">
        <v>30800</v>
      </c>
      <c r="AE1546" s="72">
        <v>1075</v>
      </c>
      <c r="AF1546" s="72">
        <v>1075</v>
      </c>
      <c r="AG1546" s="72">
        <v>1056</v>
      </c>
      <c r="AH1546" s="72">
        <v>1057</v>
      </c>
      <c r="AI1546" s="72">
        <v>7600</v>
      </c>
      <c r="AJ1546" s="72">
        <v>1058</v>
      </c>
      <c r="AK1546" s="72">
        <v>1068</v>
      </c>
      <c r="AL1546" s="72">
        <v>1058</v>
      </c>
      <c r="AM1546" s="72">
        <v>1061</v>
      </c>
      <c r="AN1546" s="72">
        <v>2200</v>
      </c>
      <c r="AO1546" s="72">
        <v>1061</v>
      </c>
      <c r="AP1546" s="72">
        <v>1061</v>
      </c>
      <c r="AQ1546" s="72">
        <v>1057</v>
      </c>
      <c r="AR1546" s="72">
        <v>1059</v>
      </c>
      <c r="AS1546" s="72">
        <v>5000</v>
      </c>
      <c r="AT1546" s="72">
        <v>1061</v>
      </c>
      <c r="AU1546" s="72">
        <v>1064</v>
      </c>
      <c r="AV1546" s="72">
        <v>1061</v>
      </c>
      <c r="AW1546" s="72">
        <v>1064</v>
      </c>
      <c r="AX1546" s="72">
        <v>1900</v>
      </c>
      <c r="AY1546" s="72">
        <v>1063</v>
      </c>
      <c r="AZ1546" s="72">
        <v>1072</v>
      </c>
      <c r="BA1546" s="72">
        <v>1063</v>
      </c>
      <c r="BB1546" s="72">
        <v>1066</v>
      </c>
      <c r="BC1546" s="72">
        <v>2300</v>
      </c>
    </row>
    <row r="1547" spans="1:55" s="72" customFormat="1" ht="27">
      <c r="A1547" s="15" t="s">
        <v>18</v>
      </c>
      <c r="B1547" s="30">
        <v>13</v>
      </c>
      <c r="C1547" s="30">
        <v>6723</v>
      </c>
      <c r="D1547" s="10" t="s">
        <v>285</v>
      </c>
      <c r="E1547" s="15" t="s">
        <v>20</v>
      </c>
      <c r="F1547" s="15" t="s">
        <v>1092</v>
      </c>
      <c r="G1547" s="50">
        <v>1175</v>
      </c>
      <c r="H1547" s="50">
        <v>84</v>
      </c>
      <c r="I1547" s="58">
        <v>7.6999999999999999E-2</v>
      </c>
      <c r="J1547" s="50">
        <v>16162800</v>
      </c>
      <c r="K1547" s="50">
        <v>1177</v>
      </c>
      <c r="L1547" s="53">
        <v>1096</v>
      </c>
      <c r="M1547" s="63">
        <f t="shared" si="158"/>
        <v>2.4691358024691357E-2</v>
      </c>
      <c r="N1547" s="42" t="str">
        <f>IFERROR(VLOOKUP(C1547, マスタ!$E$2:$G$33, 3, TRUE), "")</f>
        <v>電気</v>
      </c>
      <c r="O1547" s="15" t="str">
        <f>IF(F1547 = "", "", TEXT( WORKDAY(TEXT(LEFT(F1547, FIND("(", F1547) - 1), "yyyy/mm/dd"), 1, マスタ!$A$2:$A$106), "yyyymmdd"))</f>
        <v>20170912</v>
      </c>
      <c r="P1547" s="16">
        <v>42990</v>
      </c>
      <c r="Q1547" s="56">
        <v>1197</v>
      </c>
      <c r="R1547" s="56">
        <v>1235</v>
      </c>
      <c r="S1547" s="56">
        <v>1185</v>
      </c>
      <c r="T1547" s="15" t="str">
        <f t="shared" si="159"/>
        <v>有</v>
      </c>
      <c r="U1547" s="15" t="str">
        <f t="shared" si="160"/>
        <v>有</v>
      </c>
      <c r="V1547" s="67">
        <f t="shared" si="161"/>
        <v>1.8723404255319043E-2</v>
      </c>
      <c r="W1547" s="17" t="s">
        <v>968</v>
      </c>
      <c r="X1547" s="46">
        <v>23</v>
      </c>
      <c r="Y1547" s="71">
        <f t="shared" si="162"/>
        <v>19.574468085106382</v>
      </c>
      <c r="Z1547" s="72">
        <v>1197</v>
      </c>
      <c r="AA1547" s="72">
        <v>1219</v>
      </c>
      <c r="AB1547" s="72">
        <v>1193</v>
      </c>
      <c r="AC1547" s="72">
        <v>1210</v>
      </c>
      <c r="AD1547" s="72">
        <v>1359800</v>
      </c>
      <c r="AE1547" s="72">
        <v>1211</v>
      </c>
      <c r="AF1547" s="72">
        <v>1216</v>
      </c>
      <c r="AG1547" s="72">
        <v>1209</v>
      </c>
      <c r="AH1547" s="72">
        <v>1213</v>
      </c>
      <c r="AI1547" s="72">
        <v>318300</v>
      </c>
      <c r="AJ1547" s="72">
        <v>1213</v>
      </c>
      <c r="AK1547" s="72">
        <v>1229</v>
      </c>
      <c r="AL1547" s="72">
        <v>1213</v>
      </c>
      <c r="AM1547" s="72">
        <v>1228</v>
      </c>
      <c r="AN1547" s="72">
        <v>670400</v>
      </c>
      <c r="AO1547" s="72">
        <v>1228</v>
      </c>
      <c r="AP1547" s="72">
        <v>1235</v>
      </c>
      <c r="AQ1547" s="72">
        <v>1217</v>
      </c>
      <c r="AR1547" s="72">
        <v>1219</v>
      </c>
      <c r="AS1547" s="72">
        <v>763400</v>
      </c>
      <c r="AT1547" s="72">
        <v>1220</v>
      </c>
      <c r="AU1547" s="72">
        <v>1222</v>
      </c>
      <c r="AV1547" s="72">
        <v>1203</v>
      </c>
      <c r="AW1547" s="72">
        <v>1204</v>
      </c>
      <c r="AX1547" s="72">
        <v>333400</v>
      </c>
      <c r="AY1547" s="72">
        <v>1205</v>
      </c>
      <c r="AZ1547" s="72">
        <v>1214</v>
      </c>
      <c r="BA1547" s="72">
        <v>1203</v>
      </c>
      <c r="BB1547" s="72">
        <v>1211</v>
      </c>
      <c r="BC1547" s="72">
        <v>226200</v>
      </c>
    </row>
    <row r="1548" spans="1:55" s="72" customFormat="1" ht="15">
      <c r="A1548" s="15" t="s">
        <v>18</v>
      </c>
      <c r="B1548" s="30">
        <v>14</v>
      </c>
      <c r="C1548" s="30">
        <v>6908</v>
      </c>
      <c r="D1548" s="10" t="s">
        <v>220</v>
      </c>
      <c r="E1548" s="15" t="s">
        <v>20</v>
      </c>
      <c r="F1548" s="15" t="s">
        <v>1092</v>
      </c>
      <c r="G1548" s="50">
        <v>5960</v>
      </c>
      <c r="H1548" s="50">
        <v>420</v>
      </c>
      <c r="I1548" s="58">
        <v>7.5800000000000006E-2</v>
      </c>
      <c r="J1548" s="50">
        <v>347000</v>
      </c>
      <c r="K1548" s="50">
        <v>6100</v>
      </c>
      <c r="L1548" s="53">
        <v>5670</v>
      </c>
      <c r="M1548" s="63">
        <f t="shared" si="158"/>
        <v>0.32558139534883723</v>
      </c>
      <c r="N1548" s="42" t="str">
        <f>IFERROR(VLOOKUP(C1548, マスタ!$E$2:$G$33, 3, TRUE), "")</f>
        <v>電気</v>
      </c>
      <c r="O1548" s="15" t="str">
        <f>IF(F1548 = "", "", TEXT( WORKDAY(TEXT(LEFT(F1548, FIND("(", F1548) - 1), "yyyy/mm/dd"), 1, マスタ!$A$2:$A$106), "yyyymmdd"))</f>
        <v>20170912</v>
      </c>
      <c r="P1548" s="16">
        <v>42990</v>
      </c>
      <c r="Q1548" s="56">
        <v>5990</v>
      </c>
      <c r="R1548" s="56">
        <v>5990</v>
      </c>
      <c r="S1548" s="56">
        <v>5830</v>
      </c>
      <c r="T1548" s="15" t="str">
        <f t="shared" si="159"/>
        <v>無</v>
      </c>
      <c r="U1548" s="15" t="str">
        <f t="shared" si="160"/>
        <v>有</v>
      </c>
      <c r="V1548" s="67">
        <f t="shared" si="161"/>
        <v>5.0335570469799418E-3</v>
      </c>
      <c r="W1548" s="17" t="s">
        <v>966</v>
      </c>
      <c r="X1548" s="46">
        <v>-59</v>
      </c>
      <c r="Y1548" s="71">
        <f t="shared" si="162"/>
        <v>-9.8993288590604038</v>
      </c>
      <c r="Z1548" s="72">
        <v>5990</v>
      </c>
      <c r="AA1548" s="72">
        <v>5990</v>
      </c>
      <c r="AB1548" s="72">
        <v>5850</v>
      </c>
      <c r="AC1548" s="72">
        <v>5850</v>
      </c>
      <c r="AD1548" s="72">
        <v>31300</v>
      </c>
      <c r="AE1548" s="72">
        <v>5850</v>
      </c>
      <c r="AF1548" s="72">
        <v>5910</v>
      </c>
      <c r="AG1548" s="72">
        <v>5830</v>
      </c>
      <c r="AH1548" s="72">
        <v>5910</v>
      </c>
      <c r="AI1548" s="72">
        <v>15600</v>
      </c>
      <c r="AJ1548" s="72">
        <v>5900</v>
      </c>
      <c r="AK1548" s="72">
        <v>5940</v>
      </c>
      <c r="AL1548" s="72">
        <v>5870</v>
      </c>
      <c r="AM1548" s="72">
        <v>5920</v>
      </c>
      <c r="AN1548" s="72">
        <v>7100</v>
      </c>
      <c r="AO1548" s="72">
        <v>5930</v>
      </c>
      <c r="AP1548" s="72">
        <v>5960</v>
      </c>
      <c r="AQ1548" s="72">
        <v>5930</v>
      </c>
      <c r="AR1548" s="72">
        <v>5960</v>
      </c>
      <c r="AS1548" s="72">
        <v>3100</v>
      </c>
      <c r="AT1548" s="72">
        <v>5940</v>
      </c>
      <c r="AU1548" s="72">
        <v>5940</v>
      </c>
      <c r="AV1548" s="72">
        <v>5880</v>
      </c>
      <c r="AW1548" s="72">
        <v>5890</v>
      </c>
      <c r="AX1548" s="72">
        <v>6600</v>
      </c>
      <c r="AY1548" s="72">
        <v>5870</v>
      </c>
      <c r="AZ1548" s="72">
        <v>5880</v>
      </c>
      <c r="BA1548" s="72">
        <v>5860</v>
      </c>
      <c r="BB1548" s="72">
        <v>5880</v>
      </c>
      <c r="BC1548" s="72">
        <v>3400</v>
      </c>
    </row>
    <row r="1549" spans="1:55" s="72" customFormat="1" ht="27">
      <c r="A1549" s="15" t="s">
        <v>18</v>
      </c>
      <c r="B1549" s="30">
        <v>15</v>
      </c>
      <c r="C1549" s="30">
        <v>3053</v>
      </c>
      <c r="D1549" s="10" t="s">
        <v>1073</v>
      </c>
      <c r="E1549" s="15" t="s">
        <v>20</v>
      </c>
      <c r="F1549" s="15" t="s">
        <v>1092</v>
      </c>
      <c r="G1549" s="50">
        <v>3680</v>
      </c>
      <c r="H1549" s="50">
        <v>255</v>
      </c>
      <c r="I1549" s="58">
        <v>7.4499999999999997E-2</v>
      </c>
      <c r="J1549" s="50">
        <v>748800</v>
      </c>
      <c r="K1549" s="50">
        <v>3745</v>
      </c>
      <c r="L1549" s="53">
        <v>3500</v>
      </c>
      <c r="M1549" s="63">
        <f t="shared" si="158"/>
        <v>0.26530612244897961</v>
      </c>
      <c r="N1549" s="42" t="str">
        <f>IFERROR(VLOOKUP(C1549, マスタ!$E$2:$G$33, 3, TRUE), "")</f>
        <v>繊維製品</v>
      </c>
      <c r="O1549" s="15" t="str">
        <f>IF(F1549 = "", "", TEXT( WORKDAY(TEXT(LEFT(F1549, FIND("(", F1549) - 1), "yyyy/mm/dd"), 1, マスタ!$A$2:$A$106), "yyyymmdd"))</f>
        <v>20170912</v>
      </c>
      <c r="P1549" s="16">
        <v>42990</v>
      </c>
      <c r="Q1549" s="56">
        <v>3745</v>
      </c>
      <c r="R1549" s="56">
        <v>3790</v>
      </c>
      <c r="S1549" s="56">
        <v>3570</v>
      </c>
      <c r="T1549" s="15" t="str">
        <f t="shared" si="159"/>
        <v>有</v>
      </c>
      <c r="U1549" s="15" t="str">
        <f t="shared" si="160"/>
        <v>有</v>
      </c>
      <c r="V1549" s="67">
        <f t="shared" si="161"/>
        <v>1.7663043478260976E-2</v>
      </c>
      <c r="W1549" s="17" t="s">
        <v>966</v>
      </c>
      <c r="X1549" s="46">
        <v>-36</v>
      </c>
      <c r="Y1549" s="71">
        <f t="shared" si="162"/>
        <v>-9.7826086956521738</v>
      </c>
      <c r="Z1549" s="72">
        <v>3745</v>
      </c>
      <c r="AA1549" s="72">
        <v>3790</v>
      </c>
      <c r="AB1549" s="72">
        <v>3655</v>
      </c>
      <c r="AC1549" s="72">
        <v>3675</v>
      </c>
      <c r="AD1549" s="72">
        <v>116300</v>
      </c>
      <c r="AE1549" s="72">
        <v>3680</v>
      </c>
      <c r="AF1549" s="72">
        <v>3725</v>
      </c>
      <c r="AG1549" s="72">
        <v>3660</v>
      </c>
      <c r="AH1549" s="72">
        <v>3685</v>
      </c>
      <c r="AI1549" s="72">
        <v>29500</v>
      </c>
      <c r="AJ1549" s="72">
        <v>3675</v>
      </c>
      <c r="AK1549" s="72">
        <v>3700</v>
      </c>
      <c r="AL1549" s="72">
        <v>3670</v>
      </c>
      <c r="AM1549" s="72">
        <v>3695</v>
      </c>
      <c r="AN1549" s="72">
        <v>12900</v>
      </c>
      <c r="AO1549" s="72">
        <v>3690</v>
      </c>
      <c r="AP1549" s="72">
        <v>3700</v>
      </c>
      <c r="AQ1549" s="72">
        <v>3615</v>
      </c>
      <c r="AR1549" s="72">
        <v>3655</v>
      </c>
      <c r="AS1549" s="72">
        <v>41800</v>
      </c>
      <c r="AT1549" s="72">
        <v>3650</v>
      </c>
      <c r="AU1549" s="72">
        <v>3665</v>
      </c>
      <c r="AV1549" s="72">
        <v>3640</v>
      </c>
      <c r="AW1549" s="72">
        <v>3665</v>
      </c>
      <c r="AX1549" s="72">
        <v>8000</v>
      </c>
      <c r="AY1549" s="72">
        <v>3670</v>
      </c>
      <c r="AZ1549" s="72">
        <v>3670</v>
      </c>
      <c r="BA1549" s="72">
        <v>3660</v>
      </c>
      <c r="BB1549" s="72">
        <v>3665</v>
      </c>
      <c r="BC1549" s="72">
        <v>2900</v>
      </c>
    </row>
    <row r="1550" spans="1:55" s="72" customFormat="1" ht="15">
      <c r="A1550" s="15" t="s">
        <v>18</v>
      </c>
      <c r="B1550" s="30">
        <v>16</v>
      </c>
      <c r="C1550" s="30">
        <v>6619</v>
      </c>
      <c r="D1550" s="10" t="s">
        <v>123</v>
      </c>
      <c r="E1550" s="15" t="s">
        <v>20</v>
      </c>
      <c r="F1550" s="15" t="s">
        <v>1092</v>
      </c>
      <c r="G1550" s="50">
        <v>2275</v>
      </c>
      <c r="H1550" s="50">
        <v>153</v>
      </c>
      <c r="I1550" s="58">
        <v>7.2099999999999997E-2</v>
      </c>
      <c r="J1550" s="50">
        <v>977600</v>
      </c>
      <c r="K1550" s="50">
        <v>2306</v>
      </c>
      <c r="L1550" s="53">
        <v>2155</v>
      </c>
      <c r="M1550" s="63">
        <f t="shared" si="158"/>
        <v>0.20529801324503311</v>
      </c>
      <c r="N1550" s="42" t="str">
        <f>IFERROR(VLOOKUP(C1550, マスタ!$E$2:$G$33, 3, TRUE), "")</f>
        <v>電気</v>
      </c>
      <c r="O1550" s="15" t="str">
        <f>IF(F1550 = "", "", TEXT( WORKDAY(TEXT(LEFT(F1550, FIND("(", F1550) - 1), "yyyy/mm/dd"), 1, マスタ!$A$2:$A$106), "yyyymmdd"))</f>
        <v>20170912</v>
      </c>
      <c r="P1550" s="16">
        <v>42990</v>
      </c>
      <c r="Q1550" s="56">
        <v>2372</v>
      </c>
      <c r="R1550" s="56">
        <v>2428</v>
      </c>
      <c r="S1550" s="56">
        <v>2325</v>
      </c>
      <c r="T1550" s="15" t="str">
        <f t="shared" si="159"/>
        <v>有</v>
      </c>
      <c r="U1550" s="15" t="str">
        <f t="shared" si="160"/>
        <v>有</v>
      </c>
      <c r="V1550" s="67">
        <f t="shared" si="161"/>
        <v>4.2637362637362619E-2</v>
      </c>
      <c r="W1550" s="17" t="s">
        <v>966</v>
      </c>
      <c r="X1550" s="46">
        <v>-22</v>
      </c>
      <c r="Y1550" s="71">
        <f t="shared" si="162"/>
        <v>-9.6703296703296697</v>
      </c>
      <c r="Z1550" s="72">
        <v>2372</v>
      </c>
      <c r="AA1550" s="72">
        <v>2381</v>
      </c>
      <c r="AB1550" s="72">
        <v>2351</v>
      </c>
      <c r="AC1550" s="72">
        <v>2358</v>
      </c>
      <c r="AD1550" s="72">
        <v>156400</v>
      </c>
      <c r="AE1550" s="72">
        <v>2360</v>
      </c>
      <c r="AF1550" s="72">
        <v>2363</v>
      </c>
      <c r="AG1550" s="72">
        <v>2325</v>
      </c>
      <c r="AH1550" s="72">
        <v>2331</v>
      </c>
      <c r="AI1550" s="72">
        <v>66700</v>
      </c>
      <c r="AJ1550" s="72">
        <v>2337</v>
      </c>
      <c r="AK1550" s="72">
        <v>2369</v>
      </c>
      <c r="AL1550" s="72">
        <v>2334</v>
      </c>
      <c r="AM1550" s="72">
        <v>2369</v>
      </c>
      <c r="AN1550" s="72">
        <v>52800</v>
      </c>
      <c r="AO1550" s="72">
        <v>2365</v>
      </c>
      <c r="AP1550" s="72">
        <v>2385</v>
      </c>
      <c r="AQ1550" s="72">
        <v>2363</v>
      </c>
      <c r="AR1550" s="72">
        <v>2374</v>
      </c>
      <c r="AS1550" s="72">
        <v>81300</v>
      </c>
      <c r="AT1550" s="72">
        <v>2376</v>
      </c>
      <c r="AU1550" s="72">
        <v>2377</v>
      </c>
      <c r="AV1550" s="72">
        <v>2354</v>
      </c>
      <c r="AW1550" s="72">
        <v>2358</v>
      </c>
      <c r="AX1550" s="72">
        <v>29000</v>
      </c>
      <c r="AY1550" s="72">
        <v>2357</v>
      </c>
      <c r="AZ1550" s="72">
        <v>2364</v>
      </c>
      <c r="BA1550" s="72">
        <v>2348</v>
      </c>
      <c r="BB1550" s="72">
        <v>2360</v>
      </c>
      <c r="BC1550" s="72">
        <v>20600</v>
      </c>
    </row>
    <row r="1551" spans="1:55" s="72" customFormat="1" ht="15">
      <c r="A1551" s="15" t="s">
        <v>18</v>
      </c>
      <c r="B1551" s="30">
        <v>18</v>
      </c>
      <c r="C1551" s="30">
        <v>6963</v>
      </c>
      <c r="D1551" s="10" t="s">
        <v>148</v>
      </c>
      <c r="E1551" s="15" t="s">
        <v>20</v>
      </c>
      <c r="F1551" s="15" t="s">
        <v>1092</v>
      </c>
      <c r="G1551" s="50">
        <v>8800</v>
      </c>
      <c r="H1551" s="50">
        <v>580</v>
      </c>
      <c r="I1551" s="58">
        <v>7.0599999999999996E-2</v>
      </c>
      <c r="J1551" s="50">
        <v>1253100</v>
      </c>
      <c r="K1551" s="50">
        <v>8820</v>
      </c>
      <c r="L1551" s="53">
        <v>8330</v>
      </c>
      <c r="M1551" s="63">
        <f t="shared" si="158"/>
        <v>4.0816326530612242E-2</v>
      </c>
      <c r="N1551" s="42" t="str">
        <f>IFERROR(VLOOKUP(C1551, マスタ!$E$2:$G$33, 3, TRUE), "")</f>
        <v>電気</v>
      </c>
      <c r="O1551" s="15" t="str">
        <f>IF(F1551 = "", "", TEXT( WORKDAY(TEXT(LEFT(F1551, FIND("(", F1551) - 1), "yyyy/mm/dd"), 1, マスタ!$A$2:$A$106), "yyyymmdd"))</f>
        <v>20170912</v>
      </c>
      <c r="P1551" s="16">
        <v>42990</v>
      </c>
      <c r="Q1551" s="56">
        <v>8860</v>
      </c>
      <c r="R1551" s="56">
        <v>8920</v>
      </c>
      <c r="S1551" s="56">
        <v>8770</v>
      </c>
      <c r="T1551" s="15" t="str">
        <f t="shared" si="159"/>
        <v>無</v>
      </c>
      <c r="U1551" s="15" t="str">
        <f t="shared" si="160"/>
        <v>有</v>
      </c>
      <c r="V1551" s="67">
        <f t="shared" si="161"/>
        <v>6.8181818181818343E-3</v>
      </c>
      <c r="W1551" s="17" t="s">
        <v>969</v>
      </c>
      <c r="X1551" s="46">
        <v>-20</v>
      </c>
      <c r="Y1551" s="71">
        <f t="shared" si="162"/>
        <v>-2.2727272727272725</v>
      </c>
      <c r="Z1551" s="72">
        <v>8860</v>
      </c>
      <c r="AA1551" s="72">
        <v>8920</v>
      </c>
      <c r="AB1551" s="72">
        <v>8850</v>
      </c>
      <c r="AC1551" s="72">
        <v>8880</v>
      </c>
      <c r="AD1551" s="72">
        <v>79600</v>
      </c>
      <c r="AE1551" s="72">
        <v>8870</v>
      </c>
      <c r="AF1551" s="72">
        <v>8880</v>
      </c>
      <c r="AG1551" s="72">
        <v>8840</v>
      </c>
      <c r="AH1551" s="72">
        <v>8880</v>
      </c>
      <c r="AI1551" s="72">
        <v>7700</v>
      </c>
      <c r="AJ1551" s="72">
        <v>8890</v>
      </c>
      <c r="AK1551" s="72">
        <v>8890</v>
      </c>
      <c r="AL1551" s="72">
        <v>8870</v>
      </c>
      <c r="AM1551" s="72">
        <v>8870</v>
      </c>
      <c r="AN1551" s="72">
        <v>9700</v>
      </c>
      <c r="AO1551" s="72">
        <v>8870</v>
      </c>
      <c r="AP1551" s="72">
        <v>8880</v>
      </c>
      <c r="AQ1551" s="72">
        <v>8840</v>
      </c>
      <c r="AR1551" s="72">
        <v>8860</v>
      </c>
      <c r="AS1551" s="72">
        <v>15600</v>
      </c>
      <c r="AT1551" s="72">
        <v>8850</v>
      </c>
      <c r="AU1551" s="72">
        <v>8860</v>
      </c>
      <c r="AV1551" s="72">
        <v>8820</v>
      </c>
      <c r="AW1551" s="72">
        <v>8840</v>
      </c>
      <c r="AX1551" s="72">
        <v>8400</v>
      </c>
      <c r="AY1551" s="72">
        <v>8840</v>
      </c>
      <c r="AZ1551" s="72">
        <v>8860</v>
      </c>
      <c r="BA1551" s="72">
        <v>8830</v>
      </c>
      <c r="BB1551" s="72">
        <v>8850</v>
      </c>
      <c r="BC1551" s="72">
        <v>4000</v>
      </c>
    </row>
    <row r="1552" spans="1:55" s="72" customFormat="1" ht="15">
      <c r="A1552" s="15" t="s">
        <v>18</v>
      </c>
      <c r="B1552" s="30">
        <v>19</v>
      </c>
      <c r="C1552" s="30">
        <v>6165</v>
      </c>
      <c r="D1552" s="10" t="s">
        <v>43</v>
      </c>
      <c r="E1552" s="15" t="s">
        <v>20</v>
      </c>
      <c r="F1552" s="15" t="s">
        <v>1092</v>
      </c>
      <c r="G1552" s="50">
        <v>1795</v>
      </c>
      <c r="H1552" s="50">
        <v>117</v>
      </c>
      <c r="I1552" s="58">
        <v>6.9699999999999998E-2</v>
      </c>
      <c r="J1552" s="50">
        <v>314100</v>
      </c>
      <c r="K1552" s="50">
        <v>1829</v>
      </c>
      <c r="L1552" s="53">
        <v>1730</v>
      </c>
      <c r="M1552" s="63">
        <f t="shared" si="158"/>
        <v>0.34343434343434343</v>
      </c>
      <c r="N1552" s="42" t="str">
        <f>IFERROR(VLOOKUP(C1552, マスタ!$E$2:$G$33, 3, TRUE), "")</f>
        <v>機械</v>
      </c>
      <c r="O1552" s="15" t="str">
        <f>IF(F1552 = "", "", TEXT( WORKDAY(TEXT(LEFT(F1552, FIND("(", F1552) - 1), "yyyy/mm/dd"), 1, マスタ!$A$2:$A$106), "yyyymmdd"))</f>
        <v>20170912</v>
      </c>
      <c r="P1552" s="16">
        <v>42990</v>
      </c>
      <c r="Q1552" s="56">
        <v>1860</v>
      </c>
      <c r="R1552" s="56">
        <v>1885</v>
      </c>
      <c r="S1552" s="56">
        <v>1835</v>
      </c>
      <c r="T1552" s="15" t="str">
        <f t="shared" si="159"/>
        <v>有</v>
      </c>
      <c r="U1552" s="15" t="str">
        <f t="shared" si="160"/>
        <v>有</v>
      </c>
      <c r="V1552" s="67">
        <f t="shared" si="161"/>
        <v>3.6211699164345301E-2</v>
      </c>
      <c r="W1552" s="17" t="s">
        <v>966</v>
      </c>
      <c r="X1552" s="46">
        <v>-17</v>
      </c>
      <c r="Y1552" s="71">
        <f t="shared" si="162"/>
        <v>-9.4707520891364911</v>
      </c>
      <c r="Z1552" s="72">
        <v>1860</v>
      </c>
      <c r="AA1552" s="72">
        <v>1885</v>
      </c>
      <c r="AB1552" s="72">
        <v>1860</v>
      </c>
      <c r="AC1552" s="72">
        <v>1883</v>
      </c>
      <c r="AD1552" s="72">
        <v>34100</v>
      </c>
      <c r="AE1552" s="72">
        <v>1882</v>
      </c>
      <c r="AF1552" s="72">
        <v>1884</v>
      </c>
      <c r="AG1552" s="72">
        <v>1842</v>
      </c>
      <c r="AH1552" s="72">
        <v>1854</v>
      </c>
      <c r="AI1552" s="72">
        <v>17600</v>
      </c>
      <c r="AJ1552" s="72">
        <v>1850</v>
      </c>
      <c r="AK1552" s="72">
        <v>1859</v>
      </c>
      <c r="AL1552" s="72">
        <v>1847</v>
      </c>
      <c r="AM1552" s="72">
        <v>1850</v>
      </c>
      <c r="AN1552" s="72">
        <v>4200</v>
      </c>
      <c r="AO1552" s="72">
        <v>1848</v>
      </c>
      <c r="AP1552" s="72">
        <v>1870</v>
      </c>
      <c r="AQ1552" s="72">
        <v>1848</v>
      </c>
      <c r="AR1552" s="72">
        <v>1870</v>
      </c>
      <c r="AS1552" s="72">
        <v>7300</v>
      </c>
      <c r="AT1552" s="72">
        <v>1872</v>
      </c>
      <c r="AU1552" s="72">
        <v>1875</v>
      </c>
      <c r="AV1552" s="72">
        <v>1844</v>
      </c>
      <c r="AW1552" s="72">
        <v>1844</v>
      </c>
      <c r="AX1552" s="72">
        <v>8700</v>
      </c>
      <c r="AY1552" s="72">
        <v>1842</v>
      </c>
      <c r="AZ1552" s="72">
        <v>1854</v>
      </c>
      <c r="BA1552" s="72">
        <v>1835</v>
      </c>
      <c r="BB1552" s="72">
        <v>1839</v>
      </c>
      <c r="BC1552" s="72">
        <v>6500</v>
      </c>
    </row>
    <row r="1553" spans="1:55" s="72" customFormat="1" ht="15">
      <c r="A1553" s="15" t="s">
        <v>18</v>
      </c>
      <c r="B1553" s="30">
        <v>20</v>
      </c>
      <c r="C1553" s="30">
        <v>9743</v>
      </c>
      <c r="D1553" s="10" t="s">
        <v>1051</v>
      </c>
      <c r="E1553" s="15" t="s">
        <v>20</v>
      </c>
      <c r="F1553" s="15" t="s">
        <v>1092</v>
      </c>
      <c r="G1553" s="50">
        <v>1341</v>
      </c>
      <c r="H1553" s="50">
        <v>87</v>
      </c>
      <c r="I1553" s="58">
        <v>6.9400000000000003E-2</v>
      </c>
      <c r="J1553" s="50">
        <v>587900</v>
      </c>
      <c r="K1553" s="50">
        <v>1347</v>
      </c>
      <c r="L1553" s="53">
        <v>1265</v>
      </c>
      <c r="M1553" s="63">
        <f t="shared" si="158"/>
        <v>7.3170731707317069E-2</v>
      </c>
      <c r="N1553" s="42" t="str">
        <f>IFERROR(VLOOKUP(C1553, マスタ!$E$2:$G$33, 3, TRUE), "")</f>
        <v>サービス</v>
      </c>
      <c r="O1553" s="15" t="str">
        <f>IF(F1553 = "", "", TEXT( WORKDAY(TEXT(LEFT(F1553, FIND("(", F1553) - 1), "yyyy/mm/dd"), 1, マスタ!$A$2:$A$106), "yyyymmdd"))</f>
        <v>20170912</v>
      </c>
      <c r="P1553" s="16">
        <v>42990</v>
      </c>
      <c r="Q1553" s="56">
        <v>1360</v>
      </c>
      <c r="R1553" s="56">
        <v>1402</v>
      </c>
      <c r="S1553" s="56">
        <v>1360</v>
      </c>
      <c r="T1553" s="15" t="str">
        <f t="shared" si="159"/>
        <v>有</v>
      </c>
      <c r="U1553" s="15" t="str">
        <f t="shared" si="160"/>
        <v>無</v>
      </c>
      <c r="V1553" s="67">
        <f t="shared" si="161"/>
        <v>1.4168530947054503E-2</v>
      </c>
      <c r="W1553" s="17" t="s">
        <v>968</v>
      </c>
      <c r="X1553" s="46">
        <v>26</v>
      </c>
      <c r="Y1553" s="71">
        <f t="shared" si="162"/>
        <v>19.388516032811335</v>
      </c>
      <c r="Z1553" s="72">
        <v>1360</v>
      </c>
      <c r="AA1553" s="72">
        <v>1393</v>
      </c>
      <c r="AB1553" s="72">
        <v>1360</v>
      </c>
      <c r="AC1553" s="72">
        <v>1390</v>
      </c>
      <c r="AD1553" s="72">
        <v>63200</v>
      </c>
      <c r="AE1553" s="72">
        <v>1390</v>
      </c>
      <c r="AF1553" s="72">
        <v>1399</v>
      </c>
      <c r="AG1553" s="72">
        <v>1385</v>
      </c>
      <c r="AH1553" s="72">
        <v>1399</v>
      </c>
      <c r="AI1553" s="72">
        <v>23500</v>
      </c>
      <c r="AJ1553" s="72">
        <v>1399</v>
      </c>
      <c r="AK1553" s="72">
        <v>1402</v>
      </c>
      <c r="AL1553" s="72">
        <v>1394</v>
      </c>
      <c r="AM1553" s="72">
        <v>1397</v>
      </c>
      <c r="AN1553" s="72">
        <v>24400</v>
      </c>
      <c r="AO1553" s="72">
        <v>1395</v>
      </c>
      <c r="AP1553" s="72">
        <v>1398</v>
      </c>
      <c r="AQ1553" s="72">
        <v>1391</v>
      </c>
      <c r="AR1553" s="72">
        <v>1393</v>
      </c>
      <c r="AS1553" s="72">
        <v>18500</v>
      </c>
      <c r="AT1553" s="72">
        <v>1393</v>
      </c>
      <c r="AU1553" s="72">
        <v>1393</v>
      </c>
      <c r="AV1553" s="72">
        <v>1384</v>
      </c>
      <c r="AW1553" s="72">
        <v>1385</v>
      </c>
      <c r="AX1553" s="72">
        <v>20600</v>
      </c>
      <c r="AY1553" s="72">
        <v>1385</v>
      </c>
      <c r="AZ1553" s="72">
        <v>1388</v>
      </c>
      <c r="BA1553" s="72">
        <v>1379</v>
      </c>
      <c r="BB1553" s="72">
        <v>1385</v>
      </c>
      <c r="BC1553" s="72">
        <v>11300</v>
      </c>
    </row>
    <row r="1554" spans="1:55" s="72" customFormat="1" ht="15">
      <c r="A1554" s="15" t="s">
        <v>18</v>
      </c>
      <c r="B1554" s="30">
        <v>21</v>
      </c>
      <c r="C1554" s="30">
        <v>5998</v>
      </c>
      <c r="D1554" s="10" t="s">
        <v>196</v>
      </c>
      <c r="E1554" s="15" t="s">
        <v>20</v>
      </c>
      <c r="F1554" s="15" t="s">
        <v>1092</v>
      </c>
      <c r="G1554" s="50">
        <v>2575</v>
      </c>
      <c r="H1554" s="50">
        <v>164</v>
      </c>
      <c r="I1554" s="58">
        <v>6.8000000000000005E-2</v>
      </c>
      <c r="J1554" s="50">
        <v>30200</v>
      </c>
      <c r="K1554" s="50">
        <v>2585</v>
      </c>
      <c r="L1554" s="53">
        <v>2420</v>
      </c>
      <c r="M1554" s="63">
        <f t="shared" si="158"/>
        <v>6.0606060606060608E-2</v>
      </c>
      <c r="N1554" s="42" t="str">
        <f>IFERROR(VLOOKUP(C1554, マスタ!$E$2:$G$33, 3, TRUE), "")</f>
        <v>金属製品</v>
      </c>
      <c r="O1554" s="15" t="str">
        <f>IF(F1554 = "", "", TEXT( WORKDAY(TEXT(LEFT(F1554, FIND("(", F1554) - 1), "yyyy/mm/dd"), 1, マスタ!$A$2:$A$106), "yyyymmdd"))</f>
        <v>20170912</v>
      </c>
      <c r="P1554" s="16">
        <v>42990</v>
      </c>
      <c r="Q1554" s="56">
        <v>2606</v>
      </c>
      <c r="R1554" s="56">
        <v>2639</v>
      </c>
      <c r="S1554" s="56">
        <v>2550</v>
      </c>
      <c r="T1554" s="15" t="str">
        <f t="shared" si="159"/>
        <v>有</v>
      </c>
      <c r="U1554" s="15" t="str">
        <f t="shared" si="160"/>
        <v>有</v>
      </c>
      <c r="V1554" s="67">
        <f t="shared" si="161"/>
        <v>1.2038834951456412E-2</v>
      </c>
      <c r="W1554" s="17" t="s">
        <v>967</v>
      </c>
      <c r="X1554" s="46">
        <v>1</v>
      </c>
      <c r="Y1554" s="71">
        <f t="shared" si="162"/>
        <v>0.38834951456310685</v>
      </c>
      <c r="Z1554" s="72">
        <v>2606</v>
      </c>
      <c r="AA1554" s="72">
        <v>2626</v>
      </c>
      <c r="AB1554" s="72">
        <v>2606</v>
      </c>
      <c r="AC1554" s="72">
        <v>2623</v>
      </c>
      <c r="AD1554" s="72">
        <v>3500</v>
      </c>
      <c r="AE1554" s="72">
        <v>2630</v>
      </c>
      <c r="AF1554" s="72">
        <v>2639</v>
      </c>
      <c r="AG1554" s="72">
        <v>2630</v>
      </c>
      <c r="AH1554" s="72">
        <v>2639</v>
      </c>
      <c r="AI1554" s="72">
        <v>200</v>
      </c>
      <c r="AJ1554" s="72">
        <v>2638</v>
      </c>
      <c r="AK1554" s="72">
        <v>2638</v>
      </c>
      <c r="AL1554" s="72">
        <v>2626</v>
      </c>
      <c r="AM1554" s="72">
        <v>2626</v>
      </c>
      <c r="AN1554" s="72">
        <v>300</v>
      </c>
      <c r="AO1554" s="72">
        <v>2626</v>
      </c>
      <c r="AP1554" s="72">
        <v>2626</v>
      </c>
      <c r="AQ1554" s="72">
        <v>2619</v>
      </c>
      <c r="AR1554" s="72">
        <v>2619</v>
      </c>
      <c r="AS1554" s="72">
        <v>300</v>
      </c>
      <c r="AT1554" s="72">
        <v>2615</v>
      </c>
      <c r="AU1554" s="72">
        <v>2615</v>
      </c>
      <c r="AV1554" s="72">
        <v>2607</v>
      </c>
      <c r="AW1554" s="72">
        <v>2607</v>
      </c>
      <c r="AX1554" s="72">
        <v>200</v>
      </c>
      <c r="AY1554" s="72">
        <v>2612</v>
      </c>
      <c r="AZ1554" s="72">
        <v>2629</v>
      </c>
      <c r="BA1554" s="72">
        <v>2612</v>
      </c>
      <c r="BB1554" s="72">
        <v>2629</v>
      </c>
      <c r="BC1554" s="72">
        <v>300</v>
      </c>
    </row>
    <row r="1555" spans="1:55" s="72" customFormat="1" ht="15">
      <c r="A1555" s="15" t="s">
        <v>18</v>
      </c>
      <c r="B1555" s="30">
        <v>22</v>
      </c>
      <c r="C1555" s="30">
        <v>6087</v>
      </c>
      <c r="D1555" s="10" t="s">
        <v>150</v>
      </c>
      <c r="E1555" s="15" t="s">
        <v>20</v>
      </c>
      <c r="F1555" s="15" t="s">
        <v>1092</v>
      </c>
      <c r="G1555" s="50">
        <v>4990</v>
      </c>
      <c r="H1555" s="50">
        <v>310</v>
      </c>
      <c r="I1555" s="58">
        <v>6.6199999999999995E-2</v>
      </c>
      <c r="J1555" s="50">
        <v>28100</v>
      </c>
      <c r="K1555" s="50">
        <v>4990</v>
      </c>
      <c r="L1555" s="53">
        <v>4825</v>
      </c>
      <c r="M1555" s="63">
        <f t="shared" si="158"/>
        <v>0</v>
      </c>
      <c r="N1555" s="42" t="str">
        <f>IFERROR(VLOOKUP(C1555, マスタ!$E$2:$G$33, 3, TRUE), "")</f>
        <v>機械</v>
      </c>
      <c r="O1555" s="15" t="str">
        <f>IF(F1555 = "", "", TEXT( WORKDAY(TEXT(LEFT(F1555, FIND("(", F1555) - 1), "yyyy/mm/dd"), 1, マスタ!$A$2:$A$106), "yyyymmdd"))</f>
        <v>20170912</v>
      </c>
      <c r="P1555" s="16">
        <v>42990</v>
      </c>
      <c r="Q1555" s="56">
        <v>4975</v>
      </c>
      <c r="R1555" s="56">
        <v>5050</v>
      </c>
      <c r="S1555" s="56">
        <v>4930</v>
      </c>
      <c r="T1555" s="15" t="str">
        <f t="shared" si="159"/>
        <v>有</v>
      </c>
      <c r="U1555" s="15" t="str">
        <f t="shared" si="160"/>
        <v>無</v>
      </c>
      <c r="V1555" s="67">
        <f t="shared" si="161"/>
        <v>-3.0060120240480437E-3</v>
      </c>
      <c r="W1555" s="17" t="s">
        <v>967</v>
      </c>
      <c r="X1555" s="46">
        <v>20</v>
      </c>
      <c r="Y1555" s="71">
        <f t="shared" si="162"/>
        <v>4.0080160320641278</v>
      </c>
      <c r="Z1555" s="72">
        <v>4975</v>
      </c>
      <c r="AA1555" s="72">
        <v>5050</v>
      </c>
      <c r="AB1555" s="72">
        <v>4975</v>
      </c>
      <c r="AC1555" s="72">
        <v>5040</v>
      </c>
      <c r="AD1555" s="72">
        <v>2500</v>
      </c>
      <c r="AE1555" s="72">
        <v>5010</v>
      </c>
      <c r="AF1555" s="72">
        <v>5030</v>
      </c>
      <c r="AG1555" s="72">
        <v>5010</v>
      </c>
      <c r="AH1555" s="72">
        <v>5030</v>
      </c>
      <c r="AI1555" s="72">
        <v>600</v>
      </c>
      <c r="AJ1555" s="72">
        <v>5010</v>
      </c>
      <c r="AK1555" s="72">
        <v>5010</v>
      </c>
      <c r="AL1555" s="72">
        <v>5010</v>
      </c>
      <c r="AM1555" s="72">
        <v>5010</v>
      </c>
      <c r="AN1555" s="72">
        <v>300</v>
      </c>
      <c r="AO1555" s="72">
        <v>4995</v>
      </c>
      <c r="AP1555" s="72">
        <v>4995</v>
      </c>
      <c r="AQ1555" s="72">
        <v>4995</v>
      </c>
      <c r="AR1555" s="72">
        <v>4995</v>
      </c>
      <c r="AS1555" s="72">
        <v>100</v>
      </c>
      <c r="AT1555" s="72">
        <v>4995</v>
      </c>
      <c r="AU1555" s="72">
        <v>4995</v>
      </c>
      <c r="AV1555" s="72">
        <v>4995</v>
      </c>
      <c r="AW1555" s="72">
        <v>4995</v>
      </c>
      <c r="AX1555" s="72">
        <v>200</v>
      </c>
      <c r="BC1555" s="72">
        <v>0</v>
      </c>
    </row>
    <row r="1556" spans="1:55" s="72" customFormat="1" ht="15">
      <c r="A1556" s="15" t="s">
        <v>18</v>
      </c>
      <c r="B1556" s="30">
        <v>23</v>
      </c>
      <c r="C1556" s="30">
        <v>6407</v>
      </c>
      <c r="D1556" s="10" t="s">
        <v>88</v>
      </c>
      <c r="E1556" s="15" t="s">
        <v>20</v>
      </c>
      <c r="F1556" s="15" t="s">
        <v>1092</v>
      </c>
      <c r="G1556" s="50">
        <v>2053</v>
      </c>
      <c r="H1556" s="50">
        <v>123</v>
      </c>
      <c r="I1556" s="58">
        <v>6.3700000000000007E-2</v>
      </c>
      <c r="J1556" s="50">
        <v>923200</v>
      </c>
      <c r="K1556" s="50">
        <v>2062</v>
      </c>
      <c r="L1556" s="53">
        <v>1969</v>
      </c>
      <c r="M1556" s="63">
        <f t="shared" si="158"/>
        <v>9.6774193548387094E-2</v>
      </c>
      <c r="N1556" s="42" t="str">
        <f>IFERROR(VLOOKUP(C1556, マスタ!$E$2:$G$33, 3, TRUE), "")</f>
        <v>機械</v>
      </c>
      <c r="O1556" s="15" t="str">
        <f>IF(F1556 = "", "", TEXT( WORKDAY(TEXT(LEFT(F1556, FIND("(", F1556) - 1), "yyyy/mm/dd"), 1, マスタ!$A$2:$A$106), "yyyymmdd"))</f>
        <v>20170912</v>
      </c>
      <c r="P1556" s="16">
        <v>42990</v>
      </c>
      <c r="Q1556" s="56">
        <v>2087</v>
      </c>
      <c r="R1556" s="56">
        <v>2123</v>
      </c>
      <c r="S1556" s="56">
        <v>2055</v>
      </c>
      <c r="T1556" s="15" t="str">
        <f t="shared" si="159"/>
        <v>有</v>
      </c>
      <c r="U1556" s="15" t="str">
        <f t="shared" si="160"/>
        <v>有</v>
      </c>
      <c r="V1556" s="67">
        <f t="shared" si="161"/>
        <v>1.6561130053580175E-2</v>
      </c>
      <c r="W1556" s="17" t="s">
        <v>969</v>
      </c>
      <c r="X1556" s="46">
        <v>-3</v>
      </c>
      <c r="Y1556" s="71">
        <f t="shared" si="162"/>
        <v>-1.4612761811982464</v>
      </c>
      <c r="Z1556" s="72">
        <v>2087</v>
      </c>
      <c r="AA1556" s="72">
        <v>2123</v>
      </c>
      <c r="AB1556" s="72">
        <v>2086</v>
      </c>
      <c r="AC1556" s="72">
        <v>2112</v>
      </c>
      <c r="AD1556" s="72">
        <v>98600</v>
      </c>
      <c r="AE1556" s="72">
        <v>2114</v>
      </c>
      <c r="AF1556" s="72">
        <v>2114</v>
      </c>
      <c r="AG1556" s="72">
        <v>2086</v>
      </c>
      <c r="AH1556" s="72">
        <v>2099</v>
      </c>
      <c r="AI1556" s="72">
        <v>58300</v>
      </c>
      <c r="AJ1556" s="72">
        <v>2099</v>
      </c>
      <c r="AK1556" s="72">
        <v>2109</v>
      </c>
      <c r="AL1556" s="72">
        <v>2094</v>
      </c>
      <c r="AM1556" s="72">
        <v>2099</v>
      </c>
      <c r="AN1556" s="72">
        <v>17900</v>
      </c>
      <c r="AO1556" s="72">
        <v>2098</v>
      </c>
      <c r="AP1556" s="72">
        <v>2111</v>
      </c>
      <c r="AQ1556" s="72">
        <v>2091</v>
      </c>
      <c r="AR1556" s="72">
        <v>2099</v>
      </c>
      <c r="AS1556" s="72">
        <v>24400</v>
      </c>
      <c r="AT1556" s="72">
        <v>2098</v>
      </c>
      <c r="AU1556" s="72">
        <v>2100</v>
      </c>
      <c r="AV1556" s="72">
        <v>2081</v>
      </c>
      <c r="AW1556" s="72">
        <v>2084</v>
      </c>
      <c r="AX1556" s="72">
        <v>11300</v>
      </c>
      <c r="AY1556" s="72">
        <v>2086</v>
      </c>
      <c r="AZ1556" s="72">
        <v>2088</v>
      </c>
      <c r="BA1556" s="72">
        <v>2075</v>
      </c>
      <c r="BB1556" s="72">
        <v>2082</v>
      </c>
      <c r="BC1556" s="72">
        <v>15000</v>
      </c>
    </row>
    <row r="1557" spans="1:55" s="72" customFormat="1" ht="15">
      <c r="A1557" s="15" t="s">
        <v>18</v>
      </c>
      <c r="B1557" s="30">
        <v>24</v>
      </c>
      <c r="C1557" s="30">
        <v>6240</v>
      </c>
      <c r="D1557" s="10" t="s">
        <v>194</v>
      </c>
      <c r="E1557" s="15" t="s">
        <v>20</v>
      </c>
      <c r="F1557" s="15" t="s">
        <v>1092</v>
      </c>
      <c r="G1557" s="50">
        <v>4420</v>
      </c>
      <c r="H1557" s="50">
        <v>260</v>
      </c>
      <c r="I1557" s="58">
        <v>6.25E-2</v>
      </c>
      <c r="J1557" s="50">
        <v>705900</v>
      </c>
      <c r="K1557" s="50">
        <v>4420</v>
      </c>
      <c r="L1557" s="53">
        <v>4270</v>
      </c>
      <c r="M1557" s="63">
        <f t="shared" si="158"/>
        <v>0</v>
      </c>
      <c r="N1557" s="42" t="str">
        <f>IFERROR(VLOOKUP(C1557, マスタ!$E$2:$G$33, 3, TRUE), "")</f>
        <v>機械</v>
      </c>
      <c r="O1557" s="15" t="str">
        <f>IF(F1557 = "", "", TEXT( WORKDAY(TEXT(LEFT(F1557, FIND("(", F1557) - 1), "yyyy/mm/dd"), 1, マスタ!$A$2:$A$106), "yyyymmdd"))</f>
        <v>20170912</v>
      </c>
      <c r="P1557" s="16">
        <v>42990</v>
      </c>
      <c r="Q1557" s="56">
        <v>4505</v>
      </c>
      <c r="R1557" s="56">
        <v>4540</v>
      </c>
      <c r="S1557" s="56">
        <v>4215</v>
      </c>
      <c r="T1557" s="15" t="str">
        <f t="shared" si="159"/>
        <v>無</v>
      </c>
      <c r="U1557" s="15" t="str">
        <f t="shared" si="160"/>
        <v>有</v>
      </c>
      <c r="V1557" s="67">
        <f t="shared" si="161"/>
        <v>1.9230769230769162E-2</v>
      </c>
      <c r="W1557" s="17" t="s">
        <v>966</v>
      </c>
      <c r="X1557" s="46">
        <v>-44</v>
      </c>
      <c r="Y1557" s="71">
        <f t="shared" si="162"/>
        <v>-9.9547511312217196</v>
      </c>
      <c r="Z1557" s="72">
        <v>4505</v>
      </c>
      <c r="AA1557" s="72">
        <v>4540</v>
      </c>
      <c r="AB1557" s="72">
        <v>4450</v>
      </c>
      <c r="AC1557" s="72">
        <v>4480</v>
      </c>
      <c r="AD1557" s="72">
        <v>112500</v>
      </c>
      <c r="AE1557" s="72">
        <v>4480</v>
      </c>
      <c r="AF1557" s="72">
        <v>4485</v>
      </c>
      <c r="AG1557" s="72">
        <v>4430</v>
      </c>
      <c r="AH1557" s="72">
        <v>4480</v>
      </c>
      <c r="AI1557" s="72">
        <v>33300</v>
      </c>
      <c r="AJ1557" s="72">
        <v>4480</v>
      </c>
      <c r="AK1557" s="72">
        <v>4500</v>
      </c>
      <c r="AL1557" s="72">
        <v>4480</v>
      </c>
      <c r="AM1557" s="72">
        <v>4500</v>
      </c>
      <c r="AN1557" s="72">
        <v>18000</v>
      </c>
      <c r="AO1557" s="72">
        <v>4495</v>
      </c>
      <c r="AP1557" s="72">
        <v>4515</v>
      </c>
      <c r="AQ1557" s="72">
        <v>4470</v>
      </c>
      <c r="AR1557" s="72">
        <v>4485</v>
      </c>
      <c r="AS1557" s="72">
        <v>26800</v>
      </c>
      <c r="AT1557" s="72">
        <v>4485</v>
      </c>
      <c r="AU1557" s="72">
        <v>4485</v>
      </c>
      <c r="AV1557" s="72">
        <v>4435</v>
      </c>
      <c r="AW1557" s="72">
        <v>4460</v>
      </c>
      <c r="AX1557" s="72">
        <v>26600</v>
      </c>
      <c r="AY1557" s="72">
        <v>4455</v>
      </c>
      <c r="AZ1557" s="72">
        <v>4455</v>
      </c>
      <c r="BA1557" s="72">
        <v>4395</v>
      </c>
      <c r="BB1557" s="72">
        <v>4395</v>
      </c>
      <c r="BC1557" s="72">
        <v>50700</v>
      </c>
    </row>
    <row r="1558" spans="1:55" s="72" customFormat="1" ht="15">
      <c r="A1558" s="15" t="s">
        <v>18</v>
      </c>
      <c r="B1558" s="30">
        <v>25</v>
      </c>
      <c r="C1558" s="30">
        <v>6920</v>
      </c>
      <c r="D1558" s="10" t="s">
        <v>214</v>
      </c>
      <c r="E1558" s="15" t="s">
        <v>20</v>
      </c>
      <c r="F1558" s="15" t="s">
        <v>1092</v>
      </c>
      <c r="G1558" s="50">
        <v>2154</v>
      </c>
      <c r="H1558" s="50">
        <v>126</v>
      </c>
      <c r="I1558" s="58">
        <v>6.2100000000000002E-2</v>
      </c>
      <c r="J1558" s="50">
        <v>857500</v>
      </c>
      <c r="K1558" s="50">
        <v>2164</v>
      </c>
      <c r="L1558" s="53">
        <v>2079</v>
      </c>
      <c r="M1558" s="63">
        <f t="shared" si="158"/>
        <v>0.11764705882352941</v>
      </c>
      <c r="N1558" s="42" t="str">
        <f>IFERROR(VLOOKUP(C1558, マスタ!$E$2:$G$33, 3, TRUE), "")</f>
        <v>電気</v>
      </c>
      <c r="O1558" s="15" t="str">
        <f>IF(F1558 = "", "", TEXT( WORKDAY(TEXT(LEFT(F1558, FIND("(", F1558) - 1), "yyyy/mm/dd"), 1, マスタ!$A$2:$A$106), "yyyymmdd"))</f>
        <v>20170912</v>
      </c>
      <c r="P1558" s="16">
        <v>42990</v>
      </c>
      <c r="Q1558" s="56">
        <v>2163</v>
      </c>
      <c r="R1558" s="56">
        <v>2175</v>
      </c>
      <c r="S1558" s="56">
        <v>2088</v>
      </c>
      <c r="T1558" s="15" t="str">
        <f t="shared" si="159"/>
        <v>無</v>
      </c>
      <c r="U1558" s="15" t="str">
        <f t="shared" si="160"/>
        <v>有</v>
      </c>
      <c r="V1558" s="67">
        <f t="shared" si="161"/>
        <v>4.1782729805013297E-3</v>
      </c>
      <c r="W1558" s="17" t="s">
        <v>966</v>
      </c>
      <c r="X1558" s="46">
        <v>-21</v>
      </c>
      <c r="Y1558" s="71">
        <f t="shared" si="162"/>
        <v>-9.7493036211699167</v>
      </c>
      <c r="Z1558" s="72">
        <v>2163</v>
      </c>
      <c r="AA1558" s="72">
        <v>2166</v>
      </c>
      <c r="AB1558" s="72">
        <v>2112</v>
      </c>
      <c r="AC1558" s="72">
        <v>2118</v>
      </c>
      <c r="AD1558" s="72">
        <v>70500</v>
      </c>
      <c r="AE1558" s="72">
        <v>2118</v>
      </c>
      <c r="AF1558" s="72">
        <v>2118</v>
      </c>
      <c r="AG1558" s="72">
        <v>2088</v>
      </c>
      <c r="AH1558" s="72">
        <v>2101</v>
      </c>
      <c r="AI1558" s="72">
        <v>64700</v>
      </c>
      <c r="AJ1558" s="72">
        <v>2100</v>
      </c>
      <c r="AK1558" s="72">
        <v>2139</v>
      </c>
      <c r="AL1558" s="72">
        <v>2094</v>
      </c>
      <c r="AM1558" s="72">
        <v>2133</v>
      </c>
      <c r="AN1558" s="72">
        <v>30000</v>
      </c>
      <c r="AO1558" s="72">
        <v>2130</v>
      </c>
      <c r="AP1558" s="72">
        <v>2145</v>
      </c>
      <c r="AQ1558" s="72">
        <v>2119</v>
      </c>
      <c r="AR1558" s="72">
        <v>2145</v>
      </c>
      <c r="AS1558" s="72">
        <v>14500</v>
      </c>
      <c r="AT1558" s="72">
        <v>2136</v>
      </c>
      <c r="AU1558" s="72">
        <v>2145</v>
      </c>
      <c r="AV1558" s="72">
        <v>2115</v>
      </c>
      <c r="AW1558" s="72">
        <v>2117</v>
      </c>
      <c r="AX1558" s="72">
        <v>20800</v>
      </c>
      <c r="AY1558" s="72">
        <v>2116</v>
      </c>
      <c r="AZ1558" s="72">
        <v>2120</v>
      </c>
      <c r="BA1558" s="72">
        <v>2112</v>
      </c>
      <c r="BB1558" s="72">
        <v>2118</v>
      </c>
      <c r="BC1558" s="72">
        <v>7100</v>
      </c>
    </row>
    <row r="1559" spans="1:55" s="72" customFormat="1" ht="15">
      <c r="A1559" s="15" t="s">
        <v>18</v>
      </c>
      <c r="B1559" s="30">
        <v>26</v>
      </c>
      <c r="C1559" s="30">
        <v>3179</v>
      </c>
      <c r="D1559" s="10" t="s">
        <v>249</v>
      </c>
      <c r="E1559" s="15" t="s">
        <v>20</v>
      </c>
      <c r="F1559" s="15" t="s">
        <v>1092</v>
      </c>
      <c r="G1559" s="50">
        <v>2353</v>
      </c>
      <c r="H1559" s="50">
        <v>135</v>
      </c>
      <c r="I1559" s="58">
        <v>6.0900000000000003E-2</v>
      </c>
      <c r="J1559" s="50">
        <v>532700</v>
      </c>
      <c r="K1559" s="50">
        <v>2380</v>
      </c>
      <c r="L1559" s="53">
        <v>2173</v>
      </c>
      <c r="M1559" s="63">
        <f t="shared" si="158"/>
        <v>0.13043478260869565</v>
      </c>
      <c r="N1559" s="42" t="str">
        <f>IFERROR(VLOOKUP(C1559, マスタ!$E$2:$G$33, 3, TRUE), "")</f>
        <v>繊維製品</v>
      </c>
      <c r="O1559" s="15" t="str">
        <f>IF(F1559 = "", "", TEXT( WORKDAY(TEXT(LEFT(F1559, FIND("(", F1559) - 1), "yyyy/mm/dd"), 1, マスタ!$A$2:$A$106), "yyyymmdd"))</f>
        <v>20170912</v>
      </c>
      <c r="P1559" s="16">
        <v>42990</v>
      </c>
      <c r="Q1559" s="56">
        <v>2369</v>
      </c>
      <c r="R1559" s="56">
        <v>2464</v>
      </c>
      <c r="S1559" s="56">
        <v>2329</v>
      </c>
      <c r="T1559" s="15" t="str">
        <f t="shared" si="159"/>
        <v>有</v>
      </c>
      <c r="U1559" s="15" t="str">
        <f t="shared" si="160"/>
        <v>有</v>
      </c>
      <c r="V1559" s="67">
        <f t="shared" si="161"/>
        <v>6.799830004249996E-3</v>
      </c>
      <c r="W1559" s="17" t="s">
        <v>966</v>
      </c>
      <c r="X1559" s="46">
        <v>-23</v>
      </c>
      <c r="Y1559" s="71">
        <f t="shared" si="162"/>
        <v>-9.7747556311092225</v>
      </c>
      <c r="Z1559" s="72">
        <v>2369</v>
      </c>
      <c r="AA1559" s="72">
        <v>2369</v>
      </c>
      <c r="AB1559" s="72">
        <v>2333</v>
      </c>
      <c r="AC1559" s="72">
        <v>2347</v>
      </c>
      <c r="AD1559" s="72">
        <v>22300</v>
      </c>
      <c r="AE1559" s="72">
        <v>2341</v>
      </c>
      <c r="AF1559" s="72">
        <v>2365</v>
      </c>
      <c r="AG1559" s="72">
        <v>2329</v>
      </c>
      <c r="AH1559" s="72">
        <v>2361</v>
      </c>
      <c r="AI1559" s="72">
        <v>5500</v>
      </c>
      <c r="AJ1559" s="72">
        <v>2367</v>
      </c>
      <c r="AK1559" s="72">
        <v>2410</v>
      </c>
      <c r="AL1559" s="72">
        <v>2364</v>
      </c>
      <c r="AM1559" s="72">
        <v>2410</v>
      </c>
      <c r="AN1559" s="72">
        <v>17500</v>
      </c>
      <c r="AO1559" s="72">
        <v>2412</v>
      </c>
      <c r="AP1559" s="72">
        <v>2415</v>
      </c>
      <c r="AQ1559" s="72">
        <v>2385</v>
      </c>
      <c r="AR1559" s="72">
        <v>2404</v>
      </c>
      <c r="AS1559" s="72">
        <v>9900</v>
      </c>
      <c r="AT1559" s="72">
        <v>2402</v>
      </c>
      <c r="AU1559" s="72">
        <v>2408</v>
      </c>
      <c r="AV1559" s="72">
        <v>2372</v>
      </c>
      <c r="AW1559" s="72">
        <v>2388</v>
      </c>
      <c r="AX1559" s="72">
        <v>8100</v>
      </c>
      <c r="AY1559" s="72">
        <v>2390</v>
      </c>
      <c r="AZ1559" s="72">
        <v>2425</v>
      </c>
      <c r="BA1559" s="72">
        <v>2388</v>
      </c>
      <c r="BB1559" s="72">
        <v>2419</v>
      </c>
      <c r="BC1559" s="72">
        <v>16500</v>
      </c>
    </row>
    <row r="1560" spans="1:55" s="72" customFormat="1" ht="15">
      <c r="A1560" s="15" t="s">
        <v>18</v>
      </c>
      <c r="B1560" s="30">
        <v>28</v>
      </c>
      <c r="C1560" s="30">
        <v>6826</v>
      </c>
      <c r="D1560" s="10" t="s">
        <v>46</v>
      </c>
      <c r="E1560" s="15" t="s">
        <v>20</v>
      </c>
      <c r="F1560" s="15" t="s">
        <v>1092</v>
      </c>
      <c r="G1560" s="50">
        <v>1725</v>
      </c>
      <c r="H1560" s="50">
        <v>95</v>
      </c>
      <c r="I1560" s="58">
        <v>5.8299999999999998E-2</v>
      </c>
      <c r="J1560" s="50">
        <v>61500</v>
      </c>
      <c r="K1560" s="50">
        <v>1725</v>
      </c>
      <c r="L1560" s="53">
        <v>1639</v>
      </c>
      <c r="M1560" s="63">
        <f t="shared" si="158"/>
        <v>0</v>
      </c>
      <c r="N1560" s="42" t="str">
        <f>IFERROR(VLOOKUP(C1560, マスタ!$E$2:$G$33, 3, TRUE), "")</f>
        <v>電気</v>
      </c>
      <c r="O1560" s="15" t="str">
        <f>IF(F1560 = "", "", TEXT( WORKDAY(TEXT(LEFT(F1560, FIND("(", F1560) - 1), "yyyy/mm/dd"), 1, マスタ!$A$2:$A$106), "yyyymmdd"))</f>
        <v>20170912</v>
      </c>
      <c r="P1560" s="16">
        <v>42990</v>
      </c>
      <c r="Q1560" s="56">
        <v>1723</v>
      </c>
      <c r="R1560" s="56">
        <v>1767</v>
      </c>
      <c r="S1560" s="56">
        <v>1713</v>
      </c>
      <c r="T1560" s="15" t="str">
        <f t="shared" si="159"/>
        <v>有</v>
      </c>
      <c r="U1560" s="15" t="str">
        <f t="shared" si="160"/>
        <v>無</v>
      </c>
      <c r="V1560" s="67">
        <f t="shared" si="161"/>
        <v>-1.159420289855051E-3</v>
      </c>
      <c r="W1560" s="17" t="s">
        <v>967</v>
      </c>
      <c r="X1560" s="46">
        <v>11</v>
      </c>
      <c r="Y1560" s="71">
        <f t="shared" si="162"/>
        <v>6.3768115942028984</v>
      </c>
      <c r="Z1560" s="72">
        <v>1723</v>
      </c>
      <c r="AA1560" s="72">
        <v>1724</v>
      </c>
      <c r="AB1560" s="72">
        <v>1713</v>
      </c>
      <c r="AC1560" s="72">
        <v>1716</v>
      </c>
      <c r="AD1560" s="72">
        <v>3200</v>
      </c>
      <c r="AE1560" s="72">
        <v>1715</v>
      </c>
      <c r="AF1560" s="72">
        <v>1723</v>
      </c>
      <c r="AG1560" s="72">
        <v>1715</v>
      </c>
      <c r="AH1560" s="72">
        <v>1723</v>
      </c>
      <c r="AI1560" s="72">
        <v>1300</v>
      </c>
      <c r="AJ1560" s="72">
        <v>1724</v>
      </c>
      <c r="AK1560" s="72">
        <v>1734</v>
      </c>
      <c r="AL1560" s="72">
        <v>1722</v>
      </c>
      <c r="AM1560" s="72">
        <v>1726</v>
      </c>
      <c r="AN1560" s="72">
        <v>8100</v>
      </c>
      <c r="AO1560" s="72">
        <v>1725</v>
      </c>
      <c r="AP1560" s="72">
        <v>1739</v>
      </c>
      <c r="AQ1560" s="72">
        <v>1725</v>
      </c>
      <c r="AR1560" s="72">
        <v>1739</v>
      </c>
      <c r="AS1560" s="72">
        <v>400</v>
      </c>
      <c r="AT1560" s="72">
        <v>1740</v>
      </c>
      <c r="AU1560" s="72">
        <v>1741</v>
      </c>
      <c r="AV1560" s="72">
        <v>1734</v>
      </c>
      <c r="AW1560" s="72">
        <v>1734</v>
      </c>
      <c r="AX1560" s="72">
        <v>800</v>
      </c>
      <c r="AY1560" s="72">
        <v>1733</v>
      </c>
      <c r="AZ1560" s="72">
        <v>1733</v>
      </c>
      <c r="BA1560" s="72">
        <v>1731</v>
      </c>
      <c r="BB1560" s="72">
        <v>1733</v>
      </c>
      <c r="BC1560" s="72">
        <v>300</v>
      </c>
    </row>
    <row r="1561" spans="1:55" s="72" customFormat="1" ht="15">
      <c r="A1561" s="15" t="s">
        <v>18</v>
      </c>
      <c r="B1561" s="30">
        <v>33</v>
      </c>
      <c r="C1561" s="30">
        <v>9416</v>
      </c>
      <c r="D1561" s="10" t="s">
        <v>250</v>
      </c>
      <c r="E1561" s="15" t="s">
        <v>20</v>
      </c>
      <c r="F1561" s="15" t="s">
        <v>1092</v>
      </c>
      <c r="G1561" s="50">
        <v>2599</v>
      </c>
      <c r="H1561" s="50">
        <v>132</v>
      </c>
      <c r="I1561" s="58">
        <v>5.3499999999999999E-2</v>
      </c>
      <c r="J1561" s="50">
        <v>151000</v>
      </c>
      <c r="K1561" s="50">
        <v>2599</v>
      </c>
      <c r="L1561" s="53">
        <v>2493</v>
      </c>
      <c r="M1561" s="63">
        <f t="shared" si="158"/>
        <v>0</v>
      </c>
      <c r="N1561" s="42" t="str">
        <f>IFERROR(VLOOKUP(C1561, マスタ!$E$2:$G$33, 3, TRUE), "")</f>
        <v>情報通信</v>
      </c>
      <c r="O1561" s="15" t="str">
        <f>IF(F1561 = "", "", TEXT( WORKDAY(TEXT(LEFT(F1561, FIND("(", F1561) - 1), "yyyy/mm/dd"), 1, マスタ!$A$2:$A$106), "yyyymmdd"))</f>
        <v>20170912</v>
      </c>
      <c r="P1561" s="16">
        <v>42990</v>
      </c>
      <c r="Q1561" s="56">
        <v>2637</v>
      </c>
      <c r="R1561" s="56">
        <v>2640</v>
      </c>
      <c r="S1561" s="56">
        <v>2523</v>
      </c>
      <c r="T1561" s="15" t="str">
        <f t="shared" si="159"/>
        <v>無</v>
      </c>
      <c r="U1561" s="15" t="str">
        <f t="shared" si="160"/>
        <v>有</v>
      </c>
      <c r="V1561" s="67">
        <f t="shared" si="161"/>
        <v>1.4621008080030862E-2</v>
      </c>
      <c r="W1561" s="17" t="s">
        <v>966</v>
      </c>
      <c r="X1561" s="46">
        <v>-25</v>
      </c>
      <c r="Y1561" s="71">
        <f t="shared" si="162"/>
        <v>-9.619084263178145</v>
      </c>
      <c r="Z1561" s="72">
        <v>2637</v>
      </c>
      <c r="AA1561" s="72">
        <v>2640</v>
      </c>
      <c r="AB1561" s="72">
        <v>2620</v>
      </c>
      <c r="AC1561" s="72">
        <v>2620</v>
      </c>
      <c r="AD1561" s="72">
        <v>15300</v>
      </c>
      <c r="AE1561" s="72">
        <v>2623</v>
      </c>
      <c r="AF1561" s="72">
        <v>2627</v>
      </c>
      <c r="AG1561" s="72">
        <v>2622</v>
      </c>
      <c r="AH1561" s="72">
        <v>2622</v>
      </c>
      <c r="AI1561" s="72">
        <v>700</v>
      </c>
      <c r="AJ1561" s="72">
        <v>2623</v>
      </c>
      <c r="AK1561" s="72">
        <v>2639</v>
      </c>
      <c r="AL1561" s="72">
        <v>2621</v>
      </c>
      <c r="AM1561" s="72">
        <v>2621</v>
      </c>
      <c r="AN1561" s="72">
        <v>4100</v>
      </c>
      <c r="AO1561" s="72">
        <v>2619</v>
      </c>
      <c r="AP1561" s="72">
        <v>2619</v>
      </c>
      <c r="AQ1561" s="72">
        <v>2596</v>
      </c>
      <c r="AR1561" s="72">
        <v>2609</v>
      </c>
      <c r="AS1561" s="72">
        <v>5100</v>
      </c>
      <c r="AT1561" s="72">
        <v>2598</v>
      </c>
      <c r="AU1561" s="72">
        <v>2598</v>
      </c>
      <c r="AV1561" s="72">
        <v>2592</v>
      </c>
      <c r="AW1561" s="72">
        <v>2592</v>
      </c>
      <c r="AX1561" s="72">
        <v>1000</v>
      </c>
      <c r="AY1561" s="72">
        <v>2592</v>
      </c>
      <c r="AZ1561" s="72">
        <v>2597</v>
      </c>
      <c r="BA1561" s="72">
        <v>2591</v>
      </c>
      <c r="BB1561" s="72">
        <v>2597</v>
      </c>
      <c r="BC1561" s="72">
        <v>600</v>
      </c>
    </row>
    <row r="1562" spans="1:55" s="72" customFormat="1" ht="27">
      <c r="A1562" s="15" t="s">
        <v>18</v>
      </c>
      <c r="B1562" s="30">
        <v>34</v>
      </c>
      <c r="C1562" s="30">
        <v>3194</v>
      </c>
      <c r="D1562" s="10" t="s">
        <v>142</v>
      </c>
      <c r="E1562" s="15" t="s">
        <v>20</v>
      </c>
      <c r="F1562" s="15" t="s">
        <v>1092</v>
      </c>
      <c r="G1562" s="50">
        <v>1282</v>
      </c>
      <c r="H1562" s="50">
        <v>65</v>
      </c>
      <c r="I1562" s="58">
        <v>5.3400000000000003E-2</v>
      </c>
      <c r="J1562" s="50">
        <v>51100</v>
      </c>
      <c r="K1562" s="50">
        <v>1297</v>
      </c>
      <c r="L1562" s="53">
        <v>1248</v>
      </c>
      <c r="M1562" s="63">
        <f t="shared" si="158"/>
        <v>0.30612244897959184</v>
      </c>
      <c r="N1562" s="42" t="str">
        <f>IFERROR(VLOOKUP(C1562, マスタ!$E$2:$G$33, 3, TRUE), "")</f>
        <v>繊維製品</v>
      </c>
      <c r="O1562" s="15" t="str">
        <f>IF(F1562 = "", "", TEXT( WORKDAY(TEXT(LEFT(F1562, FIND("(", F1562) - 1), "yyyy/mm/dd"), 1, マスタ!$A$2:$A$106), "yyyymmdd"))</f>
        <v>20170912</v>
      </c>
      <c r="P1562" s="16">
        <v>42990</v>
      </c>
      <c r="Q1562" s="56">
        <v>1300</v>
      </c>
      <c r="R1562" s="56">
        <v>1306</v>
      </c>
      <c r="S1562" s="56">
        <v>1260</v>
      </c>
      <c r="T1562" s="15" t="str">
        <f t="shared" si="159"/>
        <v>無</v>
      </c>
      <c r="U1562" s="15" t="str">
        <f t="shared" si="160"/>
        <v>有</v>
      </c>
      <c r="V1562" s="67">
        <f t="shared" si="161"/>
        <v>1.4040561622464809E-2</v>
      </c>
      <c r="W1562" s="17" t="s">
        <v>967</v>
      </c>
      <c r="X1562" s="46">
        <v>4</v>
      </c>
      <c r="Y1562" s="71">
        <f t="shared" si="162"/>
        <v>3.1201248049921997</v>
      </c>
      <c r="Z1562" s="72">
        <v>1300</v>
      </c>
      <c r="AA1562" s="72">
        <v>1300</v>
      </c>
      <c r="AB1562" s="72">
        <v>1295</v>
      </c>
      <c r="AC1562" s="72">
        <v>1299</v>
      </c>
      <c r="AD1562" s="72">
        <v>4100</v>
      </c>
      <c r="AE1562" s="72">
        <v>1299</v>
      </c>
      <c r="AF1562" s="72">
        <v>1305</v>
      </c>
      <c r="AG1562" s="72">
        <v>1299</v>
      </c>
      <c r="AH1562" s="72">
        <v>1305</v>
      </c>
      <c r="AI1562" s="72">
        <v>2100</v>
      </c>
      <c r="AJ1562" s="72">
        <v>1306</v>
      </c>
      <c r="AK1562" s="72">
        <v>1306</v>
      </c>
      <c r="AL1562" s="72">
        <v>1300</v>
      </c>
      <c r="AM1562" s="72">
        <v>1306</v>
      </c>
      <c r="AN1562" s="72">
        <v>900</v>
      </c>
      <c r="AS1562" s="72">
        <v>0</v>
      </c>
      <c r="AT1562" s="72">
        <v>1302</v>
      </c>
      <c r="AU1562" s="72">
        <v>1304</v>
      </c>
      <c r="AV1562" s="72">
        <v>1302</v>
      </c>
      <c r="AW1562" s="72">
        <v>1304</v>
      </c>
      <c r="AX1562" s="72">
        <v>200</v>
      </c>
      <c r="AY1562" s="72">
        <v>1302</v>
      </c>
      <c r="AZ1562" s="72">
        <v>1302</v>
      </c>
      <c r="BA1562" s="72">
        <v>1284</v>
      </c>
      <c r="BB1562" s="72">
        <v>1299</v>
      </c>
      <c r="BC1562" s="72">
        <v>2700</v>
      </c>
    </row>
    <row r="1563" spans="1:55" s="72" customFormat="1" ht="15">
      <c r="A1563" s="15" t="s">
        <v>18</v>
      </c>
      <c r="B1563" s="30">
        <v>35</v>
      </c>
      <c r="C1563" s="30">
        <v>6652</v>
      </c>
      <c r="D1563" s="10" t="s">
        <v>371</v>
      </c>
      <c r="E1563" s="15" t="s">
        <v>20</v>
      </c>
      <c r="F1563" s="15" t="s">
        <v>1092</v>
      </c>
      <c r="G1563" s="50">
        <v>2158</v>
      </c>
      <c r="H1563" s="50">
        <v>109</v>
      </c>
      <c r="I1563" s="58">
        <v>5.3199999999999997E-2</v>
      </c>
      <c r="J1563" s="50">
        <v>631300</v>
      </c>
      <c r="K1563" s="50">
        <v>2168</v>
      </c>
      <c r="L1563" s="53">
        <v>2037</v>
      </c>
      <c r="M1563" s="63">
        <f t="shared" si="158"/>
        <v>7.6335877862595422E-2</v>
      </c>
      <c r="N1563" s="42" t="str">
        <f>IFERROR(VLOOKUP(C1563, マスタ!$E$2:$G$33, 3, TRUE), "")</f>
        <v>電気</v>
      </c>
      <c r="O1563" s="15" t="str">
        <f>IF(F1563 = "", "", TEXT( WORKDAY(TEXT(LEFT(F1563, FIND("(", F1563) - 1), "yyyy/mm/dd"), 1, マスタ!$A$2:$A$106), "yyyymmdd"))</f>
        <v>20170912</v>
      </c>
      <c r="P1563" s="16">
        <v>42990</v>
      </c>
      <c r="Q1563" s="56">
        <v>2180</v>
      </c>
      <c r="R1563" s="56">
        <v>2255</v>
      </c>
      <c r="S1563" s="56">
        <v>2180</v>
      </c>
      <c r="T1563" s="15" t="str">
        <f t="shared" si="159"/>
        <v>有</v>
      </c>
      <c r="U1563" s="15" t="str">
        <f t="shared" si="160"/>
        <v>無</v>
      </c>
      <c r="V1563" s="67">
        <f t="shared" si="161"/>
        <v>1.0194624652456019E-2</v>
      </c>
      <c r="W1563" s="17" t="s">
        <v>968</v>
      </c>
      <c r="X1563" s="46">
        <v>43</v>
      </c>
      <c r="Y1563" s="71">
        <f t="shared" si="162"/>
        <v>19.925857275254867</v>
      </c>
      <c r="Z1563" s="72">
        <v>2180</v>
      </c>
      <c r="AA1563" s="72">
        <v>2248</v>
      </c>
      <c r="AB1563" s="72">
        <v>2180</v>
      </c>
      <c r="AC1563" s="72">
        <v>2230</v>
      </c>
      <c r="AD1563" s="72">
        <v>108200</v>
      </c>
      <c r="AE1563" s="72">
        <v>2228</v>
      </c>
      <c r="AF1563" s="72">
        <v>2228</v>
      </c>
      <c r="AG1563" s="72">
        <v>2200</v>
      </c>
      <c r="AH1563" s="72">
        <v>2214</v>
      </c>
      <c r="AI1563" s="72">
        <v>25100</v>
      </c>
      <c r="AJ1563" s="72">
        <v>2215</v>
      </c>
      <c r="AK1563" s="72">
        <v>2227</v>
      </c>
      <c r="AL1563" s="72">
        <v>2207</v>
      </c>
      <c r="AM1563" s="72">
        <v>2227</v>
      </c>
      <c r="AN1563" s="72">
        <v>12700</v>
      </c>
      <c r="AO1563" s="72">
        <v>2224</v>
      </c>
      <c r="AP1563" s="72">
        <v>2247</v>
      </c>
      <c r="AQ1563" s="72">
        <v>2224</v>
      </c>
      <c r="AR1563" s="72">
        <v>2240</v>
      </c>
      <c r="AS1563" s="72">
        <v>49300</v>
      </c>
      <c r="AT1563" s="72">
        <v>2240</v>
      </c>
      <c r="AU1563" s="72">
        <v>2246</v>
      </c>
      <c r="AV1563" s="72">
        <v>2228</v>
      </c>
      <c r="AW1563" s="72">
        <v>2229</v>
      </c>
      <c r="AX1563" s="72">
        <v>22300</v>
      </c>
      <c r="AY1563" s="72">
        <v>2230</v>
      </c>
      <c r="AZ1563" s="72">
        <v>2230</v>
      </c>
      <c r="BA1563" s="72">
        <v>2215</v>
      </c>
      <c r="BB1563" s="72">
        <v>2222</v>
      </c>
      <c r="BC1563" s="72">
        <v>13800</v>
      </c>
    </row>
    <row r="1564" spans="1:55" s="72" customFormat="1" ht="15">
      <c r="A1564" s="15" t="s">
        <v>18</v>
      </c>
      <c r="B1564" s="30">
        <v>36</v>
      </c>
      <c r="C1564" s="30">
        <v>4704</v>
      </c>
      <c r="D1564" s="10" t="s">
        <v>1094</v>
      </c>
      <c r="E1564" s="15" t="s">
        <v>20</v>
      </c>
      <c r="F1564" s="15" t="s">
        <v>1092</v>
      </c>
      <c r="G1564" s="50">
        <v>5350</v>
      </c>
      <c r="H1564" s="50">
        <v>270</v>
      </c>
      <c r="I1564" s="58">
        <v>5.3100000000000001E-2</v>
      </c>
      <c r="J1564" s="50">
        <v>1201800</v>
      </c>
      <c r="K1564" s="50">
        <v>5360</v>
      </c>
      <c r="L1564" s="53">
        <v>5150</v>
      </c>
      <c r="M1564" s="63">
        <f t="shared" si="158"/>
        <v>4.7619047619047616E-2</v>
      </c>
      <c r="N1564" s="42" t="str">
        <f>IFERROR(VLOOKUP(C1564, マスタ!$E$2:$G$33, 3, TRUE), "")</f>
        <v>化学・医薬品</v>
      </c>
      <c r="O1564" s="15" t="str">
        <f>IF(F1564 = "", "", TEXT( WORKDAY(TEXT(LEFT(F1564, FIND("(", F1564) - 1), "yyyy/mm/dd"), 1, マスタ!$A$2:$A$106), "yyyymmdd"))</f>
        <v>20170912</v>
      </c>
      <c r="P1564" s="16">
        <v>42990</v>
      </c>
      <c r="Q1564" s="56">
        <v>5400</v>
      </c>
      <c r="R1564" s="56">
        <v>5420</v>
      </c>
      <c r="S1564" s="56">
        <v>5350</v>
      </c>
      <c r="T1564" s="15" t="str">
        <f t="shared" si="159"/>
        <v>無</v>
      </c>
      <c r="U1564" s="15" t="str">
        <f t="shared" si="160"/>
        <v>無</v>
      </c>
      <c r="V1564" s="67">
        <f t="shared" si="161"/>
        <v>9.3457943925232545E-3</v>
      </c>
      <c r="W1564" s="17" t="s">
        <v>969</v>
      </c>
      <c r="X1564" s="46">
        <v>-10</v>
      </c>
      <c r="Y1564" s="71">
        <f t="shared" si="162"/>
        <v>-1.8691588785046729</v>
      </c>
      <c r="Z1564" s="72">
        <v>5400</v>
      </c>
      <c r="AA1564" s="72">
        <v>5420</v>
      </c>
      <c r="AB1564" s="72">
        <v>5400</v>
      </c>
      <c r="AC1564" s="72">
        <v>5400</v>
      </c>
      <c r="AD1564" s="72">
        <v>78000</v>
      </c>
      <c r="AE1564" s="72">
        <v>5400</v>
      </c>
      <c r="AF1564" s="72">
        <v>5420</v>
      </c>
      <c r="AG1564" s="72">
        <v>5400</v>
      </c>
      <c r="AH1564" s="72">
        <v>5410</v>
      </c>
      <c r="AI1564" s="72">
        <v>33900</v>
      </c>
      <c r="AJ1564" s="72">
        <v>5410</v>
      </c>
      <c r="AK1564" s="72">
        <v>5410</v>
      </c>
      <c r="AL1564" s="72">
        <v>5400</v>
      </c>
      <c r="AM1564" s="72">
        <v>5400</v>
      </c>
      <c r="AN1564" s="72">
        <v>12800</v>
      </c>
      <c r="AO1564" s="72">
        <v>5410</v>
      </c>
      <c r="AP1564" s="72">
        <v>5410</v>
      </c>
      <c r="AQ1564" s="72">
        <v>5380</v>
      </c>
      <c r="AR1564" s="72">
        <v>5380</v>
      </c>
      <c r="AS1564" s="72">
        <v>22300</v>
      </c>
      <c r="AT1564" s="72">
        <v>5380</v>
      </c>
      <c r="AU1564" s="72">
        <v>5400</v>
      </c>
      <c r="AV1564" s="72">
        <v>5370</v>
      </c>
      <c r="AW1564" s="72">
        <v>5390</v>
      </c>
      <c r="AX1564" s="72">
        <v>45700</v>
      </c>
      <c r="AY1564" s="72">
        <v>5380</v>
      </c>
      <c r="AZ1564" s="72">
        <v>5400</v>
      </c>
      <c r="BA1564" s="72">
        <v>5380</v>
      </c>
      <c r="BB1564" s="72">
        <v>5400</v>
      </c>
      <c r="BC1564" s="72">
        <v>6500</v>
      </c>
    </row>
    <row r="1565" spans="1:55" s="72" customFormat="1" ht="15">
      <c r="A1565" s="15" t="s">
        <v>18</v>
      </c>
      <c r="B1565" s="30">
        <v>37</v>
      </c>
      <c r="C1565" s="30">
        <v>6976</v>
      </c>
      <c r="D1565" s="10" t="s">
        <v>156</v>
      </c>
      <c r="E1565" s="15" t="s">
        <v>20</v>
      </c>
      <c r="F1565" s="15" t="s">
        <v>1092</v>
      </c>
      <c r="G1565" s="50">
        <v>1724</v>
      </c>
      <c r="H1565" s="50">
        <v>87</v>
      </c>
      <c r="I1565" s="58">
        <v>5.3100000000000001E-2</v>
      </c>
      <c r="J1565" s="50">
        <v>2387700</v>
      </c>
      <c r="K1565" s="50">
        <v>1724</v>
      </c>
      <c r="L1565" s="53">
        <v>1657</v>
      </c>
      <c r="M1565" s="63">
        <f t="shared" si="158"/>
        <v>0</v>
      </c>
      <c r="N1565" s="42" t="str">
        <f>IFERROR(VLOOKUP(C1565, マスタ!$E$2:$G$33, 3, TRUE), "")</f>
        <v>電気</v>
      </c>
      <c r="O1565" s="15" t="str">
        <f>IF(F1565 = "", "", TEXT( WORKDAY(TEXT(LEFT(F1565, FIND("(", F1565) - 1), "yyyy/mm/dd"), 1, マスタ!$A$2:$A$106), "yyyymmdd"))</f>
        <v>20170912</v>
      </c>
      <c r="P1565" s="16">
        <v>42990</v>
      </c>
      <c r="Q1565" s="56">
        <v>1742</v>
      </c>
      <c r="R1565" s="56">
        <v>1753</v>
      </c>
      <c r="S1565" s="56">
        <v>1698</v>
      </c>
      <c r="T1565" s="15" t="str">
        <f t="shared" si="159"/>
        <v>無</v>
      </c>
      <c r="U1565" s="15" t="str">
        <f t="shared" si="160"/>
        <v>有</v>
      </c>
      <c r="V1565" s="67">
        <f t="shared" si="161"/>
        <v>1.0440835266821269E-2</v>
      </c>
      <c r="W1565" s="17" t="s">
        <v>966</v>
      </c>
      <c r="X1565" s="46">
        <v>-17</v>
      </c>
      <c r="Y1565" s="71">
        <f t="shared" si="162"/>
        <v>-9.8607888631090486</v>
      </c>
      <c r="Z1565" s="72">
        <v>1742</v>
      </c>
      <c r="AA1565" s="72">
        <v>1753</v>
      </c>
      <c r="AB1565" s="72">
        <v>1731</v>
      </c>
      <c r="AC1565" s="72">
        <v>1734</v>
      </c>
      <c r="AD1565" s="72">
        <v>206800</v>
      </c>
      <c r="AE1565" s="72">
        <v>1735</v>
      </c>
      <c r="AF1565" s="72">
        <v>1736</v>
      </c>
      <c r="AG1565" s="72">
        <v>1725</v>
      </c>
      <c r="AH1565" s="72">
        <v>1732</v>
      </c>
      <c r="AI1565" s="72">
        <v>57200</v>
      </c>
      <c r="AJ1565" s="72">
        <v>1733</v>
      </c>
      <c r="AK1565" s="72">
        <v>1736</v>
      </c>
      <c r="AL1565" s="72">
        <v>1729</v>
      </c>
      <c r="AM1565" s="72">
        <v>1729</v>
      </c>
      <c r="AN1565" s="72">
        <v>38500</v>
      </c>
      <c r="AO1565" s="72">
        <v>1729</v>
      </c>
      <c r="AP1565" s="72">
        <v>1731</v>
      </c>
      <c r="AQ1565" s="72">
        <v>1727</v>
      </c>
      <c r="AR1565" s="72">
        <v>1729</v>
      </c>
      <c r="AS1565" s="72">
        <v>15500</v>
      </c>
      <c r="AT1565" s="72">
        <v>1729</v>
      </c>
      <c r="AU1565" s="72">
        <v>1729</v>
      </c>
      <c r="AV1565" s="72">
        <v>1720</v>
      </c>
      <c r="AW1565" s="72">
        <v>1720</v>
      </c>
      <c r="AX1565" s="72">
        <v>55500</v>
      </c>
      <c r="AY1565" s="72">
        <v>1720</v>
      </c>
      <c r="AZ1565" s="72">
        <v>1724</v>
      </c>
      <c r="BA1565" s="72">
        <v>1717</v>
      </c>
      <c r="BB1565" s="72">
        <v>1721</v>
      </c>
      <c r="BC1565" s="72">
        <v>25000</v>
      </c>
    </row>
    <row r="1566" spans="1:55" s="72" customFormat="1" ht="15">
      <c r="A1566" s="15" t="s">
        <v>18</v>
      </c>
      <c r="B1566" s="30">
        <v>38</v>
      </c>
      <c r="C1566" s="30">
        <v>6078</v>
      </c>
      <c r="D1566" s="10" t="s">
        <v>1095</v>
      </c>
      <c r="E1566" s="15" t="s">
        <v>20</v>
      </c>
      <c r="F1566" s="15" t="s">
        <v>1092</v>
      </c>
      <c r="G1566" s="50">
        <v>3590</v>
      </c>
      <c r="H1566" s="50">
        <v>180</v>
      </c>
      <c r="I1566" s="58">
        <v>5.28E-2</v>
      </c>
      <c r="J1566" s="50">
        <v>14200</v>
      </c>
      <c r="K1566" s="50">
        <v>3595</v>
      </c>
      <c r="L1566" s="53">
        <v>3440</v>
      </c>
      <c r="M1566" s="63">
        <f t="shared" si="158"/>
        <v>3.2258064516129031E-2</v>
      </c>
      <c r="N1566" s="42" t="str">
        <f>IFERROR(VLOOKUP(C1566, マスタ!$E$2:$G$33, 3, TRUE), "")</f>
        <v>機械</v>
      </c>
      <c r="O1566" s="15" t="str">
        <f>IF(F1566 = "", "", TEXT( WORKDAY(TEXT(LEFT(F1566, FIND("(", F1566) - 1), "yyyy/mm/dd"), 1, マスタ!$A$2:$A$106), "yyyymmdd"))</f>
        <v>20170912</v>
      </c>
      <c r="P1566" s="16">
        <v>42990</v>
      </c>
      <c r="Q1566" s="56">
        <v>3640</v>
      </c>
      <c r="R1566" s="56">
        <v>3640</v>
      </c>
      <c r="S1566" s="56">
        <v>3545</v>
      </c>
      <c r="T1566" s="15" t="str">
        <f t="shared" si="159"/>
        <v>無</v>
      </c>
      <c r="U1566" s="15" t="str">
        <f t="shared" si="160"/>
        <v>有</v>
      </c>
      <c r="V1566" s="67">
        <f t="shared" si="161"/>
        <v>1.3927576601671321E-2</v>
      </c>
      <c r="W1566" s="17" t="s">
        <v>967</v>
      </c>
      <c r="X1566" s="46">
        <v>0</v>
      </c>
      <c r="Y1566" s="71">
        <f t="shared" si="162"/>
        <v>0</v>
      </c>
      <c r="Z1566" s="72">
        <v>3640</v>
      </c>
      <c r="AA1566" s="72">
        <v>3640</v>
      </c>
      <c r="AB1566" s="72">
        <v>3630</v>
      </c>
      <c r="AC1566" s="72">
        <v>3640</v>
      </c>
      <c r="AD1566" s="72">
        <v>900</v>
      </c>
      <c r="AI1566" s="72">
        <v>0</v>
      </c>
      <c r="AN1566" s="72">
        <v>0</v>
      </c>
      <c r="AS1566" s="72">
        <v>0</v>
      </c>
      <c r="AX1566" s="72">
        <v>0</v>
      </c>
      <c r="AY1566" s="72">
        <v>3640</v>
      </c>
      <c r="AZ1566" s="72">
        <v>3640</v>
      </c>
      <c r="BA1566" s="72">
        <v>3640</v>
      </c>
      <c r="BB1566" s="72">
        <v>3640</v>
      </c>
      <c r="BC1566" s="72">
        <v>100</v>
      </c>
    </row>
    <row r="1567" spans="1:55" s="72" customFormat="1" ht="15">
      <c r="A1567" s="15" t="s">
        <v>18</v>
      </c>
      <c r="B1567" s="30">
        <v>39</v>
      </c>
      <c r="C1567" s="30">
        <v>4955</v>
      </c>
      <c r="D1567" s="10" t="s">
        <v>487</v>
      </c>
      <c r="E1567" s="15" t="s">
        <v>20</v>
      </c>
      <c r="F1567" s="15" t="s">
        <v>1092</v>
      </c>
      <c r="G1567" s="50">
        <v>1817</v>
      </c>
      <c r="H1567" s="50">
        <v>91</v>
      </c>
      <c r="I1567" s="58">
        <v>5.2699999999999997E-2</v>
      </c>
      <c r="J1567" s="50">
        <v>19600</v>
      </c>
      <c r="K1567" s="50">
        <v>1818</v>
      </c>
      <c r="L1567" s="53">
        <v>1730</v>
      </c>
      <c r="M1567" s="63">
        <f t="shared" si="158"/>
        <v>1.1363636363636364E-2</v>
      </c>
      <c r="N1567" s="42" t="str">
        <f>IFERROR(VLOOKUP(C1567, マスタ!$E$2:$G$33, 3, TRUE), "")</f>
        <v>化学・医薬品</v>
      </c>
      <c r="O1567" s="15" t="str">
        <f>IF(F1567 = "", "", TEXT( WORKDAY(TEXT(LEFT(F1567, FIND("(", F1567) - 1), "yyyy/mm/dd"), 1, マスタ!$A$2:$A$106), "yyyymmdd"))</f>
        <v>20170912</v>
      </c>
      <c r="P1567" s="16">
        <v>42990</v>
      </c>
      <c r="Q1567" s="56">
        <v>1826</v>
      </c>
      <c r="R1567" s="56">
        <v>1839</v>
      </c>
      <c r="S1567" s="56">
        <v>1787</v>
      </c>
      <c r="T1567" s="15" t="str">
        <f t="shared" si="159"/>
        <v>無</v>
      </c>
      <c r="U1567" s="15" t="str">
        <f t="shared" si="160"/>
        <v>有</v>
      </c>
      <c r="V1567" s="67">
        <f t="shared" si="161"/>
        <v>4.953219592735314E-3</v>
      </c>
      <c r="W1567" s="17" t="s">
        <v>966</v>
      </c>
      <c r="X1567" s="46">
        <v>-18</v>
      </c>
      <c r="Y1567" s="71">
        <f t="shared" si="162"/>
        <v>-9.9064391854705551</v>
      </c>
      <c r="Z1567" s="72">
        <v>1826</v>
      </c>
      <c r="AA1567" s="72">
        <v>1839</v>
      </c>
      <c r="AB1567" s="72">
        <v>1826</v>
      </c>
      <c r="AC1567" s="72">
        <v>1832</v>
      </c>
      <c r="AD1567" s="72">
        <v>1100</v>
      </c>
      <c r="AE1567" s="72">
        <v>1832</v>
      </c>
      <c r="AF1567" s="72">
        <v>1832</v>
      </c>
      <c r="AG1567" s="72">
        <v>1804</v>
      </c>
      <c r="AH1567" s="72">
        <v>1828</v>
      </c>
      <c r="AI1567" s="72">
        <v>1400</v>
      </c>
      <c r="AJ1567" s="72">
        <v>1825</v>
      </c>
      <c r="AK1567" s="72">
        <v>1825</v>
      </c>
      <c r="AL1567" s="72">
        <v>1825</v>
      </c>
      <c r="AM1567" s="72">
        <v>1825</v>
      </c>
      <c r="AN1567" s="72">
        <v>100</v>
      </c>
      <c r="AO1567" s="72">
        <v>1819</v>
      </c>
      <c r="AP1567" s="72">
        <v>1819</v>
      </c>
      <c r="AQ1567" s="72">
        <v>1819</v>
      </c>
      <c r="AR1567" s="72">
        <v>1819</v>
      </c>
      <c r="AS1567" s="72">
        <v>200</v>
      </c>
      <c r="AX1567" s="72">
        <v>0</v>
      </c>
      <c r="AY1567" s="72">
        <v>1814</v>
      </c>
      <c r="AZ1567" s="72">
        <v>1815</v>
      </c>
      <c r="BA1567" s="72">
        <v>1809</v>
      </c>
      <c r="BB1567" s="72">
        <v>1815</v>
      </c>
      <c r="BC1567" s="72">
        <v>800</v>
      </c>
    </row>
    <row r="1568" spans="1:55" s="72" customFormat="1" ht="15">
      <c r="A1568" s="15" t="s">
        <v>18</v>
      </c>
      <c r="B1568" s="30">
        <v>40</v>
      </c>
      <c r="C1568" s="30">
        <v>5218</v>
      </c>
      <c r="D1568" s="10" t="s">
        <v>251</v>
      </c>
      <c r="E1568" s="15" t="s">
        <v>20</v>
      </c>
      <c r="F1568" s="15" t="s">
        <v>1092</v>
      </c>
      <c r="G1568" s="50">
        <v>1658</v>
      </c>
      <c r="H1568" s="50">
        <v>82</v>
      </c>
      <c r="I1568" s="58">
        <v>5.1999999999999998E-2</v>
      </c>
      <c r="J1568" s="50">
        <v>1310200</v>
      </c>
      <c r="K1568" s="50">
        <v>1679</v>
      </c>
      <c r="L1568" s="53">
        <v>1575</v>
      </c>
      <c r="M1568" s="63">
        <f t="shared" si="158"/>
        <v>0.20192307692307693</v>
      </c>
      <c r="N1568" s="42" t="str">
        <f>IFERROR(VLOOKUP(C1568, マスタ!$E$2:$G$33, 3, TRUE), "")</f>
        <v>窯業</v>
      </c>
      <c r="O1568" s="15" t="str">
        <f>IF(F1568 = "", "", TEXT( WORKDAY(TEXT(LEFT(F1568, FIND("(", F1568) - 1), "yyyy/mm/dd"), 1, マスタ!$A$2:$A$106), "yyyymmdd"))</f>
        <v>20170912</v>
      </c>
      <c r="P1568" s="16">
        <v>42990</v>
      </c>
      <c r="Q1568" s="56">
        <v>1675</v>
      </c>
      <c r="R1568" s="56">
        <v>1750</v>
      </c>
      <c r="S1568" s="56">
        <v>1657</v>
      </c>
      <c r="T1568" s="15" t="str">
        <f t="shared" si="159"/>
        <v>有</v>
      </c>
      <c r="U1568" s="15" t="str">
        <f t="shared" si="160"/>
        <v>有</v>
      </c>
      <c r="V1568" s="67">
        <f t="shared" si="161"/>
        <v>1.0253317249698357E-2</v>
      </c>
      <c r="W1568" s="17" t="s">
        <v>966</v>
      </c>
      <c r="X1568" s="46">
        <v>-16</v>
      </c>
      <c r="Y1568" s="71">
        <f t="shared" si="162"/>
        <v>-9.6501809408926409</v>
      </c>
      <c r="Z1568" s="72">
        <v>1675</v>
      </c>
      <c r="AA1568" s="72">
        <v>1687</v>
      </c>
      <c r="AB1568" s="72">
        <v>1660</v>
      </c>
      <c r="AC1568" s="72">
        <v>1669</v>
      </c>
      <c r="AD1568" s="72">
        <v>110000</v>
      </c>
      <c r="AE1568" s="72">
        <v>1670</v>
      </c>
      <c r="AF1568" s="72">
        <v>1678</v>
      </c>
      <c r="AG1568" s="72">
        <v>1657</v>
      </c>
      <c r="AH1568" s="72">
        <v>1664</v>
      </c>
      <c r="AI1568" s="72">
        <v>34700</v>
      </c>
      <c r="AJ1568" s="72">
        <v>1663</v>
      </c>
      <c r="AK1568" s="72">
        <v>1693</v>
      </c>
      <c r="AL1568" s="72">
        <v>1661</v>
      </c>
      <c r="AM1568" s="72">
        <v>1686</v>
      </c>
      <c r="AN1568" s="72">
        <v>44600</v>
      </c>
      <c r="AO1568" s="72">
        <v>1686</v>
      </c>
      <c r="AP1568" s="72">
        <v>1686</v>
      </c>
      <c r="AQ1568" s="72">
        <v>1675</v>
      </c>
      <c r="AR1568" s="72">
        <v>1681</v>
      </c>
      <c r="AS1568" s="72">
        <v>15400</v>
      </c>
      <c r="AT1568" s="72">
        <v>1683</v>
      </c>
      <c r="AU1568" s="72">
        <v>1684</v>
      </c>
      <c r="AV1568" s="72">
        <v>1665</v>
      </c>
      <c r="AW1568" s="72">
        <v>1667</v>
      </c>
      <c r="AX1568" s="72">
        <v>22000</v>
      </c>
      <c r="AY1568" s="72">
        <v>1664</v>
      </c>
      <c r="AZ1568" s="72">
        <v>1667</v>
      </c>
      <c r="BA1568" s="72">
        <v>1663</v>
      </c>
      <c r="BB1568" s="72">
        <v>1667</v>
      </c>
      <c r="BC1568" s="72">
        <v>4800</v>
      </c>
    </row>
    <row r="1569" spans="1:55" s="72" customFormat="1" ht="15">
      <c r="A1569" s="15" t="s">
        <v>18</v>
      </c>
      <c r="B1569" s="30">
        <v>42</v>
      </c>
      <c r="C1569" s="30">
        <v>3134</v>
      </c>
      <c r="D1569" s="10" t="s">
        <v>137</v>
      </c>
      <c r="E1569" s="15" t="s">
        <v>20</v>
      </c>
      <c r="F1569" s="15" t="s">
        <v>1092</v>
      </c>
      <c r="G1569" s="50">
        <v>1601</v>
      </c>
      <c r="H1569" s="50">
        <v>77</v>
      </c>
      <c r="I1569" s="58">
        <v>5.0500000000000003E-2</v>
      </c>
      <c r="J1569" s="50">
        <v>167700</v>
      </c>
      <c r="K1569" s="50">
        <v>1603</v>
      </c>
      <c r="L1569" s="53">
        <v>1538</v>
      </c>
      <c r="M1569" s="63">
        <f t="shared" si="158"/>
        <v>3.0769230769230771E-2</v>
      </c>
      <c r="N1569" s="42" t="str">
        <f>IFERROR(VLOOKUP(C1569, マスタ!$E$2:$G$33, 3, TRUE), "")</f>
        <v>繊維製品</v>
      </c>
      <c r="O1569" s="15" t="str">
        <f>IF(F1569 = "", "", TEXT( WORKDAY(TEXT(LEFT(F1569, FIND("(", F1569) - 1), "yyyy/mm/dd"), 1, マスタ!$A$2:$A$106), "yyyymmdd"))</f>
        <v>20170912</v>
      </c>
      <c r="P1569" s="16">
        <v>42990</v>
      </c>
      <c r="Q1569" s="56">
        <v>1630</v>
      </c>
      <c r="R1569" s="56">
        <v>1663</v>
      </c>
      <c r="S1569" s="56">
        <v>1595</v>
      </c>
      <c r="T1569" s="15" t="str">
        <f t="shared" si="159"/>
        <v>有</v>
      </c>
      <c r="U1569" s="15" t="str">
        <f t="shared" si="160"/>
        <v>有</v>
      </c>
      <c r="V1569" s="67">
        <f t="shared" si="161"/>
        <v>1.8113678950655743E-2</v>
      </c>
      <c r="W1569" s="17" t="s">
        <v>966</v>
      </c>
      <c r="X1569" s="46">
        <v>-16</v>
      </c>
      <c r="Y1569" s="71">
        <f t="shared" si="162"/>
        <v>-9.9937539038101182</v>
      </c>
      <c r="Z1569" s="72">
        <v>1630</v>
      </c>
      <c r="AA1569" s="72">
        <v>1630</v>
      </c>
      <c r="AB1569" s="72">
        <v>1612</v>
      </c>
      <c r="AC1569" s="72">
        <v>1614</v>
      </c>
      <c r="AD1569" s="72">
        <v>15500</v>
      </c>
      <c r="AE1569" s="72">
        <v>1613</v>
      </c>
      <c r="AF1569" s="72">
        <v>1613</v>
      </c>
      <c r="AG1569" s="72">
        <v>1603</v>
      </c>
      <c r="AH1569" s="72">
        <v>1611</v>
      </c>
      <c r="AI1569" s="72">
        <v>8400</v>
      </c>
      <c r="AJ1569" s="72">
        <v>1612</v>
      </c>
      <c r="AK1569" s="72">
        <v>1612</v>
      </c>
      <c r="AL1569" s="72">
        <v>1602</v>
      </c>
      <c r="AM1569" s="72">
        <v>1602</v>
      </c>
      <c r="AN1569" s="72">
        <v>4600</v>
      </c>
      <c r="AO1569" s="72">
        <v>1602</v>
      </c>
      <c r="AP1569" s="72">
        <v>1606</v>
      </c>
      <c r="AQ1569" s="72">
        <v>1595</v>
      </c>
      <c r="AR1569" s="72">
        <v>1606</v>
      </c>
      <c r="AS1569" s="72">
        <v>7200</v>
      </c>
      <c r="AT1569" s="72">
        <v>1602</v>
      </c>
      <c r="AU1569" s="72">
        <v>1604</v>
      </c>
      <c r="AV1569" s="72">
        <v>1600</v>
      </c>
      <c r="AW1569" s="72">
        <v>1604</v>
      </c>
      <c r="AX1569" s="72">
        <v>4800</v>
      </c>
      <c r="AY1569" s="72">
        <v>1606</v>
      </c>
      <c r="AZ1569" s="72">
        <v>1626</v>
      </c>
      <c r="BA1569" s="72">
        <v>1606</v>
      </c>
      <c r="BB1569" s="72">
        <v>1621</v>
      </c>
      <c r="BC1569" s="72">
        <v>4800</v>
      </c>
    </row>
    <row r="1570" spans="1:55" s="72" customFormat="1" ht="15">
      <c r="A1570" s="15" t="s">
        <v>18</v>
      </c>
      <c r="B1570" s="30">
        <v>43</v>
      </c>
      <c r="C1570" s="30">
        <v>6506</v>
      </c>
      <c r="D1570" s="10" t="s">
        <v>291</v>
      </c>
      <c r="E1570" s="15" t="s">
        <v>20</v>
      </c>
      <c r="F1570" s="15" t="s">
        <v>1092</v>
      </c>
      <c r="G1570" s="50">
        <v>3445</v>
      </c>
      <c r="H1570" s="50">
        <v>165</v>
      </c>
      <c r="I1570" s="58">
        <v>5.0299999999999997E-2</v>
      </c>
      <c r="J1570" s="50">
        <v>3625200</v>
      </c>
      <c r="K1570" s="50">
        <v>3480</v>
      </c>
      <c r="L1570" s="53">
        <v>3310</v>
      </c>
      <c r="M1570" s="63">
        <f t="shared" si="158"/>
        <v>0.20588235294117646</v>
      </c>
      <c r="N1570" s="42" t="str">
        <f>IFERROR(VLOOKUP(C1570, マスタ!$E$2:$G$33, 3, TRUE), "")</f>
        <v>電気</v>
      </c>
      <c r="O1570" s="15" t="str">
        <f>IF(F1570 = "", "", TEXT( WORKDAY(TEXT(LEFT(F1570, FIND("(", F1570) - 1), "yyyy/mm/dd"), 1, マスタ!$A$2:$A$106), "yyyymmdd"))</f>
        <v>20170912</v>
      </c>
      <c r="P1570" s="16">
        <v>42990</v>
      </c>
      <c r="Q1570" s="56">
        <v>3480</v>
      </c>
      <c r="R1570" s="56">
        <v>3535</v>
      </c>
      <c r="S1570" s="56">
        <v>3460</v>
      </c>
      <c r="T1570" s="15" t="str">
        <f t="shared" si="159"/>
        <v>有</v>
      </c>
      <c r="U1570" s="15" t="str">
        <f t="shared" si="160"/>
        <v>無</v>
      </c>
      <c r="V1570" s="67">
        <f t="shared" si="161"/>
        <v>1.0159651669085612E-2</v>
      </c>
      <c r="W1570" s="17" t="s">
        <v>967</v>
      </c>
      <c r="X1570" s="46">
        <v>5</v>
      </c>
      <c r="Y1570" s="71">
        <f t="shared" si="162"/>
        <v>1.4513788098693758</v>
      </c>
      <c r="Z1570" s="72">
        <v>3480</v>
      </c>
      <c r="AA1570" s="72">
        <v>3535</v>
      </c>
      <c r="AB1570" s="72">
        <v>3480</v>
      </c>
      <c r="AC1570" s="72">
        <v>3515</v>
      </c>
      <c r="AD1570" s="72">
        <v>390400</v>
      </c>
      <c r="AE1570" s="72">
        <v>3515</v>
      </c>
      <c r="AF1570" s="72">
        <v>3520</v>
      </c>
      <c r="AG1570" s="72">
        <v>3495</v>
      </c>
      <c r="AH1570" s="72">
        <v>3510</v>
      </c>
      <c r="AI1570" s="72">
        <v>75000</v>
      </c>
      <c r="AJ1570" s="72">
        <v>3510</v>
      </c>
      <c r="AK1570" s="72">
        <v>3515</v>
      </c>
      <c r="AL1570" s="72">
        <v>3505</v>
      </c>
      <c r="AM1570" s="72">
        <v>3505</v>
      </c>
      <c r="AN1570" s="72">
        <v>33900</v>
      </c>
      <c r="AO1570" s="72">
        <v>3510</v>
      </c>
      <c r="AP1570" s="72">
        <v>3515</v>
      </c>
      <c r="AQ1570" s="72">
        <v>3490</v>
      </c>
      <c r="AR1570" s="72">
        <v>3505</v>
      </c>
      <c r="AS1570" s="72">
        <v>100000</v>
      </c>
      <c r="AT1570" s="72">
        <v>3505</v>
      </c>
      <c r="AU1570" s="72">
        <v>3505</v>
      </c>
      <c r="AV1570" s="72">
        <v>3480</v>
      </c>
      <c r="AW1570" s="72">
        <v>3485</v>
      </c>
      <c r="AX1570" s="72">
        <v>75000</v>
      </c>
      <c r="AY1570" s="72">
        <v>3485</v>
      </c>
      <c r="AZ1570" s="72">
        <v>3490</v>
      </c>
      <c r="BA1570" s="72">
        <v>3480</v>
      </c>
      <c r="BB1570" s="72">
        <v>3480</v>
      </c>
      <c r="BC1570" s="72">
        <v>37300</v>
      </c>
    </row>
    <row r="1571" spans="1:55" s="72" customFormat="1" ht="15">
      <c r="A1571" s="15" t="s">
        <v>18</v>
      </c>
      <c r="B1571" s="30">
        <v>44</v>
      </c>
      <c r="C1571" s="30">
        <v>3415</v>
      </c>
      <c r="D1571" s="10" t="s">
        <v>125</v>
      </c>
      <c r="E1571" s="15" t="s">
        <v>20</v>
      </c>
      <c r="F1571" s="15" t="s">
        <v>1092</v>
      </c>
      <c r="G1571" s="50">
        <v>5450</v>
      </c>
      <c r="H1571" s="50">
        <v>260</v>
      </c>
      <c r="I1571" s="58">
        <v>5.0099999999999999E-2</v>
      </c>
      <c r="J1571" s="50">
        <v>113500</v>
      </c>
      <c r="K1571" s="50">
        <v>5480</v>
      </c>
      <c r="L1571" s="53">
        <v>5300</v>
      </c>
      <c r="M1571" s="63">
        <f t="shared" si="158"/>
        <v>0.16666666666666666</v>
      </c>
      <c r="N1571" s="42" t="str">
        <f>IFERROR(VLOOKUP(C1571, マスタ!$E$2:$G$33, 3, TRUE), "")</f>
        <v>繊維製品</v>
      </c>
      <c r="O1571" s="15" t="str">
        <f>IF(F1571 = "", "", TEXT( WORKDAY(TEXT(LEFT(F1571, FIND("(", F1571) - 1), "yyyy/mm/dd"), 1, マスタ!$A$2:$A$106), "yyyymmdd"))</f>
        <v>20170912</v>
      </c>
      <c r="P1571" s="16">
        <v>42990</v>
      </c>
      <c r="Q1571" s="56">
        <v>5540</v>
      </c>
      <c r="R1571" s="56">
        <v>5570</v>
      </c>
      <c r="S1571" s="56">
        <v>5380</v>
      </c>
      <c r="T1571" s="15" t="str">
        <f t="shared" si="159"/>
        <v>無</v>
      </c>
      <c r="U1571" s="15" t="str">
        <f t="shared" si="160"/>
        <v>有</v>
      </c>
      <c r="V1571" s="67">
        <f t="shared" si="161"/>
        <v>1.6513761467889854E-2</v>
      </c>
      <c r="W1571" s="17" t="s">
        <v>966</v>
      </c>
      <c r="X1571" s="46">
        <v>-54</v>
      </c>
      <c r="Y1571" s="71">
        <f t="shared" si="162"/>
        <v>-9.9082568807339442</v>
      </c>
      <c r="Z1571" s="72">
        <v>5540</v>
      </c>
      <c r="AA1571" s="72">
        <v>5560</v>
      </c>
      <c r="AB1571" s="72">
        <v>5530</v>
      </c>
      <c r="AC1571" s="72">
        <v>5550</v>
      </c>
      <c r="AD1571" s="72">
        <v>9700</v>
      </c>
      <c r="AE1571" s="72">
        <v>5560</v>
      </c>
      <c r="AF1571" s="72">
        <v>5570</v>
      </c>
      <c r="AG1571" s="72">
        <v>5530</v>
      </c>
      <c r="AH1571" s="72">
        <v>5540</v>
      </c>
      <c r="AI1571" s="72">
        <v>6100</v>
      </c>
      <c r="AJ1571" s="72">
        <v>5550</v>
      </c>
      <c r="AK1571" s="72">
        <v>5550</v>
      </c>
      <c r="AL1571" s="72">
        <v>5510</v>
      </c>
      <c r="AM1571" s="72">
        <v>5530</v>
      </c>
      <c r="AN1571" s="72">
        <v>3600</v>
      </c>
      <c r="AO1571" s="72">
        <v>5530</v>
      </c>
      <c r="AP1571" s="72">
        <v>5530</v>
      </c>
      <c r="AQ1571" s="72">
        <v>5500</v>
      </c>
      <c r="AR1571" s="72">
        <v>5510</v>
      </c>
      <c r="AS1571" s="72">
        <v>2300</v>
      </c>
      <c r="AT1571" s="72">
        <v>5500</v>
      </c>
      <c r="AU1571" s="72">
        <v>5500</v>
      </c>
      <c r="AV1571" s="72">
        <v>5480</v>
      </c>
      <c r="AW1571" s="72">
        <v>5490</v>
      </c>
      <c r="AX1571" s="72">
        <v>2800</v>
      </c>
      <c r="AY1571" s="72">
        <v>5500</v>
      </c>
      <c r="AZ1571" s="72">
        <v>5520</v>
      </c>
      <c r="BA1571" s="72">
        <v>5500</v>
      </c>
      <c r="BB1571" s="72">
        <v>5510</v>
      </c>
      <c r="BC1571" s="72">
        <v>1500</v>
      </c>
    </row>
    <row r="1572" spans="1:55" s="72" customFormat="1" ht="15">
      <c r="A1572" s="15" t="s">
        <v>18</v>
      </c>
      <c r="B1572" s="30">
        <v>45</v>
      </c>
      <c r="C1572" s="30">
        <v>7274</v>
      </c>
      <c r="D1572" s="10" t="s">
        <v>226</v>
      </c>
      <c r="E1572" s="15" t="s">
        <v>20</v>
      </c>
      <c r="F1572" s="15" t="s">
        <v>1092</v>
      </c>
      <c r="G1572" s="50">
        <v>1285</v>
      </c>
      <c r="H1572" s="50">
        <v>61</v>
      </c>
      <c r="I1572" s="58">
        <v>4.9799999999999997E-2</v>
      </c>
      <c r="J1572" s="50">
        <v>417100</v>
      </c>
      <c r="K1572" s="50">
        <v>1285</v>
      </c>
      <c r="L1572" s="53">
        <v>1243</v>
      </c>
      <c r="M1572" s="63">
        <f t="shared" si="158"/>
        <v>0</v>
      </c>
      <c r="N1572" s="42" t="str">
        <f>IFERROR(VLOOKUP(C1572, マスタ!$E$2:$G$33, 3, TRUE), "")</f>
        <v>輸送用機械</v>
      </c>
      <c r="O1572" s="15" t="str">
        <f>IF(F1572 = "", "", TEXT( WORKDAY(TEXT(LEFT(F1572, FIND("(", F1572) - 1), "yyyy/mm/dd"), 1, マスタ!$A$2:$A$106), "yyyymmdd"))</f>
        <v>20170912</v>
      </c>
      <c r="P1572" s="16">
        <v>42990</v>
      </c>
      <c r="Q1572" s="56">
        <v>1285</v>
      </c>
      <c r="R1572" s="56">
        <v>1311</v>
      </c>
      <c r="S1572" s="56">
        <v>1283</v>
      </c>
      <c r="T1572" s="15" t="str">
        <f t="shared" si="159"/>
        <v>有</v>
      </c>
      <c r="U1572" s="15" t="str">
        <f t="shared" si="160"/>
        <v>無</v>
      </c>
      <c r="V1572" s="67">
        <f t="shared" si="161"/>
        <v>0</v>
      </c>
      <c r="W1572" s="17" t="s">
        <v>968</v>
      </c>
      <c r="X1572" s="46">
        <v>25</v>
      </c>
      <c r="Y1572" s="71">
        <f t="shared" si="162"/>
        <v>19.45525291828794</v>
      </c>
      <c r="Z1572" s="72">
        <v>1285</v>
      </c>
      <c r="AA1572" s="72">
        <v>1300</v>
      </c>
      <c r="AB1572" s="72">
        <v>1283</v>
      </c>
      <c r="AC1572" s="72">
        <v>1298</v>
      </c>
      <c r="AD1572" s="72">
        <v>60600</v>
      </c>
      <c r="AE1572" s="72">
        <v>1299</v>
      </c>
      <c r="AF1572" s="72">
        <v>1303</v>
      </c>
      <c r="AG1572" s="72">
        <v>1290</v>
      </c>
      <c r="AH1572" s="72">
        <v>1300</v>
      </c>
      <c r="AI1572" s="72">
        <v>22400</v>
      </c>
      <c r="AJ1572" s="72">
        <v>1302</v>
      </c>
      <c r="AK1572" s="72">
        <v>1308</v>
      </c>
      <c r="AL1572" s="72">
        <v>1302</v>
      </c>
      <c r="AM1572" s="72">
        <v>1308</v>
      </c>
      <c r="AN1572" s="72">
        <v>11300</v>
      </c>
      <c r="AO1572" s="72">
        <v>1308</v>
      </c>
      <c r="AP1572" s="72">
        <v>1309</v>
      </c>
      <c r="AQ1572" s="72">
        <v>1304</v>
      </c>
      <c r="AR1572" s="72">
        <v>1309</v>
      </c>
      <c r="AS1572" s="72">
        <v>13300</v>
      </c>
      <c r="AT1572" s="72">
        <v>1309</v>
      </c>
      <c r="AU1572" s="72">
        <v>1311</v>
      </c>
      <c r="AV1572" s="72">
        <v>1307</v>
      </c>
      <c r="AW1572" s="72">
        <v>1307</v>
      </c>
      <c r="AX1572" s="72">
        <v>6100</v>
      </c>
      <c r="AY1572" s="72">
        <v>1309</v>
      </c>
      <c r="AZ1572" s="72">
        <v>1310</v>
      </c>
      <c r="BA1572" s="72">
        <v>1306</v>
      </c>
      <c r="BB1572" s="72">
        <v>1307</v>
      </c>
      <c r="BC1572" s="72">
        <v>6200</v>
      </c>
    </row>
    <row r="1573" spans="1:55" s="72" customFormat="1" ht="27">
      <c r="A1573" s="15" t="s">
        <v>18</v>
      </c>
      <c r="B1573" s="30">
        <v>50</v>
      </c>
      <c r="C1573" s="30">
        <v>6284</v>
      </c>
      <c r="D1573" s="10" t="s">
        <v>555</v>
      </c>
      <c r="E1573" s="15" t="s">
        <v>20</v>
      </c>
      <c r="F1573" s="15" t="s">
        <v>1092</v>
      </c>
      <c r="G1573" s="50">
        <v>4625</v>
      </c>
      <c r="H1573" s="50">
        <v>215</v>
      </c>
      <c r="I1573" s="58">
        <v>4.8800000000000003E-2</v>
      </c>
      <c r="J1573" s="50">
        <v>65500</v>
      </c>
      <c r="K1573" s="50">
        <v>4640</v>
      </c>
      <c r="L1573" s="53">
        <v>4475</v>
      </c>
      <c r="M1573" s="63">
        <f t="shared" si="158"/>
        <v>9.0909090909090912E-2</v>
      </c>
      <c r="N1573" s="42" t="str">
        <f>IFERROR(VLOOKUP(C1573, マスタ!$E$2:$G$33, 3, TRUE), "")</f>
        <v>機械</v>
      </c>
      <c r="O1573" s="15" t="str">
        <f>IF(F1573 = "", "", TEXT( WORKDAY(TEXT(LEFT(F1573, FIND("(", F1573) - 1), "yyyy/mm/dd"), 1, マスタ!$A$2:$A$106), "yyyymmdd"))</f>
        <v>20170912</v>
      </c>
      <c r="P1573" s="16">
        <v>42990</v>
      </c>
      <c r="Q1573" s="56">
        <v>4645</v>
      </c>
      <c r="R1573" s="56">
        <v>4720</v>
      </c>
      <c r="S1573" s="56">
        <v>4575</v>
      </c>
      <c r="T1573" s="15" t="str">
        <f t="shared" si="159"/>
        <v>有</v>
      </c>
      <c r="U1573" s="15" t="str">
        <f t="shared" si="160"/>
        <v>有</v>
      </c>
      <c r="V1573" s="67">
        <f t="shared" si="161"/>
        <v>4.3243243243242802E-3</v>
      </c>
      <c r="W1573" s="17" t="s">
        <v>969</v>
      </c>
      <c r="X1573" s="46">
        <v>-20</v>
      </c>
      <c r="Y1573" s="71">
        <f t="shared" si="162"/>
        <v>-4.3243243243243246</v>
      </c>
      <c r="Z1573" s="72">
        <v>4645</v>
      </c>
      <c r="AA1573" s="72">
        <v>4720</v>
      </c>
      <c r="AB1573" s="72">
        <v>4645</v>
      </c>
      <c r="AC1573" s="72">
        <v>4680</v>
      </c>
      <c r="AD1573" s="72">
        <v>10100</v>
      </c>
      <c r="AE1573" s="72">
        <v>4670</v>
      </c>
      <c r="AF1573" s="72">
        <v>4675</v>
      </c>
      <c r="AG1573" s="72">
        <v>4650</v>
      </c>
      <c r="AH1573" s="72">
        <v>4665</v>
      </c>
      <c r="AI1573" s="72">
        <v>1800</v>
      </c>
      <c r="AJ1573" s="72">
        <v>4665</v>
      </c>
      <c r="AK1573" s="72">
        <v>4685</v>
      </c>
      <c r="AL1573" s="72">
        <v>4665</v>
      </c>
      <c r="AM1573" s="72">
        <v>4685</v>
      </c>
      <c r="AN1573" s="72">
        <v>900</v>
      </c>
      <c r="AO1573" s="72">
        <v>4680</v>
      </c>
      <c r="AP1573" s="72">
        <v>4680</v>
      </c>
      <c r="AQ1573" s="72">
        <v>4680</v>
      </c>
      <c r="AR1573" s="72">
        <v>4680</v>
      </c>
      <c r="AS1573" s="72">
        <v>100</v>
      </c>
      <c r="AT1573" s="72">
        <v>4675</v>
      </c>
      <c r="AU1573" s="72">
        <v>4675</v>
      </c>
      <c r="AV1573" s="72">
        <v>4625</v>
      </c>
      <c r="AW1573" s="72">
        <v>4625</v>
      </c>
      <c r="AX1573" s="72">
        <v>3300</v>
      </c>
      <c r="AY1573" s="72">
        <v>4615</v>
      </c>
      <c r="AZ1573" s="72">
        <v>4630</v>
      </c>
      <c r="BA1573" s="72">
        <v>4615</v>
      </c>
      <c r="BB1573" s="72">
        <v>4630</v>
      </c>
      <c r="BC1573" s="72">
        <v>500</v>
      </c>
    </row>
    <row r="1574" spans="1:55" s="72" customFormat="1" ht="27">
      <c r="A1574" s="15" t="s">
        <v>18</v>
      </c>
      <c r="B1574" s="30">
        <v>2</v>
      </c>
      <c r="C1574" s="30">
        <v>6065</v>
      </c>
      <c r="D1574" s="10" t="s">
        <v>40</v>
      </c>
      <c r="E1574" s="15" t="s">
        <v>20</v>
      </c>
      <c r="F1574" s="15" t="s">
        <v>1096</v>
      </c>
      <c r="G1574" s="50">
        <v>2073</v>
      </c>
      <c r="H1574" s="50">
        <v>400</v>
      </c>
      <c r="I1574" s="58">
        <v>0.23910000000000001</v>
      </c>
      <c r="J1574" s="50">
        <v>161600</v>
      </c>
      <c r="K1574" s="50">
        <v>2073</v>
      </c>
      <c r="L1574" s="53">
        <v>2000</v>
      </c>
      <c r="M1574" s="63">
        <f t="shared" ref="M1574:M1622" si="163">IFERROR((K1574-G1574) / (K1574-L1574), "")</f>
        <v>0</v>
      </c>
      <c r="N1574" s="42" t="str">
        <f>IFERROR(VLOOKUP(C1574, マスタ!$E$2:$G$33, 3, TRUE), "")</f>
        <v>機械</v>
      </c>
      <c r="O1574" s="15" t="str">
        <f>IF(F1574 = "", "", TEXT( WORKDAY(TEXT(LEFT(F1574, FIND("(", F1574) - 1), "yyyy/mm/dd"), 1, マスタ!$A$2:$A$106), "yyyymmdd"))</f>
        <v>20170913</v>
      </c>
      <c r="P1574" s="16">
        <v>42991</v>
      </c>
      <c r="Q1574" s="56">
        <v>2223</v>
      </c>
      <c r="R1574" s="56">
        <v>2499</v>
      </c>
      <c r="S1574" s="56">
        <v>2160</v>
      </c>
      <c r="T1574" s="15" t="str">
        <f t="shared" ref="T1574:T1623" si="164">IF(Q1574="", "", IF(R1574-Q1574&gt;=ROUNDDOWN(G1574/100, 0), "有", "無"))</f>
        <v>有</v>
      </c>
      <c r="U1574" s="15" t="str">
        <f t="shared" ref="U1574:U1623" si="165">IF(Q1574="", "", IF(Q1574-S1574&gt;=ROUNDDOWN(G1574/100, 0), "有", "無"))</f>
        <v>有</v>
      </c>
      <c r="V1574" s="67">
        <f t="shared" ref="V1574:V1623" si="166">IF(Q1574="", "", Q1574/G1574-1)</f>
        <v>7.2358900144717797E-2</v>
      </c>
      <c r="W1574" s="17" t="s">
        <v>966</v>
      </c>
      <c r="X1574" s="46">
        <v>-20</v>
      </c>
      <c r="Y1574" s="71">
        <f t="shared" si="162"/>
        <v>-9.6478533526290402</v>
      </c>
      <c r="AD1574" s="72">
        <v>0</v>
      </c>
      <c r="AE1574" s="72">
        <v>2223</v>
      </c>
      <c r="AF1574" s="72">
        <v>2312</v>
      </c>
      <c r="AG1574" s="72">
        <v>2184</v>
      </c>
      <c r="AH1574" s="72">
        <v>2305</v>
      </c>
      <c r="AI1574" s="72">
        <v>108500</v>
      </c>
      <c r="AJ1574" s="72">
        <v>2301</v>
      </c>
      <c r="AK1574" s="72">
        <v>2386</v>
      </c>
      <c r="AL1574" s="72">
        <v>2266</v>
      </c>
      <c r="AM1574" s="72">
        <v>2348</v>
      </c>
      <c r="AN1574" s="72">
        <v>68300</v>
      </c>
      <c r="AO1574" s="72">
        <v>2366</v>
      </c>
      <c r="AP1574" s="72">
        <v>2498</v>
      </c>
      <c r="AQ1574" s="72">
        <v>2341</v>
      </c>
      <c r="AR1574" s="72">
        <v>2495</v>
      </c>
      <c r="AS1574" s="72">
        <v>51900</v>
      </c>
      <c r="AT1574" s="72">
        <v>2475</v>
      </c>
      <c r="AU1574" s="72">
        <v>2499</v>
      </c>
      <c r="AV1574" s="72">
        <v>2396</v>
      </c>
      <c r="AW1574" s="72">
        <v>2420</v>
      </c>
      <c r="AX1574" s="72">
        <v>45100</v>
      </c>
      <c r="AY1574" s="72">
        <v>2424</v>
      </c>
      <c r="AZ1574" s="72">
        <v>2424</v>
      </c>
      <c r="BA1574" s="72">
        <v>2355</v>
      </c>
      <c r="BB1574" s="72">
        <v>2413</v>
      </c>
      <c r="BC1574" s="72">
        <v>24300</v>
      </c>
    </row>
    <row r="1575" spans="1:55" s="72" customFormat="1" ht="15">
      <c r="A1575" s="15" t="s">
        <v>18</v>
      </c>
      <c r="B1575" s="30">
        <v>4</v>
      </c>
      <c r="C1575" s="30">
        <v>5631</v>
      </c>
      <c r="D1575" s="10" t="s">
        <v>69</v>
      </c>
      <c r="E1575" s="15" t="s">
        <v>20</v>
      </c>
      <c r="F1575" s="15" t="s">
        <v>1096</v>
      </c>
      <c r="G1575" s="50">
        <v>2638</v>
      </c>
      <c r="H1575" s="50">
        <v>374</v>
      </c>
      <c r="I1575" s="58">
        <v>0.16520000000000001</v>
      </c>
      <c r="J1575" s="50">
        <v>2957700</v>
      </c>
      <c r="K1575" s="50">
        <v>2640</v>
      </c>
      <c r="L1575" s="53">
        <v>2490</v>
      </c>
      <c r="M1575" s="63">
        <f t="shared" si="163"/>
        <v>1.3333333333333334E-2</v>
      </c>
      <c r="N1575" s="42" t="str">
        <f>IFERROR(VLOOKUP(C1575, マスタ!$E$2:$G$33, 3, TRUE), "")</f>
        <v>鉄鋼</v>
      </c>
      <c r="O1575" s="15" t="str">
        <f>IF(F1575 = "", "", TEXT( WORKDAY(TEXT(LEFT(F1575, FIND("(", F1575) - 1), "yyyy/mm/dd"), 1, マスタ!$A$2:$A$106), "yyyymmdd"))</f>
        <v>20170913</v>
      </c>
      <c r="P1575" s="16">
        <v>42991</v>
      </c>
      <c r="Q1575" s="56">
        <v>2632</v>
      </c>
      <c r="R1575" s="56">
        <v>2685</v>
      </c>
      <c r="S1575" s="56">
        <v>2607</v>
      </c>
      <c r="T1575" s="15" t="str">
        <f t="shared" si="164"/>
        <v>有</v>
      </c>
      <c r="U1575" s="15" t="str">
        <f t="shared" si="165"/>
        <v>無</v>
      </c>
      <c r="V1575" s="67">
        <f t="shared" si="166"/>
        <v>-2.2744503411675776E-3</v>
      </c>
      <c r="W1575" s="17" t="s">
        <v>969</v>
      </c>
      <c r="X1575" s="46">
        <v>-10</v>
      </c>
      <c r="Y1575" s="71">
        <f t="shared" si="162"/>
        <v>-3.7907505686125851</v>
      </c>
      <c r="Z1575" s="72">
        <v>2632</v>
      </c>
      <c r="AA1575" s="72">
        <v>2662</v>
      </c>
      <c r="AB1575" s="72">
        <v>2629</v>
      </c>
      <c r="AC1575" s="72">
        <v>2631</v>
      </c>
      <c r="AD1575" s="72">
        <v>174900</v>
      </c>
      <c r="AE1575" s="72">
        <v>2632</v>
      </c>
      <c r="AF1575" s="72">
        <v>2632</v>
      </c>
      <c r="AG1575" s="72">
        <v>2610</v>
      </c>
      <c r="AH1575" s="72">
        <v>2619</v>
      </c>
      <c r="AI1575" s="72">
        <v>46800</v>
      </c>
      <c r="AJ1575" s="72">
        <v>2618</v>
      </c>
      <c r="AK1575" s="72">
        <v>2630</v>
      </c>
      <c r="AL1575" s="72">
        <v>2618</v>
      </c>
      <c r="AM1575" s="72">
        <v>2628</v>
      </c>
      <c r="AN1575" s="72">
        <v>35000</v>
      </c>
      <c r="AO1575" s="72">
        <v>2628</v>
      </c>
      <c r="AP1575" s="72">
        <v>2630</v>
      </c>
      <c r="AQ1575" s="72">
        <v>2618</v>
      </c>
      <c r="AR1575" s="72">
        <v>2620</v>
      </c>
      <c r="AS1575" s="72">
        <v>44900</v>
      </c>
      <c r="AT1575" s="72">
        <v>2620</v>
      </c>
      <c r="AU1575" s="72">
        <v>2624</v>
      </c>
      <c r="AV1575" s="72">
        <v>2607</v>
      </c>
      <c r="AW1575" s="72">
        <v>2622</v>
      </c>
      <c r="AX1575" s="72">
        <v>64300</v>
      </c>
      <c r="AY1575" s="72">
        <v>2622</v>
      </c>
      <c r="AZ1575" s="72">
        <v>2631</v>
      </c>
      <c r="BA1575" s="72">
        <v>2618</v>
      </c>
      <c r="BB1575" s="72">
        <v>2628</v>
      </c>
      <c r="BC1575" s="72">
        <v>56200</v>
      </c>
    </row>
    <row r="1576" spans="1:55" s="72" customFormat="1" ht="15">
      <c r="A1576" s="15" t="s">
        <v>18</v>
      </c>
      <c r="B1576" s="30">
        <v>6</v>
      </c>
      <c r="C1576" s="30">
        <v>9692</v>
      </c>
      <c r="D1576" s="10" t="s">
        <v>316</v>
      </c>
      <c r="E1576" s="15" t="s">
        <v>20</v>
      </c>
      <c r="F1576" s="15" t="s">
        <v>1096</v>
      </c>
      <c r="G1576" s="50">
        <v>2350</v>
      </c>
      <c r="H1576" s="50">
        <v>190</v>
      </c>
      <c r="I1576" s="58">
        <v>8.7999999999999995E-2</v>
      </c>
      <c r="J1576" s="50">
        <v>376900</v>
      </c>
      <c r="K1576" s="50">
        <v>2388</v>
      </c>
      <c r="L1576" s="53">
        <v>2159</v>
      </c>
      <c r="M1576" s="63">
        <f t="shared" si="163"/>
        <v>0.16593886462882096</v>
      </c>
      <c r="N1576" s="42" t="str">
        <f>IFERROR(VLOOKUP(C1576, マスタ!$E$2:$G$33, 3, TRUE), "")</f>
        <v>サービス</v>
      </c>
      <c r="O1576" s="15" t="str">
        <f>IF(F1576 = "", "", TEXT( WORKDAY(TEXT(LEFT(F1576, FIND("(", F1576) - 1), "yyyy/mm/dd"), 1, マスタ!$A$2:$A$106), "yyyymmdd"))</f>
        <v>20170913</v>
      </c>
      <c r="P1576" s="16">
        <v>42991</v>
      </c>
      <c r="Q1576" s="56">
        <v>2300</v>
      </c>
      <c r="R1576" s="56">
        <v>2494</v>
      </c>
      <c r="S1576" s="56">
        <v>2300</v>
      </c>
      <c r="T1576" s="15" t="str">
        <f t="shared" si="164"/>
        <v>有</v>
      </c>
      <c r="U1576" s="15" t="str">
        <f t="shared" si="165"/>
        <v>無</v>
      </c>
      <c r="V1576" s="67">
        <f t="shared" si="166"/>
        <v>-2.1276595744680882E-2</v>
      </c>
      <c r="W1576" s="17" t="s">
        <v>968</v>
      </c>
      <c r="X1576" s="46">
        <v>47</v>
      </c>
      <c r="Y1576" s="71">
        <f t="shared" si="162"/>
        <v>20</v>
      </c>
      <c r="Z1576" s="72">
        <v>2300</v>
      </c>
      <c r="AA1576" s="72">
        <v>2318</v>
      </c>
      <c r="AB1576" s="72">
        <v>2300</v>
      </c>
      <c r="AC1576" s="72">
        <v>2313</v>
      </c>
      <c r="AD1576" s="72">
        <v>19100</v>
      </c>
      <c r="AE1576" s="72">
        <v>2314</v>
      </c>
      <c r="AF1576" s="72">
        <v>2335</v>
      </c>
      <c r="AG1576" s="72">
        <v>2313</v>
      </c>
      <c r="AH1576" s="72">
        <v>2335</v>
      </c>
      <c r="AI1576" s="72">
        <v>4000</v>
      </c>
      <c r="AJ1576" s="72">
        <v>2333</v>
      </c>
      <c r="AK1576" s="72">
        <v>2346</v>
      </c>
      <c r="AL1576" s="72">
        <v>2330</v>
      </c>
      <c r="AM1576" s="72">
        <v>2341</v>
      </c>
      <c r="AN1576" s="72">
        <v>4700</v>
      </c>
      <c r="AO1576" s="72">
        <v>2343</v>
      </c>
      <c r="AP1576" s="72">
        <v>2353</v>
      </c>
      <c r="AQ1576" s="72">
        <v>2342</v>
      </c>
      <c r="AR1576" s="72">
        <v>2353</v>
      </c>
      <c r="AS1576" s="72">
        <v>6400</v>
      </c>
      <c r="AT1576" s="72">
        <v>2352</v>
      </c>
      <c r="AU1576" s="72">
        <v>2365</v>
      </c>
      <c r="AV1576" s="72">
        <v>2351</v>
      </c>
      <c r="AW1576" s="72">
        <v>2365</v>
      </c>
      <c r="AX1576" s="72">
        <v>3200</v>
      </c>
      <c r="AY1576" s="72">
        <v>2366</v>
      </c>
      <c r="AZ1576" s="72">
        <v>2387</v>
      </c>
      <c r="BA1576" s="72">
        <v>2366</v>
      </c>
      <c r="BB1576" s="72">
        <v>2380</v>
      </c>
      <c r="BC1576" s="72">
        <v>8700</v>
      </c>
    </row>
    <row r="1577" spans="1:55" s="72" customFormat="1" ht="15">
      <c r="A1577" s="15" t="s">
        <v>18</v>
      </c>
      <c r="B1577" s="30">
        <v>8</v>
      </c>
      <c r="C1577" s="30">
        <v>6947</v>
      </c>
      <c r="D1577" s="10" t="s">
        <v>1079</v>
      </c>
      <c r="E1577" s="15" t="s">
        <v>20</v>
      </c>
      <c r="F1577" s="15" t="s">
        <v>1096</v>
      </c>
      <c r="G1577" s="50">
        <v>1649</v>
      </c>
      <c r="H1577" s="50">
        <v>127</v>
      </c>
      <c r="I1577" s="58">
        <v>8.3400000000000002E-2</v>
      </c>
      <c r="J1577" s="50">
        <v>76800</v>
      </c>
      <c r="K1577" s="50">
        <v>1655</v>
      </c>
      <c r="L1577" s="53">
        <v>1547</v>
      </c>
      <c r="M1577" s="63">
        <f t="shared" si="163"/>
        <v>5.5555555555555552E-2</v>
      </c>
      <c r="N1577" s="42" t="str">
        <f>IFERROR(VLOOKUP(C1577, マスタ!$E$2:$G$33, 3, TRUE), "")</f>
        <v>電気</v>
      </c>
      <c r="O1577" s="15" t="str">
        <f>IF(F1577 = "", "", TEXT( WORKDAY(TEXT(LEFT(F1577, FIND("(", F1577) - 1), "yyyy/mm/dd"), 1, マスタ!$A$2:$A$106), "yyyymmdd"))</f>
        <v>20170913</v>
      </c>
      <c r="P1577" s="16">
        <v>42991</v>
      </c>
      <c r="Q1577" s="56">
        <v>1650</v>
      </c>
      <c r="R1577" s="56">
        <v>1730</v>
      </c>
      <c r="S1577" s="56">
        <v>1650</v>
      </c>
      <c r="T1577" s="15" t="str">
        <f t="shared" si="164"/>
        <v>有</v>
      </c>
      <c r="U1577" s="15" t="str">
        <f t="shared" si="165"/>
        <v>無</v>
      </c>
      <c r="V1577" s="67">
        <f t="shared" si="166"/>
        <v>6.0642813826561337E-4</v>
      </c>
      <c r="W1577" s="17" t="s">
        <v>968</v>
      </c>
      <c r="X1577" s="46">
        <v>32</v>
      </c>
      <c r="Y1577" s="71">
        <f t="shared" si="162"/>
        <v>19.405700424499699</v>
      </c>
      <c r="Z1577" s="72">
        <v>1650</v>
      </c>
      <c r="AA1577" s="72">
        <v>1673</v>
      </c>
      <c r="AB1577" s="72">
        <v>1650</v>
      </c>
      <c r="AC1577" s="72">
        <v>1673</v>
      </c>
      <c r="AD1577" s="72">
        <v>12100</v>
      </c>
      <c r="AE1577" s="72">
        <v>1668</v>
      </c>
      <c r="AF1577" s="72">
        <v>1695</v>
      </c>
      <c r="AG1577" s="72">
        <v>1668</v>
      </c>
      <c r="AH1577" s="72">
        <v>1686</v>
      </c>
      <c r="AI1577" s="72">
        <v>3400</v>
      </c>
      <c r="AJ1577" s="72">
        <v>1680</v>
      </c>
      <c r="AK1577" s="72">
        <v>1707</v>
      </c>
      <c r="AL1577" s="72">
        <v>1655</v>
      </c>
      <c r="AM1577" s="72">
        <v>1698</v>
      </c>
      <c r="AN1577" s="72">
        <v>7100</v>
      </c>
      <c r="AO1577" s="72">
        <v>1706</v>
      </c>
      <c r="AP1577" s="72">
        <v>1730</v>
      </c>
      <c r="AQ1577" s="72">
        <v>1702</v>
      </c>
      <c r="AR1577" s="72">
        <v>1715</v>
      </c>
      <c r="AS1577" s="72">
        <v>3100</v>
      </c>
      <c r="AT1577" s="72">
        <v>1713</v>
      </c>
      <c r="AU1577" s="72">
        <v>1713</v>
      </c>
      <c r="AV1577" s="72">
        <v>1696</v>
      </c>
      <c r="AW1577" s="72">
        <v>1702</v>
      </c>
      <c r="AX1577" s="72">
        <v>1400</v>
      </c>
      <c r="AY1577" s="72">
        <v>1702</v>
      </c>
      <c r="AZ1577" s="72">
        <v>1702</v>
      </c>
      <c r="BA1577" s="72">
        <v>1688</v>
      </c>
      <c r="BB1577" s="72">
        <v>1697</v>
      </c>
      <c r="BC1577" s="72">
        <v>1000</v>
      </c>
    </row>
    <row r="1578" spans="1:55" s="72" customFormat="1" ht="15">
      <c r="A1578" s="15" t="s">
        <v>18</v>
      </c>
      <c r="B1578" s="30">
        <v>15</v>
      </c>
      <c r="C1578" s="30">
        <v>2462</v>
      </c>
      <c r="D1578" s="10" t="s">
        <v>240</v>
      </c>
      <c r="E1578" s="15" t="s">
        <v>20</v>
      </c>
      <c r="F1578" s="15" t="s">
        <v>1096</v>
      </c>
      <c r="G1578" s="50">
        <v>1936</v>
      </c>
      <c r="H1578" s="50">
        <v>136</v>
      </c>
      <c r="I1578" s="58">
        <v>7.5600000000000001E-2</v>
      </c>
      <c r="J1578" s="50">
        <v>311800</v>
      </c>
      <c r="K1578" s="50">
        <v>2030</v>
      </c>
      <c r="L1578" s="53">
        <v>1854</v>
      </c>
      <c r="M1578" s="63">
        <f t="shared" si="163"/>
        <v>0.53409090909090906</v>
      </c>
      <c r="N1578" s="42" t="str">
        <f>IFERROR(VLOOKUP(C1578, マスタ!$E$2:$G$33, 3, TRUE), "")</f>
        <v>食品</v>
      </c>
      <c r="O1578" s="15" t="str">
        <f>IF(F1578 = "", "", TEXT( WORKDAY(TEXT(LEFT(F1578, FIND("(", F1578) - 1), "yyyy/mm/dd"), 1, マスタ!$A$2:$A$106), "yyyymmdd"))</f>
        <v>20170913</v>
      </c>
      <c r="P1578" s="16">
        <v>42991</v>
      </c>
      <c r="Q1578" s="56">
        <v>1950</v>
      </c>
      <c r="R1578" s="56">
        <v>1978</v>
      </c>
      <c r="S1578" s="56">
        <v>1924</v>
      </c>
      <c r="T1578" s="15" t="str">
        <f t="shared" si="164"/>
        <v>有</v>
      </c>
      <c r="U1578" s="15" t="str">
        <f t="shared" si="165"/>
        <v>有</v>
      </c>
      <c r="V1578" s="67">
        <f t="shared" si="166"/>
        <v>7.2314049586776896E-3</v>
      </c>
      <c r="W1578" s="17" t="s">
        <v>967</v>
      </c>
      <c r="X1578" s="46">
        <v>8</v>
      </c>
      <c r="Y1578" s="71">
        <f t="shared" si="162"/>
        <v>4.1322314049586781</v>
      </c>
      <c r="Z1578" s="72">
        <v>1950</v>
      </c>
      <c r="AA1578" s="72">
        <v>1978</v>
      </c>
      <c r="AB1578" s="72">
        <v>1950</v>
      </c>
      <c r="AC1578" s="72">
        <v>1952</v>
      </c>
      <c r="AD1578" s="72">
        <v>15500</v>
      </c>
      <c r="AE1578" s="72">
        <v>1953</v>
      </c>
      <c r="AF1578" s="72">
        <v>1959</v>
      </c>
      <c r="AG1578" s="72">
        <v>1951</v>
      </c>
      <c r="AH1578" s="72">
        <v>1959</v>
      </c>
      <c r="AI1578" s="72">
        <v>3700</v>
      </c>
      <c r="AJ1578" s="72">
        <v>1960</v>
      </c>
      <c r="AK1578" s="72">
        <v>1970</v>
      </c>
      <c r="AL1578" s="72">
        <v>1957</v>
      </c>
      <c r="AM1578" s="72">
        <v>1960</v>
      </c>
      <c r="AN1578" s="72">
        <v>12500</v>
      </c>
      <c r="AO1578" s="72">
        <v>1960</v>
      </c>
      <c r="AP1578" s="72">
        <v>1972</v>
      </c>
      <c r="AQ1578" s="72">
        <v>1960</v>
      </c>
      <c r="AR1578" s="72">
        <v>1961</v>
      </c>
      <c r="AS1578" s="72">
        <v>1500</v>
      </c>
      <c r="AT1578" s="72">
        <v>1963</v>
      </c>
      <c r="AU1578" s="72">
        <v>1963</v>
      </c>
      <c r="AV1578" s="72">
        <v>1950</v>
      </c>
      <c r="AW1578" s="72">
        <v>1958</v>
      </c>
      <c r="AX1578" s="72">
        <v>4000</v>
      </c>
      <c r="AY1578" s="72">
        <v>1959</v>
      </c>
      <c r="AZ1578" s="72">
        <v>1959</v>
      </c>
      <c r="BA1578" s="72">
        <v>1951</v>
      </c>
      <c r="BB1578" s="72">
        <v>1952</v>
      </c>
      <c r="BC1578" s="72">
        <v>500</v>
      </c>
    </row>
    <row r="1579" spans="1:55" s="72" customFormat="1" ht="27">
      <c r="A1579" s="15" t="s">
        <v>18</v>
      </c>
      <c r="B1579" s="30">
        <v>20</v>
      </c>
      <c r="C1579" s="30">
        <v>3912</v>
      </c>
      <c r="D1579" s="10" t="s">
        <v>158</v>
      </c>
      <c r="E1579" s="15" t="s">
        <v>20</v>
      </c>
      <c r="F1579" s="15" t="s">
        <v>1096</v>
      </c>
      <c r="G1579" s="50">
        <v>1418</v>
      </c>
      <c r="H1579" s="50">
        <v>84</v>
      </c>
      <c r="I1579" s="58">
        <v>6.3E-2</v>
      </c>
      <c r="J1579" s="50">
        <v>140100</v>
      </c>
      <c r="K1579" s="50">
        <v>1434</v>
      </c>
      <c r="L1579" s="53">
        <v>1351</v>
      </c>
      <c r="M1579" s="63">
        <f t="shared" si="163"/>
        <v>0.19277108433734941</v>
      </c>
      <c r="N1579" s="42" t="str">
        <f>IFERROR(VLOOKUP(C1579, マスタ!$E$2:$G$33, 3, TRUE), "")</f>
        <v>パルプ・紙</v>
      </c>
      <c r="O1579" s="15" t="str">
        <f>IF(F1579 = "", "", TEXT( WORKDAY(TEXT(LEFT(F1579, FIND("(", F1579) - 1), "yyyy/mm/dd"), 1, マスタ!$A$2:$A$106), "yyyymmdd"))</f>
        <v>20170913</v>
      </c>
      <c r="P1579" s="16">
        <v>42991</v>
      </c>
      <c r="Q1579" s="56">
        <v>1471</v>
      </c>
      <c r="R1579" s="56">
        <v>1473</v>
      </c>
      <c r="S1579" s="56">
        <v>1420</v>
      </c>
      <c r="T1579" s="15" t="str">
        <f t="shared" si="164"/>
        <v>無</v>
      </c>
      <c r="U1579" s="15" t="str">
        <f t="shared" si="165"/>
        <v>有</v>
      </c>
      <c r="V1579" s="67">
        <f t="shared" si="166"/>
        <v>3.7376586741890039E-2</v>
      </c>
      <c r="W1579" s="17" t="s">
        <v>966</v>
      </c>
      <c r="X1579" s="46">
        <v>-14</v>
      </c>
      <c r="Y1579" s="71">
        <f t="shared" si="162"/>
        <v>-9.873060648801129</v>
      </c>
      <c r="Z1579" s="72">
        <v>1471</v>
      </c>
      <c r="AA1579" s="72">
        <v>1473</v>
      </c>
      <c r="AB1579" s="72">
        <v>1465</v>
      </c>
      <c r="AC1579" s="72">
        <v>1472</v>
      </c>
      <c r="AD1579" s="72">
        <v>17300</v>
      </c>
      <c r="AE1579" s="72">
        <v>1468</v>
      </c>
      <c r="AF1579" s="72">
        <v>1469</v>
      </c>
      <c r="AG1579" s="72">
        <v>1448</v>
      </c>
      <c r="AH1579" s="72">
        <v>1450</v>
      </c>
      <c r="AI1579" s="72">
        <v>8400</v>
      </c>
      <c r="AJ1579" s="72">
        <v>1450</v>
      </c>
      <c r="AK1579" s="72">
        <v>1450</v>
      </c>
      <c r="AL1579" s="72">
        <v>1430</v>
      </c>
      <c r="AM1579" s="72">
        <v>1432</v>
      </c>
      <c r="AN1579" s="72">
        <v>10900</v>
      </c>
      <c r="AO1579" s="72">
        <v>1438</v>
      </c>
      <c r="AP1579" s="72">
        <v>1438</v>
      </c>
      <c r="AQ1579" s="72">
        <v>1436</v>
      </c>
      <c r="AR1579" s="72">
        <v>1438</v>
      </c>
      <c r="AS1579" s="72">
        <v>2000</v>
      </c>
      <c r="AT1579" s="72">
        <v>1436</v>
      </c>
      <c r="AU1579" s="72">
        <v>1436</v>
      </c>
      <c r="AV1579" s="72">
        <v>1425</v>
      </c>
      <c r="AW1579" s="72">
        <v>1432</v>
      </c>
      <c r="AX1579" s="72">
        <v>6300</v>
      </c>
      <c r="AY1579" s="72">
        <v>1433</v>
      </c>
      <c r="AZ1579" s="72">
        <v>1435</v>
      </c>
      <c r="BA1579" s="72">
        <v>1433</v>
      </c>
      <c r="BB1579" s="72">
        <v>1434</v>
      </c>
      <c r="BC1579" s="72">
        <v>2100</v>
      </c>
    </row>
    <row r="1580" spans="1:55" s="72" customFormat="1" ht="27">
      <c r="A1580" s="15" t="s">
        <v>18</v>
      </c>
      <c r="B1580" s="30">
        <v>24</v>
      </c>
      <c r="C1580" s="30">
        <v>6817</v>
      </c>
      <c r="D1580" s="10" t="s">
        <v>31</v>
      </c>
      <c r="E1580" s="15" t="s">
        <v>20</v>
      </c>
      <c r="F1580" s="15" t="s">
        <v>1096</v>
      </c>
      <c r="G1580" s="50">
        <v>2083</v>
      </c>
      <c r="H1580" s="50">
        <v>115</v>
      </c>
      <c r="I1580" s="58">
        <v>5.8400000000000001E-2</v>
      </c>
      <c r="J1580" s="50">
        <v>761800</v>
      </c>
      <c r="K1580" s="50">
        <v>2104</v>
      </c>
      <c r="L1580" s="53">
        <v>2024</v>
      </c>
      <c r="M1580" s="63">
        <f t="shared" si="163"/>
        <v>0.26250000000000001</v>
      </c>
      <c r="N1580" s="42" t="str">
        <f>IFERROR(VLOOKUP(C1580, マスタ!$E$2:$G$33, 3, TRUE), "")</f>
        <v>電気</v>
      </c>
      <c r="O1580" s="15" t="str">
        <f>IF(F1580 = "", "", TEXT( WORKDAY(TEXT(LEFT(F1580, FIND("(", F1580) - 1), "yyyy/mm/dd"), 1, マスタ!$A$2:$A$106), "yyyymmdd"))</f>
        <v>20170913</v>
      </c>
      <c r="P1580" s="16">
        <v>42991</v>
      </c>
      <c r="Q1580" s="56">
        <v>2087</v>
      </c>
      <c r="R1580" s="56">
        <v>2180</v>
      </c>
      <c r="S1580" s="56">
        <v>2082</v>
      </c>
      <c r="T1580" s="15" t="str">
        <f t="shared" si="164"/>
        <v>有</v>
      </c>
      <c r="U1580" s="15" t="str">
        <f t="shared" si="165"/>
        <v>無</v>
      </c>
      <c r="V1580" s="67">
        <f t="shared" si="166"/>
        <v>1.9203072491598139E-3</v>
      </c>
      <c r="W1580" s="17" t="s">
        <v>968</v>
      </c>
      <c r="X1580" s="46">
        <v>41</v>
      </c>
      <c r="Y1580" s="71">
        <f t="shared" si="162"/>
        <v>19.683149303888623</v>
      </c>
      <c r="Z1580" s="72">
        <v>2087</v>
      </c>
      <c r="AA1580" s="72">
        <v>2120</v>
      </c>
      <c r="AB1580" s="72">
        <v>2082</v>
      </c>
      <c r="AC1580" s="72">
        <v>2110</v>
      </c>
      <c r="AD1580" s="72">
        <v>53400</v>
      </c>
      <c r="AE1580" s="72">
        <v>2116</v>
      </c>
      <c r="AF1580" s="72">
        <v>2124</v>
      </c>
      <c r="AG1580" s="72">
        <v>2109</v>
      </c>
      <c r="AH1580" s="72">
        <v>2124</v>
      </c>
      <c r="AI1580" s="72">
        <v>25400</v>
      </c>
      <c r="AJ1580" s="72">
        <v>2125</v>
      </c>
      <c r="AK1580" s="72">
        <v>2127</v>
      </c>
      <c r="AL1580" s="72">
        <v>2112</v>
      </c>
      <c r="AM1580" s="72">
        <v>2116</v>
      </c>
      <c r="AN1580" s="72">
        <v>9100</v>
      </c>
      <c r="AO1580" s="72">
        <v>2116</v>
      </c>
      <c r="AP1580" s="72">
        <v>2122</v>
      </c>
      <c r="AQ1580" s="72">
        <v>2108</v>
      </c>
      <c r="AR1580" s="72">
        <v>2122</v>
      </c>
      <c r="AS1580" s="72">
        <v>13900</v>
      </c>
      <c r="AT1580" s="72">
        <v>2121</v>
      </c>
      <c r="AU1580" s="72">
        <v>2130</v>
      </c>
      <c r="AV1580" s="72">
        <v>2112</v>
      </c>
      <c r="AW1580" s="72">
        <v>2127</v>
      </c>
      <c r="AX1580" s="72">
        <v>35000</v>
      </c>
      <c r="AY1580" s="72">
        <v>2128</v>
      </c>
      <c r="AZ1580" s="72">
        <v>2136</v>
      </c>
      <c r="BA1580" s="72">
        <v>2127</v>
      </c>
      <c r="BB1580" s="72">
        <v>2136</v>
      </c>
      <c r="BC1580" s="72">
        <v>10400</v>
      </c>
    </row>
    <row r="1581" spans="1:55" s="72" customFormat="1" ht="27">
      <c r="A1581" s="15" t="s">
        <v>18</v>
      </c>
      <c r="B1581" s="30">
        <v>25</v>
      </c>
      <c r="C1581" s="30">
        <v>9658</v>
      </c>
      <c r="D1581" s="10" t="s">
        <v>918</v>
      </c>
      <c r="E1581" s="15" t="s">
        <v>20</v>
      </c>
      <c r="F1581" s="15" t="s">
        <v>1096</v>
      </c>
      <c r="G1581" s="50">
        <v>1386</v>
      </c>
      <c r="H1581" s="50">
        <v>76</v>
      </c>
      <c r="I1581" s="58">
        <v>5.8000000000000003E-2</v>
      </c>
      <c r="J1581" s="50">
        <v>23800</v>
      </c>
      <c r="K1581" s="50">
        <v>1395</v>
      </c>
      <c r="L1581" s="53">
        <v>1317</v>
      </c>
      <c r="M1581" s="63">
        <f t="shared" si="163"/>
        <v>0.11538461538461539</v>
      </c>
      <c r="N1581" s="42" t="str">
        <f>IFERROR(VLOOKUP(C1581, マスタ!$E$2:$G$33, 3, TRUE), "")</f>
        <v>サービス</v>
      </c>
      <c r="O1581" s="15" t="str">
        <f>IF(F1581 = "", "", TEXT( WORKDAY(TEXT(LEFT(F1581, FIND("(", F1581) - 1), "yyyy/mm/dd"), 1, マスタ!$A$2:$A$106), "yyyymmdd"))</f>
        <v>20170913</v>
      </c>
      <c r="P1581" s="16">
        <v>42991</v>
      </c>
      <c r="Q1581" s="56">
        <v>1395</v>
      </c>
      <c r="R1581" s="56">
        <v>1406</v>
      </c>
      <c r="S1581" s="56">
        <v>1380</v>
      </c>
      <c r="T1581" s="15" t="str">
        <f t="shared" si="164"/>
        <v>無</v>
      </c>
      <c r="U1581" s="15" t="str">
        <f t="shared" si="165"/>
        <v>有</v>
      </c>
      <c r="V1581" s="67">
        <f t="shared" si="166"/>
        <v>6.4935064935065512E-3</v>
      </c>
      <c r="W1581" s="17" t="s">
        <v>966</v>
      </c>
      <c r="X1581" s="46">
        <v>-13</v>
      </c>
      <c r="Y1581" s="71">
        <f t="shared" si="162"/>
        <v>-9.3795093795093791</v>
      </c>
      <c r="Z1581" s="72">
        <v>1395</v>
      </c>
      <c r="AA1581" s="72">
        <v>1395</v>
      </c>
      <c r="AB1581" s="72">
        <v>1395</v>
      </c>
      <c r="AC1581" s="72">
        <v>1395</v>
      </c>
      <c r="AD1581" s="72">
        <v>1500</v>
      </c>
      <c r="AE1581" s="72">
        <v>1390</v>
      </c>
      <c r="AF1581" s="72">
        <v>1390</v>
      </c>
      <c r="AG1581" s="72">
        <v>1390</v>
      </c>
      <c r="AH1581" s="72">
        <v>1390</v>
      </c>
      <c r="AI1581" s="72">
        <v>100</v>
      </c>
      <c r="AJ1581" s="72">
        <v>1389</v>
      </c>
      <c r="AK1581" s="72">
        <v>1389</v>
      </c>
      <c r="AL1581" s="72">
        <v>1381</v>
      </c>
      <c r="AM1581" s="72">
        <v>1381</v>
      </c>
      <c r="AN1581" s="72">
        <v>500</v>
      </c>
      <c r="AS1581" s="72">
        <v>0</v>
      </c>
      <c r="AX1581" s="72">
        <v>0</v>
      </c>
      <c r="AY1581" s="72">
        <v>1380</v>
      </c>
      <c r="AZ1581" s="72">
        <v>1380</v>
      </c>
      <c r="BA1581" s="72">
        <v>1380</v>
      </c>
      <c r="BB1581" s="72">
        <v>1380</v>
      </c>
      <c r="BC1581" s="72">
        <v>400</v>
      </c>
    </row>
    <row r="1582" spans="1:55" s="72" customFormat="1" ht="15">
      <c r="A1582" s="15" t="s">
        <v>18</v>
      </c>
      <c r="B1582" s="30">
        <v>28</v>
      </c>
      <c r="C1582" s="30">
        <v>7743</v>
      </c>
      <c r="D1582" s="10" t="s">
        <v>518</v>
      </c>
      <c r="E1582" s="15" t="s">
        <v>20</v>
      </c>
      <c r="F1582" s="15" t="s">
        <v>1096</v>
      </c>
      <c r="G1582" s="50">
        <v>3850</v>
      </c>
      <c r="H1582" s="50">
        <v>205</v>
      </c>
      <c r="I1582" s="58">
        <v>5.62E-2</v>
      </c>
      <c r="J1582" s="50">
        <v>41400</v>
      </c>
      <c r="K1582" s="50">
        <v>3880</v>
      </c>
      <c r="L1582" s="53">
        <v>3715</v>
      </c>
      <c r="M1582" s="63">
        <f t="shared" si="163"/>
        <v>0.18181818181818182</v>
      </c>
      <c r="N1582" s="42" t="str">
        <f>IFERROR(VLOOKUP(C1582, マスタ!$E$2:$G$33, 3, TRUE), "")</f>
        <v>精密機械</v>
      </c>
      <c r="O1582" s="15" t="str">
        <f>IF(F1582 = "", "", TEXT( WORKDAY(TEXT(LEFT(F1582, FIND("(", F1582) - 1), "yyyy/mm/dd"), 1, マスタ!$A$2:$A$106), "yyyymmdd"))</f>
        <v>20170913</v>
      </c>
      <c r="P1582" s="16">
        <v>42991</v>
      </c>
      <c r="Q1582" s="56">
        <v>3850</v>
      </c>
      <c r="R1582" s="56">
        <v>4000</v>
      </c>
      <c r="S1582" s="56">
        <v>3765</v>
      </c>
      <c r="T1582" s="15" t="str">
        <f t="shared" si="164"/>
        <v>有</v>
      </c>
      <c r="U1582" s="15" t="str">
        <f t="shared" si="165"/>
        <v>有</v>
      </c>
      <c r="V1582" s="67">
        <f t="shared" si="166"/>
        <v>0</v>
      </c>
      <c r="W1582" s="17" t="s">
        <v>966</v>
      </c>
      <c r="X1582" s="46">
        <v>-38</v>
      </c>
      <c r="Y1582" s="71">
        <f t="shared" si="162"/>
        <v>-9.8701298701298708</v>
      </c>
      <c r="Z1582" s="72">
        <v>3850</v>
      </c>
      <c r="AA1582" s="72">
        <v>3850</v>
      </c>
      <c r="AB1582" s="72">
        <v>3805</v>
      </c>
      <c r="AC1582" s="72">
        <v>3810</v>
      </c>
      <c r="AD1582" s="72">
        <v>2800</v>
      </c>
      <c r="AE1582" s="72">
        <v>3825</v>
      </c>
      <c r="AF1582" s="72">
        <v>3825</v>
      </c>
      <c r="AG1582" s="72">
        <v>3815</v>
      </c>
      <c r="AH1582" s="72">
        <v>3815</v>
      </c>
      <c r="AI1582" s="72">
        <v>200</v>
      </c>
      <c r="AJ1582" s="72">
        <v>3820</v>
      </c>
      <c r="AK1582" s="72">
        <v>3825</v>
      </c>
      <c r="AL1582" s="72">
        <v>3810</v>
      </c>
      <c r="AM1582" s="72">
        <v>3810</v>
      </c>
      <c r="AN1582" s="72">
        <v>1500</v>
      </c>
      <c r="AO1582" s="72">
        <v>3805</v>
      </c>
      <c r="AP1582" s="72">
        <v>3805</v>
      </c>
      <c r="AQ1582" s="72">
        <v>3765</v>
      </c>
      <c r="AR1582" s="72">
        <v>3775</v>
      </c>
      <c r="AS1582" s="72">
        <v>1700</v>
      </c>
      <c r="AT1582" s="72">
        <v>3775</v>
      </c>
      <c r="AU1582" s="72">
        <v>3800</v>
      </c>
      <c r="AV1582" s="72">
        <v>3775</v>
      </c>
      <c r="AW1582" s="72">
        <v>3800</v>
      </c>
      <c r="AX1582" s="72">
        <v>1900</v>
      </c>
      <c r="AY1582" s="72">
        <v>3795</v>
      </c>
      <c r="AZ1582" s="72">
        <v>3795</v>
      </c>
      <c r="BA1582" s="72">
        <v>3785</v>
      </c>
      <c r="BB1582" s="72">
        <v>3785</v>
      </c>
      <c r="BC1582" s="72">
        <v>800</v>
      </c>
    </row>
    <row r="1583" spans="1:55" s="72" customFormat="1" ht="15">
      <c r="A1583" s="15" t="s">
        <v>18</v>
      </c>
      <c r="B1583" s="30">
        <v>29</v>
      </c>
      <c r="C1583" s="30">
        <v>8075</v>
      </c>
      <c r="D1583" s="10" t="s">
        <v>403</v>
      </c>
      <c r="E1583" s="15" t="s">
        <v>20</v>
      </c>
      <c r="F1583" s="15" t="s">
        <v>1096</v>
      </c>
      <c r="G1583" s="50">
        <v>3860</v>
      </c>
      <c r="H1583" s="50">
        <v>205</v>
      </c>
      <c r="I1583" s="58">
        <v>5.6099999999999997E-2</v>
      </c>
      <c r="J1583" s="50">
        <v>54800</v>
      </c>
      <c r="K1583" s="50">
        <v>3875</v>
      </c>
      <c r="L1583" s="53">
        <v>3665</v>
      </c>
      <c r="M1583" s="63">
        <f t="shared" si="163"/>
        <v>7.1428571428571425E-2</v>
      </c>
      <c r="N1583" s="42" t="str">
        <f>IFERROR(VLOOKUP(C1583, マスタ!$E$2:$G$33, 3, TRUE), "")</f>
        <v>商業</v>
      </c>
      <c r="O1583" s="15" t="str">
        <f>IF(F1583 = "", "", TEXT( WORKDAY(TEXT(LEFT(F1583, FIND("(", F1583) - 1), "yyyy/mm/dd"), 1, マスタ!$A$2:$A$106), "yyyymmdd"))</f>
        <v>20170913</v>
      </c>
      <c r="P1583" s="16">
        <v>42991</v>
      </c>
      <c r="Q1583" s="56">
        <v>3960</v>
      </c>
      <c r="R1583" s="56">
        <v>3960</v>
      </c>
      <c r="S1583" s="56">
        <v>3830</v>
      </c>
      <c r="T1583" s="15" t="str">
        <f t="shared" si="164"/>
        <v>無</v>
      </c>
      <c r="U1583" s="15" t="str">
        <f t="shared" si="165"/>
        <v>有</v>
      </c>
      <c r="V1583" s="67">
        <f t="shared" si="166"/>
        <v>2.5906735751295429E-2</v>
      </c>
      <c r="W1583" s="17" t="s">
        <v>966</v>
      </c>
      <c r="X1583" s="46">
        <v>-38</v>
      </c>
      <c r="Y1583" s="71">
        <f t="shared" si="162"/>
        <v>-9.8445595854922292</v>
      </c>
      <c r="Z1583" s="72">
        <v>3960</v>
      </c>
      <c r="AA1583" s="72">
        <v>3960</v>
      </c>
      <c r="AB1583" s="72">
        <v>3915</v>
      </c>
      <c r="AC1583" s="72">
        <v>3935</v>
      </c>
      <c r="AD1583" s="72">
        <v>10900</v>
      </c>
      <c r="AE1583" s="72">
        <v>3935</v>
      </c>
      <c r="AF1583" s="72">
        <v>3935</v>
      </c>
      <c r="AG1583" s="72">
        <v>3875</v>
      </c>
      <c r="AH1583" s="72">
        <v>3875</v>
      </c>
      <c r="AI1583" s="72">
        <v>2100</v>
      </c>
      <c r="AJ1583" s="72">
        <v>3875</v>
      </c>
      <c r="AK1583" s="72">
        <v>3900</v>
      </c>
      <c r="AL1583" s="72">
        <v>3875</v>
      </c>
      <c r="AM1583" s="72">
        <v>3900</v>
      </c>
      <c r="AN1583" s="72">
        <v>400</v>
      </c>
      <c r="AO1583" s="72">
        <v>3905</v>
      </c>
      <c r="AP1583" s="72">
        <v>3910</v>
      </c>
      <c r="AQ1583" s="72">
        <v>3895</v>
      </c>
      <c r="AR1583" s="72">
        <v>3900</v>
      </c>
      <c r="AS1583" s="72">
        <v>800</v>
      </c>
      <c r="AT1583" s="72">
        <v>3890</v>
      </c>
      <c r="AU1583" s="72">
        <v>3890</v>
      </c>
      <c r="AV1583" s="72">
        <v>3880</v>
      </c>
      <c r="AW1583" s="72">
        <v>3885</v>
      </c>
      <c r="AX1583" s="72">
        <v>1200</v>
      </c>
      <c r="AY1583" s="72">
        <v>3885</v>
      </c>
      <c r="AZ1583" s="72">
        <v>3885</v>
      </c>
      <c r="BA1583" s="72">
        <v>3880</v>
      </c>
      <c r="BB1583" s="72">
        <v>3880</v>
      </c>
      <c r="BC1583" s="72">
        <v>300</v>
      </c>
    </row>
    <row r="1584" spans="1:55" s="72" customFormat="1" ht="15">
      <c r="A1584" s="15" t="s">
        <v>18</v>
      </c>
      <c r="B1584" s="30">
        <v>32</v>
      </c>
      <c r="C1584" s="30">
        <v>6077</v>
      </c>
      <c r="D1584" s="10" t="s">
        <v>640</v>
      </c>
      <c r="E1584" s="15" t="s">
        <v>20</v>
      </c>
      <c r="F1584" s="15" t="s">
        <v>1096</v>
      </c>
      <c r="G1584" s="50">
        <v>1598</v>
      </c>
      <c r="H1584" s="50">
        <v>82</v>
      </c>
      <c r="I1584" s="58">
        <v>5.4100000000000002E-2</v>
      </c>
      <c r="J1584" s="50">
        <v>1167600</v>
      </c>
      <c r="K1584" s="50">
        <v>1620</v>
      </c>
      <c r="L1584" s="53">
        <v>1470</v>
      </c>
      <c r="M1584" s="63">
        <f t="shared" si="163"/>
        <v>0.14666666666666667</v>
      </c>
      <c r="N1584" s="42" t="str">
        <f>IFERROR(VLOOKUP(C1584, マスタ!$E$2:$G$33, 3, TRUE), "")</f>
        <v>機械</v>
      </c>
      <c r="O1584" s="15" t="str">
        <f>IF(F1584 = "", "", TEXT( WORKDAY(TEXT(LEFT(F1584, FIND("(", F1584) - 1), "yyyy/mm/dd"), 1, マスタ!$A$2:$A$106), "yyyymmdd"))</f>
        <v>20170913</v>
      </c>
      <c r="P1584" s="16">
        <v>42991</v>
      </c>
      <c r="Q1584" s="56">
        <v>1592</v>
      </c>
      <c r="R1584" s="56">
        <v>1723</v>
      </c>
      <c r="S1584" s="56">
        <v>1567</v>
      </c>
      <c r="T1584" s="15" t="str">
        <f t="shared" si="164"/>
        <v>有</v>
      </c>
      <c r="U1584" s="15" t="str">
        <f t="shared" si="165"/>
        <v>有</v>
      </c>
      <c r="V1584" s="67">
        <f t="shared" si="166"/>
        <v>-3.754693366708417E-3</v>
      </c>
      <c r="W1584" s="17" t="s">
        <v>966</v>
      </c>
      <c r="X1584" s="46">
        <v>-15</v>
      </c>
      <c r="Y1584" s="71">
        <f t="shared" si="162"/>
        <v>-9.386733416770964</v>
      </c>
      <c r="Z1584" s="72">
        <v>1592</v>
      </c>
      <c r="AA1584" s="72">
        <v>1597</v>
      </c>
      <c r="AB1584" s="72">
        <v>1567</v>
      </c>
      <c r="AC1584" s="72">
        <v>1592</v>
      </c>
      <c r="AD1584" s="72">
        <v>60700</v>
      </c>
      <c r="AE1584" s="72">
        <v>1593</v>
      </c>
      <c r="AF1584" s="72">
        <v>1595</v>
      </c>
      <c r="AG1584" s="72">
        <v>1574</v>
      </c>
      <c r="AH1584" s="72">
        <v>1590</v>
      </c>
      <c r="AI1584" s="72">
        <v>14000</v>
      </c>
      <c r="AJ1584" s="72">
        <v>1589</v>
      </c>
      <c r="AK1584" s="72">
        <v>1631</v>
      </c>
      <c r="AL1584" s="72">
        <v>1589</v>
      </c>
      <c r="AM1584" s="72">
        <v>1620</v>
      </c>
      <c r="AN1584" s="72">
        <v>88700</v>
      </c>
      <c r="AO1584" s="72">
        <v>1618</v>
      </c>
      <c r="AP1584" s="72">
        <v>1638</v>
      </c>
      <c r="AQ1584" s="72">
        <v>1617</v>
      </c>
      <c r="AR1584" s="72">
        <v>1620</v>
      </c>
      <c r="AS1584" s="72">
        <v>32200</v>
      </c>
      <c r="AT1584" s="72">
        <v>1622</v>
      </c>
      <c r="AU1584" s="72">
        <v>1636</v>
      </c>
      <c r="AV1584" s="72">
        <v>1619</v>
      </c>
      <c r="AW1584" s="72">
        <v>1623</v>
      </c>
      <c r="AX1584" s="72">
        <v>21900</v>
      </c>
      <c r="AY1584" s="72">
        <v>1623</v>
      </c>
      <c r="AZ1584" s="72">
        <v>1660</v>
      </c>
      <c r="BA1584" s="72">
        <v>1621</v>
      </c>
      <c r="BB1584" s="72">
        <v>1654</v>
      </c>
      <c r="BC1584" s="72">
        <v>100900</v>
      </c>
    </row>
    <row r="1585" spans="1:55" s="72" customFormat="1" ht="15">
      <c r="A1585" s="15" t="s">
        <v>18</v>
      </c>
      <c r="B1585" s="30">
        <v>33</v>
      </c>
      <c r="C1585" s="30">
        <v>4238</v>
      </c>
      <c r="D1585" s="10" t="s">
        <v>815</v>
      </c>
      <c r="E1585" s="15" t="s">
        <v>20</v>
      </c>
      <c r="F1585" s="15" t="s">
        <v>1096</v>
      </c>
      <c r="G1585" s="50">
        <v>1383</v>
      </c>
      <c r="H1585" s="50">
        <v>70</v>
      </c>
      <c r="I1585" s="58">
        <v>5.33E-2</v>
      </c>
      <c r="J1585" s="50">
        <v>84300</v>
      </c>
      <c r="K1585" s="50">
        <v>1396</v>
      </c>
      <c r="L1585" s="53">
        <v>1291</v>
      </c>
      <c r="M1585" s="63">
        <f t="shared" si="163"/>
        <v>0.12380952380952381</v>
      </c>
      <c r="N1585" s="42" t="str">
        <f>IFERROR(VLOOKUP(C1585, マスタ!$E$2:$G$33, 3, TRUE), "")</f>
        <v>化学・医薬品</v>
      </c>
      <c r="O1585" s="15" t="str">
        <f>IF(F1585 = "", "", TEXT( WORKDAY(TEXT(LEFT(F1585, FIND("(", F1585) - 1), "yyyy/mm/dd"), 1, マスタ!$A$2:$A$106), "yyyymmdd"))</f>
        <v>20170913</v>
      </c>
      <c r="P1585" s="16">
        <v>42991</v>
      </c>
      <c r="Q1585" s="56">
        <v>1375</v>
      </c>
      <c r="R1585" s="56">
        <v>1388</v>
      </c>
      <c r="S1585" s="56">
        <v>1341</v>
      </c>
      <c r="T1585" s="15" t="str">
        <f t="shared" si="164"/>
        <v>有</v>
      </c>
      <c r="U1585" s="15" t="str">
        <f t="shared" si="165"/>
        <v>有</v>
      </c>
      <c r="V1585" s="67">
        <f t="shared" si="166"/>
        <v>-5.7845263919016343E-3</v>
      </c>
      <c r="W1585" s="17" t="s">
        <v>966</v>
      </c>
      <c r="X1585" s="46">
        <v>-13</v>
      </c>
      <c r="Y1585" s="71">
        <f t="shared" si="162"/>
        <v>-9.3998553868402031</v>
      </c>
      <c r="Z1585" s="72">
        <v>1375</v>
      </c>
      <c r="AA1585" s="72">
        <v>1385</v>
      </c>
      <c r="AB1585" s="72">
        <v>1371</v>
      </c>
      <c r="AC1585" s="72">
        <v>1385</v>
      </c>
      <c r="AD1585" s="72">
        <v>6200</v>
      </c>
      <c r="AE1585" s="72">
        <v>1386</v>
      </c>
      <c r="AF1585" s="72">
        <v>1388</v>
      </c>
      <c r="AG1585" s="72">
        <v>1370</v>
      </c>
      <c r="AH1585" s="72">
        <v>1370</v>
      </c>
      <c r="AI1585" s="72">
        <v>4600</v>
      </c>
      <c r="AJ1585" s="72">
        <v>1374</v>
      </c>
      <c r="AK1585" s="72">
        <v>1374</v>
      </c>
      <c r="AL1585" s="72">
        <v>1371</v>
      </c>
      <c r="AM1585" s="72">
        <v>1372</v>
      </c>
      <c r="AN1585" s="72">
        <v>400</v>
      </c>
      <c r="AO1585" s="72">
        <v>1370</v>
      </c>
      <c r="AP1585" s="72">
        <v>1370</v>
      </c>
      <c r="AQ1585" s="72">
        <v>1353</v>
      </c>
      <c r="AR1585" s="72">
        <v>1353</v>
      </c>
      <c r="AS1585" s="72">
        <v>1900</v>
      </c>
      <c r="AT1585" s="72">
        <v>1354</v>
      </c>
      <c r="AU1585" s="72">
        <v>1358</v>
      </c>
      <c r="AV1585" s="72">
        <v>1341</v>
      </c>
      <c r="AW1585" s="72">
        <v>1358</v>
      </c>
      <c r="AX1585" s="72">
        <v>3600</v>
      </c>
      <c r="AY1585" s="72">
        <v>1360</v>
      </c>
      <c r="AZ1585" s="72">
        <v>1363</v>
      </c>
      <c r="BA1585" s="72">
        <v>1355</v>
      </c>
      <c r="BB1585" s="72">
        <v>1355</v>
      </c>
      <c r="BC1585" s="72">
        <v>1100</v>
      </c>
    </row>
    <row r="1586" spans="1:55" s="72" customFormat="1" ht="15">
      <c r="A1586" s="15" t="s">
        <v>18</v>
      </c>
      <c r="B1586" s="30">
        <v>36</v>
      </c>
      <c r="C1586" s="30">
        <v>6103</v>
      </c>
      <c r="D1586" s="10" t="s">
        <v>236</v>
      </c>
      <c r="E1586" s="15" t="s">
        <v>20</v>
      </c>
      <c r="F1586" s="15" t="s">
        <v>1096</v>
      </c>
      <c r="G1586" s="50">
        <v>1097</v>
      </c>
      <c r="H1586" s="50">
        <v>55</v>
      </c>
      <c r="I1586" s="58">
        <v>5.28E-2</v>
      </c>
      <c r="J1586" s="50">
        <v>3524000</v>
      </c>
      <c r="K1586" s="50">
        <v>1098</v>
      </c>
      <c r="L1586" s="53">
        <v>1063</v>
      </c>
      <c r="M1586" s="63">
        <f t="shared" si="163"/>
        <v>2.8571428571428571E-2</v>
      </c>
      <c r="N1586" s="42" t="str">
        <f>IFERROR(VLOOKUP(C1586, マスタ!$E$2:$G$33, 3, TRUE), "")</f>
        <v>機械</v>
      </c>
      <c r="O1586" s="15" t="str">
        <f>IF(F1586 = "", "", TEXT( WORKDAY(TEXT(LEFT(F1586, FIND("(", F1586) - 1), "yyyy/mm/dd"), 1, マスタ!$A$2:$A$106), "yyyymmdd"))</f>
        <v>20170913</v>
      </c>
      <c r="P1586" s="16">
        <v>42991</v>
      </c>
      <c r="Q1586" s="56">
        <v>1108</v>
      </c>
      <c r="R1586" s="56">
        <v>1120</v>
      </c>
      <c r="S1586" s="56">
        <v>1105</v>
      </c>
      <c r="T1586" s="15" t="str">
        <f t="shared" si="164"/>
        <v>有</v>
      </c>
      <c r="U1586" s="15" t="str">
        <f t="shared" si="165"/>
        <v>無</v>
      </c>
      <c r="V1586" s="67">
        <f t="shared" si="166"/>
        <v>1.0027347310847867E-2</v>
      </c>
      <c r="W1586" s="17" t="s">
        <v>967</v>
      </c>
      <c r="X1586" s="46">
        <v>2</v>
      </c>
      <c r="Y1586" s="71">
        <f t="shared" si="162"/>
        <v>1.8231540565177757</v>
      </c>
      <c r="Z1586" s="72">
        <v>1108</v>
      </c>
      <c r="AA1586" s="72">
        <v>1120</v>
      </c>
      <c r="AB1586" s="72">
        <v>1108</v>
      </c>
      <c r="AC1586" s="72">
        <v>1119</v>
      </c>
      <c r="AD1586" s="72">
        <v>208000</v>
      </c>
      <c r="AE1586" s="72">
        <v>1120</v>
      </c>
      <c r="AF1586" s="72">
        <v>1120</v>
      </c>
      <c r="AG1586" s="72">
        <v>1112</v>
      </c>
      <c r="AH1586" s="72">
        <v>1113</v>
      </c>
      <c r="AI1586" s="72">
        <v>77000</v>
      </c>
      <c r="AJ1586" s="72">
        <v>1112</v>
      </c>
      <c r="AK1586" s="72">
        <v>1113</v>
      </c>
      <c r="AL1586" s="72">
        <v>1109</v>
      </c>
      <c r="AM1586" s="72">
        <v>1110</v>
      </c>
      <c r="AN1586" s="72">
        <v>51000</v>
      </c>
      <c r="AO1586" s="72">
        <v>1109</v>
      </c>
      <c r="AP1586" s="72">
        <v>1114</v>
      </c>
      <c r="AQ1586" s="72">
        <v>1109</v>
      </c>
      <c r="AR1586" s="72">
        <v>1113</v>
      </c>
      <c r="AS1586" s="72">
        <v>59000</v>
      </c>
      <c r="AT1586" s="72">
        <v>1112</v>
      </c>
      <c r="AU1586" s="72">
        <v>1112</v>
      </c>
      <c r="AV1586" s="72">
        <v>1109</v>
      </c>
      <c r="AW1586" s="72">
        <v>1110</v>
      </c>
      <c r="AX1586" s="72">
        <v>34000</v>
      </c>
      <c r="AY1586" s="72">
        <v>1109</v>
      </c>
      <c r="AZ1586" s="72">
        <v>1110</v>
      </c>
      <c r="BA1586" s="72">
        <v>1108</v>
      </c>
      <c r="BB1586" s="72">
        <v>1109</v>
      </c>
      <c r="BC1586" s="72">
        <v>10000</v>
      </c>
    </row>
    <row r="1587" spans="1:55" s="72" customFormat="1" ht="15">
      <c r="A1587" s="15" t="s">
        <v>18</v>
      </c>
      <c r="B1587" s="30">
        <v>37</v>
      </c>
      <c r="C1587" s="30">
        <v>6785</v>
      </c>
      <c r="D1587" s="10" t="s">
        <v>1097</v>
      </c>
      <c r="E1587" s="15" t="s">
        <v>20</v>
      </c>
      <c r="F1587" s="15" t="s">
        <v>1096</v>
      </c>
      <c r="G1587" s="50">
        <v>1018</v>
      </c>
      <c r="H1587" s="50">
        <v>50</v>
      </c>
      <c r="I1587" s="58">
        <v>5.1700000000000003E-2</v>
      </c>
      <c r="J1587" s="50">
        <v>146500</v>
      </c>
      <c r="K1587" s="50">
        <v>1022</v>
      </c>
      <c r="L1587" s="53">
        <v>954</v>
      </c>
      <c r="M1587" s="63">
        <f t="shared" si="163"/>
        <v>5.8823529411764705E-2</v>
      </c>
      <c r="N1587" s="42" t="str">
        <f>IFERROR(VLOOKUP(C1587, マスタ!$E$2:$G$33, 3, TRUE), "")</f>
        <v>電気</v>
      </c>
      <c r="O1587" s="15" t="str">
        <f>IF(F1587 = "", "", TEXT( WORKDAY(TEXT(LEFT(F1587, FIND("(", F1587) - 1), "yyyy/mm/dd"), 1, マスタ!$A$2:$A$106), "yyyymmdd"))</f>
        <v>20170913</v>
      </c>
      <c r="P1587" s="16">
        <v>42991</v>
      </c>
      <c r="Q1587" s="56">
        <v>1009</v>
      </c>
      <c r="R1587" s="56">
        <v>1016</v>
      </c>
      <c r="S1587" s="56">
        <v>987</v>
      </c>
      <c r="T1587" s="15" t="str">
        <f t="shared" si="164"/>
        <v>無</v>
      </c>
      <c r="U1587" s="15" t="str">
        <f t="shared" si="165"/>
        <v>有</v>
      </c>
      <c r="V1587" s="67">
        <f t="shared" si="166"/>
        <v>-8.8408644400785885E-3</v>
      </c>
      <c r="W1587" s="17" t="s">
        <v>966</v>
      </c>
      <c r="X1587" s="46">
        <v>-10</v>
      </c>
      <c r="Y1587" s="71">
        <f t="shared" si="162"/>
        <v>-9.8231827111984273</v>
      </c>
      <c r="Z1587" s="72">
        <v>1009</v>
      </c>
      <c r="AA1587" s="72">
        <v>1016</v>
      </c>
      <c r="AB1587" s="72">
        <v>1009</v>
      </c>
      <c r="AC1587" s="72">
        <v>1014</v>
      </c>
      <c r="AD1587" s="72">
        <v>12900</v>
      </c>
      <c r="AE1587" s="72">
        <v>1014</v>
      </c>
      <c r="AF1587" s="72">
        <v>1014</v>
      </c>
      <c r="AG1587" s="72">
        <v>987</v>
      </c>
      <c r="AH1587" s="72">
        <v>1003</v>
      </c>
      <c r="AI1587" s="72">
        <v>18700</v>
      </c>
      <c r="AJ1587" s="72">
        <v>1003</v>
      </c>
      <c r="AK1587" s="72">
        <v>1003</v>
      </c>
      <c r="AL1587" s="72">
        <v>1001</v>
      </c>
      <c r="AM1587" s="72">
        <v>1001</v>
      </c>
      <c r="AN1587" s="72">
        <v>3300</v>
      </c>
      <c r="AO1587" s="72">
        <v>1002</v>
      </c>
      <c r="AP1587" s="72">
        <v>1003</v>
      </c>
      <c r="AQ1587" s="72">
        <v>1000</v>
      </c>
      <c r="AR1587" s="72">
        <v>1003</v>
      </c>
      <c r="AS1587" s="72">
        <v>1300</v>
      </c>
      <c r="AT1587" s="72">
        <v>1003</v>
      </c>
      <c r="AU1587" s="72">
        <v>1003</v>
      </c>
      <c r="AV1587" s="72">
        <v>1000</v>
      </c>
      <c r="AW1587" s="72">
        <v>1002</v>
      </c>
      <c r="AX1587" s="72">
        <v>2000</v>
      </c>
      <c r="AY1587" s="72">
        <v>1003</v>
      </c>
      <c r="AZ1587" s="72">
        <v>1006</v>
      </c>
      <c r="BA1587" s="72">
        <v>1003</v>
      </c>
      <c r="BB1587" s="72">
        <v>1004</v>
      </c>
      <c r="BC1587" s="72">
        <v>1300</v>
      </c>
    </row>
    <row r="1588" spans="1:55" s="72" customFormat="1" ht="15">
      <c r="A1588" s="15" t="s">
        <v>18</v>
      </c>
      <c r="B1588" s="30">
        <v>38</v>
      </c>
      <c r="C1588" s="30">
        <v>6464</v>
      </c>
      <c r="D1588" s="10" t="s">
        <v>164</v>
      </c>
      <c r="E1588" s="15" t="s">
        <v>20</v>
      </c>
      <c r="F1588" s="15" t="s">
        <v>1096</v>
      </c>
      <c r="G1588" s="50">
        <v>2345</v>
      </c>
      <c r="H1588" s="50">
        <v>115</v>
      </c>
      <c r="I1588" s="58">
        <v>5.16E-2</v>
      </c>
      <c r="J1588" s="50">
        <v>273400</v>
      </c>
      <c r="K1588" s="50">
        <v>2348</v>
      </c>
      <c r="L1588" s="53">
        <v>2236</v>
      </c>
      <c r="M1588" s="63">
        <f t="shared" si="163"/>
        <v>2.6785714285714284E-2</v>
      </c>
      <c r="N1588" s="42" t="str">
        <f>IFERROR(VLOOKUP(C1588, マスタ!$E$2:$G$33, 3, TRUE), "")</f>
        <v>機械</v>
      </c>
      <c r="O1588" s="15" t="str">
        <f>IF(F1588 = "", "", TEXT( WORKDAY(TEXT(LEFT(F1588, FIND("(", F1588) - 1), "yyyy/mm/dd"), 1, マスタ!$A$2:$A$106), "yyyymmdd"))</f>
        <v>20170913</v>
      </c>
      <c r="P1588" s="16">
        <v>42991</v>
      </c>
      <c r="Q1588" s="56">
        <v>2345</v>
      </c>
      <c r="R1588" s="56">
        <v>2431</v>
      </c>
      <c r="S1588" s="56">
        <v>2345</v>
      </c>
      <c r="T1588" s="15" t="str">
        <f t="shared" si="164"/>
        <v>有</v>
      </c>
      <c r="U1588" s="15" t="str">
        <f t="shared" si="165"/>
        <v>無</v>
      </c>
      <c r="V1588" s="67">
        <f t="shared" si="166"/>
        <v>0</v>
      </c>
      <c r="W1588" s="17" t="s">
        <v>968</v>
      </c>
      <c r="X1588" s="46">
        <v>46</v>
      </c>
      <c r="Y1588" s="71">
        <f t="shared" si="162"/>
        <v>19.616204690831555</v>
      </c>
      <c r="Z1588" s="72">
        <v>2345</v>
      </c>
      <c r="AA1588" s="72">
        <v>2390</v>
      </c>
      <c r="AB1588" s="72">
        <v>2345</v>
      </c>
      <c r="AC1588" s="72">
        <v>2389</v>
      </c>
      <c r="AD1588" s="72">
        <v>18100</v>
      </c>
      <c r="AE1588" s="72">
        <v>2387</v>
      </c>
      <c r="AF1588" s="72">
        <v>2391</v>
      </c>
      <c r="AG1588" s="72">
        <v>2374</v>
      </c>
      <c r="AH1588" s="72">
        <v>2374</v>
      </c>
      <c r="AI1588" s="72">
        <v>11600</v>
      </c>
      <c r="AJ1588" s="72">
        <v>2373</v>
      </c>
      <c r="AK1588" s="72">
        <v>2390</v>
      </c>
      <c r="AL1588" s="72">
        <v>2370</v>
      </c>
      <c r="AM1588" s="72">
        <v>2390</v>
      </c>
      <c r="AN1588" s="72">
        <v>9700</v>
      </c>
      <c r="AO1588" s="72">
        <v>2385</v>
      </c>
      <c r="AP1588" s="72">
        <v>2395</v>
      </c>
      <c r="AQ1588" s="72">
        <v>2384</v>
      </c>
      <c r="AR1588" s="72">
        <v>2389</v>
      </c>
      <c r="AS1588" s="72">
        <v>7400</v>
      </c>
      <c r="AT1588" s="72">
        <v>2389</v>
      </c>
      <c r="AU1588" s="72">
        <v>2390</v>
      </c>
      <c r="AV1588" s="72">
        <v>2385</v>
      </c>
      <c r="AW1588" s="72">
        <v>2389</v>
      </c>
      <c r="AX1588" s="72">
        <v>2100</v>
      </c>
      <c r="AY1588" s="72">
        <v>2387</v>
      </c>
      <c r="AZ1588" s="72">
        <v>2402</v>
      </c>
      <c r="BA1588" s="72">
        <v>2387</v>
      </c>
      <c r="BB1588" s="72">
        <v>2402</v>
      </c>
      <c r="BC1588" s="72">
        <v>10600</v>
      </c>
    </row>
    <row r="1589" spans="1:55" s="72" customFormat="1" ht="15">
      <c r="A1589" s="15" t="s">
        <v>18</v>
      </c>
      <c r="B1589" s="30">
        <v>40</v>
      </c>
      <c r="C1589" s="30">
        <v>5713</v>
      </c>
      <c r="D1589" s="10" t="s">
        <v>585</v>
      </c>
      <c r="E1589" s="15" t="s">
        <v>20</v>
      </c>
      <c r="F1589" s="15" t="s">
        <v>1096</v>
      </c>
      <c r="G1589" s="50">
        <v>1923</v>
      </c>
      <c r="H1589" s="50">
        <v>90.5</v>
      </c>
      <c r="I1589" s="58">
        <v>4.9399999999999999E-2</v>
      </c>
      <c r="J1589" s="50">
        <v>10454000</v>
      </c>
      <c r="K1589" s="50">
        <v>1924</v>
      </c>
      <c r="L1589" s="53">
        <v>1847.5</v>
      </c>
      <c r="M1589" s="63">
        <f t="shared" si="163"/>
        <v>1.3071895424836602E-2</v>
      </c>
      <c r="N1589" s="42" t="str">
        <f>IFERROR(VLOOKUP(C1589, マスタ!$E$2:$G$33, 3, TRUE), "")</f>
        <v>非鉄金属</v>
      </c>
      <c r="O1589" s="15" t="str">
        <f>IF(F1589 = "", "", TEXT( WORKDAY(TEXT(LEFT(F1589, FIND("(", F1589) - 1), "yyyy/mm/dd"), 1, マスタ!$A$2:$A$106), "yyyymmdd"))</f>
        <v>20170913</v>
      </c>
      <c r="P1589" s="16">
        <v>42991</v>
      </c>
      <c r="Q1589" s="56">
        <v>1950</v>
      </c>
      <c r="R1589" s="56">
        <v>1956</v>
      </c>
      <c r="S1589" s="56">
        <v>1882</v>
      </c>
      <c r="T1589" s="15" t="str">
        <f t="shared" si="164"/>
        <v>無</v>
      </c>
      <c r="U1589" s="15" t="str">
        <f t="shared" si="165"/>
        <v>有</v>
      </c>
      <c r="V1589" s="67">
        <f t="shared" si="166"/>
        <v>1.4040561622464809E-2</v>
      </c>
      <c r="W1589" s="17" t="s">
        <v>966</v>
      </c>
      <c r="X1589" s="46">
        <v>-19</v>
      </c>
      <c r="Y1589" s="71">
        <f t="shared" si="162"/>
        <v>-9.8803952158086314</v>
      </c>
      <c r="Z1589" s="72">
        <v>1950</v>
      </c>
      <c r="AA1589" s="72">
        <v>1956</v>
      </c>
      <c r="AB1589" s="72">
        <v>1926</v>
      </c>
      <c r="AC1589" s="72">
        <v>1933</v>
      </c>
      <c r="AD1589" s="72">
        <v>861000</v>
      </c>
      <c r="AE1589" s="72">
        <v>1932</v>
      </c>
      <c r="AF1589" s="72">
        <v>1937</v>
      </c>
      <c r="AG1589" s="72">
        <v>1922</v>
      </c>
      <c r="AH1589" s="72">
        <v>1922.5</v>
      </c>
      <c r="AI1589" s="72">
        <v>186000</v>
      </c>
      <c r="AJ1589" s="72">
        <v>1922.5</v>
      </c>
      <c r="AK1589" s="72">
        <v>1925.5</v>
      </c>
      <c r="AL1589" s="72">
        <v>1914.5</v>
      </c>
      <c r="AM1589" s="72">
        <v>1925.5</v>
      </c>
      <c r="AN1589" s="72">
        <v>130000</v>
      </c>
      <c r="AO1589" s="72">
        <v>1924.5</v>
      </c>
      <c r="AP1589" s="72">
        <v>1926.5</v>
      </c>
      <c r="AQ1589" s="72">
        <v>1920.5</v>
      </c>
      <c r="AR1589" s="72">
        <v>1922</v>
      </c>
      <c r="AS1589" s="72">
        <v>83000</v>
      </c>
      <c r="AT1589" s="72">
        <v>1921</v>
      </c>
      <c r="AU1589" s="72">
        <v>1922</v>
      </c>
      <c r="AV1589" s="72">
        <v>1914</v>
      </c>
      <c r="AW1589" s="72">
        <v>1918</v>
      </c>
      <c r="AX1589" s="72">
        <v>107000</v>
      </c>
      <c r="AY1589" s="72">
        <v>1917.5</v>
      </c>
      <c r="AZ1589" s="72">
        <v>1920.5</v>
      </c>
      <c r="BA1589" s="72">
        <v>1916</v>
      </c>
      <c r="BB1589" s="72">
        <v>1919.5</v>
      </c>
      <c r="BC1589" s="72">
        <v>30000</v>
      </c>
    </row>
    <row r="1590" spans="1:55" s="72" customFormat="1" ht="15">
      <c r="A1590" s="15" t="s">
        <v>18</v>
      </c>
      <c r="B1590" s="30">
        <v>42</v>
      </c>
      <c r="C1590" s="30">
        <v>7212</v>
      </c>
      <c r="D1590" s="10" t="s">
        <v>279</v>
      </c>
      <c r="E1590" s="15" t="s">
        <v>20</v>
      </c>
      <c r="F1590" s="15" t="s">
        <v>1096</v>
      </c>
      <c r="G1590" s="50">
        <v>1818</v>
      </c>
      <c r="H1590" s="50">
        <v>85</v>
      </c>
      <c r="I1590" s="58">
        <v>4.9000000000000002E-2</v>
      </c>
      <c r="J1590" s="50">
        <v>169900</v>
      </c>
      <c r="K1590" s="50">
        <v>1820</v>
      </c>
      <c r="L1590" s="53">
        <v>1782</v>
      </c>
      <c r="M1590" s="63">
        <f t="shared" si="163"/>
        <v>5.2631578947368418E-2</v>
      </c>
      <c r="N1590" s="42" t="str">
        <f>IFERROR(VLOOKUP(C1590, マスタ!$E$2:$G$33, 3, TRUE), "")</f>
        <v>輸送用機械</v>
      </c>
      <c r="O1590" s="15" t="str">
        <f>IF(F1590 = "", "", TEXT( WORKDAY(TEXT(LEFT(F1590, FIND("(", F1590) - 1), "yyyy/mm/dd"), 1, マスタ!$A$2:$A$106), "yyyymmdd"))</f>
        <v>20170913</v>
      </c>
      <c r="P1590" s="16">
        <v>42991</v>
      </c>
      <c r="Q1590" s="56">
        <v>1825</v>
      </c>
      <c r="R1590" s="56">
        <v>1833</v>
      </c>
      <c r="S1590" s="56">
        <v>1757</v>
      </c>
      <c r="T1590" s="15" t="str">
        <f t="shared" si="164"/>
        <v>無</v>
      </c>
      <c r="U1590" s="15" t="str">
        <f t="shared" si="165"/>
        <v>有</v>
      </c>
      <c r="V1590" s="67">
        <f t="shared" si="166"/>
        <v>3.8503850385038785E-3</v>
      </c>
      <c r="W1590" s="17" t="s">
        <v>969</v>
      </c>
      <c r="X1590" s="46">
        <v>-12</v>
      </c>
      <c r="Y1590" s="71">
        <f t="shared" si="162"/>
        <v>-6.6006600660066006</v>
      </c>
      <c r="Z1590" s="72">
        <v>1825</v>
      </c>
      <c r="AA1590" s="72">
        <v>1828</v>
      </c>
      <c r="AB1590" s="72">
        <v>1818</v>
      </c>
      <c r="AC1590" s="72">
        <v>1828</v>
      </c>
      <c r="AD1590" s="72">
        <v>15000</v>
      </c>
      <c r="AE1590" s="72">
        <v>1828</v>
      </c>
      <c r="AF1590" s="72">
        <v>1833</v>
      </c>
      <c r="AG1590" s="72">
        <v>1826</v>
      </c>
      <c r="AH1590" s="72">
        <v>1826</v>
      </c>
      <c r="AI1590" s="72">
        <v>4600</v>
      </c>
      <c r="AJ1590" s="72">
        <v>1825</v>
      </c>
      <c r="AK1590" s="72">
        <v>1825</v>
      </c>
      <c r="AL1590" s="72">
        <v>1818</v>
      </c>
      <c r="AM1590" s="72">
        <v>1818</v>
      </c>
      <c r="AN1590" s="72">
        <v>2100</v>
      </c>
      <c r="AO1590" s="72">
        <v>1820</v>
      </c>
      <c r="AP1590" s="72">
        <v>1823</v>
      </c>
      <c r="AQ1590" s="72">
        <v>1820</v>
      </c>
      <c r="AR1590" s="72">
        <v>1823</v>
      </c>
      <c r="AS1590" s="72">
        <v>1800</v>
      </c>
      <c r="AT1590" s="72">
        <v>1821</v>
      </c>
      <c r="AU1590" s="72">
        <v>1821</v>
      </c>
      <c r="AV1590" s="72">
        <v>1812</v>
      </c>
      <c r="AW1590" s="72">
        <v>1813</v>
      </c>
      <c r="AX1590" s="72">
        <v>4600</v>
      </c>
      <c r="AY1590" s="72">
        <v>1811</v>
      </c>
      <c r="AZ1590" s="72">
        <v>1811</v>
      </c>
      <c r="BA1590" s="72">
        <v>1804</v>
      </c>
      <c r="BB1590" s="72">
        <v>1804</v>
      </c>
      <c r="BC1590" s="72">
        <v>2900</v>
      </c>
    </row>
    <row r="1591" spans="1:55" s="72" customFormat="1" ht="15">
      <c r="A1591" s="15" t="s">
        <v>18</v>
      </c>
      <c r="B1591" s="30">
        <v>43</v>
      </c>
      <c r="C1591" s="30">
        <v>5218</v>
      </c>
      <c r="D1591" s="10" t="s">
        <v>251</v>
      </c>
      <c r="E1591" s="15" t="s">
        <v>20</v>
      </c>
      <c r="F1591" s="15" t="s">
        <v>1096</v>
      </c>
      <c r="G1591" s="50">
        <v>1739</v>
      </c>
      <c r="H1591" s="50">
        <v>81</v>
      </c>
      <c r="I1591" s="58">
        <v>4.8899999999999999E-2</v>
      </c>
      <c r="J1591" s="50">
        <v>1151600</v>
      </c>
      <c r="K1591" s="50">
        <v>1750</v>
      </c>
      <c r="L1591" s="53">
        <v>1657</v>
      </c>
      <c r="M1591" s="63">
        <f t="shared" si="163"/>
        <v>0.11827956989247312</v>
      </c>
      <c r="N1591" s="42" t="str">
        <f>IFERROR(VLOOKUP(C1591, マスタ!$E$2:$G$33, 3, TRUE), "")</f>
        <v>窯業</v>
      </c>
      <c r="O1591" s="15" t="str">
        <f>IF(F1591 = "", "", TEXT( WORKDAY(TEXT(LEFT(F1591, FIND("(", F1591) - 1), "yyyy/mm/dd"), 1, マスタ!$A$2:$A$106), "yyyymmdd"))</f>
        <v>20170913</v>
      </c>
      <c r="P1591" s="16">
        <v>42991</v>
      </c>
      <c r="Q1591" s="56">
        <v>1756</v>
      </c>
      <c r="R1591" s="56">
        <v>1785</v>
      </c>
      <c r="S1591" s="56">
        <v>1692</v>
      </c>
      <c r="T1591" s="15" t="str">
        <f t="shared" si="164"/>
        <v>有</v>
      </c>
      <c r="U1591" s="15" t="str">
        <f t="shared" si="165"/>
        <v>有</v>
      </c>
      <c r="V1591" s="67">
        <f t="shared" si="166"/>
        <v>9.7757331799885883E-3</v>
      </c>
      <c r="W1591" s="17" t="s">
        <v>966</v>
      </c>
      <c r="X1591" s="46">
        <v>-17</v>
      </c>
      <c r="Y1591" s="71">
        <f t="shared" si="162"/>
        <v>-9.7757331799884994</v>
      </c>
      <c r="Z1591" s="72">
        <v>1756</v>
      </c>
      <c r="AA1591" s="72">
        <v>1783</v>
      </c>
      <c r="AB1591" s="72">
        <v>1756</v>
      </c>
      <c r="AC1591" s="72">
        <v>1778</v>
      </c>
      <c r="AD1591" s="72">
        <v>118100</v>
      </c>
      <c r="AE1591" s="72">
        <v>1778</v>
      </c>
      <c r="AF1591" s="72">
        <v>1785</v>
      </c>
      <c r="AG1591" s="72">
        <v>1753</v>
      </c>
      <c r="AH1591" s="72">
        <v>1757</v>
      </c>
      <c r="AI1591" s="72">
        <v>61100</v>
      </c>
      <c r="AJ1591" s="72">
        <v>1756</v>
      </c>
      <c r="AK1591" s="72">
        <v>1761</v>
      </c>
      <c r="AL1591" s="72">
        <v>1747</v>
      </c>
      <c r="AM1591" s="72">
        <v>1750</v>
      </c>
      <c r="AN1591" s="72">
        <v>21400</v>
      </c>
      <c r="AO1591" s="72">
        <v>1749</v>
      </c>
      <c r="AP1591" s="72">
        <v>1749</v>
      </c>
      <c r="AQ1591" s="72">
        <v>1720</v>
      </c>
      <c r="AR1591" s="72">
        <v>1745</v>
      </c>
      <c r="AS1591" s="72">
        <v>64400</v>
      </c>
      <c r="AT1591" s="72">
        <v>1745</v>
      </c>
      <c r="AU1591" s="72">
        <v>1746</v>
      </c>
      <c r="AV1591" s="72">
        <v>1708</v>
      </c>
      <c r="AW1591" s="72">
        <v>1733</v>
      </c>
      <c r="AX1591" s="72">
        <v>26600</v>
      </c>
      <c r="AY1591" s="72">
        <v>1732</v>
      </c>
      <c r="AZ1591" s="72">
        <v>1741</v>
      </c>
      <c r="BA1591" s="72">
        <v>1724</v>
      </c>
      <c r="BB1591" s="72">
        <v>1740</v>
      </c>
      <c r="BC1591" s="72">
        <v>17700</v>
      </c>
    </row>
    <row r="1592" spans="1:55" s="72" customFormat="1" ht="15">
      <c r="A1592" s="15" t="s">
        <v>18</v>
      </c>
      <c r="B1592" s="30">
        <v>47</v>
      </c>
      <c r="C1592" s="30">
        <v>5105</v>
      </c>
      <c r="D1592" s="10" t="s">
        <v>958</v>
      </c>
      <c r="E1592" s="15" t="s">
        <v>20</v>
      </c>
      <c r="F1592" s="15" t="s">
        <v>1096</v>
      </c>
      <c r="G1592" s="50">
        <v>2344</v>
      </c>
      <c r="H1592" s="50">
        <v>105</v>
      </c>
      <c r="I1592" s="58">
        <v>4.6899999999999997E-2</v>
      </c>
      <c r="J1592" s="50">
        <v>2144000</v>
      </c>
      <c r="K1592" s="50">
        <v>2377</v>
      </c>
      <c r="L1592" s="53">
        <v>2289</v>
      </c>
      <c r="M1592" s="63">
        <f t="shared" si="163"/>
        <v>0.375</v>
      </c>
      <c r="N1592" s="42" t="str">
        <f>IFERROR(VLOOKUP(C1592, マスタ!$E$2:$G$33, 3, TRUE), "")</f>
        <v>ゴム</v>
      </c>
      <c r="O1592" s="15" t="str">
        <f>IF(F1592 = "", "", TEXT( WORKDAY(TEXT(LEFT(F1592, FIND("(", F1592) - 1), "yyyy/mm/dd"), 1, マスタ!$A$2:$A$106), "yyyymmdd"))</f>
        <v>20170913</v>
      </c>
      <c r="P1592" s="16">
        <v>42991</v>
      </c>
      <c r="Q1592" s="56">
        <v>2370</v>
      </c>
      <c r="R1592" s="56">
        <v>2410</v>
      </c>
      <c r="S1592" s="56">
        <v>2370</v>
      </c>
      <c r="T1592" s="15" t="str">
        <f t="shared" si="164"/>
        <v>有</v>
      </c>
      <c r="U1592" s="15" t="str">
        <f t="shared" si="165"/>
        <v>無</v>
      </c>
      <c r="V1592" s="67">
        <f t="shared" si="166"/>
        <v>1.1092150170648463E-2</v>
      </c>
      <c r="W1592" s="17" t="s">
        <v>967</v>
      </c>
      <c r="X1592" s="46">
        <v>18</v>
      </c>
      <c r="Y1592" s="71">
        <f t="shared" si="162"/>
        <v>7.6791808873720138</v>
      </c>
      <c r="Z1592" s="72">
        <v>2370</v>
      </c>
      <c r="AA1592" s="72">
        <v>2393</v>
      </c>
      <c r="AB1592" s="72">
        <v>2370</v>
      </c>
      <c r="AC1592" s="72">
        <v>2384</v>
      </c>
      <c r="AD1592" s="72">
        <v>117600</v>
      </c>
      <c r="AE1592" s="72">
        <v>2380</v>
      </c>
      <c r="AF1592" s="72">
        <v>2389</v>
      </c>
      <c r="AG1592" s="72">
        <v>2372</v>
      </c>
      <c r="AH1592" s="72">
        <v>2389</v>
      </c>
      <c r="AI1592" s="72">
        <v>39900</v>
      </c>
      <c r="AJ1592" s="72">
        <v>2389</v>
      </c>
      <c r="AK1592" s="72">
        <v>2400</v>
      </c>
      <c r="AL1592" s="72">
        <v>2386</v>
      </c>
      <c r="AM1592" s="72">
        <v>2388</v>
      </c>
      <c r="AN1592" s="72">
        <v>64100</v>
      </c>
      <c r="AO1592" s="72">
        <v>2386</v>
      </c>
      <c r="AP1592" s="72">
        <v>2398</v>
      </c>
      <c r="AQ1592" s="72">
        <v>2385</v>
      </c>
      <c r="AR1592" s="72">
        <v>2395</v>
      </c>
      <c r="AS1592" s="72">
        <v>23400</v>
      </c>
      <c r="AT1592" s="72">
        <v>2396</v>
      </c>
      <c r="AU1592" s="72">
        <v>2398</v>
      </c>
      <c r="AV1592" s="72">
        <v>2388</v>
      </c>
      <c r="AW1592" s="72">
        <v>2388</v>
      </c>
      <c r="AX1592" s="72">
        <v>25200</v>
      </c>
      <c r="AY1592" s="72">
        <v>2389</v>
      </c>
      <c r="AZ1592" s="72">
        <v>2392</v>
      </c>
      <c r="BA1592" s="72">
        <v>2384</v>
      </c>
      <c r="BB1592" s="72">
        <v>2386</v>
      </c>
      <c r="BC1592" s="72">
        <v>17900</v>
      </c>
    </row>
    <row r="1593" spans="1:55" s="72" customFormat="1" ht="15">
      <c r="A1593" s="15" t="s">
        <v>18</v>
      </c>
      <c r="B1593" s="30">
        <v>48</v>
      </c>
      <c r="C1593" s="30">
        <v>3179</v>
      </c>
      <c r="D1593" s="10" t="s">
        <v>249</v>
      </c>
      <c r="E1593" s="15" t="s">
        <v>20</v>
      </c>
      <c r="F1593" s="15" t="s">
        <v>1096</v>
      </c>
      <c r="G1593" s="50">
        <v>2462</v>
      </c>
      <c r="H1593" s="50">
        <v>109</v>
      </c>
      <c r="I1593" s="58">
        <v>4.6300000000000001E-2</v>
      </c>
      <c r="J1593" s="50">
        <v>308300</v>
      </c>
      <c r="K1593" s="50">
        <v>2464</v>
      </c>
      <c r="L1593" s="53">
        <v>2329</v>
      </c>
      <c r="M1593" s="63">
        <f t="shared" si="163"/>
        <v>1.4814814814814815E-2</v>
      </c>
      <c r="N1593" s="42" t="str">
        <f>IFERROR(VLOOKUP(C1593, マスタ!$E$2:$G$33, 3, TRUE), "")</f>
        <v>繊維製品</v>
      </c>
      <c r="O1593" s="15" t="str">
        <f>IF(F1593 = "", "", TEXT( WORKDAY(TEXT(LEFT(F1593, FIND("(", F1593) - 1), "yyyy/mm/dd"), 1, マスタ!$A$2:$A$106), "yyyymmdd"))</f>
        <v>20170913</v>
      </c>
      <c r="P1593" s="16">
        <v>42991</v>
      </c>
      <c r="Q1593" s="56">
        <v>2480</v>
      </c>
      <c r="R1593" s="56">
        <v>2519</v>
      </c>
      <c r="S1593" s="56">
        <v>2435</v>
      </c>
      <c r="T1593" s="15" t="str">
        <f t="shared" si="164"/>
        <v>有</v>
      </c>
      <c r="U1593" s="15" t="str">
        <f t="shared" si="165"/>
        <v>有</v>
      </c>
      <c r="V1593" s="67">
        <f t="shared" si="166"/>
        <v>7.3111291632819153E-3</v>
      </c>
      <c r="W1593" s="17" t="s">
        <v>966</v>
      </c>
      <c r="X1593" s="46">
        <v>-24</v>
      </c>
      <c r="Y1593" s="71">
        <f t="shared" si="162"/>
        <v>-9.7481722177091807</v>
      </c>
      <c r="Z1593" s="72">
        <v>2480</v>
      </c>
      <c r="AA1593" s="72">
        <v>2498</v>
      </c>
      <c r="AB1593" s="72">
        <v>2452</v>
      </c>
      <c r="AC1593" s="72">
        <v>2466</v>
      </c>
      <c r="AD1593" s="72">
        <v>30200</v>
      </c>
      <c r="AE1593" s="72">
        <v>2469</v>
      </c>
      <c r="AF1593" s="72">
        <v>2512</v>
      </c>
      <c r="AG1593" s="72">
        <v>2435</v>
      </c>
      <c r="AH1593" s="72">
        <v>2512</v>
      </c>
      <c r="AI1593" s="72">
        <v>27000</v>
      </c>
      <c r="AJ1593" s="72">
        <v>2512</v>
      </c>
      <c r="AK1593" s="72">
        <v>2519</v>
      </c>
      <c r="AL1593" s="72">
        <v>2480</v>
      </c>
      <c r="AM1593" s="72">
        <v>2480</v>
      </c>
      <c r="AN1593" s="72">
        <v>17300</v>
      </c>
      <c r="AO1593" s="72">
        <v>2482</v>
      </c>
      <c r="AP1593" s="72">
        <v>2506</v>
      </c>
      <c r="AQ1593" s="72">
        <v>2472</v>
      </c>
      <c r="AR1593" s="72">
        <v>2494</v>
      </c>
      <c r="AS1593" s="72">
        <v>12300</v>
      </c>
      <c r="AT1593" s="72">
        <v>2500</v>
      </c>
      <c r="AU1593" s="72">
        <v>2514</v>
      </c>
      <c r="AV1593" s="72">
        <v>2494</v>
      </c>
      <c r="AW1593" s="72">
        <v>2500</v>
      </c>
      <c r="AX1593" s="72">
        <v>7200</v>
      </c>
      <c r="AY1593" s="72">
        <v>2497</v>
      </c>
      <c r="AZ1593" s="72">
        <v>2500</v>
      </c>
      <c r="BA1593" s="72">
        <v>2485</v>
      </c>
      <c r="BB1593" s="72">
        <v>2496</v>
      </c>
      <c r="BC1593" s="72">
        <v>4800</v>
      </c>
    </row>
    <row r="1594" spans="1:55" s="72" customFormat="1" ht="15">
      <c r="A1594" s="15" t="s">
        <v>18</v>
      </c>
      <c r="B1594" s="30">
        <v>49</v>
      </c>
      <c r="C1594" s="30">
        <v>6619</v>
      </c>
      <c r="D1594" s="10" t="s">
        <v>123</v>
      </c>
      <c r="E1594" s="15" t="s">
        <v>20</v>
      </c>
      <c r="F1594" s="15" t="s">
        <v>1096</v>
      </c>
      <c r="G1594" s="50">
        <v>2380</v>
      </c>
      <c r="H1594" s="50">
        <v>105</v>
      </c>
      <c r="I1594" s="58">
        <v>4.6199999999999998E-2</v>
      </c>
      <c r="J1594" s="50">
        <v>1520300</v>
      </c>
      <c r="K1594" s="50">
        <v>2428</v>
      </c>
      <c r="L1594" s="53">
        <v>2325</v>
      </c>
      <c r="M1594" s="63">
        <f t="shared" si="163"/>
        <v>0.46601941747572817</v>
      </c>
      <c r="N1594" s="42" t="str">
        <f>IFERROR(VLOOKUP(C1594, マスタ!$E$2:$G$33, 3, TRUE), "")</f>
        <v>電気</v>
      </c>
      <c r="O1594" s="15" t="str">
        <f>IF(F1594 = "", "", TEXT( WORKDAY(TEXT(LEFT(F1594, FIND("(", F1594) - 1), "yyyy/mm/dd"), 1, マスタ!$A$2:$A$106), "yyyymmdd"))</f>
        <v>20170913</v>
      </c>
      <c r="P1594" s="16">
        <v>42991</v>
      </c>
      <c r="Q1594" s="56">
        <v>2430</v>
      </c>
      <c r="R1594" s="56">
        <v>2450</v>
      </c>
      <c r="S1594" s="56">
        <v>2371</v>
      </c>
      <c r="T1594" s="15" t="str">
        <f t="shared" si="164"/>
        <v>無</v>
      </c>
      <c r="U1594" s="15" t="str">
        <f t="shared" si="165"/>
        <v>有</v>
      </c>
      <c r="V1594" s="67">
        <f t="shared" si="166"/>
        <v>2.1008403361344463E-2</v>
      </c>
      <c r="W1594" s="17" t="s">
        <v>966</v>
      </c>
      <c r="X1594" s="46">
        <v>-23</v>
      </c>
      <c r="Y1594" s="71">
        <f t="shared" si="162"/>
        <v>-9.6638655462184886</v>
      </c>
      <c r="Z1594" s="72">
        <v>2430</v>
      </c>
      <c r="AA1594" s="72">
        <v>2450</v>
      </c>
      <c r="AB1594" s="72">
        <v>2427</v>
      </c>
      <c r="AC1594" s="72">
        <v>2445</v>
      </c>
      <c r="AD1594" s="72">
        <v>149800</v>
      </c>
      <c r="AE1594" s="72">
        <v>2448</v>
      </c>
      <c r="AF1594" s="72">
        <v>2449</v>
      </c>
      <c r="AG1594" s="72">
        <v>2415</v>
      </c>
      <c r="AH1594" s="72">
        <v>2418</v>
      </c>
      <c r="AI1594" s="72">
        <v>43000</v>
      </c>
      <c r="AJ1594" s="72">
        <v>2417</v>
      </c>
      <c r="AK1594" s="72">
        <v>2425</v>
      </c>
      <c r="AL1594" s="72">
        <v>2403</v>
      </c>
      <c r="AM1594" s="72">
        <v>2405</v>
      </c>
      <c r="AN1594" s="72">
        <v>24900</v>
      </c>
      <c r="AO1594" s="72">
        <v>2405</v>
      </c>
      <c r="AP1594" s="72">
        <v>2412</v>
      </c>
      <c r="AQ1594" s="72">
        <v>2405</v>
      </c>
      <c r="AR1594" s="72">
        <v>2407</v>
      </c>
      <c r="AS1594" s="72">
        <v>16100</v>
      </c>
      <c r="AT1594" s="72">
        <v>2410</v>
      </c>
      <c r="AU1594" s="72">
        <v>2427</v>
      </c>
      <c r="AV1594" s="72">
        <v>2409</v>
      </c>
      <c r="AW1594" s="72">
        <v>2425</v>
      </c>
      <c r="AX1594" s="72">
        <v>15100</v>
      </c>
      <c r="AY1594" s="72">
        <v>2422</v>
      </c>
      <c r="AZ1594" s="72">
        <v>2430</v>
      </c>
      <c r="BA1594" s="72">
        <v>2422</v>
      </c>
      <c r="BB1594" s="72">
        <v>2426</v>
      </c>
      <c r="BC1594" s="72">
        <v>18600</v>
      </c>
    </row>
    <row r="1595" spans="1:55" s="72" customFormat="1" ht="27">
      <c r="A1595" s="15" t="s">
        <v>18</v>
      </c>
      <c r="B1595" s="30">
        <v>1</v>
      </c>
      <c r="C1595" s="30">
        <v>3105</v>
      </c>
      <c r="D1595" s="10" t="s">
        <v>639</v>
      </c>
      <c r="E1595" s="15" t="s">
        <v>20</v>
      </c>
      <c r="F1595" s="15" t="s">
        <v>1098</v>
      </c>
      <c r="G1595" s="50">
        <v>1475</v>
      </c>
      <c r="H1595" s="50">
        <v>300</v>
      </c>
      <c r="I1595" s="58">
        <v>0.25530000000000003</v>
      </c>
      <c r="J1595" s="50">
        <v>547000</v>
      </c>
      <c r="K1595" s="50">
        <v>1475</v>
      </c>
      <c r="L1595" s="53">
        <v>1475</v>
      </c>
      <c r="M1595" s="63" t="str">
        <f t="shared" si="163"/>
        <v/>
      </c>
      <c r="N1595" s="42" t="str">
        <f>IFERROR(VLOOKUP(C1595, マスタ!$E$2:$G$33, 3, TRUE), "")</f>
        <v>繊維製品</v>
      </c>
      <c r="O1595" s="15" t="str">
        <f>IF(F1595 = "", "", TEXT( WORKDAY(TEXT(LEFT(F1595, FIND("(", F1595) - 1), "yyyy/mm/dd"), 1, マスタ!$A$2:$A$106), "yyyymmdd"))</f>
        <v>20170914</v>
      </c>
      <c r="P1595" s="16">
        <v>42992</v>
      </c>
      <c r="Q1595" s="56">
        <v>1545</v>
      </c>
      <c r="R1595" s="56">
        <v>1548</v>
      </c>
      <c r="S1595" s="56">
        <v>1325</v>
      </c>
      <c r="T1595" s="15" t="str">
        <f t="shared" si="164"/>
        <v>無</v>
      </c>
      <c r="U1595" s="15" t="str">
        <f t="shared" si="165"/>
        <v>有</v>
      </c>
      <c r="V1595" s="67">
        <f t="shared" si="166"/>
        <v>4.7457627118643986E-2</v>
      </c>
      <c r="W1595" s="17" t="s">
        <v>966</v>
      </c>
      <c r="X1595" s="46">
        <v>-14</v>
      </c>
      <c r="Y1595" s="71">
        <f t="shared" si="162"/>
        <v>-9.4915254237288131</v>
      </c>
      <c r="Z1595" s="72">
        <v>1545</v>
      </c>
      <c r="AA1595" s="72">
        <v>1548</v>
      </c>
      <c r="AB1595" s="72">
        <v>1485</v>
      </c>
      <c r="AC1595" s="72">
        <v>1510</v>
      </c>
      <c r="AD1595" s="72">
        <v>4582700</v>
      </c>
      <c r="AE1595" s="72">
        <v>1507</v>
      </c>
      <c r="AF1595" s="72">
        <v>1532</v>
      </c>
      <c r="AG1595" s="72">
        <v>1503</v>
      </c>
      <c r="AH1595" s="72">
        <v>1513</v>
      </c>
      <c r="AI1595" s="72">
        <v>1795000</v>
      </c>
      <c r="AJ1595" s="72">
        <v>1512</v>
      </c>
      <c r="AK1595" s="72">
        <v>1515</v>
      </c>
      <c r="AL1595" s="72">
        <v>1444</v>
      </c>
      <c r="AM1595" s="72">
        <v>1466</v>
      </c>
      <c r="AN1595" s="72">
        <v>2170400</v>
      </c>
      <c r="AO1595" s="72">
        <v>1466</v>
      </c>
      <c r="AP1595" s="72">
        <v>1467</v>
      </c>
      <c r="AQ1595" s="72">
        <v>1418</v>
      </c>
      <c r="AR1595" s="72">
        <v>1436</v>
      </c>
      <c r="AS1595" s="72">
        <v>1531700</v>
      </c>
      <c r="AT1595" s="72">
        <v>1435</v>
      </c>
      <c r="AU1595" s="72">
        <v>1454</v>
      </c>
      <c r="AV1595" s="72">
        <v>1423</v>
      </c>
      <c r="AW1595" s="72">
        <v>1443</v>
      </c>
      <c r="AX1595" s="72">
        <v>1105300</v>
      </c>
      <c r="AY1595" s="72">
        <v>1444</v>
      </c>
      <c r="AZ1595" s="72">
        <v>1455</v>
      </c>
      <c r="BA1595" s="72">
        <v>1435</v>
      </c>
      <c r="BB1595" s="72">
        <v>1455</v>
      </c>
      <c r="BC1595" s="72">
        <v>662700</v>
      </c>
    </row>
    <row r="1596" spans="1:55" s="72" customFormat="1" ht="15">
      <c r="A1596" s="15" t="s">
        <v>18</v>
      </c>
      <c r="B1596" s="30">
        <v>3</v>
      </c>
      <c r="C1596" s="30">
        <v>6751</v>
      </c>
      <c r="D1596" s="10" t="s">
        <v>637</v>
      </c>
      <c r="E1596" s="15" t="s">
        <v>20</v>
      </c>
      <c r="F1596" s="15" t="s">
        <v>1098</v>
      </c>
      <c r="G1596" s="50">
        <v>1783</v>
      </c>
      <c r="H1596" s="50">
        <v>300</v>
      </c>
      <c r="I1596" s="58">
        <v>0.20230000000000001</v>
      </c>
      <c r="J1596" s="50">
        <v>36400</v>
      </c>
      <c r="K1596" s="50">
        <v>1783</v>
      </c>
      <c r="L1596" s="53">
        <v>1783</v>
      </c>
      <c r="M1596" s="63" t="str">
        <f t="shared" ref="M1596:M1619" si="167">IFERROR((K1596-G1596) / (K1596-L1596), "")</f>
        <v/>
      </c>
      <c r="N1596" s="42" t="str">
        <f>IFERROR(VLOOKUP(C1596, マスタ!$E$2:$G$33, 3, TRUE), "")</f>
        <v>電気</v>
      </c>
      <c r="O1596" s="15" t="str">
        <f>IF(F1596 = "", "", TEXT( WORKDAY(TEXT(LEFT(F1596, FIND("(", F1596) - 1), "yyyy/mm/dd"), 1, マスタ!$A$2:$A$106), "yyyymmdd"))</f>
        <v>20170914</v>
      </c>
      <c r="P1596" s="16">
        <v>42992</v>
      </c>
      <c r="Q1596" s="56">
        <v>1863</v>
      </c>
      <c r="R1596" s="56">
        <v>1947</v>
      </c>
      <c r="S1596" s="56">
        <v>1675</v>
      </c>
      <c r="T1596" s="15" t="str">
        <f t="shared" ref="T1596:T1619" si="168">IF(Q1596="", "", IF(R1596-Q1596&gt;=ROUNDDOWN(G1596/100, 0), "有", "無"))</f>
        <v>有</v>
      </c>
      <c r="U1596" s="15" t="str">
        <f t="shared" ref="U1596:U1619" si="169">IF(Q1596="", "", IF(Q1596-S1596&gt;=ROUNDDOWN(G1596/100, 0), "有", "無"))</f>
        <v>有</v>
      </c>
      <c r="V1596" s="67">
        <f t="shared" ref="V1596:V1619" si="170">IF(Q1596="", "", Q1596/G1596-1)</f>
        <v>4.4868199663488539E-2</v>
      </c>
      <c r="W1596" s="17" t="s">
        <v>968</v>
      </c>
      <c r="X1596" s="46">
        <v>35</v>
      </c>
      <c r="Y1596" s="71">
        <f t="shared" ref="Y1596:Y1619" si="171">IFERROR(X1596/G1596*1000,"")</f>
        <v>19.629837352776217</v>
      </c>
      <c r="Z1596" s="72">
        <v>1863</v>
      </c>
      <c r="AA1596" s="72">
        <v>1900</v>
      </c>
      <c r="AB1596" s="72">
        <v>1860</v>
      </c>
      <c r="AC1596" s="72">
        <v>1900</v>
      </c>
      <c r="AD1596" s="72">
        <v>149200</v>
      </c>
      <c r="AE1596" s="72">
        <v>1907</v>
      </c>
      <c r="AF1596" s="72">
        <v>1947</v>
      </c>
      <c r="AG1596" s="72">
        <v>1892</v>
      </c>
      <c r="AH1596" s="72">
        <v>1921</v>
      </c>
      <c r="AI1596" s="72">
        <v>110000</v>
      </c>
      <c r="AJ1596" s="72">
        <v>1918</v>
      </c>
      <c r="AK1596" s="72">
        <v>1918</v>
      </c>
      <c r="AL1596" s="72">
        <v>1823</v>
      </c>
      <c r="AM1596" s="72">
        <v>1843</v>
      </c>
      <c r="AN1596" s="72">
        <v>48400</v>
      </c>
      <c r="AO1596" s="72">
        <v>1846</v>
      </c>
      <c r="AP1596" s="72">
        <v>1850</v>
      </c>
      <c r="AQ1596" s="72">
        <v>1800</v>
      </c>
      <c r="AR1596" s="72">
        <v>1819</v>
      </c>
      <c r="AS1596" s="72">
        <v>28800</v>
      </c>
      <c r="AT1596" s="72">
        <v>1819</v>
      </c>
      <c r="AU1596" s="72">
        <v>1837</v>
      </c>
      <c r="AV1596" s="72">
        <v>1805</v>
      </c>
      <c r="AW1596" s="72">
        <v>1829</v>
      </c>
      <c r="AX1596" s="72">
        <v>24500</v>
      </c>
      <c r="AY1596" s="72">
        <v>1825</v>
      </c>
      <c r="AZ1596" s="72">
        <v>1837</v>
      </c>
      <c r="BA1596" s="72">
        <v>1818</v>
      </c>
      <c r="BB1596" s="72">
        <v>1833</v>
      </c>
      <c r="BC1596" s="72">
        <v>7500</v>
      </c>
    </row>
    <row r="1597" spans="1:55" s="72" customFormat="1" ht="15">
      <c r="A1597" s="15" t="s">
        <v>18</v>
      </c>
      <c r="B1597" s="30">
        <v>9</v>
      </c>
      <c r="C1597" s="30">
        <v>7241</v>
      </c>
      <c r="D1597" s="10" t="s">
        <v>367</v>
      </c>
      <c r="E1597" s="15" t="s">
        <v>20</v>
      </c>
      <c r="F1597" s="15" t="s">
        <v>1098</v>
      </c>
      <c r="G1597" s="50">
        <v>1255</v>
      </c>
      <c r="H1597" s="50">
        <v>127</v>
      </c>
      <c r="I1597" s="58">
        <v>0.11260000000000001</v>
      </c>
      <c r="J1597" s="50">
        <v>1952500</v>
      </c>
      <c r="K1597" s="50">
        <v>1265</v>
      </c>
      <c r="L1597" s="53">
        <v>1158</v>
      </c>
      <c r="M1597" s="63">
        <f t="shared" si="167"/>
        <v>9.3457943925233641E-2</v>
      </c>
      <c r="N1597" s="42" t="str">
        <f>IFERROR(VLOOKUP(C1597, マスタ!$E$2:$G$33, 3, TRUE), "")</f>
        <v>輸送用機械</v>
      </c>
      <c r="O1597" s="15" t="str">
        <f>IF(F1597 = "", "", TEXT( WORKDAY(TEXT(LEFT(F1597, FIND("(", F1597) - 1), "yyyy/mm/dd"), 1, マスタ!$A$2:$A$106), "yyyymmdd"))</f>
        <v>20170914</v>
      </c>
      <c r="P1597" s="16">
        <v>42992</v>
      </c>
      <c r="Q1597" s="56">
        <v>1241</v>
      </c>
      <c r="R1597" s="56">
        <v>1265</v>
      </c>
      <c r="S1597" s="56">
        <v>1235</v>
      </c>
      <c r="T1597" s="15" t="str">
        <f t="shared" si="168"/>
        <v>有</v>
      </c>
      <c r="U1597" s="15" t="str">
        <f t="shared" si="169"/>
        <v>無</v>
      </c>
      <c r="V1597" s="67">
        <f t="shared" si="170"/>
        <v>-1.1155378486055745E-2</v>
      </c>
      <c r="W1597" s="17" t="s">
        <v>967</v>
      </c>
      <c r="X1597" s="46">
        <v>12</v>
      </c>
      <c r="Y1597" s="71">
        <f t="shared" si="171"/>
        <v>9.5617529880478074</v>
      </c>
      <c r="Z1597" s="72">
        <v>1241</v>
      </c>
      <c r="AA1597" s="72">
        <v>1250</v>
      </c>
      <c r="AB1597" s="72">
        <v>1235</v>
      </c>
      <c r="AC1597" s="72">
        <v>1249</v>
      </c>
      <c r="AD1597" s="72">
        <v>70200</v>
      </c>
      <c r="AE1597" s="72">
        <v>1251</v>
      </c>
      <c r="AF1597" s="72">
        <v>1253</v>
      </c>
      <c r="AG1597" s="72">
        <v>1240</v>
      </c>
      <c r="AH1597" s="72">
        <v>1253</v>
      </c>
      <c r="AI1597" s="72">
        <v>22500</v>
      </c>
      <c r="AJ1597" s="72">
        <v>1251</v>
      </c>
      <c r="AK1597" s="72">
        <v>1251</v>
      </c>
      <c r="AL1597" s="72">
        <v>1244</v>
      </c>
      <c r="AM1597" s="72">
        <v>1249</v>
      </c>
      <c r="AN1597" s="72">
        <v>9500</v>
      </c>
      <c r="AO1597" s="72">
        <v>1249</v>
      </c>
      <c r="AP1597" s="72">
        <v>1250</v>
      </c>
      <c r="AQ1597" s="72">
        <v>1237</v>
      </c>
      <c r="AR1597" s="72">
        <v>1248</v>
      </c>
      <c r="AS1597" s="72">
        <v>51800</v>
      </c>
      <c r="AT1597" s="72">
        <v>1246</v>
      </c>
      <c r="AU1597" s="72">
        <v>1253</v>
      </c>
      <c r="AV1597" s="72">
        <v>1246</v>
      </c>
      <c r="AW1597" s="72">
        <v>1253</v>
      </c>
      <c r="AX1597" s="72">
        <v>9400</v>
      </c>
      <c r="AY1597" s="72">
        <v>1253</v>
      </c>
      <c r="AZ1597" s="72">
        <v>1256</v>
      </c>
      <c r="BA1597" s="72">
        <v>1251</v>
      </c>
      <c r="BB1597" s="72">
        <v>1255</v>
      </c>
      <c r="BC1597" s="72">
        <v>18500</v>
      </c>
    </row>
    <row r="1598" spans="1:55" s="72" customFormat="1" ht="15">
      <c r="A1598" s="15" t="s">
        <v>18</v>
      </c>
      <c r="B1598" s="30">
        <v>10</v>
      </c>
      <c r="C1598" s="30">
        <v>9514</v>
      </c>
      <c r="D1598" s="10" t="s">
        <v>539</v>
      </c>
      <c r="E1598" s="15" t="s">
        <v>20</v>
      </c>
      <c r="F1598" s="15" t="s">
        <v>1098</v>
      </c>
      <c r="G1598" s="50">
        <v>1339</v>
      </c>
      <c r="H1598" s="50">
        <v>118</v>
      </c>
      <c r="I1598" s="58">
        <v>9.6600000000000005E-2</v>
      </c>
      <c r="J1598" s="50">
        <v>413300</v>
      </c>
      <c r="K1598" s="50">
        <v>1351</v>
      </c>
      <c r="L1598" s="53">
        <v>1227</v>
      </c>
      <c r="M1598" s="63">
        <f t="shared" si="167"/>
        <v>9.6774193548387094E-2</v>
      </c>
      <c r="N1598" s="42" t="str">
        <f>IFERROR(VLOOKUP(C1598, マスタ!$E$2:$G$33, 3, TRUE), "")</f>
        <v>電気ガス</v>
      </c>
      <c r="O1598" s="15" t="str">
        <f>IF(F1598 = "", "", TEXT( WORKDAY(TEXT(LEFT(F1598, FIND("(", F1598) - 1), "yyyy/mm/dd"), 1, マスタ!$A$2:$A$106), "yyyymmdd"))</f>
        <v>20170914</v>
      </c>
      <c r="P1598" s="16">
        <v>42992</v>
      </c>
      <c r="Q1598" s="56">
        <v>1389</v>
      </c>
      <c r="R1598" s="56">
        <v>1389</v>
      </c>
      <c r="S1598" s="56">
        <v>1327</v>
      </c>
      <c r="T1598" s="15" t="str">
        <f t="shared" si="168"/>
        <v>無</v>
      </c>
      <c r="U1598" s="15" t="str">
        <f t="shared" si="169"/>
        <v>有</v>
      </c>
      <c r="V1598" s="67">
        <f t="shared" si="170"/>
        <v>3.7341299477221757E-2</v>
      </c>
      <c r="W1598" s="17" t="s">
        <v>966</v>
      </c>
      <c r="X1598" s="46">
        <v>-13</v>
      </c>
      <c r="Y1598" s="71">
        <f t="shared" si="171"/>
        <v>-9.7087378640776691</v>
      </c>
      <c r="Z1598" s="72">
        <v>1389</v>
      </c>
      <c r="AA1598" s="72">
        <v>1389</v>
      </c>
      <c r="AB1598" s="72">
        <v>1371</v>
      </c>
      <c r="AC1598" s="72">
        <v>1382</v>
      </c>
      <c r="AD1598" s="72">
        <v>34100</v>
      </c>
      <c r="AE1598" s="72">
        <v>1381</v>
      </c>
      <c r="AF1598" s="72">
        <v>1381</v>
      </c>
      <c r="AG1598" s="72">
        <v>1351</v>
      </c>
      <c r="AH1598" s="72">
        <v>1368</v>
      </c>
      <c r="AI1598" s="72">
        <v>11100</v>
      </c>
      <c r="AJ1598" s="72">
        <v>1368</v>
      </c>
      <c r="AK1598" s="72">
        <v>1368</v>
      </c>
      <c r="AL1598" s="72">
        <v>1342</v>
      </c>
      <c r="AM1598" s="72">
        <v>1342</v>
      </c>
      <c r="AN1598" s="72">
        <v>7500</v>
      </c>
      <c r="AO1598" s="72">
        <v>1343</v>
      </c>
      <c r="AP1598" s="72">
        <v>1346</v>
      </c>
      <c r="AQ1598" s="72">
        <v>1335</v>
      </c>
      <c r="AR1598" s="72">
        <v>1335</v>
      </c>
      <c r="AS1598" s="72">
        <v>7100</v>
      </c>
      <c r="AT1598" s="72">
        <v>1334</v>
      </c>
      <c r="AU1598" s="72">
        <v>1343</v>
      </c>
      <c r="AV1598" s="72">
        <v>1327</v>
      </c>
      <c r="AW1598" s="72">
        <v>1343</v>
      </c>
      <c r="AX1598" s="72">
        <v>6200</v>
      </c>
      <c r="AY1598" s="72">
        <v>1341</v>
      </c>
      <c r="AZ1598" s="72">
        <v>1341</v>
      </c>
      <c r="BA1598" s="72">
        <v>1333</v>
      </c>
      <c r="BB1598" s="72">
        <v>1334</v>
      </c>
      <c r="BC1598" s="72">
        <v>3300</v>
      </c>
    </row>
    <row r="1599" spans="1:55" s="72" customFormat="1" ht="27">
      <c r="A1599" s="15" t="s">
        <v>18</v>
      </c>
      <c r="B1599" s="30">
        <v>12</v>
      </c>
      <c r="C1599" s="30">
        <v>5384</v>
      </c>
      <c r="D1599" s="10" t="s">
        <v>1076</v>
      </c>
      <c r="E1599" s="15" t="s">
        <v>20</v>
      </c>
      <c r="F1599" s="15" t="s">
        <v>1098</v>
      </c>
      <c r="G1599" s="50">
        <v>2672</v>
      </c>
      <c r="H1599" s="50">
        <v>218</v>
      </c>
      <c r="I1599" s="58">
        <v>8.8800000000000004E-2</v>
      </c>
      <c r="J1599" s="50">
        <v>396900</v>
      </c>
      <c r="K1599" s="50">
        <v>2689</v>
      </c>
      <c r="L1599" s="53">
        <v>2539</v>
      </c>
      <c r="M1599" s="63">
        <f t="shared" si="167"/>
        <v>0.11333333333333333</v>
      </c>
      <c r="N1599" s="42" t="str">
        <f>IFERROR(VLOOKUP(C1599, マスタ!$E$2:$G$33, 3, TRUE), "")</f>
        <v>窯業</v>
      </c>
      <c r="O1599" s="15" t="str">
        <f>IF(F1599 = "", "", TEXT( WORKDAY(TEXT(LEFT(F1599, FIND("(", F1599) - 1), "yyyy/mm/dd"), 1, マスタ!$A$2:$A$106), "yyyymmdd"))</f>
        <v>20170914</v>
      </c>
      <c r="P1599" s="16">
        <v>42992</v>
      </c>
      <c r="Q1599" s="56">
        <v>2683</v>
      </c>
      <c r="R1599" s="56">
        <v>2725</v>
      </c>
      <c r="S1599" s="56">
        <v>2667</v>
      </c>
      <c r="T1599" s="15" t="str">
        <f t="shared" si="168"/>
        <v>有</v>
      </c>
      <c r="U1599" s="15" t="str">
        <f t="shared" si="169"/>
        <v>無</v>
      </c>
      <c r="V1599" s="67">
        <f t="shared" si="170"/>
        <v>4.1167664670658244E-3</v>
      </c>
      <c r="W1599" s="17" t="s">
        <v>967</v>
      </c>
      <c r="X1599" s="46">
        <v>1</v>
      </c>
      <c r="Y1599" s="71">
        <f t="shared" si="171"/>
        <v>0.37425149700598803</v>
      </c>
      <c r="Z1599" s="72">
        <v>2683</v>
      </c>
      <c r="AA1599" s="72">
        <v>2721</v>
      </c>
      <c r="AB1599" s="72">
        <v>2683</v>
      </c>
      <c r="AC1599" s="72">
        <v>2694</v>
      </c>
      <c r="AD1599" s="72">
        <v>23900</v>
      </c>
      <c r="AE1599" s="72">
        <v>2688</v>
      </c>
      <c r="AF1599" s="72">
        <v>2725</v>
      </c>
      <c r="AG1599" s="72">
        <v>2679</v>
      </c>
      <c r="AH1599" s="72">
        <v>2716</v>
      </c>
      <c r="AI1599" s="72">
        <v>10000</v>
      </c>
      <c r="AJ1599" s="72">
        <v>2711</v>
      </c>
      <c r="AK1599" s="72">
        <v>2711</v>
      </c>
      <c r="AL1599" s="72">
        <v>2703</v>
      </c>
      <c r="AM1599" s="72">
        <v>2703</v>
      </c>
      <c r="AN1599" s="72">
        <v>1800</v>
      </c>
      <c r="AO1599" s="72">
        <v>2703</v>
      </c>
      <c r="AP1599" s="72">
        <v>2705</v>
      </c>
      <c r="AQ1599" s="72">
        <v>2689</v>
      </c>
      <c r="AR1599" s="72">
        <v>2689</v>
      </c>
      <c r="AS1599" s="72">
        <v>2300</v>
      </c>
      <c r="AT1599" s="72">
        <v>2691</v>
      </c>
      <c r="AU1599" s="72">
        <v>2691</v>
      </c>
      <c r="AV1599" s="72">
        <v>2684</v>
      </c>
      <c r="AW1599" s="72">
        <v>2684</v>
      </c>
      <c r="AX1599" s="72">
        <v>2300</v>
      </c>
      <c r="AY1599" s="72">
        <v>2685</v>
      </c>
      <c r="AZ1599" s="72">
        <v>2689</v>
      </c>
      <c r="BA1599" s="72">
        <v>2680</v>
      </c>
      <c r="BB1599" s="72">
        <v>2689</v>
      </c>
      <c r="BC1599" s="72">
        <v>4600</v>
      </c>
    </row>
    <row r="1600" spans="1:55" s="72" customFormat="1" ht="15">
      <c r="A1600" s="15" t="s">
        <v>18</v>
      </c>
      <c r="B1600" s="30">
        <v>14</v>
      </c>
      <c r="C1600" s="30">
        <v>6099</v>
      </c>
      <c r="D1600" s="10" t="s">
        <v>633</v>
      </c>
      <c r="E1600" s="15" t="s">
        <v>20</v>
      </c>
      <c r="F1600" s="15" t="s">
        <v>1098</v>
      </c>
      <c r="G1600" s="50">
        <v>3215</v>
      </c>
      <c r="H1600" s="50">
        <v>255</v>
      </c>
      <c r="I1600" s="58">
        <v>8.6099999999999996E-2</v>
      </c>
      <c r="J1600" s="50">
        <v>148100</v>
      </c>
      <c r="K1600" s="50">
        <v>3230</v>
      </c>
      <c r="L1600" s="53">
        <v>2983</v>
      </c>
      <c r="M1600" s="63">
        <f t="shared" si="167"/>
        <v>6.0728744939271252E-2</v>
      </c>
      <c r="N1600" s="42" t="str">
        <f>IFERROR(VLOOKUP(C1600, マスタ!$E$2:$G$33, 3, TRUE), "")</f>
        <v>機械</v>
      </c>
      <c r="O1600" s="15" t="str">
        <f>IF(F1600 = "", "", TEXT( WORKDAY(TEXT(LEFT(F1600, FIND("(", F1600) - 1), "yyyy/mm/dd"), 1, マスタ!$A$2:$A$106), "yyyymmdd"))</f>
        <v>20170914</v>
      </c>
      <c r="P1600" s="16">
        <v>42992</v>
      </c>
      <c r="Q1600" s="56">
        <v>3205</v>
      </c>
      <c r="R1600" s="56">
        <v>3205</v>
      </c>
      <c r="S1600" s="56">
        <v>3085</v>
      </c>
      <c r="T1600" s="15" t="str">
        <f t="shared" si="168"/>
        <v>無</v>
      </c>
      <c r="U1600" s="15" t="str">
        <f t="shared" si="169"/>
        <v>有</v>
      </c>
      <c r="V1600" s="67">
        <f t="shared" si="170"/>
        <v>-3.1104199066873672E-3</v>
      </c>
      <c r="W1600" s="17" t="s">
        <v>966</v>
      </c>
      <c r="X1600" s="46">
        <v>-32</v>
      </c>
      <c r="Y1600" s="71">
        <f t="shared" si="171"/>
        <v>-9.9533437013996888</v>
      </c>
      <c r="Z1600" s="72">
        <v>3205</v>
      </c>
      <c r="AA1600" s="72">
        <v>3205</v>
      </c>
      <c r="AB1600" s="72">
        <v>3155</v>
      </c>
      <c r="AC1600" s="72">
        <v>3185</v>
      </c>
      <c r="AD1600" s="72">
        <v>10200</v>
      </c>
      <c r="AE1600" s="72">
        <v>3185</v>
      </c>
      <c r="AF1600" s="72">
        <v>3195</v>
      </c>
      <c r="AG1600" s="72">
        <v>3185</v>
      </c>
      <c r="AH1600" s="72">
        <v>3195</v>
      </c>
      <c r="AI1600" s="72">
        <v>1000</v>
      </c>
      <c r="AJ1600" s="72">
        <v>3195</v>
      </c>
      <c r="AK1600" s="72">
        <v>3195</v>
      </c>
      <c r="AL1600" s="72">
        <v>3165</v>
      </c>
      <c r="AM1600" s="72">
        <v>3185</v>
      </c>
      <c r="AN1600" s="72">
        <v>1900</v>
      </c>
      <c r="AO1600" s="72">
        <v>3185</v>
      </c>
      <c r="AP1600" s="72">
        <v>3190</v>
      </c>
      <c r="AQ1600" s="72">
        <v>3180</v>
      </c>
      <c r="AR1600" s="72">
        <v>3190</v>
      </c>
      <c r="AS1600" s="72">
        <v>500</v>
      </c>
      <c r="AT1600" s="72">
        <v>3180</v>
      </c>
      <c r="AU1600" s="72">
        <v>3180</v>
      </c>
      <c r="AV1600" s="72">
        <v>3135</v>
      </c>
      <c r="AW1600" s="72">
        <v>3150</v>
      </c>
      <c r="AX1600" s="72">
        <v>4900</v>
      </c>
      <c r="AY1600" s="72">
        <v>3145</v>
      </c>
      <c r="AZ1600" s="72">
        <v>3150</v>
      </c>
      <c r="BA1600" s="72">
        <v>3140</v>
      </c>
      <c r="BB1600" s="72">
        <v>3150</v>
      </c>
      <c r="BC1600" s="72">
        <v>1800</v>
      </c>
    </row>
    <row r="1601" spans="1:55" s="72" customFormat="1" ht="15">
      <c r="A1601" s="15" t="s">
        <v>18</v>
      </c>
      <c r="B1601" s="30">
        <v>16</v>
      </c>
      <c r="C1601" s="30">
        <v>5491</v>
      </c>
      <c r="D1601" s="10" t="s">
        <v>93</v>
      </c>
      <c r="E1601" s="15" t="s">
        <v>20</v>
      </c>
      <c r="F1601" s="15" t="s">
        <v>1098</v>
      </c>
      <c r="G1601" s="50">
        <v>3070</v>
      </c>
      <c r="H1601" s="50">
        <v>220</v>
      </c>
      <c r="I1601" s="58">
        <v>7.7200000000000005E-2</v>
      </c>
      <c r="J1601" s="50">
        <v>227400</v>
      </c>
      <c r="K1601" s="50">
        <v>3115</v>
      </c>
      <c r="L1601" s="53">
        <v>2871</v>
      </c>
      <c r="M1601" s="63">
        <f t="shared" si="167"/>
        <v>0.18442622950819673</v>
      </c>
      <c r="N1601" s="42" t="str">
        <f>IFERROR(VLOOKUP(C1601, マスタ!$E$2:$G$33, 3, TRUE), "")</f>
        <v>鉄鋼</v>
      </c>
      <c r="O1601" s="15" t="str">
        <f>IF(F1601 = "", "", TEXT( WORKDAY(TEXT(LEFT(F1601, FIND("(", F1601) - 1), "yyyy/mm/dd"), 1, マスタ!$A$2:$A$106), "yyyymmdd"))</f>
        <v>20170914</v>
      </c>
      <c r="P1601" s="16">
        <v>42992</v>
      </c>
      <c r="Q1601" s="56">
        <v>3070</v>
      </c>
      <c r="R1601" s="56">
        <v>3150</v>
      </c>
      <c r="S1601" s="56">
        <v>2961</v>
      </c>
      <c r="T1601" s="15" t="str">
        <f t="shared" si="168"/>
        <v>有</v>
      </c>
      <c r="U1601" s="15" t="str">
        <f t="shared" si="169"/>
        <v>有</v>
      </c>
      <c r="V1601" s="67">
        <f t="shared" si="170"/>
        <v>0</v>
      </c>
      <c r="W1601" s="17" t="s">
        <v>968</v>
      </c>
      <c r="X1601" s="46">
        <v>61</v>
      </c>
      <c r="Y1601" s="71">
        <f t="shared" si="171"/>
        <v>19.869706840390879</v>
      </c>
      <c r="Z1601" s="72">
        <v>3070</v>
      </c>
      <c r="AA1601" s="72">
        <v>3125</v>
      </c>
      <c r="AB1601" s="72">
        <v>3070</v>
      </c>
      <c r="AC1601" s="72">
        <v>3120</v>
      </c>
      <c r="AD1601" s="72">
        <v>16700</v>
      </c>
      <c r="AE1601" s="72">
        <v>3120</v>
      </c>
      <c r="AF1601" s="72">
        <v>3125</v>
      </c>
      <c r="AG1601" s="72">
        <v>3070</v>
      </c>
      <c r="AH1601" s="72">
        <v>3125</v>
      </c>
      <c r="AI1601" s="72">
        <v>7500</v>
      </c>
      <c r="AJ1601" s="72">
        <v>3120</v>
      </c>
      <c r="AK1601" s="72">
        <v>3145</v>
      </c>
      <c r="AL1601" s="72">
        <v>3110</v>
      </c>
      <c r="AM1601" s="72">
        <v>3140</v>
      </c>
      <c r="AN1601" s="72">
        <v>5200</v>
      </c>
      <c r="AO1601" s="72">
        <v>3150</v>
      </c>
      <c r="AP1601" s="72">
        <v>3150</v>
      </c>
      <c r="AQ1601" s="72">
        <v>3110</v>
      </c>
      <c r="AR1601" s="72">
        <v>3115</v>
      </c>
      <c r="AS1601" s="72">
        <v>3000</v>
      </c>
      <c r="AT1601" s="72">
        <v>3115</v>
      </c>
      <c r="AU1601" s="72">
        <v>3120</v>
      </c>
      <c r="AV1601" s="72">
        <v>3110</v>
      </c>
      <c r="AW1601" s="72">
        <v>3120</v>
      </c>
      <c r="AX1601" s="72">
        <v>2200</v>
      </c>
      <c r="AY1601" s="72">
        <v>3120</v>
      </c>
      <c r="AZ1601" s="72">
        <v>3125</v>
      </c>
      <c r="BA1601" s="72">
        <v>3090</v>
      </c>
      <c r="BB1601" s="72">
        <v>3095</v>
      </c>
      <c r="BC1601" s="72">
        <v>5300</v>
      </c>
    </row>
    <row r="1602" spans="1:55" s="72" customFormat="1" ht="15">
      <c r="A1602" s="15" t="s">
        <v>18</v>
      </c>
      <c r="B1602" s="30">
        <v>18</v>
      </c>
      <c r="C1602" s="30">
        <v>6617</v>
      </c>
      <c r="D1602" s="10" t="s">
        <v>377</v>
      </c>
      <c r="E1602" s="15" t="s">
        <v>20</v>
      </c>
      <c r="F1602" s="15" t="s">
        <v>1098</v>
      </c>
      <c r="G1602" s="50">
        <v>1981</v>
      </c>
      <c r="H1602" s="50">
        <v>129</v>
      </c>
      <c r="I1602" s="58">
        <v>6.9699999999999998E-2</v>
      </c>
      <c r="J1602" s="50">
        <v>367200</v>
      </c>
      <c r="K1602" s="50">
        <v>2032</v>
      </c>
      <c r="L1602" s="53">
        <v>1884</v>
      </c>
      <c r="M1602" s="63">
        <f t="shared" si="167"/>
        <v>0.34459459459459457</v>
      </c>
      <c r="N1602" s="42" t="str">
        <f>IFERROR(VLOOKUP(C1602, マスタ!$E$2:$G$33, 3, TRUE), "")</f>
        <v>電気</v>
      </c>
      <c r="O1602" s="15" t="str">
        <f>IF(F1602 = "", "", TEXT( WORKDAY(TEXT(LEFT(F1602, FIND("(", F1602) - 1), "yyyy/mm/dd"), 1, マスタ!$A$2:$A$106), "yyyymmdd"))</f>
        <v>20170914</v>
      </c>
      <c r="P1602" s="16">
        <v>42992</v>
      </c>
      <c r="Q1602" s="56">
        <v>1968</v>
      </c>
      <c r="R1602" s="56">
        <v>2016</v>
      </c>
      <c r="S1602" s="56">
        <v>1935</v>
      </c>
      <c r="T1602" s="15" t="str">
        <f t="shared" si="168"/>
        <v>有</v>
      </c>
      <c r="U1602" s="15" t="str">
        <f t="shared" si="169"/>
        <v>有</v>
      </c>
      <c r="V1602" s="67">
        <f t="shared" si="170"/>
        <v>-6.5623422513881868E-3</v>
      </c>
      <c r="W1602" s="17" t="s">
        <v>966</v>
      </c>
      <c r="X1602" s="46">
        <v>-19</v>
      </c>
      <c r="Y1602" s="71">
        <f t="shared" si="171"/>
        <v>-9.5911155981827374</v>
      </c>
      <c r="Z1602" s="72">
        <v>1968</v>
      </c>
      <c r="AA1602" s="72">
        <v>1971</v>
      </c>
      <c r="AB1602" s="72">
        <v>1958</v>
      </c>
      <c r="AC1602" s="72">
        <v>1958</v>
      </c>
      <c r="AD1602" s="72">
        <v>15800</v>
      </c>
      <c r="AE1602" s="72">
        <v>1956</v>
      </c>
      <c r="AF1602" s="72">
        <v>1956</v>
      </c>
      <c r="AG1602" s="72">
        <v>1935</v>
      </c>
      <c r="AH1602" s="72">
        <v>1947</v>
      </c>
      <c r="AI1602" s="72">
        <v>12600</v>
      </c>
      <c r="AJ1602" s="72">
        <v>1951</v>
      </c>
      <c r="AK1602" s="72">
        <v>1965</v>
      </c>
      <c r="AL1602" s="72">
        <v>1951</v>
      </c>
      <c r="AM1602" s="72">
        <v>1965</v>
      </c>
      <c r="AN1602" s="72">
        <v>4400</v>
      </c>
      <c r="AO1602" s="72">
        <v>1969</v>
      </c>
      <c r="AP1602" s="72">
        <v>1992</v>
      </c>
      <c r="AQ1602" s="72">
        <v>1969</v>
      </c>
      <c r="AR1602" s="72">
        <v>1979</v>
      </c>
      <c r="AS1602" s="72">
        <v>8600</v>
      </c>
      <c r="AT1602" s="72">
        <v>1974</v>
      </c>
      <c r="AU1602" s="72">
        <v>1988</v>
      </c>
      <c r="AV1602" s="72">
        <v>1974</v>
      </c>
      <c r="AW1602" s="72">
        <v>1987</v>
      </c>
      <c r="AX1602" s="72">
        <v>2700</v>
      </c>
      <c r="AY1602" s="72">
        <v>1985</v>
      </c>
      <c r="AZ1602" s="72">
        <v>1985</v>
      </c>
      <c r="BA1602" s="72">
        <v>1978</v>
      </c>
      <c r="BB1602" s="72">
        <v>1981</v>
      </c>
      <c r="BC1602" s="72">
        <v>2100</v>
      </c>
    </row>
    <row r="1603" spans="1:55" s="72" customFormat="1" ht="15">
      <c r="A1603" s="15" t="s">
        <v>18</v>
      </c>
      <c r="B1603" s="30">
        <v>19</v>
      </c>
      <c r="C1603" s="30">
        <v>6850</v>
      </c>
      <c r="D1603" s="10" t="s">
        <v>1099</v>
      </c>
      <c r="E1603" s="15" t="s">
        <v>20</v>
      </c>
      <c r="F1603" s="15" t="s">
        <v>1098</v>
      </c>
      <c r="G1603" s="50">
        <v>1326</v>
      </c>
      <c r="H1603" s="50">
        <v>80</v>
      </c>
      <c r="I1603" s="58">
        <v>6.4199999999999993E-2</v>
      </c>
      <c r="J1603" s="50">
        <v>76100</v>
      </c>
      <c r="K1603" s="50">
        <v>1415</v>
      </c>
      <c r="L1603" s="53">
        <v>1241</v>
      </c>
      <c r="M1603" s="63">
        <f t="shared" si="167"/>
        <v>0.5114942528735632</v>
      </c>
      <c r="N1603" s="42" t="str">
        <f>IFERROR(VLOOKUP(C1603, マスタ!$E$2:$G$33, 3, TRUE), "")</f>
        <v>電気</v>
      </c>
      <c r="O1603" s="15" t="str">
        <f>IF(F1603 = "", "", TEXT( WORKDAY(TEXT(LEFT(F1603, FIND("(", F1603) - 1), "yyyy/mm/dd"), 1, マスタ!$A$2:$A$106), "yyyymmdd"))</f>
        <v>20170914</v>
      </c>
      <c r="P1603" s="16">
        <v>42992</v>
      </c>
      <c r="Q1603" s="56">
        <v>1326</v>
      </c>
      <c r="R1603" s="56">
        <v>1332</v>
      </c>
      <c r="S1603" s="56">
        <v>1257</v>
      </c>
      <c r="T1603" s="15" t="str">
        <f t="shared" si="168"/>
        <v>無</v>
      </c>
      <c r="U1603" s="15" t="str">
        <f t="shared" si="169"/>
        <v>有</v>
      </c>
      <c r="V1603" s="67">
        <f t="shared" si="170"/>
        <v>0</v>
      </c>
      <c r="W1603" s="17" t="s">
        <v>969</v>
      </c>
      <c r="X1603" s="46">
        <v>-2</v>
      </c>
      <c r="Y1603" s="71">
        <f t="shared" si="171"/>
        <v>-1.5082956259426847</v>
      </c>
      <c r="Z1603" s="72">
        <v>1326</v>
      </c>
      <c r="AA1603" s="72">
        <v>1326</v>
      </c>
      <c r="AB1603" s="72">
        <v>1325</v>
      </c>
      <c r="AC1603" s="72">
        <v>1326</v>
      </c>
      <c r="AD1603" s="72">
        <v>4100</v>
      </c>
      <c r="AE1603" s="72">
        <v>1325</v>
      </c>
      <c r="AF1603" s="72">
        <v>1332</v>
      </c>
      <c r="AG1603" s="72">
        <v>1325</v>
      </c>
      <c r="AH1603" s="72">
        <v>1329</v>
      </c>
      <c r="AI1603" s="72">
        <v>300</v>
      </c>
      <c r="AJ1603" s="72">
        <v>1325</v>
      </c>
      <c r="AK1603" s="72">
        <v>1325</v>
      </c>
      <c r="AL1603" s="72">
        <v>1320</v>
      </c>
      <c r="AM1603" s="72">
        <v>1325</v>
      </c>
      <c r="AN1603" s="72">
        <v>600</v>
      </c>
      <c r="AS1603" s="72">
        <v>0</v>
      </c>
      <c r="AT1603" s="72">
        <v>1315</v>
      </c>
      <c r="AU1603" s="72">
        <v>1324</v>
      </c>
      <c r="AV1603" s="72">
        <v>1315</v>
      </c>
      <c r="AW1603" s="72">
        <v>1324</v>
      </c>
      <c r="AX1603" s="72">
        <v>300</v>
      </c>
      <c r="AY1603" s="72">
        <v>1315</v>
      </c>
      <c r="AZ1603" s="72">
        <v>1315</v>
      </c>
      <c r="BA1603" s="72">
        <v>1310</v>
      </c>
      <c r="BB1603" s="72">
        <v>1313</v>
      </c>
      <c r="BC1603" s="72">
        <v>1100</v>
      </c>
    </row>
    <row r="1604" spans="1:55" s="72" customFormat="1" ht="27">
      <c r="A1604" s="15" t="s">
        <v>18</v>
      </c>
      <c r="B1604" s="30">
        <v>21</v>
      </c>
      <c r="C1604" s="30">
        <v>6065</v>
      </c>
      <c r="D1604" s="10" t="s">
        <v>40</v>
      </c>
      <c r="E1604" s="15" t="s">
        <v>20</v>
      </c>
      <c r="F1604" s="15" t="s">
        <v>1098</v>
      </c>
      <c r="G1604" s="50">
        <v>2200</v>
      </c>
      <c r="H1604" s="50">
        <v>127</v>
      </c>
      <c r="I1604" s="58">
        <v>6.13E-2</v>
      </c>
      <c r="J1604" s="50">
        <v>668500</v>
      </c>
      <c r="K1604" s="50">
        <v>2499</v>
      </c>
      <c r="L1604" s="53">
        <v>2160</v>
      </c>
      <c r="M1604" s="63">
        <f t="shared" si="167"/>
        <v>0.88200589970501475</v>
      </c>
      <c r="N1604" s="42" t="str">
        <f>IFERROR(VLOOKUP(C1604, マスタ!$E$2:$G$33, 3, TRUE), "")</f>
        <v>機械</v>
      </c>
      <c r="O1604" s="15" t="str">
        <f>IF(F1604 = "", "", TEXT( WORKDAY(TEXT(LEFT(F1604, FIND("(", F1604) - 1), "yyyy/mm/dd"), 1, マスタ!$A$2:$A$106), "yyyymmdd"))</f>
        <v>20170914</v>
      </c>
      <c r="P1604" s="16">
        <v>42992</v>
      </c>
      <c r="Q1604" s="56">
        <v>2310</v>
      </c>
      <c r="R1604" s="56">
        <v>2380</v>
      </c>
      <c r="S1604" s="56">
        <v>2173</v>
      </c>
      <c r="T1604" s="15" t="str">
        <f t="shared" si="168"/>
        <v>有</v>
      </c>
      <c r="U1604" s="15" t="str">
        <f t="shared" si="169"/>
        <v>有</v>
      </c>
      <c r="V1604" s="67">
        <f t="shared" si="170"/>
        <v>5.0000000000000044E-2</v>
      </c>
      <c r="W1604" s="17" t="s">
        <v>966</v>
      </c>
      <c r="X1604" s="46">
        <v>-22</v>
      </c>
      <c r="Y1604" s="71">
        <f t="shared" si="171"/>
        <v>-10</v>
      </c>
      <c r="AD1604" s="72">
        <v>0</v>
      </c>
      <c r="AE1604" s="72">
        <v>2310</v>
      </c>
      <c r="AF1604" s="72">
        <v>2310</v>
      </c>
      <c r="AG1604" s="72">
        <v>2275</v>
      </c>
      <c r="AH1604" s="72">
        <v>2310</v>
      </c>
      <c r="AI1604" s="72">
        <v>24100</v>
      </c>
      <c r="AJ1604" s="72">
        <v>2307</v>
      </c>
      <c r="AK1604" s="72">
        <v>2380</v>
      </c>
      <c r="AL1604" s="72">
        <v>2293</v>
      </c>
      <c r="AM1604" s="72">
        <v>2311</v>
      </c>
      <c r="AN1604" s="72">
        <v>19400</v>
      </c>
      <c r="AO1604" s="72">
        <v>2301</v>
      </c>
      <c r="AP1604" s="72">
        <v>2308</v>
      </c>
      <c r="AQ1604" s="72">
        <v>2276</v>
      </c>
      <c r="AR1604" s="72">
        <v>2276</v>
      </c>
      <c r="AS1604" s="72">
        <v>4600</v>
      </c>
      <c r="AT1604" s="72">
        <v>2275</v>
      </c>
      <c r="AU1604" s="72">
        <v>2275</v>
      </c>
      <c r="AV1604" s="72">
        <v>2231</v>
      </c>
      <c r="AW1604" s="72">
        <v>2244</v>
      </c>
      <c r="AX1604" s="72">
        <v>8700</v>
      </c>
      <c r="AY1604" s="72">
        <v>2250</v>
      </c>
      <c r="AZ1604" s="72">
        <v>2265</v>
      </c>
      <c r="BA1604" s="72">
        <v>2250</v>
      </c>
      <c r="BB1604" s="72">
        <v>2263</v>
      </c>
      <c r="BC1604" s="72">
        <v>1700</v>
      </c>
    </row>
    <row r="1605" spans="1:55" s="72" customFormat="1" ht="15">
      <c r="A1605" s="15" t="s">
        <v>18</v>
      </c>
      <c r="B1605" s="30">
        <v>22</v>
      </c>
      <c r="C1605" s="30">
        <v>7467</v>
      </c>
      <c r="D1605" s="10" t="s">
        <v>1100</v>
      </c>
      <c r="E1605" s="15" t="s">
        <v>20</v>
      </c>
      <c r="F1605" s="15" t="s">
        <v>1098</v>
      </c>
      <c r="G1605" s="50">
        <v>2650</v>
      </c>
      <c r="H1605" s="50">
        <v>150</v>
      </c>
      <c r="I1605" s="58">
        <v>0.06</v>
      </c>
      <c r="J1605" s="50">
        <v>52900</v>
      </c>
      <c r="K1605" s="50">
        <v>2668</v>
      </c>
      <c r="L1605" s="53">
        <v>2512</v>
      </c>
      <c r="M1605" s="63">
        <f t="shared" si="167"/>
        <v>0.11538461538461539</v>
      </c>
      <c r="N1605" s="42" t="str">
        <f>IFERROR(VLOOKUP(C1605, マスタ!$E$2:$G$33, 3, TRUE), "")</f>
        <v>輸送用機械</v>
      </c>
      <c r="O1605" s="15" t="str">
        <f>IF(F1605 = "", "", TEXT( WORKDAY(TEXT(LEFT(F1605, FIND("(", F1605) - 1), "yyyy/mm/dd"), 1, マスタ!$A$2:$A$106), "yyyymmdd"))</f>
        <v>20170914</v>
      </c>
      <c r="P1605" s="16">
        <v>42992</v>
      </c>
      <c r="Q1605" s="56">
        <v>2640</v>
      </c>
      <c r="R1605" s="56">
        <v>2650</v>
      </c>
      <c r="S1605" s="56">
        <v>2603</v>
      </c>
      <c r="T1605" s="15" t="str">
        <f t="shared" si="168"/>
        <v>無</v>
      </c>
      <c r="U1605" s="15" t="str">
        <f t="shared" si="169"/>
        <v>有</v>
      </c>
      <c r="V1605" s="67">
        <f t="shared" si="170"/>
        <v>-3.7735849056603765E-3</v>
      </c>
      <c r="W1605" s="17" t="s">
        <v>967</v>
      </c>
      <c r="X1605" s="46">
        <v>2</v>
      </c>
      <c r="Y1605" s="71">
        <f t="shared" si="171"/>
        <v>0.75471698113207542</v>
      </c>
      <c r="Z1605" s="72">
        <v>2640</v>
      </c>
      <c r="AA1605" s="72">
        <v>2650</v>
      </c>
      <c r="AB1605" s="72">
        <v>2640</v>
      </c>
      <c r="AC1605" s="72">
        <v>2650</v>
      </c>
      <c r="AD1605" s="72">
        <v>3200</v>
      </c>
      <c r="AI1605" s="72">
        <v>0</v>
      </c>
      <c r="AJ1605" s="72">
        <v>2646</v>
      </c>
      <c r="AK1605" s="72">
        <v>2648</v>
      </c>
      <c r="AL1605" s="72">
        <v>2642</v>
      </c>
      <c r="AM1605" s="72">
        <v>2648</v>
      </c>
      <c r="AN1605" s="72">
        <v>600</v>
      </c>
      <c r="AO1605" s="72">
        <v>2642</v>
      </c>
      <c r="AP1605" s="72">
        <v>2642</v>
      </c>
      <c r="AQ1605" s="72">
        <v>2642</v>
      </c>
      <c r="AR1605" s="72">
        <v>2642</v>
      </c>
      <c r="AS1605" s="72">
        <v>100</v>
      </c>
      <c r="AX1605" s="72">
        <v>0</v>
      </c>
      <c r="AY1605" s="72">
        <v>2640</v>
      </c>
      <c r="AZ1605" s="72">
        <v>2640</v>
      </c>
      <c r="BA1605" s="72">
        <v>2630</v>
      </c>
      <c r="BB1605" s="72">
        <v>2630</v>
      </c>
      <c r="BC1605" s="72">
        <v>900</v>
      </c>
    </row>
    <row r="1606" spans="1:55" s="72" customFormat="1" ht="15">
      <c r="A1606" s="15" t="s">
        <v>18</v>
      </c>
      <c r="B1606" s="30">
        <v>23</v>
      </c>
      <c r="C1606" s="30">
        <v>4112</v>
      </c>
      <c r="D1606" s="10" t="s">
        <v>173</v>
      </c>
      <c r="E1606" s="15" t="s">
        <v>20</v>
      </c>
      <c r="F1606" s="15" t="s">
        <v>1098</v>
      </c>
      <c r="G1606" s="50">
        <v>7640</v>
      </c>
      <c r="H1606" s="50">
        <v>420</v>
      </c>
      <c r="I1606" s="58">
        <v>5.8200000000000002E-2</v>
      </c>
      <c r="J1606" s="50">
        <v>510400</v>
      </c>
      <c r="K1606" s="50">
        <v>7650</v>
      </c>
      <c r="L1606" s="53">
        <v>7240</v>
      </c>
      <c r="M1606" s="63">
        <f t="shared" si="167"/>
        <v>2.4390243902439025E-2</v>
      </c>
      <c r="N1606" s="42" t="str">
        <f>IFERROR(VLOOKUP(C1606, マスタ!$E$2:$G$33, 3, TRUE), "")</f>
        <v>化学・医薬品</v>
      </c>
      <c r="O1606" s="15" t="str">
        <f>IF(F1606 = "", "", TEXT( WORKDAY(TEXT(LEFT(F1606, FIND("(", F1606) - 1), "yyyy/mm/dd"), 1, マスタ!$A$2:$A$106), "yyyymmdd"))</f>
        <v>20170914</v>
      </c>
      <c r="P1606" s="16">
        <v>42992</v>
      </c>
      <c r="Q1606" s="56">
        <v>7800</v>
      </c>
      <c r="R1606" s="56">
        <v>8270</v>
      </c>
      <c r="S1606" s="56">
        <v>7700</v>
      </c>
      <c r="T1606" s="15" t="str">
        <f t="shared" si="168"/>
        <v>有</v>
      </c>
      <c r="U1606" s="15" t="str">
        <f t="shared" si="169"/>
        <v>有</v>
      </c>
      <c r="V1606" s="67">
        <f t="shared" si="170"/>
        <v>2.0942408376963373E-2</v>
      </c>
      <c r="W1606" s="17" t="s">
        <v>969</v>
      </c>
      <c r="X1606" s="46">
        <v>-30</v>
      </c>
      <c r="Y1606" s="71">
        <f t="shared" si="171"/>
        <v>-3.9267015706806281</v>
      </c>
      <c r="Z1606" s="72">
        <v>7800</v>
      </c>
      <c r="AA1606" s="72">
        <v>7840</v>
      </c>
      <c r="AB1606" s="72">
        <v>7750</v>
      </c>
      <c r="AC1606" s="72">
        <v>7760</v>
      </c>
      <c r="AD1606" s="72">
        <v>51100</v>
      </c>
      <c r="AE1606" s="72">
        <v>7750</v>
      </c>
      <c r="AF1606" s="72">
        <v>7860</v>
      </c>
      <c r="AG1606" s="72">
        <v>7740</v>
      </c>
      <c r="AH1606" s="72">
        <v>7840</v>
      </c>
      <c r="AI1606" s="72">
        <v>23500</v>
      </c>
      <c r="AJ1606" s="72">
        <v>7840</v>
      </c>
      <c r="AK1606" s="72">
        <v>7840</v>
      </c>
      <c r="AL1606" s="72">
        <v>7750</v>
      </c>
      <c r="AM1606" s="72">
        <v>7750</v>
      </c>
      <c r="AN1606" s="72">
        <v>20600</v>
      </c>
      <c r="AO1606" s="72">
        <v>7760</v>
      </c>
      <c r="AP1606" s="72">
        <v>7800</v>
      </c>
      <c r="AQ1606" s="72">
        <v>7750</v>
      </c>
      <c r="AR1606" s="72">
        <v>7770</v>
      </c>
      <c r="AS1606" s="72">
        <v>16800</v>
      </c>
      <c r="AT1606" s="72">
        <v>7780</v>
      </c>
      <c r="AU1606" s="72">
        <v>7790</v>
      </c>
      <c r="AV1606" s="72">
        <v>7760</v>
      </c>
      <c r="AW1606" s="72">
        <v>7770</v>
      </c>
      <c r="AX1606" s="72">
        <v>6100</v>
      </c>
      <c r="AY1606" s="72">
        <v>7770</v>
      </c>
      <c r="AZ1606" s="72">
        <v>7770</v>
      </c>
      <c r="BA1606" s="72">
        <v>7720</v>
      </c>
      <c r="BB1606" s="72">
        <v>7740</v>
      </c>
      <c r="BC1606" s="72">
        <v>15700</v>
      </c>
    </row>
    <row r="1607" spans="1:55" s="72" customFormat="1" ht="15">
      <c r="A1607" s="15" t="s">
        <v>18</v>
      </c>
      <c r="B1607" s="30">
        <v>24</v>
      </c>
      <c r="C1607" s="30">
        <v>7821</v>
      </c>
      <c r="D1607" s="10" t="s">
        <v>957</v>
      </c>
      <c r="E1607" s="15" t="s">
        <v>20</v>
      </c>
      <c r="F1607" s="15" t="s">
        <v>1098</v>
      </c>
      <c r="G1607" s="50">
        <v>1772</v>
      </c>
      <c r="H1607" s="50">
        <v>97</v>
      </c>
      <c r="I1607" s="58">
        <v>5.79E-2</v>
      </c>
      <c r="J1607" s="50">
        <v>185700</v>
      </c>
      <c r="K1607" s="50">
        <v>1793</v>
      </c>
      <c r="L1607" s="53">
        <v>1700</v>
      </c>
      <c r="M1607" s="63">
        <f t="shared" si="167"/>
        <v>0.22580645161290322</v>
      </c>
      <c r="N1607" s="42" t="str">
        <f>IFERROR(VLOOKUP(C1607, マスタ!$E$2:$G$33, 3, TRUE), "")</f>
        <v>その他製品</v>
      </c>
      <c r="O1607" s="15" t="str">
        <f>IF(F1607 = "", "", TEXT( WORKDAY(TEXT(LEFT(F1607, FIND("(", F1607) - 1), "yyyy/mm/dd"), 1, マスタ!$A$2:$A$106), "yyyymmdd"))</f>
        <v>20170914</v>
      </c>
      <c r="P1607" s="16">
        <v>42992</v>
      </c>
      <c r="Q1607" s="56">
        <v>1801</v>
      </c>
      <c r="R1607" s="56">
        <v>1837</v>
      </c>
      <c r="S1607" s="56">
        <v>1784</v>
      </c>
      <c r="T1607" s="15" t="str">
        <f t="shared" si="168"/>
        <v>有</v>
      </c>
      <c r="U1607" s="15" t="str">
        <f t="shared" si="169"/>
        <v>有</v>
      </c>
      <c r="V1607" s="67">
        <f t="shared" si="170"/>
        <v>1.6365688487584684E-2</v>
      </c>
      <c r="W1607" s="17" t="s">
        <v>966</v>
      </c>
      <c r="X1607" s="46">
        <v>-17</v>
      </c>
      <c r="Y1607" s="71">
        <f t="shared" si="171"/>
        <v>-9.5936794582392775</v>
      </c>
      <c r="Z1607" s="72">
        <v>1801</v>
      </c>
      <c r="AA1607" s="72">
        <v>1820</v>
      </c>
      <c r="AB1607" s="72">
        <v>1784</v>
      </c>
      <c r="AC1607" s="72">
        <v>1794</v>
      </c>
      <c r="AD1607" s="72">
        <v>59100</v>
      </c>
      <c r="AE1607" s="72">
        <v>1791</v>
      </c>
      <c r="AF1607" s="72">
        <v>1801</v>
      </c>
      <c r="AG1607" s="72">
        <v>1790</v>
      </c>
      <c r="AH1607" s="72">
        <v>1800</v>
      </c>
      <c r="AI1607" s="72">
        <v>6700</v>
      </c>
      <c r="AJ1607" s="72">
        <v>1799</v>
      </c>
      <c r="AK1607" s="72">
        <v>1809</v>
      </c>
      <c r="AL1607" s="72">
        <v>1790</v>
      </c>
      <c r="AM1607" s="72">
        <v>1808</v>
      </c>
      <c r="AN1607" s="72">
        <v>7500</v>
      </c>
      <c r="AO1607" s="72">
        <v>1810</v>
      </c>
      <c r="AP1607" s="72">
        <v>1817</v>
      </c>
      <c r="AQ1607" s="72">
        <v>1797</v>
      </c>
      <c r="AR1607" s="72">
        <v>1817</v>
      </c>
      <c r="AS1607" s="72">
        <v>8900</v>
      </c>
      <c r="AT1607" s="72">
        <v>1817</v>
      </c>
      <c r="AU1607" s="72">
        <v>1822</v>
      </c>
      <c r="AV1607" s="72">
        <v>1815</v>
      </c>
      <c r="AW1607" s="72">
        <v>1817</v>
      </c>
      <c r="AX1607" s="72">
        <v>10600</v>
      </c>
      <c r="AY1607" s="72">
        <v>1816</v>
      </c>
      <c r="AZ1607" s="72">
        <v>1818</v>
      </c>
      <c r="BA1607" s="72">
        <v>1810</v>
      </c>
      <c r="BB1607" s="72">
        <v>1810</v>
      </c>
      <c r="BC1607" s="72">
        <v>3300</v>
      </c>
    </row>
    <row r="1608" spans="1:55" s="72" customFormat="1" ht="15">
      <c r="A1608" s="15" t="s">
        <v>18</v>
      </c>
      <c r="B1608" s="30">
        <v>25</v>
      </c>
      <c r="C1608" s="30">
        <v>3186</v>
      </c>
      <c r="D1608" s="10" t="s">
        <v>25</v>
      </c>
      <c r="E1608" s="15" t="s">
        <v>20</v>
      </c>
      <c r="F1608" s="15" t="s">
        <v>1098</v>
      </c>
      <c r="G1608" s="50">
        <v>2026</v>
      </c>
      <c r="H1608" s="50">
        <v>110</v>
      </c>
      <c r="I1608" s="58">
        <v>5.74E-2</v>
      </c>
      <c r="J1608" s="50">
        <v>472800</v>
      </c>
      <c r="K1608" s="50">
        <v>2115</v>
      </c>
      <c r="L1608" s="53">
        <v>1913</v>
      </c>
      <c r="M1608" s="63">
        <f t="shared" si="167"/>
        <v>0.4405940594059406</v>
      </c>
      <c r="N1608" s="42" t="str">
        <f>IFERROR(VLOOKUP(C1608, マスタ!$E$2:$G$33, 3, TRUE), "")</f>
        <v>繊維製品</v>
      </c>
      <c r="O1608" s="15" t="str">
        <f>IF(F1608 = "", "", TEXT( WORKDAY(TEXT(LEFT(F1608, FIND("(", F1608) - 1), "yyyy/mm/dd"), 1, マスタ!$A$2:$A$106), "yyyymmdd"))</f>
        <v>20170914</v>
      </c>
      <c r="P1608" s="16">
        <v>42992</v>
      </c>
      <c r="Q1608" s="56">
        <v>2020</v>
      </c>
      <c r="R1608" s="56">
        <v>2060</v>
      </c>
      <c r="S1608" s="56">
        <v>1973</v>
      </c>
      <c r="T1608" s="15" t="str">
        <f t="shared" si="168"/>
        <v>有</v>
      </c>
      <c r="U1608" s="15" t="str">
        <f t="shared" si="169"/>
        <v>有</v>
      </c>
      <c r="V1608" s="67">
        <f t="shared" si="170"/>
        <v>-2.9615004935834577E-3</v>
      </c>
      <c r="W1608" s="17" t="s">
        <v>968</v>
      </c>
      <c r="X1608" s="46">
        <v>40</v>
      </c>
      <c r="Y1608" s="71">
        <f t="shared" si="171"/>
        <v>19.743336623889437</v>
      </c>
      <c r="Z1608" s="72">
        <v>2020</v>
      </c>
      <c r="AA1608" s="72">
        <v>2049</v>
      </c>
      <c r="AB1608" s="72">
        <v>2020</v>
      </c>
      <c r="AC1608" s="72">
        <v>2043</v>
      </c>
      <c r="AD1608" s="72">
        <v>17400</v>
      </c>
      <c r="AE1608" s="72">
        <v>2040</v>
      </c>
      <c r="AF1608" s="72">
        <v>2046</v>
      </c>
      <c r="AG1608" s="72">
        <v>2035</v>
      </c>
      <c r="AH1608" s="72">
        <v>2042</v>
      </c>
      <c r="AI1608" s="72">
        <v>6300</v>
      </c>
      <c r="AJ1608" s="72">
        <v>2043</v>
      </c>
      <c r="AK1608" s="72">
        <v>2043</v>
      </c>
      <c r="AL1608" s="72">
        <v>2032</v>
      </c>
      <c r="AM1608" s="72">
        <v>2032</v>
      </c>
      <c r="AN1608" s="72">
        <v>2600</v>
      </c>
      <c r="AO1608" s="72">
        <v>2031</v>
      </c>
      <c r="AP1608" s="72">
        <v>2043</v>
      </c>
      <c r="AQ1608" s="72">
        <v>2027</v>
      </c>
      <c r="AR1608" s="72">
        <v>2036</v>
      </c>
      <c r="AS1608" s="72">
        <v>7100</v>
      </c>
      <c r="AT1608" s="72">
        <v>2033</v>
      </c>
      <c r="AU1608" s="72">
        <v>2060</v>
      </c>
      <c r="AV1608" s="72">
        <v>2032</v>
      </c>
      <c r="AW1608" s="72">
        <v>2054</v>
      </c>
      <c r="AX1608" s="72">
        <v>7000</v>
      </c>
      <c r="AY1608" s="72">
        <v>2054</v>
      </c>
      <c r="AZ1608" s="72">
        <v>2058</v>
      </c>
      <c r="BA1608" s="72">
        <v>2049</v>
      </c>
      <c r="BB1608" s="72">
        <v>2049</v>
      </c>
      <c r="BC1608" s="72">
        <v>2400</v>
      </c>
    </row>
    <row r="1609" spans="1:55" s="72" customFormat="1" ht="15">
      <c r="A1609" s="15" t="s">
        <v>18</v>
      </c>
      <c r="B1609" s="30">
        <v>26</v>
      </c>
      <c r="C1609" s="30">
        <v>3036</v>
      </c>
      <c r="D1609" s="10" t="s">
        <v>444</v>
      </c>
      <c r="E1609" s="15" t="s">
        <v>20</v>
      </c>
      <c r="F1609" s="15" t="s">
        <v>1098</v>
      </c>
      <c r="G1609" s="50">
        <v>1919</v>
      </c>
      <c r="H1609" s="50">
        <v>104</v>
      </c>
      <c r="I1609" s="58">
        <v>5.7299999999999997E-2</v>
      </c>
      <c r="J1609" s="50">
        <v>761500</v>
      </c>
      <c r="K1609" s="50">
        <v>1941</v>
      </c>
      <c r="L1609" s="53">
        <v>1827</v>
      </c>
      <c r="M1609" s="63">
        <f t="shared" si="167"/>
        <v>0.19298245614035087</v>
      </c>
      <c r="N1609" s="42" t="str">
        <f>IFERROR(VLOOKUP(C1609, マスタ!$E$2:$G$33, 3, TRUE), "")</f>
        <v>繊維製品</v>
      </c>
      <c r="O1609" s="15" t="str">
        <f>IF(F1609 = "", "", TEXT( WORKDAY(TEXT(LEFT(F1609, FIND("(", F1609) - 1), "yyyy/mm/dd"), 1, マスタ!$A$2:$A$106), "yyyymmdd"))</f>
        <v>20170914</v>
      </c>
      <c r="P1609" s="16">
        <v>42992</v>
      </c>
      <c r="Q1609" s="56">
        <v>1891</v>
      </c>
      <c r="R1609" s="56">
        <v>1900</v>
      </c>
      <c r="S1609" s="56">
        <v>1810</v>
      </c>
      <c r="T1609" s="15" t="str">
        <f t="shared" si="168"/>
        <v>無</v>
      </c>
      <c r="U1609" s="15" t="str">
        <f t="shared" si="169"/>
        <v>有</v>
      </c>
      <c r="V1609" s="67">
        <f t="shared" si="170"/>
        <v>-1.4590932777488241E-2</v>
      </c>
      <c r="W1609" s="17" t="s">
        <v>966</v>
      </c>
      <c r="X1609" s="46">
        <v>-19</v>
      </c>
      <c r="Y1609" s="71">
        <f t="shared" si="171"/>
        <v>-9.9009900990099009</v>
      </c>
      <c r="Z1609" s="72">
        <v>1891</v>
      </c>
      <c r="AA1609" s="72">
        <v>1900</v>
      </c>
      <c r="AB1609" s="72">
        <v>1873</v>
      </c>
      <c r="AC1609" s="72">
        <v>1875</v>
      </c>
      <c r="AD1609" s="72">
        <v>77000</v>
      </c>
      <c r="AE1609" s="72">
        <v>1875</v>
      </c>
      <c r="AF1609" s="72">
        <v>1876</v>
      </c>
      <c r="AG1609" s="72">
        <v>1837</v>
      </c>
      <c r="AH1609" s="72">
        <v>1854</v>
      </c>
      <c r="AI1609" s="72">
        <v>33900</v>
      </c>
      <c r="AJ1609" s="72">
        <v>1853</v>
      </c>
      <c r="AK1609" s="72">
        <v>1861</v>
      </c>
      <c r="AL1609" s="72">
        <v>1845</v>
      </c>
      <c r="AM1609" s="72">
        <v>1855</v>
      </c>
      <c r="AN1609" s="72">
        <v>23000</v>
      </c>
      <c r="AO1609" s="72">
        <v>1856</v>
      </c>
      <c r="AP1609" s="72">
        <v>1879</v>
      </c>
      <c r="AQ1609" s="72">
        <v>1855</v>
      </c>
      <c r="AR1609" s="72">
        <v>1874</v>
      </c>
      <c r="AS1609" s="72">
        <v>12900</v>
      </c>
      <c r="AT1609" s="72">
        <v>1879</v>
      </c>
      <c r="AU1609" s="72">
        <v>1900</v>
      </c>
      <c r="AV1609" s="72">
        <v>1876</v>
      </c>
      <c r="AW1609" s="72">
        <v>1894</v>
      </c>
      <c r="AX1609" s="72">
        <v>10900</v>
      </c>
      <c r="AY1609" s="72">
        <v>1892</v>
      </c>
      <c r="AZ1609" s="72">
        <v>1898</v>
      </c>
      <c r="BA1609" s="72">
        <v>1870</v>
      </c>
      <c r="BB1609" s="72">
        <v>1870</v>
      </c>
      <c r="BC1609" s="72">
        <v>15400</v>
      </c>
    </row>
    <row r="1610" spans="1:55" s="72" customFormat="1" ht="15">
      <c r="A1610" s="15" t="s">
        <v>18</v>
      </c>
      <c r="B1610" s="30">
        <v>27</v>
      </c>
      <c r="C1610" s="30">
        <v>6197</v>
      </c>
      <c r="D1610" s="10" t="s">
        <v>319</v>
      </c>
      <c r="E1610" s="15" t="s">
        <v>20</v>
      </c>
      <c r="F1610" s="15" t="s">
        <v>1098</v>
      </c>
      <c r="G1610" s="50">
        <v>2004</v>
      </c>
      <c r="H1610" s="50">
        <v>102</v>
      </c>
      <c r="I1610" s="58">
        <v>5.3600000000000002E-2</v>
      </c>
      <c r="J1610" s="50">
        <v>357100</v>
      </c>
      <c r="K1610" s="50">
        <v>2008</v>
      </c>
      <c r="L1610" s="53">
        <v>1905</v>
      </c>
      <c r="M1610" s="63">
        <f t="shared" si="167"/>
        <v>3.8834951456310676E-2</v>
      </c>
      <c r="N1610" s="42" t="str">
        <f>IFERROR(VLOOKUP(C1610, マスタ!$E$2:$G$33, 3, TRUE), "")</f>
        <v>機械</v>
      </c>
      <c r="O1610" s="15" t="str">
        <f>IF(F1610 = "", "", TEXT( WORKDAY(TEXT(LEFT(F1610, FIND("(", F1610) - 1), "yyyy/mm/dd"), 1, マスタ!$A$2:$A$106), "yyyymmdd"))</f>
        <v>20170914</v>
      </c>
      <c r="P1610" s="16">
        <v>42992</v>
      </c>
      <c r="Q1610" s="56">
        <v>1997</v>
      </c>
      <c r="R1610" s="56">
        <v>2004</v>
      </c>
      <c r="S1610" s="56">
        <v>1951</v>
      </c>
      <c r="T1610" s="15" t="str">
        <f t="shared" si="168"/>
        <v>無</v>
      </c>
      <c r="U1610" s="15" t="str">
        <f t="shared" si="169"/>
        <v>有</v>
      </c>
      <c r="V1610" s="67">
        <f t="shared" si="170"/>
        <v>-3.493013972055925E-3</v>
      </c>
      <c r="W1610" s="17" t="s">
        <v>966</v>
      </c>
      <c r="X1610" s="46">
        <v>-20</v>
      </c>
      <c r="Y1610" s="71">
        <f t="shared" si="171"/>
        <v>-9.9800399201596814</v>
      </c>
      <c r="Z1610" s="72">
        <v>1997</v>
      </c>
      <c r="AA1610" s="72">
        <v>2004</v>
      </c>
      <c r="AB1610" s="72">
        <v>1986</v>
      </c>
      <c r="AC1610" s="72">
        <v>2004</v>
      </c>
      <c r="AD1610" s="72">
        <v>18600</v>
      </c>
      <c r="AE1610" s="72">
        <v>2002</v>
      </c>
      <c r="AF1610" s="72">
        <v>2002</v>
      </c>
      <c r="AG1610" s="72">
        <v>1980</v>
      </c>
      <c r="AH1610" s="72">
        <v>1993</v>
      </c>
      <c r="AI1610" s="72">
        <v>9900</v>
      </c>
      <c r="AJ1610" s="72">
        <v>1993</v>
      </c>
      <c r="AK1610" s="72">
        <v>1993</v>
      </c>
      <c r="AL1610" s="72">
        <v>1976</v>
      </c>
      <c r="AM1610" s="72">
        <v>1977</v>
      </c>
      <c r="AN1610" s="72">
        <v>6300</v>
      </c>
      <c r="AO1610" s="72">
        <v>1976</v>
      </c>
      <c r="AP1610" s="72">
        <v>1977</v>
      </c>
      <c r="AQ1610" s="72">
        <v>1969</v>
      </c>
      <c r="AR1610" s="72">
        <v>1972</v>
      </c>
      <c r="AS1610" s="72">
        <v>4600</v>
      </c>
      <c r="AT1610" s="72">
        <v>1973</v>
      </c>
      <c r="AU1610" s="72">
        <v>1974</v>
      </c>
      <c r="AV1610" s="72">
        <v>1952</v>
      </c>
      <c r="AW1610" s="72">
        <v>1958</v>
      </c>
      <c r="AX1610" s="72">
        <v>8600</v>
      </c>
      <c r="AY1610" s="72">
        <v>1957</v>
      </c>
      <c r="AZ1610" s="72">
        <v>1957</v>
      </c>
      <c r="BA1610" s="72">
        <v>1952</v>
      </c>
      <c r="BB1610" s="72">
        <v>1954</v>
      </c>
      <c r="BC1610" s="72">
        <v>4700</v>
      </c>
    </row>
    <row r="1611" spans="1:55" s="72" customFormat="1" ht="15">
      <c r="A1611" s="15" t="s">
        <v>18</v>
      </c>
      <c r="B1611" s="30">
        <v>28</v>
      </c>
      <c r="C1611" s="30">
        <v>9692</v>
      </c>
      <c r="D1611" s="10" t="s">
        <v>316</v>
      </c>
      <c r="E1611" s="15" t="s">
        <v>20</v>
      </c>
      <c r="F1611" s="15" t="s">
        <v>1098</v>
      </c>
      <c r="G1611" s="50">
        <v>2473</v>
      </c>
      <c r="H1611" s="50">
        <v>123</v>
      </c>
      <c r="I1611" s="58">
        <v>5.2299999999999999E-2</v>
      </c>
      <c r="J1611" s="50">
        <v>278300</v>
      </c>
      <c r="K1611" s="50">
        <v>2494</v>
      </c>
      <c r="L1611" s="53">
        <v>2300</v>
      </c>
      <c r="M1611" s="63">
        <f t="shared" si="167"/>
        <v>0.10824742268041238</v>
      </c>
      <c r="N1611" s="42" t="str">
        <f>IFERROR(VLOOKUP(C1611, マスタ!$E$2:$G$33, 3, TRUE), "")</f>
        <v>サービス</v>
      </c>
      <c r="O1611" s="15" t="str">
        <f>IF(F1611 = "", "", TEXT( WORKDAY(TEXT(LEFT(F1611, FIND("(", F1611) - 1), "yyyy/mm/dd"), 1, マスタ!$A$2:$A$106), "yyyymmdd"))</f>
        <v>20170914</v>
      </c>
      <c r="P1611" s="16">
        <v>42992</v>
      </c>
      <c r="Q1611" s="56">
        <v>2473</v>
      </c>
      <c r="R1611" s="56">
        <v>2638</v>
      </c>
      <c r="S1611" s="56">
        <v>2465</v>
      </c>
      <c r="T1611" s="15" t="str">
        <f t="shared" si="168"/>
        <v>有</v>
      </c>
      <c r="U1611" s="15" t="str">
        <f t="shared" si="169"/>
        <v>無</v>
      </c>
      <c r="V1611" s="67">
        <f t="shared" si="170"/>
        <v>0</v>
      </c>
      <c r="W1611" s="17" t="s">
        <v>968</v>
      </c>
      <c r="X1611" s="46">
        <v>49</v>
      </c>
      <c r="Y1611" s="71">
        <f t="shared" si="171"/>
        <v>19.813991103922358</v>
      </c>
      <c r="Z1611" s="72">
        <v>2473</v>
      </c>
      <c r="AA1611" s="72">
        <v>2517</v>
      </c>
      <c r="AB1611" s="72">
        <v>2465</v>
      </c>
      <c r="AC1611" s="72">
        <v>2510</v>
      </c>
      <c r="AD1611" s="72">
        <v>43500</v>
      </c>
      <c r="AE1611" s="72">
        <v>2510</v>
      </c>
      <c r="AF1611" s="72">
        <v>2532</v>
      </c>
      <c r="AG1611" s="72">
        <v>2504</v>
      </c>
      <c r="AH1611" s="72">
        <v>2522</v>
      </c>
      <c r="AI1611" s="72">
        <v>17500</v>
      </c>
      <c r="AJ1611" s="72">
        <v>2525</v>
      </c>
      <c r="AK1611" s="72">
        <v>2540</v>
      </c>
      <c r="AL1611" s="72">
        <v>2507</v>
      </c>
      <c r="AM1611" s="72">
        <v>2533</v>
      </c>
      <c r="AN1611" s="72">
        <v>10200</v>
      </c>
      <c r="AO1611" s="72">
        <v>2533</v>
      </c>
      <c r="AP1611" s="72">
        <v>2548</v>
      </c>
      <c r="AQ1611" s="72">
        <v>2515</v>
      </c>
      <c r="AR1611" s="72">
        <v>2536</v>
      </c>
      <c r="AS1611" s="72">
        <v>8500</v>
      </c>
      <c r="AT1611" s="72">
        <v>2537</v>
      </c>
      <c r="AU1611" s="72">
        <v>2553</v>
      </c>
      <c r="AV1611" s="72">
        <v>2531</v>
      </c>
      <c r="AW1611" s="72">
        <v>2553</v>
      </c>
      <c r="AX1611" s="72">
        <v>13000</v>
      </c>
      <c r="AY1611" s="72">
        <v>2550</v>
      </c>
      <c r="AZ1611" s="72">
        <v>2550</v>
      </c>
      <c r="BA1611" s="72">
        <v>2536</v>
      </c>
      <c r="BB1611" s="72">
        <v>2544</v>
      </c>
      <c r="BC1611" s="72">
        <v>7100</v>
      </c>
    </row>
    <row r="1612" spans="1:55" s="72" customFormat="1" ht="15">
      <c r="A1612" s="15" t="s">
        <v>18</v>
      </c>
      <c r="B1612" s="30">
        <v>29</v>
      </c>
      <c r="C1612" s="30">
        <v>4337</v>
      </c>
      <c r="D1612" s="10" t="s">
        <v>299</v>
      </c>
      <c r="E1612" s="15" t="s">
        <v>20</v>
      </c>
      <c r="F1612" s="15" t="s">
        <v>1098</v>
      </c>
      <c r="G1612" s="50">
        <v>5430</v>
      </c>
      <c r="H1612" s="50">
        <v>270</v>
      </c>
      <c r="I1612" s="58">
        <v>5.2299999999999999E-2</v>
      </c>
      <c r="J1612" s="50">
        <v>65900</v>
      </c>
      <c r="K1612" s="50">
        <v>5490</v>
      </c>
      <c r="L1612" s="53">
        <v>5230</v>
      </c>
      <c r="M1612" s="63">
        <f t="shared" si="167"/>
        <v>0.23076923076923078</v>
      </c>
      <c r="N1612" s="42" t="str">
        <f>IFERROR(VLOOKUP(C1612, マスタ!$E$2:$G$33, 3, TRUE), "")</f>
        <v>化学・医薬品</v>
      </c>
      <c r="O1612" s="15" t="str">
        <f>IF(F1612 = "", "", TEXT( WORKDAY(TEXT(LEFT(F1612, FIND("(", F1612) - 1), "yyyy/mm/dd"), 1, マスタ!$A$2:$A$106), "yyyymmdd"))</f>
        <v>20170914</v>
      </c>
      <c r="P1612" s="16">
        <v>42992</v>
      </c>
      <c r="Q1612" s="56">
        <v>5380</v>
      </c>
      <c r="R1612" s="56">
        <v>5590</v>
      </c>
      <c r="S1612" s="56">
        <v>5380</v>
      </c>
      <c r="T1612" s="15" t="str">
        <f t="shared" si="168"/>
        <v>有</v>
      </c>
      <c r="U1612" s="15" t="str">
        <f t="shared" si="169"/>
        <v>無</v>
      </c>
      <c r="V1612" s="67">
        <f t="shared" si="170"/>
        <v>-9.2081031307550409E-3</v>
      </c>
      <c r="W1612" s="17" t="s">
        <v>967</v>
      </c>
      <c r="X1612" s="46">
        <v>70</v>
      </c>
      <c r="Y1612" s="71">
        <f t="shared" si="171"/>
        <v>12.89134438305709</v>
      </c>
      <c r="Z1612" s="72">
        <v>5380</v>
      </c>
      <c r="AA1612" s="72">
        <v>5430</v>
      </c>
      <c r="AB1612" s="72">
        <v>5380</v>
      </c>
      <c r="AC1612" s="72">
        <v>5430</v>
      </c>
      <c r="AD1612" s="72">
        <v>5600</v>
      </c>
      <c r="AE1612" s="72">
        <v>5430</v>
      </c>
      <c r="AF1612" s="72">
        <v>5430</v>
      </c>
      <c r="AG1612" s="72">
        <v>5430</v>
      </c>
      <c r="AH1612" s="72">
        <v>5430</v>
      </c>
      <c r="AI1612" s="72">
        <v>200</v>
      </c>
      <c r="AJ1612" s="72">
        <v>5430</v>
      </c>
      <c r="AK1612" s="72">
        <v>5430</v>
      </c>
      <c r="AL1612" s="72">
        <v>5430</v>
      </c>
      <c r="AM1612" s="72">
        <v>5430</v>
      </c>
      <c r="AN1612" s="72">
        <v>300</v>
      </c>
      <c r="AO1612" s="72">
        <v>5430</v>
      </c>
      <c r="AP1612" s="72">
        <v>5440</v>
      </c>
      <c r="AQ1612" s="72">
        <v>5430</v>
      </c>
      <c r="AR1612" s="72">
        <v>5440</v>
      </c>
      <c r="AS1612" s="72">
        <v>700</v>
      </c>
      <c r="AT1612" s="72">
        <v>5430</v>
      </c>
      <c r="AU1612" s="72">
        <v>5450</v>
      </c>
      <c r="AV1612" s="72">
        <v>5430</v>
      </c>
      <c r="AW1612" s="72">
        <v>5450</v>
      </c>
      <c r="AX1612" s="72">
        <v>600</v>
      </c>
      <c r="AY1612" s="72">
        <v>5440</v>
      </c>
      <c r="AZ1612" s="72">
        <v>5460</v>
      </c>
      <c r="BA1612" s="72">
        <v>5440</v>
      </c>
      <c r="BB1612" s="72">
        <v>5460</v>
      </c>
      <c r="BC1612" s="72">
        <v>400</v>
      </c>
    </row>
    <row r="1613" spans="1:55" s="72" customFormat="1" ht="15">
      <c r="A1613" s="15" t="s">
        <v>18</v>
      </c>
      <c r="B1613" s="30">
        <v>30</v>
      </c>
      <c r="C1613" s="30">
        <v>6191</v>
      </c>
      <c r="D1613" s="10" t="s">
        <v>930</v>
      </c>
      <c r="E1613" s="15" t="s">
        <v>20</v>
      </c>
      <c r="F1613" s="15" t="s">
        <v>1098</v>
      </c>
      <c r="G1613" s="50">
        <v>2496</v>
      </c>
      <c r="H1613" s="50">
        <v>124</v>
      </c>
      <c r="I1613" s="58">
        <v>5.2299999999999999E-2</v>
      </c>
      <c r="J1613" s="50">
        <v>284100</v>
      </c>
      <c r="K1613" s="50">
        <v>2531</v>
      </c>
      <c r="L1613" s="53">
        <v>2399</v>
      </c>
      <c r="M1613" s="63">
        <f t="shared" si="167"/>
        <v>0.26515151515151514</v>
      </c>
      <c r="N1613" s="42" t="str">
        <f>IFERROR(VLOOKUP(C1613, マスタ!$E$2:$G$33, 3, TRUE), "")</f>
        <v>機械</v>
      </c>
      <c r="O1613" s="15" t="str">
        <f>IF(F1613 = "", "", TEXT( WORKDAY(TEXT(LEFT(F1613, FIND("(", F1613) - 1), "yyyy/mm/dd"), 1, マスタ!$A$2:$A$106), "yyyymmdd"))</f>
        <v>20170914</v>
      </c>
      <c r="P1613" s="16">
        <v>42992</v>
      </c>
      <c r="Q1613" s="56">
        <v>2500</v>
      </c>
      <c r="R1613" s="56">
        <v>2514</v>
      </c>
      <c r="S1613" s="56">
        <v>2426</v>
      </c>
      <c r="T1613" s="15" t="str">
        <f t="shared" si="168"/>
        <v>無</v>
      </c>
      <c r="U1613" s="15" t="str">
        <f t="shared" si="169"/>
        <v>有</v>
      </c>
      <c r="V1613" s="67">
        <f t="shared" si="170"/>
        <v>1.6025641025640969E-3</v>
      </c>
      <c r="W1613" s="17" t="s">
        <v>966</v>
      </c>
      <c r="X1613" s="46">
        <v>-24</v>
      </c>
      <c r="Y1613" s="71">
        <f t="shared" si="171"/>
        <v>-9.6153846153846168</v>
      </c>
      <c r="Z1613" s="72">
        <v>2500</v>
      </c>
      <c r="AA1613" s="72">
        <v>2514</v>
      </c>
      <c r="AB1613" s="72">
        <v>2500</v>
      </c>
      <c r="AC1613" s="72">
        <v>2509</v>
      </c>
      <c r="AD1613" s="72">
        <v>7500</v>
      </c>
      <c r="AE1613" s="72">
        <v>2501</v>
      </c>
      <c r="AF1613" s="72">
        <v>2501</v>
      </c>
      <c r="AG1613" s="72">
        <v>2481</v>
      </c>
      <c r="AH1613" s="72">
        <v>2499</v>
      </c>
      <c r="AI1613" s="72">
        <v>9100</v>
      </c>
      <c r="AJ1613" s="72">
        <v>2499</v>
      </c>
      <c r="AK1613" s="72">
        <v>2499</v>
      </c>
      <c r="AL1613" s="72">
        <v>2493</v>
      </c>
      <c r="AM1613" s="72">
        <v>2493</v>
      </c>
      <c r="AN1613" s="72">
        <v>1100</v>
      </c>
      <c r="AO1613" s="72">
        <v>2496</v>
      </c>
      <c r="AP1613" s="72">
        <v>2500</v>
      </c>
      <c r="AQ1613" s="72">
        <v>2488</v>
      </c>
      <c r="AR1613" s="72">
        <v>2490</v>
      </c>
      <c r="AS1613" s="72">
        <v>3200</v>
      </c>
      <c r="AT1613" s="72">
        <v>2485</v>
      </c>
      <c r="AU1613" s="72">
        <v>2486</v>
      </c>
      <c r="AV1613" s="72">
        <v>2456</v>
      </c>
      <c r="AW1613" s="72">
        <v>2458</v>
      </c>
      <c r="AX1613" s="72">
        <v>13700</v>
      </c>
      <c r="AY1613" s="72">
        <v>2457</v>
      </c>
      <c r="AZ1613" s="72">
        <v>2459</v>
      </c>
      <c r="BA1613" s="72">
        <v>2451</v>
      </c>
      <c r="BB1613" s="72">
        <v>2453</v>
      </c>
      <c r="BC1613" s="72">
        <v>3200</v>
      </c>
    </row>
    <row r="1614" spans="1:55" s="72" customFormat="1" ht="15">
      <c r="A1614" s="15" t="s">
        <v>18</v>
      </c>
      <c r="B1614" s="30">
        <v>31</v>
      </c>
      <c r="C1614" s="30">
        <v>3837</v>
      </c>
      <c r="D1614" s="10" t="s">
        <v>1101</v>
      </c>
      <c r="E1614" s="15" t="s">
        <v>20</v>
      </c>
      <c r="F1614" s="15" t="s">
        <v>1098</v>
      </c>
      <c r="G1614" s="50">
        <v>1140</v>
      </c>
      <c r="H1614" s="50">
        <v>56</v>
      </c>
      <c r="I1614" s="58">
        <v>5.1700000000000003E-2</v>
      </c>
      <c r="J1614" s="50">
        <v>158300</v>
      </c>
      <c r="K1614" s="50">
        <v>1156</v>
      </c>
      <c r="L1614" s="53">
        <v>1104</v>
      </c>
      <c r="M1614" s="63">
        <f t="shared" si="167"/>
        <v>0.30769230769230771</v>
      </c>
      <c r="N1614" s="42" t="str">
        <f>IFERROR(VLOOKUP(C1614, マスタ!$E$2:$G$33, 3, TRUE), "")</f>
        <v>パルプ・紙</v>
      </c>
      <c r="O1614" s="15" t="str">
        <f>IF(F1614 = "", "", TEXT( WORKDAY(TEXT(LEFT(F1614, FIND("(", F1614) - 1), "yyyy/mm/dd"), 1, マスタ!$A$2:$A$106), "yyyymmdd"))</f>
        <v>20170914</v>
      </c>
      <c r="P1614" s="16">
        <v>42992</v>
      </c>
      <c r="Q1614" s="56">
        <v>1139</v>
      </c>
      <c r="R1614" s="56">
        <v>1139</v>
      </c>
      <c r="S1614" s="56">
        <v>1098</v>
      </c>
      <c r="T1614" s="15" t="str">
        <f t="shared" si="168"/>
        <v>無</v>
      </c>
      <c r="U1614" s="15" t="str">
        <f t="shared" si="169"/>
        <v>有</v>
      </c>
      <c r="V1614" s="67">
        <f t="shared" si="170"/>
        <v>-8.7719298245614308E-4</v>
      </c>
      <c r="W1614" s="17" t="s">
        <v>966</v>
      </c>
      <c r="X1614" s="46">
        <v>-11</v>
      </c>
      <c r="Y1614" s="71">
        <f t="shared" si="171"/>
        <v>-9.6491228070175445</v>
      </c>
      <c r="Z1614" s="72">
        <v>1139</v>
      </c>
      <c r="AA1614" s="72">
        <v>1139</v>
      </c>
      <c r="AB1614" s="72">
        <v>1130</v>
      </c>
      <c r="AC1614" s="72">
        <v>1132</v>
      </c>
      <c r="AD1614" s="72">
        <v>12400</v>
      </c>
      <c r="AE1614" s="72">
        <v>1135</v>
      </c>
      <c r="AF1614" s="72">
        <v>1135</v>
      </c>
      <c r="AG1614" s="72">
        <v>1123</v>
      </c>
      <c r="AH1614" s="72">
        <v>1128</v>
      </c>
      <c r="AI1614" s="72">
        <v>2000</v>
      </c>
      <c r="AJ1614" s="72">
        <v>1132</v>
      </c>
      <c r="AK1614" s="72">
        <v>1132</v>
      </c>
      <c r="AL1614" s="72">
        <v>1125</v>
      </c>
      <c r="AM1614" s="72">
        <v>1128</v>
      </c>
      <c r="AN1614" s="72">
        <v>900</v>
      </c>
      <c r="AO1614" s="72">
        <v>1128</v>
      </c>
      <c r="AP1614" s="72">
        <v>1129</v>
      </c>
      <c r="AQ1614" s="72">
        <v>1128</v>
      </c>
      <c r="AR1614" s="72">
        <v>1129</v>
      </c>
      <c r="AS1614" s="72">
        <v>400</v>
      </c>
      <c r="AT1614" s="72">
        <v>1128</v>
      </c>
      <c r="AU1614" s="72">
        <v>1128</v>
      </c>
      <c r="AV1614" s="72">
        <v>1125</v>
      </c>
      <c r="AW1614" s="72">
        <v>1125</v>
      </c>
      <c r="AX1614" s="72">
        <v>800</v>
      </c>
      <c r="AY1614" s="72">
        <v>1127</v>
      </c>
      <c r="AZ1614" s="72">
        <v>1127</v>
      </c>
      <c r="BA1614" s="72">
        <v>1121</v>
      </c>
      <c r="BB1614" s="72">
        <v>1123</v>
      </c>
      <c r="BC1614" s="72">
        <v>2700</v>
      </c>
    </row>
    <row r="1615" spans="1:55" s="72" customFormat="1" ht="15">
      <c r="A1615" s="15" t="s">
        <v>18</v>
      </c>
      <c r="B1615" s="30">
        <v>33</v>
      </c>
      <c r="C1615" s="30">
        <v>2379</v>
      </c>
      <c r="D1615" s="10" t="s">
        <v>187</v>
      </c>
      <c r="E1615" s="15" t="s">
        <v>20</v>
      </c>
      <c r="F1615" s="15" t="s">
        <v>1098</v>
      </c>
      <c r="G1615" s="50">
        <v>2488</v>
      </c>
      <c r="H1615" s="50">
        <v>121</v>
      </c>
      <c r="I1615" s="58">
        <v>5.11E-2</v>
      </c>
      <c r="J1615" s="50">
        <v>1564400</v>
      </c>
      <c r="K1615" s="50">
        <v>2505</v>
      </c>
      <c r="L1615" s="53">
        <v>2451</v>
      </c>
      <c r="M1615" s="63">
        <f t="shared" si="167"/>
        <v>0.31481481481481483</v>
      </c>
      <c r="N1615" s="42" t="str">
        <f>IFERROR(VLOOKUP(C1615, マスタ!$E$2:$G$33, 3, TRUE), "")</f>
        <v>食品</v>
      </c>
      <c r="O1615" s="15" t="str">
        <f>IF(F1615 = "", "", TEXT( WORKDAY(TEXT(LEFT(F1615, FIND("(", F1615) - 1), "yyyy/mm/dd"), 1, マスタ!$A$2:$A$106), "yyyymmdd"))</f>
        <v>20170914</v>
      </c>
      <c r="P1615" s="16">
        <v>42992</v>
      </c>
      <c r="Q1615" s="56">
        <v>2470</v>
      </c>
      <c r="R1615" s="56">
        <v>2511</v>
      </c>
      <c r="S1615" s="56">
        <v>2458</v>
      </c>
      <c r="T1615" s="15" t="str">
        <f t="shared" si="168"/>
        <v>有</v>
      </c>
      <c r="U1615" s="15" t="str">
        <f t="shared" si="169"/>
        <v>無</v>
      </c>
      <c r="V1615" s="67">
        <f t="shared" si="170"/>
        <v>-7.2347266881028771E-3</v>
      </c>
      <c r="W1615" s="17" t="s">
        <v>969</v>
      </c>
      <c r="X1615" s="46">
        <v>-6</v>
      </c>
      <c r="Y1615" s="71">
        <f t="shared" si="171"/>
        <v>-2.411575562700965</v>
      </c>
      <c r="Z1615" s="72">
        <v>2470</v>
      </c>
      <c r="AA1615" s="72">
        <v>2476</v>
      </c>
      <c r="AB1615" s="72">
        <v>2458</v>
      </c>
      <c r="AC1615" s="72">
        <v>2463</v>
      </c>
      <c r="AD1615" s="72">
        <v>39800</v>
      </c>
      <c r="AE1615" s="72">
        <v>2463</v>
      </c>
      <c r="AF1615" s="72">
        <v>2470</v>
      </c>
      <c r="AG1615" s="72">
        <v>2461</v>
      </c>
      <c r="AH1615" s="72">
        <v>2470</v>
      </c>
      <c r="AI1615" s="72">
        <v>10400</v>
      </c>
      <c r="AJ1615" s="72">
        <v>2469</v>
      </c>
      <c r="AK1615" s="72">
        <v>2469</v>
      </c>
      <c r="AL1615" s="72">
        <v>2461</v>
      </c>
      <c r="AM1615" s="72">
        <v>2465</v>
      </c>
      <c r="AN1615" s="72">
        <v>10500</v>
      </c>
      <c r="AO1615" s="72">
        <v>2464</v>
      </c>
      <c r="AP1615" s="72">
        <v>2470</v>
      </c>
      <c r="AQ1615" s="72">
        <v>2462</v>
      </c>
      <c r="AR1615" s="72">
        <v>2464</v>
      </c>
      <c r="AS1615" s="72">
        <v>7200</v>
      </c>
      <c r="AT1615" s="72">
        <v>2464</v>
      </c>
      <c r="AU1615" s="72">
        <v>2468</v>
      </c>
      <c r="AV1615" s="72">
        <v>2463</v>
      </c>
      <c r="AW1615" s="72">
        <v>2464</v>
      </c>
      <c r="AX1615" s="72">
        <v>7200</v>
      </c>
      <c r="AY1615" s="72">
        <v>2464</v>
      </c>
      <c r="AZ1615" s="72">
        <v>2465</v>
      </c>
      <c r="BA1615" s="72">
        <v>2460</v>
      </c>
      <c r="BB1615" s="72">
        <v>2465</v>
      </c>
      <c r="BC1615" s="72">
        <v>9800</v>
      </c>
    </row>
    <row r="1616" spans="1:55" s="72" customFormat="1" ht="15">
      <c r="A1616" s="15" t="s">
        <v>18</v>
      </c>
      <c r="B1616" s="30">
        <v>34</v>
      </c>
      <c r="C1616" s="30">
        <v>1982</v>
      </c>
      <c r="D1616" s="10" t="s">
        <v>538</v>
      </c>
      <c r="E1616" s="15" t="s">
        <v>20</v>
      </c>
      <c r="F1616" s="15" t="s">
        <v>1098</v>
      </c>
      <c r="G1616" s="50">
        <v>2351</v>
      </c>
      <c r="H1616" s="50">
        <v>112</v>
      </c>
      <c r="I1616" s="58">
        <v>0.05</v>
      </c>
      <c r="J1616" s="50">
        <v>37900</v>
      </c>
      <c r="K1616" s="50">
        <v>2373</v>
      </c>
      <c r="L1616" s="53">
        <v>2246</v>
      </c>
      <c r="M1616" s="63">
        <f t="shared" si="167"/>
        <v>0.17322834645669291</v>
      </c>
      <c r="N1616" s="42" t="str">
        <f>IFERROR(VLOOKUP(C1616, マスタ!$E$2:$G$33, 3, TRUE), "")</f>
        <v>建設</v>
      </c>
      <c r="O1616" s="15" t="str">
        <f>IF(F1616 = "", "", TEXT( WORKDAY(TEXT(LEFT(F1616, FIND("(", F1616) - 1), "yyyy/mm/dd"), 1, マスタ!$A$2:$A$106), "yyyymmdd"))</f>
        <v>20170914</v>
      </c>
      <c r="P1616" s="16">
        <v>42992</v>
      </c>
      <c r="Q1616" s="56">
        <v>2358</v>
      </c>
      <c r="R1616" s="56">
        <v>2381</v>
      </c>
      <c r="S1616" s="56">
        <v>2303</v>
      </c>
      <c r="T1616" s="15" t="str">
        <f t="shared" si="168"/>
        <v>有</v>
      </c>
      <c r="U1616" s="15" t="str">
        <f t="shared" si="169"/>
        <v>有</v>
      </c>
      <c r="V1616" s="67">
        <f t="shared" si="170"/>
        <v>2.9774564015312421E-3</v>
      </c>
      <c r="W1616" s="17" t="s">
        <v>967</v>
      </c>
      <c r="X1616" s="46">
        <v>12</v>
      </c>
      <c r="Y1616" s="71">
        <f t="shared" si="171"/>
        <v>5.1042109740535944</v>
      </c>
      <c r="Z1616" s="72">
        <v>2358</v>
      </c>
      <c r="AA1616" s="72">
        <v>2379</v>
      </c>
      <c r="AB1616" s="72">
        <v>2356</v>
      </c>
      <c r="AC1616" s="72">
        <v>2363</v>
      </c>
      <c r="AD1616" s="72">
        <v>1000</v>
      </c>
      <c r="AE1616" s="72">
        <v>2372</v>
      </c>
      <c r="AF1616" s="72">
        <v>2381</v>
      </c>
      <c r="AG1616" s="72">
        <v>2372</v>
      </c>
      <c r="AH1616" s="72">
        <v>2381</v>
      </c>
      <c r="AI1616" s="72">
        <v>400</v>
      </c>
      <c r="AJ1616" s="72">
        <v>2375</v>
      </c>
      <c r="AK1616" s="72">
        <v>2375</v>
      </c>
      <c r="AL1616" s="72">
        <v>2344</v>
      </c>
      <c r="AM1616" s="72">
        <v>2344</v>
      </c>
      <c r="AN1616" s="72">
        <v>1300</v>
      </c>
      <c r="AO1616" s="72">
        <v>2344</v>
      </c>
      <c r="AP1616" s="72">
        <v>2344</v>
      </c>
      <c r="AQ1616" s="72">
        <v>2340</v>
      </c>
      <c r="AR1616" s="72">
        <v>2340</v>
      </c>
      <c r="AS1616" s="72">
        <v>500</v>
      </c>
      <c r="AT1616" s="72">
        <v>2365</v>
      </c>
      <c r="AU1616" s="72">
        <v>2370</v>
      </c>
      <c r="AV1616" s="72">
        <v>2365</v>
      </c>
      <c r="AW1616" s="72">
        <v>2370</v>
      </c>
      <c r="AX1616" s="72">
        <v>200</v>
      </c>
      <c r="AY1616" s="72">
        <v>2372</v>
      </c>
      <c r="AZ1616" s="72">
        <v>2374</v>
      </c>
      <c r="BA1616" s="72">
        <v>2372</v>
      </c>
      <c r="BB1616" s="72">
        <v>2373</v>
      </c>
      <c r="BC1616" s="72">
        <v>400</v>
      </c>
    </row>
    <row r="1617" spans="1:55" s="72" customFormat="1" ht="15">
      <c r="A1617" s="15" t="s">
        <v>18</v>
      </c>
      <c r="B1617" s="30">
        <v>36</v>
      </c>
      <c r="C1617" s="30">
        <v>7280</v>
      </c>
      <c r="D1617" s="10" t="s">
        <v>505</v>
      </c>
      <c r="E1617" s="15" t="s">
        <v>20</v>
      </c>
      <c r="F1617" s="15" t="s">
        <v>1098</v>
      </c>
      <c r="G1617" s="50">
        <v>1665</v>
      </c>
      <c r="H1617" s="50">
        <v>76</v>
      </c>
      <c r="I1617" s="58">
        <v>4.7800000000000002E-2</v>
      </c>
      <c r="J1617" s="50">
        <v>237600</v>
      </c>
      <c r="K1617" s="50">
        <v>1678</v>
      </c>
      <c r="L1617" s="53">
        <v>1618</v>
      </c>
      <c r="M1617" s="63">
        <f t="shared" si="167"/>
        <v>0.21666666666666667</v>
      </c>
      <c r="N1617" s="42" t="str">
        <f>IFERROR(VLOOKUP(C1617, マスタ!$E$2:$G$33, 3, TRUE), "")</f>
        <v>輸送用機械</v>
      </c>
      <c r="O1617" s="15" t="str">
        <f>IF(F1617 = "", "", TEXT( WORKDAY(TEXT(LEFT(F1617, FIND("(", F1617) - 1), "yyyy/mm/dd"), 1, マスタ!$A$2:$A$106), "yyyymmdd"))</f>
        <v>20170914</v>
      </c>
      <c r="P1617" s="16">
        <v>42992</v>
      </c>
      <c r="Q1617" s="56">
        <v>1643</v>
      </c>
      <c r="R1617" s="56">
        <v>1657</v>
      </c>
      <c r="S1617" s="56">
        <v>1605</v>
      </c>
      <c r="T1617" s="15" t="str">
        <f t="shared" si="168"/>
        <v>無</v>
      </c>
      <c r="U1617" s="15" t="str">
        <f t="shared" si="169"/>
        <v>有</v>
      </c>
      <c r="V1617" s="67">
        <f t="shared" si="170"/>
        <v>-1.3213213213213226E-2</v>
      </c>
      <c r="W1617" s="17" t="s">
        <v>966</v>
      </c>
      <c r="X1617" s="46">
        <v>-16</v>
      </c>
      <c r="Y1617" s="71">
        <f t="shared" si="171"/>
        <v>-9.6096096096096097</v>
      </c>
      <c r="Z1617" s="72">
        <v>1643</v>
      </c>
      <c r="AA1617" s="72">
        <v>1644</v>
      </c>
      <c r="AB1617" s="72">
        <v>1609</v>
      </c>
      <c r="AC1617" s="72">
        <v>1614</v>
      </c>
      <c r="AD1617" s="72">
        <v>34100</v>
      </c>
      <c r="AE1617" s="72">
        <v>1614</v>
      </c>
      <c r="AF1617" s="72">
        <v>1620</v>
      </c>
      <c r="AG1617" s="72">
        <v>1612</v>
      </c>
      <c r="AH1617" s="72">
        <v>1613</v>
      </c>
      <c r="AI1617" s="72">
        <v>12200</v>
      </c>
      <c r="AJ1617" s="72">
        <v>1612</v>
      </c>
      <c r="AK1617" s="72">
        <v>1630</v>
      </c>
      <c r="AL1617" s="72">
        <v>1612</v>
      </c>
      <c r="AM1617" s="72">
        <v>1630</v>
      </c>
      <c r="AN1617" s="72">
        <v>8000</v>
      </c>
      <c r="AO1617" s="72">
        <v>1631</v>
      </c>
      <c r="AP1617" s="72">
        <v>1642</v>
      </c>
      <c r="AQ1617" s="72">
        <v>1622</v>
      </c>
      <c r="AR1617" s="72">
        <v>1638</v>
      </c>
      <c r="AS1617" s="72">
        <v>11600</v>
      </c>
      <c r="AT1617" s="72">
        <v>1636</v>
      </c>
      <c r="AU1617" s="72">
        <v>1640</v>
      </c>
      <c r="AV1617" s="72">
        <v>1631</v>
      </c>
      <c r="AW1617" s="72">
        <v>1639</v>
      </c>
      <c r="AX1617" s="72">
        <v>5100</v>
      </c>
      <c r="AY1617" s="72">
        <v>1640</v>
      </c>
      <c r="AZ1617" s="72">
        <v>1653</v>
      </c>
      <c r="BA1617" s="72">
        <v>1640</v>
      </c>
      <c r="BB1617" s="72">
        <v>1651</v>
      </c>
      <c r="BC1617" s="72">
        <v>5500</v>
      </c>
    </row>
    <row r="1618" spans="1:55" s="72" customFormat="1" ht="15">
      <c r="A1618" s="15" t="s">
        <v>18</v>
      </c>
      <c r="B1618" s="30">
        <v>37</v>
      </c>
      <c r="C1618" s="30">
        <v>3724</v>
      </c>
      <c r="D1618" s="10" t="s">
        <v>347</v>
      </c>
      <c r="E1618" s="15" t="s">
        <v>20</v>
      </c>
      <c r="F1618" s="15" t="s">
        <v>1098</v>
      </c>
      <c r="G1618" s="50">
        <v>3415</v>
      </c>
      <c r="H1618" s="50">
        <v>155</v>
      </c>
      <c r="I1618" s="58">
        <v>4.7500000000000001E-2</v>
      </c>
      <c r="J1618" s="50">
        <v>35400</v>
      </c>
      <c r="K1618" s="50">
        <v>3430</v>
      </c>
      <c r="L1618" s="53">
        <v>3240</v>
      </c>
      <c r="M1618" s="63">
        <f t="shared" si="167"/>
        <v>7.8947368421052627E-2</v>
      </c>
      <c r="N1618" s="42" t="str">
        <f>IFERROR(VLOOKUP(C1618, マスタ!$E$2:$G$33, 3, TRUE), "")</f>
        <v>パルプ・紙</v>
      </c>
      <c r="O1618" s="15" t="str">
        <f>IF(F1618 = "", "", TEXT( WORKDAY(TEXT(LEFT(F1618, FIND("(", F1618) - 1), "yyyy/mm/dd"), 1, マスタ!$A$2:$A$106), "yyyymmdd"))</f>
        <v>20170914</v>
      </c>
      <c r="P1618" s="16">
        <v>42992</v>
      </c>
      <c r="Q1618" s="56">
        <v>3415</v>
      </c>
      <c r="R1618" s="56">
        <v>3430</v>
      </c>
      <c r="S1618" s="56">
        <v>3355</v>
      </c>
      <c r="T1618" s="15" t="str">
        <f t="shared" si="168"/>
        <v>無</v>
      </c>
      <c r="U1618" s="15" t="str">
        <f t="shared" si="169"/>
        <v>有</v>
      </c>
      <c r="V1618" s="67">
        <f t="shared" si="170"/>
        <v>0</v>
      </c>
      <c r="W1618" s="17" t="s">
        <v>966</v>
      </c>
      <c r="X1618" s="46">
        <v>-34</v>
      </c>
      <c r="Y1618" s="71">
        <f t="shared" si="171"/>
        <v>-9.9560761346998525</v>
      </c>
      <c r="Z1618" s="72">
        <v>3415</v>
      </c>
      <c r="AA1618" s="72">
        <v>3415</v>
      </c>
      <c r="AB1618" s="72">
        <v>3385</v>
      </c>
      <c r="AC1618" s="72">
        <v>3385</v>
      </c>
      <c r="AD1618" s="72">
        <v>2300</v>
      </c>
      <c r="AE1618" s="72">
        <v>3385</v>
      </c>
      <c r="AF1618" s="72">
        <v>3385</v>
      </c>
      <c r="AG1618" s="72">
        <v>3360</v>
      </c>
      <c r="AH1618" s="72">
        <v>3370</v>
      </c>
      <c r="AI1618" s="72">
        <v>1200</v>
      </c>
      <c r="AJ1618" s="72">
        <v>3390</v>
      </c>
      <c r="AK1618" s="72">
        <v>3415</v>
      </c>
      <c r="AL1618" s="72">
        <v>3390</v>
      </c>
      <c r="AM1618" s="72">
        <v>3415</v>
      </c>
      <c r="AN1618" s="72">
        <v>600</v>
      </c>
      <c r="AO1618" s="72">
        <v>3415</v>
      </c>
      <c r="AP1618" s="72">
        <v>3415</v>
      </c>
      <c r="AQ1618" s="72">
        <v>3395</v>
      </c>
      <c r="AR1618" s="72">
        <v>3415</v>
      </c>
      <c r="AS1618" s="72">
        <v>900</v>
      </c>
      <c r="AT1618" s="72">
        <v>3390</v>
      </c>
      <c r="AU1618" s="72">
        <v>3390</v>
      </c>
      <c r="AV1618" s="72">
        <v>3385</v>
      </c>
      <c r="AW1618" s="72">
        <v>3385</v>
      </c>
      <c r="AX1618" s="72">
        <v>800</v>
      </c>
      <c r="BC1618" s="72">
        <v>0</v>
      </c>
    </row>
    <row r="1619" spans="1:55" s="72" customFormat="1" ht="15">
      <c r="A1619" s="15" t="s">
        <v>18</v>
      </c>
      <c r="B1619" s="30">
        <v>38</v>
      </c>
      <c r="C1619" s="30">
        <v>6505</v>
      </c>
      <c r="D1619" s="10" t="s">
        <v>202</v>
      </c>
      <c r="E1619" s="15" t="s">
        <v>20</v>
      </c>
      <c r="F1619" s="15" t="s">
        <v>1098</v>
      </c>
      <c r="G1619" s="50">
        <v>2289</v>
      </c>
      <c r="H1619" s="50">
        <v>103</v>
      </c>
      <c r="I1619" s="58">
        <v>4.7100000000000003E-2</v>
      </c>
      <c r="J1619" s="50">
        <v>335700</v>
      </c>
      <c r="K1619" s="50">
        <v>2477</v>
      </c>
      <c r="L1619" s="53">
        <v>2200</v>
      </c>
      <c r="M1619" s="63">
        <f t="shared" si="167"/>
        <v>0.67870036101083031</v>
      </c>
      <c r="N1619" s="42" t="str">
        <f>IFERROR(VLOOKUP(C1619, マスタ!$E$2:$G$33, 3, TRUE), "")</f>
        <v>電気</v>
      </c>
      <c r="O1619" s="15" t="str">
        <f>IF(F1619 = "", "", TEXT( WORKDAY(TEXT(LEFT(F1619, FIND("(", F1619) - 1), "yyyy/mm/dd"), 1, マスタ!$A$2:$A$106), "yyyymmdd"))</f>
        <v>20170914</v>
      </c>
      <c r="P1619" s="16">
        <v>42992</v>
      </c>
      <c r="Q1619" s="56">
        <v>2290</v>
      </c>
      <c r="R1619" s="56">
        <v>2324</v>
      </c>
      <c r="S1619" s="56">
        <v>2228</v>
      </c>
      <c r="T1619" s="15" t="str">
        <f t="shared" si="168"/>
        <v>有</v>
      </c>
      <c r="U1619" s="15" t="str">
        <f t="shared" si="169"/>
        <v>有</v>
      </c>
      <c r="V1619" s="67">
        <f t="shared" si="170"/>
        <v>4.36871996505106E-4</v>
      </c>
      <c r="W1619" s="17" t="s">
        <v>966</v>
      </c>
      <c r="X1619" s="46">
        <v>-22</v>
      </c>
      <c r="Y1619" s="71">
        <f t="shared" si="171"/>
        <v>-9.6111839231105272</v>
      </c>
      <c r="Z1619" s="72">
        <v>2290</v>
      </c>
      <c r="AA1619" s="72">
        <v>2324</v>
      </c>
      <c r="AB1619" s="72">
        <v>2289</v>
      </c>
      <c r="AC1619" s="72">
        <v>2324</v>
      </c>
      <c r="AD1619" s="72">
        <v>14000</v>
      </c>
      <c r="AE1619" s="72">
        <v>2324</v>
      </c>
      <c r="AF1619" s="72">
        <v>2324</v>
      </c>
      <c r="AG1619" s="72">
        <v>2295</v>
      </c>
      <c r="AH1619" s="72">
        <v>2307</v>
      </c>
      <c r="AI1619" s="72">
        <v>5800</v>
      </c>
      <c r="AJ1619" s="72">
        <v>2301</v>
      </c>
      <c r="AK1619" s="72">
        <v>2301</v>
      </c>
      <c r="AL1619" s="72">
        <v>2291</v>
      </c>
      <c r="AM1619" s="72">
        <v>2291</v>
      </c>
      <c r="AN1619" s="72">
        <v>2900</v>
      </c>
      <c r="AO1619" s="72">
        <v>2291</v>
      </c>
      <c r="AP1619" s="72">
        <v>2291</v>
      </c>
      <c r="AQ1619" s="72">
        <v>2260</v>
      </c>
      <c r="AR1619" s="72">
        <v>2260</v>
      </c>
      <c r="AS1619" s="72">
        <v>10500</v>
      </c>
      <c r="AT1619" s="72">
        <v>2259</v>
      </c>
      <c r="AU1619" s="72">
        <v>2259</v>
      </c>
      <c r="AV1619" s="72">
        <v>2244</v>
      </c>
      <c r="AW1619" s="72">
        <v>2254</v>
      </c>
      <c r="AX1619" s="72">
        <v>3600</v>
      </c>
      <c r="AY1619" s="72">
        <v>2256</v>
      </c>
      <c r="AZ1619" s="72">
        <v>2256</v>
      </c>
      <c r="BA1619" s="72">
        <v>2248</v>
      </c>
      <c r="BB1619" s="72">
        <v>2248</v>
      </c>
      <c r="BC1619" s="72">
        <v>800</v>
      </c>
    </row>
    <row r="1620" spans="1:55" s="72" customFormat="1" ht="27">
      <c r="A1620" s="15" t="s">
        <v>18</v>
      </c>
      <c r="B1620" s="30">
        <v>39</v>
      </c>
      <c r="C1620" s="30">
        <v>2475</v>
      </c>
      <c r="D1620" s="10" t="s">
        <v>548</v>
      </c>
      <c r="E1620" s="15" t="s">
        <v>20</v>
      </c>
      <c r="F1620" s="15" t="s">
        <v>1098</v>
      </c>
      <c r="G1620" s="50">
        <v>2646</v>
      </c>
      <c r="H1620" s="50">
        <v>119</v>
      </c>
      <c r="I1620" s="58">
        <v>4.7100000000000003E-2</v>
      </c>
      <c r="J1620" s="50">
        <v>92900</v>
      </c>
      <c r="K1620" s="50">
        <v>2660</v>
      </c>
      <c r="L1620" s="53">
        <v>2550</v>
      </c>
      <c r="M1620" s="63">
        <f t="shared" si="163"/>
        <v>0.12727272727272726</v>
      </c>
      <c r="N1620" s="42" t="str">
        <f>IFERROR(VLOOKUP(C1620, マスタ!$E$2:$G$33, 3, TRUE), "")</f>
        <v>食品</v>
      </c>
      <c r="O1620" s="15" t="str">
        <f>IF(F1620 = "", "", TEXT( WORKDAY(TEXT(LEFT(F1620, FIND("(", F1620) - 1), "yyyy/mm/dd"), 1, マスタ!$A$2:$A$106), "yyyymmdd"))</f>
        <v>20170914</v>
      </c>
      <c r="P1620" s="16">
        <v>42992</v>
      </c>
      <c r="Q1620" s="56">
        <v>2682</v>
      </c>
      <c r="R1620" s="56">
        <v>2697</v>
      </c>
      <c r="S1620" s="56">
        <v>2590</v>
      </c>
      <c r="T1620" s="15" t="str">
        <f t="shared" si="164"/>
        <v>無</v>
      </c>
      <c r="U1620" s="15" t="str">
        <f t="shared" si="165"/>
        <v>有</v>
      </c>
      <c r="V1620" s="67">
        <f t="shared" si="166"/>
        <v>1.3605442176870763E-2</v>
      </c>
      <c r="W1620" s="17" t="s">
        <v>966</v>
      </c>
      <c r="X1620" s="46">
        <v>-26</v>
      </c>
      <c r="Y1620" s="71">
        <f t="shared" si="162"/>
        <v>-9.8261526832955415</v>
      </c>
      <c r="Z1620" s="72">
        <v>2682</v>
      </c>
      <c r="AA1620" s="72">
        <v>2690</v>
      </c>
      <c r="AB1620" s="72">
        <v>2650</v>
      </c>
      <c r="AC1620" s="72">
        <v>2657</v>
      </c>
      <c r="AD1620" s="72">
        <v>5900</v>
      </c>
      <c r="AE1620" s="72">
        <v>2654</v>
      </c>
      <c r="AF1620" s="72">
        <v>2663</v>
      </c>
      <c r="AG1620" s="72">
        <v>2631</v>
      </c>
      <c r="AH1620" s="72">
        <v>2658</v>
      </c>
      <c r="AI1620" s="72">
        <v>3600</v>
      </c>
      <c r="AJ1620" s="72">
        <v>2655</v>
      </c>
      <c r="AK1620" s="72">
        <v>2682</v>
      </c>
      <c r="AL1620" s="72">
        <v>2655</v>
      </c>
      <c r="AM1620" s="72">
        <v>2682</v>
      </c>
      <c r="AN1620" s="72">
        <v>1100</v>
      </c>
      <c r="AO1620" s="72">
        <v>2685</v>
      </c>
      <c r="AP1620" s="72">
        <v>2697</v>
      </c>
      <c r="AQ1620" s="72">
        <v>2682</v>
      </c>
      <c r="AR1620" s="72">
        <v>2682</v>
      </c>
      <c r="AS1620" s="72">
        <v>3300</v>
      </c>
      <c r="AT1620" s="72">
        <v>2683</v>
      </c>
      <c r="AU1620" s="72">
        <v>2685</v>
      </c>
      <c r="AV1620" s="72">
        <v>2669</v>
      </c>
      <c r="AW1620" s="72">
        <v>2674</v>
      </c>
      <c r="AX1620" s="72">
        <v>3300</v>
      </c>
      <c r="AY1620" s="72">
        <v>2677</v>
      </c>
      <c r="AZ1620" s="72">
        <v>2679</v>
      </c>
      <c r="BA1620" s="72">
        <v>2677</v>
      </c>
      <c r="BB1620" s="72">
        <v>2679</v>
      </c>
      <c r="BC1620" s="72">
        <v>200</v>
      </c>
    </row>
    <row r="1621" spans="1:55" s="72" customFormat="1" ht="15">
      <c r="A1621" s="15" t="s">
        <v>18</v>
      </c>
      <c r="B1621" s="30">
        <v>40</v>
      </c>
      <c r="C1621" s="30">
        <v>7956</v>
      </c>
      <c r="D1621" s="10" t="s">
        <v>1069</v>
      </c>
      <c r="E1621" s="15" t="s">
        <v>20</v>
      </c>
      <c r="F1621" s="15" t="s">
        <v>1098</v>
      </c>
      <c r="G1621" s="50">
        <v>4125</v>
      </c>
      <c r="H1621" s="50">
        <v>185</v>
      </c>
      <c r="I1621" s="58">
        <v>4.7E-2</v>
      </c>
      <c r="J1621" s="50">
        <v>1512600</v>
      </c>
      <c r="K1621" s="50">
        <v>4145</v>
      </c>
      <c r="L1621" s="53">
        <v>3995</v>
      </c>
      <c r="M1621" s="63">
        <f t="shared" si="163"/>
        <v>0.13333333333333333</v>
      </c>
      <c r="N1621" s="42" t="str">
        <f>IFERROR(VLOOKUP(C1621, マスタ!$E$2:$G$33, 3, TRUE), "")</f>
        <v>その他製品</v>
      </c>
      <c r="O1621" s="15" t="str">
        <f>IF(F1621 = "", "", TEXT( WORKDAY(TEXT(LEFT(F1621, FIND("(", F1621) - 1), "yyyy/mm/dd"), 1, マスタ!$A$2:$A$106), "yyyymmdd"))</f>
        <v>20170914</v>
      </c>
      <c r="P1621" s="16">
        <v>42992</v>
      </c>
      <c r="Q1621" s="56">
        <v>4145</v>
      </c>
      <c r="R1621" s="56">
        <v>4195</v>
      </c>
      <c r="S1621" s="56">
        <v>4115</v>
      </c>
      <c r="T1621" s="15" t="str">
        <f t="shared" si="164"/>
        <v>有</v>
      </c>
      <c r="U1621" s="15" t="str">
        <f t="shared" si="165"/>
        <v>無</v>
      </c>
      <c r="V1621" s="67">
        <f t="shared" si="166"/>
        <v>4.8484848484848797E-3</v>
      </c>
      <c r="W1621" s="17" t="s">
        <v>967</v>
      </c>
      <c r="X1621" s="46">
        <v>20</v>
      </c>
      <c r="Y1621" s="71">
        <f t="shared" si="162"/>
        <v>4.8484848484848486</v>
      </c>
      <c r="Z1621" s="72">
        <v>4145</v>
      </c>
      <c r="AA1621" s="72">
        <v>4155</v>
      </c>
      <c r="AB1621" s="72">
        <v>4125</v>
      </c>
      <c r="AC1621" s="72">
        <v>4135</v>
      </c>
      <c r="AD1621" s="72">
        <v>88300</v>
      </c>
      <c r="AE1621" s="72">
        <v>4140</v>
      </c>
      <c r="AF1621" s="72">
        <v>4170</v>
      </c>
      <c r="AG1621" s="72">
        <v>4140</v>
      </c>
      <c r="AH1621" s="72">
        <v>4165</v>
      </c>
      <c r="AI1621" s="72">
        <v>33200</v>
      </c>
      <c r="AJ1621" s="72">
        <v>4165</v>
      </c>
      <c r="AK1621" s="72">
        <v>4170</v>
      </c>
      <c r="AL1621" s="72">
        <v>4160</v>
      </c>
      <c r="AM1621" s="72">
        <v>4170</v>
      </c>
      <c r="AN1621" s="72">
        <v>15900</v>
      </c>
      <c r="AO1621" s="72">
        <v>4170</v>
      </c>
      <c r="AP1621" s="72">
        <v>4180</v>
      </c>
      <c r="AQ1621" s="72">
        <v>4170</v>
      </c>
      <c r="AR1621" s="72">
        <v>4170</v>
      </c>
      <c r="AS1621" s="72">
        <v>23800</v>
      </c>
      <c r="AT1621" s="72">
        <v>4175</v>
      </c>
      <c r="AU1621" s="72">
        <v>4175</v>
      </c>
      <c r="AV1621" s="72">
        <v>4160</v>
      </c>
      <c r="AW1621" s="72">
        <v>4165</v>
      </c>
      <c r="AX1621" s="72">
        <v>11800</v>
      </c>
      <c r="AY1621" s="72">
        <v>4165</v>
      </c>
      <c r="AZ1621" s="72">
        <v>4175</v>
      </c>
      <c r="BA1621" s="72">
        <v>4165</v>
      </c>
      <c r="BB1621" s="72">
        <v>4170</v>
      </c>
      <c r="BC1621" s="72">
        <v>16900</v>
      </c>
    </row>
    <row r="1622" spans="1:55" s="72" customFormat="1" ht="15">
      <c r="A1622" s="15" t="s">
        <v>18</v>
      </c>
      <c r="B1622" s="30">
        <v>42</v>
      </c>
      <c r="C1622" s="30">
        <v>5801</v>
      </c>
      <c r="D1622" s="10" t="s">
        <v>434</v>
      </c>
      <c r="E1622" s="15" t="s">
        <v>20</v>
      </c>
      <c r="F1622" s="15" t="s">
        <v>1098</v>
      </c>
      <c r="G1622" s="50">
        <v>6080</v>
      </c>
      <c r="H1622" s="50">
        <v>270</v>
      </c>
      <c r="I1622" s="58">
        <v>4.65E-2</v>
      </c>
      <c r="J1622" s="50">
        <v>825600</v>
      </c>
      <c r="K1622" s="50">
        <v>6090</v>
      </c>
      <c r="L1622" s="53">
        <v>5880</v>
      </c>
      <c r="M1622" s="63">
        <f t="shared" si="163"/>
        <v>4.7619047619047616E-2</v>
      </c>
      <c r="N1622" s="42" t="str">
        <f>IFERROR(VLOOKUP(C1622, マスタ!$E$2:$G$33, 3, TRUE), "")</f>
        <v>非鉄金属</v>
      </c>
      <c r="O1622" s="15" t="str">
        <f>IF(F1622 = "", "", TEXT( WORKDAY(TEXT(LEFT(F1622, FIND("(", F1622) - 1), "yyyy/mm/dd"), 1, マスタ!$A$2:$A$106), "yyyymmdd"))</f>
        <v>20170914</v>
      </c>
      <c r="P1622" s="16">
        <v>42992</v>
      </c>
      <c r="Q1622" s="56">
        <v>6210</v>
      </c>
      <c r="R1622" s="56">
        <v>6370</v>
      </c>
      <c r="S1622" s="56">
        <v>6110</v>
      </c>
      <c r="T1622" s="15" t="str">
        <f t="shared" si="164"/>
        <v>有</v>
      </c>
      <c r="U1622" s="15" t="str">
        <f t="shared" si="165"/>
        <v>有</v>
      </c>
      <c r="V1622" s="67">
        <f t="shared" si="166"/>
        <v>2.1381578947368363E-2</v>
      </c>
      <c r="W1622" s="17" t="s">
        <v>968</v>
      </c>
      <c r="X1622" s="46">
        <v>121</v>
      </c>
      <c r="Y1622" s="71">
        <f t="shared" si="162"/>
        <v>19.901315789473685</v>
      </c>
      <c r="Z1622" s="72">
        <v>6210</v>
      </c>
      <c r="AA1622" s="72">
        <v>6290</v>
      </c>
      <c r="AB1622" s="72">
        <v>6210</v>
      </c>
      <c r="AC1622" s="72">
        <v>6270</v>
      </c>
      <c r="AD1622" s="72">
        <v>194900</v>
      </c>
      <c r="AE1622" s="72">
        <v>6270</v>
      </c>
      <c r="AF1622" s="72">
        <v>6290</v>
      </c>
      <c r="AG1622" s="72">
        <v>6250</v>
      </c>
      <c r="AH1622" s="72">
        <v>6270</v>
      </c>
      <c r="AI1622" s="72">
        <v>70200</v>
      </c>
      <c r="AJ1622" s="72">
        <v>6280</v>
      </c>
      <c r="AK1622" s="72">
        <v>6370</v>
      </c>
      <c r="AL1622" s="72">
        <v>6270</v>
      </c>
      <c r="AM1622" s="72">
        <v>6350</v>
      </c>
      <c r="AN1622" s="72">
        <v>117800</v>
      </c>
      <c r="AO1622" s="72">
        <v>6340</v>
      </c>
      <c r="AP1622" s="72">
        <v>6370</v>
      </c>
      <c r="AQ1622" s="72">
        <v>6290</v>
      </c>
      <c r="AR1622" s="72">
        <v>6300</v>
      </c>
      <c r="AS1622" s="72">
        <v>75400</v>
      </c>
      <c r="AT1622" s="72">
        <v>6300</v>
      </c>
      <c r="AU1622" s="72">
        <v>6310</v>
      </c>
      <c r="AV1622" s="72">
        <v>6240</v>
      </c>
      <c r="AW1622" s="72">
        <v>6250</v>
      </c>
      <c r="AX1622" s="72">
        <v>53400</v>
      </c>
      <c r="AY1622" s="72">
        <v>6240</v>
      </c>
      <c r="AZ1622" s="72">
        <v>6260</v>
      </c>
      <c r="BA1622" s="72">
        <v>6220</v>
      </c>
      <c r="BB1622" s="72">
        <v>6220</v>
      </c>
      <c r="BC1622" s="72">
        <v>20300</v>
      </c>
    </row>
    <row r="1623" spans="1:55" s="72" customFormat="1" ht="15">
      <c r="A1623" s="15" t="s">
        <v>18</v>
      </c>
      <c r="B1623" s="30">
        <v>45</v>
      </c>
      <c r="C1623" s="30">
        <v>7994</v>
      </c>
      <c r="D1623" s="10" t="s">
        <v>332</v>
      </c>
      <c r="E1623" s="15" t="s">
        <v>20</v>
      </c>
      <c r="F1623" s="15" t="s">
        <v>1098</v>
      </c>
      <c r="G1623" s="50">
        <v>1196</v>
      </c>
      <c r="H1623" s="50">
        <v>51</v>
      </c>
      <c r="I1623" s="58">
        <v>4.4499999999999998E-2</v>
      </c>
      <c r="J1623" s="50">
        <v>484100</v>
      </c>
      <c r="K1623" s="50">
        <v>1198</v>
      </c>
      <c r="L1623" s="53">
        <v>1152</v>
      </c>
      <c r="M1623" s="63">
        <f t="shared" ref="M1623:M2039" si="172">IFERROR((K1623-G1623) / (K1623-L1623), "")</f>
        <v>4.3478260869565216E-2</v>
      </c>
      <c r="N1623" s="42" t="str">
        <f>IFERROR(VLOOKUP(C1623, マスタ!$E$2:$G$33, 3, TRUE), "")</f>
        <v>その他製品</v>
      </c>
      <c r="O1623" s="15" t="str">
        <f>IF(F1623 = "", "", TEXT( WORKDAY(TEXT(LEFT(F1623, FIND("(", F1623) - 1), "yyyy/mm/dd"), 1, マスタ!$A$2:$A$106), "yyyymmdd"))</f>
        <v>20170914</v>
      </c>
      <c r="P1623" s="16">
        <v>42992</v>
      </c>
      <c r="Q1623" s="56">
        <v>1196</v>
      </c>
      <c r="R1623" s="56">
        <v>1232</v>
      </c>
      <c r="S1623" s="56">
        <v>1195</v>
      </c>
      <c r="T1623" s="15" t="str">
        <f t="shared" si="164"/>
        <v>有</v>
      </c>
      <c r="U1623" s="15" t="str">
        <f t="shared" si="165"/>
        <v>無</v>
      </c>
      <c r="V1623" s="67">
        <f t="shared" si="166"/>
        <v>0</v>
      </c>
      <c r="W1623" s="17" t="s">
        <v>968</v>
      </c>
      <c r="X1623" s="46">
        <v>23</v>
      </c>
      <c r="Y1623" s="71">
        <f t="shared" ref="Y1623:Y2039" si="173">IFERROR(X1623/G1623*1000,"")</f>
        <v>19.230769230769234</v>
      </c>
      <c r="Z1623" s="72">
        <v>1196</v>
      </c>
      <c r="AA1623" s="72">
        <v>1209</v>
      </c>
      <c r="AB1623" s="72">
        <v>1195</v>
      </c>
      <c r="AC1623" s="72">
        <v>1207</v>
      </c>
      <c r="AD1623" s="72">
        <v>59500</v>
      </c>
      <c r="AE1623" s="72">
        <v>1209</v>
      </c>
      <c r="AF1623" s="72">
        <v>1218</v>
      </c>
      <c r="AG1623" s="72">
        <v>1207</v>
      </c>
      <c r="AH1623" s="72">
        <v>1214</v>
      </c>
      <c r="AI1623" s="72">
        <v>22700</v>
      </c>
      <c r="AJ1623" s="72">
        <v>1215</v>
      </c>
      <c r="AK1623" s="72">
        <v>1220</v>
      </c>
      <c r="AL1623" s="72">
        <v>1213</v>
      </c>
      <c r="AM1623" s="72">
        <v>1217</v>
      </c>
      <c r="AN1623" s="72">
        <v>12000</v>
      </c>
      <c r="AO1623" s="72">
        <v>1218</v>
      </c>
      <c r="AP1623" s="72">
        <v>1219</v>
      </c>
      <c r="AQ1623" s="72">
        <v>1209</v>
      </c>
      <c r="AR1623" s="72">
        <v>1210</v>
      </c>
      <c r="AS1623" s="72">
        <v>15500</v>
      </c>
      <c r="AT1623" s="72">
        <v>1211</v>
      </c>
      <c r="AU1623" s="72">
        <v>1211</v>
      </c>
      <c r="AV1623" s="72">
        <v>1208</v>
      </c>
      <c r="AW1623" s="72">
        <v>1211</v>
      </c>
      <c r="AX1623" s="72">
        <v>12700</v>
      </c>
      <c r="AY1623" s="72">
        <v>1211</v>
      </c>
      <c r="AZ1623" s="72">
        <v>1216</v>
      </c>
      <c r="BA1623" s="72">
        <v>1211</v>
      </c>
      <c r="BB1623" s="72">
        <v>1216</v>
      </c>
      <c r="BC1623" s="72">
        <v>5700</v>
      </c>
    </row>
    <row r="1624" spans="1:55" s="72" customFormat="1" ht="15">
      <c r="A1624" s="15" t="s">
        <v>18</v>
      </c>
      <c r="B1624" s="30">
        <v>46</v>
      </c>
      <c r="C1624" s="30">
        <v>6752</v>
      </c>
      <c r="D1624" s="10" t="s">
        <v>1102</v>
      </c>
      <c r="E1624" s="15" t="s">
        <v>20</v>
      </c>
      <c r="F1624" s="15" t="s">
        <v>1098</v>
      </c>
      <c r="G1624" s="50">
        <v>1606.5</v>
      </c>
      <c r="H1624" s="50">
        <v>68.5</v>
      </c>
      <c r="I1624" s="58">
        <v>4.4499999999999998E-2</v>
      </c>
      <c r="J1624" s="50">
        <v>21214900</v>
      </c>
      <c r="K1624" s="50">
        <v>1613</v>
      </c>
      <c r="L1624" s="53">
        <v>1556</v>
      </c>
      <c r="M1624" s="63">
        <f t="shared" si="172"/>
        <v>0.11403508771929824</v>
      </c>
      <c r="N1624" s="42" t="str">
        <f>IFERROR(VLOOKUP(C1624, マスタ!$E$2:$G$33, 3, TRUE), "")</f>
        <v>電気</v>
      </c>
      <c r="O1624" s="15" t="str">
        <f>IF(F1624 = "", "", TEXT( WORKDAY(TEXT(LEFT(F1624, FIND("(", F1624) - 1), "yyyy/mm/dd"), 1, マスタ!$A$2:$A$106), "yyyymmdd"))</f>
        <v>20170914</v>
      </c>
      <c r="P1624" s="16">
        <v>42992</v>
      </c>
      <c r="Q1624" s="56">
        <v>1604</v>
      </c>
      <c r="R1624" s="56">
        <v>1633.5</v>
      </c>
      <c r="S1624" s="56">
        <v>1598</v>
      </c>
      <c r="T1624" s="15" t="str">
        <f t="shared" ref="T1624:T2039" si="174">IF(Q1624="", "", IF(R1624-Q1624&gt;=ROUNDDOWN(G1624/100, 0), "有", "無"))</f>
        <v>有</v>
      </c>
      <c r="U1624" s="15" t="str">
        <f t="shared" ref="U1624:U2039" si="175">IF(Q1624="", "", IF(Q1624-S1624&gt;=ROUNDDOWN(G1624/100, 0), "有", "無"))</f>
        <v>無</v>
      </c>
      <c r="V1624" s="67">
        <f t="shared" ref="V1624:V2039" si="176">IF(Q1624="", "", Q1624/G1624-1)</f>
        <v>-1.5561780267662195E-3</v>
      </c>
      <c r="W1624" s="17" t="s">
        <v>969</v>
      </c>
      <c r="X1624" s="46">
        <v>-1</v>
      </c>
      <c r="Y1624" s="71">
        <f t="shared" si="173"/>
        <v>-0.62247121070650491</v>
      </c>
      <c r="Z1624" s="72">
        <v>1604</v>
      </c>
      <c r="AA1624" s="72">
        <v>1607.5</v>
      </c>
      <c r="AB1624" s="72">
        <v>1598</v>
      </c>
      <c r="AC1624" s="72">
        <v>1606</v>
      </c>
      <c r="AD1624" s="72">
        <v>1480400</v>
      </c>
      <c r="AE1624" s="72">
        <v>1606.5</v>
      </c>
      <c r="AF1624" s="72">
        <v>1611.5</v>
      </c>
      <c r="AG1624" s="72">
        <v>1602</v>
      </c>
      <c r="AH1624" s="72">
        <v>1603</v>
      </c>
      <c r="AI1624" s="72">
        <v>515500</v>
      </c>
      <c r="AJ1624" s="72">
        <v>1603</v>
      </c>
      <c r="AK1624" s="72">
        <v>1603.5</v>
      </c>
      <c r="AL1624" s="72">
        <v>1601</v>
      </c>
      <c r="AM1624" s="72">
        <v>1602.5</v>
      </c>
      <c r="AN1624" s="72">
        <v>134800</v>
      </c>
      <c r="AO1624" s="72">
        <v>1602.5</v>
      </c>
      <c r="AP1624" s="72">
        <v>1603</v>
      </c>
      <c r="AQ1624" s="72">
        <v>1599</v>
      </c>
      <c r="AR1624" s="72">
        <v>1601</v>
      </c>
      <c r="AS1624" s="72">
        <v>172600</v>
      </c>
      <c r="AT1624" s="72">
        <v>1602</v>
      </c>
      <c r="AU1624" s="72">
        <v>1604.5</v>
      </c>
      <c r="AV1624" s="72">
        <v>1602</v>
      </c>
      <c r="AW1624" s="72">
        <v>1603</v>
      </c>
      <c r="AX1624" s="72">
        <v>191300</v>
      </c>
      <c r="AY1624" s="72">
        <v>1603</v>
      </c>
      <c r="AZ1624" s="72">
        <v>1604</v>
      </c>
      <c r="BA1624" s="72">
        <v>1602</v>
      </c>
      <c r="BB1624" s="72">
        <v>1603.5</v>
      </c>
      <c r="BC1624" s="72">
        <v>89800</v>
      </c>
    </row>
    <row r="1625" spans="1:55" s="72" customFormat="1" ht="15">
      <c r="A1625" s="15" t="s">
        <v>18</v>
      </c>
      <c r="B1625" s="30">
        <v>49</v>
      </c>
      <c r="C1625" s="30">
        <v>7609</v>
      </c>
      <c r="D1625" s="10" t="s">
        <v>53</v>
      </c>
      <c r="E1625" s="15" t="s">
        <v>20</v>
      </c>
      <c r="F1625" s="15" t="s">
        <v>1098</v>
      </c>
      <c r="G1625" s="50">
        <v>1951</v>
      </c>
      <c r="H1625" s="50">
        <v>81</v>
      </c>
      <c r="I1625" s="58">
        <v>4.3299999999999998E-2</v>
      </c>
      <c r="J1625" s="50">
        <v>82400</v>
      </c>
      <c r="K1625" s="50">
        <v>1966</v>
      </c>
      <c r="L1625" s="53">
        <v>1894</v>
      </c>
      <c r="M1625" s="63">
        <f t="shared" si="172"/>
        <v>0.20833333333333334</v>
      </c>
      <c r="N1625" s="42" t="str">
        <f>IFERROR(VLOOKUP(C1625, マスタ!$E$2:$G$33, 3, TRUE), "")</f>
        <v>75</v>
      </c>
      <c r="O1625" s="15" t="str">
        <f>IF(F1625 = "", "", TEXT( WORKDAY(TEXT(LEFT(F1625, FIND("(", F1625) - 1), "yyyy/mm/dd"), 1, マスタ!$A$2:$A$106), "yyyymmdd"))</f>
        <v>20170914</v>
      </c>
      <c r="P1625" s="16">
        <v>42992</v>
      </c>
      <c r="Q1625" s="56">
        <v>1980</v>
      </c>
      <c r="R1625" s="56">
        <v>1980</v>
      </c>
      <c r="S1625" s="56">
        <v>1910</v>
      </c>
      <c r="T1625" s="15" t="str">
        <f t="shared" si="174"/>
        <v>無</v>
      </c>
      <c r="U1625" s="15" t="str">
        <f t="shared" si="175"/>
        <v>有</v>
      </c>
      <c r="V1625" s="67">
        <f t="shared" si="176"/>
        <v>1.4864172219374749E-2</v>
      </c>
      <c r="W1625" s="17" t="s">
        <v>966</v>
      </c>
      <c r="X1625" s="46">
        <v>-19</v>
      </c>
      <c r="Y1625" s="71">
        <f t="shared" si="173"/>
        <v>-9.738595592004101</v>
      </c>
      <c r="Z1625" s="72">
        <v>1980</v>
      </c>
      <c r="AA1625" s="72">
        <v>1980</v>
      </c>
      <c r="AB1625" s="72">
        <v>1966</v>
      </c>
      <c r="AC1625" s="72">
        <v>1966</v>
      </c>
      <c r="AD1625" s="72">
        <v>13200</v>
      </c>
      <c r="AE1625" s="72">
        <v>1963</v>
      </c>
      <c r="AF1625" s="72">
        <v>1963</v>
      </c>
      <c r="AG1625" s="72">
        <v>1941</v>
      </c>
      <c r="AH1625" s="72">
        <v>1950</v>
      </c>
      <c r="AI1625" s="72">
        <v>5900</v>
      </c>
      <c r="AJ1625" s="72">
        <v>1951</v>
      </c>
      <c r="AK1625" s="72">
        <v>1963</v>
      </c>
      <c r="AL1625" s="72">
        <v>1951</v>
      </c>
      <c r="AM1625" s="72">
        <v>1963</v>
      </c>
      <c r="AN1625" s="72">
        <v>1500</v>
      </c>
      <c r="AO1625" s="72">
        <v>1967</v>
      </c>
      <c r="AP1625" s="72">
        <v>1967</v>
      </c>
      <c r="AQ1625" s="72">
        <v>1951</v>
      </c>
      <c r="AR1625" s="72">
        <v>1951</v>
      </c>
      <c r="AS1625" s="72">
        <v>500</v>
      </c>
      <c r="AT1625" s="72">
        <v>1952</v>
      </c>
      <c r="AU1625" s="72">
        <v>1952</v>
      </c>
      <c r="AV1625" s="72">
        <v>1952</v>
      </c>
      <c r="AW1625" s="72">
        <v>1952</v>
      </c>
      <c r="AX1625" s="72">
        <v>300</v>
      </c>
      <c r="BC1625" s="72">
        <v>0</v>
      </c>
    </row>
    <row r="1626" spans="1:55" s="72" customFormat="1" ht="15">
      <c r="A1626" s="15" t="s">
        <v>18</v>
      </c>
      <c r="B1626" s="30">
        <v>50</v>
      </c>
      <c r="C1626" s="30">
        <v>6937</v>
      </c>
      <c r="D1626" s="10" t="s">
        <v>1103</v>
      </c>
      <c r="E1626" s="15" t="s">
        <v>20</v>
      </c>
      <c r="F1626" s="15" t="s">
        <v>1098</v>
      </c>
      <c r="G1626" s="50">
        <v>1018</v>
      </c>
      <c r="H1626" s="50">
        <v>41</v>
      </c>
      <c r="I1626" s="58">
        <v>4.2000000000000003E-2</v>
      </c>
      <c r="J1626" s="50">
        <v>577000</v>
      </c>
      <c r="K1626" s="50">
        <v>1022</v>
      </c>
      <c r="L1626" s="53">
        <v>980</v>
      </c>
      <c r="M1626" s="63">
        <f t="shared" si="172"/>
        <v>9.5238095238095233E-2</v>
      </c>
      <c r="N1626" s="42" t="str">
        <f>IFERROR(VLOOKUP(C1626, マスタ!$E$2:$G$33, 3, TRUE), "")</f>
        <v>電気</v>
      </c>
      <c r="O1626" s="15" t="str">
        <f>IF(F1626 = "", "", TEXT( WORKDAY(TEXT(LEFT(F1626, FIND("(", F1626) - 1), "yyyy/mm/dd"), 1, マスタ!$A$2:$A$106), "yyyymmdd"))</f>
        <v>20170914</v>
      </c>
      <c r="P1626" s="16">
        <v>42992</v>
      </c>
      <c r="Q1626" s="56">
        <v>1004</v>
      </c>
      <c r="R1626" s="56">
        <v>1014</v>
      </c>
      <c r="S1626" s="56">
        <v>983</v>
      </c>
      <c r="T1626" s="15" t="str">
        <f t="shared" si="174"/>
        <v>有</v>
      </c>
      <c r="U1626" s="15" t="str">
        <f t="shared" si="175"/>
        <v>有</v>
      </c>
      <c r="V1626" s="67">
        <f t="shared" si="176"/>
        <v>-1.3752455795677854E-2</v>
      </c>
      <c r="W1626" s="17" t="s">
        <v>967</v>
      </c>
      <c r="X1626" s="46">
        <v>3</v>
      </c>
      <c r="Y1626" s="71">
        <f t="shared" si="173"/>
        <v>2.9469548133595285</v>
      </c>
      <c r="Z1626" s="72">
        <v>1004</v>
      </c>
      <c r="AA1626" s="72">
        <v>1009</v>
      </c>
      <c r="AB1626" s="72">
        <v>1003</v>
      </c>
      <c r="AC1626" s="72">
        <v>1009</v>
      </c>
      <c r="AD1626" s="72">
        <v>17000</v>
      </c>
      <c r="AE1626" s="72">
        <v>1005</v>
      </c>
      <c r="AF1626" s="72">
        <v>1007</v>
      </c>
      <c r="AG1626" s="72">
        <v>995</v>
      </c>
      <c r="AH1626" s="72">
        <v>996</v>
      </c>
      <c r="AI1626" s="72">
        <v>21000</v>
      </c>
      <c r="AJ1626" s="72">
        <v>999</v>
      </c>
      <c r="AK1626" s="72">
        <v>999</v>
      </c>
      <c r="AL1626" s="72">
        <v>999</v>
      </c>
      <c r="AM1626" s="72">
        <v>999</v>
      </c>
      <c r="AN1626" s="72">
        <v>1000</v>
      </c>
      <c r="AO1626" s="72">
        <v>1005</v>
      </c>
      <c r="AP1626" s="72">
        <v>1007</v>
      </c>
      <c r="AQ1626" s="72">
        <v>1005</v>
      </c>
      <c r="AR1626" s="72">
        <v>1007</v>
      </c>
      <c r="AS1626" s="72">
        <v>2000</v>
      </c>
      <c r="AT1626" s="72">
        <v>1007</v>
      </c>
      <c r="AU1626" s="72">
        <v>1007</v>
      </c>
      <c r="AV1626" s="72">
        <v>1007</v>
      </c>
      <c r="AW1626" s="72">
        <v>1007</v>
      </c>
      <c r="AX1626" s="72">
        <v>1000</v>
      </c>
      <c r="AY1626" s="72">
        <v>1003</v>
      </c>
      <c r="AZ1626" s="72">
        <v>1006</v>
      </c>
      <c r="BA1626" s="72">
        <v>1000</v>
      </c>
      <c r="BB1626" s="72">
        <v>1002</v>
      </c>
      <c r="BC1626" s="72">
        <v>10000</v>
      </c>
    </row>
    <row r="1627" spans="1:55" s="72" customFormat="1" ht="15">
      <c r="A1627" s="15" t="s">
        <v>18</v>
      </c>
      <c r="B1627" s="30">
        <v>2</v>
      </c>
      <c r="C1627" s="30">
        <v>3134</v>
      </c>
      <c r="D1627" s="10" t="s">
        <v>137</v>
      </c>
      <c r="E1627" s="15" t="s">
        <v>20</v>
      </c>
      <c r="F1627" s="15" t="s">
        <v>1104</v>
      </c>
      <c r="G1627" s="50">
        <v>1892</v>
      </c>
      <c r="H1627" s="50">
        <v>257</v>
      </c>
      <c r="I1627" s="58">
        <v>0.15720000000000001</v>
      </c>
      <c r="J1627" s="50">
        <v>1752100</v>
      </c>
      <c r="K1627" s="50">
        <v>1972</v>
      </c>
      <c r="L1627" s="53">
        <v>1721</v>
      </c>
      <c r="M1627" s="63">
        <f t="shared" si="172"/>
        <v>0.31872509960159362</v>
      </c>
      <c r="N1627" s="42" t="str">
        <f>IFERROR(VLOOKUP(C1627, マスタ!$E$2:$G$33, 3, TRUE), "")</f>
        <v>繊維製品</v>
      </c>
      <c r="O1627" s="15" t="str">
        <f>IF(F1627 = "", "", TEXT( WORKDAY(TEXT(LEFT(F1627, FIND("(", F1627) - 1), "yyyy/mm/dd"), 1, マスタ!$A$2:$A$106), "yyyymmdd"))</f>
        <v>20170915</v>
      </c>
      <c r="P1627" s="16">
        <v>42993</v>
      </c>
      <c r="Q1627" s="56">
        <v>1852</v>
      </c>
      <c r="R1627" s="56">
        <v>2135</v>
      </c>
      <c r="S1627" s="56">
        <v>1825</v>
      </c>
      <c r="T1627" s="15" t="str">
        <f t="shared" si="174"/>
        <v>有</v>
      </c>
      <c r="U1627" s="15" t="str">
        <f t="shared" si="175"/>
        <v>有</v>
      </c>
      <c r="V1627" s="67">
        <f t="shared" si="176"/>
        <v>-2.114164904862581E-2</v>
      </c>
      <c r="W1627" s="17"/>
      <c r="X1627" s="46"/>
      <c r="Y1627" s="71">
        <f t="shared" si="173"/>
        <v>0</v>
      </c>
      <c r="Z1627" s="72">
        <v>1852</v>
      </c>
      <c r="AA1627" s="72">
        <v>1864</v>
      </c>
      <c r="AB1627" s="72">
        <v>1825</v>
      </c>
      <c r="AC1627" s="72">
        <v>1854</v>
      </c>
      <c r="AD1627" s="72">
        <v>101800</v>
      </c>
      <c r="AE1627" s="72">
        <v>1857</v>
      </c>
      <c r="AF1627" s="72">
        <v>1948</v>
      </c>
      <c r="AG1627" s="72">
        <v>1854</v>
      </c>
      <c r="AH1627" s="72">
        <v>1948</v>
      </c>
      <c r="AI1627" s="72">
        <v>66600</v>
      </c>
      <c r="AJ1627" s="72">
        <v>1946</v>
      </c>
      <c r="AK1627" s="72">
        <v>1947</v>
      </c>
      <c r="AL1627" s="72">
        <v>1890</v>
      </c>
      <c r="AM1627" s="72">
        <v>1903</v>
      </c>
      <c r="AN1627" s="72">
        <v>51800</v>
      </c>
      <c r="AO1627" s="72">
        <v>1904</v>
      </c>
      <c r="AP1627" s="72">
        <v>1934</v>
      </c>
      <c r="AQ1627" s="72">
        <v>1901</v>
      </c>
      <c r="AR1627" s="72">
        <v>1933</v>
      </c>
      <c r="AS1627" s="72">
        <v>20400</v>
      </c>
      <c r="AT1627" s="72">
        <v>1935</v>
      </c>
      <c r="AU1627" s="72">
        <v>1963</v>
      </c>
      <c r="AV1627" s="72">
        <v>1915</v>
      </c>
      <c r="AW1627" s="72">
        <v>1954</v>
      </c>
      <c r="AX1627" s="72">
        <v>47500</v>
      </c>
      <c r="AY1627" s="72">
        <v>1957</v>
      </c>
      <c r="AZ1627" s="72">
        <v>1987</v>
      </c>
      <c r="BA1627" s="72">
        <v>1939</v>
      </c>
      <c r="BB1627" s="72">
        <v>1961</v>
      </c>
      <c r="BC1627" s="72">
        <v>63000</v>
      </c>
    </row>
    <row r="1628" spans="1:55" s="72" customFormat="1" ht="15">
      <c r="A1628" s="15" t="s">
        <v>18</v>
      </c>
      <c r="B1628" s="30">
        <v>3</v>
      </c>
      <c r="C1628" s="30">
        <v>6630</v>
      </c>
      <c r="D1628" s="10" t="s">
        <v>263</v>
      </c>
      <c r="E1628" s="15" t="s">
        <v>20</v>
      </c>
      <c r="F1628" s="15" t="s">
        <v>1104</v>
      </c>
      <c r="G1628" s="50">
        <v>11460</v>
      </c>
      <c r="H1628" s="50">
        <v>1500</v>
      </c>
      <c r="I1628" s="58">
        <v>0.15060000000000001</v>
      </c>
      <c r="J1628" s="50">
        <v>219400</v>
      </c>
      <c r="K1628" s="50">
        <v>11460</v>
      </c>
      <c r="L1628" s="53">
        <v>11100</v>
      </c>
      <c r="M1628" s="63">
        <f t="shared" ref="M1628:M1692" si="177">IFERROR((K1628-G1628) / (K1628-L1628), "")</f>
        <v>0</v>
      </c>
      <c r="N1628" s="42" t="str">
        <f>IFERROR(VLOOKUP(C1628, マスタ!$E$2:$G$33, 3, TRUE), "")</f>
        <v>電気</v>
      </c>
      <c r="O1628" s="15" t="str">
        <f>IF(F1628 = "", "", TEXT( WORKDAY(TEXT(LEFT(F1628, FIND("(", F1628) - 1), "yyyy/mm/dd"), 1, マスタ!$A$2:$A$106), "yyyymmdd"))</f>
        <v>20170915</v>
      </c>
      <c r="P1628" s="16">
        <v>42993</v>
      </c>
      <c r="Q1628" s="56">
        <v>11710</v>
      </c>
      <c r="R1628" s="56">
        <v>14030</v>
      </c>
      <c r="S1628" s="56">
        <v>11700</v>
      </c>
      <c r="T1628" s="15" t="str">
        <f t="shared" ref="T1628:T1692" si="178">IF(Q1628="", "", IF(R1628-Q1628&gt;=ROUNDDOWN(G1628/100, 0), "有", "無"))</f>
        <v>有</v>
      </c>
      <c r="U1628" s="15" t="str">
        <f t="shared" ref="U1628:U1692" si="179">IF(Q1628="", "", IF(Q1628-S1628&gt;=ROUNDDOWN(G1628/100, 0), "有", "無"))</f>
        <v>無</v>
      </c>
      <c r="V1628" s="67">
        <f t="shared" ref="V1628:V1692" si="180">IF(Q1628="", "", Q1628/G1628-1)</f>
        <v>2.1815008726003393E-2</v>
      </c>
      <c r="W1628" s="17"/>
      <c r="X1628" s="46"/>
      <c r="Y1628" s="71">
        <f t="shared" ref="Y1628:Y1692" si="181">IFERROR(X1628/G1628*1000,"")</f>
        <v>0</v>
      </c>
      <c r="Z1628" s="72">
        <v>11710</v>
      </c>
      <c r="AA1628" s="72">
        <v>12380</v>
      </c>
      <c r="AB1628" s="72">
        <v>11700</v>
      </c>
      <c r="AC1628" s="72">
        <v>12000</v>
      </c>
      <c r="AD1628" s="72">
        <v>96300</v>
      </c>
      <c r="AE1628" s="72">
        <v>12010</v>
      </c>
      <c r="AF1628" s="72">
        <v>12010</v>
      </c>
      <c r="AG1628" s="72">
        <v>11800</v>
      </c>
      <c r="AH1628" s="72">
        <v>11910</v>
      </c>
      <c r="AI1628" s="72">
        <v>21700</v>
      </c>
      <c r="AJ1628" s="72">
        <v>11900</v>
      </c>
      <c r="AK1628" s="72">
        <v>12060</v>
      </c>
      <c r="AL1628" s="72">
        <v>11900</v>
      </c>
      <c r="AM1628" s="72">
        <v>12030</v>
      </c>
      <c r="AN1628" s="72">
        <v>13600</v>
      </c>
      <c r="AO1628" s="72">
        <v>12030</v>
      </c>
      <c r="AP1628" s="72">
        <v>12230</v>
      </c>
      <c r="AQ1628" s="72">
        <v>12000</v>
      </c>
      <c r="AR1628" s="72">
        <v>12100</v>
      </c>
      <c r="AS1628" s="72">
        <v>14800</v>
      </c>
      <c r="AT1628" s="72">
        <v>12100</v>
      </c>
      <c r="AU1628" s="72">
        <v>12180</v>
      </c>
      <c r="AV1628" s="72">
        <v>12020</v>
      </c>
      <c r="AW1628" s="72">
        <v>12170</v>
      </c>
      <c r="AX1628" s="72">
        <v>10800</v>
      </c>
      <c r="AY1628" s="72">
        <v>12170</v>
      </c>
      <c r="AZ1628" s="72">
        <v>12600</v>
      </c>
      <c r="BA1628" s="72">
        <v>12150</v>
      </c>
      <c r="BB1628" s="72">
        <v>12550</v>
      </c>
      <c r="BC1628" s="72">
        <v>20200</v>
      </c>
    </row>
    <row r="1629" spans="1:55" s="72" customFormat="1" ht="15">
      <c r="A1629" s="15" t="s">
        <v>18</v>
      </c>
      <c r="B1629" s="30">
        <v>4</v>
      </c>
      <c r="C1629" s="30">
        <v>3193</v>
      </c>
      <c r="D1629" s="10" t="s">
        <v>591</v>
      </c>
      <c r="E1629" s="15" t="s">
        <v>20</v>
      </c>
      <c r="F1629" s="15" t="s">
        <v>1104</v>
      </c>
      <c r="G1629" s="50">
        <v>3075</v>
      </c>
      <c r="H1629" s="50">
        <v>398</v>
      </c>
      <c r="I1629" s="58">
        <v>0.1487</v>
      </c>
      <c r="J1629" s="50">
        <v>1722500</v>
      </c>
      <c r="K1629" s="50">
        <v>3180</v>
      </c>
      <c r="L1629" s="53">
        <v>2951</v>
      </c>
      <c r="M1629" s="63">
        <f t="shared" si="177"/>
        <v>0.45851528384279477</v>
      </c>
      <c r="N1629" s="42" t="str">
        <f>IFERROR(VLOOKUP(C1629, マスタ!$E$2:$G$33, 3, TRUE), "")</f>
        <v>繊維製品</v>
      </c>
      <c r="O1629" s="15" t="str">
        <f>IF(F1629 = "", "", TEXT( WORKDAY(TEXT(LEFT(F1629, FIND("(", F1629) - 1), "yyyy/mm/dd"), 1, マスタ!$A$2:$A$106), "yyyymmdd"))</f>
        <v>20170915</v>
      </c>
      <c r="P1629" s="16">
        <v>42993</v>
      </c>
      <c r="Q1629" s="56">
        <v>3045</v>
      </c>
      <c r="R1629" s="56">
        <v>3245</v>
      </c>
      <c r="S1629" s="56">
        <v>3040</v>
      </c>
      <c r="T1629" s="15" t="str">
        <f t="shared" si="178"/>
        <v>有</v>
      </c>
      <c r="U1629" s="15" t="str">
        <f t="shared" si="179"/>
        <v>無</v>
      </c>
      <c r="V1629" s="67">
        <f t="shared" si="180"/>
        <v>-9.7560975609756184E-3</v>
      </c>
      <c r="W1629" s="17"/>
      <c r="X1629" s="46"/>
      <c r="Y1629" s="71">
        <f t="shared" si="181"/>
        <v>0</v>
      </c>
      <c r="Z1629" s="72">
        <v>3045</v>
      </c>
      <c r="AA1629" s="72">
        <v>3160</v>
      </c>
      <c r="AB1629" s="72">
        <v>3040</v>
      </c>
      <c r="AC1629" s="72">
        <v>3160</v>
      </c>
      <c r="AD1629" s="72">
        <v>114500</v>
      </c>
      <c r="AE1629" s="72">
        <v>3165</v>
      </c>
      <c r="AF1629" s="72">
        <v>3190</v>
      </c>
      <c r="AG1629" s="72">
        <v>3150</v>
      </c>
      <c r="AH1629" s="72">
        <v>3170</v>
      </c>
      <c r="AI1629" s="72">
        <v>68300</v>
      </c>
      <c r="AJ1629" s="72">
        <v>3165</v>
      </c>
      <c r="AK1629" s="72">
        <v>3175</v>
      </c>
      <c r="AL1629" s="72">
        <v>3140</v>
      </c>
      <c r="AM1629" s="72">
        <v>3160</v>
      </c>
      <c r="AN1629" s="72">
        <v>38400</v>
      </c>
      <c r="AO1629" s="72">
        <v>3160</v>
      </c>
      <c r="AP1629" s="72">
        <v>3170</v>
      </c>
      <c r="AQ1629" s="72">
        <v>3130</v>
      </c>
      <c r="AR1629" s="72">
        <v>3150</v>
      </c>
      <c r="AS1629" s="72">
        <v>22700</v>
      </c>
      <c r="AT1629" s="72">
        <v>3145</v>
      </c>
      <c r="AU1629" s="72">
        <v>3160</v>
      </c>
      <c r="AV1629" s="72">
        <v>3140</v>
      </c>
      <c r="AW1629" s="72">
        <v>3155</v>
      </c>
      <c r="AX1629" s="72">
        <v>26800</v>
      </c>
      <c r="AY1629" s="72">
        <v>3155</v>
      </c>
      <c r="AZ1629" s="72">
        <v>3185</v>
      </c>
      <c r="BA1629" s="72">
        <v>3150</v>
      </c>
      <c r="BB1629" s="72">
        <v>3180</v>
      </c>
      <c r="BC1629" s="72">
        <v>26400</v>
      </c>
    </row>
    <row r="1630" spans="1:55" s="72" customFormat="1" ht="15">
      <c r="A1630" s="15" t="s">
        <v>18</v>
      </c>
      <c r="B1630" s="30">
        <v>5</v>
      </c>
      <c r="C1630" s="30">
        <v>6208</v>
      </c>
      <c r="D1630" s="10" t="s">
        <v>55</v>
      </c>
      <c r="E1630" s="15" t="s">
        <v>20</v>
      </c>
      <c r="F1630" s="15" t="s">
        <v>1104</v>
      </c>
      <c r="G1630" s="50">
        <v>2266</v>
      </c>
      <c r="H1630" s="50">
        <v>197</v>
      </c>
      <c r="I1630" s="58">
        <v>9.5200000000000007E-2</v>
      </c>
      <c r="J1630" s="50">
        <v>9831700</v>
      </c>
      <c r="K1630" s="50">
        <v>2525</v>
      </c>
      <c r="L1630" s="53">
        <v>2069</v>
      </c>
      <c r="M1630" s="63">
        <f t="shared" si="177"/>
        <v>0.56798245614035092</v>
      </c>
      <c r="N1630" s="42" t="str">
        <f>IFERROR(VLOOKUP(C1630, マスタ!$E$2:$G$33, 3, TRUE), "")</f>
        <v>機械</v>
      </c>
      <c r="O1630" s="15" t="str">
        <f>IF(F1630 = "", "", TEXT( WORKDAY(TEXT(LEFT(F1630, FIND("(", F1630) - 1), "yyyy/mm/dd"), 1, マスタ!$A$2:$A$106), "yyyymmdd"))</f>
        <v>20170915</v>
      </c>
      <c r="P1630" s="16">
        <v>42993</v>
      </c>
      <c r="Q1630" s="56">
        <v>2400</v>
      </c>
      <c r="R1630" s="56">
        <v>2525</v>
      </c>
      <c r="S1630" s="56">
        <v>2191</v>
      </c>
      <c r="T1630" s="15" t="str">
        <f t="shared" si="178"/>
        <v>有</v>
      </c>
      <c r="U1630" s="15" t="str">
        <f t="shared" si="179"/>
        <v>有</v>
      </c>
      <c r="V1630" s="67">
        <f t="shared" si="180"/>
        <v>5.9135039717564064E-2</v>
      </c>
      <c r="W1630" s="17"/>
      <c r="X1630" s="46"/>
      <c r="Y1630" s="71">
        <f t="shared" si="181"/>
        <v>0</v>
      </c>
      <c r="AD1630" s="72">
        <v>0</v>
      </c>
      <c r="AE1630" s="72">
        <v>2400</v>
      </c>
      <c r="AF1630" s="72">
        <v>2525</v>
      </c>
      <c r="AG1630" s="72">
        <v>2387</v>
      </c>
      <c r="AH1630" s="72">
        <v>2486</v>
      </c>
      <c r="AI1630" s="72">
        <v>1001900</v>
      </c>
      <c r="AJ1630" s="72">
        <v>2488</v>
      </c>
      <c r="AK1630" s="72">
        <v>2516</v>
      </c>
      <c r="AL1630" s="72">
        <v>2450</v>
      </c>
      <c r="AM1630" s="72">
        <v>2456</v>
      </c>
      <c r="AN1630" s="72">
        <v>400200</v>
      </c>
      <c r="AO1630" s="72">
        <v>2456</v>
      </c>
      <c r="AP1630" s="72">
        <v>2470</v>
      </c>
      <c r="AQ1630" s="72">
        <v>2290</v>
      </c>
      <c r="AR1630" s="72">
        <v>2305</v>
      </c>
      <c r="AS1630" s="72">
        <v>520800</v>
      </c>
      <c r="AT1630" s="72">
        <v>2305</v>
      </c>
      <c r="AU1630" s="72">
        <v>2355</v>
      </c>
      <c r="AV1630" s="72">
        <v>2278</v>
      </c>
      <c r="AW1630" s="72">
        <v>2340</v>
      </c>
      <c r="AX1630" s="72">
        <v>399400</v>
      </c>
      <c r="AY1630" s="72">
        <v>2342</v>
      </c>
      <c r="AZ1630" s="72">
        <v>2389</v>
      </c>
      <c r="BA1630" s="72">
        <v>2342</v>
      </c>
      <c r="BB1630" s="72">
        <v>2378</v>
      </c>
      <c r="BC1630" s="72">
        <v>195500</v>
      </c>
    </row>
    <row r="1631" spans="1:55" s="72" customFormat="1" ht="15">
      <c r="A1631" s="15" t="s">
        <v>18</v>
      </c>
      <c r="B1631" s="30">
        <v>6</v>
      </c>
      <c r="C1631" s="30">
        <v>6184</v>
      </c>
      <c r="D1631" s="10" t="s">
        <v>154</v>
      </c>
      <c r="E1631" s="15" t="s">
        <v>20</v>
      </c>
      <c r="F1631" s="15" t="s">
        <v>1104</v>
      </c>
      <c r="G1631" s="50">
        <v>1671</v>
      </c>
      <c r="H1631" s="50">
        <v>133</v>
      </c>
      <c r="I1631" s="58">
        <v>8.6499999999999994E-2</v>
      </c>
      <c r="J1631" s="50">
        <v>330800</v>
      </c>
      <c r="K1631" s="50">
        <v>1697</v>
      </c>
      <c r="L1631" s="53">
        <v>1581</v>
      </c>
      <c r="M1631" s="63">
        <f t="shared" si="177"/>
        <v>0.22413793103448276</v>
      </c>
      <c r="N1631" s="42" t="str">
        <f>IFERROR(VLOOKUP(C1631, マスタ!$E$2:$G$33, 3, TRUE), "")</f>
        <v>機械</v>
      </c>
      <c r="O1631" s="15" t="str">
        <f>IF(F1631 = "", "", TEXT( WORKDAY(TEXT(LEFT(F1631, FIND("(", F1631) - 1), "yyyy/mm/dd"), 1, マスタ!$A$2:$A$106), "yyyymmdd"))</f>
        <v>20170915</v>
      </c>
      <c r="P1631" s="16">
        <v>42993</v>
      </c>
      <c r="Q1631" s="56">
        <v>1524</v>
      </c>
      <c r="R1631" s="56">
        <v>1547</v>
      </c>
      <c r="S1631" s="56">
        <v>1500</v>
      </c>
      <c r="T1631" s="15" t="str">
        <f t="shared" si="178"/>
        <v>有</v>
      </c>
      <c r="U1631" s="15" t="str">
        <f t="shared" si="179"/>
        <v>有</v>
      </c>
      <c r="V1631" s="67">
        <f t="shared" si="180"/>
        <v>-8.7971274685816891E-2</v>
      </c>
      <c r="W1631" s="17"/>
      <c r="X1631" s="46"/>
      <c r="Y1631" s="71">
        <f t="shared" si="181"/>
        <v>0</v>
      </c>
      <c r="AD1631" s="72">
        <v>0</v>
      </c>
      <c r="AE1631" s="72">
        <v>1524</v>
      </c>
      <c r="AF1631" s="72">
        <v>1529</v>
      </c>
      <c r="AG1631" s="72">
        <v>1509</v>
      </c>
      <c r="AH1631" s="72">
        <v>1513</v>
      </c>
      <c r="AI1631" s="72">
        <v>55500</v>
      </c>
      <c r="AJ1631" s="72">
        <v>1514</v>
      </c>
      <c r="AK1631" s="72">
        <v>1520</v>
      </c>
      <c r="AL1631" s="72">
        <v>1500</v>
      </c>
      <c r="AM1631" s="72">
        <v>1513</v>
      </c>
      <c r="AN1631" s="72">
        <v>27200</v>
      </c>
      <c r="AO1631" s="72">
        <v>1511</v>
      </c>
      <c r="AP1631" s="72">
        <v>1513</v>
      </c>
      <c r="AQ1631" s="72">
        <v>1501</v>
      </c>
      <c r="AR1631" s="72">
        <v>1504</v>
      </c>
      <c r="AS1631" s="72">
        <v>16800</v>
      </c>
      <c r="AT1631" s="72">
        <v>1504</v>
      </c>
      <c r="AU1631" s="72">
        <v>1512</v>
      </c>
      <c r="AV1631" s="72">
        <v>1502</v>
      </c>
      <c r="AW1631" s="72">
        <v>1512</v>
      </c>
      <c r="AX1631" s="72">
        <v>12500</v>
      </c>
      <c r="AY1631" s="72">
        <v>1513</v>
      </c>
      <c r="AZ1631" s="72">
        <v>1544</v>
      </c>
      <c r="BA1631" s="72">
        <v>1513</v>
      </c>
      <c r="BB1631" s="72">
        <v>1540</v>
      </c>
      <c r="BC1631" s="72">
        <v>23700</v>
      </c>
    </row>
    <row r="1632" spans="1:55" s="72" customFormat="1" ht="15">
      <c r="A1632" s="15" t="s">
        <v>18</v>
      </c>
      <c r="B1632" s="30">
        <v>7</v>
      </c>
      <c r="C1632" s="30">
        <v>4112</v>
      </c>
      <c r="D1632" s="10" t="s">
        <v>173</v>
      </c>
      <c r="E1632" s="15" t="s">
        <v>20</v>
      </c>
      <c r="F1632" s="15" t="s">
        <v>1104</v>
      </c>
      <c r="G1632" s="50">
        <v>8210</v>
      </c>
      <c r="H1632" s="50">
        <v>570</v>
      </c>
      <c r="I1632" s="58">
        <v>7.46E-2</v>
      </c>
      <c r="J1632" s="50">
        <v>926300</v>
      </c>
      <c r="K1632" s="50">
        <v>8270</v>
      </c>
      <c r="L1632" s="53">
        <v>7700</v>
      </c>
      <c r="M1632" s="63">
        <f t="shared" si="177"/>
        <v>0.10526315789473684</v>
      </c>
      <c r="N1632" s="42" t="str">
        <f>IFERROR(VLOOKUP(C1632, マスタ!$E$2:$G$33, 3, TRUE), "")</f>
        <v>化学・医薬品</v>
      </c>
      <c r="O1632" s="15" t="str">
        <f>IF(F1632 = "", "", TEXT( WORKDAY(TEXT(LEFT(F1632, FIND("(", F1632) - 1), "yyyy/mm/dd"), 1, マスタ!$A$2:$A$106), "yyyymmdd"))</f>
        <v>20170915</v>
      </c>
      <c r="P1632" s="16">
        <v>42993</v>
      </c>
      <c r="Q1632" s="56">
        <v>8360</v>
      </c>
      <c r="R1632" s="56">
        <v>8690</v>
      </c>
      <c r="S1632" s="56">
        <v>8340</v>
      </c>
      <c r="T1632" s="15" t="str">
        <f t="shared" si="178"/>
        <v>有</v>
      </c>
      <c r="U1632" s="15" t="str">
        <f t="shared" si="179"/>
        <v>無</v>
      </c>
      <c r="V1632" s="67">
        <f t="shared" si="180"/>
        <v>1.8270401948842885E-2</v>
      </c>
      <c r="W1632" s="17"/>
      <c r="X1632" s="46"/>
      <c r="Y1632" s="71">
        <f t="shared" si="181"/>
        <v>0</v>
      </c>
      <c r="Z1632" s="72">
        <v>8360</v>
      </c>
      <c r="AA1632" s="72">
        <v>8570</v>
      </c>
      <c r="AB1632" s="72">
        <v>8360</v>
      </c>
      <c r="AC1632" s="72">
        <v>8530</v>
      </c>
      <c r="AD1632" s="72">
        <v>103600</v>
      </c>
      <c r="AE1632" s="72">
        <v>8520</v>
      </c>
      <c r="AF1632" s="72">
        <v>8520</v>
      </c>
      <c r="AG1632" s="72">
        <v>8370</v>
      </c>
      <c r="AH1632" s="72">
        <v>8480</v>
      </c>
      <c r="AI1632" s="72">
        <v>41200</v>
      </c>
      <c r="AJ1632" s="72">
        <v>8470</v>
      </c>
      <c r="AK1632" s="72">
        <v>8480</v>
      </c>
      <c r="AL1632" s="72">
        <v>8340</v>
      </c>
      <c r="AM1632" s="72">
        <v>8430</v>
      </c>
      <c r="AN1632" s="72">
        <v>28500</v>
      </c>
      <c r="AO1632" s="72">
        <v>8430</v>
      </c>
      <c r="AP1632" s="72">
        <v>8480</v>
      </c>
      <c r="AQ1632" s="72">
        <v>8410</v>
      </c>
      <c r="AR1632" s="72">
        <v>8450</v>
      </c>
      <c r="AS1632" s="72">
        <v>25100</v>
      </c>
      <c r="AT1632" s="72">
        <v>8450</v>
      </c>
      <c r="AU1632" s="72">
        <v>8530</v>
      </c>
      <c r="AV1632" s="72">
        <v>8430</v>
      </c>
      <c r="AW1632" s="72">
        <v>8470</v>
      </c>
      <c r="AX1632" s="72">
        <v>30400</v>
      </c>
      <c r="AY1632" s="72">
        <v>8460</v>
      </c>
      <c r="AZ1632" s="72">
        <v>8540</v>
      </c>
      <c r="BA1632" s="72">
        <v>8460</v>
      </c>
      <c r="BB1632" s="72">
        <v>8510</v>
      </c>
      <c r="BC1632" s="72">
        <v>14000</v>
      </c>
    </row>
    <row r="1633" spans="1:55" s="72" customFormat="1" ht="15">
      <c r="A1633" s="15" t="s">
        <v>18</v>
      </c>
      <c r="B1633" s="30">
        <v>9</v>
      </c>
      <c r="C1633" s="30">
        <v>6058</v>
      </c>
      <c r="D1633" s="10" t="s">
        <v>964</v>
      </c>
      <c r="E1633" s="15" t="s">
        <v>20</v>
      </c>
      <c r="F1633" s="15" t="s">
        <v>1104</v>
      </c>
      <c r="G1633" s="50">
        <v>1495</v>
      </c>
      <c r="H1633" s="50">
        <v>85</v>
      </c>
      <c r="I1633" s="58">
        <v>6.0299999999999999E-2</v>
      </c>
      <c r="J1633" s="50">
        <v>1466900</v>
      </c>
      <c r="K1633" s="50">
        <v>1582</v>
      </c>
      <c r="L1633" s="53">
        <v>1488</v>
      </c>
      <c r="M1633" s="63">
        <f t="shared" si="177"/>
        <v>0.92553191489361697</v>
      </c>
      <c r="N1633" s="42" t="str">
        <f>IFERROR(VLOOKUP(C1633, マスタ!$E$2:$G$33, 3, TRUE), "")</f>
        <v>機械</v>
      </c>
      <c r="O1633" s="15" t="str">
        <f>IF(F1633 = "", "", TEXT( WORKDAY(TEXT(LEFT(F1633, FIND("(", F1633) - 1), "yyyy/mm/dd"), 1, マスタ!$A$2:$A$106), "yyyymmdd"))</f>
        <v>20170915</v>
      </c>
      <c r="P1633" s="16">
        <v>42993</v>
      </c>
      <c r="Q1633" s="56">
        <v>1505</v>
      </c>
      <c r="R1633" s="56">
        <v>1515</v>
      </c>
      <c r="S1633" s="56">
        <v>1468</v>
      </c>
      <c r="T1633" s="15" t="str">
        <f t="shared" si="178"/>
        <v>無</v>
      </c>
      <c r="U1633" s="15" t="str">
        <f t="shared" si="179"/>
        <v>有</v>
      </c>
      <c r="V1633" s="67">
        <f t="shared" si="180"/>
        <v>6.6889632107023367E-3</v>
      </c>
      <c r="W1633" s="17"/>
      <c r="X1633" s="46"/>
      <c r="Y1633" s="71">
        <f t="shared" si="181"/>
        <v>0</v>
      </c>
      <c r="Z1633" s="72">
        <v>1505</v>
      </c>
      <c r="AA1633" s="72">
        <v>1515</v>
      </c>
      <c r="AB1633" s="72">
        <v>1477</v>
      </c>
      <c r="AC1633" s="72">
        <v>1479</v>
      </c>
      <c r="AD1633" s="72">
        <v>75700</v>
      </c>
      <c r="AE1633" s="72">
        <v>1481</v>
      </c>
      <c r="AF1633" s="72">
        <v>1500</v>
      </c>
      <c r="AG1633" s="72">
        <v>1479</v>
      </c>
      <c r="AH1633" s="72">
        <v>1500</v>
      </c>
      <c r="AI1633" s="72">
        <v>6300</v>
      </c>
      <c r="AJ1633" s="72">
        <v>1500</v>
      </c>
      <c r="AK1633" s="72">
        <v>1511</v>
      </c>
      <c r="AL1633" s="72">
        <v>1493</v>
      </c>
      <c r="AM1633" s="72">
        <v>1494</v>
      </c>
      <c r="AN1633" s="72">
        <v>22500</v>
      </c>
      <c r="AO1633" s="72">
        <v>1497</v>
      </c>
      <c r="AP1633" s="72">
        <v>1504</v>
      </c>
      <c r="AQ1633" s="72">
        <v>1485</v>
      </c>
      <c r="AR1633" s="72">
        <v>1491</v>
      </c>
      <c r="AS1633" s="72">
        <v>14600</v>
      </c>
      <c r="AT1633" s="72">
        <v>1493</v>
      </c>
      <c r="AU1633" s="72">
        <v>1493</v>
      </c>
      <c r="AV1633" s="72">
        <v>1482</v>
      </c>
      <c r="AW1633" s="72">
        <v>1484</v>
      </c>
      <c r="AX1633" s="72">
        <v>16700</v>
      </c>
      <c r="AY1633" s="72">
        <v>1484</v>
      </c>
      <c r="AZ1633" s="72">
        <v>1491</v>
      </c>
      <c r="BA1633" s="72">
        <v>1481</v>
      </c>
      <c r="BB1633" s="72">
        <v>1490</v>
      </c>
      <c r="BC1633" s="72">
        <v>4700</v>
      </c>
    </row>
    <row r="1634" spans="1:55" s="72" customFormat="1" ht="15">
      <c r="A1634" s="15" t="s">
        <v>18</v>
      </c>
      <c r="B1634" s="30">
        <v>11</v>
      </c>
      <c r="C1634" s="30">
        <v>7591</v>
      </c>
      <c r="D1634" s="10" t="s">
        <v>514</v>
      </c>
      <c r="E1634" s="15" t="s">
        <v>20</v>
      </c>
      <c r="F1634" s="15" t="s">
        <v>1104</v>
      </c>
      <c r="G1634" s="50">
        <v>1838</v>
      </c>
      <c r="H1634" s="50">
        <v>94</v>
      </c>
      <c r="I1634" s="58">
        <v>5.3900000000000003E-2</v>
      </c>
      <c r="J1634" s="50">
        <v>34700</v>
      </c>
      <c r="K1634" s="50">
        <v>1844</v>
      </c>
      <c r="L1634" s="53">
        <v>1775</v>
      </c>
      <c r="M1634" s="63">
        <f t="shared" si="177"/>
        <v>8.6956521739130432E-2</v>
      </c>
      <c r="N1634" s="42" t="str">
        <f>IFERROR(VLOOKUP(C1634, マスタ!$E$2:$G$33, 3, TRUE), "")</f>
        <v>75</v>
      </c>
      <c r="O1634" s="15" t="str">
        <f>IF(F1634 = "", "", TEXT( WORKDAY(TEXT(LEFT(F1634, FIND("(", F1634) - 1), "yyyy/mm/dd"), 1, マスタ!$A$2:$A$106), "yyyymmdd"))</f>
        <v>20170915</v>
      </c>
      <c r="P1634" s="16">
        <v>42993</v>
      </c>
      <c r="Q1634" s="56">
        <v>1837</v>
      </c>
      <c r="R1634" s="56">
        <v>1848</v>
      </c>
      <c r="S1634" s="56">
        <v>1803</v>
      </c>
      <c r="T1634" s="15" t="str">
        <f t="shared" si="178"/>
        <v>無</v>
      </c>
      <c r="U1634" s="15" t="str">
        <f t="shared" si="179"/>
        <v>有</v>
      </c>
      <c r="V1634" s="67">
        <f t="shared" si="180"/>
        <v>-5.4406964091402443E-4</v>
      </c>
      <c r="W1634" s="17"/>
      <c r="X1634" s="46"/>
      <c r="Y1634" s="71">
        <f t="shared" si="181"/>
        <v>0</v>
      </c>
      <c r="Z1634" s="72">
        <v>1837</v>
      </c>
      <c r="AA1634" s="72">
        <v>1844</v>
      </c>
      <c r="AB1634" s="72">
        <v>1837</v>
      </c>
      <c r="AC1634" s="72">
        <v>1842</v>
      </c>
      <c r="AD1634" s="72">
        <v>2600</v>
      </c>
      <c r="AE1634" s="72">
        <v>1837</v>
      </c>
      <c r="AF1634" s="72">
        <v>1837</v>
      </c>
      <c r="AG1634" s="72">
        <v>1837</v>
      </c>
      <c r="AH1634" s="72">
        <v>1837</v>
      </c>
      <c r="AI1634" s="72">
        <v>100</v>
      </c>
      <c r="AJ1634" s="72">
        <v>1843</v>
      </c>
      <c r="AK1634" s="72">
        <v>1843</v>
      </c>
      <c r="AL1634" s="72">
        <v>1843</v>
      </c>
      <c r="AM1634" s="72">
        <v>1843</v>
      </c>
      <c r="AN1634" s="72">
        <v>100</v>
      </c>
      <c r="AO1634" s="72">
        <v>1838</v>
      </c>
      <c r="AP1634" s="72">
        <v>1846</v>
      </c>
      <c r="AQ1634" s="72">
        <v>1835</v>
      </c>
      <c r="AR1634" s="72">
        <v>1846</v>
      </c>
      <c r="AS1634" s="72">
        <v>1600</v>
      </c>
      <c r="AT1634" s="72">
        <v>1845</v>
      </c>
      <c r="AU1634" s="72">
        <v>1845</v>
      </c>
      <c r="AV1634" s="72">
        <v>1844</v>
      </c>
      <c r="AW1634" s="72">
        <v>1844</v>
      </c>
      <c r="AX1634" s="72">
        <v>200</v>
      </c>
      <c r="AY1634" s="72">
        <v>1840</v>
      </c>
      <c r="AZ1634" s="72">
        <v>1840</v>
      </c>
      <c r="BA1634" s="72">
        <v>1840</v>
      </c>
      <c r="BB1634" s="72">
        <v>1840</v>
      </c>
      <c r="BC1634" s="72">
        <v>100</v>
      </c>
    </row>
    <row r="1635" spans="1:55" s="72" customFormat="1" ht="15">
      <c r="A1635" s="15" t="s">
        <v>18</v>
      </c>
      <c r="B1635" s="30">
        <v>12</v>
      </c>
      <c r="C1635" s="30">
        <v>9692</v>
      </c>
      <c r="D1635" s="10" t="s">
        <v>316</v>
      </c>
      <c r="E1635" s="15" t="s">
        <v>20</v>
      </c>
      <c r="F1635" s="15" t="s">
        <v>1104</v>
      </c>
      <c r="G1635" s="50">
        <v>2605</v>
      </c>
      <c r="H1635" s="50">
        <v>132</v>
      </c>
      <c r="I1635" s="58">
        <v>5.3400000000000003E-2</v>
      </c>
      <c r="J1635" s="50">
        <v>444800</v>
      </c>
      <c r="K1635" s="50">
        <v>2638</v>
      </c>
      <c r="L1635" s="53">
        <v>2465</v>
      </c>
      <c r="M1635" s="63">
        <f t="shared" si="177"/>
        <v>0.19075144508670519</v>
      </c>
      <c r="N1635" s="42" t="str">
        <f>IFERROR(VLOOKUP(C1635, マスタ!$E$2:$G$33, 3, TRUE), "")</f>
        <v>サービス</v>
      </c>
      <c r="O1635" s="15" t="str">
        <f>IF(F1635 = "", "", TEXT( WORKDAY(TEXT(LEFT(F1635, FIND("(", F1635) - 1), "yyyy/mm/dd"), 1, マスタ!$A$2:$A$106), "yyyymmdd"))</f>
        <v>20170915</v>
      </c>
      <c r="P1635" s="16">
        <v>42993</v>
      </c>
      <c r="Q1635" s="56">
        <v>2565</v>
      </c>
      <c r="R1635" s="56">
        <v>2692</v>
      </c>
      <c r="S1635" s="56">
        <v>2521</v>
      </c>
      <c r="T1635" s="15" t="str">
        <f t="shared" si="178"/>
        <v>有</v>
      </c>
      <c r="U1635" s="15" t="str">
        <f t="shared" si="179"/>
        <v>有</v>
      </c>
      <c r="V1635" s="67">
        <f t="shared" si="180"/>
        <v>-1.5355086372360827E-2</v>
      </c>
      <c r="W1635" s="17"/>
      <c r="X1635" s="46"/>
      <c r="Y1635" s="71">
        <f t="shared" si="181"/>
        <v>0</v>
      </c>
      <c r="Z1635" s="72">
        <v>2565</v>
      </c>
      <c r="AA1635" s="72">
        <v>2618</v>
      </c>
      <c r="AB1635" s="72">
        <v>2521</v>
      </c>
      <c r="AC1635" s="72">
        <v>2607</v>
      </c>
      <c r="AD1635" s="72">
        <v>44300</v>
      </c>
      <c r="AE1635" s="72">
        <v>2609</v>
      </c>
      <c r="AF1635" s="72">
        <v>2644</v>
      </c>
      <c r="AG1635" s="72">
        <v>2587</v>
      </c>
      <c r="AH1635" s="72">
        <v>2641</v>
      </c>
      <c r="AI1635" s="72">
        <v>10800</v>
      </c>
      <c r="AJ1635" s="72">
        <v>2642</v>
      </c>
      <c r="AK1635" s="72">
        <v>2642</v>
      </c>
      <c r="AL1635" s="72">
        <v>2610</v>
      </c>
      <c r="AM1635" s="72">
        <v>2630</v>
      </c>
      <c r="AN1635" s="72">
        <v>8200</v>
      </c>
      <c r="AO1635" s="72">
        <v>2630</v>
      </c>
      <c r="AP1635" s="72">
        <v>2646</v>
      </c>
      <c r="AQ1635" s="72">
        <v>2630</v>
      </c>
      <c r="AR1635" s="72">
        <v>2645</v>
      </c>
      <c r="AS1635" s="72">
        <v>5900</v>
      </c>
      <c r="AT1635" s="72">
        <v>2648</v>
      </c>
      <c r="AU1635" s="72">
        <v>2660</v>
      </c>
      <c r="AV1635" s="72">
        <v>2633</v>
      </c>
      <c r="AW1635" s="72">
        <v>2633</v>
      </c>
      <c r="AX1635" s="72">
        <v>13000</v>
      </c>
      <c r="AY1635" s="72">
        <v>2631</v>
      </c>
      <c r="AZ1635" s="72">
        <v>2640</v>
      </c>
      <c r="BA1635" s="72">
        <v>2618</v>
      </c>
      <c r="BB1635" s="72">
        <v>2633</v>
      </c>
      <c r="BC1635" s="72">
        <v>4900</v>
      </c>
    </row>
    <row r="1636" spans="1:55" s="72" customFormat="1" ht="27">
      <c r="A1636" s="15" t="s">
        <v>18</v>
      </c>
      <c r="B1636" s="30">
        <v>13</v>
      </c>
      <c r="C1636" s="30">
        <v>6065</v>
      </c>
      <c r="D1636" s="10" t="s">
        <v>40</v>
      </c>
      <c r="E1636" s="15" t="s">
        <v>20</v>
      </c>
      <c r="F1636" s="15" t="s">
        <v>1104</v>
      </c>
      <c r="G1636" s="50">
        <v>2309</v>
      </c>
      <c r="H1636" s="50">
        <v>109</v>
      </c>
      <c r="I1636" s="58">
        <v>4.9500000000000002E-2</v>
      </c>
      <c r="J1636" s="50">
        <v>173200</v>
      </c>
      <c r="K1636" s="50">
        <v>2380</v>
      </c>
      <c r="L1636" s="53">
        <v>2173</v>
      </c>
      <c r="M1636" s="63">
        <f t="shared" si="177"/>
        <v>0.34299516908212563</v>
      </c>
      <c r="N1636" s="42" t="str">
        <f>IFERROR(VLOOKUP(C1636, マスタ!$E$2:$G$33, 3, TRUE), "")</f>
        <v>機械</v>
      </c>
      <c r="O1636" s="15" t="str">
        <f>IF(F1636 = "", "", TEXT( WORKDAY(TEXT(LEFT(F1636, FIND("(", F1636) - 1), "yyyy/mm/dd"), 1, マスタ!$A$2:$A$106), "yyyymmdd"))</f>
        <v>20170915</v>
      </c>
      <c r="P1636" s="16">
        <v>42993</v>
      </c>
      <c r="Q1636" s="56">
        <v>2259</v>
      </c>
      <c r="R1636" s="56">
        <v>2422</v>
      </c>
      <c r="S1636" s="56">
        <v>2245</v>
      </c>
      <c r="T1636" s="15" t="str">
        <f t="shared" si="178"/>
        <v>有</v>
      </c>
      <c r="U1636" s="15" t="str">
        <f t="shared" si="179"/>
        <v>無</v>
      </c>
      <c r="V1636" s="67">
        <f t="shared" si="180"/>
        <v>-2.1654395842355956E-2</v>
      </c>
      <c r="W1636" s="17"/>
      <c r="X1636" s="46"/>
      <c r="Y1636" s="71">
        <f t="shared" si="181"/>
        <v>0</v>
      </c>
      <c r="Z1636" s="72">
        <v>2259</v>
      </c>
      <c r="AA1636" s="72">
        <v>2261</v>
      </c>
      <c r="AB1636" s="72">
        <v>2245</v>
      </c>
      <c r="AC1636" s="72">
        <v>2261</v>
      </c>
      <c r="AD1636" s="72">
        <v>9700</v>
      </c>
      <c r="AE1636" s="72">
        <v>2267</v>
      </c>
      <c r="AF1636" s="72">
        <v>2349</v>
      </c>
      <c r="AG1636" s="72">
        <v>2267</v>
      </c>
      <c r="AH1636" s="72">
        <v>2349</v>
      </c>
      <c r="AI1636" s="72">
        <v>6800</v>
      </c>
      <c r="AJ1636" s="72">
        <v>2329</v>
      </c>
      <c r="AK1636" s="72">
        <v>2330</v>
      </c>
      <c r="AL1636" s="72">
        <v>2290</v>
      </c>
      <c r="AM1636" s="72">
        <v>2290</v>
      </c>
      <c r="AN1636" s="72">
        <v>2200</v>
      </c>
      <c r="AO1636" s="72">
        <v>2310</v>
      </c>
      <c r="AP1636" s="72">
        <v>2310</v>
      </c>
      <c r="AQ1636" s="72">
        <v>2300</v>
      </c>
      <c r="AR1636" s="72">
        <v>2300</v>
      </c>
      <c r="AS1636" s="72">
        <v>700</v>
      </c>
      <c r="AT1636" s="72">
        <v>2293</v>
      </c>
      <c r="AU1636" s="72">
        <v>2303</v>
      </c>
      <c r="AV1636" s="72">
        <v>2290</v>
      </c>
      <c r="AW1636" s="72">
        <v>2300</v>
      </c>
      <c r="AX1636" s="72">
        <v>1500</v>
      </c>
      <c r="AY1636" s="72">
        <v>2293</v>
      </c>
      <c r="AZ1636" s="72">
        <v>2293</v>
      </c>
      <c r="BA1636" s="72">
        <v>2290</v>
      </c>
      <c r="BB1636" s="72">
        <v>2290</v>
      </c>
      <c r="BC1636" s="72">
        <v>2700</v>
      </c>
    </row>
    <row r="1637" spans="1:55" s="72" customFormat="1" ht="15">
      <c r="A1637" s="15" t="s">
        <v>18</v>
      </c>
      <c r="B1637" s="30">
        <v>14</v>
      </c>
      <c r="C1637" s="30">
        <v>9037</v>
      </c>
      <c r="D1637" s="10" t="s">
        <v>1105</v>
      </c>
      <c r="E1637" s="15" t="s">
        <v>20</v>
      </c>
      <c r="F1637" s="15" t="s">
        <v>1104</v>
      </c>
      <c r="G1637" s="50">
        <v>2980</v>
      </c>
      <c r="H1637" s="50">
        <v>140</v>
      </c>
      <c r="I1637" s="58">
        <v>4.9299999999999997E-2</v>
      </c>
      <c r="J1637" s="50">
        <v>124000</v>
      </c>
      <c r="K1637" s="50">
        <v>3050</v>
      </c>
      <c r="L1637" s="53">
        <v>2849</v>
      </c>
      <c r="M1637" s="63">
        <f t="shared" si="177"/>
        <v>0.34825870646766172</v>
      </c>
      <c r="N1637" s="42" t="str">
        <f>IFERROR(VLOOKUP(C1637, マスタ!$E$2:$G$33, 3, TRUE), "")</f>
        <v>陸運</v>
      </c>
      <c r="O1637" s="15" t="str">
        <f>IF(F1637 = "", "", TEXT( WORKDAY(TEXT(LEFT(F1637, FIND("(", F1637) - 1), "yyyy/mm/dd"), 1, マスタ!$A$2:$A$106), "yyyymmdd"))</f>
        <v>20170915</v>
      </c>
      <c r="P1637" s="16">
        <v>42993</v>
      </c>
      <c r="Q1637" s="56">
        <v>2981</v>
      </c>
      <c r="R1637" s="56">
        <v>2981</v>
      </c>
      <c r="S1637" s="56">
        <v>2935</v>
      </c>
      <c r="T1637" s="15" t="str">
        <f t="shared" si="178"/>
        <v>無</v>
      </c>
      <c r="U1637" s="15" t="str">
        <f t="shared" si="179"/>
        <v>有</v>
      </c>
      <c r="V1637" s="67">
        <f t="shared" si="180"/>
        <v>3.3557046979870719E-4</v>
      </c>
      <c r="W1637" s="17"/>
      <c r="X1637" s="46"/>
      <c r="Y1637" s="71">
        <f t="shared" si="181"/>
        <v>0</v>
      </c>
      <c r="Z1637" s="72">
        <v>2981</v>
      </c>
      <c r="AA1637" s="72">
        <v>2981</v>
      </c>
      <c r="AB1637" s="72">
        <v>2966</v>
      </c>
      <c r="AC1637" s="72">
        <v>2966</v>
      </c>
      <c r="AD1637" s="72">
        <v>6400</v>
      </c>
      <c r="AE1637" s="72">
        <v>2961</v>
      </c>
      <c r="AF1637" s="72">
        <v>2961</v>
      </c>
      <c r="AG1637" s="72">
        <v>2935</v>
      </c>
      <c r="AH1637" s="72">
        <v>2935</v>
      </c>
      <c r="AI1637" s="72">
        <v>3200</v>
      </c>
      <c r="AJ1637" s="72">
        <v>2941</v>
      </c>
      <c r="AK1637" s="72">
        <v>2945</v>
      </c>
      <c r="AL1637" s="72">
        <v>2940</v>
      </c>
      <c r="AM1637" s="72">
        <v>2945</v>
      </c>
      <c r="AN1637" s="72">
        <v>1300</v>
      </c>
      <c r="AO1637" s="72">
        <v>2948</v>
      </c>
      <c r="AP1637" s="72">
        <v>2966</v>
      </c>
      <c r="AQ1637" s="72">
        <v>2947</v>
      </c>
      <c r="AR1637" s="72">
        <v>2962</v>
      </c>
      <c r="AS1637" s="72">
        <v>1400</v>
      </c>
      <c r="AT1637" s="72">
        <v>2965</v>
      </c>
      <c r="AU1637" s="72">
        <v>2974</v>
      </c>
      <c r="AV1637" s="72">
        <v>2965</v>
      </c>
      <c r="AW1637" s="72">
        <v>2965</v>
      </c>
      <c r="AX1637" s="72">
        <v>1600</v>
      </c>
      <c r="AY1637" s="72">
        <v>2969</v>
      </c>
      <c r="AZ1637" s="72">
        <v>2971</v>
      </c>
      <c r="BA1637" s="72">
        <v>2969</v>
      </c>
      <c r="BB1637" s="72">
        <v>2971</v>
      </c>
      <c r="BC1637" s="72">
        <v>300</v>
      </c>
    </row>
    <row r="1638" spans="1:55" s="72" customFormat="1" ht="27">
      <c r="A1638" s="15" t="s">
        <v>18</v>
      </c>
      <c r="B1638" s="30">
        <v>15</v>
      </c>
      <c r="C1638" s="30">
        <v>3097</v>
      </c>
      <c r="D1638" s="10" t="s">
        <v>305</v>
      </c>
      <c r="E1638" s="15" t="s">
        <v>20</v>
      </c>
      <c r="F1638" s="15" t="s">
        <v>1104</v>
      </c>
      <c r="G1638" s="50">
        <v>7090</v>
      </c>
      <c r="H1638" s="50">
        <v>300</v>
      </c>
      <c r="I1638" s="58">
        <v>4.4200000000000003E-2</v>
      </c>
      <c r="J1638" s="50">
        <v>63600</v>
      </c>
      <c r="K1638" s="50">
        <v>7140</v>
      </c>
      <c r="L1638" s="53">
        <v>6850</v>
      </c>
      <c r="M1638" s="63">
        <f t="shared" si="177"/>
        <v>0.17241379310344829</v>
      </c>
      <c r="N1638" s="42" t="str">
        <f>IFERROR(VLOOKUP(C1638, マスタ!$E$2:$G$33, 3, TRUE), "")</f>
        <v>繊維製品</v>
      </c>
      <c r="O1638" s="15" t="str">
        <f>IF(F1638 = "", "", TEXT( WORKDAY(TEXT(LEFT(F1638, FIND("(", F1638) - 1), "yyyy/mm/dd"), 1, マスタ!$A$2:$A$106), "yyyymmdd"))</f>
        <v>20170915</v>
      </c>
      <c r="P1638" s="16">
        <v>42993</v>
      </c>
      <c r="Q1638" s="56">
        <v>7090</v>
      </c>
      <c r="R1638" s="56">
        <v>7090</v>
      </c>
      <c r="S1638" s="56">
        <v>6930</v>
      </c>
      <c r="T1638" s="15" t="str">
        <f t="shared" si="178"/>
        <v>無</v>
      </c>
      <c r="U1638" s="15" t="str">
        <f t="shared" si="179"/>
        <v>有</v>
      </c>
      <c r="V1638" s="67">
        <f t="shared" si="180"/>
        <v>0</v>
      </c>
      <c r="W1638" s="17"/>
      <c r="X1638" s="46"/>
      <c r="Y1638" s="71">
        <f t="shared" si="181"/>
        <v>0</v>
      </c>
      <c r="Z1638" s="72">
        <v>7090</v>
      </c>
      <c r="AA1638" s="72">
        <v>7090</v>
      </c>
      <c r="AB1638" s="72">
        <v>7020</v>
      </c>
      <c r="AC1638" s="72">
        <v>7020</v>
      </c>
      <c r="AD1638" s="72">
        <v>2300</v>
      </c>
      <c r="AE1638" s="72">
        <v>7020</v>
      </c>
      <c r="AF1638" s="72">
        <v>7040</v>
      </c>
      <c r="AG1638" s="72">
        <v>7020</v>
      </c>
      <c r="AH1638" s="72">
        <v>7040</v>
      </c>
      <c r="AI1638" s="72">
        <v>300</v>
      </c>
      <c r="AJ1638" s="72">
        <v>7050</v>
      </c>
      <c r="AK1638" s="72">
        <v>7070</v>
      </c>
      <c r="AL1638" s="72">
        <v>7050</v>
      </c>
      <c r="AM1638" s="72">
        <v>7050</v>
      </c>
      <c r="AN1638" s="72">
        <v>500</v>
      </c>
      <c r="AO1638" s="72">
        <v>7040</v>
      </c>
      <c r="AP1638" s="72">
        <v>7040</v>
      </c>
      <c r="AQ1638" s="72">
        <v>7040</v>
      </c>
      <c r="AR1638" s="72">
        <v>7040</v>
      </c>
      <c r="AS1638" s="72">
        <v>200</v>
      </c>
      <c r="AT1638" s="72">
        <v>7040</v>
      </c>
      <c r="AU1638" s="72">
        <v>7040</v>
      </c>
      <c r="AV1638" s="72">
        <v>7040</v>
      </c>
      <c r="AW1638" s="72">
        <v>7040</v>
      </c>
      <c r="AX1638" s="72">
        <v>100</v>
      </c>
      <c r="AY1638" s="72">
        <v>7060</v>
      </c>
      <c r="AZ1638" s="72">
        <v>7060</v>
      </c>
      <c r="BA1638" s="72">
        <v>7050</v>
      </c>
      <c r="BB1638" s="72">
        <v>7050</v>
      </c>
      <c r="BC1638" s="72">
        <v>500</v>
      </c>
    </row>
    <row r="1639" spans="1:55" s="72" customFormat="1" ht="27">
      <c r="A1639" s="15" t="s">
        <v>18</v>
      </c>
      <c r="B1639" s="30">
        <v>16</v>
      </c>
      <c r="C1639" s="30">
        <v>5331</v>
      </c>
      <c r="D1639" s="10" t="s">
        <v>204</v>
      </c>
      <c r="E1639" s="15" t="s">
        <v>20</v>
      </c>
      <c r="F1639" s="15" t="s">
        <v>1104</v>
      </c>
      <c r="G1639" s="50">
        <v>5290</v>
      </c>
      <c r="H1639" s="50">
        <v>220</v>
      </c>
      <c r="I1639" s="58">
        <v>4.3400000000000001E-2</v>
      </c>
      <c r="J1639" s="50">
        <v>101800</v>
      </c>
      <c r="K1639" s="50">
        <v>5330</v>
      </c>
      <c r="L1639" s="53">
        <v>5170</v>
      </c>
      <c r="M1639" s="63">
        <f t="shared" si="177"/>
        <v>0.25</v>
      </c>
      <c r="N1639" s="42" t="str">
        <f>IFERROR(VLOOKUP(C1639, マスタ!$E$2:$G$33, 3, TRUE), "")</f>
        <v>窯業</v>
      </c>
      <c r="O1639" s="15" t="str">
        <f>IF(F1639 = "", "", TEXT( WORKDAY(TEXT(LEFT(F1639, FIND("(", F1639) - 1), "yyyy/mm/dd"), 1, マスタ!$A$2:$A$106), "yyyymmdd"))</f>
        <v>20170915</v>
      </c>
      <c r="P1639" s="16">
        <v>42993</v>
      </c>
      <c r="Q1639" s="56">
        <v>5290</v>
      </c>
      <c r="R1639" s="56">
        <v>5540</v>
      </c>
      <c r="S1639" s="56">
        <v>5260</v>
      </c>
      <c r="T1639" s="15" t="str">
        <f t="shared" si="178"/>
        <v>有</v>
      </c>
      <c r="U1639" s="15" t="str">
        <f t="shared" si="179"/>
        <v>無</v>
      </c>
      <c r="V1639" s="67">
        <f t="shared" si="180"/>
        <v>0</v>
      </c>
      <c r="W1639" s="17"/>
      <c r="X1639" s="46"/>
      <c r="Y1639" s="71">
        <f t="shared" si="181"/>
        <v>0</v>
      </c>
      <c r="Z1639" s="72">
        <v>5290</v>
      </c>
      <c r="AA1639" s="72">
        <v>5310</v>
      </c>
      <c r="AB1639" s="72">
        <v>5260</v>
      </c>
      <c r="AC1639" s="72">
        <v>5310</v>
      </c>
      <c r="AD1639" s="72">
        <v>4800</v>
      </c>
      <c r="AE1639" s="72">
        <v>5320</v>
      </c>
      <c r="AF1639" s="72">
        <v>5390</v>
      </c>
      <c r="AG1639" s="72">
        <v>5320</v>
      </c>
      <c r="AH1639" s="72">
        <v>5390</v>
      </c>
      <c r="AI1639" s="72">
        <v>6700</v>
      </c>
      <c r="AJ1639" s="72">
        <v>5380</v>
      </c>
      <c r="AK1639" s="72">
        <v>5390</v>
      </c>
      <c r="AL1639" s="72">
        <v>5370</v>
      </c>
      <c r="AM1639" s="72">
        <v>5380</v>
      </c>
      <c r="AN1639" s="72">
        <v>1700</v>
      </c>
      <c r="AO1639" s="72">
        <v>5370</v>
      </c>
      <c r="AP1639" s="72">
        <v>5380</v>
      </c>
      <c r="AQ1639" s="72">
        <v>5370</v>
      </c>
      <c r="AR1639" s="72">
        <v>5370</v>
      </c>
      <c r="AS1639" s="72">
        <v>1300</v>
      </c>
      <c r="AT1639" s="72">
        <v>5370</v>
      </c>
      <c r="AU1639" s="72">
        <v>5390</v>
      </c>
      <c r="AV1639" s="72">
        <v>5370</v>
      </c>
      <c r="AW1639" s="72">
        <v>5390</v>
      </c>
      <c r="AX1639" s="72">
        <v>1100</v>
      </c>
      <c r="AY1639" s="72">
        <v>5380</v>
      </c>
      <c r="AZ1639" s="72">
        <v>5390</v>
      </c>
      <c r="BA1639" s="72">
        <v>5380</v>
      </c>
      <c r="BB1639" s="72">
        <v>5390</v>
      </c>
      <c r="BC1639" s="72">
        <v>500</v>
      </c>
    </row>
    <row r="1640" spans="1:55" s="72" customFormat="1" ht="15">
      <c r="A1640" s="15" t="s">
        <v>18</v>
      </c>
      <c r="B1640" s="30">
        <v>19</v>
      </c>
      <c r="C1640" s="30">
        <v>3662</v>
      </c>
      <c r="D1640" s="10" t="s">
        <v>215</v>
      </c>
      <c r="E1640" s="15" t="s">
        <v>20</v>
      </c>
      <c r="F1640" s="15" t="s">
        <v>1104</v>
      </c>
      <c r="G1640" s="50">
        <v>3030</v>
      </c>
      <c r="H1640" s="50">
        <v>118</v>
      </c>
      <c r="I1640" s="58">
        <v>4.0500000000000001E-2</v>
      </c>
      <c r="J1640" s="50">
        <v>982800</v>
      </c>
      <c r="K1640" s="50">
        <v>3065</v>
      </c>
      <c r="L1640" s="53">
        <v>2920</v>
      </c>
      <c r="M1640" s="63">
        <f t="shared" si="177"/>
        <v>0.2413793103448276</v>
      </c>
      <c r="N1640" s="42" t="str">
        <f>IFERROR(VLOOKUP(C1640, マスタ!$E$2:$G$33, 3, TRUE), "")</f>
        <v>36</v>
      </c>
      <c r="O1640" s="15" t="str">
        <f>IF(F1640 = "", "", TEXT( WORKDAY(TEXT(LEFT(F1640, FIND("(", F1640) - 1), "yyyy/mm/dd"), 1, マスタ!$A$2:$A$106), "yyyymmdd"))</f>
        <v>20170915</v>
      </c>
      <c r="P1640" s="16">
        <v>42993</v>
      </c>
      <c r="Q1640" s="56">
        <v>2980</v>
      </c>
      <c r="R1640" s="56">
        <v>3030</v>
      </c>
      <c r="S1640" s="56">
        <v>2970</v>
      </c>
      <c r="T1640" s="15" t="str">
        <f t="shared" si="178"/>
        <v>有</v>
      </c>
      <c r="U1640" s="15" t="str">
        <f t="shared" si="179"/>
        <v>無</v>
      </c>
      <c r="V1640" s="67">
        <f t="shared" si="180"/>
        <v>-1.6501650165016479E-2</v>
      </c>
      <c r="W1640" s="17"/>
      <c r="X1640" s="46"/>
      <c r="Y1640" s="71">
        <f t="shared" si="181"/>
        <v>0</v>
      </c>
      <c r="Z1640" s="72">
        <v>2980</v>
      </c>
      <c r="AA1640" s="72">
        <v>3020</v>
      </c>
      <c r="AB1640" s="72">
        <v>2970</v>
      </c>
      <c r="AC1640" s="72">
        <v>3020</v>
      </c>
      <c r="AD1640" s="72">
        <v>53200</v>
      </c>
      <c r="AE1640" s="72">
        <v>3020</v>
      </c>
      <c r="AF1640" s="72">
        <v>3030</v>
      </c>
      <c r="AG1640" s="72">
        <v>3005</v>
      </c>
      <c r="AH1640" s="72">
        <v>3015</v>
      </c>
      <c r="AI1640" s="72">
        <v>12500</v>
      </c>
      <c r="AJ1640" s="72">
        <v>3010</v>
      </c>
      <c r="AK1640" s="72">
        <v>3015</v>
      </c>
      <c r="AL1640" s="72">
        <v>3005</v>
      </c>
      <c r="AM1640" s="72">
        <v>3010</v>
      </c>
      <c r="AN1640" s="72">
        <v>5800</v>
      </c>
      <c r="AO1640" s="72">
        <v>3005</v>
      </c>
      <c r="AP1640" s="72">
        <v>3010</v>
      </c>
      <c r="AQ1640" s="72">
        <v>3000</v>
      </c>
      <c r="AR1640" s="72">
        <v>3005</v>
      </c>
      <c r="AS1640" s="72">
        <v>7100</v>
      </c>
      <c r="AT1640" s="72">
        <v>3005</v>
      </c>
      <c r="AU1640" s="72">
        <v>3010</v>
      </c>
      <c r="AV1640" s="72">
        <v>3005</v>
      </c>
      <c r="AW1640" s="72">
        <v>3005</v>
      </c>
      <c r="AX1640" s="72">
        <v>5500</v>
      </c>
      <c r="AY1640" s="72">
        <v>3005</v>
      </c>
      <c r="AZ1640" s="72">
        <v>3010</v>
      </c>
      <c r="BA1640" s="72">
        <v>2997</v>
      </c>
      <c r="BB1640" s="72">
        <v>3000</v>
      </c>
      <c r="BC1640" s="72">
        <v>8700</v>
      </c>
    </row>
    <row r="1641" spans="1:55" s="72" customFormat="1" ht="15">
      <c r="A1641" s="15" t="s">
        <v>18</v>
      </c>
      <c r="B1641" s="30">
        <v>20</v>
      </c>
      <c r="C1641" s="30">
        <v>6804</v>
      </c>
      <c r="D1641" s="10" t="s">
        <v>363</v>
      </c>
      <c r="E1641" s="15" t="s">
        <v>20</v>
      </c>
      <c r="F1641" s="15" t="s">
        <v>1104</v>
      </c>
      <c r="G1641" s="50">
        <v>1718</v>
      </c>
      <c r="H1641" s="50">
        <v>65</v>
      </c>
      <c r="I1641" s="58">
        <v>3.9300000000000002E-2</v>
      </c>
      <c r="J1641" s="50">
        <v>1969800</v>
      </c>
      <c r="K1641" s="50">
        <v>1770</v>
      </c>
      <c r="L1641" s="53">
        <v>1660</v>
      </c>
      <c r="M1641" s="63">
        <f t="shared" si="177"/>
        <v>0.47272727272727272</v>
      </c>
      <c r="N1641" s="42" t="str">
        <f>IFERROR(VLOOKUP(C1641, マスタ!$E$2:$G$33, 3, TRUE), "")</f>
        <v>電気</v>
      </c>
      <c r="O1641" s="15" t="str">
        <f>IF(F1641 = "", "", TEXT( WORKDAY(TEXT(LEFT(F1641, FIND("(", F1641) - 1), "yyyy/mm/dd"), 1, マスタ!$A$2:$A$106), "yyyymmdd"))</f>
        <v>20170915</v>
      </c>
      <c r="P1641" s="16">
        <v>42993</v>
      </c>
      <c r="Q1641" s="56">
        <v>1711</v>
      </c>
      <c r="R1641" s="56">
        <v>1745</v>
      </c>
      <c r="S1641" s="56">
        <v>1689</v>
      </c>
      <c r="T1641" s="15" t="str">
        <f t="shared" si="178"/>
        <v>有</v>
      </c>
      <c r="U1641" s="15" t="str">
        <f t="shared" si="179"/>
        <v>有</v>
      </c>
      <c r="V1641" s="67">
        <f t="shared" si="180"/>
        <v>-4.0745052386496061E-3</v>
      </c>
      <c r="W1641" s="17"/>
      <c r="X1641" s="46"/>
      <c r="Y1641" s="71">
        <f t="shared" si="181"/>
        <v>0</v>
      </c>
      <c r="Z1641" s="72">
        <v>1711</v>
      </c>
      <c r="AA1641" s="72">
        <v>1721</v>
      </c>
      <c r="AB1641" s="72">
        <v>1689</v>
      </c>
      <c r="AC1641" s="72">
        <v>1703</v>
      </c>
      <c r="AD1641" s="72">
        <v>99900</v>
      </c>
      <c r="AE1641" s="72">
        <v>1700</v>
      </c>
      <c r="AF1641" s="72">
        <v>1720</v>
      </c>
      <c r="AG1641" s="72">
        <v>1700</v>
      </c>
      <c r="AH1641" s="72">
        <v>1720</v>
      </c>
      <c r="AI1641" s="72">
        <v>27900</v>
      </c>
      <c r="AJ1641" s="72">
        <v>1718</v>
      </c>
      <c r="AK1641" s="72">
        <v>1732</v>
      </c>
      <c r="AL1641" s="72">
        <v>1718</v>
      </c>
      <c r="AM1641" s="72">
        <v>1731</v>
      </c>
      <c r="AN1641" s="72">
        <v>66300</v>
      </c>
      <c r="AO1641" s="72">
        <v>1730</v>
      </c>
      <c r="AP1641" s="72">
        <v>1745</v>
      </c>
      <c r="AQ1641" s="72">
        <v>1729</v>
      </c>
      <c r="AR1641" s="72">
        <v>1738</v>
      </c>
      <c r="AS1641" s="72">
        <v>61500</v>
      </c>
      <c r="AT1641" s="72">
        <v>1738</v>
      </c>
      <c r="AU1641" s="72">
        <v>1740</v>
      </c>
      <c r="AV1641" s="72">
        <v>1724</v>
      </c>
      <c r="AW1641" s="72">
        <v>1725</v>
      </c>
      <c r="AX1641" s="72">
        <v>51200</v>
      </c>
      <c r="AY1641" s="72">
        <v>1727</v>
      </c>
      <c r="AZ1641" s="72">
        <v>1739</v>
      </c>
      <c r="BA1641" s="72">
        <v>1727</v>
      </c>
      <c r="BB1641" s="72">
        <v>1731</v>
      </c>
      <c r="BC1641" s="72">
        <v>32000</v>
      </c>
    </row>
    <row r="1642" spans="1:55" s="72" customFormat="1" ht="27">
      <c r="A1642" s="15" t="s">
        <v>18</v>
      </c>
      <c r="B1642" s="30">
        <v>21</v>
      </c>
      <c r="C1642" s="30">
        <v>9627</v>
      </c>
      <c r="D1642" s="10" t="s">
        <v>1106</v>
      </c>
      <c r="E1642" s="15" t="s">
        <v>20</v>
      </c>
      <c r="F1642" s="15" t="s">
        <v>1104</v>
      </c>
      <c r="G1642" s="50">
        <v>8250</v>
      </c>
      <c r="H1642" s="50">
        <v>310</v>
      </c>
      <c r="I1642" s="58">
        <v>3.9E-2</v>
      </c>
      <c r="J1642" s="50">
        <v>834100</v>
      </c>
      <c r="K1642" s="50">
        <v>8360</v>
      </c>
      <c r="L1642" s="53">
        <v>8050</v>
      </c>
      <c r="M1642" s="63">
        <f t="shared" si="177"/>
        <v>0.35483870967741937</v>
      </c>
      <c r="N1642" s="42" t="str">
        <f>IFERROR(VLOOKUP(C1642, マスタ!$E$2:$G$33, 3, TRUE), "")</f>
        <v>サービス</v>
      </c>
      <c r="O1642" s="15" t="str">
        <f>IF(F1642 = "", "", TEXT( WORKDAY(TEXT(LEFT(F1642, FIND("(", F1642) - 1), "yyyy/mm/dd"), 1, マスタ!$A$2:$A$106), "yyyymmdd"))</f>
        <v>20170915</v>
      </c>
      <c r="P1642" s="16">
        <v>42993</v>
      </c>
      <c r="Q1642" s="56">
        <v>8190</v>
      </c>
      <c r="R1642" s="56">
        <v>8190</v>
      </c>
      <c r="S1642" s="56">
        <v>7860</v>
      </c>
      <c r="T1642" s="15" t="str">
        <f t="shared" si="178"/>
        <v>無</v>
      </c>
      <c r="U1642" s="15" t="str">
        <f t="shared" si="179"/>
        <v>有</v>
      </c>
      <c r="V1642" s="67">
        <f t="shared" si="180"/>
        <v>-7.2727272727273196E-3</v>
      </c>
      <c r="W1642" s="17"/>
      <c r="X1642" s="46"/>
      <c r="Y1642" s="71">
        <f t="shared" si="181"/>
        <v>0</v>
      </c>
      <c r="Z1642" s="72">
        <v>8190</v>
      </c>
      <c r="AA1642" s="72">
        <v>8190</v>
      </c>
      <c r="AB1642" s="72">
        <v>8060</v>
      </c>
      <c r="AC1642" s="72">
        <v>8070</v>
      </c>
      <c r="AD1642" s="72">
        <v>38600</v>
      </c>
      <c r="AE1642" s="72">
        <v>8070</v>
      </c>
      <c r="AF1642" s="72">
        <v>8080</v>
      </c>
      <c r="AG1642" s="72">
        <v>7970</v>
      </c>
      <c r="AH1642" s="72">
        <v>7970</v>
      </c>
      <c r="AI1642" s="72">
        <v>46000</v>
      </c>
      <c r="AJ1642" s="72">
        <v>7970</v>
      </c>
      <c r="AK1642" s="72">
        <v>8020</v>
      </c>
      <c r="AL1642" s="72">
        <v>7970</v>
      </c>
      <c r="AM1642" s="72">
        <v>8010</v>
      </c>
      <c r="AN1642" s="72">
        <v>13500</v>
      </c>
      <c r="AO1642" s="72">
        <v>7990</v>
      </c>
      <c r="AP1642" s="72">
        <v>8000</v>
      </c>
      <c r="AQ1642" s="72">
        <v>7930</v>
      </c>
      <c r="AR1642" s="72">
        <v>7930</v>
      </c>
      <c r="AS1642" s="72">
        <v>19700</v>
      </c>
      <c r="AT1642" s="72">
        <v>7940</v>
      </c>
      <c r="AU1642" s="72">
        <v>7990</v>
      </c>
      <c r="AV1642" s="72">
        <v>7920</v>
      </c>
      <c r="AW1642" s="72">
        <v>7920</v>
      </c>
      <c r="AX1642" s="72">
        <v>24000</v>
      </c>
      <c r="AY1642" s="72">
        <v>7940</v>
      </c>
      <c r="AZ1642" s="72">
        <v>7960</v>
      </c>
      <c r="BA1642" s="72">
        <v>7930</v>
      </c>
      <c r="BB1642" s="72">
        <v>7950</v>
      </c>
      <c r="BC1642" s="72">
        <v>5900</v>
      </c>
    </row>
    <row r="1643" spans="1:55" s="72" customFormat="1" ht="15">
      <c r="A1643" s="15" t="s">
        <v>18</v>
      </c>
      <c r="B1643" s="30">
        <v>22</v>
      </c>
      <c r="C1643" s="30">
        <v>9882</v>
      </c>
      <c r="D1643" s="10" t="s">
        <v>195</v>
      </c>
      <c r="E1643" s="15" t="s">
        <v>20</v>
      </c>
      <c r="F1643" s="15" t="s">
        <v>1104</v>
      </c>
      <c r="G1643" s="50">
        <v>3065</v>
      </c>
      <c r="H1643" s="50">
        <v>113</v>
      </c>
      <c r="I1643" s="58">
        <v>3.8300000000000001E-2</v>
      </c>
      <c r="J1643" s="50">
        <v>74200</v>
      </c>
      <c r="K1643" s="50">
        <v>3080</v>
      </c>
      <c r="L1643" s="53">
        <v>2963</v>
      </c>
      <c r="M1643" s="63">
        <f t="shared" si="177"/>
        <v>0.12820512820512819</v>
      </c>
      <c r="N1643" s="42" t="str">
        <f>IFERROR(VLOOKUP(C1643, マスタ!$E$2:$G$33, 3, TRUE), "")</f>
        <v>サービス</v>
      </c>
      <c r="O1643" s="15" t="str">
        <f>IF(F1643 = "", "", TEXT( WORKDAY(TEXT(LEFT(F1643, FIND("(", F1643) - 1), "yyyy/mm/dd"), 1, マスタ!$A$2:$A$106), "yyyymmdd"))</f>
        <v>20170915</v>
      </c>
      <c r="P1643" s="16">
        <v>42993</v>
      </c>
      <c r="Q1643" s="56">
        <v>3060</v>
      </c>
      <c r="R1643" s="56">
        <v>3085</v>
      </c>
      <c r="S1643" s="56">
        <v>3025</v>
      </c>
      <c r="T1643" s="15" t="str">
        <f t="shared" si="178"/>
        <v>無</v>
      </c>
      <c r="U1643" s="15" t="str">
        <f t="shared" si="179"/>
        <v>有</v>
      </c>
      <c r="V1643" s="67">
        <f t="shared" si="180"/>
        <v>-1.6313213703099683E-3</v>
      </c>
      <c r="W1643" s="17"/>
      <c r="X1643" s="46"/>
      <c r="Y1643" s="71">
        <f t="shared" si="181"/>
        <v>0</v>
      </c>
      <c r="Z1643" s="72">
        <v>3060</v>
      </c>
      <c r="AA1643" s="72">
        <v>3060</v>
      </c>
      <c r="AB1643" s="72">
        <v>3040</v>
      </c>
      <c r="AC1643" s="72">
        <v>3055</v>
      </c>
      <c r="AD1643" s="72">
        <v>7000</v>
      </c>
      <c r="AE1643" s="72">
        <v>3060</v>
      </c>
      <c r="AF1643" s="72">
        <v>3075</v>
      </c>
      <c r="AG1643" s="72">
        <v>3060</v>
      </c>
      <c r="AH1643" s="72">
        <v>3075</v>
      </c>
      <c r="AI1643" s="72">
        <v>1600</v>
      </c>
      <c r="AJ1643" s="72">
        <v>3075</v>
      </c>
      <c r="AK1643" s="72">
        <v>3075</v>
      </c>
      <c r="AL1643" s="72">
        <v>3075</v>
      </c>
      <c r="AM1643" s="72">
        <v>3075</v>
      </c>
      <c r="AN1643" s="72">
        <v>300</v>
      </c>
      <c r="AO1643" s="72">
        <v>3075</v>
      </c>
      <c r="AP1643" s="72">
        <v>3080</v>
      </c>
      <c r="AQ1643" s="72">
        <v>3070</v>
      </c>
      <c r="AR1643" s="72">
        <v>3070</v>
      </c>
      <c r="AS1643" s="72">
        <v>1700</v>
      </c>
      <c r="AT1643" s="72">
        <v>3065</v>
      </c>
      <c r="AU1643" s="72">
        <v>3075</v>
      </c>
      <c r="AV1643" s="72">
        <v>3065</v>
      </c>
      <c r="AW1643" s="72">
        <v>3070</v>
      </c>
      <c r="AX1643" s="72">
        <v>1500</v>
      </c>
      <c r="BC1643" s="72">
        <v>0</v>
      </c>
    </row>
    <row r="1644" spans="1:55" s="72" customFormat="1" ht="15">
      <c r="A1644" s="15" t="s">
        <v>18</v>
      </c>
      <c r="B1644" s="30">
        <v>23</v>
      </c>
      <c r="C1644" s="30">
        <v>2154</v>
      </c>
      <c r="D1644" s="10" t="s">
        <v>185</v>
      </c>
      <c r="E1644" s="15" t="s">
        <v>20</v>
      </c>
      <c r="F1644" s="15" t="s">
        <v>1104</v>
      </c>
      <c r="G1644" s="50">
        <v>3190</v>
      </c>
      <c r="H1644" s="50">
        <v>115</v>
      </c>
      <c r="I1644" s="58">
        <v>3.7400000000000003E-2</v>
      </c>
      <c r="J1644" s="50">
        <v>133500</v>
      </c>
      <c r="K1644" s="50">
        <v>3210</v>
      </c>
      <c r="L1644" s="53">
        <v>3085</v>
      </c>
      <c r="M1644" s="63">
        <f t="shared" si="177"/>
        <v>0.16</v>
      </c>
      <c r="N1644" s="42" t="str">
        <f>IFERROR(VLOOKUP(C1644, マスタ!$E$2:$G$33, 3, TRUE), "")</f>
        <v>食品</v>
      </c>
      <c r="O1644" s="15" t="str">
        <f>IF(F1644 = "", "", TEXT( WORKDAY(TEXT(LEFT(F1644, FIND("(", F1644) - 1), "yyyy/mm/dd"), 1, マスタ!$A$2:$A$106), "yyyymmdd"))</f>
        <v>20170915</v>
      </c>
      <c r="P1644" s="16">
        <v>42993</v>
      </c>
      <c r="Q1644" s="56">
        <v>3190</v>
      </c>
      <c r="R1644" s="56">
        <v>3270</v>
      </c>
      <c r="S1644" s="56">
        <v>3135</v>
      </c>
      <c r="T1644" s="15" t="str">
        <f t="shared" si="178"/>
        <v>有</v>
      </c>
      <c r="U1644" s="15" t="str">
        <f t="shared" si="179"/>
        <v>有</v>
      </c>
      <c r="V1644" s="67">
        <f t="shared" si="180"/>
        <v>0</v>
      </c>
      <c r="W1644" s="17"/>
      <c r="X1644" s="46"/>
      <c r="Y1644" s="71">
        <f t="shared" si="181"/>
        <v>0</v>
      </c>
      <c r="Z1644" s="72">
        <v>3190</v>
      </c>
      <c r="AA1644" s="72">
        <v>3235</v>
      </c>
      <c r="AB1644" s="72">
        <v>3190</v>
      </c>
      <c r="AC1644" s="72">
        <v>3235</v>
      </c>
      <c r="AD1644" s="72">
        <v>9900</v>
      </c>
      <c r="AE1644" s="72">
        <v>3235</v>
      </c>
      <c r="AF1644" s="72">
        <v>3265</v>
      </c>
      <c r="AG1644" s="72">
        <v>3235</v>
      </c>
      <c r="AH1644" s="72">
        <v>3265</v>
      </c>
      <c r="AI1644" s="72">
        <v>8900</v>
      </c>
      <c r="AJ1644" s="72">
        <v>3260</v>
      </c>
      <c r="AK1644" s="72">
        <v>3270</v>
      </c>
      <c r="AL1644" s="72">
        <v>3235</v>
      </c>
      <c r="AM1644" s="72">
        <v>3235</v>
      </c>
      <c r="AN1644" s="72">
        <v>5600</v>
      </c>
      <c r="AO1644" s="72">
        <v>3230</v>
      </c>
      <c r="AP1644" s="72">
        <v>3245</v>
      </c>
      <c r="AQ1644" s="72">
        <v>3215</v>
      </c>
      <c r="AR1644" s="72">
        <v>3215</v>
      </c>
      <c r="AS1644" s="72">
        <v>2300</v>
      </c>
      <c r="AT1644" s="72">
        <v>3215</v>
      </c>
      <c r="AU1644" s="72">
        <v>3215</v>
      </c>
      <c r="AV1644" s="72">
        <v>3200</v>
      </c>
      <c r="AW1644" s="72">
        <v>3215</v>
      </c>
      <c r="AX1644" s="72">
        <v>4700</v>
      </c>
      <c r="AY1644" s="72">
        <v>3215</v>
      </c>
      <c r="AZ1644" s="72">
        <v>3215</v>
      </c>
      <c r="BA1644" s="72">
        <v>3185</v>
      </c>
      <c r="BB1644" s="72">
        <v>3185</v>
      </c>
      <c r="BC1644" s="72">
        <v>1700</v>
      </c>
    </row>
    <row r="1645" spans="1:55" s="72" customFormat="1" ht="15">
      <c r="A1645" s="15" t="s">
        <v>18</v>
      </c>
      <c r="B1645" s="30">
        <v>26</v>
      </c>
      <c r="C1645" s="30">
        <v>3659</v>
      </c>
      <c r="D1645" s="10" t="s">
        <v>519</v>
      </c>
      <c r="E1645" s="15" t="s">
        <v>20</v>
      </c>
      <c r="F1645" s="15" t="s">
        <v>1104</v>
      </c>
      <c r="G1645" s="50">
        <v>2831</v>
      </c>
      <c r="H1645" s="50">
        <v>99</v>
      </c>
      <c r="I1645" s="58">
        <v>3.6200000000000003E-2</v>
      </c>
      <c r="J1645" s="50">
        <v>2099700</v>
      </c>
      <c r="K1645" s="50">
        <v>2854</v>
      </c>
      <c r="L1645" s="53">
        <v>2780</v>
      </c>
      <c r="M1645" s="63">
        <f t="shared" si="177"/>
        <v>0.3108108108108108</v>
      </c>
      <c r="N1645" s="42" t="str">
        <f>IFERROR(VLOOKUP(C1645, マスタ!$E$2:$G$33, 3, TRUE), "")</f>
        <v>36</v>
      </c>
      <c r="O1645" s="15" t="str">
        <f>IF(F1645 = "", "", TEXT( WORKDAY(TEXT(LEFT(F1645, FIND("(", F1645) - 1), "yyyy/mm/dd"), 1, マスタ!$A$2:$A$106), "yyyymmdd"))</f>
        <v>20170915</v>
      </c>
      <c r="P1645" s="16">
        <v>42993</v>
      </c>
      <c r="Q1645" s="56">
        <v>2839</v>
      </c>
      <c r="R1645" s="56">
        <v>2924</v>
      </c>
      <c r="S1645" s="56">
        <v>2819</v>
      </c>
      <c r="T1645" s="15" t="str">
        <f t="shared" si="178"/>
        <v>有</v>
      </c>
      <c r="U1645" s="15" t="str">
        <f t="shared" si="179"/>
        <v>無</v>
      </c>
      <c r="V1645" s="67">
        <f t="shared" si="180"/>
        <v>2.8258565877781194E-3</v>
      </c>
      <c r="W1645" s="17"/>
      <c r="X1645" s="46"/>
      <c r="Y1645" s="71">
        <f t="shared" si="181"/>
        <v>0</v>
      </c>
      <c r="Z1645" s="72">
        <v>2839</v>
      </c>
      <c r="AA1645" s="72">
        <v>2849</v>
      </c>
      <c r="AB1645" s="72">
        <v>2820</v>
      </c>
      <c r="AC1645" s="72">
        <v>2822</v>
      </c>
      <c r="AD1645" s="72">
        <v>140200</v>
      </c>
      <c r="AE1645" s="72">
        <v>2824</v>
      </c>
      <c r="AF1645" s="72">
        <v>2838</v>
      </c>
      <c r="AG1645" s="72">
        <v>2819</v>
      </c>
      <c r="AH1645" s="72">
        <v>2837</v>
      </c>
      <c r="AI1645" s="72">
        <v>45200</v>
      </c>
      <c r="AJ1645" s="72">
        <v>2838</v>
      </c>
      <c r="AK1645" s="72">
        <v>2841</v>
      </c>
      <c r="AL1645" s="72">
        <v>2835</v>
      </c>
      <c r="AM1645" s="72">
        <v>2841</v>
      </c>
      <c r="AN1645" s="72">
        <v>12100</v>
      </c>
      <c r="AO1645" s="72">
        <v>2840</v>
      </c>
      <c r="AP1645" s="72">
        <v>2852</v>
      </c>
      <c r="AQ1645" s="72">
        <v>2840</v>
      </c>
      <c r="AR1645" s="72">
        <v>2843</v>
      </c>
      <c r="AS1645" s="72">
        <v>33000</v>
      </c>
      <c r="AT1645" s="72">
        <v>2843</v>
      </c>
      <c r="AU1645" s="72">
        <v>2862</v>
      </c>
      <c r="AV1645" s="72">
        <v>2843</v>
      </c>
      <c r="AW1645" s="72">
        <v>2857</v>
      </c>
      <c r="AX1645" s="72">
        <v>35600</v>
      </c>
      <c r="AY1645" s="72">
        <v>2857</v>
      </c>
      <c r="AZ1645" s="72">
        <v>2862</v>
      </c>
      <c r="BA1645" s="72">
        <v>2849</v>
      </c>
      <c r="BB1645" s="72">
        <v>2857</v>
      </c>
      <c r="BC1645" s="72">
        <v>21600</v>
      </c>
    </row>
    <row r="1646" spans="1:55" s="72" customFormat="1" ht="15">
      <c r="A1646" s="15" t="s">
        <v>18</v>
      </c>
      <c r="B1646" s="30">
        <v>29</v>
      </c>
      <c r="C1646" s="30">
        <v>3402</v>
      </c>
      <c r="D1646" s="10" t="s">
        <v>900</v>
      </c>
      <c r="E1646" s="15" t="s">
        <v>20</v>
      </c>
      <c r="F1646" s="15" t="s">
        <v>1104</v>
      </c>
      <c r="G1646" s="50">
        <v>1067.5</v>
      </c>
      <c r="H1646" s="50">
        <v>33</v>
      </c>
      <c r="I1646" s="58">
        <v>3.1899999999999998E-2</v>
      </c>
      <c r="J1646" s="50">
        <v>11605900</v>
      </c>
      <c r="K1646" s="50">
        <v>1075</v>
      </c>
      <c r="L1646" s="53">
        <v>1042.5</v>
      </c>
      <c r="M1646" s="63">
        <f t="shared" si="177"/>
        <v>0.23076923076923078</v>
      </c>
      <c r="N1646" s="42" t="str">
        <f>IFERROR(VLOOKUP(C1646, マスタ!$E$2:$G$33, 3, TRUE), "")</f>
        <v>繊維製品</v>
      </c>
      <c r="O1646" s="15" t="str">
        <f>IF(F1646 = "", "", TEXT( WORKDAY(TEXT(LEFT(F1646, FIND("(", F1646) - 1), "yyyy/mm/dd"), 1, マスタ!$A$2:$A$106), "yyyymmdd"))</f>
        <v>20170915</v>
      </c>
      <c r="P1646" s="16">
        <v>42993</v>
      </c>
      <c r="Q1646" s="56">
        <v>1064.5</v>
      </c>
      <c r="R1646" s="56">
        <v>1074</v>
      </c>
      <c r="S1646" s="56">
        <v>1058</v>
      </c>
      <c r="T1646" s="15" t="str">
        <f t="shared" si="178"/>
        <v>無</v>
      </c>
      <c r="U1646" s="15" t="str">
        <f t="shared" si="179"/>
        <v>無</v>
      </c>
      <c r="V1646" s="67">
        <f t="shared" si="180"/>
        <v>-2.8103044496486929E-3</v>
      </c>
      <c r="W1646" s="17"/>
      <c r="X1646" s="46"/>
      <c r="Y1646" s="71">
        <f t="shared" si="181"/>
        <v>0</v>
      </c>
      <c r="Z1646" s="72">
        <v>1064.5</v>
      </c>
      <c r="AA1646" s="72">
        <v>1066.5</v>
      </c>
      <c r="AB1646" s="72">
        <v>1062.5</v>
      </c>
      <c r="AC1646" s="72">
        <v>1064</v>
      </c>
      <c r="AD1646" s="72">
        <v>444200</v>
      </c>
      <c r="AE1646" s="72">
        <v>1064.5</v>
      </c>
      <c r="AF1646" s="72">
        <v>1064.5</v>
      </c>
      <c r="AG1646" s="72">
        <v>1058</v>
      </c>
      <c r="AH1646" s="72">
        <v>1059</v>
      </c>
      <c r="AI1646" s="72">
        <v>156400</v>
      </c>
      <c r="AJ1646" s="72">
        <v>1059</v>
      </c>
      <c r="AK1646" s="72">
        <v>1062</v>
      </c>
      <c r="AL1646" s="72">
        <v>1058.5</v>
      </c>
      <c r="AM1646" s="72">
        <v>1062</v>
      </c>
      <c r="AN1646" s="72">
        <v>88700</v>
      </c>
      <c r="AO1646" s="72">
        <v>1062</v>
      </c>
      <c r="AP1646" s="72">
        <v>1062.5</v>
      </c>
      <c r="AQ1646" s="72">
        <v>1060.5</v>
      </c>
      <c r="AR1646" s="72">
        <v>1060.5</v>
      </c>
      <c r="AS1646" s="72">
        <v>72300</v>
      </c>
      <c r="AT1646" s="72">
        <v>1060.5</v>
      </c>
      <c r="AU1646" s="72">
        <v>1063</v>
      </c>
      <c r="AV1646" s="72">
        <v>1060.5</v>
      </c>
      <c r="AW1646" s="72">
        <v>1062.5</v>
      </c>
      <c r="AX1646" s="72">
        <v>77400</v>
      </c>
      <c r="AY1646" s="72">
        <v>1062.5</v>
      </c>
      <c r="AZ1646" s="72">
        <v>1064.5</v>
      </c>
      <c r="BA1646" s="72">
        <v>1062.5</v>
      </c>
      <c r="BB1646" s="72">
        <v>1063.5</v>
      </c>
      <c r="BC1646" s="72">
        <v>73100</v>
      </c>
    </row>
    <row r="1647" spans="1:55" s="72" customFormat="1" ht="15">
      <c r="A1647" s="15" t="s">
        <v>18</v>
      </c>
      <c r="B1647" s="30">
        <v>31</v>
      </c>
      <c r="C1647" s="30">
        <v>4471</v>
      </c>
      <c r="D1647" s="10" t="s">
        <v>1107</v>
      </c>
      <c r="E1647" s="15" t="s">
        <v>20</v>
      </c>
      <c r="F1647" s="15" t="s">
        <v>1104</v>
      </c>
      <c r="G1647" s="50">
        <v>6020</v>
      </c>
      <c r="H1647" s="50">
        <v>180</v>
      </c>
      <c r="I1647" s="58">
        <v>3.0800000000000001E-2</v>
      </c>
      <c r="J1647" s="50">
        <v>84700</v>
      </c>
      <c r="K1647" s="50">
        <v>6020</v>
      </c>
      <c r="L1647" s="53">
        <v>5840</v>
      </c>
      <c r="M1647" s="63">
        <f t="shared" si="177"/>
        <v>0</v>
      </c>
      <c r="N1647" s="42" t="str">
        <f>IFERROR(VLOOKUP(C1647, マスタ!$E$2:$G$33, 3, TRUE), "")</f>
        <v>化学・医薬品</v>
      </c>
      <c r="O1647" s="15" t="str">
        <f>IF(F1647 = "", "", TEXT( WORKDAY(TEXT(LEFT(F1647, FIND("(", F1647) - 1), "yyyy/mm/dd"), 1, マスタ!$A$2:$A$106), "yyyymmdd"))</f>
        <v>20170915</v>
      </c>
      <c r="P1647" s="16">
        <v>42993</v>
      </c>
      <c r="Q1647" s="56">
        <v>6020</v>
      </c>
      <c r="R1647" s="56">
        <v>6160</v>
      </c>
      <c r="S1647" s="56">
        <v>5970</v>
      </c>
      <c r="T1647" s="15" t="str">
        <f t="shared" si="178"/>
        <v>有</v>
      </c>
      <c r="U1647" s="15" t="str">
        <f t="shared" si="179"/>
        <v>無</v>
      </c>
      <c r="V1647" s="67">
        <f t="shared" si="180"/>
        <v>0</v>
      </c>
      <c r="W1647" s="17"/>
      <c r="X1647" s="46"/>
      <c r="Y1647" s="71">
        <f t="shared" si="181"/>
        <v>0</v>
      </c>
      <c r="Z1647" s="72">
        <v>6020</v>
      </c>
      <c r="AA1647" s="72">
        <v>6020</v>
      </c>
      <c r="AB1647" s="72">
        <v>5970</v>
      </c>
      <c r="AC1647" s="72">
        <v>5980</v>
      </c>
      <c r="AD1647" s="72">
        <v>2700</v>
      </c>
      <c r="AE1647" s="72">
        <v>5980</v>
      </c>
      <c r="AF1647" s="72">
        <v>6000</v>
      </c>
      <c r="AG1647" s="72">
        <v>5980</v>
      </c>
      <c r="AH1647" s="72">
        <v>6000</v>
      </c>
      <c r="AI1647" s="72">
        <v>1200</v>
      </c>
      <c r="AJ1647" s="72">
        <v>6010</v>
      </c>
      <c r="AK1647" s="72">
        <v>6010</v>
      </c>
      <c r="AL1647" s="72">
        <v>6000</v>
      </c>
      <c r="AM1647" s="72">
        <v>6000</v>
      </c>
      <c r="AN1647" s="72">
        <v>1000</v>
      </c>
      <c r="AS1647" s="72">
        <v>0</v>
      </c>
      <c r="AT1647" s="72">
        <v>6010</v>
      </c>
      <c r="AU1647" s="72">
        <v>6010</v>
      </c>
      <c r="AV1647" s="72">
        <v>6010</v>
      </c>
      <c r="AW1647" s="72">
        <v>6010</v>
      </c>
      <c r="AX1647" s="72">
        <v>200</v>
      </c>
      <c r="AY1647" s="72">
        <v>6010</v>
      </c>
      <c r="AZ1647" s="72">
        <v>6010</v>
      </c>
      <c r="BA1647" s="72">
        <v>6000</v>
      </c>
      <c r="BB1647" s="72">
        <v>6010</v>
      </c>
      <c r="BC1647" s="72">
        <v>1200</v>
      </c>
    </row>
    <row r="1648" spans="1:55" s="72" customFormat="1" ht="15">
      <c r="A1648" s="15" t="s">
        <v>18</v>
      </c>
      <c r="B1648" s="30">
        <v>32</v>
      </c>
      <c r="C1648" s="30">
        <v>8125</v>
      </c>
      <c r="D1648" s="10" t="s">
        <v>1108</v>
      </c>
      <c r="E1648" s="15" t="s">
        <v>20</v>
      </c>
      <c r="F1648" s="15" t="s">
        <v>1104</v>
      </c>
      <c r="G1648" s="50">
        <v>1336</v>
      </c>
      <c r="H1648" s="50">
        <v>39</v>
      </c>
      <c r="I1648" s="58">
        <v>3.0099999999999998E-2</v>
      </c>
      <c r="J1648" s="50">
        <v>196300</v>
      </c>
      <c r="K1648" s="50">
        <v>1343</v>
      </c>
      <c r="L1648" s="53">
        <v>1310</v>
      </c>
      <c r="M1648" s="63">
        <f t="shared" si="177"/>
        <v>0.21212121212121213</v>
      </c>
      <c r="N1648" s="42" t="str">
        <f>IFERROR(VLOOKUP(C1648, マスタ!$E$2:$G$33, 3, TRUE), "")</f>
        <v>商業</v>
      </c>
      <c r="O1648" s="15" t="str">
        <f>IF(F1648 = "", "", TEXT( WORKDAY(TEXT(LEFT(F1648, FIND("(", F1648) - 1), "yyyy/mm/dd"), 1, マスタ!$A$2:$A$106), "yyyymmdd"))</f>
        <v>20170915</v>
      </c>
      <c r="P1648" s="16">
        <v>42993</v>
      </c>
      <c r="Q1648" s="56">
        <v>1339</v>
      </c>
      <c r="R1648" s="56">
        <v>1370</v>
      </c>
      <c r="S1648" s="56">
        <v>1336</v>
      </c>
      <c r="T1648" s="15" t="str">
        <f t="shared" si="178"/>
        <v>有</v>
      </c>
      <c r="U1648" s="15" t="str">
        <f t="shared" si="179"/>
        <v>無</v>
      </c>
      <c r="V1648" s="67">
        <f t="shared" si="180"/>
        <v>2.2455089820359042E-3</v>
      </c>
      <c r="W1648" s="17"/>
      <c r="X1648" s="46"/>
      <c r="Y1648" s="71">
        <f t="shared" si="181"/>
        <v>0</v>
      </c>
      <c r="Z1648" s="72">
        <v>1339</v>
      </c>
      <c r="AA1648" s="72">
        <v>1350</v>
      </c>
      <c r="AB1648" s="72">
        <v>1336</v>
      </c>
      <c r="AC1648" s="72">
        <v>1346</v>
      </c>
      <c r="AD1648" s="72">
        <v>32500</v>
      </c>
      <c r="AE1648" s="72">
        <v>1349</v>
      </c>
      <c r="AF1648" s="72">
        <v>1361</v>
      </c>
      <c r="AG1648" s="72">
        <v>1347</v>
      </c>
      <c r="AH1648" s="72">
        <v>1359</v>
      </c>
      <c r="AI1648" s="72">
        <v>20500</v>
      </c>
      <c r="AJ1648" s="72">
        <v>1365</v>
      </c>
      <c r="AK1648" s="72">
        <v>1365</v>
      </c>
      <c r="AL1648" s="72">
        <v>1353</v>
      </c>
      <c r="AM1648" s="72">
        <v>1355</v>
      </c>
      <c r="AN1648" s="72">
        <v>21000</v>
      </c>
      <c r="AO1648" s="72">
        <v>1357</v>
      </c>
      <c r="AP1648" s="72">
        <v>1357</v>
      </c>
      <c r="AQ1648" s="72">
        <v>1352</v>
      </c>
      <c r="AR1648" s="72">
        <v>1352</v>
      </c>
      <c r="AS1648" s="72">
        <v>3500</v>
      </c>
      <c r="AT1648" s="72">
        <v>1351</v>
      </c>
      <c r="AU1648" s="72">
        <v>1367</v>
      </c>
      <c r="AV1648" s="72">
        <v>1350</v>
      </c>
      <c r="AW1648" s="72">
        <v>1367</v>
      </c>
      <c r="AX1648" s="72">
        <v>8900</v>
      </c>
      <c r="AY1648" s="72">
        <v>1365</v>
      </c>
      <c r="AZ1648" s="72">
        <v>1366</v>
      </c>
      <c r="BA1648" s="72">
        <v>1364</v>
      </c>
      <c r="BB1648" s="72">
        <v>1364</v>
      </c>
      <c r="BC1648" s="72">
        <v>1600</v>
      </c>
    </row>
    <row r="1649" spans="1:55" s="72" customFormat="1" ht="27">
      <c r="A1649" s="15" t="s">
        <v>18</v>
      </c>
      <c r="B1649" s="30">
        <v>33</v>
      </c>
      <c r="C1649" s="30">
        <v>6298</v>
      </c>
      <c r="D1649" s="10" t="s">
        <v>295</v>
      </c>
      <c r="E1649" s="15" t="s">
        <v>20</v>
      </c>
      <c r="F1649" s="15" t="s">
        <v>1104</v>
      </c>
      <c r="G1649" s="50">
        <v>1177</v>
      </c>
      <c r="H1649" s="50">
        <v>34</v>
      </c>
      <c r="I1649" s="58">
        <v>2.9700000000000001E-2</v>
      </c>
      <c r="J1649" s="50">
        <v>193200</v>
      </c>
      <c r="K1649" s="50">
        <v>1206</v>
      </c>
      <c r="L1649" s="53">
        <v>1171</v>
      </c>
      <c r="M1649" s="63">
        <f t="shared" si="177"/>
        <v>0.82857142857142863</v>
      </c>
      <c r="N1649" s="42" t="str">
        <f>IFERROR(VLOOKUP(C1649, マスタ!$E$2:$G$33, 3, TRUE), "")</f>
        <v>機械</v>
      </c>
      <c r="O1649" s="15" t="str">
        <f>IF(F1649 = "", "", TEXT( WORKDAY(TEXT(LEFT(F1649, FIND("(", F1649) - 1), "yyyy/mm/dd"), 1, マスタ!$A$2:$A$106), "yyyymmdd"))</f>
        <v>20170915</v>
      </c>
      <c r="P1649" s="16">
        <v>42993</v>
      </c>
      <c r="Q1649" s="56">
        <v>1167</v>
      </c>
      <c r="R1649" s="56">
        <v>1203</v>
      </c>
      <c r="S1649" s="56">
        <v>1167</v>
      </c>
      <c r="T1649" s="15" t="str">
        <f t="shared" si="178"/>
        <v>有</v>
      </c>
      <c r="U1649" s="15" t="str">
        <f t="shared" si="179"/>
        <v>無</v>
      </c>
      <c r="V1649" s="67">
        <f t="shared" si="180"/>
        <v>-8.4961767204757566E-3</v>
      </c>
      <c r="W1649" s="17"/>
      <c r="X1649" s="46"/>
      <c r="Y1649" s="71">
        <f t="shared" si="181"/>
        <v>0</v>
      </c>
      <c r="Z1649" s="72">
        <v>1167</v>
      </c>
      <c r="AA1649" s="72">
        <v>1177</v>
      </c>
      <c r="AB1649" s="72">
        <v>1167</v>
      </c>
      <c r="AC1649" s="72">
        <v>1171</v>
      </c>
      <c r="AD1649" s="72">
        <v>4500</v>
      </c>
      <c r="AE1649" s="72">
        <v>1172</v>
      </c>
      <c r="AF1649" s="72">
        <v>1185</v>
      </c>
      <c r="AG1649" s="72">
        <v>1172</v>
      </c>
      <c r="AH1649" s="72">
        <v>1185</v>
      </c>
      <c r="AI1649" s="72">
        <v>2900</v>
      </c>
      <c r="AJ1649" s="72">
        <v>1185</v>
      </c>
      <c r="AK1649" s="72">
        <v>1195</v>
      </c>
      <c r="AL1649" s="72">
        <v>1181</v>
      </c>
      <c r="AM1649" s="72">
        <v>1189</v>
      </c>
      <c r="AN1649" s="72">
        <v>4700</v>
      </c>
      <c r="AO1649" s="72">
        <v>1191</v>
      </c>
      <c r="AP1649" s="72">
        <v>1197</v>
      </c>
      <c r="AQ1649" s="72">
        <v>1189</v>
      </c>
      <c r="AR1649" s="72">
        <v>1189</v>
      </c>
      <c r="AS1649" s="72">
        <v>3600</v>
      </c>
      <c r="AT1649" s="72">
        <v>1194</v>
      </c>
      <c r="AU1649" s="72">
        <v>1198</v>
      </c>
      <c r="AV1649" s="72">
        <v>1193</v>
      </c>
      <c r="AW1649" s="72">
        <v>1197</v>
      </c>
      <c r="AX1649" s="72">
        <v>1700</v>
      </c>
      <c r="AY1649" s="72">
        <v>1194</v>
      </c>
      <c r="AZ1649" s="72">
        <v>1199</v>
      </c>
      <c r="BA1649" s="72">
        <v>1194</v>
      </c>
      <c r="BB1649" s="72">
        <v>1196</v>
      </c>
      <c r="BC1649" s="72">
        <v>3100</v>
      </c>
    </row>
    <row r="1650" spans="1:55" s="72" customFormat="1" ht="27">
      <c r="A1650" s="15" t="s">
        <v>18</v>
      </c>
      <c r="B1650" s="30">
        <v>35</v>
      </c>
      <c r="C1650" s="30">
        <v>3053</v>
      </c>
      <c r="D1650" s="10" t="s">
        <v>1073</v>
      </c>
      <c r="E1650" s="15" t="s">
        <v>20</v>
      </c>
      <c r="F1650" s="15" t="s">
        <v>1104</v>
      </c>
      <c r="G1650" s="50">
        <v>3600</v>
      </c>
      <c r="H1650" s="50">
        <v>100</v>
      </c>
      <c r="I1650" s="58">
        <v>2.86E-2</v>
      </c>
      <c r="J1650" s="50">
        <v>293700</v>
      </c>
      <c r="K1650" s="50">
        <v>3625</v>
      </c>
      <c r="L1650" s="53">
        <v>3500</v>
      </c>
      <c r="M1650" s="63">
        <f t="shared" si="177"/>
        <v>0.2</v>
      </c>
      <c r="N1650" s="42" t="str">
        <f>IFERROR(VLOOKUP(C1650, マスタ!$E$2:$G$33, 3, TRUE), "")</f>
        <v>繊維製品</v>
      </c>
      <c r="O1650" s="15" t="str">
        <f>IF(F1650 = "", "", TEXT( WORKDAY(TEXT(LEFT(F1650, FIND("(", F1650) - 1), "yyyy/mm/dd"), 1, マスタ!$A$2:$A$106), "yyyymmdd"))</f>
        <v>20170915</v>
      </c>
      <c r="P1650" s="16">
        <v>42993</v>
      </c>
      <c r="Q1650" s="56">
        <v>3600</v>
      </c>
      <c r="R1650" s="56">
        <v>3780</v>
      </c>
      <c r="S1650" s="56">
        <v>3530</v>
      </c>
      <c r="T1650" s="15" t="str">
        <f t="shared" si="178"/>
        <v>有</v>
      </c>
      <c r="U1650" s="15" t="str">
        <f t="shared" si="179"/>
        <v>有</v>
      </c>
      <c r="V1650" s="67">
        <f t="shared" si="180"/>
        <v>0</v>
      </c>
      <c r="W1650" s="17"/>
      <c r="X1650" s="46"/>
      <c r="Y1650" s="71">
        <f t="shared" si="181"/>
        <v>0</v>
      </c>
      <c r="Z1650" s="72">
        <v>3600</v>
      </c>
      <c r="AA1650" s="72">
        <v>3600</v>
      </c>
      <c r="AB1650" s="72">
        <v>3530</v>
      </c>
      <c r="AC1650" s="72">
        <v>3570</v>
      </c>
      <c r="AD1650" s="72">
        <v>42600</v>
      </c>
      <c r="AE1650" s="72">
        <v>3570</v>
      </c>
      <c r="AF1650" s="72">
        <v>3635</v>
      </c>
      <c r="AG1650" s="72">
        <v>3540</v>
      </c>
      <c r="AH1650" s="72">
        <v>3630</v>
      </c>
      <c r="AI1650" s="72">
        <v>38900</v>
      </c>
      <c r="AJ1650" s="72">
        <v>3625</v>
      </c>
      <c r="AK1650" s="72">
        <v>3655</v>
      </c>
      <c r="AL1650" s="72">
        <v>3615</v>
      </c>
      <c r="AM1650" s="72">
        <v>3650</v>
      </c>
      <c r="AN1650" s="72">
        <v>32300</v>
      </c>
      <c r="AO1650" s="72">
        <v>3635</v>
      </c>
      <c r="AP1650" s="72">
        <v>3640</v>
      </c>
      <c r="AQ1650" s="72">
        <v>3615</v>
      </c>
      <c r="AR1650" s="72">
        <v>3630</v>
      </c>
      <c r="AS1650" s="72">
        <v>7800</v>
      </c>
      <c r="AT1650" s="72">
        <v>3620</v>
      </c>
      <c r="AU1650" s="72">
        <v>3630</v>
      </c>
      <c r="AV1650" s="72">
        <v>3610</v>
      </c>
      <c r="AW1650" s="72">
        <v>3610</v>
      </c>
      <c r="AX1650" s="72">
        <v>8900</v>
      </c>
      <c r="AY1650" s="72">
        <v>3605</v>
      </c>
      <c r="AZ1650" s="72">
        <v>3605</v>
      </c>
      <c r="BA1650" s="72">
        <v>3575</v>
      </c>
      <c r="BB1650" s="72">
        <v>3590</v>
      </c>
      <c r="BC1650" s="72">
        <v>6800</v>
      </c>
    </row>
    <row r="1651" spans="1:55" s="72" customFormat="1" ht="15">
      <c r="A1651" s="15" t="s">
        <v>18</v>
      </c>
      <c r="B1651" s="30">
        <v>36</v>
      </c>
      <c r="C1651" s="30">
        <v>6165</v>
      </c>
      <c r="D1651" s="10" t="s">
        <v>43</v>
      </c>
      <c r="E1651" s="15" t="s">
        <v>20</v>
      </c>
      <c r="F1651" s="15" t="s">
        <v>1104</v>
      </c>
      <c r="G1651" s="50">
        <v>1906</v>
      </c>
      <c r="H1651" s="50">
        <v>52</v>
      </c>
      <c r="I1651" s="58">
        <v>2.8000000000000001E-2</v>
      </c>
      <c r="J1651" s="50">
        <v>182100</v>
      </c>
      <c r="K1651" s="50">
        <v>1908</v>
      </c>
      <c r="L1651" s="53">
        <v>1885</v>
      </c>
      <c r="M1651" s="63">
        <f t="shared" si="177"/>
        <v>8.6956521739130432E-2</v>
      </c>
      <c r="N1651" s="42" t="str">
        <f>IFERROR(VLOOKUP(C1651, マスタ!$E$2:$G$33, 3, TRUE), "")</f>
        <v>機械</v>
      </c>
      <c r="O1651" s="15" t="str">
        <f>IF(F1651 = "", "", TEXT( WORKDAY(TEXT(LEFT(F1651, FIND("(", F1651) - 1), "yyyy/mm/dd"), 1, マスタ!$A$2:$A$106), "yyyymmdd"))</f>
        <v>20170915</v>
      </c>
      <c r="P1651" s="16">
        <v>42993</v>
      </c>
      <c r="Q1651" s="56">
        <v>1901</v>
      </c>
      <c r="R1651" s="56">
        <v>1908</v>
      </c>
      <c r="S1651" s="56">
        <v>1867</v>
      </c>
      <c r="T1651" s="15" t="str">
        <f t="shared" si="178"/>
        <v>無</v>
      </c>
      <c r="U1651" s="15" t="str">
        <f t="shared" si="179"/>
        <v>有</v>
      </c>
      <c r="V1651" s="67">
        <f t="shared" si="180"/>
        <v>-2.6232948583421178E-3</v>
      </c>
      <c r="W1651" s="17"/>
      <c r="X1651" s="46"/>
      <c r="Y1651" s="71">
        <f t="shared" si="181"/>
        <v>0</v>
      </c>
      <c r="Z1651" s="72">
        <v>1901</v>
      </c>
      <c r="AA1651" s="72">
        <v>1902</v>
      </c>
      <c r="AB1651" s="72">
        <v>1889</v>
      </c>
      <c r="AC1651" s="72">
        <v>1893</v>
      </c>
      <c r="AD1651" s="72">
        <v>21800</v>
      </c>
      <c r="AE1651" s="72">
        <v>1891</v>
      </c>
      <c r="AF1651" s="72">
        <v>1897</v>
      </c>
      <c r="AG1651" s="72">
        <v>1887</v>
      </c>
      <c r="AH1651" s="72">
        <v>1897</v>
      </c>
      <c r="AI1651" s="72">
        <v>6100</v>
      </c>
      <c r="AJ1651" s="72">
        <v>1898</v>
      </c>
      <c r="AK1651" s="72">
        <v>1908</v>
      </c>
      <c r="AL1651" s="72">
        <v>1898</v>
      </c>
      <c r="AM1651" s="72">
        <v>1903</v>
      </c>
      <c r="AN1651" s="72">
        <v>4700</v>
      </c>
      <c r="AO1651" s="72">
        <v>1902</v>
      </c>
      <c r="AP1651" s="72">
        <v>1904</v>
      </c>
      <c r="AQ1651" s="72">
        <v>1902</v>
      </c>
      <c r="AR1651" s="72">
        <v>1904</v>
      </c>
      <c r="AS1651" s="72">
        <v>600</v>
      </c>
      <c r="AT1651" s="72">
        <v>1902</v>
      </c>
      <c r="AU1651" s="72">
        <v>1902</v>
      </c>
      <c r="AV1651" s="72">
        <v>1892</v>
      </c>
      <c r="AW1651" s="72">
        <v>1892</v>
      </c>
      <c r="AX1651" s="72">
        <v>3500</v>
      </c>
      <c r="AY1651" s="72">
        <v>1891</v>
      </c>
      <c r="AZ1651" s="72">
        <v>1897</v>
      </c>
      <c r="BA1651" s="72">
        <v>1890</v>
      </c>
      <c r="BB1651" s="72">
        <v>1897</v>
      </c>
      <c r="BC1651" s="72">
        <v>2000</v>
      </c>
    </row>
    <row r="1652" spans="1:55" s="72" customFormat="1" ht="15">
      <c r="A1652" s="15" t="s">
        <v>18</v>
      </c>
      <c r="B1652" s="30">
        <v>37</v>
      </c>
      <c r="C1652" s="30">
        <v>5801</v>
      </c>
      <c r="D1652" s="10" t="s">
        <v>434</v>
      </c>
      <c r="E1652" s="15" t="s">
        <v>20</v>
      </c>
      <c r="F1652" s="15" t="s">
        <v>1104</v>
      </c>
      <c r="G1652" s="50">
        <v>6250</v>
      </c>
      <c r="H1652" s="50">
        <v>170</v>
      </c>
      <c r="I1652" s="58">
        <v>2.8000000000000001E-2</v>
      </c>
      <c r="J1652" s="50">
        <v>1489800</v>
      </c>
      <c r="K1652" s="50">
        <v>6370</v>
      </c>
      <c r="L1652" s="53">
        <v>6110</v>
      </c>
      <c r="M1652" s="63">
        <f t="shared" si="177"/>
        <v>0.46153846153846156</v>
      </c>
      <c r="N1652" s="42" t="str">
        <f>IFERROR(VLOOKUP(C1652, マスタ!$E$2:$G$33, 3, TRUE), "")</f>
        <v>非鉄金属</v>
      </c>
      <c r="O1652" s="15" t="str">
        <f>IF(F1652 = "", "", TEXT( WORKDAY(TEXT(LEFT(F1652, FIND("(", F1652) - 1), "yyyy/mm/dd"), 1, マスタ!$A$2:$A$106), "yyyymmdd"))</f>
        <v>20170915</v>
      </c>
      <c r="P1652" s="16">
        <v>42993</v>
      </c>
      <c r="Q1652" s="56">
        <v>6260</v>
      </c>
      <c r="R1652" s="56">
        <v>6290</v>
      </c>
      <c r="S1652" s="56">
        <v>6190</v>
      </c>
      <c r="T1652" s="15" t="str">
        <f t="shared" si="178"/>
        <v>無</v>
      </c>
      <c r="U1652" s="15" t="str">
        <f t="shared" si="179"/>
        <v>有</v>
      </c>
      <c r="V1652" s="67">
        <f t="shared" si="180"/>
        <v>1.6000000000000458E-3</v>
      </c>
      <c r="W1652" s="17"/>
      <c r="X1652" s="46"/>
      <c r="Y1652" s="71">
        <f t="shared" si="181"/>
        <v>0</v>
      </c>
      <c r="Z1652" s="72">
        <v>6260</v>
      </c>
      <c r="AA1652" s="72">
        <v>6270</v>
      </c>
      <c r="AB1652" s="72">
        <v>6190</v>
      </c>
      <c r="AC1652" s="72">
        <v>6250</v>
      </c>
      <c r="AD1652" s="72">
        <v>85900</v>
      </c>
      <c r="AE1652" s="72">
        <v>6240</v>
      </c>
      <c r="AF1652" s="72">
        <v>6280</v>
      </c>
      <c r="AG1652" s="72">
        <v>6230</v>
      </c>
      <c r="AH1652" s="72">
        <v>6280</v>
      </c>
      <c r="AI1652" s="72">
        <v>33000</v>
      </c>
      <c r="AJ1652" s="72">
        <v>6280</v>
      </c>
      <c r="AK1652" s="72">
        <v>6290</v>
      </c>
      <c r="AL1652" s="72">
        <v>6270</v>
      </c>
      <c r="AM1652" s="72">
        <v>6270</v>
      </c>
      <c r="AN1652" s="72">
        <v>9300</v>
      </c>
      <c r="AO1652" s="72">
        <v>6270</v>
      </c>
      <c r="AP1652" s="72">
        <v>6280</v>
      </c>
      <c r="AQ1652" s="72">
        <v>6260</v>
      </c>
      <c r="AR1652" s="72">
        <v>6260</v>
      </c>
      <c r="AS1652" s="72">
        <v>13200</v>
      </c>
      <c r="AT1652" s="72">
        <v>6270</v>
      </c>
      <c r="AU1652" s="72">
        <v>6270</v>
      </c>
      <c r="AV1652" s="72">
        <v>6260</v>
      </c>
      <c r="AW1652" s="72">
        <v>6260</v>
      </c>
      <c r="AX1652" s="72">
        <v>9600</v>
      </c>
      <c r="AY1652" s="72">
        <v>6260</v>
      </c>
      <c r="AZ1652" s="72">
        <v>6260</v>
      </c>
      <c r="BA1652" s="72">
        <v>6240</v>
      </c>
      <c r="BB1652" s="72">
        <v>6240</v>
      </c>
      <c r="BC1652" s="72">
        <v>10000</v>
      </c>
    </row>
    <row r="1653" spans="1:55" s="72" customFormat="1" ht="15">
      <c r="A1653" s="15" t="s">
        <v>18</v>
      </c>
      <c r="B1653" s="30">
        <v>40</v>
      </c>
      <c r="C1653" s="30">
        <v>9962</v>
      </c>
      <c r="D1653" s="10" t="s">
        <v>1109</v>
      </c>
      <c r="E1653" s="15" t="s">
        <v>20</v>
      </c>
      <c r="F1653" s="15" t="s">
        <v>1104</v>
      </c>
      <c r="G1653" s="50">
        <v>3010</v>
      </c>
      <c r="H1653" s="50">
        <v>80</v>
      </c>
      <c r="I1653" s="58">
        <v>2.7300000000000001E-2</v>
      </c>
      <c r="J1653" s="50">
        <v>1539700</v>
      </c>
      <c r="K1653" s="50">
        <v>3045</v>
      </c>
      <c r="L1653" s="53">
        <v>2970</v>
      </c>
      <c r="M1653" s="63">
        <f t="shared" si="177"/>
        <v>0.46666666666666667</v>
      </c>
      <c r="N1653" s="42" t="str">
        <f>IFERROR(VLOOKUP(C1653, マスタ!$E$2:$G$33, 3, TRUE), "")</f>
        <v>サービス</v>
      </c>
      <c r="O1653" s="15" t="str">
        <f>IF(F1653 = "", "", TEXT( WORKDAY(TEXT(LEFT(F1653, FIND("(", F1653) - 1), "yyyy/mm/dd"), 1, マスタ!$A$2:$A$106), "yyyymmdd"))</f>
        <v>20170915</v>
      </c>
      <c r="P1653" s="16">
        <v>42993</v>
      </c>
      <c r="Q1653" s="56">
        <v>2990</v>
      </c>
      <c r="R1653" s="56">
        <v>3020</v>
      </c>
      <c r="S1653" s="56">
        <v>2969</v>
      </c>
      <c r="T1653" s="15" t="str">
        <f t="shared" si="178"/>
        <v>有</v>
      </c>
      <c r="U1653" s="15" t="str">
        <f t="shared" si="179"/>
        <v>無</v>
      </c>
      <c r="V1653" s="67">
        <f t="shared" si="180"/>
        <v>-6.6445182724252927E-3</v>
      </c>
      <c r="W1653" s="17"/>
      <c r="X1653" s="46"/>
      <c r="Y1653" s="71">
        <f t="shared" si="181"/>
        <v>0</v>
      </c>
      <c r="Z1653" s="72">
        <v>2990</v>
      </c>
      <c r="AA1653" s="72">
        <v>2990</v>
      </c>
      <c r="AB1653" s="72">
        <v>2969</v>
      </c>
      <c r="AC1653" s="72">
        <v>2976</v>
      </c>
      <c r="AD1653" s="72">
        <v>147400</v>
      </c>
      <c r="AE1653" s="72">
        <v>2976</v>
      </c>
      <c r="AF1653" s="72">
        <v>2982</v>
      </c>
      <c r="AG1653" s="72">
        <v>2973</v>
      </c>
      <c r="AH1653" s="72">
        <v>2982</v>
      </c>
      <c r="AI1653" s="72">
        <v>36400</v>
      </c>
      <c r="AJ1653" s="72">
        <v>2981</v>
      </c>
      <c r="AK1653" s="72">
        <v>2984</v>
      </c>
      <c r="AL1653" s="72">
        <v>2976</v>
      </c>
      <c r="AM1653" s="72">
        <v>2982</v>
      </c>
      <c r="AN1653" s="72">
        <v>34400</v>
      </c>
      <c r="AO1653" s="72">
        <v>2982</v>
      </c>
      <c r="AP1653" s="72">
        <v>2986</v>
      </c>
      <c r="AQ1653" s="72">
        <v>2978</v>
      </c>
      <c r="AR1653" s="72">
        <v>2978</v>
      </c>
      <c r="AS1653" s="72">
        <v>43500</v>
      </c>
      <c r="AT1653" s="72">
        <v>2979</v>
      </c>
      <c r="AU1653" s="72">
        <v>2984</v>
      </c>
      <c r="AV1653" s="72">
        <v>2979</v>
      </c>
      <c r="AW1653" s="72">
        <v>2983</v>
      </c>
      <c r="AX1653" s="72">
        <v>25900</v>
      </c>
      <c r="AY1653" s="72">
        <v>2983</v>
      </c>
      <c r="AZ1653" s="72">
        <v>2991</v>
      </c>
      <c r="BA1653" s="72">
        <v>2983</v>
      </c>
      <c r="BB1653" s="72">
        <v>2985</v>
      </c>
      <c r="BC1653" s="72">
        <v>38600</v>
      </c>
    </row>
    <row r="1654" spans="1:55" s="72" customFormat="1" ht="15">
      <c r="A1654" s="15" t="s">
        <v>18</v>
      </c>
      <c r="B1654" s="30">
        <v>41</v>
      </c>
      <c r="C1654" s="30">
        <v>2428</v>
      </c>
      <c r="D1654" s="10" t="s">
        <v>1110</v>
      </c>
      <c r="E1654" s="15" t="s">
        <v>20</v>
      </c>
      <c r="F1654" s="15" t="s">
        <v>1104</v>
      </c>
      <c r="G1654" s="50">
        <v>1167</v>
      </c>
      <c r="H1654" s="50">
        <v>31</v>
      </c>
      <c r="I1654" s="58">
        <v>2.7300000000000001E-2</v>
      </c>
      <c r="J1654" s="50">
        <v>455600</v>
      </c>
      <c r="K1654" s="50">
        <v>1199</v>
      </c>
      <c r="L1654" s="53">
        <v>1135</v>
      </c>
      <c r="M1654" s="63">
        <f t="shared" si="177"/>
        <v>0.5</v>
      </c>
      <c r="N1654" s="42" t="str">
        <f>IFERROR(VLOOKUP(C1654, マスタ!$E$2:$G$33, 3, TRUE), "")</f>
        <v>食品</v>
      </c>
      <c r="O1654" s="15" t="str">
        <f>IF(F1654 = "", "", TEXT( WORKDAY(TEXT(LEFT(F1654, FIND("(", F1654) - 1), "yyyy/mm/dd"), 1, マスタ!$A$2:$A$106), "yyyymmdd"))</f>
        <v>20170915</v>
      </c>
      <c r="P1654" s="16">
        <v>42993</v>
      </c>
      <c r="Q1654" s="56">
        <v>1154</v>
      </c>
      <c r="R1654" s="56">
        <v>1159</v>
      </c>
      <c r="S1654" s="56">
        <v>1138</v>
      </c>
      <c r="T1654" s="15" t="str">
        <f t="shared" si="178"/>
        <v>無</v>
      </c>
      <c r="U1654" s="15" t="str">
        <f t="shared" si="179"/>
        <v>有</v>
      </c>
      <c r="V1654" s="67">
        <f t="shared" si="180"/>
        <v>-1.1139674378748965E-2</v>
      </c>
      <c r="W1654" s="17"/>
      <c r="X1654" s="46"/>
      <c r="Y1654" s="71">
        <f t="shared" si="181"/>
        <v>0</v>
      </c>
      <c r="Z1654" s="72">
        <v>1154</v>
      </c>
      <c r="AA1654" s="72">
        <v>1159</v>
      </c>
      <c r="AB1654" s="72">
        <v>1147</v>
      </c>
      <c r="AC1654" s="72">
        <v>1148</v>
      </c>
      <c r="AD1654" s="72">
        <v>26300</v>
      </c>
      <c r="AE1654" s="72">
        <v>1147</v>
      </c>
      <c r="AF1654" s="72">
        <v>1151</v>
      </c>
      <c r="AG1654" s="72">
        <v>1147</v>
      </c>
      <c r="AH1654" s="72">
        <v>1150</v>
      </c>
      <c r="AI1654" s="72">
        <v>10200</v>
      </c>
      <c r="AJ1654" s="72">
        <v>1150</v>
      </c>
      <c r="AK1654" s="72">
        <v>1153</v>
      </c>
      <c r="AL1654" s="72">
        <v>1150</v>
      </c>
      <c r="AM1654" s="72">
        <v>1150</v>
      </c>
      <c r="AN1654" s="72">
        <v>4000</v>
      </c>
      <c r="AO1654" s="72">
        <v>1149</v>
      </c>
      <c r="AP1654" s="72">
        <v>1150</v>
      </c>
      <c r="AQ1654" s="72">
        <v>1145</v>
      </c>
      <c r="AR1654" s="72">
        <v>1147</v>
      </c>
      <c r="AS1654" s="72">
        <v>9600</v>
      </c>
      <c r="AT1654" s="72">
        <v>1147</v>
      </c>
      <c r="AU1654" s="72">
        <v>1147</v>
      </c>
      <c r="AV1654" s="72">
        <v>1142</v>
      </c>
      <c r="AW1654" s="72">
        <v>1142</v>
      </c>
      <c r="AX1654" s="72">
        <v>11600</v>
      </c>
      <c r="AY1654" s="72">
        <v>1142</v>
      </c>
      <c r="AZ1654" s="72">
        <v>1147</v>
      </c>
      <c r="BA1654" s="72">
        <v>1142</v>
      </c>
      <c r="BB1654" s="72">
        <v>1146</v>
      </c>
      <c r="BC1654" s="72">
        <v>2900</v>
      </c>
    </row>
    <row r="1655" spans="1:55" s="72" customFormat="1" ht="15">
      <c r="A1655" s="15" t="s">
        <v>18</v>
      </c>
      <c r="B1655" s="30">
        <v>44</v>
      </c>
      <c r="C1655" s="30">
        <v>7611</v>
      </c>
      <c r="D1655" s="10" t="s">
        <v>644</v>
      </c>
      <c r="E1655" s="15" t="s">
        <v>20</v>
      </c>
      <c r="F1655" s="15" t="s">
        <v>1104</v>
      </c>
      <c r="G1655" s="50">
        <v>3280</v>
      </c>
      <c r="H1655" s="50">
        <v>85</v>
      </c>
      <c r="I1655" s="58">
        <v>2.6599999999999999E-2</v>
      </c>
      <c r="J1655" s="50">
        <v>82200</v>
      </c>
      <c r="K1655" s="50">
        <v>3290</v>
      </c>
      <c r="L1655" s="53">
        <v>3185</v>
      </c>
      <c r="M1655" s="63">
        <f t="shared" si="177"/>
        <v>9.5238095238095233E-2</v>
      </c>
      <c r="N1655" s="42" t="str">
        <f>IFERROR(VLOOKUP(C1655, マスタ!$E$2:$G$33, 3, TRUE), "")</f>
        <v>75</v>
      </c>
      <c r="O1655" s="15" t="str">
        <f>IF(F1655 = "", "", TEXT( WORKDAY(TEXT(LEFT(F1655, FIND("(", F1655) - 1), "yyyy/mm/dd"), 1, マスタ!$A$2:$A$106), "yyyymmdd"))</f>
        <v>20170915</v>
      </c>
      <c r="P1655" s="16">
        <v>42993</v>
      </c>
      <c r="Q1655" s="56">
        <v>3300</v>
      </c>
      <c r="R1655" s="56">
        <v>3435</v>
      </c>
      <c r="S1655" s="56">
        <v>3280</v>
      </c>
      <c r="T1655" s="15" t="str">
        <f t="shared" si="178"/>
        <v>有</v>
      </c>
      <c r="U1655" s="15" t="str">
        <f t="shared" si="179"/>
        <v>無</v>
      </c>
      <c r="V1655" s="67">
        <f t="shared" si="180"/>
        <v>6.0975609756097615E-3</v>
      </c>
      <c r="W1655" s="17"/>
      <c r="X1655" s="46"/>
      <c r="Y1655" s="71">
        <f t="shared" si="181"/>
        <v>0</v>
      </c>
      <c r="Z1655" s="72">
        <v>3300</v>
      </c>
      <c r="AA1655" s="72">
        <v>3300</v>
      </c>
      <c r="AB1655" s="72">
        <v>3285</v>
      </c>
      <c r="AC1655" s="72">
        <v>3285</v>
      </c>
      <c r="AD1655" s="72">
        <v>7700</v>
      </c>
      <c r="AE1655" s="72">
        <v>3285</v>
      </c>
      <c r="AF1655" s="72">
        <v>3285</v>
      </c>
      <c r="AG1655" s="72">
        <v>3280</v>
      </c>
      <c r="AH1655" s="72">
        <v>3280</v>
      </c>
      <c r="AI1655" s="72">
        <v>1900</v>
      </c>
      <c r="AJ1655" s="72">
        <v>3285</v>
      </c>
      <c r="AK1655" s="72">
        <v>3285</v>
      </c>
      <c r="AL1655" s="72">
        <v>3280</v>
      </c>
      <c r="AM1655" s="72">
        <v>3285</v>
      </c>
      <c r="AN1655" s="72">
        <v>1000</v>
      </c>
      <c r="AO1655" s="72">
        <v>3290</v>
      </c>
      <c r="AP1655" s="72">
        <v>3290</v>
      </c>
      <c r="AQ1655" s="72">
        <v>3285</v>
      </c>
      <c r="AR1655" s="72">
        <v>3285</v>
      </c>
      <c r="AS1655" s="72">
        <v>2500</v>
      </c>
      <c r="AT1655" s="72">
        <v>3295</v>
      </c>
      <c r="AU1655" s="72">
        <v>3300</v>
      </c>
      <c r="AV1655" s="72">
        <v>3295</v>
      </c>
      <c r="AW1655" s="72">
        <v>3300</v>
      </c>
      <c r="AX1655" s="72">
        <v>500</v>
      </c>
      <c r="AY1655" s="72">
        <v>3300</v>
      </c>
      <c r="AZ1655" s="72">
        <v>3320</v>
      </c>
      <c r="BA1655" s="72">
        <v>3300</v>
      </c>
      <c r="BB1655" s="72">
        <v>3320</v>
      </c>
      <c r="BC1655" s="72">
        <v>3100</v>
      </c>
    </row>
    <row r="1656" spans="1:55" s="72" customFormat="1" ht="27">
      <c r="A1656" s="15" t="s">
        <v>18</v>
      </c>
      <c r="B1656" s="30">
        <v>46</v>
      </c>
      <c r="C1656" s="30">
        <v>3141</v>
      </c>
      <c r="D1656" s="10" t="s">
        <v>63</v>
      </c>
      <c r="E1656" s="15" t="s">
        <v>20</v>
      </c>
      <c r="F1656" s="15" t="s">
        <v>1104</v>
      </c>
      <c r="G1656" s="50">
        <v>4465</v>
      </c>
      <c r="H1656" s="50">
        <v>115</v>
      </c>
      <c r="I1656" s="58">
        <v>2.64E-2</v>
      </c>
      <c r="J1656" s="50">
        <v>236900</v>
      </c>
      <c r="K1656" s="50">
        <v>4485</v>
      </c>
      <c r="L1656" s="53">
        <v>4360</v>
      </c>
      <c r="M1656" s="63">
        <f t="shared" si="177"/>
        <v>0.16</v>
      </c>
      <c r="N1656" s="42" t="str">
        <f>IFERROR(VLOOKUP(C1656, マスタ!$E$2:$G$33, 3, TRUE), "")</f>
        <v>繊維製品</v>
      </c>
      <c r="O1656" s="15" t="str">
        <f>IF(F1656 = "", "", TEXT( WORKDAY(TEXT(LEFT(F1656, FIND("(", F1656) - 1), "yyyy/mm/dd"), 1, マスタ!$A$2:$A$106), "yyyymmdd"))</f>
        <v>20170915</v>
      </c>
      <c r="P1656" s="16">
        <v>42993</v>
      </c>
      <c r="Q1656" s="56">
        <v>4465</v>
      </c>
      <c r="R1656" s="56">
        <v>4475</v>
      </c>
      <c r="S1656" s="56">
        <v>4415</v>
      </c>
      <c r="T1656" s="15" t="str">
        <f t="shared" si="178"/>
        <v>無</v>
      </c>
      <c r="U1656" s="15" t="str">
        <f t="shared" si="179"/>
        <v>有</v>
      </c>
      <c r="V1656" s="67">
        <f t="shared" si="180"/>
        <v>0</v>
      </c>
      <c r="W1656" s="17"/>
      <c r="X1656" s="46"/>
      <c r="Y1656" s="71">
        <f t="shared" si="181"/>
        <v>0</v>
      </c>
      <c r="Z1656" s="72">
        <v>4465</v>
      </c>
      <c r="AA1656" s="72">
        <v>4470</v>
      </c>
      <c r="AB1656" s="72">
        <v>4440</v>
      </c>
      <c r="AC1656" s="72">
        <v>4445</v>
      </c>
      <c r="AD1656" s="72">
        <v>10400</v>
      </c>
      <c r="AE1656" s="72">
        <v>4440</v>
      </c>
      <c r="AF1656" s="72">
        <v>4445</v>
      </c>
      <c r="AG1656" s="72">
        <v>4420</v>
      </c>
      <c r="AH1656" s="72">
        <v>4425</v>
      </c>
      <c r="AI1656" s="72">
        <v>9100</v>
      </c>
      <c r="AJ1656" s="72">
        <v>4425</v>
      </c>
      <c r="AK1656" s="72">
        <v>4430</v>
      </c>
      <c r="AL1656" s="72">
        <v>4420</v>
      </c>
      <c r="AM1656" s="72">
        <v>4425</v>
      </c>
      <c r="AN1656" s="72">
        <v>3500</v>
      </c>
      <c r="AO1656" s="72">
        <v>4425</v>
      </c>
      <c r="AP1656" s="72">
        <v>4430</v>
      </c>
      <c r="AQ1656" s="72">
        <v>4420</v>
      </c>
      <c r="AR1656" s="72">
        <v>4425</v>
      </c>
      <c r="AS1656" s="72">
        <v>3000</v>
      </c>
      <c r="AT1656" s="72">
        <v>4425</v>
      </c>
      <c r="AU1656" s="72">
        <v>4430</v>
      </c>
      <c r="AV1656" s="72">
        <v>4425</v>
      </c>
      <c r="AW1656" s="72">
        <v>4430</v>
      </c>
      <c r="AX1656" s="72">
        <v>2000</v>
      </c>
      <c r="AY1656" s="72">
        <v>4435</v>
      </c>
      <c r="AZ1656" s="72">
        <v>4435</v>
      </c>
      <c r="BA1656" s="72">
        <v>4435</v>
      </c>
      <c r="BB1656" s="72">
        <v>4435</v>
      </c>
      <c r="BC1656" s="72">
        <v>2200</v>
      </c>
    </row>
    <row r="1657" spans="1:55" s="72" customFormat="1" ht="27">
      <c r="A1657" s="15" t="s">
        <v>18</v>
      </c>
      <c r="B1657" s="30">
        <v>47</v>
      </c>
      <c r="C1657" s="30">
        <v>3073</v>
      </c>
      <c r="D1657" s="10" t="s">
        <v>241</v>
      </c>
      <c r="E1657" s="15" t="s">
        <v>20</v>
      </c>
      <c r="F1657" s="15" t="s">
        <v>1104</v>
      </c>
      <c r="G1657" s="50">
        <v>2498</v>
      </c>
      <c r="H1657" s="50">
        <v>64</v>
      </c>
      <c r="I1657" s="58">
        <v>2.63E-2</v>
      </c>
      <c r="J1657" s="50">
        <v>72400</v>
      </c>
      <c r="K1657" s="50">
        <v>2519</v>
      </c>
      <c r="L1657" s="53">
        <v>2423</v>
      </c>
      <c r="M1657" s="63">
        <f t="shared" si="177"/>
        <v>0.21875</v>
      </c>
      <c r="N1657" s="42" t="str">
        <f>IFERROR(VLOOKUP(C1657, マスタ!$E$2:$G$33, 3, TRUE), "")</f>
        <v>繊維製品</v>
      </c>
      <c r="O1657" s="15" t="str">
        <f>IF(F1657 = "", "", TEXT( WORKDAY(TEXT(LEFT(F1657, FIND("(", F1657) - 1), "yyyy/mm/dd"), 1, マスタ!$A$2:$A$106), "yyyymmdd"))</f>
        <v>20170915</v>
      </c>
      <c r="P1657" s="16">
        <v>42993</v>
      </c>
      <c r="Q1657" s="56">
        <v>2488</v>
      </c>
      <c r="R1657" s="56">
        <v>2557</v>
      </c>
      <c r="S1657" s="56">
        <v>2446</v>
      </c>
      <c r="T1657" s="15" t="str">
        <f t="shared" si="178"/>
        <v>有</v>
      </c>
      <c r="U1657" s="15" t="str">
        <f t="shared" si="179"/>
        <v>有</v>
      </c>
      <c r="V1657" s="67">
        <f t="shared" si="180"/>
        <v>-4.0032025620496681E-3</v>
      </c>
      <c r="W1657" s="17"/>
      <c r="X1657" s="46"/>
      <c r="Y1657" s="71">
        <f t="shared" si="181"/>
        <v>0</v>
      </c>
      <c r="Z1657" s="72">
        <v>2488</v>
      </c>
      <c r="AA1657" s="72">
        <v>2494</v>
      </c>
      <c r="AB1657" s="72">
        <v>2475</v>
      </c>
      <c r="AC1657" s="72">
        <v>2477</v>
      </c>
      <c r="AD1657" s="72">
        <v>1800</v>
      </c>
      <c r="AE1657" s="72">
        <v>2476</v>
      </c>
      <c r="AF1657" s="72">
        <v>2481</v>
      </c>
      <c r="AG1657" s="72">
        <v>2475</v>
      </c>
      <c r="AH1657" s="72">
        <v>2481</v>
      </c>
      <c r="AI1657" s="72">
        <v>300</v>
      </c>
      <c r="AJ1657" s="72">
        <v>2485</v>
      </c>
      <c r="AK1657" s="72">
        <v>2485</v>
      </c>
      <c r="AL1657" s="72">
        <v>2485</v>
      </c>
      <c r="AM1657" s="72">
        <v>2485</v>
      </c>
      <c r="AN1657" s="72">
        <v>100</v>
      </c>
      <c r="AO1657" s="72">
        <v>2485</v>
      </c>
      <c r="AP1657" s="72">
        <v>2485</v>
      </c>
      <c r="AQ1657" s="72">
        <v>2485</v>
      </c>
      <c r="AR1657" s="72">
        <v>2485</v>
      </c>
      <c r="AS1657" s="72">
        <v>200</v>
      </c>
      <c r="AT1657" s="72">
        <v>2477</v>
      </c>
      <c r="AU1657" s="72">
        <v>2477</v>
      </c>
      <c r="AV1657" s="72">
        <v>2471</v>
      </c>
      <c r="AW1657" s="72">
        <v>2471</v>
      </c>
      <c r="AX1657" s="72">
        <v>400</v>
      </c>
      <c r="AY1657" s="72">
        <v>2474</v>
      </c>
      <c r="AZ1657" s="72">
        <v>2474</v>
      </c>
      <c r="BA1657" s="72">
        <v>2472</v>
      </c>
      <c r="BB1657" s="72">
        <v>2472</v>
      </c>
      <c r="BC1657" s="72">
        <v>300</v>
      </c>
    </row>
    <row r="1658" spans="1:55" s="72" customFormat="1" ht="15">
      <c r="A1658" s="15" t="s">
        <v>1111</v>
      </c>
      <c r="B1658" s="30">
        <v>48</v>
      </c>
      <c r="C1658" s="30">
        <v>5019</v>
      </c>
      <c r="D1658" s="10" t="s">
        <v>1056</v>
      </c>
      <c r="E1658" s="15" t="s">
        <v>20</v>
      </c>
      <c r="F1658" s="15" t="s">
        <v>1104</v>
      </c>
      <c r="G1658" s="50">
        <v>2856</v>
      </c>
      <c r="H1658" s="50">
        <v>73</v>
      </c>
      <c r="I1658" s="58">
        <v>2.6200000000000001E-2</v>
      </c>
      <c r="J1658" s="50">
        <v>2865200</v>
      </c>
      <c r="K1658" s="50">
        <v>2864</v>
      </c>
      <c r="L1658" s="53">
        <v>2785</v>
      </c>
      <c r="M1658" s="63">
        <f t="shared" si="177"/>
        <v>0.10126582278481013</v>
      </c>
      <c r="N1658" s="42" t="str">
        <f>IFERROR(VLOOKUP(C1658, マスタ!$E$2:$G$33, 3, TRUE), "")</f>
        <v>石油・石炭</v>
      </c>
      <c r="O1658" s="15" t="str">
        <f>IF(F1658 = "", "", TEXT( WORKDAY(TEXT(LEFT(F1658, FIND("(", F1658) - 1), "yyyy/mm/dd"), 1, マスタ!$A$2:$A$106), "yyyymmdd"))</f>
        <v>20170915</v>
      </c>
      <c r="P1658" s="16">
        <v>42993</v>
      </c>
      <c r="Q1658" s="56">
        <v>2852</v>
      </c>
      <c r="R1658" s="56">
        <v>2888</v>
      </c>
      <c r="S1658" s="56">
        <v>2819</v>
      </c>
      <c r="T1658" s="15" t="str">
        <f t="shared" si="178"/>
        <v>有</v>
      </c>
      <c r="U1658" s="15" t="str">
        <f t="shared" si="179"/>
        <v>有</v>
      </c>
      <c r="V1658" s="67">
        <f t="shared" si="180"/>
        <v>-1.4005602240896309E-3</v>
      </c>
      <c r="W1658" s="17"/>
      <c r="X1658" s="46"/>
      <c r="Y1658" s="71">
        <f t="shared" si="181"/>
        <v>0</v>
      </c>
      <c r="Z1658" s="72">
        <v>2852</v>
      </c>
      <c r="AA1658" s="72">
        <v>2855</v>
      </c>
      <c r="AB1658" s="72">
        <v>2842</v>
      </c>
      <c r="AC1658" s="72">
        <v>2843</v>
      </c>
      <c r="AD1658" s="72">
        <v>222100</v>
      </c>
      <c r="AE1658" s="72">
        <v>2843</v>
      </c>
      <c r="AF1658" s="72">
        <v>2845</v>
      </c>
      <c r="AG1658" s="72">
        <v>2831</v>
      </c>
      <c r="AH1658" s="72">
        <v>2838</v>
      </c>
      <c r="AI1658" s="72">
        <v>101200</v>
      </c>
      <c r="AJ1658" s="72">
        <v>2838</v>
      </c>
      <c r="AK1658" s="72">
        <v>2838</v>
      </c>
      <c r="AL1658" s="72">
        <v>2825</v>
      </c>
      <c r="AM1658" s="72">
        <v>2827</v>
      </c>
      <c r="AN1658" s="72">
        <v>44800</v>
      </c>
      <c r="AO1658" s="72">
        <v>2826</v>
      </c>
      <c r="AP1658" s="72">
        <v>2836</v>
      </c>
      <c r="AQ1658" s="72">
        <v>2819</v>
      </c>
      <c r="AR1658" s="72">
        <v>2833</v>
      </c>
      <c r="AS1658" s="72">
        <v>51800</v>
      </c>
      <c r="AT1658" s="72">
        <v>2833</v>
      </c>
      <c r="AU1658" s="72">
        <v>2833</v>
      </c>
      <c r="AV1658" s="72">
        <v>2821</v>
      </c>
      <c r="AW1658" s="72">
        <v>2827</v>
      </c>
      <c r="AX1658" s="72">
        <v>68600</v>
      </c>
      <c r="AY1658" s="72">
        <v>2828</v>
      </c>
      <c r="AZ1658" s="72">
        <v>2836</v>
      </c>
      <c r="BA1658" s="72">
        <v>2828</v>
      </c>
      <c r="BB1658" s="72">
        <v>2836</v>
      </c>
      <c r="BC1658" s="72">
        <v>30300</v>
      </c>
    </row>
    <row r="1659" spans="1:55" s="72" customFormat="1" ht="15">
      <c r="A1659" s="15" t="s">
        <v>18</v>
      </c>
      <c r="B1659" s="30">
        <v>49</v>
      </c>
      <c r="C1659" s="30">
        <v>8035</v>
      </c>
      <c r="D1659" s="10" t="s">
        <v>217</v>
      </c>
      <c r="E1659" s="15" t="s">
        <v>20</v>
      </c>
      <c r="F1659" s="15" t="s">
        <v>1104</v>
      </c>
      <c r="G1659" s="50">
        <v>16220</v>
      </c>
      <c r="H1659" s="50">
        <v>410</v>
      </c>
      <c r="I1659" s="58">
        <v>2.5899999999999999E-2</v>
      </c>
      <c r="J1659" s="50">
        <v>1618300</v>
      </c>
      <c r="K1659" s="50">
        <v>16240</v>
      </c>
      <c r="L1659" s="53">
        <v>15890</v>
      </c>
      <c r="M1659" s="63">
        <f t="shared" si="177"/>
        <v>5.7142857142857141E-2</v>
      </c>
      <c r="N1659" s="42" t="str">
        <f>IFERROR(VLOOKUP(C1659, マスタ!$E$2:$G$33, 3, TRUE), "")</f>
        <v>商業</v>
      </c>
      <c r="O1659" s="15" t="str">
        <f>IF(F1659 = "", "", TEXT( WORKDAY(TEXT(LEFT(F1659, FIND("(", F1659) - 1), "yyyy/mm/dd"), 1, マスタ!$A$2:$A$106), "yyyymmdd"))</f>
        <v>20170915</v>
      </c>
      <c r="P1659" s="16">
        <v>42993</v>
      </c>
      <c r="Q1659" s="56">
        <v>16250</v>
      </c>
      <c r="R1659" s="56">
        <v>16645</v>
      </c>
      <c r="S1659" s="56">
        <v>16240</v>
      </c>
      <c r="T1659" s="15" t="str">
        <f t="shared" si="178"/>
        <v>有</v>
      </c>
      <c r="U1659" s="15" t="str">
        <f t="shared" si="179"/>
        <v>無</v>
      </c>
      <c r="V1659" s="67">
        <f t="shared" si="180"/>
        <v>1.8495684340320562E-3</v>
      </c>
      <c r="W1659" s="17"/>
      <c r="X1659" s="46"/>
      <c r="Y1659" s="71">
        <f t="shared" si="181"/>
        <v>0</v>
      </c>
      <c r="Z1659" s="72">
        <v>16250</v>
      </c>
      <c r="AA1659" s="72">
        <v>16330</v>
      </c>
      <c r="AB1659" s="72">
        <v>16240</v>
      </c>
      <c r="AC1659" s="72">
        <v>16315</v>
      </c>
      <c r="AD1659" s="72">
        <v>163200</v>
      </c>
      <c r="AE1659" s="72">
        <v>16315</v>
      </c>
      <c r="AF1659" s="72">
        <v>16450</v>
      </c>
      <c r="AG1659" s="72">
        <v>16305</v>
      </c>
      <c r="AH1659" s="72">
        <v>16445</v>
      </c>
      <c r="AI1659" s="72">
        <v>126900</v>
      </c>
      <c r="AJ1659" s="72">
        <v>16440</v>
      </c>
      <c r="AK1659" s="72">
        <v>16445</v>
      </c>
      <c r="AL1659" s="72">
        <v>16385</v>
      </c>
      <c r="AM1659" s="72">
        <v>16385</v>
      </c>
      <c r="AN1659" s="72">
        <v>32500</v>
      </c>
      <c r="AO1659" s="72">
        <v>16380</v>
      </c>
      <c r="AP1659" s="72">
        <v>16410</v>
      </c>
      <c r="AQ1659" s="72">
        <v>16380</v>
      </c>
      <c r="AR1659" s="72">
        <v>16405</v>
      </c>
      <c r="AS1659" s="72">
        <v>42100</v>
      </c>
      <c r="AT1659" s="72">
        <v>16410</v>
      </c>
      <c r="AU1659" s="72">
        <v>16415</v>
      </c>
      <c r="AV1659" s="72">
        <v>16390</v>
      </c>
      <c r="AW1659" s="72">
        <v>16390</v>
      </c>
      <c r="AX1659" s="72">
        <v>27300</v>
      </c>
      <c r="AY1659" s="72">
        <v>16390</v>
      </c>
      <c r="AZ1659" s="72">
        <v>16395</v>
      </c>
      <c r="BA1659" s="72">
        <v>16370</v>
      </c>
      <c r="BB1659" s="72">
        <v>16390</v>
      </c>
      <c r="BC1659" s="72">
        <v>22800</v>
      </c>
    </row>
    <row r="1660" spans="1:55" s="72" customFormat="1" ht="15">
      <c r="A1660" s="15" t="s">
        <v>18</v>
      </c>
      <c r="B1660" s="30">
        <v>2</v>
      </c>
      <c r="C1660" s="30">
        <v>3134</v>
      </c>
      <c r="D1660" s="10" t="s">
        <v>137</v>
      </c>
      <c r="E1660" s="15" t="s">
        <v>20</v>
      </c>
      <c r="F1660" s="15" t="s">
        <v>1104</v>
      </c>
      <c r="G1660" s="50">
        <v>1892</v>
      </c>
      <c r="H1660" s="50">
        <v>257</v>
      </c>
      <c r="I1660" s="58">
        <v>0.15720000000000001</v>
      </c>
      <c r="J1660" s="50">
        <v>1752100</v>
      </c>
      <c r="K1660" s="50">
        <v>1972</v>
      </c>
      <c r="L1660" s="53">
        <v>1721</v>
      </c>
      <c r="M1660" s="63">
        <f t="shared" ref="M1660:M1683" si="182">IFERROR((K1660-G1660) / (K1660-L1660), "")</f>
        <v>0.31872509960159362</v>
      </c>
      <c r="N1660" s="42" t="str">
        <f>IFERROR(VLOOKUP(C1660, マスタ!$E$2:$G$33, 3, TRUE), "")</f>
        <v>繊維製品</v>
      </c>
      <c r="O1660" s="15" t="str">
        <f>IF(F1660 = "", "", TEXT( WORKDAY(TEXT(LEFT(F1660, FIND("(", F1660) - 1), "yyyy/mm/dd"), 1, マスタ!$A$2:$A$106), "yyyymmdd"))</f>
        <v>20170915</v>
      </c>
      <c r="P1660" s="16">
        <v>42993</v>
      </c>
      <c r="Q1660" s="56">
        <v>1852</v>
      </c>
      <c r="R1660" s="56">
        <v>2135</v>
      </c>
      <c r="S1660" s="56">
        <v>1825</v>
      </c>
      <c r="T1660" s="15" t="str">
        <f t="shared" ref="T1660:T1683" si="183">IF(Q1660="", "", IF(R1660-Q1660&gt;=ROUNDDOWN(G1660/100, 0), "有", "無"))</f>
        <v>有</v>
      </c>
      <c r="U1660" s="15" t="str">
        <f t="shared" ref="U1660:U1683" si="184">IF(Q1660="", "", IF(Q1660-S1660&gt;=ROUNDDOWN(G1660/100, 0), "有", "無"))</f>
        <v>有</v>
      </c>
      <c r="V1660" s="67">
        <f t="shared" ref="V1660:V1683" si="185">IF(Q1660="", "", Q1660/G1660-1)</f>
        <v>-2.114164904862581E-2</v>
      </c>
      <c r="W1660" s="17" t="s">
        <v>966</v>
      </c>
      <c r="X1660" s="46">
        <v>-18</v>
      </c>
      <c r="Y1660" s="71">
        <f t="shared" ref="Y1660:Y1683" si="186">IFERROR(X1660/G1660*1000,"")</f>
        <v>-9.513742071881607</v>
      </c>
      <c r="Z1660" s="72">
        <v>1852</v>
      </c>
      <c r="AA1660" s="72">
        <v>1864</v>
      </c>
      <c r="AB1660" s="72">
        <v>1825</v>
      </c>
      <c r="AC1660" s="72">
        <v>1854</v>
      </c>
      <c r="AD1660" s="72">
        <v>101800</v>
      </c>
      <c r="AE1660" s="72">
        <v>1857</v>
      </c>
      <c r="AF1660" s="72">
        <v>1948</v>
      </c>
      <c r="AG1660" s="72">
        <v>1854</v>
      </c>
      <c r="AH1660" s="72">
        <v>1948</v>
      </c>
      <c r="AI1660" s="72">
        <v>66600</v>
      </c>
      <c r="AJ1660" s="72">
        <v>1946</v>
      </c>
      <c r="AK1660" s="72">
        <v>1947</v>
      </c>
      <c r="AL1660" s="72">
        <v>1890</v>
      </c>
      <c r="AM1660" s="72">
        <v>1903</v>
      </c>
      <c r="AN1660" s="72">
        <v>51800</v>
      </c>
      <c r="AO1660" s="72">
        <v>1904</v>
      </c>
      <c r="AP1660" s="72">
        <v>1934</v>
      </c>
      <c r="AQ1660" s="72">
        <v>1901</v>
      </c>
      <c r="AR1660" s="72">
        <v>1933</v>
      </c>
      <c r="AS1660" s="72">
        <v>20400</v>
      </c>
      <c r="AT1660" s="72">
        <v>1935</v>
      </c>
      <c r="AU1660" s="72">
        <v>1963</v>
      </c>
      <c r="AV1660" s="72">
        <v>1915</v>
      </c>
      <c r="AW1660" s="72">
        <v>1954</v>
      </c>
      <c r="AX1660" s="72">
        <v>47500</v>
      </c>
      <c r="AY1660" s="72">
        <v>1957</v>
      </c>
      <c r="AZ1660" s="72">
        <v>1987</v>
      </c>
      <c r="BA1660" s="72">
        <v>1939</v>
      </c>
      <c r="BB1660" s="72">
        <v>1961</v>
      </c>
      <c r="BC1660" s="72">
        <v>63000</v>
      </c>
    </row>
    <row r="1661" spans="1:55" s="72" customFormat="1" ht="15">
      <c r="A1661" s="15" t="s">
        <v>18</v>
      </c>
      <c r="B1661" s="30">
        <v>3</v>
      </c>
      <c r="C1661" s="30">
        <v>6630</v>
      </c>
      <c r="D1661" s="10" t="s">
        <v>263</v>
      </c>
      <c r="E1661" s="15" t="s">
        <v>20</v>
      </c>
      <c r="F1661" s="15" t="s">
        <v>1104</v>
      </c>
      <c r="G1661" s="50">
        <v>11460</v>
      </c>
      <c r="H1661" s="50">
        <v>1500</v>
      </c>
      <c r="I1661" s="58">
        <v>0.15060000000000001</v>
      </c>
      <c r="J1661" s="50">
        <v>219400</v>
      </c>
      <c r="K1661" s="50">
        <v>11460</v>
      </c>
      <c r="L1661" s="53">
        <v>11100</v>
      </c>
      <c r="M1661" s="63">
        <f t="shared" si="182"/>
        <v>0</v>
      </c>
      <c r="N1661" s="42" t="str">
        <f>IFERROR(VLOOKUP(C1661, マスタ!$E$2:$G$33, 3, TRUE), "")</f>
        <v>電気</v>
      </c>
      <c r="O1661" s="15" t="str">
        <f>IF(F1661 = "", "", TEXT( WORKDAY(TEXT(LEFT(F1661, FIND("(", F1661) - 1), "yyyy/mm/dd"), 1, マスタ!$A$2:$A$106), "yyyymmdd"))</f>
        <v>20170915</v>
      </c>
      <c r="P1661" s="16">
        <v>42993</v>
      </c>
      <c r="Q1661" s="56">
        <v>11710</v>
      </c>
      <c r="R1661" s="56">
        <v>14030</v>
      </c>
      <c r="S1661" s="56">
        <v>11700</v>
      </c>
      <c r="T1661" s="15" t="str">
        <f t="shared" si="183"/>
        <v>有</v>
      </c>
      <c r="U1661" s="15" t="str">
        <f t="shared" si="184"/>
        <v>無</v>
      </c>
      <c r="V1661" s="67">
        <f t="shared" si="185"/>
        <v>2.1815008726003393E-2</v>
      </c>
      <c r="W1661" s="17" t="s">
        <v>968</v>
      </c>
      <c r="X1661" s="46">
        <v>229</v>
      </c>
      <c r="Y1661" s="71">
        <f t="shared" si="186"/>
        <v>19.9825479930192</v>
      </c>
      <c r="Z1661" s="72">
        <v>11710</v>
      </c>
      <c r="AA1661" s="72">
        <v>12380</v>
      </c>
      <c r="AB1661" s="72">
        <v>11700</v>
      </c>
      <c r="AC1661" s="72">
        <v>12000</v>
      </c>
      <c r="AD1661" s="72">
        <v>96300</v>
      </c>
      <c r="AE1661" s="72">
        <v>12010</v>
      </c>
      <c r="AF1661" s="72">
        <v>12010</v>
      </c>
      <c r="AG1661" s="72">
        <v>11800</v>
      </c>
      <c r="AH1661" s="72">
        <v>11910</v>
      </c>
      <c r="AI1661" s="72">
        <v>21700</v>
      </c>
      <c r="AJ1661" s="72">
        <v>11900</v>
      </c>
      <c r="AK1661" s="72">
        <v>12060</v>
      </c>
      <c r="AL1661" s="72">
        <v>11900</v>
      </c>
      <c r="AM1661" s="72">
        <v>12030</v>
      </c>
      <c r="AN1661" s="72">
        <v>13600</v>
      </c>
      <c r="AO1661" s="72">
        <v>12030</v>
      </c>
      <c r="AP1661" s="72">
        <v>12230</v>
      </c>
      <c r="AQ1661" s="72">
        <v>12000</v>
      </c>
      <c r="AR1661" s="72">
        <v>12100</v>
      </c>
      <c r="AS1661" s="72">
        <v>14800</v>
      </c>
      <c r="AT1661" s="72">
        <v>12100</v>
      </c>
      <c r="AU1661" s="72">
        <v>12180</v>
      </c>
      <c r="AV1661" s="72">
        <v>12020</v>
      </c>
      <c r="AW1661" s="72">
        <v>12170</v>
      </c>
      <c r="AX1661" s="72">
        <v>10800</v>
      </c>
      <c r="AY1661" s="72">
        <v>12170</v>
      </c>
      <c r="AZ1661" s="72">
        <v>12600</v>
      </c>
      <c r="BA1661" s="72">
        <v>12150</v>
      </c>
      <c r="BB1661" s="72">
        <v>12550</v>
      </c>
      <c r="BC1661" s="72">
        <v>20200</v>
      </c>
    </row>
    <row r="1662" spans="1:55" s="72" customFormat="1" ht="15">
      <c r="A1662" s="15" t="s">
        <v>18</v>
      </c>
      <c r="B1662" s="30">
        <v>4</v>
      </c>
      <c r="C1662" s="30">
        <v>3193</v>
      </c>
      <c r="D1662" s="10" t="s">
        <v>591</v>
      </c>
      <c r="E1662" s="15" t="s">
        <v>20</v>
      </c>
      <c r="F1662" s="15" t="s">
        <v>1104</v>
      </c>
      <c r="G1662" s="50">
        <v>3075</v>
      </c>
      <c r="H1662" s="50">
        <v>398</v>
      </c>
      <c r="I1662" s="58">
        <v>0.1487</v>
      </c>
      <c r="J1662" s="50">
        <v>1722500</v>
      </c>
      <c r="K1662" s="50">
        <v>3180</v>
      </c>
      <c r="L1662" s="53">
        <v>2951</v>
      </c>
      <c r="M1662" s="63">
        <f t="shared" si="182"/>
        <v>0.45851528384279477</v>
      </c>
      <c r="N1662" s="42" t="str">
        <f>IFERROR(VLOOKUP(C1662, マスタ!$E$2:$G$33, 3, TRUE), "")</f>
        <v>繊維製品</v>
      </c>
      <c r="O1662" s="15" t="str">
        <f>IF(F1662 = "", "", TEXT( WORKDAY(TEXT(LEFT(F1662, FIND("(", F1662) - 1), "yyyy/mm/dd"), 1, マスタ!$A$2:$A$106), "yyyymmdd"))</f>
        <v>20170915</v>
      </c>
      <c r="P1662" s="16">
        <v>42993</v>
      </c>
      <c r="Q1662" s="56">
        <v>3045</v>
      </c>
      <c r="R1662" s="56">
        <v>3245</v>
      </c>
      <c r="S1662" s="56">
        <v>3040</v>
      </c>
      <c r="T1662" s="15" t="str">
        <f t="shared" si="183"/>
        <v>有</v>
      </c>
      <c r="U1662" s="15" t="str">
        <f t="shared" si="184"/>
        <v>無</v>
      </c>
      <c r="V1662" s="67">
        <f t="shared" si="185"/>
        <v>-9.7560975609756184E-3</v>
      </c>
      <c r="W1662" s="17" t="s">
        <v>968</v>
      </c>
      <c r="X1662" s="46">
        <v>61</v>
      </c>
      <c r="Y1662" s="71">
        <f t="shared" si="186"/>
        <v>19.837398373983739</v>
      </c>
      <c r="Z1662" s="72">
        <v>3045</v>
      </c>
      <c r="AA1662" s="72">
        <v>3160</v>
      </c>
      <c r="AB1662" s="72">
        <v>3040</v>
      </c>
      <c r="AC1662" s="72">
        <v>3160</v>
      </c>
      <c r="AD1662" s="72">
        <v>114500</v>
      </c>
      <c r="AE1662" s="72">
        <v>3165</v>
      </c>
      <c r="AF1662" s="72">
        <v>3190</v>
      </c>
      <c r="AG1662" s="72">
        <v>3150</v>
      </c>
      <c r="AH1662" s="72">
        <v>3170</v>
      </c>
      <c r="AI1662" s="72">
        <v>68300</v>
      </c>
      <c r="AJ1662" s="72">
        <v>3165</v>
      </c>
      <c r="AK1662" s="72">
        <v>3175</v>
      </c>
      <c r="AL1662" s="72">
        <v>3140</v>
      </c>
      <c r="AM1662" s="72">
        <v>3160</v>
      </c>
      <c r="AN1662" s="72">
        <v>38400</v>
      </c>
      <c r="AO1662" s="72">
        <v>3160</v>
      </c>
      <c r="AP1662" s="72">
        <v>3170</v>
      </c>
      <c r="AQ1662" s="72">
        <v>3130</v>
      </c>
      <c r="AR1662" s="72">
        <v>3150</v>
      </c>
      <c r="AS1662" s="72">
        <v>22700</v>
      </c>
      <c r="AT1662" s="72">
        <v>3145</v>
      </c>
      <c r="AU1662" s="72">
        <v>3160</v>
      </c>
      <c r="AV1662" s="72">
        <v>3140</v>
      </c>
      <c r="AW1662" s="72">
        <v>3155</v>
      </c>
      <c r="AX1662" s="72">
        <v>26800</v>
      </c>
      <c r="AY1662" s="72">
        <v>3155</v>
      </c>
      <c r="AZ1662" s="72">
        <v>3185</v>
      </c>
      <c r="BA1662" s="72">
        <v>3150</v>
      </c>
      <c r="BB1662" s="72">
        <v>3180</v>
      </c>
      <c r="BC1662" s="72">
        <v>26400</v>
      </c>
    </row>
    <row r="1663" spans="1:55" s="72" customFormat="1" ht="15">
      <c r="A1663" s="15" t="s">
        <v>18</v>
      </c>
      <c r="B1663" s="30">
        <v>5</v>
      </c>
      <c r="C1663" s="30">
        <v>6208</v>
      </c>
      <c r="D1663" s="10" t="s">
        <v>55</v>
      </c>
      <c r="E1663" s="15" t="s">
        <v>20</v>
      </c>
      <c r="F1663" s="15" t="s">
        <v>1104</v>
      </c>
      <c r="G1663" s="50">
        <v>2266</v>
      </c>
      <c r="H1663" s="50">
        <v>197</v>
      </c>
      <c r="I1663" s="58">
        <v>9.5200000000000007E-2</v>
      </c>
      <c r="J1663" s="50">
        <v>9831700</v>
      </c>
      <c r="K1663" s="50">
        <v>2525</v>
      </c>
      <c r="L1663" s="53">
        <v>2069</v>
      </c>
      <c r="M1663" s="63">
        <f t="shared" si="182"/>
        <v>0.56798245614035092</v>
      </c>
      <c r="N1663" s="42" t="str">
        <f>IFERROR(VLOOKUP(C1663, マスタ!$E$2:$G$33, 3, TRUE), "")</f>
        <v>機械</v>
      </c>
      <c r="O1663" s="15" t="str">
        <f>IF(F1663 = "", "", TEXT( WORKDAY(TEXT(LEFT(F1663, FIND("(", F1663) - 1), "yyyy/mm/dd"), 1, マスタ!$A$2:$A$106), "yyyymmdd"))</f>
        <v>20170915</v>
      </c>
      <c r="P1663" s="16">
        <v>42993</v>
      </c>
      <c r="Q1663" s="56">
        <v>2400</v>
      </c>
      <c r="R1663" s="56">
        <v>2525</v>
      </c>
      <c r="S1663" s="56">
        <v>2191</v>
      </c>
      <c r="T1663" s="15" t="str">
        <f t="shared" si="183"/>
        <v>有</v>
      </c>
      <c r="U1663" s="15" t="str">
        <f t="shared" si="184"/>
        <v>有</v>
      </c>
      <c r="V1663" s="67">
        <f t="shared" si="185"/>
        <v>5.9135039717564064E-2</v>
      </c>
      <c r="W1663" s="17" t="s">
        <v>968</v>
      </c>
      <c r="X1663" s="46">
        <v>45</v>
      </c>
      <c r="Y1663" s="71">
        <f t="shared" si="186"/>
        <v>19.858781994704326</v>
      </c>
      <c r="AD1663" s="72">
        <v>0</v>
      </c>
      <c r="AE1663" s="72">
        <v>2400</v>
      </c>
      <c r="AF1663" s="72">
        <v>2525</v>
      </c>
      <c r="AG1663" s="72">
        <v>2387</v>
      </c>
      <c r="AH1663" s="72">
        <v>2486</v>
      </c>
      <c r="AI1663" s="72">
        <v>1001900</v>
      </c>
      <c r="AJ1663" s="72">
        <v>2488</v>
      </c>
      <c r="AK1663" s="72">
        <v>2516</v>
      </c>
      <c r="AL1663" s="72">
        <v>2450</v>
      </c>
      <c r="AM1663" s="72">
        <v>2456</v>
      </c>
      <c r="AN1663" s="72">
        <v>400200</v>
      </c>
      <c r="AO1663" s="72">
        <v>2456</v>
      </c>
      <c r="AP1663" s="72">
        <v>2470</v>
      </c>
      <c r="AQ1663" s="72">
        <v>2290</v>
      </c>
      <c r="AR1663" s="72">
        <v>2305</v>
      </c>
      <c r="AS1663" s="72">
        <v>520800</v>
      </c>
      <c r="AT1663" s="72">
        <v>2305</v>
      </c>
      <c r="AU1663" s="72">
        <v>2355</v>
      </c>
      <c r="AV1663" s="72">
        <v>2278</v>
      </c>
      <c r="AW1663" s="72">
        <v>2340</v>
      </c>
      <c r="AX1663" s="72">
        <v>399400</v>
      </c>
      <c r="AY1663" s="72">
        <v>2342</v>
      </c>
      <c r="AZ1663" s="72">
        <v>2389</v>
      </c>
      <c r="BA1663" s="72">
        <v>2342</v>
      </c>
      <c r="BB1663" s="72">
        <v>2378</v>
      </c>
      <c r="BC1663" s="72">
        <v>195500</v>
      </c>
    </row>
    <row r="1664" spans="1:55" s="72" customFormat="1" ht="15">
      <c r="A1664" s="15" t="s">
        <v>18</v>
      </c>
      <c r="B1664" s="30">
        <v>6</v>
      </c>
      <c r="C1664" s="30">
        <v>6184</v>
      </c>
      <c r="D1664" s="10" t="s">
        <v>154</v>
      </c>
      <c r="E1664" s="15" t="s">
        <v>20</v>
      </c>
      <c r="F1664" s="15" t="s">
        <v>1104</v>
      </c>
      <c r="G1664" s="50">
        <v>1671</v>
      </c>
      <c r="H1664" s="50">
        <v>133</v>
      </c>
      <c r="I1664" s="58">
        <v>8.6499999999999994E-2</v>
      </c>
      <c r="J1664" s="50">
        <v>330800</v>
      </c>
      <c r="K1664" s="50">
        <v>1697</v>
      </c>
      <c r="L1664" s="53">
        <v>1581</v>
      </c>
      <c r="M1664" s="63">
        <f t="shared" si="182"/>
        <v>0.22413793103448276</v>
      </c>
      <c r="N1664" s="42" t="str">
        <f>IFERROR(VLOOKUP(C1664, マスタ!$E$2:$G$33, 3, TRUE), "")</f>
        <v>機械</v>
      </c>
      <c r="O1664" s="15" t="str">
        <f>IF(F1664 = "", "", TEXT( WORKDAY(TEXT(LEFT(F1664, FIND("(", F1664) - 1), "yyyy/mm/dd"), 1, マスタ!$A$2:$A$106), "yyyymmdd"))</f>
        <v>20170915</v>
      </c>
      <c r="P1664" s="16">
        <v>42993</v>
      </c>
      <c r="Q1664" s="56">
        <v>1524</v>
      </c>
      <c r="R1664" s="56">
        <v>1547</v>
      </c>
      <c r="S1664" s="56">
        <v>1500</v>
      </c>
      <c r="T1664" s="15" t="str">
        <f t="shared" si="183"/>
        <v>有</v>
      </c>
      <c r="U1664" s="15" t="str">
        <f t="shared" si="184"/>
        <v>有</v>
      </c>
      <c r="V1664" s="67">
        <f t="shared" si="185"/>
        <v>-8.7971274685816891E-2</v>
      </c>
      <c r="W1664" s="17" t="s">
        <v>966</v>
      </c>
      <c r="X1664" s="46">
        <v>-16</v>
      </c>
      <c r="Y1664" s="71">
        <f t="shared" si="186"/>
        <v>-9.5751047277079593</v>
      </c>
      <c r="AD1664" s="72">
        <v>0</v>
      </c>
      <c r="AE1664" s="72">
        <v>1524</v>
      </c>
      <c r="AF1664" s="72">
        <v>1529</v>
      </c>
      <c r="AG1664" s="72">
        <v>1509</v>
      </c>
      <c r="AH1664" s="72">
        <v>1513</v>
      </c>
      <c r="AI1664" s="72">
        <v>55500</v>
      </c>
      <c r="AJ1664" s="72">
        <v>1514</v>
      </c>
      <c r="AK1664" s="72">
        <v>1520</v>
      </c>
      <c r="AL1664" s="72">
        <v>1500</v>
      </c>
      <c r="AM1664" s="72">
        <v>1513</v>
      </c>
      <c r="AN1664" s="72">
        <v>27200</v>
      </c>
      <c r="AO1664" s="72">
        <v>1511</v>
      </c>
      <c r="AP1664" s="72">
        <v>1513</v>
      </c>
      <c r="AQ1664" s="72">
        <v>1501</v>
      </c>
      <c r="AR1664" s="72">
        <v>1504</v>
      </c>
      <c r="AS1664" s="72">
        <v>16800</v>
      </c>
      <c r="AT1664" s="72">
        <v>1504</v>
      </c>
      <c r="AU1664" s="72">
        <v>1512</v>
      </c>
      <c r="AV1664" s="72">
        <v>1502</v>
      </c>
      <c r="AW1664" s="72">
        <v>1512</v>
      </c>
      <c r="AX1664" s="72">
        <v>12500</v>
      </c>
      <c r="AY1664" s="72">
        <v>1513</v>
      </c>
      <c r="AZ1664" s="72">
        <v>1544</v>
      </c>
      <c r="BA1664" s="72">
        <v>1513</v>
      </c>
      <c r="BB1664" s="72">
        <v>1540</v>
      </c>
      <c r="BC1664" s="72">
        <v>23700</v>
      </c>
    </row>
    <row r="1665" spans="1:55" s="72" customFormat="1" ht="15">
      <c r="A1665" s="15" t="s">
        <v>18</v>
      </c>
      <c r="B1665" s="30">
        <v>7</v>
      </c>
      <c r="C1665" s="30">
        <v>4112</v>
      </c>
      <c r="D1665" s="10" t="s">
        <v>173</v>
      </c>
      <c r="E1665" s="15" t="s">
        <v>20</v>
      </c>
      <c r="F1665" s="15" t="s">
        <v>1104</v>
      </c>
      <c r="G1665" s="50">
        <v>8210</v>
      </c>
      <c r="H1665" s="50">
        <v>570</v>
      </c>
      <c r="I1665" s="58">
        <v>7.46E-2</v>
      </c>
      <c r="J1665" s="50">
        <v>926300</v>
      </c>
      <c r="K1665" s="50">
        <v>8270</v>
      </c>
      <c r="L1665" s="53">
        <v>7700</v>
      </c>
      <c r="M1665" s="63">
        <f t="shared" si="182"/>
        <v>0.10526315789473684</v>
      </c>
      <c r="N1665" s="42" t="str">
        <f>IFERROR(VLOOKUP(C1665, マスタ!$E$2:$G$33, 3, TRUE), "")</f>
        <v>化学・医薬品</v>
      </c>
      <c r="O1665" s="15" t="str">
        <f>IF(F1665 = "", "", TEXT( WORKDAY(TEXT(LEFT(F1665, FIND("(", F1665) - 1), "yyyy/mm/dd"), 1, マスタ!$A$2:$A$106), "yyyymmdd"))</f>
        <v>20170915</v>
      </c>
      <c r="P1665" s="16">
        <v>42993</v>
      </c>
      <c r="Q1665" s="56">
        <v>8360</v>
      </c>
      <c r="R1665" s="56">
        <v>8690</v>
      </c>
      <c r="S1665" s="56">
        <v>8340</v>
      </c>
      <c r="T1665" s="15" t="str">
        <f t="shared" si="183"/>
        <v>有</v>
      </c>
      <c r="U1665" s="15" t="str">
        <f t="shared" si="184"/>
        <v>無</v>
      </c>
      <c r="V1665" s="67">
        <f t="shared" si="185"/>
        <v>1.8270401948842885E-2</v>
      </c>
      <c r="W1665" s="17" t="s">
        <v>968</v>
      </c>
      <c r="X1665" s="46">
        <v>164</v>
      </c>
      <c r="Y1665" s="71">
        <f t="shared" si="186"/>
        <v>19.975639464068212</v>
      </c>
      <c r="Z1665" s="72">
        <v>8360</v>
      </c>
      <c r="AA1665" s="72">
        <v>8570</v>
      </c>
      <c r="AB1665" s="72">
        <v>8360</v>
      </c>
      <c r="AC1665" s="72">
        <v>8530</v>
      </c>
      <c r="AD1665" s="72">
        <v>103600</v>
      </c>
      <c r="AE1665" s="72">
        <v>8520</v>
      </c>
      <c r="AF1665" s="72">
        <v>8520</v>
      </c>
      <c r="AG1665" s="72">
        <v>8370</v>
      </c>
      <c r="AH1665" s="72">
        <v>8480</v>
      </c>
      <c r="AI1665" s="72">
        <v>41200</v>
      </c>
      <c r="AJ1665" s="72">
        <v>8470</v>
      </c>
      <c r="AK1665" s="72">
        <v>8480</v>
      </c>
      <c r="AL1665" s="72">
        <v>8340</v>
      </c>
      <c r="AM1665" s="72">
        <v>8430</v>
      </c>
      <c r="AN1665" s="72">
        <v>28500</v>
      </c>
      <c r="AO1665" s="72">
        <v>8430</v>
      </c>
      <c r="AP1665" s="72">
        <v>8480</v>
      </c>
      <c r="AQ1665" s="72">
        <v>8410</v>
      </c>
      <c r="AR1665" s="72">
        <v>8450</v>
      </c>
      <c r="AS1665" s="72">
        <v>25100</v>
      </c>
      <c r="AT1665" s="72">
        <v>8450</v>
      </c>
      <c r="AU1665" s="72">
        <v>8530</v>
      </c>
      <c r="AV1665" s="72">
        <v>8430</v>
      </c>
      <c r="AW1665" s="72">
        <v>8470</v>
      </c>
      <c r="AX1665" s="72">
        <v>30400</v>
      </c>
      <c r="AY1665" s="72">
        <v>8460</v>
      </c>
      <c r="AZ1665" s="72">
        <v>8540</v>
      </c>
      <c r="BA1665" s="72">
        <v>8460</v>
      </c>
      <c r="BB1665" s="72">
        <v>8510</v>
      </c>
      <c r="BC1665" s="72">
        <v>14000</v>
      </c>
    </row>
    <row r="1666" spans="1:55" s="72" customFormat="1" ht="15">
      <c r="A1666" s="15" t="s">
        <v>18</v>
      </c>
      <c r="B1666" s="30">
        <v>9</v>
      </c>
      <c r="C1666" s="30">
        <v>6058</v>
      </c>
      <c r="D1666" s="10" t="s">
        <v>964</v>
      </c>
      <c r="E1666" s="15" t="s">
        <v>20</v>
      </c>
      <c r="F1666" s="15" t="s">
        <v>1104</v>
      </c>
      <c r="G1666" s="50">
        <v>1495</v>
      </c>
      <c r="H1666" s="50">
        <v>85</v>
      </c>
      <c r="I1666" s="58">
        <v>6.0299999999999999E-2</v>
      </c>
      <c r="J1666" s="50">
        <v>1466900</v>
      </c>
      <c r="K1666" s="50">
        <v>1582</v>
      </c>
      <c r="L1666" s="53">
        <v>1488</v>
      </c>
      <c r="M1666" s="63">
        <f t="shared" si="182"/>
        <v>0.92553191489361697</v>
      </c>
      <c r="N1666" s="42" t="str">
        <f>IFERROR(VLOOKUP(C1666, マスタ!$E$2:$G$33, 3, TRUE), "")</f>
        <v>機械</v>
      </c>
      <c r="O1666" s="15" t="str">
        <f>IF(F1666 = "", "", TEXT( WORKDAY(TEXT(LEFT(F1666, FIND("(", F1666) - 1), "yyyy/mm/dd"), 1, マスタ!$A$2:$A$106), "yyyymmdd"))</f>
        <v>20170915</v>
      </c>
      <c r="P1666" s="16">
        <v>42993</v>
      </c>
      <c r="Q1666" s="56">
        <v>1505</v>
      </c>
      <c r="R1666" s="56">
        <v>1515</v>
      </c>
      <c r="S1666" s="56">
        <v>1468</v>
      </c>
      <c r="T1666" s="15" t="str">
        <f t="shared" si="183"/>
        <v>無</v>
      </c>
      <c r="U1666" s="15" t="str">
        <f t="shared" si="184"/>
        <v>有</v>
      </c>
      <c r="V1666" s="67">
        <f t="shared" si="185"/>
        <v>6.6889632107023367E-3</v>
      </c>
      <c r="W1666" s="17" t="s">
        <v>966</v>
      </c>
      <c r="X1666" s="46">
        <v>-14</v>
      </c>
      <c r="Y1666" s="71">
        <f t="shared" si="186"/>
        <v>-9.3645484949832767</v>
      </c>
      <c r="Z1666" s="72">
        <v>1505</v>
      </c>
      <c r="AA1666" s="72">
        <v>1515</v>
      </c>
      <c r="AB1666" s="72">
        <v>1477</v>
      </c>
      <c r="AC1666" s="72">
        <v>1479</v>
      </c>
      <c r="AD1666" s="72">
        <v>75700</v>
      </c>
      <c r="AE1666" s="72">
        <v>1481</v>
      </c>
      <c r="AF1666" s="72">
        <v>1500</v>
      </c>
      <c r="AG1666" s="72">
        <v>1479</v>
      </c>
      <c r="AH1666" s="72">
        <v>1500</v>
      </c>
      <c r="AI1666" s="72">
        <v>6300</v>
      </c>
      <c r="AJ1666" s="72">
        <v>1500</v>
      </c>
      <c r="AK1666" s="72">
        <v>1511</v>
      </c>
      <c r="AL1666" s="72">
        <v>1493</v>
      </c>
      <c r="AM1666" s="72">
        <v>1494</v>
      </c>
      <c r="AN1666" s="72">
        <v>22500</v>
      </c>
      <c r="AO1666" s="72">
        <v>1497</v>
      </c>
      <c r="AP1666" s="72">
        <v>1504</v>
      </c>
      <c r="AQ1666" s="72">
        <v>1485</v>
      </c>
      <c r="AR1666" s="72">
        <v>1491</v>
      </c>
      <c r="AS1666" s="72">
        <v>14600</v>
      </c>
      <c r="AT1666" s="72">
        <v>1493</v>
      </c>
      <c r="AU1666" s="72">
        <v>1493</v>
      </c>
      <c r="AV1666" s="72">
        <v>1482</v>
      </c>
      <c r="AW1666" s="72">
        <v>1484</v>
      </c>
      <c r="AX1666" s="72">
        <v>16700</v>
      </c>
      <c r="AY1666" s="72">
        <v>1484</v>
      </c>
      <c r="AZ1666" s="72">
        <v>1491</v>
      </c>
      <c r="BA1666" s="72">
        <v>1481</v>
      </c>
      <c r="BB1666" s="72">
        <v>1490</v>
      </c>
      <c r="BC1666" s="72">
        <v>4700</v>
      </c>
    </row>
    <row r="1667" spans="1:55" s="72" customFormat="1" ht="15">
      <c r="A1667" s="15" t="s">
        <v>18</v>
      </c>
      <c r="B1667" s="30">
        <v>11</v>
      </c>
      <c r="C1667" s="30">
        <v>7591</v>
      </c>
      <c r="D1667" s="10" t="s">
        <v>514</v>
      </c>
      <c r="E1667" s="15" t="s">
        <v>20</v>
      </c>
      <c r="F1667" s="15" t="s">
        <v>1104</v>
      </c>
      <c r="G1667" s="50">
        <v>1838</v>
      </c>
      <c r="H1667" s="50">
        <v>94</v>
      </c>
      <c r="I1667" s="58">
        <v>5.3900000000000003E-2</v>
      </c>
      <c r="J1667" s="50">
        <v>34700</v>
      </c>
      <c r="K1667" s="50">
        <v>1844</v>
      </c>
      <c r="L1667" s="53">
        <v>1775</v>
      </c>
      <c r="M1667" s="63">
        <f t="shared" si="182"/>
        <v>8.6956521739130432E-2</v>
      </c>
      <c r="N1667" s="42" t="str">
        <f>IFERROR(VLOOKUP(C1667, マスタ!$E$2:$G$33, 3, TRUE), "")</f>
        <v>75</v>
      </c>
      <c r="O1667" s="15" t="str">
        <f>IF(F1667 = "", "", TEXT( WORKDAY(TEXT(LEFT(F1667, FIND("(", F1667) - 1), "yyyy/mm/dd"), 1, マスタ!$A$2:$A$106), "yyyymmdd"))</f>
        <v>20170915</v>
      </c>
      <c r="P1667" s="16">
        <v>42993</v>
      </c>
      <c r="Q1667" s="56">
        <v>1837</v>
      </c>
      <c r="R1667" s="56">
        <v>1848</v>
      </c>
      <c r="S1667" s="56">
        <v>1803</v>
      </c>
      <c r="T1667" s="15" t="str">
        <f t="shared" si="183"/>
        <v>無</v>
      </c>
      <c r="U1667" s="15" t="str">
        <f t="shared" si="184"/>
        <v>有</v>
      </c>
      <c r="V1667" s="67">
        <f t="shared" si="185"/>
        <v>-5.4406964091402443E-4</v>
      </c>
      <c r="W1667" s="17" t="s">
        <v>967</v>
      </c>
      <c r="X1667" s="46">
        <v>7</v>
      </c>
      <c r="Y1667" s="71">
        <f t="shared" si="186"/>
        <v>3.808487486398259</v>
      </c>
      <c r="Z1667" s="72">
        <v>1837</v>
      </c>
      <c r="AA1667" s="72">
        <v>1844</v>
      </c>
      <c r="AB1667" s="72">
        <v>1837</v>
      </c>
      <c r="AC1667" s="72">
        <v>1842</v>
      </c>
      <c r="AD1667" s="72">
        <v>2600</v>
      </c>
      <c r="AE1667" s="72">
        <v>1837</v>
      </c>
      <c r="AF1667" s="72">
        <v>1837</v>
      </c>
      <c r="AG1667" s="72">
        <v>1837</v>
      </c>
      <c r="AH1667" s="72">
        <v>1837</v>
      </c>
      <c r="AI1667" s="72">
        <v>100</v>
      </c>
      <c r="AJ1667" s="72">
        <v>1843</v>
      </c>
      <c r="AK1667" s="72">
        <v>1843</v>
      </c>
      <c r="AL1667" s="72">
        <v>1843</v>
      </c>
      <c r="AM1667" s="72">
        <v>1843</v>
      </c>
      <c r="AN1667" s="72">
        <v>100</v>
      </c>
      <c r="AO1667" s="72">
        <v>1838</v>
      </c>
      <c r="AP1667" s="72">
        <v>1846</v>
      </c>
      <c r="AQ1667" s="72">
        <v>1835</v>
      </c>
      <c r="AR1667" s="72">
        <v>1846</v>
      </c>
      <c r="AS1667" s="72">
        <v>1600</v>
      </c>
      <c r="AT1667" s="72">
        <v>1845</v>
      </c>
      <c r="AU1667" s="72">
        <v>1845</v>
      </c>
      <c r="AV1667" s="72">
        <v>1844</v>
      </c>
      <c r="AW1667" s="72">
        <v>1844</v>
      </c>
      <c r="AX1667" s="72">
        <v>200</v>
      </c>
      <c r="AY1667" s="72">
        <v>1840</v>
      </c>
      <c r="AZ1667" s="72">
        <v>1840</v>
      </c>
      <c r="BA1667" s="72">
        <v>1840</v>
      </c>
      <c r="BB1667" s="72">
        <v>1840</v>
      </c>
      <c r="BC1667" s="72">
        <v>100</v>
      </c>
    </row>
    <row r="1668" spans="1:55" s="72" customFormat="1" ht="15">
      <c r="A1668" s="15" t="s">
        <v>18</v>
      </c>
      <c r="B1668" s="30">
        <v>12</v>
      </c>
      <c r="C1668" s="30">
        <v>9692</v>
      </c>
      <c r="D1668" s="10" t="s">
        <v>316</v>
      </c>
      <c r="E1668" s="15" t="s">
        <v>20</v>
      </c>
      <c r="F1668" s="15" t="s">
        <v>1104</v>
      </c>
      <c r="G1668" s="50">
        <v>2605</v>
      </c>
      <c r="H1668" s="50">
        <v>132</v>
      </c>
      <c r="I1668" s="58">
        <v>5.3400000000000003E-2</v>
      </c>
      <c r="J1668" s="50">
        <v>444800</v>
      </c>
      <c r="K1668" s="50">
        <v>2638</v>
      </c>
      <c r="L1668" s="53">
        <v>2465</v>
      </c>
      <c r="M1668" s="63">
        <f t="shared" si="182"/>
        <v>0.19075144508670519</v>
      </c>
      <c r="N1668" s="42" t="str">
        <f>IFERROR(VLOOKUP(C1668, マスタ!$E$2:$G$33, 3, TRUE), "")</f>
        <v>サービス</v>
      </c>
      <c r="O1668" s="15" t="str">
        <f>IF(F1668 = "", "", TEXT( WORKDAY(TEXT(LEFT(F1668, FIND("(", F1668) - 1), "yyyy/mm/dd"), 1, マスタ!$A$2:$A$106), "yyyymmdd"))</f>
        <v>20170915</v>
      </c>
      <c r="P1668" s="16">
        <v>42993</v>
      </c>
      <c r="Q1668" s="56">
        <v>2565</v>
      </c>
      <c r="R1668" s="56">
        <v>2692</v>
      </c>
      <c r="S1668" s="56">
        <v>2521</v>
      </c>
      <c r="T1668" s="15" t="str">
        <f t="shared" si="183"/>
        <v>有</v>
      </c>
      <c r="U1668" s="15" t="str">
        <f t="shared" si="184"/>
        <v>有</v>
      </c>
      <c r="V1668" s="67">
        <f t="shared" si="185"/>
        <v>-1.5355086372360827E-2</v>
      </c>
      <c r="W1668" s="17" t="s">
        <v>966</v>
      </c>
      <c r="X1668" s="46">
        <v>-26</v>
      </c>
      <c r="Y1668" s="71">
        <f t="shared" si="186"/>
        <v>-9.9808061420345489</v>
      </c>
      <c r="Z1668" s="72">
        <v>2565</v>
      </c>
      <c r="AA1668" s="72">
        <v>2618</v>
      </c>
      <c r="AB1668" s="72">
        <v>2521</v>
      </c>
      <c r="AC1668" s="72">
        <v>2607</v>
      </c>
      <c r="AD1668" s="72">
        <v>44300</v>
      </c>
      <c r="AE1668" s="72">
        <v>2609</v>
      </c>
      <c r="AF1668" s="72">
        <v>2644</v>
      </c>
      <c r="AG1668" s="72">
        <v>2587</v>
      </c>
      <c r="AH1668" s="72">
        <v>2641</v>
      </c>
      <c r="AI1668" s="72">
        <v>10800</v>
      </c>
      <c r="AJ1668" s="72">
        <v>2642</v>
      </c>
      <c r="AK1668" s="72">
        <v>2642</v>
      </c>
      <c r="AL1668" s="72">
        <v>2610</v>
      </c>
      <c r="AM1668" s="72">
        <v>2630</v>
      </c>
      <c r="AN1668" s="72">
        <v>8200</v>
      </c>
      <c r="AO1668" s="72">
        <v>2630</v>
      </c>
      <c r="AP1668" s="72">
        <v>2646</v>
      </c>
      <c r="AQ1668" s="72">
        <v>2630</v>
      </c>
      <c r="AR1668" s="72">
        <v>2645</v>
      </c>
      <c r="AS1668" s="72">
        <v>5900</v>
      </c>
      <c r="AT1668" s="72">
        <v>2648</v>
      </c>
      <c r="AU1668" s="72">
        <v>2660</v>
      </c>
      <c r="AV1668" s="72">
        <v>2633</v>
      </c>
      <c r="AW1668" s="72">
        <v>2633</v>
      </c>
      <c r="AX1668" s="72">
        <v>13000</v>
      </c>
      <c r="AY1668" s="72">
        <v>2631</v>
      </c>
      <c r="AZ1668" s="72">
        <v>2640</v>
      </c>
      <c r="BA1668" s="72">
        <v>2618</v>
      </c>
      <c r="BB1668" s="72">
        <v>2633</v>
      </c>
      <c r="BC1668" s="72">
        <v>4900</v>
      </c>
    </row>
    <row r="1669" spans="1:55" s="72" customFormat="1" ht="27">
      <c r="A1669" s="15" t="s">
        <v>18</v>
      </c>
      <c r="B1669" s="30">
        <v>13</v>
      </c>
      <c r="C1669" s="30">
        <v>6065</v>
      </c>
      <c r="D1669" s="10" t="s">
        <v>40</v>
      </c>
      <c r="E1669" s="15" t="s">
        <v>20</v>
      </c>
      <c r="F1669" s="15" t="s">
        <v>1104</v>
      </c>
      <c r="G1669" s="50">
        <v>2309</v>
      </c>
      <c r="H1669" s="50">
        <v>109</v>
      </c>
      <c r="I1669" s="58">
        <v>4.9500000000000002E-2</v>
      </c>
      <c r="J1669" s="50">
        <v>173200</v>
      </c>
      <c r="K1669" s="50">
        <v>2380</v>
      </c>
      <c r="L1669" s="53">
        <v>2173</v>
      </c>
      <c r="M1669" s="63">
        <f t="shared" si="182"/>
        <v>0.34299516908212563</v>
      </c>
      <c r="N1669" s="42" t="str">
        <f>IFERROR(VLOOKUP(C1669, マスタ!$E$2:$G$33, 3, TRUE), "")</f>
        <v>機械</v>
      </c>
      <c r="O1669" s="15" t="str">
        <f>IF(F1669 = "", "", TEXT( WORKDAY(TEXT(LEFT(F1669, FIND("(", F1669) - 1), "yyyy/mm/dd"), 1, マスタ!$A$2:$A$106), "yyyymmdd"))</f>
        <v>20170915</v>
      </c>
      <c r="P1669" s="16">
        <v>42993</v>
      </c>
      <c r="Q1669" s="56">
        <v>2259</v>
      </c>
      <c r="R1669" s="56">
        <v>2422</v>
      </c>
      <c r="S1669" s="56">
        <v>2245</v>
      </c>
      <c r="T1669" s="15" t="str">
        <f t="shared" si="183"/>
        <v>有</v>
      </c>
      <c r="U1669" s="15" t="str">
        <f t="shared" si="184"/>
        <v>無</v>
      </c>
      <c r="V1669" s="67">
        <f t="shared" si="185"/>
        <v>-2.1654395842355956E-2</v>
      </c>
      <c r="W1669" s="17" t="s">
        <v>968</v>
      </c>
      <c r="X1669" s="46">
        <v>46</v>
      </c>
      <c r="Y1669" s="71">
        <f t="shared" si="186"/>
        <v>19.922044174967521</v>
      </c>
      <c r="Z1669" s="72">
        <v>2259</v>
      </c>
      <c r="AA1669" s="72">
        <v>2261</v>
      </c>
      <c r="AB1669" s="72">
        <v>2245</v>
      </c>
      <c r="AC1669" s="72">
        <v>2261</v>
      </c>
      <c r="AD1669" s="72">
        <v>9700</v>
      </c>
      <c r="AE1669" s="72">
        <v>2267</v>
      </c>
      <c r="AF1669" s="72">
        <v>2349</v>
      </c>
      <c r="AG1669" s="72">
        <v>2267</v>
      </c>
      <c r="AH1669" s="72">
        <v>2349</v>
      </c>
      <c r="AI1669" s="72">
        <v>6800</v>
      </c>
      <c r="AJ1669" s="72">
        <v>2329</v>
      </c>
      <c r="AK1669" s="72">
        <v>2330</v>
      </c>
      <c r="AL1669" s="72">
        <v>2290</v>
      </c>
      <c r="AM1669" s="72">
        <v>2290</v>
      </c>
      <c r="AN1669" s="72">
        <v>2200</v>
      </c>
      <c r="AO1669" s="72">
        <v>2310</v>
      </c>
      <c r="AP1669" s="72">
        <v>2310</v>
      </c>
      <c r="AQ1669" s="72">
        <v>2300</v>
      </c>
      <c r="AR1669" s="72">
        <v>2300</v>
      </c>
      <c r="AS1669" s="72">
        <v>700</v>
      </c>
      <c r="AT1669" s="72">
        <v>2293</v>
      </c>
      <c r="AU1669" s="72">
        <v>2303</v>
      </c>
      <c r="AV1669" s="72">
        <v>2290</v>
      </c>
      <c r="AW1669" s="72">
        <v>2300</v>
      </c>
      <c r="AX1669" s="72">
        <v>1500</v>
      </c>
      <c r="AY1669" s="72">
        <v>2293</v>
      </c>
      <c r="AZ1669" s="72">
        <v>2293</v>
      </c>
      <c r="BA1669" s="72">
        <v>2290</v>
      </c>
      <c r="BB1669" s="72">
        <v>2290</v>
      </c>
      <c r="BC1669" s="72">
        <v>2700</v>
      </c>
    </row>
    <row r="1670" spans="1:55" s="72" customFormat="1" ht="15">
      <c r="A1670" s="15" t="s">
        <v>18</v>
      </c>
      <c r="B1670" s="30">
        <v>14</v>
      </c>
      <c r="C1670" s="30">
        <v>9037</v>
      </c>
      <c r="D1670" s="10" t="s">
        <v>1105</v>
      </c>
      <c r="E1670" s="15" t="s">
        <v>20</v>
      </c>
      <c r="F1670" s="15" t="s">
        <v>1104</v>
      </c>
      <c r="G1670" s="50">
        <v>2980</v>
      </c>
      <c r="H1670" s="50">
        <v>140</v>
      </c>
      <c r="I1670" s="58">
        <v>4.9299999999999997E-2</v>
      </c>
      <c r="J1670" s="50">
        <v>124000</v>
      </c>
      <c r="K1670" s="50">
        <v>3050</v>
      </c>
      <c r="L1670" s="53">
        <v>2849</v>
      </c>
      <c r="M1670" s="63">
        <f t="shared" si="182"/>
        <v>0.34825870646766172</v>
      </c>
      <c r="N1670" s="42" t="str">
        <f>IFERROR(VLOOKUP(C1670, マスタ!$E$2:$G$33, 3, TRUE), "")</f>
        <v>陸運</v>
      </c>
      <c r="O1670" s="15" t="str">
        <f>IF(F1670 = "", "", TEXT( WORKDAY(TEXT(LEFT(F1670, FIND("(", F1670) - 1), "yyyy/mm/dd"), 1, マスタ!$A$2:$A$106), "yyyymmdd"))</f>
        <v>20170915</v>
      </c>
      <c r="P1670" s="16">
        <v>42993</v>
      </c>
      <c r="Q1670" s="56">
        <v>2981</v>
      </c>
      <c r="R1670" s="56">
        <v>2981</v>
      </c>
      <c r="S1670" s="56">
        <v>2935</v>
      </c>
      <c r="T1670" s="15" t="str">
        <f t="shared" si="183"/>
        <v>無</v>
      </c>
      <c r="U1670" s="15" t="str">
        <f t="shared" si="184"/>
        <v>有</v>
      </c>
      <c r="V1670" s="67">
        <f t="shared" si="185"/>
        <v>3.3557046979870719E-4</v>
      </c>
      <c r="W1670" s="17" t="s">
        <v>966</v>
      </c>
      <c r="X1670" s="46">
        <v>-29</v>
      </c>
      <c r="Y1670" s="71">
        <f t="shared" si="186"/>
        <v>-9.7315436241610733</v>
      </c>
      <c r="Z1670" s="72">
        <v>2981</v>
      </c>
      <c r="AA1670" s="72">
        <v>2981</v>
      </c>
      <c r="AB1670" s="72">
        <v>2966</v>
      </c>
      <c r="AC1670" s="72">
        <v>2966</v>
      </c>
      <c r="AD1670" s="72">
        <v>6400</v>
      </c>
      <c r="AE1670" s="72">
        <v>2961</v>
      </c>
      <c r="AF1670" s="72">
        <v>2961</v>
      </c>
      <c r="AG1670" s="72">
        <v>2935</v>
      </c>
      <c r="AH1670" s="72">
        <v>2935</v>
      </c>
      <c r="AI1670" s="72">
        <v>3200</v>
      </c>
      <c r="AJ1670" s="72">
        <v>2941</v>
      </c>
      <c r="AK1670" s="72">
        <v>2945</v>
      </c>
      <c r="AL1670" s="72">
        <v>2940</v>
      </c>
      <c r="AM1670" s="72">
        <v>2945</v>
      </c>
      <c r="AN1670" s="72">
        <v>1300</v>
      </c>
      <c r="AO1670" s="72">
        <v>2948</v>
      </c>
      <c r="AP1670" s="72">
        <v>2966</v>
      </c>
      <c r="AQ1670" s="72">
        <v>2947</v>
      </c>
      <c r="AR1670" s="72">
        <v>2962</v>
      </c>
      <c r="AS1670" s="72">
        <v>1400</v>
      </c>
      <c r="AT1670" s="72">
        <v>2965</v>
      </c>
      <c r="AU1670" s="72">
        <v>2974</v>
      </c>
      <c r="AV1670" s="72">
        <v>2965</v>
      </c>
      <c r="AW1670" s="72">
        <v>2965</v>
      </c>
      <c r="AX1670" s="72">
        <v>1600</v>
      </c>
      <c r="AY1670" s="72">
        <v>2969</v>
      </c>
      <c r="AZ1670" s="72">
        <v>2971</v>
      </c>
      <c r="BA1670" s="72">
        <v>2969</v>
      </c>
      <c r="BB1670" s="72">
        <v>2971</v>
      </c>
      <c r="BC1670" s="72">
        <v>300</v>
      </c>
    </row>
    <row r="1671" spans="1:55" s="72" customFormat="1" ht="27">
      <c r="A1671" s="15" t="s">
        <v>18</v>
      </c>
      <c r="B1671" s="30">
        <v>15</v>
      </c>
      <c r="C1671" s="30">
        <v>3097</v>
      </c>
      <c r="D1671" s="10" t="s">
        <v>305</v>
      </c>
      <c r="E1671" s="15" t="s">
        <v>20</v>
      </c>
      <c r="F1671" s="15" t="s">
        <v>1104</v>
      </c>
      <c r="G1671" s="50">
        <v>7090</v>
      </c>
      <c r="H1671" s="50">
        <v>300</v>
      </c>
      <c r="I1671" s="58">
        <v>4.4200000000000003E-2</v>
      </c>
      <c r="J1671" s="50">
        <v>63600</v>
      </c>
      <c r="K1671" s="50">
        <v>7140</v>
      </c>
      <c r="L1671" s="53">
        <v>6850</v>
      </c>
      <c r="M1671" s="63">
        <f t="shared" si="182"/>
        <v>0.17241379310344829</v>
      </c>
      <c r="N1671" s="42" t="str">
        <f>IFERROR(VLOOKUP(C1671, マスタ!$E$2:$G$33, 3, TRUE), "")</f>
        <v>繊維製品</v>
      </c>
      <c r="O1671" s="15" t="str">
        <f>IF(F1671 = "", "", TEXT( WORKDAY(TEXT(LEFT(F1671, FIND("(", F1671) - 1), "yyyy/mm/dd"), 1, マスタ!$A$2:$A$106), "yyyymmdd"))</f>
        <v>20170915</v>
      </c>
      <c r="P1671" s="16">
        <v>42993</v>
      </c>
      <c r="Q1671" s="56">
        <v>7090</v>
      </c>
      <c r="R1671" s="56">
        <v>7090</v>
      </c>
      <c r="S1671" s="56">
        <v>6930</v>
      </c>
      <c r="T1671" s="15" t="str">
        <f t="shared" si="183"/>
        <v>無</v>
      </c>
      <c r="U1671" s="15" t="str">
        <f t="shared" si="184"/>
        <v>有</v>
      </c>
      <c r="V1671" s="67">
        <f t="shared" si="185"/>
        <v>0</v>
      </c>
      <c r="W1671" s="17" t="s">
        <v>966</v>
      </c>
      <c r="X1671" s="46">
        <v>-70</v>
      </c>
      <c r="Y1671" s="71">
        <f t="shared" si="186"/>
        <v>-9.873060648801129</v>
      </c>
      <c r="Z1671" s="72">
        <v>7090</v>
      </c>
      <c r="AA1671" s="72">
        <v>7090</v>
      </c>
      <c r="AB1671" s="72">
        <v>7020</v>
      </c>
      <c r="AC1671" s="72">
        <v>7020</v>
      </c>
      <c r="AD1671" s="72">
        <v>2300</v>
      </c>
      <c r="AE1671" s="72">
        <v>7020</v>
      </c>
      <c r="AF1671" s="72">
        <v>7040</v>
      </c>
      <c r="AG1671" s="72">
        <v>7020</v>
      </c>
      <c r="AH1671" s="72">
        <v>7040</v>
      </c>
      <c r="AI1671" s="72">
        <v>300</v>
      </c>
      <c r="AJ1671" s="72">
        <v>7050</v>
      </c>
      <c r="AK1671" s="72">
        <v>7070</v>
      </c>
      <c r="AL1671" s="72">
        <v>7050</v>
      </c>
      <c r="AM1671" s="72">
        <v>7050</v>
      </c>
      <c r="AN1671" s="72">
        <v>500</v>
      </c>
      <c r="AO1671" s="72">
        <v>7040</v>
      </c>
      <c r="AP1671" s="72">
        <v>7040</v>
      </c>
      <c r="AQ1671" s="72">
        <v>7040</v>
      </c>
      <c r="AR1671" s="72">
        <v>7040</v>
      </c>
      <c r="AS1671" s="72">
        <v>200</v>
      </c>
      <c r="AT1671" s="72">
        <v>7040</v>
      </c>
      <c r="AU1671" s="72">
        <v>7040</v>
      </c>
      <c r="AV1671" s="72">
        <v>7040</v>
      </c>
      <c r="AW1671" s="72">
        <v>7040</v>
      </c>
      <c r="AX1671" s="72">
        <v>100</v>
      </c>
      <c r="AY1671" s="72">
        <v>7060</v>
      </c>
      <c r="AZ1671" s="72">
        <v>7060</v>
      </c>
      <c r="BA1671" s="72">
        <v>7050</v>
      </c>
      <c r="BB1671" s="72">
        <v>7050</v>
      </c>
      <c r="BC1671" s="72">
        <v>500</v>
      </c>
    </row>
    <row r="1672" spans="1:55" s="72" customFormat="1" ht="27">
      <c r="A1672" s="15" t="s">
        <v>18</v>
      </c>
      <c r="B1672" s="30">
        <v>16</v>
      </c>
      <c r="C1672" s="30">
        <v>5331</v>
      </c>
      <c r="D1672" s="10" t="s">
        <v>204</v>
      </c>
      <c r="E1672" s="15" t="s">
        <v>20</v>
      </c>
      <c r="F1672" s="15" t="s">
        <v>1104</v>
      </c>
      <c r="G1672" s="50">
        <v>5290</v>
      </c>
      <c r="H1672" s="50">
        <v>220</v>
      </c>
      <c r="I1672" s="58">
        <v>4.3400000000000001E-2</v>
      </c>
      <c r="J1672" s="50">
        <v>101800</v>
      </c>
      <c r="K1672" s="50">
        <v>5330</v>
      </c>
      <c r="L1672" s="53">
        <v>5170</v>
      </c>
      <c r="M1672" s="63">
        <f t="shared" si="182"/>
        <v>0.25</v>
      </c>
      <c r="N1672" s="42" t="str">
        <f>IFERROR(VLOOKUP(C1672, マスタ!$E$2:$G$33, 3, TRUE), "")</f>
        <v>窯業</v>
      </c>
      <c r="O1672" s="15" t="str">
        <f>IF(F1672 = "", "", TEXT( WORKDAY(TEXT(LEFT(F1672, FIND("(", F1672) - 1), "yyyy/mm/dd"), 1, マスタ!$A$2:$A$106), "yyyymmdd"))</f>
        <v>20170915</v>
      </c>
      <c r="P1672" s="16">
        <v>42993</v>
      </c>
      <c r="Q1672" s="56">
        <v>5290</v>
      </c>
      <c r="R1672" s="56">
        <v>5540</v>
      </c>
      <c r="S1672" s="56">
        <v>5260</v>
      </c>
      <c r="T1672" s="15" t="str">
        <f t="shared" si="183"/>
        <v>有</v>
      </c>
      <c r="U1672" s="15" t="str">
        <f t="shared" si="184"/>
        <v>無</v>
      </c>
      <c r="V1672" s="67">
        <f t="shared" si="185"/>
        <v>0</v>
      </c>
      <c r="W1672" s="17" t="s">
        <v>967</v>
      </c>
      <c r="X1672" s="46">
        <v>100</v>
      </c>
      <c r="Y1672" s="71">
        <f t="shared" si="186"/>
        <v>18.903591682419659</v>
      </c>
      <c r="Z1672" s="72">
        <v>5290</v>
      </c>
      <c r="AA1672" s="72">
        <v>5310</v>
      </c>
      <c r="AB1672" s="72">
        <v>5260</v>
      </c>
      <c r="AC1672" s="72">
        <v>5310</v>
      </c>
      <c r="AD1672" s="72">
        <v>4800</v>
      </c>
      <c r="AE1672" s="72">
        <v>5320</v>
      </c>
      <c r="AF1672" s="72">
        <v>5390</v>
      </c>
      <c r="AG1672" s="72">
        <v>5320</v>
      </c>
      <c r="AH1672" s="72">
        <v>5390</v>
      </c>
      <c r="AI1672" s="72">
        <v>6700</v>
      </c>
      <c r="AJ1672" s="72">
        <v>5380</v>
      </c>
      <c r="AK1672" s="72">
        <v>5390</v>
      </c>
      <c r="AL1672" s="72">
        <v>5370</v>
      </c>
      <c r="AM1672" s="72">
        <v>5380</v>
      </c>
      <c r="AN1672" s="72">
        <v>1700</v>
      </c>
      <c r="AO1672" s="72">
        <v>5370</v>
      </c>
      <c r="AP1672" s="72">
        <v>5380</v>
      </c>
      <c r="AQ1672" s="72">
        <v>5370</v>
      </c>
      <c r="AR1672" s="72">
        <v>5370</v>
      </c>
      <c r="AS1672" s="72">
        <v>1300</v>
      </c>
      <c r="AT1672" s="72">
        <v>5370</v>
      </c>
      <c r="AU1672" s="72">
        <v>5390</v>
      </c>
      <c r="AV1672" s="72">
        <v>5370</v>
      </c>
      <c r="AW1672" s="72">
        <v>5390</v>
      </c>
      <c r="AX1672" s="72">
        <v>1100</v>
      </c>
      <c r="AY1672" s="72">
        <v>5380</v>
      </c>
      <c r="AZ1672" s="72">
        <v>5390</v>
      </c>
      <c r="BA1672" s="72">
        <v>5380</v>
      </c>
      <c r="BB1672" s="72">
        <v>5390</v>
      </c>
      <c r="BC1672" s="72">
        <v>500</v>
      </c>
    </row>
    <row r="1673" spans="1:55" s="72" customFormat="1" ht="15">
      <c r="A1673" s="15" t="s">
        <v>18</v>
      </c>
      <c r="B1673" s="30">
        <v>19</v>
      </c>
      <c r="C1673" s="30">
        <v>3662</v>
      </c>
      <c r="D1673" s="10" t="s">
        <v>215</v>
      </c>
      <c r="E1673" s="15" t="s">
        <v>20</v>
      </c>
      <c r="F1673" s="15" t="s">
        <v>1104</v>
      </c>
      <c r="G1673" s="50">
        <v>3030</v>
      </c>
      <c r="H1673" s="50">
        <v>118</v>
      </c>
      <c r="I1673" s="58">
        <v>4.0500000000000001E-2</v>
      </c>
      <c r="J1673" s="50">
        <v>982800</v>
      </c>
      <c r="K1673" s="50">
        <v>3065</v>
      </c>
      <c r="L1673" s="53">
        <v>2920</v>
      </c>
      <c r="M1673" s="63">
        <f t="shared" si="182"/>
        <v>0.2413793103448276</v>
      </c>
      <c r="N1673" s="42" t="str">
        <f>IFERROR(VLOOKUP(C1673, マスタ!$E$2:$G$33, 3, TRUE), "")</f>
        <v>36</v>
      </c>
      <c r="O1673" s="15" t="str">
        <f>IF(F1673 = "", "", TEXT( WORKDAY(TEXT(LEFT(F1673, FIND("(", F1673) - 1), "yyyy/mm/dd"), 1, マスタ!$A$2:$A$106), "yyyymmdd"))</f>
        <v>20170915</v>
      </c>
      <c r="P1673" s="16">
        <v>42993</v>
      </c>
      <c r="Q1673" s="56">
        <v>2980</v>
      </c>
      <c r="R1673" s="56">
        <v>3030</v>
      </c>
      <c r="S1673" s="56">
        <v>2970</v>
      </c>
      <c r="T1673" s="15" t="str">
        <f t="shared" si="183"/>
        <v>有</v>
      </c>
      <c r="U1673" s="15" t="str">
        <f t="shared" si="184"/>
        <v>無</v>
      </c>
      <c r="V1673" s="67">
        <f t="shared" si="185"/>
        <v>-1.6501650165016479E-2</v>
      </c>
      <c r="W1673" s="17" t="s">
        <v>967</v>
      </c>
      <c r="X1673" s="46">
        <v>25</v>
      </c>
      <c r="Y1673" s="71">
        <f t="shared" si="186"/>
        <v>8.2508250825082499</v>
      </c>
      <c r="Z1673" s="72">
        <v>2980</v>
      </c>
      <c r="AA1673" s="72">
        <v>3020</v>
      </c>
      <c r="AB1673" s="72">
        <v>2970</v>
      </c>
      <c r="AC1673" s="72">
        <v>3020</v>
      </c>
      <c r="AD1673" s="72">
        <v>53200</v>
      </c>
      <c r="AE1673" s="72">
        <v>3020</v>
      </c>
      <c r="AF1673" s="72">
        <v>3030</v>
      </c>
      <c r="AG1673" s="72">
        <v>3005</v>
      </c>
      <c r="AH1673" s="72">
        <v>3015</v>
      </c>
      <c r="AI1673" s="72">
        <v>12500</v>
      </c>
      <c r="AJ1673" s="72">
        <v>3010</v>
      </c>
      <c r="AK1673" s="72">
        <v>3015</v>
      </c>
      <c r="AL1673" s="72">
        <v>3005</v>
      </c>
      <c r="AM1673" s="72">
        <v>3010</v>
      </c>
      <c r="AN1673" s="72">
        <v>5800</v>
      </c>
      <c r="AO1673" s="72">
        <v>3005</v>
      </c>
      <c r="AP1673" s="72">
        <v>3010</v>
      </c>
      <c r="AQ1673" s="72">
        <v>3000</v>
      </c>
      <c r="AR1673" s="72">
        <v>3005</v>
      </c>
      <c r="AS1673" s="72">
        <v>7100</v>
      </c>
      <c r="AT1673" s="72">
        <v>3005</v>
      </c>
      <c r="AU1673" s="72">
        <v>3010</v>
      </c>
      <c r="AV1673" s="72">
        <v>3005</v>
      </c>
      <c r="AW1673" s="72">
        <v>3005</v>
      </c>
      <c r="AX1673" s="72">
        <v>5500</v>
      </c>
      <c r="AY1673" s="72">
        <v>3005</v>
      </c>
      <c r="AZ1673" s="72">
        <v>3010</v>
      </c>
      <c r="BA1673" s="72">
        <v>2997</v>
      </c>
      <c r="BB1673" s="72">
        <v>3000</v>
      </c>
      <c r="BC1673" s="72">
        <v>8700</v>
      </c>
    </row>
    <row r="1674" spans="1:55" s="72" customFormat="1" ht="15">
      <c r="A1674" s="15" t="s">
        <v>18</v>
      </c>
      <c r="B1674" s="30">
        <v>20</v>
      </c>
      <c r="C1674" s="30">
        <v>6804</v>
      </c>
      <c r="D1674" s="10" t="s">
        <v>363</v>
      </c>
      <c r="E1674" s="15" t="s">
        <v>20</v>
      </c>
      <c r="F1674" s="15" t="s">
        <v>1104</v>
      </c>
      <c r="G1674" s="50">
        <v>1718</v>
      </c>
      <c r="H1674" s="50">
        <v>65</v>
      </c>
      <c r="I1674" s="58">
        <v>3.9300000000000002E-2</v>
      </c>
      <c r="J1674" s="50">
        <v>1969800</v>
      </c>
      <c r="K1674" s="50">
        <v>1770</v>
      </c>
      <c r="L1674" s="53">
        <v>1660</v>
      </c>
      <c r="M1674" s="63">
        <f t="shared" si="182"/>
        <v>0.47272727272727272</v>
      </c>
      <c r="N1674" s="42" t="str">
        <f>IFERROR(VLOOKUP(C1674, マスタ!$E$2:$G$33, 3, TRUE), "")</f>
        <v>電気</v>
      </c>
      <c r="O1674" s="15" t="str">
        <f>IF(F1674 = "", "", TEXT( WORKDAY(TEXT(LEFT(F1674, FIND("(", F1674) - 1), "yyyy/mm/dd"), 1, マスタ!$A$2:$A$106), "yyyymmdd"))</f>
        <v>20170915</v>
      </c>
      <c r="P1674" s="16">
        <v>42993</v>
      </c>
      <c r="Q1674" s="56">
        <v>1711</v>
      </c>
      <c r="R1674" s="56">
        <v>1745</v>
      </c>
      <c r="S1674" s="56">
        <v>1689</v>
      </c>
      <c r="T1674" s="15" t="str">
        <f t="shared" si="183"/>
        <v>有</v>
      </c>
      <c r="U1674" s="15" t="str">
        <f t="shared" si="184"/>
        <v>有</v>
      </c>
      <c r="V1674" s="67">
        <f t="shared" si="185"/>
        <v>-4.0745052386496061E-3</v>
      </c>
      <c r="W1674" s="17" t="s">
        <v>966</v>
      </c>
      <c r="X1674" s="46">
        <v>-17</v>
      </c>
      <c r="Y1674" s="71">
        <f t="shared" si="186"/>
        <v>-9.8952270081490106</v>
      </c>
      <c r="Z1674" s="72">
        <v>1711</v>
      </c>
      <c r="AA1674" s="72">
        <v>1721</v>
      </c>
      <c r="AB1674" s="72">
        <v>1689</v>
      </c>
      <c r="AC1674" s="72">
        <v>1703</v>
      </c>
      <c r="AD1674" s="72">
        <v>99900</v>
      </c>
      <c r="AE1674" s="72">
        <v>1700</v>
      </c>
      <c r="AF1674" s="72">
        <v>1720</v>
      </c>
      <c r="AG1674" s="72">
        <v>1700</v>
      </c>
      <c r="AH1674" s="72">
        <v>1720</v>
      </c>
      <c r="AI1674" s="72">
        <v>27900</v>
      </c>
      <c r="AJ1674" s="72">
        <v>1718</v>
      </c>
      <c r="AK1674" s="72">
        <v>1732</v>
      </c>
      <c r="AL1674" s="72">
        <v>1718</v>
      </c>
      <c r="AM1674" s="72">
        <v>1731</v>
      </c>
      <c r="AN1674" s="72">
        <v>66300</v>
      </c>
      <c r="AO1674" s="72">
        <v>1730</v>
      </c>
      <c r="AP1674" s="72">
        <v>1745</v>
      </c>
      <c r="AQ1674" s="72">
        <v>1729</v>
      </c>
      <c r="AR1674" s="72">
        <v>1738</v>
      </c>
      <c r="AS1674" s="72">
        <v>61500</v>
      </c>
      <c r="AT1674" s="72">
        <v>1738</v>
      </c>
      <c r="AU1674" s="72">
        <v>1740</v>
      </c>
      <c r="AV1674" s="72">
        <v>1724</v>
      </c>
      <c r="AW1674" s="72">
        <v>1725</v>
      </c>
      <c r="AX1674" s="72">
        <v>51200</v>
      </c>
      <c r="AY1674" s="72">
        <v>1727</v>
      </c>
      <c r="AZ1674" s="72">
        <v>1739</v>
      </c>
      <c r="BA1674" s="72">
        <v>1727</v>
      </c>
      <c r="BB1674" s="72">
        <v>1731</v>
      </c>
      <c r="BC1674" s="72">
        <v>32000</v>
      </c>
    </row>
    <row r="1675" spans="1:55" s="72" customFormat="1" ht="27">
      <c r="A1675" s="15" t="s">
        <v>18</v>
      </c>
      <c r="B1675" s="30">
        <v>21</v>
      </c>
      <c r="C1675" s="30">
        <v>9627</v>
      </c>
      <c r="D1675" s="10" t="s">
        <v>1106</v>
      </c>
      <c r="E1675" s="15" t="s">
        <v>20</v>
      </c>
      <c r="F1675" s="15" t="s">
        <v>1104</v>
      </c>
      <c r="G1675" s="50">
        <v>8250</v>
      </c>
      <c r="H1675" s="50">
        <v>310</v>
      </c>
      <c r="I1675" s="58">
        <v>3.9E-2</v>
      </c>
      <c r="J1675" s="50">
        <v>834100</v>
      </c>
      <c r="K1675" s="50">
        <v>8360</v>
      </c>
      <c r="L1675" s="53">
        <v>8050</v>
      </c>
      <c r="M1675" s="63">
        <f t="shared" si="182"/>
        <v>0.35483870967741937</v>
      </c>
      <c r="N1675" s="42" t="str">
        <f>IFERROR(VLOOKUP(C1675, マスタ!$E$2:$G$33, 3, TRUE), "")</f>
        <v>サービス</v>
      </c>
      <c r="O1675" s="15" t="str">
        <f>IF(F1675 = "", "", TEXT( WORKDAY(TEXT(LEFT(F1675, FIND("(", F1675) - 1), "yyyy/mm/dd"), 1, マスタ!$A$2:$A$106), "yyyymmdd"))</f>
        <v>20170915</v>
      </c>
      <c r="P1675" s="16">
        <v>42993</v>
      </c>
      <c r="Q1675" s="56">
        <v>8190</v>
      </c>
      <c r="R1675" s="56">
        <v>8190</v>
      </c>
      <c r="S1675" s="56">
        <v>7860</v>
      </c>
      <c r="T1675" s="15" t="str">
        <f t="shared" si="183"/>
        <v>無</v>
      </c>
      <c r="U1675" s="15" t="str">
        <f t="shared" si="184"/>
        <v>有</v>
      </c>
      <c r="V1675" s="67">
        <f t="shared" si="185"/>
        <v>-7.2727272727273196E-3</v>
      </c>
      <c r="W1675" s="17" t="s">
        <v>966</v>
      </c>
      <c r="X1675" s="46">
        <v>-82</v>
      </c>
      <c r="Y1675" s="71">
        <f t="shared" si="186"/>
        <v>-9.9393939393939394</v>
      </c>
      <c r="Z1675" s="72">
        <v>8190</v>
      </c>
      <c r="AA1675" s="72">
        <v>8190</v>
      </c>
      <c r="AB1675" s="72">
        <v>8060</v>
      </c>
      <c r="AC1675" s="72">
        <v>8070</v>
      </c>
      <c r="AD1675" s="72">
        <v>38600</v>
      </c>
      <c r="AE1675" s="72">
        <v>8070</v>
      </c>
      <c r="AF1675" s="72">
        <v>8080</v>
      </c>
      <c r="AG1675" s="72">
        <v>7970</v>
      </c>
      <c r="AH1675" s="72">
        <v>7970</v>
      </c>
      <c r="AI1675" s="72">
        <v>46000</v>
      </c>
      <c r="AJ1675" s="72">
        <v>7970</v>
      </c>
      <c r="AK1675" s="72">
        <v>8020</v>
      </c>
      <c r="AL1675" s="72">
        <v>7970</v>
      </c>
      <c r="AM1675" s="72">
        <v>8010</v>
      </c>
      <c r="AN1675" s="72">
        <v>13500</v>
      </c>
      <c r="AO1675" s="72">
        <v>7990</v>
      </c>
      <c r="AP1675" s="72">
        <v>8000</v>
      </c>
      <c r="AQ1675" s="72">
        <v>7930</v>
      </c>
      <c r="AR1675" s="72">
        <v>7930</v>
      </c>
      <c r="AS1675" s="72">
        <v>19700</v>
      </c>
      <c r="AT1675" s="72">
        <v>7940</v>
      </c>
      <c r="AU1675" s="72">
        <v>7990</v>
      </c>
      <c r="AV1675" s="72">
        <v>7920</v>
      </c>
      <c r="AW1675" s="72">
        <v>7920</v>
      </c>
      <c r="AX1675" s="72">
        <v>24000</v>
      </c>
      <c r="AY1675" s="72">
        <v>7940</v>
      </c>
      <c r="AZ1675" s="72">
        <v>7960</v>
      </c>
      <c r="BA1675" s="72">
        <v>7930</v>
      </c>
      <c r="BB1675" s="72">
        <v>7950</v>
      </c>
      <c r="BC1675" s="72">
        <v>5900</v>
      </c>
    </row>
    <row r="1676" spans="1:55" s="72" customFormat="1" ht="15">
      <c r="A1676" s="15" t="s">
        <v>18</v>
      </c>
      <c r="B1676" s="30">
        <v>22</v>
      </c>
      <c r="C1676" s="30">
        <v>9882</v>
      </c>
      <c r="D1676" s="10" t="s">
        <v>195</v>
      </c>
      <c r="E1676" s="15" t="s">
        <v>20</v>
      </c>
      <c r="F1676" s="15" t="s">
        <v>1104</v>
      </c>
      <c r="G1676" s="50">
        <v>3065</v>
      </c>
      <c r="H1676" s="50">
        <v>113</v>
      </c>
      <c r="I1676" s="58">
        <v>3.8300000000000001E-2</v>
      </c>
      <c r="J1676" s="50">
        <v>74200</v>
      </c>
      <c r="K1676" s="50">
        <v>3080</v>
      </c>
      <c r="L1676" s="53">
        <v>2963</v>
      </c>
      <c r="M1676" s="63">
        <f t="shared" si="182"/>
        <v>0.12820512820512819</v>
      </c>
      <c r="N1676" s="42" t="str">
        <f>IFERROR(VLOOKUP(C1676, マスタ!$E$2:$G$33, 3, TRUE), "")</f>
        <v>サービス</v>
      </c>
      <c r="O1676" s="15" t="str">
        <f>IF(F1676 = "", "", TEXT( WORKDAY(TEXT(LEFT(F1676, FIND("(", F1676) - 1), "yyyy/mm/dd"), 1, マスタ!$A$2:$A$106), "yyyymmdd"))</f>
        <v>20170915</v>
      </c>
      <c r="P1676" s="16">
        <v>42993</v>
      </c>
      <c r="Q1676" s="56">
        <v>3060</v>
      </c>
      <c r="R1676" s="56">
        <v>3085</v>
      </c>
      <c r="S1676" s="56">
        <v>3025</v>
      </c>
      <c r="T1676" s="15" t="str">
        <f t="shared" si="183"/>
        <v>無</v>
      </c>
      <c r="U1676" s="15" t="str">
        <f t="shared" si="184"/>
        <v>有</v>
      </c>
      <c r="V1676" s="67">
        <f t="shared" si="185"/>
        <v>-1.6313213703099683E-3</v>
      </c>
      <c r="W1676" s="17" t="s">
        <v>967</v>
      </c>
      <c r="X1676" s="46">
        <v>10</v>
      </c>
      <c r="Y1676" s="71">
        <f t="shared" si="186"/>
        <v>3.2626427406199023</v>
      </c>
      <c r="Z1676" s="72">
        <v>3060</v>
      </c>
      <c r="AA1676" s="72">
        <v>3060</v>
      </c>
      <c r="AB1676" s="72">
        <v>3040</v>
      </c>
      <c r="AC1676" s="72">
        <v>3055</v>
      </c>
      <c r="AD1676" s="72">
        <v>7000</v>
      </c>
      <c r="AE1676" s="72">
        <v>3060</v>
      </c>
      <c r="AF1676" s="72">
        <v>3075</v>
      </c>
      <c r="AG1676" s="72">
        <v>3060</v>
      </c>
      <c r="AH1676" s="72">
        <v>3075</v>
      </c>
      <c r="AI1676" s="72">
        <v>1600</v>
      </c>
      <c r="AJ1676" s="72">
        <v>3075</v>
      </c>
      <c r="AK1676" s="72">
        <v>3075</v>
      </c>
      <c r="AL1676" s="72">
        <v>3075</v>
      </c>
      <c r="AM1676" s="72">
        <v>3075</v>
      </c>
      <c r="AN1676" s="72">
        <v>300</v>
      </c>
      <c r="AO1676" s="72">
        <v>3075</v>
      </c>
      <c r="AP1676" s="72">
        <v>3080</v>
      </c>
      <c r="AQ1676" s="72">
        <v>3070</v>
      </c>
      <c r="AR1676" s="72">
        <v>3070</v>
      </c>
      <c r="AS1676" s="72">
        <v>1700</v>
      </c>
      <c r="AT1676" s="72">
        <v>3065</v>
      </c>
      <c r="AU1676" s="72">
        <v>3075</v>
      </c>
      <c r="AV1676" s="72">
        <v>3065</v>
      </c>
      <c r="AW1676" s="72">
        <v>3070</v>
      </c>
      <c r="AX1676" s="72">
        <v>1500</v>
      </c>
      <c r="BC1676" s="72">
        <v>0</v>
      </c>
    </row>
    <row r="1677" spans="1:55" s="72" customFormat="1" ht="15">
      <c r="A1677" s="15" t="s">
        <v>18</v>
      </c>
      <c r="B1677" s="30">
        <v>23</v>
      </c>
      <c r="C1677" s="30">
        <v>2154</v>
      </c>
      <c r="D1677" s="10" t="s">
        <v>185</v>
      </c>
      <c r="E1677" s="15" t="s">
        <v>20</v>
      </c>
      <c r="F1677" s="15" t="s">
        <v>1104</v>
      </c>
      <c r="G1677" s="50">
        <v>3190</v>
      </c>
      <c r="H1677" s="50">
        <v>115</v>
      </c>
      <c r="I1677" s="58">
        <v>3.7400000000000003E-2</v>
      </c>
      <c r="J1677" s="50">
        <v>133500</v>
      </c>
      <c r="K1677" s="50">
        <v>3210</v>
      </c>
      <c r="L1677" s="53">
        <v>3085</v>
      </c>
      <c r="M1677" s="63">
        <f t="shared" si="182"/>
        <v>0.16</v>
      </c>
      <c r="N1677" s="42" t="str">
        <f>IFERROR(VLOOKUP(C1677, マスタ!$E$2:$G$33, 3, TRUE), "")</f>
        <v>食品</v>
      </c>
      <c r="O1677" s="15" t="str">
        <f>IF(F1677 = "", "", TEXT( WORKDAY(TEXT(LEFT(F1677, FIND("(", F1677) - 1), "yyyy/mm/dd"), 1, マスタ!$A$2:$A$106), "yyyymmdd"))</f>
        <v>20170915</v>
      </c>
      <c r="P1677" s="16">
        <v>42993</v>
      </c>
      <c r="Q1677" s="56">
        <v>3190</v>
      </c>
      <c r="R1677" s="56">
        <v>3270</v>
      </c>
      <c r="S1677" s="56">
        <v>3135</v>
      </c>
      <c r="T1677" s="15" t="str">
        <f t="shared" si="183"/>
        <v>有</v>
      </c>
      <c r="U1677" s="15" t="str">
        <f t="shared" si="184"/>
        <v>有</v>
      </c>
      <c r="V1677" s="67">
        <f t="shared" si="185"/>
        <v>0</v>
      </c>
      <c r="W1677" s="17" t="s">
        <v>968</v>
      </c>
      <c r="X1677" s="46">
        <v>63</v>
      </c>
      <c r="Y1677" s="71">
        <f t="shared" si="186"/>
        <v>19.749216300940439</v>
      </c>
      <c r="Z1677" s="72">
        <v>3190</v>
      </c>
      <c r="AA1677" s="72">
        <v>3235</v>
      </c>
      <c r="AB1677" s="72">
        <v>3190</v>
      </c>
      <c r="AC1677" s="72">
        <v>3235</v>
      </c>
      <c r="AD1677" s="72">
        <v>9900</v>
      </c>
      <c r="AE1677" s="72">
        <v>3235</v>
      </c>
      <c r="AF1677" s="72">
        <v>3265</v>
      </c>
      <c r="AG1677" s="72">
        <v>3235</v>
      </c>
      <c r="AH1677" s="72">
        <v>3265</v>
      </c>
      <c r="AI1677" s="72">
        <v>8900</v>
      </c>
      <c r="AJ1677" s="72">
        <v>3260</v>
      </c>
      <c r="AK1677" s="72">
        <v>3270</v>
      </c>
      <c r="AL1677" s="72">
        <v>3235</v>
      </c>
      <c r="AM1677" s="72">
        <v>3235</v>
      </c>
      <c r="AN1677" s="72">
        <v>5600</v>
      </c>
      <c r="AO1677" s="72">
        <v>3230</v>
      </c>
      <c r="AP1677" s="72">
        <v>3245</v>
      </c>
      <c r="AQ1677" s="72">
        <v>3215</v>
      </c>
      <c r="AR1677" s="72">
        <v>3215</v>
      </c>
      <c r="AS1677" s="72">
        <v>2300</v>
      </c>
      <c r="AT1677" s="72">
        <v>3215</v>
      </c>
      <c r="AU1677" s="72">
        <v>3215</v>
      </c>
      <c r="AV1677" s="72">
        <v>3200</v>
      </c>
      <c r="AW1677" s="72">
        <v>3215</v>
      </c>
      <c r="AX1677" s="72">
        <v>4700</v>
      </c>
      <c r="AY1677" s="72">
        <v>3215</v>
      </c>
      <c r="AZ1677" s="72">
        <v>3215</v>
      </c>
      <c r="BA1677" s="72">
        <v>3185</v>
      </c>
      <c r="BB1677" s="72">
        <v>3185</v>
      </c>
      <c r="BC1677" s="72">
        <v>1700</v>
      </c>
    </row>
    <row r="1678" spans="1:55" s="72" customFormat="1" ht="15">
      <c r="A1678" s="15" t="s">
        <v>18</v>
      </c>
      <c r="B1678" s="30">
        <v>26</v>
      </c>
      <c r="C1678" s="30">
        <v>3659</v>
      </c>
      <c r="D1678" s="10" t="s">
        <v>519</v>
      </c>
      <c r="E1678" s="15" t="s">
        <v>20</v>
      </c>
      <c r="F1678" s="15" t="s">
        <v>1104</v>
      </c>
      <c r="G1678" s="50">
        <v>2831</v>
      </c>
      <c r="H1678" s="50">
        <v>99</v>
      </c>
      <c r="I1678" s="58">
        <v>3.6200000000000003E-2</v>
      </c>
      <c r="J1678" s="50">
        <v>2099700</v>
      </c>
      <c r="K1678" s="50">
        <v>2854</v>
      </c>
      <c r="L1678" s="53">
        <v>2780</v>
      </c>
      <c r="M1678" s="63">
        <f t="shared" si="182"/>
        <v>0.3108108108108108</v>
      </c>
      <c r="N1678" s="42" t="str">
        <f>IFERROR(VLOOKUP(C1678, マスタ!$E$2:$G$33, 3, TRUE), "")</f>
        <v>36</v>
      </c>
      <c r="O1678" s="15" t="str">
        <f>IF(F1678 = "", "", TEXT( WORKDAY(TEXT(LEFT(F1678, FIND("(", F1678) - 1), "yyyy/mm/dd"), 1, マスタ!$A$2:$A$106), "yyyymmdd"))</f>
        <v>20170915</v>
      </c>
      <c r="P1678" s="16">
        <v>42993</v>
      </c>
      <c r="Q1678" s="56">
        <v>2839</v>
      </c>
      <c r="R1678" s="56">
        <v>2924</v>
      </c>
      <c r="S1678" s="56">
        <v>2819</v>
      </c>
      <c r="T1678" s="15" t="str">
        <f t="shared" si="183"/>
        <v>有</v>
      </c>
      <c r="U1678" s="15" t="str">
        <f t="shared" si="184"/>
        <v>無</v>
      </c>
      <c r="V1678" s="67">
        <f t="shared" si="185"/>
        <v>2.8258565877781194E-3</v>
      </c>
      <c r="W1678" s="17" t="s">
        <v>967</v>
      </c>
      <c r="X1678" s="46">
        <v>18</v>
      </c>
      <c r="Y1678" s="71">
        <f t="shared" si="186"/>
        <v>6.3581773225008833</v>
      </c>
      <c r="Z1678" s="72">
        <v>2839</v>
      </c>
      <c r="AA1678" s="72">
        <v>2849</v>
      </c>
      <c r="AB1678" s="72">
        <v>2820</v>
      </c>
      <c r="AC1678" s="72">
        <v>2822</v>
      </c>
      <c r="AD1678" s="72">
        <v>140200</v>
      </c>
      <c r="AE1678" s="72">
        <v>2824</v>
      </c>
      <c r="AF1678" s="72">
        <v>2838</v>
      </c>
      <c r="AG1678" s="72">
        <v>2819</v>
      </c>
      <c r="AH1678" s="72">
        <v>2837</v>
      </c>
      <c r="AI1678" s="72">
        <v>45200</v>
      </c>
      <c r="AJ1678" s="72">
        <v>2838</v>
      </c>
      <c r="AK1678" s="72">
        <v>2841</v>
      </c>
      <c r="AL1678" s="72">
        <v>2835</v>
      </c>
      <c r="AM1678" s="72">
        <v>2841</v>
      </c>
      <c r="AN1678" s="72">
        <v>12100</v>
      </c>
      <c r="AO1678" s="72">
        <v>2840</v>
      </c>
      <c r="AP1678" s="72">
        <v>2852</v>
      </c>
      <c r="AQ1678" s="72">
        <v>2840</v>
      </c>
      <c r="AR1678" s="72">
        <v>2843</v>
      </c>
      <c r="AS1678" s="72">
        <v>33000</v>
      </c>
      <c r="AT1678" s="72">
        <v>2843</v>
      </c>
      <c r="AU1678" s="72">
        <v>2862</v>
      </c>
      <c r="AV1678" s="72">
        <v>2843</v>
      </c>
      <c r="AW1678" s="72">
        <v>2857</v>
      </c>
      <c r="AX1678" s="72">
        <v>35600</v>
      </c>
      <c r="AY1678" s="72">
        <v>2857</v>
      </c>
      <c r="AZ1678" s="72">
        <v>2862</v>
      </c>
      <c r="BA1678" s="72">
        <v>2849</v>
      </c>
      <c r="BB1678" s="72">
        <v>2857</v>
      </c>
      <c r="BC1678" s="72">
        <v>21600</v>
      </c>
    </row>
    <row r="1679" spans="1:55" s="72" customFormat="1" ht="15">
      <c r="A1679" s="15" t="s">
        <v>18</v>
      </c>
      <c r="B1679" s="30">
        <v>29</v>
      </c>
      <c r="C1679" s="30">
        <v>3402</v>
      </c>
      <c r="D1679" s="10" t="s">
        <v>900</v>
      </c>
      <c r="E1679" s="15" t="s">
        <v>20</v>
      </c>
      <c r="F1679" s="15" t="s">
        <v>1104</v>
      </c>
      <c r="G1679" s="50">
        <v>1067.5</v>
      </c>
      <c r="H1679" s="50">
        <v>33</v>
      </c>
      <c r="I1679" s="58">
        <v>3.1899999999999998E-2</v>
      </c>
      <c r="J1679" s="50">
        <v>11605900</v>
      </c>
      <c r="K1679" s="50">
        <v>1075</v>
      </c>
      <c r="L1679" s="53">
        <v>1042.5</v>
      </c>
      <c r="M1679" s="63">
        <f t="shared" si="182"/>
        <v>0.23076923076923078</v>
      </c>
      <c r="N1679" s="42" t="str">
        <f>IFERROR(VLOOKUP(C1679, マスタ!$E$2:$G$33, 3, TRUE), "")</f>
        <v>繊維製品</v>
      </c>
      <c r="O1679" s="15" t="str">
        <f>IF(F1679 = "", "", TEXT( WORKDAY(TEXT(LEFT(F1679, FIND("(", F1679) - 1), "yyyy/mm/dd"), 1, マスタ!$A$2:$A$106), "yyyymmdd"))</f>
        <v>20170915</v>
      </c>
      <c r="P1679" s="16">
        <v>42993</v>
      </c>
      <c r="Q1679" s="56">
        <v>1064.5</v>
      </c>
      <c r="R1679" s="56">
        <v>1074</v>
      </c>
      <c r="S1679" s="56">
        <v>1058</v>
      </c>
      <c r="T1679" s="15" t="str">
        <f t="shared" si="183"/>
        <v>無</v>
      </c>
      <c r="U1679" s="15" t="str">
        <f t="shared" si="184"/>
        <v>無</v>
      </c>
      <c r="V1679" s="67">
        <f t="shared" si="185"/>
        <v>-2.8103044496486929E-3</v>
      </c>
      <c r="W1679" s="17" t="s">
        <v>969</v>
      </c>
      <c r="X1679" s="46">
        <v>-2</v>
      </c>
      <c r="Y1679" s="71">
        <f t="shared" si="186"/>
        <v>-1.873536299765808</v>
      </c>
      <c r="Z1679" s="72">
        <v>1064.5</v>
      </c>
      <c r="AA1679" s="72">
        <v>1066.5</v>
      </c>
      <c r="AB1679" s="72">
        <v>1062.5</v>
      </c>
      <c r="AC1679" s="72">
        <v>1064</v>
      </c>
      <c r="AD1679" s="72">
        <v>444200</v>
      </c>
      <c r="AE1679" s="72">
        <v>1064.5</v>
      </c>
      <c r="AF1679" s="72">
        <v>1064.5</v>
      </c>
      <c r="AG1679" s="72">
        <v>1058</v>
      </c>
      <c r="AH1679" s="72">
        <v>1059</v>
      </c>
      <c r="AI1679" s="72">
        <v>156400</v>
      </c>
      <c r="AJ1679" s="72">
        <v>1059</v>
      </c>
      <c r="AK1679" s="72">
        <v>1062</v>
      </c>
      <c r="AL1679" s="72">
        <v>1058.5</v>
      </c>
      <c r="AM1679" s="72">
        <v>1062</v>
      </c>
      <c r="AN1679" s="72">
        <v>88700</v>
      </c>
      <c r="AO1679" s="72">
        <v>1062</v>
      </c>
      <c r="AP1679" s="72">
        <v>1062.5</v>
      </c>
      <c r="AQ1679" s="72">
        <v>1060.5</v>
      </c>
      <c r="AR1679" s="72">
        <v>1060.5</v>
      </c>
      <c r="AS1679" s="72">
        <v>72300</v>
      </c>
      <c r="AT1679" s="72">
        <v>1060.5</v>
      </c>
      <c r="AU1679" s="72">
        <v>1063</v>
      </c>
      <c r="AV1679" s="72">
        <v>1060.5</v>
      </c>
      <c r="AW1679" s="72">
        <v>1062.5</v>
      </c>
      <c r="AX1679" s="72">
        <v>77400</v>
      </c>
      <c r="AY1679" s="72">
        <v>1062.5</v>
      </c>
      <c r="AZ1679" s="72">
        <v>1064.5</v>
      </c>
      <c r="BA1679" s="72">
        <v>1062.5</v>
      </c>
      <c r="BB1679" s="72">
        <v>1063.5</v>
      </c>
      <c r="BC1679" s="72">
        <v>73100</v>
      </c>
    </row>
    <row r="1680" spans="1:55" s="72" customFormat="1" ht="15">
      <c r="A1680" s="15" t="s">
        <v>18</v>
      </c>
      <c r="B1680" s="30">
        <v>31</v>
      </c>
      <c r="C1680" s="30">
        <v>4471</v>
      </c>
      <c r="D1680" s="10" t="s">
        <v>1107</v>
      </c>
      <c r="E1680" s="15" t="s">
        <v>20</v>
      </c>
      <c r="F1680" s="15" t="s">
        <v>1104</v>
      </c>
      <c r="G1680" s="50">
        <v>6020</v>
      </c>
      <c r="H1680" s="50">
        <v>180</v>
      </c>
      <c r="I1680" s="58">
        <v>3.0800000000000001E-2</v>
      </c>
      <c r="J1680" s="50">
        <v>84700</v>
      </c>
      <c r="K1680" s="50">
        <v>6020</v>
      </c>
      <c r="L1680" s="53">
        <v>5840</v>
      </c>
      <c r="M1680" s="63">
        <f t="shared" si="182"/>
        <v>0</v>
      </c>
      <c r="N1680" s="42" t="str">
        <f>IFERROR(VLOOKUP(C1680, マスタ!$E$2:$G$33, 3, TRUE), "")</f>
        <v>化学・医薬品</v>
      </c>
      <c r="O1680" s="15" t="str">
        <f>IF(F1680 = "", "", TEXT( WORKDAY(TEXT(LEFT(F1680, FIND("(", F1680) - 1), "yyyy/mm/dd"), 1, マスタ!$A$2:$A$106), "yyyymmdd"))</f>
        <v>20170915</v>
      </c>
      <c r="P1680" s="16">
        <v>42993</v>
      </c>
      <c r="Q1680" s="56">
        <v>6020</v>
      </c>
      <c r="R1680" s="56">
        <v>6160</v>
      </c>
      <c r="S1680" s="56">
        <v>5970</v>
      </c>
      <c r="T1680" s="15" t="str">
        <f t="shared" si="183"/>
        <v>有</v>
      </c>
      <c r="U1680" s="15" t="str">
        <f t="shared" si="184"/>
        <v>無</v>
      </c>
      <c r="V1680" s="67">
        <f t="shared" si="185"/>
        <v>0</v>
      </c>
      <c r="W1680" s="17" t="s">
        <v>969</v>
      </c>
      <c r="X1680" s="46">
        <v>-10</v>
      </c>
      <c r="Y1680" s="71">
        <f t="shared" si="186"/>
        <v>-1.6611295681063123</v>
      </c>
      <c r="Z1680" s="72">
        <v>6020</v>
      </c>
      <c r="AA1680" s="72">
        <v>6020</v>
      </c>
      <c r="AB1680" s="72">
        <v>5970</v>
      </c>
      <c r="AC1680" s="72">
        <v>5980</v>
      </c>
      <c r="AD1680" s="72">
        <v>2700</v>
      </c>
      <c r="AE1680" s="72">
        <v>5980</v>
      </c>
      <c r="AF1680" s="72">
        <v>6000</v>
      </c>
      <c r="AG1680" s="72">
        <v>5980</v>
      </c>
      <c r="AH1680" s="72">
        <v>6000</v>
      </c>
      <c r="AI1680" s="72">
        <v>1200</v>
      </c>
      <c r="AJ1680" s="72">
        <v>6010</v>
      </c>
      <c r="AK1680" s="72">
        <v>6010</v>
      </c>
      <c r="AL1680" s="72">
        <v>6000</v>
      </c>
      <c r="AM1680" s="72">
        <v>6000</v>
      </c>
      <c r="AN1680" s="72">
        <v>1000</v>
      </c>
      <c r="AS1680" s="72">
        <v>0</v>
      </c>
      <c r="AT1680" s="72">
        <v>6010</v>
      </c>
      <c r="AU1680" s="72">
        <v>6010</v>
      </c>
      <c r="AV1680" s="72">
        <v>6010</v>
      </c>
      <c r="AW1680" s="72">
        <v>6010</v>
      </c>
      <c r="AX1680" s="72">
        <v>200</v>
      </c>
      <c r="AY1680" s="72">
        <v>6010</v>
      </c>
      <c r="AZ1680" s="72">
        <v>6010</v>
      </c>
      <c r="BA1680" s="72">
        <v>6000</v>
      </c>
      <c r="BB1680" s="72">
        <v>6010</v>
      </c>
      <c r="BC1680" s="72">
        <v>1200</v>
      </c>
    </row>
    <row r="1681" spans="1:55" s="72" customFormat="1" ht="15">
      <c r="A1681" s="15" t="s">
        <v>18</v>
      </c>
      <c r="B1681" s="30">
        <v>32</v>
      </c>
      <c r="C1681" s="30">
        <v>8125</v>
      </c>
      <c r="D1681" s="10" t="s">
        <v>1108</v>
      </c>
      <c r="E1681" s="15" t="s">
        <v>20</v>
      </c>
      <c r="F1681" s="15" t="s">
        <v>1104</v>
      </c>
      <c r="G1681" s="50">
        <v>1336</v>
      </c>
      <c r="H1681" s="50">
        <v>39</v>
      </c>
      <c r="I1681" s="58">
        <v>3.0099999999999998E-2</v>
      </c>
      <c r="J1681" s="50">
        <v>196300</v>
      </c>
      <c r="K1681" s="50">
        <v>1343</v>
      </c>
      <c r="L1681" s="53">
        <v>1310</v>
      </c>
      <c r="M1681" s="63">
        <f t="shared" si="182"/>
        <v>0.21212121212121213</v>
      </c>
      <c r="N1681" s="42" t="str">
        <f>IFERROR(VLOOKUP(C1681, マスタ!$E$2:$G$33, 3, TRUE), "")</f>
        <v>商業</v>
      </c>
      <c r="O1681" s="15" t="str">
        <f>IF(F1681 = "", "", TEXT( WORKDAY(TEXT(LEFT(F1681, FIND("(", F1681) - 1), "yyyy/mm/dd"), 1, マスタ!$A$2:$A$106), "yyyymmdd"))</f>
        <v>20170915</v>
      </c>
      <c r="P1681" s="16">
        <v>42993</v>
      </c>
      <c r="Q1681" s="56">
        <v>1339</v>
      </c>
      <c r="R1681" s="56">
        <v>1370</v>
      </c>
      <c r="S1681" s="56">
        <v>1336</v>
      </c>
      <c r="T1681" s="15" t="str">
        <f t="shared" si="183"/>
        <v>有</v>
      </c>
      <c r="U1681" s="15" t="str">
        <f t="shared" si="184"/>
        <v>無</v>
      </c>
      <c r="V1681" s="67">
        <f t="shared" si="185"/>
        <v>2.2455089820359042E-3</v>
      </c>
      <c r="W1681" s="17" t="s">
        <v>968</v>
      </c>
      <c r="X1681" s="46">
        <v>26</v>
      </c>
      <c r="Y1681" s="71">
        <f t="shared" si="186"/>
        <v>19.461077844311379</v>
      </c>
      <c r="Z1681" s="72">
        <v>1339</v>
      </c>
      <c r="AA1681" s="72">
        <v>1350</v>
      </c>
      <c r="AB1681" s="72">
        <v>1336</v>
      </c>
      <c r="AC1681" s="72">
        <v>1346</v>
      </c>
      <c r="AD1681" s="72">
        <v>32500</v>
      </c>
      <c r="AE1681" s="72">
        <v>1349</v>
      </c>
      <c r="AF1681" s="72">
        <v>1361</v>
      </c>
      <c r="AG1681" s="72">
        <v>1347</v>
      </c>
      <c r="AH1681" s="72">
        <v>1359</v>
      </c>
      <c r="AI1681" s="72">
        <v>20500</v>
      </c>
      <c r="AJ1681" s="72">
        <v>1365</v>
      </c>
      <c r="AK1681" s="72">
        <v>1365</v>
      </c>
      <c r="AL1681" s="72">
        <v>1353</v>
      </c>
      <c r="AM1681" s="72">
        <v>1355</v>
      </c>
      <c r="AN1681" s="72">
        <v>21000</v>
      </c>
      <c r="AO1681" s="72">
        <v>1357</v>
      </c>
      <c r="AP1681" s="72">
        <v>1357</v>
      </c>
      <c r="AQ1681" s="72">
        <v>1352</v>
      </c>
      <c r="AR1681" s="72">
        <v>1352</v>
      </c>
      <c r="AS1681" s="72">
        <v>3500</v>
      </c>
      <c r="AT1681" s="72">
        <v>1351</v>
      </c>
      <c r="AU1681" s="72">
        <v>1367</v>
      </c>
      <c r="AV1681" s="72">
        <v>1350</v>
      </c>
      <c r="AW1681" s="72">
        <v>1367</v>
      </c>
      <c r="AX1681" s="72">
        <v>8900</v>
      </c>
      <c r="AY1681" s="72">
        <v>1365</v>
      </c>
      <c r="AZ1681" s="72">
        <v>1366</v>
      </c>
      <c r="BA1681" s="72">
        <v>1364</v>
      </c>
      <c r="BB1681" s="72">
        <v>1364</v>
      </c>
      <c r="BC1681" s="72">
        <v>1600</v>
      </c>
    </row>
    <row r="1682" spans="1:55" s="72" customFormat="1" ht="27">
      <c r="A1682" s="15" t="s">
        <v>18</v>
      </c>
      <c r="B1682" s="30">
        <v>33</v>
      </c>
      <c r="C1682" s="30">
        <v>6298</v>
      </c>
      <c r="D1682" s="10" t="s">
        <v>295</v>
      </c>
      <c r="E1682" s="15" t="s">
        <v>20</v>
      </c>
      <c r="F1682" s="15" t="s">
        <v>1104</v>
      </c>
      <c r="G1682" s="50">
        <v>1177</v>
      </c>
      <c r="H1682" s="50">
        <v>34</v>
      </c>
      <c r="I1682" s="58">
        <v>2.9700000000000001E-2</v>
      </c>
      <c r="J1682" s="50">
        <v>193200</v>
      </c>
      <c r="K1682" s="50">
        <v>1206</v>
      </c>
      <c r="L1682" s="53">
        <v>1171</v>
      </c>
      <c r="M1682" s="63">
        <f t="shared" si="182"/>
        <v>0.82857142857142863</v>
      </c>
      <c r="N1682" s="42" t="str">
        <f>IFERROR(VLOOKUP(C1682, マスタ!$E$2:$G$33, 3, TRUE), "")</f>
        <v>機械</v>
      </c>
      <c r="O1682" s="15" t="str">
        <f>IF(F1682 = "", "", TEXT( WORKDAY(TEXT(LEFT(F1682, FIND("(", F1682) - 1), "yyyy/mm/dd"), 1, マスタ!$A$2:$A$106), "yyyymmdd"))</f>
        <v>20170915</v>
      </c>
      <c r="P1682" s="16">
        <v>42993</v>
      </c>
      <c r="Q1682" s="56">
        <v>1167</v>
      </c>
      <c r="R1682" s="56">
        <v>1203</v>
      </c>
      <c r="S1682" s="56">
        <v>1167</v>
      </c>
      <c r="T1682" s="15" t="str">
        <f t="shared" si="183"/>
        <v>有</v>
      </c>
      <c r="U1682" s="15" t="str">
        <f t="shared" si="184"/>
        <v>無</v>
      </c>
      <c r="V1682" s="67">
        <f t="shared" si="185"/>
        <v>-8.4961767204757566E-3</v>
      </c>
      <c r="W1682" s="17" t="s">
        <v>968</v>
      </c>
      <c r="X1682" s="46">
        <v>23</v>
      </c>
      <c r="Y1682" s="71">
        <f t="shared" si="186"/>
        <v>19.541206457094308</v>
      </c>
      <c r="Z1682" s="72">
        <v>1167</v>
      </c>
      <c r="AA1682" s="72">
        <v>1177</v>
      </c>
      <c r="AB1682" s="72">
        <v>1167</v>
      </c>
      <c r="AC1682" s="72">
        <v>1171</v>
      </c>
      <c r="AD1682" s="72">
        <v>4500</v>
      </c>
      <c r="AE1682" s="72">
        <v>1172</v>
      </c>
      <c r="AF1682" s="72">
        <v>1185</v>
      </c>
      <c r="AG1682" s="72">
        <v>1172</v>
      </c>
      <c r="AH1682" s="72">
        <v>1185</v>
      </c>
      <c r="AI1682" s="72">
        <v>2900</v>
      </c>
      <c r="AJ1682" s="72">
        <v>1185</v>
      </c>
      <c r="AK1682" s="72">
        <v>1195</v>
      </c>
      <c r="AL1682" s="72">
        <v>1181</v>
      </c>
      <c r="AM1682" s="72">
        <v>1189</v>
      </c>
      <c r="AN1682" s="72">
        <v>4700</v>
      </c>
      <c r="AO1682" s="72">
        <v>1191</v>
      </c>
      <c r="AP1682" s="72">
        <v>1197</v>
      </c>
      <c r="AQ1682" s="72">
        <v>1189</v>
      </c>
      <c r="AR1682" s="72">
        <v>1189</v>
      </c>
      <c r="AS1682" s="72">
        <v>3600</v>
      </c>
      <c r="AT1682" s="72">
        <v>1194</v>
      </c>
      <c r="AU1682" s="72">
        <v>1198</v>
      </c>
      <c r="AV1682" s="72">
        <v>1193</v>
      </c>
      <c r="AW1682" s="72">
        <v>1197</v>
      </c>
      <c r="AX1682" s="72">
        <v>1700</v>
      </c>
      <c r="AY1682" s="72">
        <v>1194</v>
      </c>
      <c r="AZ1682" s="72">
        <v>1199</v>
      </c>
      <c r="BA1682" s="72">
        <v>1194</v>
      </c>
      <c r="BB1682" s="72">
        <v>1196</v>
      </c>
      <c r="BC1682" s="72">
        <v>3100</v>
      </c>
    </row>
    <row r="1683" spans="1:55" s="72" customFormat="1" ht="27">
      <c r="A1683" s="15" t="s">
        <v>18</v>
      </c>
      <c r="B1683" s="30">
        <v>35</v>
      </c>
      <c r="C1683" s="30">
        <v>3053</v>
      </c>
      <c r="D1683" s="10" t="s">
        <v>1073</v>
      </c>
      <c r="E1683" s="15" t="s">
        <v>20</v>
      </c>
      <c r="F1683" s="15" t="s">
        <v>1104</v>
      </c>
      <c r="G1683" s="50">
        <v>3600</v>
      </c>
      <c r="H1683" s="50">
        <v>100</v>
      </c>
      <c r="I1683" s="58">
        <v>2.86E-2</v>
      </c>
      <c r="J1683" s="50">
        <v>293700</v>
      </c>
      <c r="K1683" s="50">
        <v>3625</v>
      </c>
      <c r="L1683" s="53">
        <v>3500</v>
      </c>
      <c r="M1683" s="63">
        <f t="shared" si="182"/>
        <v>0.2</v>
      </c>
      <c r="N1683" s="42" t="str">
        <f>IFERROR(VLOOKUP(C1683, マスタ!$E$2:$G$33, 3, TRUE), "")</f>
        <v>繊維製品</v>
      </c>
      <c r="O1683" s="15" t="str">
        <f>IF(F1683 = "", "", TEXT( WORKDAY(TEXT(LEFT(F1683, FIND("(", F1683) - 1), "yyyy/mm/dd"), 1, マスタ!$A$2:$A$106), "yyyymmdd"))</f>
        <v>20170915</v>
      </c>
      <c r="P1683" s="16">
        <v>42993</v>
      </c>
      <c r="Q1683" s="56">
        <v>3600</v>
      </c>
      <c r="R1683" s="56">
        <v>3780</v>
      </c>
      <c r="S1683" s="56">
        <v>3530</v>
      </c>
      <c r="T1683" s="15" t="str">
        <f t="shared" si="183"/>
        <v>有</v>
      </c>
      <c r="U1683" s="15" t="str">
        <f t="shared" si="184"/>
        <v>有</v>
      </c>
      <c r="V1683" s="67">
        <f t="shared" si="185"/>
        <v>0</v>
      </c>
      <c r="W1683" s="17" t="s">
        <v>966</v>
      </c>
      <c r="X1683" s="46">
        <v>-36</v>
      </c>
      <c r="Y1683" s="71">
        <f t="shared" si="186"/>
        <v>-10</v>
      </c>
      <c r="Z1683" s="72">
        <v>3600</v>
      </c>
      <c r="AA1683" s="72">
        <v>3600</v>
      </c>
      <c r="AB1683" s="72">
        <v>3530</v>
      </c>
      <c r="AC1683" s="72">
        <v>3570</v>
      </c>
      <c r="AD1683" s="72">
        <v>42600</v>
      </c>
      <c r="AE1683" s="72">
        <v>3570</v>
      </c>
      <c r="AF1683" s="72">
        <v>3635</v>
      </c>
      <c r="AG1683" s="72">
        <v>3540</v>
      </c>
      <c r="AH1683" s="72">
        <v>3630</v>
      </c>
      <c r="AI1683" s="72">
        <v>38900</v>
      </c>
      <c r="AJ1683" s="72">
        <v>3625</v>
      </c>
      <c r="AK1683" s="72">
        <v>3655</v>
      </c>
      <c r="AL1683" s="72">
        <v>3615</v>
      </c>
      <c r="AM1683" s="72">
        <v>3650</v>
      </c>
      <c r="AN1683" s="72">
        <v>32300</v>
      </c>
      <c r="AO1683" s="72">
        <v>3635</v>
      </c>
      <c r="AP1683" s="72">
        <v>3640</v>
      </c>
      <c r="AQ1683" s="72">
        <v>3615</v>
      </c>
      <c r="AR1683" s="72">
        <v>3630</v>
      </c>
      <c r="AS1683" s="72">
        <v>7800</v>
      </c>
      <c r="AT1683" s="72">
        <v>3620</v>
      </c>
      <c r="AU1683" s="72">
        <v>3630</v>
      </c>
      <c r="AV1683" s="72">
        <v>3610</v>
      </c>
      <c r="AW1683" s="72">
        <v>3610</v>
      </c>
      <c r="AX1683" s="72">
        <v>8900</v>
      </c>
      <c r="AY1683" s="72">
        <v>3605</v>
      </c>
      <c r="AZ1683" s="72">
        <v>3605</v>
      </c>
      <c r="BA1683" s="72">
        <v>3575</v>
      </c>
      <c r="BB1683" s="72">
        <v>3590</v>
      </c>
      <c r="BC1683" s="72">
        <v>6800</v>
      </c>
    </row>
    <row r="1684" spans="1:55" s="72" customFormat="1" ht="15">
      <c r="A1684" s="15" t="s">
        <v>18</v>
      </c>
      <c r="B1684" s="30">
        <v>36</v>
      </c>
      <c r="C1684" s="30">
        <v>6165</v>
      </c>
      <c r="D1684" s="10" t="s">
        <v>43</v>
      </c>
      <c r="E1684" s="15" t="s">
        <v>20</v>
      </c>
      <c r="F1684" s="15" t="s">
        <v>1104</v>
      </c>
      <c r="G1684" s="50">
        <v>1906</v>
      </c>
      <c r="H1684" s="50">
        <v>52</v>
      </c>
      <c r="I1684" s="58">
        <v>2.8000000000000001E-2</v>
      </c>
      <c r="J1684" s="50">
        <v>182100</v>
      </c>
      <c r="K1684" s="50">
        <v>1908</v>
      </c>
      <c r="L1684" s="53">
        <v>1885</v>
      </c>
      <c r="M1684" s="63">
        <f t="shared" si="177"/>
        <v>8.6956521739130432E-2</v>
      </c>
      <c r="N1684" s="42" t="str">
        <f>IFERROR(VLOOKUP(C1684, マスタ!$E$2:$G$33, 3, TRUE), "")</f>
        <v>機械</v>
      </c>
      <c r="O1684" s="15" t="str">
        <f>IF(F1684 = "", "", TEXT( WORKDAY(TEXT(LEFT(F1684, FIND("(", F1684) - 1), "yyyy/mm/dd"), 1, マスタ!$A$2:$A$106), "yyyymmdd"))</f>
        <v>20170915</v>
      </c>
      <c r="P1684" s="16">
        <v>42993</v>
      </c>
      <c r="Q1684" s="56">
        <v>1901</v>
      </c>
      <c r="R1684" s="56">
        <v>1908</v>
      </c>
      <c r="S1684" s="56">
        <v>1867</v>
      </c>
      <c r="T1684" s="15" t="str">
        <f t="shared" si="178"/>
        <v>無</v>
      </c>
      <c r="U1684" s="15" t="str">
        <f t="shared" si="179"/>
        <v>有</v>
      </c>
      <c r="V1684" s="67">
        <f t="shared" si="180"/>
        <v>-2.6232948583421178E-3</v>
      </c>
      <c r="W1684" s="17" t="s">
        <v>969</v>
      </c>
      <c r="X1684" s="46">
        <v>-9</v>
      </c>
      <c r="Y1684" s="71">
        <f t="shared" si="181"/>
        <v>-4.7219307450157402</v>
      </c>
      <c r="Z1684" s="72">
        <v>1901</v>
      </c>
      <c r="AA1684" s="72">
        <v>1902</v>
      </c>
      <c r="AB1684" s="72">
        <v>1889</v>
      </c>
      <c r="AC1684" s="72">
        <v>1893</v>
      </c>
      <c r="AD1684" s="72">
        <v>21800</v>
      </c>
      <c r="AE1684" s="72">
        <v>1891</v>
      </c>
      <c r="AF1684" s="72">
        <v>1897</v>
      </c>
      <c r="AG1684" s="72">
        <v>1887</v>
      </c>
      <c r="AH1684" s="72">
        <v>1897</v>
      </c>
      <c r="AI1684" s="72">
        <v>6100</v>
      </c>
      <c r="AJ1684" s="72">
        <v>1898</v>
      </c>
      <c r="AK1684" s="72">
        <v>1908</v>
      </c>
      <c r="AL1684" s="72">
        <v>1898</v>
      </c>
      <c r="AM1684" s="72">
        <v>1903</v>
      </c>
      <c r="AN1684" s="72">
        <v>4700</v>
      </c>
      <c r="AO1684" s="72">
        <v>1902</v>
      </c>
      <c r="AP1684" s="72">
        <v>1904</v>
      </c>
      <c r="AQ1684" s="72">
        <v>1902</v>
      </c>
      <c r="AR1684" s="72">
        <v>1904</v>
      </c>
      <c r="AS1684" s="72">
        <v>600</v>
      </c>
      <c r="AT1684" s="72">
        <v>1902</v>
      </c>
      <c r="AU1684" s="72">
        <v>1902</v>
      </c>
      <c r="AV1684" s="72">
        <v>1892</v>
      </c>
      <c r="AW1684" s="72">
        <v>1892</v>
      </c>
      <c r="AX1684" s="72">
        <v>3500</v>
      </c>
      <c r="AY1684" s="72">
        <v>1891</v>
      </c>
      <c r="AZ1684" s="72">
        <v>1897</v>
      </c>
      <c r="BA1684" s="72">
        <v>1890</v>
      </c>
      <c r="BB1684" s="72">
        <v>1897</v>
      </c>
      <c r="BC1684" s="72">
        <v>2000</v>
      </c>
    </row>
    <row r="1685" spans="1:55" s="72" customFormat="1" ht="15">
      <c r="A1685" s="15" t="s">
        <v>18</v>
      </c>
      <c r="B1685" s="30">
        <v>37</v>
      </c>
      <c r="C1685" s="30">
        <v>5801</v>
      </c>
      <c r="D1685" s="10" t="s">
        <v>434</v>
      </c>
      <c r="E1685" s="15" t="s">
        <v>20</v>
      </c>
      <c r="F1685" s="15" t="s">
        <v>1104</v>
      </c>
      <c r="G1685" s="50">
        <v>6250</v>
      </c>
      <c r="H1685" s="50">
        <v>170</v>
      </c>
      <c r="I1685" s="58">
        <v>2.8000000000000001E-2</v>
      </c>
      <c r="J1685" s="50">
        <v>1489800</v>
      </c>
      <c r="K1685" s="50">
        <v>6370</v>
      </c>
      <c r="L1685" s="53">
        <v>6110</v>
      </c>
      <c r="M1685" s="63">
        <f t="shared" si="177"/>
        <v>0.46153846153846156</v>
      </c>
      <c r="N1685" s="42" t="str">
        <f>IFERROR(VLOOKUP(C1685, マスタ!$E$2:$G$33, 3, TRUE), "")</f>
        <v>非鉄金属</v>
      </c>
      <c r="O1685" s="15" t="str">
        <f>IF(F1685 = "", "", TEXT( WORKDAY(TEXT(LEFT(F1685, FIND("(", F1685) - 1), "yyyy/mm/dd"), 1, マスタ!$A$2:$A$106), "yyyymmdd"))</f>
        <v>20170915</v>
      </c>
      <c r="P1685" s="16">
        <v>42993</v>
      </c>
      <c r="Q1685" s="56">
        <v>6260</v>
      </c>
      <c r="R1685" s="56">
        <v>6290</v>
      </c>
      <c r="S1685" s="56">
        <v>6190</v>
      </c>
      <c r="T1685" s="15" t="str">
        <f t="shared" si="178"/>
        <v>無</v>
      </c>
      <c r="U1685" s="15" t="str">
        <f t="shared" si="179"/>
        <v>有</v>
      </c>
      <c r="V1685" s="67">
        <f t="shared" si="180"/>
        <v>1.6000000000000458E-3</v>
      </c>
      <c r="W1685" s="17" t="s">
        <v>966</v>
      </c>
      <c r="X1685" s="46">
        <v>-62</v>
      </c>
      <c r="Y1685" s="71">
        <f t="shared" si="181"/>
        <v>-9.92</v>
      </c>
      <c r="Z1685" s="72">
        <v>6260</v>
      </c>
      <c r="AA1685" s="72">
        <v>6270</v>
      </c>
      <c r="AB1685" s="72">
        <v>6190</v>
      </c>
      <c r="AC1685" s="72">
        <v>6250</v>
      </c>
      <c r="AD1685" s="72">
        <v>85900</v>
      </c>
      <c r="AE1685" s="72">
        <v>6240</v>
      </c>
      <c r="AF1685" s="72">
        <v>6280</v>
      </c>
      <c r="AG1685" s="72">
        <v>6230</v>
      </c>
      <c r="AH1685" s="72">
        <v>6280</v>
      </c>
      <c r="AI1685" s="72">
        <v>33000</v>
      </c>
      <c r="AJ1685" s="72">
        <v>6280</v>
      </c>
      <c r="AK1685" s="72">
        <v>6290</v>
      </c>
      <c r="AL1685" s="72">
        <v>6270</v>
      </c>
      <c r="AM1685" s="72">
        <v>6270</v>
      </c>
      <c r="AN1685" s="72">
        <v>9300</v>
      </c>
      <c r="AO1685" s="72">
        <v>6270</v>
      </c>
      <c r="AP1685" s="72">
        <v>6280</v>
      </c>
      <c r="AQ1685" s="72">
        <v>6260</v>
      </c>
      <c r="AR1685" s="72">
        <v>6260</v>
      </c>
      <c r="AS1685" s="72">
        <v>13200</v>
      </c>
      <c r="AT1685" s="72">
        <v>6270</v>
      </c>
      <c r="AU1685" s="72">
        <v>6270</v>
      </c>
      <c r="AV1685" s="72">
        <v>6260</v>
      </c>
      <c r="AW1685" s="72">
        <v>6260</v>
      </c>
      <c r="AX1685" s="72">
        <v>9600</v>
      </c>
      <c r="AY1685" s="72">
        <v>6260</v>
      </c>
      <c r="AZ1685" s="72">
        <v>6260</v>
      </c>
      <c r="BA1685" s="72">
        <v>6240</v>
      </c>
      <c r="BB1685" s="72">
        <v>6240</v>
      </c>
      <c r="BC1685" s="72">
        <v>10000</v>
      </c>
    </row>
    <row r="1686" spans="1:55" s="72" customFormat="1" ht="15">
      <c r="A1686" s="15" t="s">
        <v>18</v>
      </c>
      <c r="B1686" s="30">
        <v>40</v>
      </c>
      <c r="C1686" s="30">
        <v>9962</v>
      </c>
      <c r="D1686" s="10" t="s">
        <v>1109</v>
      </c>
      <c r="E1686" s="15" t="s">
        <v>20</v>
      </c>
      <c r="F1686" s="15" t="s">
        <v>1104</v>
      </c>
      <c r="G1686" s="50">
        <v>3010</v>
      </c>
      <c r="H1686" s="50">
        <v>80</v>
      </c>
      <c r="I1686" s="58">
        <v>2.7300000000000001E-2</v>
      </c>
      <c r="J1686" s="50">
        <v>1539700</v>
      </c>
      <c r="K1686" s="50">
        <v>3045</v>
      </c>
      <c r="L1686" s="53">
        <v>2970</v>
      </c>
      <c r="M1686" s="63">
        <f t="shared" si="177"/>
        <v>0.46666666666666667</v>
      </c>
      <c r="N1686" s="42" t="str">
        <f>IFERROR(VLOOKUP(C1686, マスタ!$E$2:$G$33, 3, TRUE), "")</f>
        <v>サービス</v>
      </c>
      <c r="O1686" s="15" t="str">
        <f>IF(F1686 = "", "", TEXT( WORKDAY(TEXT(LEFT(F1686, FIND("(", F1686) - 1), "yyyy/mm/dd"), 1, マスタ!$A$2:$A$106), "yyyymmdd"))</f>
        <v>20170915</v>
      </c>
      <c r="P1686" s="16">
        <v>42993</v>
      </c>
      <c r="Q1686" s="56">
        <v>2990</v>
      </c>
      <c r="R1686" s="56">
        <v>3020</v>
      </c>
      <c r="S1686" s="56">
        <v>2969</v>
      </c>
      <c r="T1686" s="15" t="str">
        <f t="shared" si="178"/>
        <v>有</v>
      </c>
      <c r="U1686" s="15" t="str">
        <f t="shared" si="179"/>
        <v>無</v>
      </c>
      <c r="V1686" s="67">
        <f t="shared" si="180"/>
        <v>-6.6445182724252927E-3</v>
      </c>
      <c r="W1686" s="17" t="s">
        <v>969</v>
      </c>
      <c r="X1686" s="46">
        <v>-7</v>
      </c>
      <c r="Y1686" s="71">
        <f t="shared" si="181"/>
        <v>-2.3255813953488373</v>
      </c>
      <c r="Z1686" s="72">
        <v>2990</v>
      </c>
      <c r="AA1686" s="72">
        <v>2990</v>
      </c>
      <c r="AB1686" s="72">
        <v>2969</v>
      </c>
      <c r="AC1686" s="72">
        <v>2976</v>
      </c>
      <c r="AD1686" s="72">
        <v>147400</v>
      </c>
      <c r="AE1686" s="72">
        <v>2976</v>
      </c>
      <c r="AF1686" s="72">
        <v>2982</v>
      </c>
      <c r="AG1686" s="72">
        <v>2973</v>
      </c>
      <c r="AH1686" s="72">
        <v>2982</v>
      </c>
      <c r="AI1686" s="72">
        <v>36400</v>
      </c>
      <c r="AJ1686" s="72">
        <v>2981</v>
      </c>
      <c r="AK1686" s="72">
        <v>2984</v>
      </c>
      <c r="AL1686" s="72">
        <v>2976</v>
      </c>
      <c r="AM1686" s="72">
        <v>2982</v>
      </c>
      <c r="AN1686" s="72">
        <v>34400</v>
      </c>
      <c r="AO1686" s="72">
        <v>2982</v>
      </c>
      <c r="AP1686" s="72">
        <v>2986</v>
      </c>
      <c r="AQ1686" s="72">
        <v>2978</v>
      </c>
      <c r="AR1686" s="72">
        <v>2978</v>
      </c>
      <c r="AS1686" s="72">
        <v>43500</v>
      </c>
      <c r="AT1686" s="72">
        <v>2979</v>
      </c>
      <c r="AU1686" s="72">
        <v>2984</v>
      </c>
      <c r="AV1686" s="72">
        <v>2979</v>
      </c>
      <c r="AW1686" s="72">
        <v>2983</v>
      </c>
      <c r="AX1686" s="72">
        <v>25900</v>
      </c>
      <c r="AY1686" s="72">
        <v>2983</v>
      </c>
      <c r="AZ1686" s="72">
        <v>2991</v>
      </c>
      <c r="BA1686" s="72">
        <v>2983</v>
      </c>
      <c r="BB1686" s="72">
        <v>2985</v>
      </c>
      <c r="BC1686" s="72">
        <v>38600</v>
      </c>
    </row>
    <row r="1687" spans="1:55" s="72" customFormat="1" ht="15">
      <c r="A1687" s="15" t="s">
        <v>18</v>
      </c>
      <c r="B1687" s="30">
        <v>41</v>
      </c>
      <c r="C1687" s="30">
        <v>2428</v>
      </c>
      <c r="D1687" s="10" t="s">
        <v>1110</v>
      </c>
      <c r="E1687" s="15" t="s">
        <v>20</v>
      </c>
      <c r="F1687" s="15" t="s">
        <v>1104</v>
      </c>
      <c r="G1687" s="50">
        <v>1167</v>
      </c>
      <c r="H1687" s="50">
        <v>31</v>
      </c>
      <c r="I1687" s="58">
        <v>2.7300000000000001E-2</v>
      </c>
      <c r="J1687" s="50">
        <v>455600</v>
      </c>
      <c r="K1687" s="50">
        <v>1199</v>
      </c>
      <c r="L1687" s="53">
        <v>1135</v>
      </c>
      <c r="M1687" s="63">
        <f t="shared" si="177"/>
        <v>0.5</v>
      </c>
      <c r="N1687" s="42" t="str">
        <f>IFERROR(VLOOKUP(C1687, マスタ!$E$2:$G$33, 3, TRUE), "")</f>
        <v>食品</v>
      </c>
      <c r="O1687" s="15" t="str">
        <f>IF(F1687 = "", "", TEXT( WORKDAY(TEXT(LEFT(F1687, FIND("(", F1687) - 1), "yyyy/mm/dd"), 1, マスタ!$A$2:$A$106), "yyyymmdd"))</f>
        <v>20170915</v>
      </c>
      <c r="P1687" s="16">
        <v>42993</v>
      </c>
      <c r="Q1687" s="56">
        <v>1154</v>
      </c>
      <c r="R1687" s="56">
        <v>1159</v>
      </c>
      <c r="S1687" s="56">
        <v>1138</v>
      </c>
      <c r="T1687" s="15" t="str">
        <f t="shared" si="178"/>
        <v>無</v>
      </c>
      <c r="U1687" s="15" t="str">
        <f t="shared" si="179"/>
        <v>有</v>
      </c>
      <c r="V1687" s="67">
        <f t="shared" si="180"/>
        <v>-1.1139674378748965E-2</v>
      </c>
      <c r="W1687" s="17" t="s">
        <v>966</v>
      </c>
      <c r="X1687" s="46">
        <v>-11</v>
      </c>
      <c r="Y1687" s="71">
        <f t="shared" si="181"/>
        <v>-9.425878320479864</v>
      </c>
      <c r="Z1687" s="72">
        <v>1154</v>
      </c>
      <c r="AA1687" s="72">
        <v>1159</v>
      </c>
      <c r="AB1687" s="72">
        <v>1147</v>
      </c>
      <c r="AC1687" s="72">
        <v>1148</v>
      </c>
      <c r="AD1687" s="72">
        <v>26300</v>
      </c>
      <c r="AE1687" s="72">
        <v>1147</v>
      </c>
      <c r="AF1687" s="72">
        <v>1151</v>
      </c>
      <c r="AG1687" s="72">
        <v>1147</v>
      </c>
      <c r="AH1687" s="72">
        <v>1150</v>
      </c>
      <c r="AI1687" s="72">
        <v>10200</v>
      </c>
      <c r="AJ1687" s="72">
        <v>1150</v>
      </c>
      <c r="AK1687" s="72">
        <v>1153</v>
      </c>
      <c r="AL1687" s="72">
        <v>1150</v>
      </c>
      <c r="AM1687" s="72">
        <v>1150</v>
      </c>
      <c r="AN1687" s="72">
        <v>4000</v>
      </c>
      <c r="AO1687" s="72">
        <v>1149</v>
      </c>
      <c r="AP1687" s="72">
        <v>1150</v>
      </c>
      <c r="AQ1687" s="72">
        <v>1145</v>
      </c>
      <c r="AR1687" s="72">
        <v>1147</v>
      </c>
      <c r="AS1687" s="72">
        <v>9600</v>
      </c>
      <c r="AT1687" s="72">
        <v>1147</v>
      </c>
      <c r="AU1687" s="72">
        <v>1147</v>
      </c>
      <c r="AV1687" s="72">
        <v>1142</v>
      </c>
      <c r="AW1687" s="72">
        <v>1142</v>
      </c>
      <c r="AX1687" s="72">
        <v>11600</v>
      </c>
      <c r="AY1687" s="72">
        <v>1142</v>
      </c>
      <c r="AZ1687" s="72">
        <v>1147</v>
      </c>
      <c r="BA1687" s="72">
        <v>1142</v>
      </c>
      <c r="BB1687" s="72">
        <v>1146</v>
      </c>
      <c r="BC1687" s="72">
        <v>2900</v>
      </c>
    </row>
    <row r="1688" spans="1:55" s="72" customFormat="1" ht="15">
      <c r="A1688" s="15" t="s">
        <v>18</v>
      </c>
      <c r="B1688" s="30">
        <v>44</v>
      </c>
      <c r="C1688" s="30">
        <v>7611</v>
      </c>
      <c r="D1688" s="10" t="s">
        <v>644</v>
      </c>
      <c r="E1688" s="15" t="s">
        <v>20</v>
      </c>
      <c r="F1688" s="15" t="s">
        <v>1104</v>
      </c>
      <c r="G1688" s="50">
        <v>3280</v>
      </c>
      <c r="H1688" s="50">
        <v>85</v>
      </c>
      <c r="I1688" s="58">
        <v>2.6599999999999999E-2</v>
      </c>
      <c r="J1688" s="50">
        <v>82200</v>
      </c>
      <c r="K1688" s="50">
        <v>3290</v>
      </c>
      <c r="L1688" s="53">
        <v>3185</v>
      </c>
      <c r="M1688" s="63">
        <f t="shared" si="177"/>
        <v>9.5238095238095233E-2</v>
      </c>
      <c r="N1688" s="42" t="str">
        <f>IFERROR(VLOOKUP(C1688, マスタ!$E$2:$G$33, 3, TRUE), "")</f>
        <v>75</v>
      </c>
      <c r="O1688" s="15" t="str">
        <f>IF(F1688 = "", "", TEXT( WORKDAY(TEXT(LEFT(F1688, FIND("(", F1688) - 1), "yyyy/mm/dd"), 1, マスタ!$A$2:$A$106), "yyyymmdd"))</f>
        <v>20170915</v>
      </c>
      <c r="P1688" s="16">
        <v>42993</v>
      </c>
      <c r="Q1688" s="56">
        <v>3300</v>
      </c>
      <c r="R1688" s="56">
        <v>3435</v>
      </c>
      <c r="S1688" s="56">
        <v>3280</v>
      </c>
      <c r="T1688" s="15" t="str">
        <f t="shared" si="178"/>
        <v>有</v>
      </c>
      <c r="U1688" s="15" t="str">
        <f t="shared" si="179"/>
        <v>無</v>
      </c>
      <c r="V1688" s="67">
        <f t="shared" si="180"/>
        <v>6.0975609756097615E-3</v>
      </c>
      <c r="W1688" s="17" t="s">
        <v>967</v>
      </c>
      <c r="X1688" s="46">
        <v>0</v>
      </c>
      <c r="Y1688" s="71">
        <f t="shared" si="181"/>
        <v>0</v>
      </c>
      <c r="Z1688" s="72">
        <v>3300</v>
      </c>
      <c r="AA1688" s="72">
        <v>3300</v>
      </c>
      <c r="AB1688" s="72">
        <v>3285</v>
      </c>
      <c r="AC1688" s="72">
        <v>3285</v>
      </c>
      <c r="AD1688" s="72">
        <v>7700</v>
      </c>
      <c r="AE1688" s="72">
        <v>3285</v>
      </c>
      <c r="AF1688" s="72">
        <v>3285</v>
      </c>
      <c r="AG1688" s="72">
        <v>3280</v>
      </c>
      <c r="AH1688" s="72">
        <v>3280</v>
      </c>
      <c r="AI1688" s="72">
        <v>1900</v>
      </c>
      <c r="AJ1688" s="72">
        <v>3285</v>
      </c>
      <c r="AK1688" s="72">
        <v>3285</v>
      </c>
      <c r="AL1688" s="72">
        <v>3280</v>
      </c>
      <c r="AM1688" s="72">
        <v>3285</v>
      </c>
      <c r="AN1688" s="72">
        <v>1000</v>
      </c>
      <c r="AO1688" s="72">
        <v>3290</v>
      </c>
      <c r="AP1688" s="72">
        <v>3290</v>
      </c>
      <c r="AQ1688" s="72">
        <v>3285</v>
      </c>
      <c r="AR1688" s="72">
        <v>3285</v>
      </c>
      <c r="AS1688" s="72">
        <v>2500</v>
      </c>
      <c r="AT1688" s="72">
        <v>3295</v>
      </c>
      <c r="AU1688" s="72">
        <v>3300</v>
      </c>
      <c r="AV1688" s="72">
        <v>3295</v>
      </c>
      <c r="AW1688" s="72">
        <v>3300</v>
      </c>
      <c r="AX1688" s="72">
        <v>500</v>
      </c>
      <c r="AY1688" s="72">
        <v>3300</v>
      </c>
      <c r="AZ1688" s="72">
        <v>3320</v>
      </c>
      <c r="BA1688" s="72">
        <v>3300</v>
      </c>
      <c r="BB1688" s="72">
        <v>3320</v>
      </c>
      <c r="BC1688" s="72">
        <v>3100</v>
      </c>
    </row>
    <row r="1689" spans="1:55" s="72" customFormat="1" ht="27">
      <c r="A1689" s="15" t="s">
        <v>18</v>
      </c>
      <c r="B1689" s="30">
        <v>46</v>
      </c>
      <c r="C1689" s="30">
        <v>3141</v>
      </c>
      <c r="D1689" s="10" t="s">
        <v>63</v>
      </c>
      <c r="E1689" s="15" t="s">
        <v>20</v>
      </c>
      <c r="F1689" s="15" t="s">
        <v>1104</v>
      </c>
      <c r="G1689" s="50">
        <v>4465</v>
      </c>
      <c r="H1689" s="50">
        <v>115</v>
      </c>
      <c r="I1689" s="58">
        <v>2.64E-2</v>
      </c>
      <c r="J1689" s="50">
        <v>236900</v>
      </c>
      <c r="K1689" s="50">
        <v>4485</v>
      </c>
      <c r="L1689" s="53">
        <v>4360</v>
      </c>
      <c r="M1689" s="63">
        <f t="shared" si="177"/>
        <v>0.16</v>
      </c>
      <c r="N1689" s="42" t="str">
        <f>IFERROR(VLOOKUP(C1689, マスタ!$E$2:$G$33, 3, TRUE), "")</f>
        <v>繊維製品</v>
      </c>
      <c r="O1689" s="15" t="str">
        <f>IF(F1689 = "", "", TEXT( WORKDAY(TEXT(LEFT(F1689, FIND("(", F1689) - 1), "yyyy/mm/dd"), 1, マスタ!$A$2:$A$106), "yyyymmdd"))</f>
        <v>20170915</v>
      </c>
      <c r="P1689" s="16">
        <v>42993</v>
      </c>
      <c r="Q1689" s="56">
        <v>4465</v>
      </c>
      <c r="R1689" s="56">
        <v>4475</v>
      </c>
      <c r="S1689" s="56">
        <v>4415</v>
      </c>
      <c r="T1689" s="15" t="str">
        <f t="shared" si="178"/>
        <v>無</v>
      </c>
      <c r="U1689" s="15" t="str">
        <f t="shared" si="179"/>
        <v>有</v>
      </c>
      <c r="V1689" s="67">
        <f t="shared" si="180"/>
        <v>0</v>
      </c>
      <c r="W1689" s="17" t="s">
        <v>966</v>
      </c>
      <c r="X1689" s="46">
        <v>-44</v>
      </c>
      <c r="Y1689" s="71">
        <f t="shared" si="181"/>
        <v>-9.8544232922732355</v>
      </c>
      <c r="Z1689" s="72">
        <v>4465</v>
      </c>
      <c r="AA1689" s="72">
        <v>4470</v>
      </c>
      <c r="AB1689" s="72">
        <v>4440</v>
      </c>
      <c r="AC1689" s="72">
        <v>4445</v>
      </c>
      <c r="AD1689" s="72">
        <v>10400</v>
      </c>
      <c r="AE1689" s="72">
        <v>4440</v>
      </c>
      <c r="AF1689" s="72">
        <v>4445</v>
      </c>
      <c r="AG1689" s="72">
        <v>4420</v>
      </c>
      <c r="AH1689" s="72">
        <v>4425</v>
      </c>
      <c r="AI1689" s="72">
        <v>9100</v>
      </c>
      <c r="AJ1689" s="72">
        <v>4425</v>
      </c>
      <c r="AK1689" s="72">
        <v>4430</v>
      </c>
      <c r="AL1689" s="72">
        <v>4420</v>
      </c>
      <c r="AM1689" s="72">
        <v>4425</v>
      </c>
      <c r="AN1689" s="72">
        <v>3500</v>
      </c>
      <c r="AO1689" s="72">
        <v>4425</v>
      </c>
      <c r="AP1689" s="72">
        <v>4430</v>
      </c>
      <c r="AQ1689" s="72">
        <v>4420</v>
      </c>
      <c r="AR1689" s="72">
        <v>4425</v>
      </c>
      <c r="AS1689" s="72">
        <v>3000</v>
      </c>
      <c r="AT1689" s="72">
        <v>4425</v>
      </c>
      <c r="AU1689" s="72">
        <v>4430</v>
      </c>
      <c r="AV1689" s="72">
        <v>4425</v>
      </c>
      <c r="AW1689" s="72">
        <v>4430</v>
      </c>
      <c r="AX1689" s="72">
        <v>2000</v>
      </c>
      <c r="AY1689" s="72">
        <v>4435</v>
      </c>
      <c r="AZ1689" s="72">
        <v>4435</v>
      </c>
      <c r="BA1689" s="72">
        <v>4435</v>
      </c>
      <c r="BB1689" s="72">
        <v>4435</v>
      </c>
      <c r="BC1689" s="72">
        <v>2200</v>
      </c>
    </row>
    <row r="1690" spans="1:55" s="72" customFormat="1" ht="27">
      <c r="A1690" s="15" t="s">
        <v>18</v>
      </c>
      <c r="B1690" s="30">
        <v>47</v>
      </c>
      <c r="C1690" s="30">
        <v>3073</v>
      </c>
      <c r="D1690" s="10" t="s">
        <v>241</v>
      </c>
      <c r="E1690" s="15" t="s">
        <v>20</v>
      </c>
      <c r="F1690" s="15" t="s">
        <v>1104</v>
      </c>
      <c r="G1690" s="50">
        <v>2498</v>
      </c>
      <c r="H1690" s="50">
        <v>64</v>
      </c>
      <c r="I1690" s="58">
        <v>2.63E-2</v>
      </c>
      <c r="J1690" s="50">
        <v>72400</v>
      </c>
      <c r="K1690" s="50">
        <v>2519</v>
      </c>
      <c r="L1690" s="53">
        <v>2423</v>
      </c>
      <c r="M1690" s="63">
        <f t="shared" si="177"/>
        <v>0.21875</v>
      </c>
      <c r="N1690" s="42" t="str">
        <f>IFERROR(VLOOKUP(C1690, マスタ!$E$2:$G$33, 3, TRUE), "")</f>
        <v>繊維製品</v>
      </c>
      <c r="O1690" s="15" t="str">
        <f>IF(F1690 = "", "", TEXT( WORKDAY(TEXT(LEFT(F1690, FIND("(", F1690) - 1), "yyyy/mm/dd"), 1, マスタ!$A$2:$A$106), "yyyymmdd"))</f>
        <v>20170915</v>
      </c>
      <c r="P1690" s="16">
        <v>42993</v>
      </c>
      <c r="Q1690" s="56">
        <v>2488</v>
      </c>
      <c r="R1690" s="56">
        <v>2557</v>
      </c>
      <c r="S1690" s="56">
        <v>2446</v>
      </c>
      <c r="T1690" s="15" t="str">
        <f t="shared" si="178"/>
        <v>有</v>
      </c>
      <c r="U1690" s="15" t="str">
        <f t="shared" si="179"/>
        <v>有</v>
      </c>
      <c r="V1690" s="67">
        <f t="shared" si="180"/>
        <v>-4.0032025620496681E-3</v>
      </c>
      <c r="W1690" s="17" t="s">
        <v>969</v>
      </c>
      <c r="X1690" s="46">
        <v>-17</v>
      </c>
      <c r="Y1690" s="71">
        <f t="shared" si="181"/>
        <v>-6.8054443554843873</v>
      </c>
      <c r="Z1690" s="72">
        <v>2488</v>
      </c>
      <c r="AA1690" s="72">
        <v>2494</v>
      </c>
      <c r="AB1690" s="72">
        <v>2475</v>
      </c>
      <c r="AC1690" s="72">
        <v>2477</v>
      </c>
      <c r="AD1690" s="72">
        <v>1800</v>
      </c>
      <c r="AE1690" s="72">
        <v>2476</v>
      </c>
      <c r="AF1690" s="72">
        <v>2481</v>
      </c>
      <c r="AG1690" s="72">
        <v>2475</v>
      </c>
      <c r="AH1690" s="72">
        <v>2481</v>
      </c>
      <c r="AI1690" s="72">
        <v>300</v>
      </c>
      <c r="AJ1690" s="72">
        <v>2485</v>
      </c>
      <c r="AK1690" s="72">
        <v>2485</v>
      </c>
      <c r="AL1690" s="72">
        <v>2485</v>
      </c>
      <c r="AM1690" s="72">
        <v>2485</v>
      </c>
      <c r="AN1690" s="72">
        <v>100</v>
      </c>
      <c r="AO1690" s="72">
        <v>2485</v>
      </c>
      <c r="AP1690" s="72">
        <v>2485</v>
      </c>
      <c r="AQ1690" s="72">
        <v>2485</v>
      </c>
      <c r="AR1690" s="72">
        <v>2485</v>
      </c>
      <c r="AS1690" s="72">
        <v>200</v>
      </c>
      <c r="AT1690" s="72">
        <v>2477</v>
      </c>
      <c r="AU1690" s="72">
        <v>2477</v>
      </c>
      <c r="AV1690" s="72">
        <v>2471</v>
      </c>
      <c r="AW1690" s="72">
        <v>2471</v>
      </c>
      <c r="AX1690" s="72">
        <v>400</v>
      </c>
      <c r="AY1690" s="72">
        <v>2474</v>
      </c>
      <c r="AZ1690" s="72">
        <v>2474</v>
      </c>
      <c r="BA1690" s="72">
        <v>2472</v>
      </c>
      <c r="BB1690" s="72">
        <v>2472</v>
      </c>
      <c r="BC1690" s="72">
        <v>300</v>
      </c>
    </row>
    <row r="1691" spans="1:55" s="72" customFormat="1" ht="15">
      <c r="A1691" s="15" t="s">
        <v>18</v>
      </c>
      <c r="B1691" s="30">
        <v>48</v>
      </c>
      <c r="C1691" s="30">
        <v>5019</v>
      </c>
      <c r="D1691" s="10" t="s">
        <v>1056</v>
      </c>
      <c r="E1691" s="15" t="s">
        <v>20</v>
      </c>
      <c r="F1691" s="15" t="s">
        <v>1104</v>
      </c>
      <c r="G1691" s="50">
        <v>2856</v>
      </c>
      <c r="H1691" s="50">
        <v>73</v>
      </c>
      <c r="I1691" s="58">
        <v>2.6200000000000001E-2</v>
      </c>
      <c r="J1691" s="50">
        <v>2865200</v>
      </c>
      <c r="K1691" s="50">
        <v>2864</v>
      </c>
      <c r="L1691" s="53">
        <v>2785</v>
      </c>
      <c r="M1691" s="63">
        <f t="shared" si="177"/>
        <v>0.10126582278481013</v>
      </c>
      <c r="N1691" s="42" t="str">
        <f>IFERROR(VLOOKUP(C1691, マスタ!$E$2:$G$33, 3, TRUE), "")</f>
        <v>石油・石炭</v>
      </c>
      <c r="O1691" s="15" t="str">
        <f>IF(F1691 = "", "", TEXT( WORKDAY(TEXT(LEFT(F1691, FIND("(", F1691) - 1), "yyyy/mm/dd"), 1, マスタ!$A$2:$A$106), "yyyymmdd"))</f>
        <v>20170915</v>
      </c>
      <c r="P1691" s="16">
        <v>42993</v>
      </c>
      <c r="Q1691" s="56">
        <v>2852</v>
      </c>
      <c r="R1691" s="56">
        <v>2888</v>
      </c>
      <c r="S1691" s="56">
        <v>2819</v>
      </c>
      <c r="T1691" s="15" t="str">
        <f t="shared" si="178"/>
        <v>有</v>
      </c>
      <c r="U1691" s="15" t="str">
        <f t="shared" si="179"/>
        <v>有</v>
      </c>
      <c r="V1691" s="67">
        <f t="shared" si="180"/>
        <v>-1.4005602240896309E-3</v>
      </c>
      <c r="W1691" s="17" t="s">
        <v>966</v>
      </c>
      <c r="X1691" s="46">
        <v>-28</v>
      </c>
      <c r="Y1691" s="71">
        <f t="shared" si="181"/>
        <v>-9.8039215686274517</v>
      </c>
      <c r="Z1691" s="72">
        <v>2852</v>
      </c>
      <c r="AA1691" s="72">
        <v>2855</v>
      </c>
      <c r="AB1691" s="72">
        <v>2842</v>
      </c>
      <c r="AC1691" s="72">
        <v>2843</v>
      </c>
      <c r="AD1691" s="72">
        <v>222100</v>
      </c>
      <c r="AE1691" s="72">
        <v>2843</v>
      </c>
      <c r="AF1691" s="72">
        <v>2845</v>
      </c>
      <c r="AG1691" s="72">
        <v>2831</v>
      </c>
      <c r="AH1691" s="72">
        <v>2838</v>
      </c>
      <c r="AI1691" s="72">
        <v>101200</v>
      </c>
      <c r="AJ1691" s="72">
        <v>2838</v>
      </c>
      <c r="AK1691" s="72">
        <v>2838</v>
      </c>
      <c r="AL1691" s="72">
        <v>2825</v>
      </c>
      <c r="AM1691" s="72">
        <v>2827</v>
      </c>
      <c r="AN1691" s="72">
        <v>44800</v>
      </c>
      <c r="AO1691" s="72">
        <v>2826</v>
      </c>
      <c r="AP1691" s="72">
        <v>2836</v>
      </c>
      <c r="AQ1691" s="72">
        <v>2819</v>
      </c>
      <c r="AR1691" s="72">
        <v>2833</v>
      </c>
      <c r="AS1691" s="72">
        <v>51800</v>
      </c>
      <c r="AT1691" s="72">
        <v>2833</v>
      </c>
      <c r="AU1691" s="72">
        <v>2833</v>
      </c>
      <c r="AV1691" s="72">
        <v>2821</v>
      </c>
      <c r="AW1691" s="72">
        <v>2827</v>
      </c>
      <c r="AX1691" s="72">
        <v>68600</v>
      </c>
      <c r="AY1691" s="72">
        <v>2828</v>
      </c>
      <c r="AZ1691" s="72">
        <v>2836</v>
      </c>
      <c r="BA1691" s="72">
        <v>2828</v>
      </c>
      <c r="BB1691" s="72">
        <v>2836</v>
      </c>
      <c r="BC1691" s="72">
        <v>30300</v>
      </c>
    </row>
    <row r="1692" spans="1:55" s="72" customFormat="1" ht="15">
      <c r="A1692" s="15" t="s">
        <v>18</v>
      </c>
      <c r="B1692" s="30">
        <v>49</v>
      </c>
      <c r="C1692" s="30">
        <v>8035</v>
      </c>
      <c r="D1692" s="10" t="s">
        <v>217</v>
      </c>
      <c r="E1692" s="15" t="s">
        <v>20</v>
      </c>
      <c r="F1692" s="15" t="s">
        <v>1104</v>
      </c>
      <c r="G1692" s="50">
        <v>16220</v>
      </c>
      <c r="H1692" s="50">
        <v>410</v>
      </c>
      <c r="I1692" s="58">
        <v>2.5899999999999999E-2</v>
      </c>
      <c r="J1692" s="50">
        <v>1618300</v>
      </c>
      <c r="K1692" s="50">
        <v>16240</v>
      </c>
      <c r="L1692" s="53">
        <v>15890</v>
      </c>
      <c r="M1692" s="63">
        <f t="shared" si="177"/>
        <v>5.7142857142857141E-2</v>
      </c>
      <c r="N1692" s="42" t="str">
        <f>IFERROR(VLOOKUP(C1692, マスタ!$E$2:$G$33, 3, TRUE), "")</f>
        <v>商業</v>
      </c>
      <c r="O1692" s="15" t="str">
        <f>IF(F1692 = "", "", TEXT( WORKDAY(TEXT(LEFT(F1692, FIND("(", F1692) - 1), "yyyy/mm/dd"), 1, マスタ!$A$2:$A$106), "yyyymmdd"))</f>
        <v>20170915</v>
      </c>
      <c r="P1692" s="16">
        <v>42993</v>
      </c>
      <c r="Q1692" s="56">
        <v>16250</v>
      </c>
      <c r="R1692" s="56">
        <v>16645</v>
      </c>
      <c r="S1692" s="56">
        <v>16240</v>
      </c>
      <c r="T1692" s="15" t="str">
        <f t="shared" si="178"/>
        <v>有</v>
      </c>
      <c r="U1692" s="15" t="str">
        <f t="shared" si="179"/>
        <v>無</v>
      </c>
      <c r="V1692" s="67">
        <f t="shared" si="180"/>
        <v>1.8495684340320562E-3</v>
      </c>
      <c r="W1692" s="17" t="s">
        <v>967</v>
      </c>
      <c r="X1692" s="46">
        <v>140</v>
      </c>
      <c r="Y1692" s="71">
        <f t="shared" si="181"/>
        <v>8.6313193588162758</v>
      </c>
      <c r="Z1692" s="72">
        <v>16250</v>
      </c>
      <c r="AA1692" s="72">
        <v>16330</v>
      </c>
      <c r="AB1692" s="72">
        <v>16240</v>
      </c>
      <c r="AC1692" s="72">
        <v>16315</v>
      </c>
      <c r="AD1692" s="72">
        <v>163200</v>
      </c>
      <c r="AE1692" s="72">
        <v>16315</v>
      </c>
      <c r="AF1692" s="72">
        <v>16450</v>
      </c>
      <c r="AG1692" s="72">
        <v>16305</v>
      </c>
      <c r="AH1692" s="72">
        <v>16445</v>
      </c>
      <c r="AI1692" s="72">
        <v>126900</v>
      </c>
      <c r="AJ1692" s="72">
        <v>16440</v>
      </c>
      <c r="AK1692" s="72">
        <v>16445</v>
      </c>
      <c r="AL1692" s="72">
        <v>16385</v>
      </c>
      <c r="AM1692" s="72">
        <v>16385</v>
      </c>
      <c r="AN1692" s="72">
        <v>32500</v>
      </c>
      <c r="AO1692" s="72">
        <v>16380</v>
      </c>
      <c r="AP1692" s="72">
        <v>16410</v>
      </c>
      <c r="AQ1692" s="72">
        <v>16380</v>
      </c>
      <c r="AR1692" s="72">
        <v>16405</v>
      </c>
      <c r="AS1692" s="72">
        <v>42100</v>
      </c>
      <c r="AT1692" s="72">
        <v>16410</v>
      </c>
      <c r="AU1692" s="72">
        <v>16415</v>
      </c>
      <c r="AV1692" s="72">
        <v>16390</v>
      </c>
      <c r="AW1692" s="72">
        <v>16390</v>
      </c>
      <c r="AX1692" s="72">
        <v>27300</v>
      </c>
      <c r="AY1692" s="72">
        <v>16390</v>
      </c>
      <c r="AZ1692" s="72">
        <v>16395</v>
      </c>
      <c r="BA1692" s="72">
        <v>16370</v>
      </c>
      <c r="BB1692" s="72">
        <v>16390</v>
      </c>
      <c r="BC1692" s="72">
        <v>22800</v>
      </c>
    </row>
    <row r="1693" spans="1:55" s="72" customFormat="1" ht="15">
      <c r="A1693" s="15" t="s">
        <v>18</v>
      </c>
      <c r="B1693" s="30">
        <v>1</v>
      </c>
      <c r="C1693" s="30">
        <v>5218</v>
      </c>
      <c r="D1693" s="10" t="s">
        <v>251</v>
      </c>
      <c r="E1693" s="15" t="s">
        <v>20</v>
      </c>
      <c r="F1693" s="15" t="s">
        <v>1112</v>
      </c>
      <c r="G1693" s="50">
        <v>2056</v>
      </c>
      <c r="H1693" s="50">
        <v>400</v>
      </c>
      <c r="I1693" s="58">
        <v>0.24149999999999999</v>
      </c>
      <c r="J1693" s="50">
        <v>6113700</v>
      </c>
      <c r="K1693" s="50">
        <v>2056</v>
      </c>
      <c r="L1693" s="53">
        <v>1875</v>
      </c>
      <c r="M1693" s="63">
        <f t="shared" ref="M1693:M1704" si="187">IFERROR((K1693-G1693) / (K1693-L1693), "")</f>
        <v>0</v>
      </c>
      <c r="N1693" s="42" t="str">
        <f>IFERROR(VLOOKUP(C1693, マスタ!$E$2:$G$33, 3, TRUE), "")</f>
        <v>窯業</v>
      </c>
      <c r="O1693" s="15" t="str">
        <f>IF(F1693 = "", "", TEXT( WORKDAY(TEXT(LEFT(F1693, FIND("(", F1693) - 1), "yyyy/mm/dd"), 1, マスタ!$A$2:$A$106), "yyyymmdd"))</f>
        <v>20170919</v>
      </c>
      <c r="P1693" s="16">
        <v>42997</v>
      </c>
      <c r="Q1693" s="56">
        <v>2059</v>
      </c>
      <c r="R1693" s="56">
        <v>2222</v>
      </c>
      <c r="S1693" s="56">
        <v>2034</v>
      </c>
      <c r="T1693" s="15" t="str">
        <f t="shared" ref="T1693:T1704" si="188">IF(Q1693="", "", IF(R1693-Q1693&gt;=ROUNDDOWN(G1693/100, 0), "有", "無"))</f>
        <v>有</v>
      </c>
      <c r="U1693" s="15" t="str">
        <f t="shared" ref="U1693:U1704" si="189">IF(Q1693="", "", IF(Q1693-S1693&gt;=ROUNDDOWN(G1693/100, 0), "有", "無"))</f>
        <v>有</v>
      </c>
      <c r="V1693" s="67">
        <f t="shared" ref="V1693:V1704" si="190">IF(Q1693="", "", Q1693/G1693-1)</f>
        <v>1.4591439688715901E-3</v>
      </c>
      <c r="W1693" s="17" t="s">
        <v>966</v>
      </c>
      <c r="X1693" s="46">
        <v>-20</v>
      </c>
      <c r="Y1693" s="71">
        <f t="shared" ref="Y1693:Y1704" si="191">IFERROR(X1693/G1693*1000,"")</f>
        <v>-9.7276264591439698</v>
      </c>
      <c r="Z1693" s="72">
        <v>2059</v>
      </c>
      <c r="AA1693" s="72">
        <v>2139</v>
      </c>
      <c r="AB1693" s="72">
        <v>2035</v>
      </c>
      <c r="AC1693" s="72">
        <v>2046</v>
      </c>
      <c r="AD1693" s="72">
        <v>512600</v>
      </c>
      <c r="AE1693" s="72">
        <v>2045</v>
      </c>
      <c r="AF1693" s="72">
        <v>2068</v>
      </c>
      <c r="AG1693" s="72">
        <v>2034</v>
      </c>
      <c r="AH1693" s="72">
        <v>2057</v>
      </c>
      <c r="AI1693" s="72">
        <v>92900</v>
      </c>
      <c r="AJ1693" s="72">
        <v>2060</v>
      </c>
      <c r="AK1693" s="72">
        <v>2140</v>
      </c>
      <c r="AL1693" s="72">
        <v>2060</v>
      </c>
      <c r="AM1693" s="72">
        <v>2125</v>
      </c>
      <c r="AN1693" s="72">
        <v>143800</v>
      </c>
      <c r="AO1693" s="72">
        <v>2125</v>
      </c>
      <c r="AP1693" s="72">
        <v>2162</v>
      </c>
      <c r="AQ1693" s="72">
        <v>2113</v>
      </c>
      <c r="AR1693" s="72">
        <v>2122</v>
      </c>
      <c r="AS1693" s="72">
        <v>173600</v>
      </c>
      <c r="AT1693" s="72">
        <v>2122</v>
      </c>
      <c r="AU1693" s="72">
        <v>2122</v>
      </c>
      <c r="AV1693" s="72">
        <v>2075</v>
      </c>
      <c r="AW1693" s="72">
        <v>2105</v>
      </c>
      <c r="AX1693" s="72">
        <v>107800</v>
      </c>
      <c r="AY1693" s="72">
        <v>2103</v>
      </c>
      <c r="AZ1693" s="72">
        <v>2137</v>
      </c>
      <c r="BA1693" s="72">
        <v>2085</v>
      </c>
      <c r="BB1693" s="72">
        <v>2126</v>
      </c>
      <c r="BC1693" s="72">
        <v>70500</v>
      </c>
    </row>
    <row r="1694" spans="1:55" s="72" customFormat="1" ht="15">
      <c r="A1694" s="15" t="s">
        <v>18</v>
      </c>
      <c r="B1694" s="30">
        <v>2</v>
      </c>
      <c r="C1694" s="30">
        <v>3023</v>
      </c>
      <c r="D1694" s="10" t="s">
        <v>1113</v>
      </c>
      <c r="E1694" s="15" t="s">
        <v>20</v>
      </c>
      <c r="F1694" s="15" t="s">
        <v>1112</v>
      </c>
      <c r="G1694" s="50">
        <v>1048</v>
      </c>
      <c r="H1694" s="50">
        <v>150</v>
      </c>
      <c r="I1694" s="58">
        <v>0.16700000000000001</v>
      </c>
      <c r="J1694" s="50">
        <v>167900</v>
      </c>
      <c r="K1694" s="50">
        <v>1048</v>
      </c>
      <c r="L1694" s="53">
        <v>891</v>
      </c>
      <c r="M1694" s="63">
        <f t="shared" si="187"/>
        <v>0</v>
      </c>
      <c r="N1694" s="42" t="str">
        <f>IFERROR(VLOOKUP(C1694, マスタ!$E$2:$G$33, 3, TRUE), "")</f>
        <v>繊維製品</v>
      </c>
      <c r="O1694" s="15" t="str">
        <f>IF(F1694 = "", "", TEXT( WORKDAY(TEXT(LEFT(F1694, FIND("(", F1694) - 1), "yyyy/mm/dd"), 1, マスタ!$A$2:$A$106), "yyyymmdd"))</f>
        <v>20170919</v>
      </c>
      <c r="P1694" s="16">
        <v>42997</v>
      </c>
      <c r="Q1694" s="56">
        <v>1046</v>
      </c>
      <c r="R1694" s="56">
        <v>1071</v>
      </c>
      <c r="S1694" s="56">
        <v>1010</v>
      </c>
      <c r="T1694" s="15" t="str">
        <f t="shared" si="188"/>
        <v>有</v>
      </c>
      <c r="U1694" s="15" t="str">
        <f t="shared" si="189"/>
        <v>有</v>
      </c>
      <c r="V1694" s="67">
        <f t="shared" si="190"/>
        <v>-1.9083969465648609E-3</v>
      </c>
      <c r="W1694" s="17" t="s">
        <v>966</v>
      </c>
      <c r="X1694" s="46">
        <v>-10</v>
      </c>
      <c r="Y1694" s="71">
        <f t="shared" si="191"/>
        <v>-9.5419847328244281</v>
      </c>
      <c r="Z1694" s="72">
        <v>1046</v>
      </c>
      <c r="AA1694" s="72">
        <v>1047</v>
      </c>
      <c r="AB1694" s="72">
        <v>1015</v>
      </c>
      <c r="AC1694" s="72">
        <v>1015</v>
      </c>
      <c r="AD1694" s="72">
        <v>48100</v>
      </c>
      <c r="AE1694" s="72">
        <v>1016</v>
      </c>
      <c r="AF1694" s="72">
        <v>1035</v>
      </c>
      <c r="AG1694" s="72">
        <v>1016</v>
      </c>
      <c r="AH1694" s="72">
        <v>1027</v>
      </c>
      <c r="AI1694" s="72">
        <v>7200</v>
      </c>
      <c r="AJ1694" s="72">
        <v>1029</v>
      </c>
      <c r="AK1694" s="72">
        <v>1044</v>
      </c>
      <c r="AL1694" s="72">
        <v>1028</v>
      </c>
      <c r="AM1694" s="72">
        <v>1040</v>
      </c>
      <c r="AN1694" s="72">
        <v>2200</v>
      </c>
      <c r="AO1694" s="72">
        <v>1043</v>
      </c>
      <c r="AP1694" s="72">
        <v>1048</v>
      </c>
      <c r="AQ1694" s="72">
        <v>1038</v>
      </c>
      <c r="AR1694" s="72">
        <v>1041</v>
      </c>
      <c r="AS1694" s="72">
        <v>4100</v>
      </c>
      <c r="AT1694" s="72">
        <v>1038</v>
      </c>
      <c r="AU1694" s="72">
        <v>1068</v>
      </c>
      <c r="AV1694" s="72">
        <v>1038</v>
      </c>
      <c r="AW1694" s="72">
        <v>1068</v>
      </c>
      <c r="AX1694" s="72">
        <v>11300</v>
      </c>
      <c r="AY1694" s="72">
        <v>1062</v>
      </c>
      <c r="AZ1694" s="72">
        <v>1071</v>
      </c>
      <c r="BA1694" s="72">
        <v>1055</v>
      </c>
      <c r="BB1694" s="72">
        <v>1068</v>
      </c>
      <c r="BC1694" s="72">
        <v>10200</v>
      </c>
    </row>
    <row r="1695" spans="1:55" s="72" customFormat="1" ht="15">
      <c r="A1695" s="15" t="s">
        <v>18</v>
      </c>
      <c r="B1695" s="30">
        <v>4</v>
      </c>
      <c r="C1695" s="30">
        <v>6937</v>
      </c>
      <c r="D1695" s="10" t="s">
        <v>1103</v>
      </c>
      <c r="E1695" s="15" t="s">
        <v>20</v>
      </c>
      <c r="F1695" s="15" t="s">
        <v>1112</v>
      </c>
      <c r="G1695" s="50">
        <v>1148</v>
      </c>
      <c r="H1695" s="50">
        <v>150</v>
      </c>
      <c r="I1695" s="58">
        <v>0.15029999999999999</v>
      </c>
      <c r="J1695" s="50">
        <v>1395000</v>
      </c>
      <c r="K1695" s="50">
        <v>1148</v>
      </c>
      <c r="L1695" s="53">
        <v>997</v>
      </c>
      <c r="M1695" s="63">
        <f t="shared" si="187"/>
        <v>0</v>
      </c>
      <c r="N1695" s="42" t="str">
        <f>IFERROR(VLOOKUP(C1695, マスタ!$E$2:$G$33, 3, TRUE), "")</f>
        <v>電気</v>
      </c>
      <c r="O1695" s="15" t="str">
        <f>IF(F1695 = "", "", TEXT( WORKDAY(TEXT(LEFT(F1695, FIND("(", F1695) - 1), "yyyy/mm/dd"), 1, マスタ!$A$2:$A$106), "yyyymmdd"))</f>
        <v>20170919</v>
      </c>
      <c r="P1695" s="16">
        <v>42997</v>
      </c>
      <c r="Q1695" s="56">
        <v>1164</v>
      </c>
      <c r="R1695" s="56">
        <v>1170</v>
      </c>
      <c r="S1695" s="56">
        <v>1110</v>
      </c>
      <c r="T1695" s="15" t="str">
        <f t="shared" si="188"/>
        <v>無</v>
      </c>
      <c r="U1695" s="15" t="str">
        <f t="shared" si="189"/>
        <v>有</v>
      </c>
      <c r="V1695" s="67">
        <f t="shared" si="190"/>
        <v>1.3937282229965264E-2</v>
      </c>
      <c r="W1695" s="17" t="s">
        <v>966</v>
      </c>
      <c r="X1695" s="46">
        <v>-11</v>
      </c>
      <c r="Y1695" s="71">
        <f t="shared" si="191"/>
        <v>-9.5818815331010452</v>
      </c>
      <c r="Z1695" s="72">
        <v>1164</v>
      </c>
      <c r="AA1695" s="72">
        <v>1170</v>
      </c>
      <c r="AB1695" s="72">
        <v>1140</v>
      </c>
      <c r="AC1695" s="72">
        <v>1140</v>
      </c>
      <c r="AD1695" s="72">
        <v>167000</v>
      </c>
      <c r="AE1695" s="72">
        <v>1140</v>
      </c>
      <c r="AF1695" s="72">
        <v>1143</v>
      </c>
      <c r="AG1695" s="72">
        <v>1110</v>
      </c>
      <c r="AH1695" s="72">
        <v>1142</v>
      </c>
      <c r="AI1695" s="72">
        <v>96000</v>
      </c>
      <c r="AJ1695" s="72">
        <v>1142</v>
      </c>
      <c r="AK1695" s="72">
        <v>1155</v>
      </c>
      <c r="AL1695" s="72">
        <v>1140</v>
      </c>
      <c r="AM1695" s="72">
        <v>1155</v>
      </c>
      <c r="AN1695" s="72">
        <v>40000</v>
      </c>
      <c r="AO1695" s="72">
        <v>1155</v>
      </c>
      <c r="AP1695" s="72">
        <v>1167</v>
      </c>
      <c r="AQ1695" s="72">
        <v>1151</v>
      </c>
      <c r="AR1695" s="72">
        <v>1160</v>
      </c>
      <c r="AS1695" s="72">
        <v>31000</v>
      </c>
      <c r="AT1695" s="72">
        <v>1158</v>
      </c>
      <c r="AU1695" s="72">
        <v>1160</v>
      </c>
      <c r="AV1695" s="72">
        <v>1145</v>
      </c>
      <c r="AW1695" s="72">
        <v>1145</v>
      </c>
      <c r="AX1695" s="72">
        <v>24000</v>
      </c>
      <c r="AY1695" s="72">
        <v>1148</v>
      </c>
      <c r="AZ1695" s="72">
        <v>1148</v>
      </c>
      <c r="BA1695" s="72">
        <v>1130</v>
      </c>
      <c r="BB1695" s="72">
        <v>1130</v>
      </c>
      <c r="BC1695" s="72">
        <v>30000</v>
      </c>
    </row>
    <row r="1696" spans="1:55" s="72" customFormat="1" ht="15">
      <c r="A1696" s="15" t="s">
        <v>18</v>
      </c>
      <c r="B1696" s="30">
        <v>5</v>
      </c>
      <c r="C1696" s="30">
        <v>6630</v>
      </c>
      <c r="D1696" s="10" t="s">
        <v>263</v>
      </c>
      <c r="E1696" s="15" t="s">
        <v>20</v>
      </c>
      <c r="F1696" s="15" t="s">
        <v>1112</v>
      </c>
      <c r="G1696" s="50">
        <v>12940</v>
      </c>
      <c r="H1696" s="50">
        <v>1480</v>
      </c>
      <c r="I1696" s="58">
        <v>0.12909999999999999</v>
      </c>
      <c r="J1696" s="50">
        <v>920500</v>
      </c>
      <c r="K1696" s="50">
        <v>14030</v>
      </c>
      <c r="L1696" s="53">
        <v>11700</v>
      </c>
      <c r="M1696" s="63">
        <f t="shared" si="187"/>
        <v>0.46781115879828328</v>
      </c>
      <c r="N1696" s="42" t="str">
        <f>IFERROR(VLOOKUP(C1696, マスタ!$E$2:$G$33, 3, TRUE), "")</f>
        <v>電気</v>
      </c>
      <c r="O1696" s="15" t="str">
        <f>IF(F1696 = "", "", TEXT( WORKDAY(TEXT(LEFT(F1696, FIND("(", F1696) - 1), "yyyy/mm/dd"), 1, マスタ!$A$2:$A$106), "yyyymmdd"))</f>
        <v>20170919</v>
      </c>
      <c r="P1696" s="16">
        <v>42997</v>
      </c>
      <c r="Q1696" s="56">
        <v>13500</v>
      </c>
      <c r="R1696" s="56">
        <v>13880</v>
      </c>
      <c r="S1696" s="56">
        <v>13010</v>
      </c>
      <c r="T1696" s="15" t="str">
        <f t="shared" si="188"/>
        <v>有</v>
      </c>
      <c r="U1696" s="15" t="str">
        <f t="shared" si="189"/>
        <v>有</v>
      </c>
      <c r="V1696" s="67">
        <f t="shared" si="190"/>
        <v>4.3276661514683123E-2</v>
      </c>
      <c r="W1696" s="17" t="s">
        <v>968</v>
      </c>
      <c r="X1696" s="46">
        <v>258</v>
      </c>
      <c r="Y1696" s="71">
        <f t="shared" si="191"/>
        <v>19.938176197836167</v>
      </c>
      <c r="Z1696" s="72">
        <v>13500</v>
      </c>
      <c r="AA1696" s="72">
        <v>13770</v>
      </c>
      <c r="AB1696" s="72">
        <v>13490</v>
      </c>
      <c r="AC1696" s="72">
        <v>13770</v>
      </c>
      <c r="AD1696" s="72">
        <v>31500</v>
      </c>
      <c r="AE1696" s="72">
        <v>13760</v>
      </c>
      <c r="AF1696" s="72">
        <v>13880</v>
      </c>
      <c r="AG1696" s="72">
        <v>13230</v>
      </c>
      <c r="AH1696" s="72">
        <v>13230</v>
      </c>
      <c r="AI1696" s="72">
        <v>28500</v>
      </c>
      <c r="AJ1696" s="72">
        <v>13260</v>
      </c>
      <c r="AK1696" s="72">
        <v>13460</v>
      </c>
      <c r="AL1696" s="72">
        <v>13260</v>
      </c>
      <c r="AM1696" s="72">
        <v>13430</v>
      </c>
      <c r="AN1696" s="72">
        <v>9200</v>
      </c>
      <c r="AO1696" s="72">
        <v>13440</v>
      </c>
      <c r="AP1696" s="72">
        <v>13610</v>
      </c>
      <c r="AQ1696" s="72">
        <v>13400</v>
      </c>
      <c r="AR1696" s="72">
        <v>13530</v>
      </c>
      <c r="AS1696" s="72">
        <v>10400</v>
      </c>
      <c r="AT1696" s="72">
        <v>13530</v>
      </c>
      <c r="AU1696" s="72">
        <v>13530</v>
      </c>
      <c r="AV1696" s="72">
        <v>13240</v>
      </c>
      <c r="AW1696" s="72">
        <v>13280</v>
      </c>
      <c r="AX1696" s="72">
        <v>11300</v>
      </c>
      <c r="AY1696" s="72">
        <v>13290</v>
      </c>
      <c r="AZ1696" s="72">
        <v>13330</v>
      </c>
      <c r="BA1696" s="72">
        <v>13010</v>
      </c>
      <c r="BB1696" s="72">
        <v>13010</v>
      </c>
      <c r="BC1696" s="72">
        <v>10600</v>
      </c>
    </row>
    <row r="1697" spans="1:55" s="72" customFormat="1" ht="15">
      <c r="A1697" s="15" t="s">
        <v>18</v>
      </c>
      <c r="B1697" s="30">
        <v>6</v>
      </c>
      <c r="C1697" s="30">
        <v>3687</v>
      </c>
      <c r="D1697" s="10" t="s">
        <v>27</v>
      </c>
      <c r="E1697" s="15" t="s">
        <v>20</v>
      </c>
      <c r="F1697" s="15" t="s">
        <v>1112</v>
      </c>
      <c r="G1697" s="50">
        <v>3810</v>
      </c>
      <c r="H1697" s="50">
        <v>405</v>
      </c>
      <c r="I1697" s="58">
        <v>0.11890000000000001</v>
      </c>
      <c r="J1697" s="50">
        <v>620000</v>
      </c>
      <c r="K1697" s="50">
        <v>3930</v>
      </c>
      <c r="L1697" s="53">
        <v>3680</v>
      </c>
      <c r="M1697" s="63">
        <f t="shared" si="187"/>
        <v>0.48</v>
      </c>
      <c r="N1697" s="42" t="str">
        <f>IFERROR(VLOOKUP(C1697, マスタ!$E$2:$G$33, 3, TRUE), "")</f>
        <v>36</v>
      </c>
      <c r="O1697" s="15" t="str">
        <f>IF(F1697 = "", "", TEXT( WORKDAY(TEXT(LEFT(F1697, FIND("(", F1697) - 1), "yyyy/mm/dd"), 1, マスタ!$A$2:$A$106), "yyyymmdd"))</f>
        <v>20170919</v>
      </c>
      <c r="P1697" s="16">
        <v>42997</v>
      </c>
      <c r="Q1697" s="56">
        <v>3900</v>
      </c>
      <c r="R1697" s="56">
        <v>3910</v>
      </c>
      <c r="S1697" s="56">
        <v>3785</v>
      </c>
      <c r="T1697" s="15" t="str">
        <f t="shared" si="188"/>
        <v>無</v>
      </c>
      <c r="U1697" s="15" t="str">
        <f t="shared" si="189"/>
        <v>有</v>
      </c>
      <c r="V1697" s="67">
        <f t="shared" si="190"/>
        <v>2.3622047244094446E-2</v>
      </c>
      <c r="W1697" s="17" t="s">
        <v>966</v>
      </c>
      <c r="X1697" s="46">
        <v>-38</v>
      </c>
      <c r="Y1697" s="71">
        <f t="shared" si="191"/>
        <v>-9.9737532808398957</v>
      </c>
      <c r="Z1697" s="72">
        <v>3900</v>
      </c>
      <c r="AA1697" s="72">
        <v>3900</v>
      </c>
      <c r="AB1697" s="72">
        <v>3865</v>
      </c>
      <c r="AC1697" s="72">
        <v>3870</v>
      </c>
      <c r="AD1697" s="72">
        <v>22300</v>
      </c>
      <c r="AE1697" s="72">
        <v>3865</v>
      </c>
      <c r="AF1697" s="72">
        <v>3895</v>
      </c>
      <c r="AG1697" s="72">
        <v>3830</v>
      </c>
      <c r="AH1697" s="72">
        <v>3880</v>
      </c>
      <c r="AI1697" s="72">
        <v>10600</v>
      </c>
      <c r="AJ1697" s="72">
        <v>3880</v>
      </c>
      <c r="AK1697" s="72">
        <v>3895</v>
      </c>
      <c r="AL1697" s="72">
        <v>3865</v>
      </c>
      <c r="AM1697" s="72">
        <v>3875</v>
      </c>
      <c r="AN1697" s="72">
        <v>2300</v>
      </c>
      <c r="AO1697" s="72">
        <v>3875</v>
      </c>
      <c r="AP1697" s="72">
        <v>3880</v>
      </c>
      <c r="AQ1697" s="72">
        <v>3840</v>
      </c>
      <c r="AR1697" s="72">
        <v>3855</v>
      </c>
      <c r="AS1697" s="72">
        <v>3800</v>
      </c>
      <c r="AT1697" s="72">
        <v>3850</v>
      </c>
      <c r="AU1697" s="72">
        <v>3865</v>
      </c>
      <c r="AV1697" s="72">
        <v>3845</v>
      </c>
      <c r="AW1697" s="72">
        <v>3850</v>
      </c>
      <c r="AX1697" s="72">
        <v>1900</v>
      </c>
      <c r="AY1697" s="72">
        <v>3840</v>
      </c>
      <c r="AZ1697" s="72">
        <v>3865</v>
      </c>
      <c r="BA1697" s="72">
        <v>3820</v>
      </c>
      <c r="BB1697" s="72">
        <v>3865</v>
      </c>
      <c r="BC1697" s="72">
        <v>4400</v>
      </c>
    </row>
    <row r="1698" spans="1:55" s="72" customFormat="1" ht="15">
      <c r="A1698" s="15" t="s">
        <v>18</v>
      </c>
      <c r="B1698" s="30">
        <v>7</v>
      </c>
      <c r="C1698" s="30">
        <v>4728</v>
      </c>
      <c r="D1698" s="10" t="s">
        <v>19</v>
      </c>
      <c r="E1698" s="15" t="s">
        <v>20</v>
      </c>
      <c r="F1698" s="15" t="s">
        <v>1112</v>
      </c>
      <c r="G1698" s="50">
        <v>2444</v>
      </c>
      <c r="H1698" s="50">
        <v>239</v>
      </c>
      <c r="I1698" s="58">
        <v>0.1084</v>
      </c>
      <c r="J1698" s="50">
        <v>369600</v>
      </c>
      <c r="K1698" s="50">
        <v>2498</v>
      </c>
      <c r="L1698" s="53">
        <v>2188</v>
      </c>
      <c r="M1698" s="63">
        <f t="shared" si="187"/>
        <v>0.17419354838709677</v>
      </c>
      <c r="N1698" s="42" t="str">
        <f>IFERROR(VLOOKUP(C1698, マスタ!$E$2:$G$33, 3, TRUE), "")</f>
        <v>化学・医薬品</v>
      </c>
      <c r="O1698" s="15" t="str">
        <f>IF(F1698 = "", "", TEXT( WORKDAY(TEXT(LEFT(F1698, FIND("(", F1698) - 1), "yyyy/mm/dd"), 1, マスタ!$A$2:$A$106), "yyyymmdd"))</f>
        <v>20170919</v>
      </c>
      <c r="P1698" s="16">
        <v>42997</v>
      </c>
      <c r="Q1698" s="56">
        <v>2511</v>
      </c>
      <c r="R1698" s="56">
        <v>2725</v>
      </c>
      <c r="S1698" s="56">
        <v>2511</v>
      </c>
      <c r="T1698" s="15" t="str">
        <f t="shared" si="188"/>
        <v>有</v>
      </c>
      <c r="U1698" s="15" t="str">
        <f t="shared" si="189"/>
        <v>無</v>
      </c>
      <c r="V1698" s="67">
        <f t="shared" si="190"/>
        <v>2.7414075286415818E-2</v>
      </c>
      <c r="W1698" s="17" t="s">
        <v>968</v>
      </c>
      <c r="X1698" s="46">
        <v>48</v>
      </c>
      <c r="Y1698" s="71">
        <f t="shared" si="191"/>
        <v>19.639934533551553</v>
      </c>
      <c r="Z1698" s="72">
        <v>2511</v>
      </c>
      <c r="AA1698" s="72">
        <v>2575</v>
      </c>
      <c r="AB1698" s="72">
        <v>2511</v>
      </c>
      <c r="AC1698" s="72">
        <v>2540</v>
      </c>
      <c r="AD1698" s="72">
        <v>45500</v>
      </c>
      <c r="AE1698" s="72">
        <v>2535</v>
      </c>
      <c r="AF1698" s="72">
        <v>2540</v>
      </c>
      <c r="AG1698" s="72">
        <v>2516</v>
      </c>
      <c r="AH1698" s="72">
        <v>2522</v>
      </c>
      <c r="AI1698" s="72">
        <v>13600</v>
      </c>
      <c r="AJ1698" s="72">
        <v>2525</v>
      </c>
      <c r="AK1698" s="72">
        <v>2571</v>
      </c>
      <c r="AL1698" s="72">
        <v>2525</v>
      </c>
      <c r="AM1698" s="72">
        <v>2558</v>
      </c>
      <c r="AN1698" s="72">
        <v>11300</v>
      </c>
      <c r="AO1698" s="72">
        <v>2552</v>
      </c>
      <c r="AP1698" s="72">
        <v>2575</v>
      </c>
      <c r="AQ1698" s="72">
        <v>2549</v>
      </c>
      <c r="AR1698" s="72">
        <v>2568</v>
      </c>
      <c r="AS1698" s="72">
        <v>9000</v>
      </c>
      <c r="AT1698" s="72">
        <v>2574</v>
      </c>
      <c r="AU1698" s="72">
        <v>2590</v>
      </c>
      <c r="AV1698" s="72">
        <v>2560</v>
      </c>
      <c r="AW1698" s="72">
        <v>2589</v>
      </c>
      <c r="AX1698" s="72">
        <v>7600</v>
      </c>
      <c r="AY1698" s="72">
        <v>2586</v>
      </c>
      <c r="AZ1698" s="72">
        <v>2586</v>
      </c>
      <c r="BA1698" s="72">
        <v>2543</v>
      </c>
      <c r="BB1698" s="72">
        <v>2543</v>
      </c>
      <c r="BC1698" s="72">
        <v>8200</v>
      </c>
    </row>
    <row r="1699" spans="1:55" s="72" customFormat="1" ht="15">
      <c r="A1699" s="15" t="s">
        <v>18</v>
      </c>
      <c r="B1699" s="30">
        <v>8</v>
      </c>
      <c r="C1699" s="30">
        <v>8529</v>
      </c>
      <c r="D1699" s="10" t="s">
        <v>1114</v>
      </c>
      <c r="E1699" s="15" t="s">
        <v>20</v>
      </c>
      <c r="F1699" s="15" t="s">
        <v>1112</v>
      </c>
      <c r="G1699" s="50">
        <v>1785</v>
      </c>
      <c r="H1699" s="50">
        <v>173</v>
      </c>
      <c r="I1699" s="58">
        <v>0.10730000000000001</v>
      </c>
      <c r="J1699" s="50">
        <v>67900</v>
      </c>
      <c r="K1699" s="50">
        <v>1785</v>
      </c>
      <c r="L1699" s="53">
        <v>1620</v>
      </c>
      <c r="M1699" s="63">
        <f t="shared" si="187"/>
        <v>0</v>
      </c>
      <c r="N1699" s="42" t="str">
        <f>IFERROR(VLOOKUP(C1699, マスタ!$E$2:$G$33, 3, TRUE), "")</f>
        <v>銀行・ノンバンク</v>
      </c>
      <c r="O1699" s="15" t="str">
        <f>IF(F1699 = "", "", TEXT( WORKDAY(TEXT(LEFT(F1699, FIND("(", F1699) - 1), "yyyy/mm/dd"), 1, マスタ!$A$2:$A$106), "yyyymmdd"))</f>
        <v>20170919</v>
      </c>
      <c r="P1699" s="16">
        <v>42997</v>
      </c>
      <c r="Q1699" s="56">
        <v>1770</v>
      </c>
      <c r="R1699" s="56">
        <v>1785</v>
      </c>
      <c r="S1699" s="56">
        <v>1758</v>
      </c>
      <c r="T1699" s="15" t="str">
        <f t="shared" si="188"/>
        <v>無</v>
      </c>
      <c r="U1699" s="15" t="str">
        <f t="shared" si="189"/>
        <v>無</v>
      </c>
      <c r="V1699" s="67">
        <f t="shared" si="190"/>
        <v>-8.4033613445377853E-3</v>
      </c>
      <c r="W1699" s="17" t="s">
        <v>967</v>
      </c>
      <c r="X1699" s="46">
        <v>4</v>
      </c>
      <c r="Y1699" s="71">
        <f t="shared" si="191"/>
        <v>2.2408963585434174</v>
      </c>
      <c r="Z1699" s="72">
        <v>1770</v>
      </c>
      <c r="AA1699" s="72">
        <v>1780</v>
      </c>
      <c r="AB1699" s="72">
        <v>1770</v>
      </c>
      <c r="AC1699" s="72">
        <v>1775</v>
      </c>
      <c r="AD1699" s="72">
        <v>6900</v>
      </c>
      <c r="AE1699" s="72">
        <v>1775</v>
      </c>
      <c r="AF1699" s="72">
        <v>1775</v>
      </c>
      <c r="AG1699" s="72">
        <v>1770</v>
      </c>
      <c r="AH1699" s="72">
        <v>1772</v>
      </c>
      <c r="AI1699" s="72">
        <v>2100</v>
      </c>
      <c r="AJ1699" s="72">
        <v>1770</v>
      </c>
      <c r="AK1699" s="72">
        <v>1773</v>
      </c>
      <c r="AL1699" s="72">
        <v>1770</v>
      </c>
      <c r="AM1699" s="72">
        <v>1771</v>
      </c>
      <c r="AN1699" s="72">
        <v>800</v>
      </c>
      <c r="AO1699" s="72">
        <v>1770</v>
      </c>
      <c r="AP1699" s="72">
        <v>1772</v>
      </c>
      <c r="AQ1699" s="72">
        <v>1770</v>
      </c>
      <c r="AR1699" s="72">
        <v>1772</v>
      </c>
      <c r="AS1699" s="72">
        <v>1100</v>
      </c>
      <c r="AT1699" s="72">
        <v>1774</v>
      </c>
      <c r="AU1699" s="72">
        <v>1774</v>
      </c>
      <c r="AV1699" s="72">
        <v>1774</v>
      </c>
      <c r="AW1699" s="72">
        <v>1774</v>
      </c>
      <c r="AX1699" s="72">
        <v>200</v>
      </c>
      <c r="AY1699" s="72">
        <v>1774</v>
      </c>
      <c r="AZ1699" s="72">
        <v>1784</v>
      </c>
      <c r="BA1699" s="72">
        <v>1773</v>
      </c>
      <c r="BB1699" s="72">
        <v>1781</v>
      </c>
      <c r="BC1699" s="72">
        <v>4000</v>
      </c>
    </row>
    <row r="1700" spans="1:55" s="72" customFormat="1" ht="15">
      <c r="A1700" s="15" t="s">
        <v>18</v>
      </c>
      <c r="B1700" s="30">
        <v>13</v>
      </c>
      <c r="C1700" s="30">
        <v>7271</v>
      </c>
      <c r="D1700" s="10" t="s">
        <v>160</v>
      </c>
      <c r="E1700" s="15" t="s">
        <v>20</v>
      </c>
      <c r="F1700" s="15" t="s">
        <v>1112</v>
      </c>
      <c r="G1700" s="50">
        <v>3140</v>
      </c>
      <c r="H1700" s="50">
        <v>260</v>
      </c>
      <c r="I1700" s="58">
        <v>9.0300000000000005E-2</v>
      </c>
      <c r="J1700" s="50">
        <v>1392300</v>
      </c>
      <c r="K1700" s="50">
        <v>3170</v>
      </c>
      <c r="L1700" s="53">
        <v>2965</v>
      </c>
      <c r="M1700" s="63">
        <f t="shared" si="187"/>
        <v>0.14634146341463414</v>
      </c>
      <c r="N1700" s="42" t="str">
        <f>IFERROR(VLOOKUP(C1700, マスタ!$E$2:$G$33, 3, TRUE), "")</f>
        <v>輸送用機械</v>
      </c>
      <c r="O1700" s="15" t="str">
        <f>IF(F1700 = "", "", TEXT( WORKDAY(TEXT(LEFT(F1700, FIND("(", F1700) - 1), "yyyy/mm/dd"), 1, マスタ!$A$2:$A$106), "yyyymmdd"))</f>
        <v>20170919</v>
      </c>
      <c r="P1700" s="16">
        <v>42997</v>
      </c>
      <c r="Q1700" s="56">
        <v>3240</v>
      </c>
      <c r="R1700" s="56">
        <v>3255</v>
      </c>
      <c r="S1700" s="56">
        <v>3100</v>
      </c>
      <c r="T1700" s="15" t="str">
        <f t="shared" si="188"/>
        <v>無</v>
      </c>
      <c r="U1700" s="15" t="str">
        <f t="shared" si="189"/>
        <v>有</v>
      </c>
      <c r="V1700" s="67">
        <f t="shared" si="190"/>
        <v>3.1847133757961776E-2</v>
      </c>
      <c r="W1700" s="17" t="s">
        <v>966</v>
      </c>
      <c r="X1700" s="46">
        <v>-31</v>
      </c>
      <c r="Y1700" s="71">
        <f t="shared" si="191"/>
        <v>-9.872611464968152</v>
      </c>
      <c r="Z1700" s="72">
        <v>3240</v>
      </c>
      <c r="AA1700" s="72">
        <v>3255</v>
      </c>
      <c r="AB1700" s="72">
        <v>3210</v>
      </c>
      <c r="AC1700" s="72">
        <v>3230</v>
      </c>
      <c r="AD1700" s="72">
        <v>133000</v>
      </c>
      <c r="AE1700" s="72">
        <v>3230</v>
      </c>
      <c r="AF1700" s="72">
        <v>3245</v>
      </c>
      <c r="AG1700" s="72">
        <v>3180</v>
      </c>
      <c r="AH1700" s="72">
        <v>3180</v>
      </c>
      <c r="AI1700" s="72">
        <v>77100</v>
      </c>
      <c r="AJ1700" s="72">
        <v>3190</v>
      </c>
      <c r="AK1700" s="72">
        <v>3200</v>
      </c>
      <c r="AL1700" s="72">
        <v>3150</v>
      </c>
      <c r="AM1700" s="72">
        <v>3185</v>
      </c>
      <c r="AN1700" s="72">
        <v>69600</v>
      </c>
      <c r="AO1700" s="72">
        <v>3190</v>
      </c>
      <c r="AP1700" s="72">
        <v>3215</v>
      </c>
      <c r="AQ1700" s="72">
        <v>3165</v>
      </c>
      <c r="AR1700" s="72">
        <v>3190</v>
      </c>
      <c r="AS1700" s="72">
        <v>28200</v>
      </c>
      <c r="AT1700" s="72">
        <v>3190</v>
      </c>
      <c r="AU1700" s="72">
        <v>3210</v>
      </c>
      <c r="AV1700" s="72">
        <v>3185</v>
      </c>
      <c r="AW1700" s="72">
        <v>3190</v>
      </c>
      <c r="AX1700" s="72">
        <v>14500</v>
      </c>
      <c r="AY1700" s="72">
        <v>3190</v>
      </c>
      <c r="AZ1700" s="72">
        <v>3190</v>
      </c>
      <c r="BA1700" s="72">
        <v>3150</v>
      </c>
      <c r="BB1700" s="72">
        <v>3160</v>
      </c>
      <c r="BC1700" s="72">
        <v>20200</v>
      </c>
    </row>
    <row r="1701" spans="1:55" s="72" customFormat="1" ht="15">
      <c r="A1701" s="15" t="s">
        <v>18</v>
      </c>
      <c r="B1701" s="30">
        <v>14</v>
      </c>
      <c r="C1701" s="30">
        <v>4971</v>
      </c>
      <c r="D1701" s="10" t="s">
        <v>503</v>
      </c>
      <c r="E1701" s="15" t="s">
        <v>20</v>
      </c>
      <c r="F1701" s="15" t="s">
        <v>1112</v>
      </c>
      <c r="G1701" s="50">
        <v>1802</v>
      </c>
      <c r="H1701" s="50">
        <v>149</v>
      </c>
      <c r="I1701" s="58">
        <v>9.01E-2</v>
      </c>
      <c r="J1701" s="50">
        <v>569900</v>
      </c>
      <c r="K1701" s="50">
        <v>1825</v>
      </c>
      <c r="L1701" s="53">
        <v>1701</v>
      </c>
      <c r="M1701" s="63">
        <f t="shared" si="187"/>
        <v>0.18548387096774194</v>
      </c>
      <c r="N1701" s="42" t="str">
        <f>IFERROR(VLOOKUP(C1701, マスタ!$E$2:$G$33, 3, TRUE), "")</f>
        <v>化学・医薬品</v>
      </c>
      <c r="O1701" s="15" t="str">
        <f>IF(F1701 = "", "", TEXT( WORKDAY(TEXT(LEFT(F1701, FIND("(", F1701) - 1), "yyyy/mm/dd"), 1, マスタ!$A$2:$A$106), "yyyymmdd"))</f>
        <v>20170919</v>
      </c>
      <c r="P1701" s="16">
        <v>42997</v>
      </c>
      <c r="Q1701" s="56">
        <v>1810</v>
      </c>
      <c r="R1701" s="56">
        <v>1888</v>
      </c>
      <c r="S1701" s="56">
        <v>1810</v>
      </c>
      <c r="T1701" s="15" t="str">
        <f t="shared" si="188"/>
        <v>有</v>
      </c>
      <c r="U1701" s="15" t="str">
        <f t="shared" si="189"/>
        <v>無</v>
      </c>
      <c r="V1701" s="67">
        <f t="shared" si="190"/>
        <v>4.4395116537181423E-3</v>
      </c>
      <c r="W1701" s="17" t="s">
        <v>968</v>
      </c>
      <c r="X1701" s="46">
        <v>36</v>
      </c>
      <c r="Y1701" s="71">
        <f t="shared" si="191"/>
        <v>19.977802441731413</v>
      </c>
      <c r="Z1701" s="72">
        <v>1810</v>
      </c>
      <c r="AA1701" s="72">
        <v>1850</v>
      </c>
      <c r="AB1701" s="72">
        <v>1810</v>
      </c>
      <c r="AC1701" s="72">
        <v>1838</v>
      </c>
      <c r="AD1701" s="72">
        <v>26300</v>
      </c>
      <c r="AE1701" s="72">
        <v>1844</v>
      </c>
      <c r="AF1701" s="72">
        <v>1847</v>
      </c>
      <c r="AG1701" s="72">
        <v>1828</v>
      </c>
      <c r="AH1701" s="72">
        <v>1840</v>
      </c>
      <c r="AI1701" s="72">
        <v>12300</v>
      </c>
      <c r="AJ1701" s="72">
        <v>1844</v>
      </c>
      <c r="AK1701" s="72">
        <v>1888</v>
      </c>
      <c r="AL1701" s="72">
        <v>1844</v>
      </c>
      <c r="AM1701" s="72">
        <v>1858</v>
      </c>
      <c r="AN1701" s="72">
        <v>17100</v>
      </c>
      <c r="AO1701" s="72">
        <v>1857</v>
      </c>
      <c r="AP1701" s="72">
        <v>1881</v>
      </c>
      <c r="AQ1701" s="72">
        <v>1851</v>
      </c>
      <c r="AR1701" s="72">
        <v>1881</v>
      </c>
      <c r="AS1701" s="72">
        <v>10100</v>
      </c>
      <c r="AT1701" s="72">
        <v>1881</v>
      </c>
      <c r="AU1701" s="72">
        <v>1883</v>
      </c>
      <c r="AV1701" s="72">
        <v>1837</v>
      </c>
      <c r="AW1701" s="72">
        <v>1837</v>
      </c>
      <c r="AX1701" s="72">
        <v>15300</v>
      </c>
      <c r="AY1701" s="72">
        <v>1836</v>
      </c>
      <c r="AZ1701" s="72">
        <v>1851</v>
      </c>
      <c r="BA1701" s="72">
        <v>1833</v>
      </c>
      <c r="BB1701" s="72">
        <v>1851</v>
      </c>
      <c r="BC1701" s="72">
        <v>4200</v>
      </c>
    </row>
    <row r="1702" spans="1:55" s="72" customFormat="1" ht="15">
      <c r="A1702" s="15" t="s">
        <v>18</v>
      </c>
      <c r="B1702" s="30">
        <v>15</v>
      </c>
      <c r="C1702" s="30">
        <v>4229</v>
      </c>
      <c r="D1702" s="10" t="s">
        <v>820</v>
      </c>
      <c r="E1702" s="15" t="s">
        <v>20</v>
      </c>
      <c r="F1702" s="15" t="s">
        <v>1112</v>
      </c>
      <c r="G1702" s="50">
        <v>3815</v>
      </c>
      <c r="H1702" s="50">
        <v>315</v>
      </c>
      <c r="I1702" s="58">
        <v>0.09</v>
      </c>
      <c r="J1702" s="50">
        <v>28500</v>
      </c>
      <c r="K1702" s="50">
        <v>3815</v>
      </c>
      <c r="L1702" s="53">
        <v>3475</v>
      </c>
      <c r="M1702" s="63">
        <f t="shared" si="187"/>
        <v>0</v>
      </c>
      <c r="N1702" s="42" t="str">
        <f>IFERROR(VLOOKUP(C1702, マスタ!$E$2:$G$33, 3, TRUE), "")</f>
        <v>化学・医薬品</v>
      </c>
      <c r="O1702" s="15" t="str">
        <f>IF(F1702 = "", "", TEXT( WORKDAY(TEXT(LEFT(F1702, FIND("(", F1702) - 1), "yyyy/mm/dd"), 1, マスタ!$A$2:$A$106), "yyyymmdd"))</f>
        <v>20170919</v>
      </c>
      <c r="P1702" s="16">
        <v>42997</v>
      </c>
      <c r="Q1702" s="56">
        <v>3800</v>
      </c>
      <c r="R1702" s="56">
        <v>3805</v>
      </c>
      <c r="S1702" s="56">
        <v>3625</v>
      </c>
      <c r="T1702" s="15" t="str">
        <f t="shared" si="188"/>
        <v>無</v>
      </c>
      <c r="U1702" s="15" t="str">
        <f t="shared" si="189"/>
        <v>有</v>
      </c>
      <c r="V1702" s="67">
        <f t="shared" si="190"/>
        <v>-3.9318479685451768E-3</v>
      </c>
      <c r="W1702" s="17" t="s">
        <v>967</v>
      </c>
      <c r="X1702" s="46">
        <v>0</v>
      </c>
      <c r="Y1702" s="71">
        <f t="shared" si="191"/>
        <v>0</v>
      </c>
      <c r="Z1702" s="72">
        <v>3800</v>
      </c>
      <c r="AA1702" s="72">
        <v>3805</v>
      </c>
      <c r="AB1702" s="72">
        <v>3800</v>
      </c>
      <c r="AC1702" s="72">
        <v>3805</v>
      </c>
      <c r="AD1702" s="72">
        <v>1500</v>
      </c>
      <c r="AE1702" s="72">
        <v>3790</v>
      </c>
      <c r="AF1702" s="72">
        <v>3795</v>
      </c>
      <c r="AG1702" s="72">
        <v>3790</v>
      </c>
      <c r="AH1702" s="72">
        <v>3795</v>
      </c>
      <c r="AI1702" s="72">
        <v>200</v>
      </c>
      <c r="AJ1702" s="72">
        <v>3800</v>
      </c>
      <c r="AK1702" s="72">
        <v>3800</v>
      </c>
      <c r="AL1702" s="72">
        <v>3800</v>
      </c>
      <c r="AM1702" s="72">
        <v>3800</v>
      </c>
      <c r="AN1702" s="72">
        <v>200</v>
      </c>
      <c r="AS1702" s="72">
        <v>0</v>
      </c>
      <c r="AX1702" s="72">
        <v>0</v>
      </c>
      <c r="BC1702" s="72">
        <v>0</v>
      </c>
    </row>
    <row r="1703" spans="1:55" s="72" customFormat="1" ht="15">
      <c r="A1703" s="15" t="s">
        <v>18</v>
      </c>
      <c r="B1703" s="30">
        <v>16</v>
      </c>
      <c r="C1703" s="30">
        <v>3134</v>
      </c>
      <c r="D1703" s="10" t="s">
        <v>137</v>
      </c>
      <c r="E1703" s="15" t="s">
        <v>20</v>
      </c>
      <c r="F1703" s="15" t="s">
        <v>1112</v>
      </c>
      <c r="G1703" s="50">
        <v>2060</v>
      </c>
      <c r="H1703" s="50">
        <v>168</v>
      </c>
      <c r="I1703" s="58">
        <v>8.8800000000000004E-2</v>
      </c>
      <c r="J1703" s="50">
        <v>1683400</v>
      </c>
      <c r="K1703" s="50">
        <v>2135</v>
      </c>
      <c r="L1703" s="53">
        <v>1825</v>
      </c>
      <c r="M1703" s="63">
        <f t="shared" si="187"/>
        <v>0.24193548387096775</v>
      </c>
      <c r="N1703" s="42" t="str">
        <f>IFERROR(VLOOKUP(C1703, マスタ!$E$2:$G$33, 3, TRUE), "")</f>
        <v>繊維製品</v>
      </c>
      <c r="O1703" s="15" t="str">
        <f>IF(F1703 = "", "", TEXT( WORKDAY(TEXT(LEFT(F1703, FIND("(", F1703) - 1), "yyyy/mm/dd"), 1, マスタ!$A$2:$A$106), "yyyymmdd"))</f>
        <v>20170919</v>
      </c>
      <c r="P1703" s="16">
        <v>42997</v>
      </c>
      <c r="Q1703" s="56">
        <v>2060</v>
      </c>
      <c r="R1703" s="56">
        <v>2073</v>
      </c>
      <c r="S1703" s="56">
        <v>1932</v>
      </c>
      <c r="T1703" s="15" t="str">
        <f t="shared" si="188"/>
        <v>無</v>
      </c>
      <c r="U1703" s="15" t="str">
        <f t="shared" si="189"/>
        <v>有</v>
      </c>
      <c r="V1703" s="67">
        <f t="shared" si="190"/>
        <v>0</v>
      </c>
      <c r="W1703" s="17" t="s">
        <v>966</v>
      </c>
      <c r="X1703" s="46">
        <v>-20</v>
      </c>
      <c r="Y1703" s="71">
        <f t="shared" si="191"/>
        <v>-9.7087378640776691</v>
      </c>
      <c r="Z1703" s="72">
        <v>2060</v>
      </c>
      <c r="AA1703" s="72">
        <v>2073</v>
      </c>
      <c r="AB1703" s="72">
        <v>2030</v>
      </c>
      <c r="AC1703" s="72">
        <v>2030</v>
      </c>
      <c r="AD1703" s="72">
        <v>68300</v>
      </c>
      <c r="AE1703" s="72">
        <v>2029</v>
      </c>
      <c r="AF1703" s="72">
        <v>2030</v>
      </c>
      <c r="AG1703" s="72">
        <v>1988</v>
      </c>
      <c r="AH1703" s="72">
        <v>1999</v>
      </c>
      <c r="AI1703" s="72">
        <v>36500</v>
      </c>
      <c r="AJ1703" s="72">
        <v>2001</v>
      </c>
      <c r="AK1703" s="72">
        <v>2039</v>
      </c>
      <c r="AL1703" s="72">
        <v>2001</v>
      </c>
      <c r="AM1703" s="72">
        <v>2027</v>
      </c>
      <c r="AN1703" s="72">
        <v>15900</v>
      </c>
      <c r="AO1703" s="72">
        <v>2025</v>
      </c>
      <c r="AP1703" s="72">
        <v>2028</v>
      </c>
      <c r="AQ1703" s="72">
        <v>2010</v>
      </c>
      <c r="AR1703" s="72">
        <v>2011</v>
      </c>
      <c r="AS1703" s="72">
        <v>11700</v>
      </c>
      <c r="AT1703" s="72">
        <v>2010</v>
      </c>
      <c r="AU1703" s="72">
        <v>2024</v>
      </c>
      <c r="AV1703" s="72">
        <v>2003</v>
      </c>
      <c r="AW1703" s="72">
        <v>2003</v>
      </c>
      <c r="AX1703" s="72">
        <v>13600</v>
      </c>
      <c r="AY1703" s="72">
        <v>2005</v>
      </c>
      <c r="AZ1703" s="72">
        <v>2008</v>
      </c>
      <c r="BA1703" s="72">
        <v>1990</v>
      </c>
      <c r="BB1703" s="72">
        <v>2000</v>
      </c>
      <c r="BC1703" s="72">
        <v>21400</v>
      </c>
    </row>
    <row r="1704" spans="1:55" s="72" customFormat="1" ht="15">
      <c r="A1704" s="15" t="s">
        <v>18</v>
      </c>
      <c r="B1704" s="30">
        <v>17</v>
      </c>
      <c r="C1704" s="30">
        <v>3179</v>
      </c>
      <c r="D1704" s="10" t="s">
        <v>249</v>
      </c>
      <c r="E1704" s="15" t="s">
        <v>20</v>
      </c>
      <c r="F1704" s="15" t="s">
        <v>1112</v>
      </c>
      <c r="G1704" s="50">
        <v>2689</v>
      </c>
      <c r="H1704" s="50">
        <v>215</v>
      </c>
      <c r="I1704" s="58">
        <v>8.6900000000000005E-2</v>
      </c>
      <c r="J1704" s="50">
        <v>330400</v>
      </c>
      <c r="K1704" s="50">
        <v>2689</v>
      </c>
      <c r="L1704" s="53">
        <v>2450</v>
      </c>
      <c r="M1704" s="63">
        <f t="shared" si="187"/>
        <v>0</v>
      </c>
      <c r="N1704" s="42" t="str">
        <f>IFERROR(VLOOKUP(C1704, マスタ!$E$2:$G$33, 3, TRUE), "")</f>
        <v>繊維製品</v>
      </c>
      <c r="O1704" s="15" t="str">
        <f>IF(F1704 = "", "", TEXT( WORKDAY(TEXT(LEFT(F1704, FIND("(", F1704) - 1), "yyyy/mm/dd"), 1, マスタ!$A$2:$A$106), "yyyymmdd"))</f>
        <v>20170919</v>
      </c>
      <c r="P1704" s="16">
        <v>42997</v>
      </c>
      <c r="Q1704" s="56">
        <v>2641</v>
      </c>
      <c r="R1704" s="56">
        <v>2644</v>
      </c>
      <c r="S1704" s="56">
        <v>2547</v>
      </c>
      <c r="T1704" s="15" t="str">
        <f t="shared" si="188"/>
        <v>無</v>
      </c>
      <c r="U1704" s="15" t="str">
        <f t="shared" si="189"/>
        <v>有</v>
      </c>
      <c r="V1704" s="67">
        <f t="shared" si="190"/>
        <v>-1.7850502045369976E-2</v>
      </c>
      <c r="W1704" s="17" t="s">
        <v>966</v>
      </c>
      <c r="X1704" s="46">
        <v>-26</v>
      </c>
      <c r="Y1704" s="71">
        <f t="shared" si="191"/>
        <v>-9.6690219412420984</v>
      </c>
      <c r="Z1704" s="72">
        <v>2641</v>
      </c>
      <c r="AA1704" s="72">
        <v>2644</v>
      </c>
      <c r="AB1704" s="72">
        <v>2594</v>
      </c>
      <c r="AC1704" s="72">
        <v>2616</v>
      </c>
      <c r="AD1704" s="72">
        <v>26900</v>
      </c>
      <c r="AE1704" s="72">
        <v>2611</v>
      </c>
      <c r="AF1704" s="72">
        <v>2611</v>
      </c>
      <c r="AG1704" s="72">
        <v>2564</v>
      </c>
      <c r="AH1704" s="72">
        <v>2587</v>
      </c>
      <c r="AI1704" s="72">
        <v>21000</v>
      </c>
      <c r="AJ1704" s="72">
        <v>2591</v>
      </c>
      <c r="AK1704" s="72">
        <v>2599</v>
      </c>
      <c r="AL1704" s="72">
        <v>2576</v>
      </c>
      <c r="AM1704" s="72">
        <v>2579</v>
      </c>
      <c r="AN1704" s="72">
        <v>5300</v>
      </c>
      <c r="AO1704" s="72">
        <v>2578</v>
      </c>
      <c r="AP1704" s="72">
        <v>2583</v>
      </c>
      <c r="AQ1704" s="72">
        <v>2569</v>
      </c>
      <c r="AR1704" s="72">
        <v>2577</v>
      </c>
      <c r="AS1704" s="72">
        <v>4300</v>
      </c>
      <c r="AT1704" s="72">
        <v>2577</v>
      </c>
      <c r="AU1704" s="72">
        <v>2577</v>
      </c>
      <c r="AV1704" s="72">
        <v>2561</v>
      </c>
      <c r="AW1704" s="72">
        <v>2565</v>
      </c>
      <c r="AX1704" s="72">
        <v>4700</v>
      </c>
      <c r="AY1704" s="72">
        <v>2565</v>
      </c>
      <c r="AZ1704" s="72">
        <v>2577</v>
      </c>
      <c r="BA1704" s="72">
        <v>2562</v>
      </c>
      <c r="BB1704" s="72">
        <v>2577</v>
      </c>
      <c r="BC1704" s="72">
        <v>3400</v>
      </c>
    </row>
    <row r="1705" spans="1:55" s="72" customFormat="1" ht="15">
      <c r="A1705" s="15" t="s">
        <v>18</v>
      </c>
      <c r="B1705" s="30">
        <v>19</v>
      </c>
      <c r="C1705" s="30">
        <v>4004</v>
      </c>
      <c r="D1705" s="10" t="s">
        <v>225</v>
      </c>
      <c r="E1705" s="15" t="s">
        <v>20</v>
      </c>
      <c r="F1705" s="15" t="s">
        <v>1112</v>
      </c>
      <c r="G1705" s="50">
        <v>3280</v>
      </c>
      <c r="H1705" s="50">
        <v>225</v>
      </c>
      <c r="I1705" s="58">
        <v>7.3599999999999999E-2</v>
      </c>
      <c r="J1705" s="50">
        <v>3305800</v>
      </c>
      <c r="K1705" s="50">
        <v>3315</v>
      </c>
      <c r="L1705" s="53">
        <v>3070</v>
      </c>
      <c r="M1705" s="63">
        <f t="shared" si="172"/>
        <v>0.14285714285714285</v>
      </c>
      <c r="N1705" s="42" t="str">
        <f>IFERROR(VLOOKUP(C1705, マスタ!$E$2:$G$33, 3, TRUE), "")</f>
        <v>化学・医薬品</v>
      </c>
      <c r="O1705" s="15" t="str">
        <f>IF(F1705 = "", "", TEXT( WORKDAY(TEXT(LEFT(F1705, FIND("(", F1705) - 1), "yyyy/mm/dd"), 1, マスタ!$A$2:$A$106), "yyyymmdd"))</f>
        <v>20170919</v>
      </c>
      <c r="P1705" s="16">
        <v>42997</v>
      </c>
      <c r="Q1705" s="56">
        <v>3390</v>
      </c>
      <c r="R1705" s="56">
        <v>3450</v>
      </c>
      <c r="S1705" s="56">
        <v>3310</v>
      </c>
      <c r="T1705" s="15" t="str">
        <f t="shared" si="174"/>
        <v>有</v>
      </c>
      <c r="U1705" s="15" t="str">
        <f t="shared" si="175"/>
        <v>有</v>
      </c>
      <c r="V1705" s="67">
        <f t="shared" si="176"/>
        <v>3.3536585365853577E-2</v>
      </c>
      <c r="W1705" s="17" t="s">
        <v>966</v>
      </c>
      <c r="X1705" s="46">
        <v>-32</v>
      </c>
      <c r="Y1705" s="71">
        <f t="shared" si="173"/>
        <v>-9.7560975609756095</v>
      </c>
      <c r="Z1705" s="72">
        <v>3390</v>
      </c>
      <c r="AA1705" s="72">
        <v>3450</v>
      </c>
      <c r="AB1705" s="72">
        <v>3380</v>
      </c>
      <c r="AC1705" s="72">
        <v>3405</v>
      </c>
      <c r="AD1705" s="72">
        <v>278000</v>
      </c>
      <c r="AE1705" s="72">
        <v>3405</v>
      </c>
      <c r="AF1705" s="72">
        <v>3415</v>
      </c>
      <c r="AG1705" s="72">
        <v>3355</v>
      </c>
      <c r="AH1705" s="72">
        <v>3370</v>
      </c>
      <c r="AI1705" s="72">
        <v>115100</v>
      </c>
      <c r="AJ1705" s="72">
        <v>3375</v>
      </c>
      <c r="AK1705" s="72">
        <v>3390</v>
      </c>
      <c r="AL1705" s="72">
        <v>3370</v>
      </c>
      <c r="AM1705" s="72">
        <v>3390</v>
      </c>
      <c r="AN1705" s="72">
        <v>19400</v>
      </c>
      <c r="AO1705" s="72">
        <v>3385</v>
      </c>
      <c r="AP1705" s="72">
        <v>3390</v>
      </c>
      <c r="AQ1705" s="72">
        <v>3350</v>
      </c>
      <c r="AR1705" s="72">
        <v>3355</v>
      </c>
      <c r="AS1705" s="72">
        <v>51800</v>
      </c>
      <c r="AT1705" s="72">
        <v>3355</v>
      </c>
      <c r="AU1705" s="72">
        <v>3355</v>
      </c>
      <c r="AV1705" s="72">
        <v>3320</v>
      </c>
      <c r="AW1705" s="72">
        <v>3340</v>
      </c>
      <c r="AX1705" s="72">
        <v>93700</v>
      </c>
      <c r="AY1705" s="72">
        <v>3330</v>
      </c>
      <c r="AZ1705" s="72">
        <v>3340</v>
      </c>
      <c r="BA1705" s="72">
        <v>3325</v>
      </c>
      <c r="BB1705" s="72">
        <v>3330</v>
      </c>
      <c r="BC1705" s="72">
        <v>24100</v>
      </c>
    </row>
    <row r="1706" spans="1:55" s="72" customFormat="1" ht="15">
      <c r="A1706" s="15" t="s">
        <v>18</v>
      </c>
      <c r="B1706" s="30">
        <v>20</v>
      </c>
      <c r="C1706" s="30">
        <v>4109</v>
      </c>
      <c r="D1706" s="10" t="s">
        <v>361</v>
      </c>
      <c r="E1706" s="15" t="s">
        <v>20</v>
      </c>
      <c r="F1706" s="15" t="s">
        <v>1112</v>
      </c>
      <c r="G1706" s="50">
        <v>5120</v>
      </c>
      <c r="H1706" s="50">
        <v>350</v>
      </c>
      <c r="I1706" s="58">
        <v>7.3400000000000007E-2</v>
      </c>
      <c r="J1706" s="50">
        <v>949700</v>
      </c>
      <c r="K1706" s="50">
        <v>5120</v>
      </c>
      <c r="L1706" s="53">
        <v>4735</v>
      </c>
      <c r="M1706" s="63">
        <f t="shared" si="172"/>
        <v>0</v>
      </c>
      <c r="N1706" s="42" t="str">
        <f>IFERROR(VLOOKUP(C1706, マスタ!$E$2:$G$33, 3, TRUE), "")</f>
        <v>化学・医薬品</v>
      </c>
      <c r="O1706" s="15" t="str">
        <f>IF(F1706 = "", "", TEXT( WORKDAY(TEXT(LEFT(F1706, FIND("(", F1706) - 1), "yyyy/mm/dd"), 1, マスタ!$A$2:$A$106), "yyyymmdd"))</f>
        <v>20170919</v>
      </c>
      <c r="P1706" s="16">
        <v>42997</v>
      </c>
      <c r="Q1706" s="56">
        <v>5320</v>
      </c>
      <c r="R1706" s="56">
        <v>5340</v>
      </c>
      <c r="S1706" s="56">
        <v>4930</v>
      </c>
      <c r="T1706" s="15" t="str">
        <f t="shared" si="174"/>
        <v>無</v>
      </c>
      <c r="U1706" s="15" t="str">
        <f t="shared" si="175"/>
        <v>有</v>
      </c>
      <c r="V1706" s="67">
        <f t="shared" si="176"/>
        <v>3.90625E-2</v>
      </c>
      <c r="W1706" s="17" t="s">
        <v>966</v>
      </c>
      <c r="X1706" s="46">
        <v>-51</v>
      </c>
      <c r="Y1706" s="71">
        <f t="shared" si="173"/>
        <v>-9.9609375</v>
      </c>
      <c r="Z1706" s="72">
        <v>5320</v>
      </c>
      <c r="AA1706" s="72">
        <v>5340</v>
      </c>
      <c r="AB1706" s="72">
        <v>5220</v>
      </c>
      <c r="AC1706" s="72">
        <v>5230</v>
      </c>
      <c r="AD1706" s="72">
        <v>99400</v>
      </c>
      <c r="AE1706" s="72">
        <v>5230</v>
      </c>
      <c r="AF1706" s="72">
        <v>5230</v>
      </c>
      <c r="AG1706" s="72">
        <v>5120</v>
      </c>
      <c r="AH1706" s="72">
        <v>5170</v>
      </c>
      <c r="AI1706" s="72">
        <v>39200</v>
      </c>
      <c r="AJ1706" s="72">
        <v>5170</v>
      </c>
      <c r="AK1706" s="72">
        <v>5170</v>
      </c>
      <c r="AL1706" s="72">
        <v>5090</v>
      </c>
      <c r="AM1706" s="72">
        <v>5110</v>
      </c>
      <c r="AN1706" s="72">
        <v>39000</v>
      </c>
      <c r="AO1706" s="72">
        <v>5110</v>
      </c>
      <c r="AP1706" s="72">
        <v>5120</v>
      </c>
      <c r="AQ1706" s="72">
        <v>5040</v>
      </c>
      <c r="AR1706" s="72">
        <v>5040</v>
      </c>
      <c r="AS1706" s="72">
        <v>21600</v>
      </c>
      <c r="AT1706" s="72">
        <v>5040</v>
      </c>
      <c r="AU1706" s="72">
        <v>5060</v>
      </c>
      <c r="AV1706" s="72">
        <v>4990</v>
      </c>
      <c r="AW1706" s="72">
        <v>5020</v>
      </c>
      <c r="AX1706" s="72">
        <v>63800</v>
      </c>
      <c r="AY1706" s="72">
        <v>5000</v>
      </c>
      <c r="AZ1706" s="72">
        <v>5040</v>
      </c>
      <c r="BA1706" s="72">
        <v>4980</v>
      </c>
      <c r="BB1706" s="72">
        <v>5020</v>
      </c>
      <c r="BC1706" s="72">
        <v>31100</v>
      </c>
    </row>
    <row r="1707" spans="1:55" s="72" customFormat="1" ht="15">
      <c r="A1707" s="15" t="s">
        <v>18</v>
      </c>
      <c r="B1707" s="30">
        <v>21</v>
      </c>
      <c r="C1707" s="30">
        <v>6089</v>
      </c>
      <c r="D1707" s="10" t="s">
        <v>583</v>
      </c>
      <c r="E1707" s="15" t="s">
        <v>20</v>
      </c>
      <c r="F1707" s="15" t="s">
        <v>1112</v>
      </c>
      <c r="G1707" s="50">
        <v>1291</v>
      </c>
      <c r="H1707" s="50">
        <v>88</v>
      </c>
      <c r="I1707" s="58">
        <v>7.3200000000000001E-2</v>
      </c>
      <c r="J1707" s="50">
        <v>761600</v>
      </c>
      <c r="K1707" s="50">
        <v>1316</v>
      </c>
      <c r="L1707" s="53">
        <v>1205</v>
      </c>
      <c r="M1707" s="63">
        <f t="shared" si="172"/>
        <v>0.22522522522522523</v>
      </c>
      <c r="N1707" s="42" t="str">
        <f>IFERROR(VLOOKUP(C1707, マスタ!$E$2:$G$33, 3, TRUE), "")</f>
        <v>機械</v>
      </c>
      <c r="O1707" s="15" t="str">
        <f>IF(F1707 = "", "", TEXT( WORKDAY(TEXT(LEFT(F1707, FIND("(", F1707) - 1), "yyyy/mm/dd"), 1, マスタ!$A$2:$A$106), "yyyymmdd"))</f>
        <v>20170919</v>
      </c>
      <c r="P1707" s="16">
        <v>42997</v>
      </c>
      <c r="Q1707" s="56">
        <v>1317</v>
      </c>
      <c r="R1707" s="56">
        <v>1319</v>
      </c>
      <c r="S1707" s="56">
        <v>1270</v>
      </c>
      <c r="T1707" s="15" t="str">
        <f t="shared" si="174"/>
        <v>無</v>
      </c>
      <c r="U1707" s="15" t="str">
        <f t="shared" si="175"/>
        <v>有</v>
      </c>
      <c r="V1707" s="67">
        <f t="shared" si="176"/>
        <v>2.0139426800929616E-2</v>
      </c>
      <c r="W1707" s="17" t="s">
        <v>966</v>
      </c>
      <c r="X1707" s="46">
        <v>-12</v>
      </c>
      <c r="Y1707" s="71">
        <f t="shared" si="173"/>
        <v>-9.2951200619674665</v>
      </c>
      <c r="Z1707" s="72">
        <v>1317</v>
      </c>
      <c r="AA1707" s="72">
        <v>1319</v>
      </c>
      <c r="AB1707" s="72">
        <v>1291</v>
      </c>
      <c r="AC1707" s="72">
        <v>1298</v>
      </c>
      <c r="AD1707" s="72">
        <v>53100</v>
      </c>
      <c r="AE1707" s="72">
        <v>1299</v>
      </c>
      <c r="AF1707" s="72">
        <v>1312</v>
      </c>
      <c r="AG1707" s="72">
        <v>1293</v>
      </c>
      <c r="AH1707" s="72">
        <v>1300</v>
      </c>
      <c r="AI1707" s="72">
        <v>15400</v>
      </c>
      <c r="AJ1707" s="72">
        <v>1300</v>
      </c>
      <c r="AK1707" s="72">
        <v>1300</v>
      </c>
      <c r="AL1707" s="72">
        <v>1292</v>
      </c>
      <c r="AM1707" s="72">
        <v>1292</v>
      </c>
      <c r="AN1707" s="72">
        <v>13400</v>
      </c>
      <c r="AO1707" s="72">
        <v>1292</v>
      </c>
      <c r="AP1707" s="72">
        <v>1304</v>
      </c>
      <c r="AQ1707" s="72">
        <v>1285</v>
      </c>
      <c r="AR1707" s="72">
        <v>1297</v>
      </c>
      <c r="AS1707" s="72">
        <v>16700</v>
      </c>
      <c r="AT1707" s="72">
        <v>1297</v>
      </c>
      <c r="AU1707" s="72">
        <v>1299</v>
      </c>
      <c r="AV1707" s="72">
        <v>1290</v>
      </c>
      <c r="AW1707" s="72">
        <v>1294</v>
      </c>
      <c r="AX1707" s="72">
        <v>13900</v>
      </c>
      <c r="AY1707" s="72">
        <v>1294</v>
      </c>
      <c r="AZ1707" s="72">
        <v>1307</v>
      </c>
      <c r="BA1707" s="72">
        <v>1294</v>
      </c>
      <c r="BB1707" s="72">
        <v>1302</v>
      </c>
      <c r="BC1707" s="72">
        <v>13000</v>
      </c>
    </row>
    <row r="1708" spans="1:55" s="72" customFormat="1" ht="15">
      <c r="A1708" s="15" t="s">
        <v>18</v>
      </c>
      <c r="B1708" s="30">
        <v>23</v>
      </c>
      <c r="C1708" s="30">
        <v>3683</v>
      </c>
      <c r="D1708" s="10" t="s">
        <v>528</v>
      </c>
      <c r="E1708" s="15" t="s">
        <v>20</v>
      </c>
      <c r="F1708" s="15" t="s">
        <v>1112</v>
      </c>
      <c r="G1708" s="50">
        <v>1444</v>
      </c>
      <c r="H1708" s="50">
        <v>94</v>
      </c>
      <c r="I1708" s="58">
        <v>6.9599999999999995E-2</v>
      </c>
      <c r="J1708" s="50">
        <v>95000</v>
      </c>
      <c r="K1708" s="50">
        <v>1485</v>
      </c>
      <c r="L1708" s="53">
        <v>1400</v>
      </c>
      <c r="M1708" s="63">
        <f t="shared" si="172"/>
        <v>0.4823529411764706</v>
      </c>
      <c r="N1708" s="42" t="str">
        <f>IFERROR(VLOOKUP(C1708, マスタ!$E$2:$G$33, 3, TRUE), "")</f>
        <v>36</v>
      </c>
      <c r="O1708" s="15" t="str">
        <f>IF(F1708 = "", "", TEXT( WORKDAY(TEXT(LEFT(F1708, FIND("(", F1708) - 1), "yyyy/mm/dd"), 1, マスタ!$A$2:$A$106), "yyyymmdd"))</f>
        <v>20170919</v>
      </c>
      <c r="P1708" s="16">
        <v>42997</v>
      </c>
      <c r="Q1708" s="56">
        <v>1484</v>
      </c>
      <c r="R1708" s="56">
        <v>1532</v>
      </c>
      <c r="S1708" s="56">
        <v>1455</v>
      </c>
      <c r="T1708" s="15" t="str">
        <f t="shared" si="174"/>
        <v>有</v>
      </c>
      <c r="U1708" s="15" t="str">
        <f t="shared" si="175"/>
        <v>有</v>
      </c>
      <c r="V1708" s="67">
        <f t="shared" si="176"/>
        <v>2.7700831024930705E-2</v>
      </c>
      <c r="W1708" s="17" t="s">
        <v>968</v>
      </c>
      <c r="X1708" s="46">
        <v>28</v>
      </c>
      <c r="Y1708" s="71">
        <f t="shared" si="173"/>
        <v>19.390581717451521</v>
      </c>
      <c r="Z1708" s="72">
        <v>1484</v>
      </c>
      <c r="AA1708" s="72">
        <v>1489</v>
      </c>
      <c r="AB1708" s="72">
        <v>1472</v>
      </c>
      <c r="AC1708" s="72">
        <v>1476</v>
      </c>
      <c r="AD1708" s="72">
        <v>11900</v>
      </c>
      <c r="AE1708" s="72">
        <v>1474</v>
      </c>
      <c r="AF1708" s="72">
        <v>1484</v>
      </c>
      <c r="AG1708" s="72">
        <v>1474</v>
      </c>
      <c r="AH1708" s="72">
        <v>1481</v>
      </c>
      <c r="AI1708" s="72">
        <v>1900</v>
      </c>
      <c r="AJ1708" s="72">
        <v>1487</v>
      </c>
      <c r="AK1708" s="72">
        <v>1520</v>
      </c>
      <c r="AL1708" s="72">
        <v>1487</v>
      </c>
      <c r="AM1708" s="72">
        <v>1520</v>
      </c>
      <c r="AN1708" s="72">
        <v>12600</v>
      </c>
      <c r="AO1708" s="72">
        <v>1520</v>
      </c>
      <c r="AP1708" s="72">
        <v>1520</v>
      </c>
      <c r="AQ1708" s="72">
        <v>1505</v>
      </c>
      <c r="AR1708" s="72">
        <v>1517</v>
      </c>
      <c r="AS1708" s="72">
        <v>2700</v>
      </c>
      <c r="AT1708" s="72">
        <v>1518</v>
      </c>
      <c r="AU1708" s="72">
        <v>1532</v>
      </c>
      <c r="AV1708" s="72">
        <v>1486</v>
      </c>
      <c r="AW1708" s="72">
        <v>1486</v>
      </c>
      <c r="AX1708" s="72">
        <v>10500</v>
      </c>
      <c r="AY1708" s="72">
        <v>1489</v>
      </c>
      <c r="AZ1708" s="72">
        <v>1495</v>
      </c>
      <c r="BA1708" s="72">
        <v>1486</v>
      </c>
      <c r="BB1708" s="72">
        <v>1488</v>
      </c>
      <c r="BC1708" s="72">
        <v>1100</v>
      </c>
    </row>
    <row r="1709" spans="1:55" s="72" customFormat="1" ht="15">
      <c r="A1709" s="15" t="s">
        <v>18</v>
      </c>
      <c r="B1709" s="30">
        <v>24</v>
      </c>
      <c r="C1709" s="30">
        <v>4343</v>
      </c>
      <c r="D1709" s="10" t="s">
        <v>385</v>
      </c>
      <c r="E1709" s="15" t="s">
        <v>20</v>
      </c>
      <c r="F1709" s="15" t="s">
        <v>1112</v>
      </c>
      <c r="G1709" s="50">
        <v>3790</v>
      </c>
      <c r="H1709" s="50">
        <v>245</v>
      </c>
      <c r="I1709" s="58">
        <v>6.9099999999999995E-2</v>
      </c>
      <c r="J1709" s="50">
        <v>79200</v>
      </c>
      <c r="K1709" s="50">
        <v>3800</v>
      </c>
      <c r="L1709" s="53">
        <v>3545</v>
      </c>
      <c r="M1709" s="63">
        <f t="shared" si="172"/>
        <v>3.9215686274509803E-2</v>
      </c>
      <c r="N1709" s="42" t="str">
        <f>IFERROR(VLOOKUP(C1709, マスタ!$E$2:$G$33, 3, TRUE), "")</f>
        <v>化学・医薬品</v>
      </c>
      <c r="O1709" s="15" t="str">
        <f>IF(F1709 = "", "", TEXT( WORKDAY(TEXT(LEFT(F1709, FIND("(", F1709) - 1), "yyyy/mm/dd"), 1, マスタ!$A$2:$A$106), "yyyymmdd"))</f>
        <v>20170919</v>
      </c>
      <c r="P1709" s="16">
        <v>42997</v>
      </c>
      <c r="Q1709" s="56">
        <v>3750</v>
      </c>
      <c r="R1709" s="56">
        <v>3820</v>
      </c>
      <c r="S1709" s="56">
        <v>3715</v>
      </c>
      <c r="T1709" s="15" t="str">
        <f t="shared" si="174"/>
        <v>有</v>
      </c>
      <c r="U1709" s="15" t="str">
        <f t="shared" si="175"/>
        <v>無</v>
      </c>
      <c r="V1709" s="67">
        <f t="shared" si="176"/>
        <v>-1.0554089709762571E-2</v>
      </c>
      <c r="W1709" s="17" t="s">
        <v>967</v>
      </c>
      <c r="X1709" s="46">
        <v>5</v>
      </c>
      <c r="Y1709" s="71">
        <f t="shared" si="173"/>
        <v>1.3192612137203166</v>
      </c>
      <c r="Z1709" s="72">
        <v>3750</v>
      </c>
      <c r="AA1709" s="72">
        <v>3765</v>
      </c>
      <c r="AB1709" s="72">
        <v>3740</v>
      </c>
      <c r="AC1709" s="72">
        <v>3750</v>
      </c>
      <c r="AD1709" s="72">
        <v>3700</v>
      </c>
      <c r="AE1709" s="72">
        <v>3750</v>
      </c>
      <c r="AF1709" s="72">
        <v>3750</v>
      </c>
      <c r="AG1709" s="72">
        <v>3735</v>
      </c>
      <c r="AH1709" s="72">
        <v>3750</v>
      </c>
      <c r="AI1709" s="72">
        <v>600</v>
      </c>
      <c r="AJ1709" s="72">
        <v>3760</v>
      </c>
      <c r="AK1709" s="72">
        <v>3780</v>
      </c>
      <c r="AL1709" s="72">
        <v>3760</v>
      </c>
      <c r="AM1709" s="72">
        <v>3775</v>
      </c>
      <c r="AN1709" s="72">
        <v>900</v>
      </c>
      <c r="AO1709" s="72">
        <v>3770</v>
      </c>
      <c r="AP1709" s="72">
        <v>3770</v>
      </c>
      <c r="AQ1709" s="72">
        <v>3755</v>
      </c>
      <c r="AR1709" s="72">
        <v>3755</v>
      </c>
      <c r="AS1709" s="72">
        <v>300</v>
      </c>
      <c r="AT1709" s="72">
        <v>3745</v>
      </c>
      <c r="AU1709" s="72">
        <v>3755</v>
      </c>
      <c r="AV1709" s="72">
        <v>3745</v>
      </c>
      <c r="AW1709" s="72">
        <v>3755</v>
      </c>
      <c r="AX1709" s="72">
        <v>400</v>
      </c>
      <c r="AY1709" s="72">
        <v>3760</v>
      </c>
      <c r="AZ1709" s="72">
        <v>3765</v>
      </c>
      <c r="BA1709" s="72">
        <v>3750</v>
      </c>
      <c r="BB1709" s="72">
        <v>3765</v>
      </c>
      <c r="BC1709" s="72">
        <v>900</v>
      </c>
    </row>
    <row r="1710" spans="1:55" s="72" customFormat="1" ht="15">
      <c r="A1710" s="15" t="s">
        <v>18</v>
      </c>
      <c r="B1710" s="30">
        <v>25</v>
      </c>
      <c r="C1710" s="30">
        <v>2359</v>
      </c>
      <c r="D1710" s="10" t="s">
        <v>179</v>
      </c>
      <c r="E1710" s="15" t="s">
        <v>20</v>
      </c>
      <c r="F1710" s="15" t="s">
        <v>1112</v>
      </c>
      <c r="G1710" s="50">
        <v>1699</v>
      </c>
      <c r="H1710" s="50">
        <v>107</v>
      </c>
      <c r="I1710" s="58">
        <v>6.7199999999999996E-2</v>
      </c>
      <c r="J1710" s="50">
        <v>182800</v>
      </c>
      <c r="K1710" s="50">
        <v>1714</v>
      </c>
      <c r="L1710" s="53">
        <v>1608</v>
      </c>
      <c r="M1710" s="63">
        <f t="shared" si="172"/>
        <v>0.14150943396226415</v>
      </c>
      <c r="N1710" s="42" t="str">
        <f>IFERROR(VLOOKUP(C1710, マスタ!$E$2:$G$33, 3, TRUE), "")</f>
        <v>食品</v>
      </c>
      <c r="O1710" s="15" t="str">
        <f>IF(F1710 = "", "", TEXT( WORKDAY(TEXT(LEFT(F1710, FIND("(", F1710) - 1), "yyyy/mm/dd"), 1, マスタ!$A$2:$A$106), "yyyymmdd"))</f>
        <v>20170919</v>
      </c>
      <c r="P1710" s="16">
        <v>42997</v>
      </c>
      <c r="Q1710" s="56">
        <v>1725</v>
      </c>
      <c r="R1710" s="56">
        <v>1749</v>
      </c>
      <c r="S1710" s="56">
        <v>1681</v>
      </c>
      <c r="T1710" s="15" t="str">
        <f t="shared" si="174"/>
        <v>有</v>
      </c>
      <c r="U1710" s="15" t="str">
        <f t="shared" si="175"/>
        <v>有</v>
      </c>
      <c r="V1710" s="67">
        <f t="shared" si="176"/>
        <v>1.5303119482048322E-2</v>
      </c>
      <c r="W1710" s="17" t="s">
        <v>966</v>
      </c>
      <c r="X1710" s="46">
        <v>-16</v>
      </c>
      <c r="Y1710" s="71">
        <f t="shared" si="173"/>
        <v>-9.4173042966450851</v>
      </c>
      <c r="Z1710" s="72">
        <v>1725</v>
      </c>
      <c r="AA1710" s="72">
        <v>1730</v>
      </c>
      <c r="AB1710" s="72">
        <v>1703</v>
      </c>
      <c r="AC1710" s="72">
        <v>1709</v>
      </c>
      <c r="AD1710" s="72">
        <v>34800</v>
      </c>
      <c r="AE1710" s="72">
        <v>1714</v>
      </c>
      <c r="AF1710" s="72">
        <v>1714</v>
      </c>
      <c r="AG1710" s="72">
        <v>1705</v>
      </c>
      <c r="AH1710" s="72">
        <v>1712</v>
      </c>
      <c r="AI1710" s="72">
        <v>2100</v>
      </c>
      <c r="AJ1710" s="72">
        <v>1706</v>
      </c>
      <c r="AK1710" s="72">
        <v>1706</v>
      </c>
      <c r="AL1710" s="72">
        <v>1693</v>
      </c>
      <c r="AM1710" s="72">
        <v>1693</v>
      </c>
      <c r="AN1710" s="72">
        <v>4300</v>
      </c>
      <c r="AO1710" s="72">
        <v>1695</v>
      </c>
      <c r="AP1710" s="72">
        <v>1695</v>
      </c>
      <c r="AQ1710" s="72">
        <v>1685</v>
      </c>
      <c r="AR1710" s="72">
        <v>1691</v>
      </c>
      <c r="AS1710" s="72">
        <v>6200</v>
      </c>
      <c r="AT1710" s="72">
        <v>1690</v>
      </c>
      <c r="AU1710" s="72">
        <v>1706</v>
      </c>
      <c r="AV1710" s="72">
        <v>1681</v>
      </c>
      <c r="AW1710" s="72">
        <v>1706</v>
      </c>
      <c r="AX1710" s="72">
        <v>4200</v>
      </c>
      <c r="AY1710" s="72">
        <v>1710</v>
      </c>
      <c r="AZ1710" s="72">
        <v>1720</v>
      </c>
      <c r="BA1710" s="72">
        <v>1710</v>
      </c>
      <c r="BB1710" s="72">
        <v>1712</v>
      </c>
      <c r="BC1710" s="72">
        <v>2700</v>
      </c>
    </row>
    <row r="1711" spans="1:55" s="72" customFormat="1" ht="15">
      <c r="A1711" s="15" t="s">
        <v>18</v>
      </c>
      <c r="B1711" s="30">
        <v>26</v>
      </c>
      <c r="C1711" s="30">
        <v>2326</v>
      </c>
      <c r="D1711" s="10" t="s">
        <v>635</v>
      </c>
      <c r="E1711" s="15" t="s">
        <v>20</v>
      </c>
      <c r="F1711" s="15" t="s">
        <v>1112</v>
      </c>
      <c r="G1711" s="50">
        <v>4680</v>
      </c>
      <c r="H1711" s="50">
        <v>285</v>
      </c>
      <c r="I1711" s="58">
        <v>6.4799999999999996E-2</v>
      </c>
      <c r="J1711" s="50">
        <v>447700</v>
      </c>
      <c r="K1711" s="50">
        <v>4695</v>
      </c>
      <c r="L1711" s="53">
        <v>4340</v>
      </c>
      <c r="M1711" s="63">
        <f t="shared" si="172"/>
        <v>4.2253521126760563E-2</v>
      </c>
      <c r="N1711" s="42" t="str">
        <f>IFERROR(VLOOKUP(C1711, マスタ!$E$2:$G$33, 3, TRUE), "")</f>
        <v>食品</v>
      </c>
      <c r="O1711" s="15" t="str">
        <f>IF(F1711 = "", "", TEXT( WORKDAY(TEXT(LEFT(F1711, FIND("(", F1711) - 1), "yyyy/mm/dd"), 1, マスタ!$A$2:$A$106), "yyyymmdd"))</f>
        <v>20170919</v>
      </c>
      <c r="P1711" s="16">
        <v>42997</v>
      </c>
      <c r="Q1711" s="56">
        <v>4640</v>
      </c>
      <c r="R1711" s="56">
        <v>4660</v>
      </c>
      <c r="S1711" s="56">
        <v>4545</v>
      </c>
      <c r="T1711" s="15" t="str">
        <f t="shared" si="174"/>
        <v>無</v>
      </c>
      <c r="U1711" s="15" t="str">
        <f t="shared" si="175"/>
        <v>有</v>
      </c>
      <c r="V1711" s="67">
        <f t="shared" si="176"/>
        <v>-8.5470085470085166E-3</v>
      </c>
      <c r="W1711" s="17" t="s">
        <v>969</v>
      </c>
      <c r="X1711" s="46">
        <v>-10</v>
      </c>
      <c r="Y1711" s="71">
        <f t="shared" si="173"/>
        <v>-2.1367521367521372</v>
      </c>
      <c r="Z1711" s="72">
        <v>4640</v>
      </c>
      <c r="AA1711" s="72">
        <v>4660</v>
      </c>
      <c r="AB1711" s="72">
        <v>4630</v>
      </c>
      <c r="AC1711" s="72">
        <v>4640</v>
      </c>
      <c r="AD1711" s="72">
        <v>23100</v>
      </c>
      <c r="AE1711" s="72">
        <v>4650</v>
      </c>
      <c r="AF1711" s="72">
        <v>4655</v>
      </c>
      <c r="AG1711" s="72">
        <v>4620</v>
      </c>
      <c r="AH1711" s="72">
        <v>4640</v>
      </c>
      <c r="AI1711" s="72">
        <v>8900</v>
      </c>
      <c r="AJ1711" s="72">
        <v>4630</v>
      </c>
      <c r="AK1711" s="72">
        <v>4650</v>
      </c>
      <c r="AL1711" s="72">
        <v>4630</v>
      </c>
      <c r="AM1711" s="72">
        <v>4630</v>
      </c>
      <c r="AN1711" s="72">
        <v>2900</v>
      </c>
      <c r="AO1711" s="72">
        <v>4630</v>
      </c>
      <c r="AP1711" s="72">
        <v>4630</v>
      </c>
      <c r="AQ1711" s="72">
        <v>4615</v>
      </c>
      <c r="AR1711" s="72">
        <v>4625</v>
      </c>
      <c r="AS1711" s="72">
        <v>3100</v>
      </c>
      <c r="AT1711" s="72">
        <v>4630</v>
      </c>
      <c r="AU1711" s="72">
        <v>4645</v>
      </c>
      <c r="AV1711" s="72">
        <v>4630</v>
      </c>
      <c r="AW1711" s="72">
        <v>4630</v>
      </c>
      <c r="AX1711" s="72">
        <v>4700</v>
      </c>
      <c r="AY1711" s="72">
        <v>4630</v>
      </c>
      <c r="AZ1711" s="72">
        <v>4635</v>
      </c>
      <c r="BA1711" s="72">
        <v>4590</v>
      </c>
      <c r="BB1711" s="72">
        <v>4605</v>
      </c>
      <c r="BC1711" s="72">
        <v>7200</v>
      </c>
    </row>
    <row r="1712" spans="1:55" s="72" customFormat="1" ht="15">
      <c r="A1712" s="15" t="s">
        <v>18</v>
      </c>
      <c r="B1712" s="30">
        <v>28</v>
      </c>
      <c r="C1712" s="30">
        <v>7743</v>
      </c>
      <c r="D1712" s="10" t="s">
        <v>518</v>
      </c>
      <c r="E1712" s="15" t="s">
        <v>20</v>
      </c>
      <c r="F1712" s="15" t="s">
        <v>1112</v>
      </c>
      <c r="G1712" s="50">
        <v>4090</v>
      </c>
      <c r="H1712" s="50">
        <v>245</v>
      </c>
      <c r="I1712" s="58">
        <v>6.3700000000000007E-2</v>
      </c>
      <c r="J1712" s="50">
        <v>87100</v>
      </c>
      <c r="K1712" s="50">
        <v>4095</v>
      </c>
      <c r="L1712" s="53">
        <v>3735</v>
      </c>
      <c r="M1712" s="63">
        <f t="shared" si="172"/>
        <v>1.3888888888888888E-2</v>
      </c>
      <c r="N1712" s="42" t="str">
        <f>IFERROR(VLOOKUP(C1712, マスタ!$E$2:$G$33, 3, TRUE), "")</f>
        <v>精密機械</v>
      </c>
      <c r="O1712" s="15" t="str">
        <f>IF(F1712 = "", "", TEXT( WORKDAY(TEXT(LEFT(F1712, FIND("(", F1712) - 1), "yyyy/mm/dd"), 1, マスタ!$A$2:$A$106), "yyyymmdd"))</f>
        <v>20170919</v>
      </c>
      <c r="P1712" s="16">
        <v>42997</v>
      </c>
      <c r="Q1712" s="56">
        <v>4070</v>
      </c>
      <c r="R1712" s="56">
        <v>4165</v>
      </c>
      <c r="S1712" s="56">
        <v>3895</v>
      </c>
      <c r="T1712" s="15" t="str">
        <f t="shared" si="174"/>
        <v>有</v>
      </c>
      <c r="U1712" s="15" t="str">
        <f t="shared" si="175"/>
        <v>有</v>
      </c>
      <c r="V1712" s="67">
        <f t="shared" si="176"/>
        <v>-4.8899755501222719E-3</v>
      </c>
      <c r="W1712" s="17" t="s">
        <v>968</v>
      </c>
      <c r="X1712" s="46">
        <v>81</v>
      </c>
      <c r="Y1712" s="71">
        <f t="shared" si="173"/>
        <v>19.804400977995108</v>
      </c>
      <c r="Z1712" s="72">
        <v>4070</v>
      </c>
      <c r="AA1712" s="72">
        <v>4165</v>
      </c>
      <c r="AB1712" s="72">
        <v>4040</v>
      </c>
      <c r="AC1712" s="72">
        <v>4140</v>
      </c>
      <c r="AD1712" s="72">
        <v>8600</v>
      </c>
      <c r="AE1712" s="72">
        <v>4140</v>
      </c>
      <c r="AF1712" s="72">
        <v>4145</v>
      </c>
      <c r="AG1712" s="72">
        <v>4080</v>
      </c>
      <c r="AH1712" s="72">
        <v>4095</v>
      </c>
      <c r="AI1712" s="72">
        <v>2600</v>
      </c>
      <c r="AJ1712" s="72">
        <v>4135</v>
      </c>
      <c r="AK1712" s="72">
        <v>4150</v>
      </c>
      <c r="AL1712" s="72">
        <v>4135</v>
      </c>
      <c r="AM1712" s="72">
        <v>4135</v>
      </c>
      <c r="AN1712" s="72">
        <v>700</v>
      </c>
      <c r="AO1712" s="72">
        <v>4140</v>
      </c>
      <c r="AP1712" s="72">
        <v>4140</v>
      </c>
      <c r="AQ1712" s="72">
        <v>4110</v>
      </c>
      <c r="AR1712" s="72">
        <v>4110</v>
      </c>
      <c r="AS1712" s="72">
        <v>1900</v>
      </c>
      <c r="AT1712" s="72">
        <v>4100</v>
      </c>
      <c r="AU1712" s="72">
        <v>4105</v>
      </c>
      <c r="AV1712" s="72">
        <v>4100</v>
      </c>
      <c r="AW1712" s="72">
        <v>4105</v>
      </c>
      <c r="AX1712" s="72">
        <v>500</v>
      </c>
      <c r="AY1712" s="72">
        <v>4110</v>
      </c>
      <c r="AZ1712" s="72">
        <v>4125</v>
      </c>
      <c r="BA1712" s="72">
        <v>4110</v>
      </c>
      <c r="BB1712" s="72">
        <v>4125</v>
      </c>
      <c r="BC1712" s="72">
        <v>200</v>
      </c>
    </row>
    <row r="1713" spans="1:55" s="72" customFormat="1" ht="15">
      <c r="A1713" s="15" t="s">
        <v>18</v>
      </c>
      <c r="B1713" s="30">
        <v>29</v>
      </c>
      <c r="C1713" s="30">
        <v>4968</v>
      </c>
      <c r="D1713" s="10" t="s">
        <v>435</v>
      </c>
      <c r="E1713" s="15" t="s">
        <v>20</v>
      </c>
      <c r="F1713" s="15" t="s">
        <v>1112</v>
      </c>
      <c r="G1713" s="50">
        <v>2729</v>
      </c>
      <c r="H1713" s="50">
        <v>161</v>
      </c>
      <c r="I1713" s="58">
        <v>6.2700000000000006E-2</v>
      </c>
      <c r="J1713" s="50">
        <v>95000</v>
      </c>
      <c r="K1713" s="50">
        <v>2741</v>
      </c>
      <c r="L1713" s="53">
        <v>2561</v>
      </c>
      <c r="M1713" s="63">
        <f t="shared" si="172"/>
        <v>6.6666666666666666E-2</v>
      </c>
      <c r="N1713" s="42" t="str">
        <f>IFERROR(VLOOKUP(C1713, マスタ!$E$2:$G$33, 3, TRUE), "")</f>
        <v>化学・医薬品</v>
      </c>
      <c r="O1713" s="15" t="str">
        <f>IF(F1713 = "", "", TEXT( WORKDAY(TEXT(LEFT(F1713, FIND("(", F1713) - 1), "yyyy/mm/dd"), 1, マスタ!$A$2:$A$106), "yyyymmdd"))</f>
        <v>20170919</v>
      </c>
      <c r="P1713" s="16">
        <v>42997</v>
      </c>
      <c r="Q1713" s="56">
        <v>2779</v>
      </c>
      <c r="R1713" s="56">
        <v>2786</v>
      </c>
      <c r="S1713" s="56">
        <v>2697</v>
      </c>
      <c r="T1713" s="15" t="str">
        <f t="shared" si="174"/>
        <v>無</v>
      </c>
      <c r="U1713" s="15" t="str">
        <f t="shared" si="175"/>
        <v>有</v>
      </c>
      <c r="V1713" s="67">
        <f t="shared" si="176"/>
        <v>1.8321729571271428E-2</v>
      </c>
      <c r="W1713" s="17" t="s">
        <v>966</v>
      </c>
      <c r="X1713" s="46">
        <v>-27</v>
      </c>
      <c r="Y1713" s="71">
        <f t="shared" si="173"/>
        <v>-9.8937339684866235</v>
      </c>
      <c r="Z1713" s="72">
        <v>2779</v>
      </c>
      <c r="AA1713" s="72">
        <v>2786</v>
      </c>
      <c r="AB1713" s="72">
        <v>2738</v>
      </c>
      <c r="AC1713" s="72">
        <v>2738</v>
      </c>
      <c r="AD1713" s="72">
        <v>10600</v>
      </c>
      <c r="AE1713" s="72">
        <v>2733</v>
      </c>
      <c r="AF1713" s="72">
        <v>2737</v>
      </c>
      <c r="AG1713" s="72">
        <v>2716</v>
      </c>
      <c r="AH1713" s="72">
        <v>2723</v>
      </c>
      <c r="AI1713" s="72">
        <v>3400</v>
      </c>
      <c r="AJ1713" s="72">
        <v>2722</v>
      </c>
      <c r="AK1713" s="72">
        <v>2732</v>
      </c>
      <c r="AL1713" s="72">
        <v>2721</v>
      </c>
      <c r="AM1713" s="72">
        <v>2732</v>
      </c>
      <c r="AN1713" s="72">
        <v>300</v>
      </c>
      <c r="AO1713" s="72">
        <v>2715</v>
      </c>
      <c r="AP1713" s="72">
        <v>2715</v>
      </c>
      <c r="AQ1713" s="72">
        <v>2706</v>
      </c>
      <c r="AR1713" s="72">
        <v>2713</v>
      </c>
      <c r="AS1713" s="72">
        <v>2700</v>
      </c>
      <c r="AT1713" s="72">
        <v>2711</v>
      </c>
      <c r="AU1713" s="72">
        <v>2713</v>
      </c>
      <c r="AV1713" s="72">
        <v>2703</v>
      </c>
      <c r="AW1713" s="72">
        <v>2710</v>
      </c>
      <c r="AX1713" s="72">
        <v>2400</v>
      </c>
      <c r="AY1713" s="72">
        <v>2705</v>
      </c>
      <c r="AZ1713" s="72">
        <v>2713</v>
      </c>
      <c r="BA1713" s="72">
        <v>2701</v>
      </c>
      <c r="BB1713" s="72">
        <v>2713</v>
      </c>
      <c r="BC1713" s="72">
        <v>1300</v>
      </c>
    </row>
    <row r="1714" spans="1:55" s="72" customFormat="1" ht="15">
      <c r="A1714" s="15" t="s">
        <v>1123</v>
      </c>
      <c r="B1714" s="30">
        <v>31</v>
      </c>
      <c r="C1714" s="30">
        <v>3667</v>
      </c>
      <c r="D1714" s="10" t="s">
        <v>28</v>
      </c>
      <c r="E1714" s="15" t="s">
        <v>20</v>
      </c>
      <c r="F1714" s="15" t="s">
        <v>1112</v>
      </c>
      <c r="G1714" s="50">
        <v>2231</v>
      </c>
      <c r="H1714" s="50">
        <v>131</v>
      </c>
      <c r="I1714" s="58">
        <v>6.2399999999999997E-2</v>
      </c>
      <c r="J1714" s="50">
        <v>486900</v>
      </c>
      <c r="K1714" s="50">
        <v>2235</v>
      </c>
      <c r="L1714" s="53">
        <v>2100</v>
      </c>
      <c r="M1714" s="63">
        <f t="shared" si="172"/>
        <v>2.9629629629629631E-2</v>
      </c>
      <c r="N1714" s="42" t="str">
        <f>IFERROR(VLOOKUP(C1714, マスタ!$E$2:$G$33, 3, TRUE), "")</f>
        <v>36</v>
      </c>
      <c r="O1714" s="15" t="str">
        <f>IF(F1714 = "", "", TEXT( WORKDAY(TEXT(LEFT(F1714, FIND("(", F1714) - 1), "yyyy/mm/dd"), 1, マスタ!$A$2:$A$106), "yyyymmdd"))</f>
        <v>20170919</v>
      </c>
      <c r="P1714" s="16">
        <v>42997</v>
      </c>
      <c r="Q1714" s="56">
        <v>2331</v>
      </c>
      <c r="R1714" s="56">
        <v>2596</v>
      </c>
      <c r="S1714" s="56">
        <v>2289</v>
      </c>
      <c r="T1714" s="15" t="str">
        <f t="shared" si="174"/>
        <v>有</v>
      </c>
      <c r="U1714" s="15" t="str">
        <f t="shared" si="175"/>
        <v>有</v>
      </c>
      <c r="V1714" s="67">
        <f t="shared" si="176"/>
        <v>4.4822949350067143E-2</v>
      </c>
      <c r="W1714" s="17" t="s">
        <v>966</v>
      </c>
      <c r="X1714" s="46">
        <v>-22</v>
      </c>
      <c r="Y1714" s="71">
        <f t="shared" si="173"/>
        <v>-9.8610488570147918</v>
      </c>
      <c r="Z1714" s="72">
        <v>2331</v>
      </c>
      <c r="AA1714" s="72">
        <v>2333</v>
      </c>
      <c r="AB1714" s="72">
        <v>2289</v>
      </c>
      <c r="AC1714" s="72">
        <v>2293</v>
      </c>
      <c r="AD1714" s="72">
        <v>74400</v>
      </c>
      <c r="AE1714" s="72">
        <v>2302</v>
      </c>
      <c r="AF1714" s="72">
        <v>2340</v>
      </c>
      <c r="AG1714" s="72">
        <v>2297</v>
      </c>
      <c r="AH1714" s="72">
        <v>2316</v>
      </c>
      <c r="AI1714" s="72">
        <v>32200</v>
      </c>
      <c r="AJ1714" s="72">
        <v>2324</v>
      </c>
      <c r="AK1714" s="72">
        <v>2355</v>
      </c>
      <c r="AL1714" s="72">
        <v>2314</v>
      </c>
      <c r="AM1714" s="72">
        <v>2318</v>
      </c>
      <c r="AN1714" s="72">
        <v>53700</v>
      </c>
      <c r="AO1714" s="72">
        <v>2327</v>
      </c>
      <c r="AP1714" s="72">
        <v>2330</v>
      </c>
      <c r="AQ1714" s="72">
        <v>2290</v>
      </c>
      <c r="AR1714" s="72">
        <v>2312</v>
      </c>
      <c r="AS1714" s="72">
        <v>25700</v>
      </c>
      <c r="AT1714" s="72">
        <v>2315</v>
      </c>
      <c r="AU1714" s="72">
        <v>2330</v>
      </c>
      <c r="AV1714" s="72">
        <v>2315</v>
      </c>
      <c r="AW1714" s="72">
        <v>2315</v>
      </c>
      <c r="AX1714" s="72">
        <v>7800</v>
      </c>
      <c r="AY1714" s="72">
        <v>2319</v>
      </c>
      <c r="AZ1714" s="72">
        <v>2328</v>
      </c>
      <c r="BA1714" s="72">
        <v>2315</v>
      </c>
      <c r="BB1714" s="72">
        <v>2322</v>
      </c>
      <c r="BC1714" s="72">
        <v>4900</v>
      </c>
    </row>
    <row r="1715" spans="1:55" s="72" customFormat="1" ht="15">
      <c r="A1715" s="15" t="s">
        <v>18</v>
      </c>
      <c r="B1715" s="30">
        <v>32</v>
      </c>
      <c r="C1715" s="30">
        <v>6966</v>
      </c>
      <c r="D1715" s="10" t="s">
        <v>656</v>
      </c>
      <c r="E1715" s="15" t="s">
        <v>20</v>
      </c>
      <c r="F1715" s="15" t="s">
        <v>1112</v>
      </c>
      <c r="G1715" s="50">
        <v>2560</v>
      </c>
      <c r="H1715" s="50">
        <v>147</v>
      </c>
      <c r="I1715" s="58">
        <v>6.0900000000000003E-2</v>
      </c>
      <c r="J1715" s="50">
        <v>1312400</v>
      </c>
      <c r="K1715" s="50">
        <v>2562</v>
      </c>
      <c r="L1715" s="53">
        <v>2377</v>
      </c>
      <c r="M1715" s="63">
        <f t="shared" si="172"/>
        <v>1.0810810810810811E-2</v>
      </c>
      <c r="N1715" s="42" t="str">
        <f>IFERROR(VLOOKUP(C1715, マスタ!$E$2:$G$33, 3, TRUE), "")</f>
        <v>電気</v>
      </c>
      <c r="O1715" s="15" t="str">
        <f>IF(F1715 = "", "", TEXT( WORKDAY(TEXT(LEFT(F1715, FIND("(", F1715) - 1), "yyyy/mm/dd"), 1, マスタ!$A$2:$A$106), "yyyymmdd"))</f>
        <v>20170919</v>
      </c>
      <c r="P1715" s="16">
        <v>42997</v>
      </c>
      <c r="Q1715" s="56">
        <v>2634</v>
      </c>
      <c r="R1715" s="56">
        <v>2664</v>
      </c>
      <c r="S1715" s="56">
        <v>2519</v>
      </c>
      <c r="T1715" s="15" t="str">
        <f t="shared" si="174"/>
        <v>有</v>
      </c>
      <c r="U1715" s="15" t="str">
        <f t="shared" si="175"/>
        <v>有</v>
      </c>
      <c r="V1715" s="67">
        <f t="shared" si="176"/>
        <v>2.8906249999999911E-2</v>
      </c>
      <c r="W1715" s="17" t="s">
        <v>966</v>
      </c>
      <c r="X1715" s="46">
        <v>-25</v>
      </c>
      <c r="Y1715" s="71">
        <f t="shared" si="173"/>
        <v>-9.765625</v>
      </c>
      <c r="Z1715" s="72">
        <v>2634</v>
      </c>
      <c r="AA1715" s="72">
        <v>2664</v>
      </c>
      <c r="AB1715" s="72">
        <v>2633</v>
      </c>
      <c r="AC1715" s="72">
        <v>2640</v>
      </c>
      <c r="AD1715" s="72">
        <v>137300</v>
      </c>
      <c r="AE1715" s="72">
        <v>2637</v>
      </c>
      <c r="AF1715" s="72">
        <v>2645</v>
      </c>
      <c r="AG1715" s="72">
        <v>2599</v>
      </c>
      <c r="AH1715" s="72">
        <v>2617</v>
      </c>
      <c r="AI1715" s="72">
        <v>95200</v>
      </c>
      <c r="AJ1715" s="72">
        <v>2617</v>
      </c>
      <c r="AK1715" s="72">
        <v>2624</v>
      </c>
      <c r="AL1715" s="72">
        <v>2609</v>
      </c>
      <c r="AM1715" s="72">
        <v>2611</v>
      </c>
      <c r="AN1715" s="72">
        <v>24000</v>
      </c>
      <c r="AO1715" s="72">
        <v>2614</v>
      </c>
      <c r="AP1715" s="72">
        <v>2620</v>
      </c>
      <c r="AQ1715" s="72">
        <v>2586</v>
      </c>
      <c r="AR1715" s="72">
        <v>2594</v>
      </c>
      <c r="AS1715" s="72">
        <v>44300</v>
      </c>
      <c r="AT1715" s="72">
        <v>2593</v>
      </c>
      <c r="AU1715" s="72">
        <v>2598</v>
      </c>
      <c r="AV1715" s="72">
        <v>2537</v>
      </c>
      <c r="AW1715" s="72">
        <v>2563</v>
      </c>
      <c r="AX1715" s="72">
        <v>70300</v>
      </c>
      <c r="AY1715" s="72">
        <v>2563</v>
      </c>
      <c r="AZ1715" s="72">
        <v>2571</v>
      </c>
      <c r="BA1715" s="72">
        <v>2550</v>
      </c>
      <c r="BB1715" s="72">
        <v>2570</v>
      </c>
      <c r="BC1715" s="72">
        <v>24700</v>
      </c>
    </row>
    <row r="1716" spans="1:55" s="72" customFormat="1" ht="15">
      <c r="A1716" s="15" t="s">
        <v>18</v>
      </c>
      <c r="B1716" s="30">
        <v>33</v>
      </c>
      <c r="C1716" s="30">
        <v>4979</v>
      </c>
      <c r="D1716" s="10" t="s">
        <v>526</v>
      </c>
      <c r="E1716" s="15" t="s">
        <v>20</v>
      </c>
      <c r="F1716" s="15" t="s">
        <v>1112</v>
      </c>
      <c r="G1716" s="50">
        <v>2095</v>
      </c>
      <c r="H1716" s="50">
        <v>120</v>
      </c>
      <c r="I1716" s="58">
        <v>6.08E-2</v>
      </c>
      <c r="J1716" s="50">
        <v>42700</v>
      </c>
      <c r="K1716" s="50">
        <v>2140</v>
      </c>
      <c r="L1716" s="53">
        <v>1975</v>
      </c>
      <c r="M1716" s="63">
        <f t="shared" si="172"/>
        <v>0.27272727272727271</v>
      </c>
      <c r="N1716" s="42" t="str">
        <f>IFERROR(VLOOKUP(C1716, マスタ!$E$2:$G$33, 3, TRUE), "")</f>
        <v>化学・医薬品</v>
      </c>
      <c r="O1716" s="15" t="str">
        <f>IF(F1716 = "", "", TEXT( WORKDAY(TEXT(LEFT(F1716, FIND("(", F1716) - 1), "yyyy/mm/dd"), 1, マスタ!$A$2:$A$106), "yyyymmdd"))</f>
        <v>20170919</v>
      </c>
      <c r="P1716" s="16">
        <v>42997</v>
      </c>
      <c r="Q1716" s="56">
        <v>2116</v>
      </c>
      <c r="R1716" s="56">
        <v>2116</v>
      </c>
      <c r="S1716" s="56">
        <v>2043</v>
      </c>
      <c r="T1716" s="15" t="str">
        <f t="shared" si="174"/>
        <v>無</v>
      </c>
      <c r="U1716" s="15" t="str">
        <f t="shared" si="175"/>
        <v>有</v>
      </c>
      <c r="V1716" s="67">
        <f t="shared" si="176"/>
        <v>1.0023866348448651E-2</v>
      </c>
      <c r="W1716" s="17" t="s">
        <v>966</v>
      </c>
      <c r="X1716" s="46">
        <v>-20</v>
      </c>
      <c r="Y1716" s="71">
        <f t="shared" si="173"/>
        <v>-9.5465393794749414</v>
      </c>
      <c r="Z1716" s="72">
        <v>2116</v>
      </c>
      <c r="AA1716" s="72">
        <v>2116</v>
      </c>
      <c r="AB1716" s="72">
        <v>2091</v>
      </c>
      <c r="AC1716" s="72">
        <v>2091</v>
      </c>
      <c r="AD1716" s="72">
        <v>2900</v>
      </c>
      <c r="AE1716" s="72">
        <v>2090</v>
      </c>
      <c r="AF1716" s="72">
        <v>2090</v>
      </c>
      <c r="AG1716" s="72">
        <v>2078</v>
      </c>
      <c r="AH1716" s="72">
        <v>2078</v>
      </c>
      <c r="AI1716" s="72">
        <v>200</v>
      </c>
      <c r="AJ1716" s="72">
        <v>2079</v>
      </c>
      <c r="AK1716" s="72">
        <v>2090</v>
      </c>
      <c r="AL1716" s="72">
        <v>2076</v>
      </c>
      <c r="AM1716" s="72">
        <v>2081</v>
      </c>
      <c r="AN1716" s="72">
        <v>600</v>
      </c>
      <c r="AO1716" s="72">
        <v>2084</v>
      </c>
      <c r="AP1716" s="72">
        <v>2084</v>
      </c>
      <c r="AQ1716" s="72">
        <v>2060</v>
      </c>
      <c r="AR1716" s="72">
        <v>2064</v>
      </c>
      <c r="AS1716" s="72">
        <v>1200</v>
      </c>
      <c r="AT1716" s="72">
        <v>2060</v>
      </c>
      <c r="AU1716" s="72">
        <v>2060</v>
      </c>
      <c r="AV1716" s="72">
        <v>2045</v>
      </c>
      <c r="AW1716" s="72">
        <v>2045</v>
      </c>
      <c r="AX1716" s="72">
        <v>300</v>
      </c>
      <c r="BC1716" s="72">
        <v>0</v>
      </c>
    </row>
    <row r="1717" spans="1:55" s="72" customFormat="1" ht="15">
      <c r="A1717" s="15" t="s">
        <v>18</v>
      </c>
      <c r="B1717" s="30">
        <v>34</v>
      </c>
      <c r="C1717" s="30">
        <v>3656</v>
      </c>
      <c r="D1717" s="10" t="s">
        <v>124</v>
      </c>
      <c r="E1717" s="15" t="s">
        <v>20</v>
      </c>
      <c r="F1717" s="15" t="s">
        <v>1112</v>
      </c>
      <c r="G1717" s="50">
        <v>1665</v>
      </c>
      <c r="H1717" s="50">
        <v>92</v>
      </c>
      <c r="I1717" s="58">
        <v>5.8500000000000003E-2</v>
      </c>
      <c r="J1717" s="50">
        <v>4812000</v>
      </c>
      <c r="K1717" s="50">
        <v>1671</v>
      </c>
      <c r="L1717" s="53">
        <v>1561</v>
      </c>
      <c r="M1717" s="63">
        <f t="shared" si="172"/>
        <v>5.4545454545454543E-2</v>
      </c>
      <c r="N1717" s="42" t="str">
        <f>IFERROR(VLOOKUP(C1717, マスタ!$E$2:$G$33, 3, TRUE), "")</f>
        <v>36</v>
      </c>
      <c r="O1717" s="15" t="str">
        <f>IF(F1717 = "", "", TEXT( WORKDAY(TEXT(LEFT(F1717, FIND("(", F1717) - 1), "yyyy/mm/dd"), 1, マスタ!$A$2:$A$106), "yyyymmdd"))</f>
        <v>20170919</v>
      </c>
      <c r="P1717" s="16">
        <v>42997</v>
      </c>
      <c r="Q1717" s="56">
        <v>1700</v>
      </c>
      <c r="R1717" s="56">
        <v>1753</v>
      </c>
      <c r="S1717" s="56">
        <v>1693</v>
      </c>
      <c r="T1717" s="15" t="str">
        <f t="shared" si="174"/>
        <v>有</v>
      </c>
      <c r="U1717" s="15" t="str">
        <f t="shared" si="175"/>
        <v>無</v>
      </c>
      <c r="V1717" s="67">
        <f t="shared" si="176"/>
        <v>2.1021021021021102E-2</v>
      </c>
      <c r="W1717" s="17" t="s">
        <v>968</v>
      </c>
      <c r="X1717" s="46">
        <v>33</v>
      </c>
      <c r="Y1717" s="71">
        <f t="shared" si="173"/>
        <v>19.81981981981982</v>
      </c>
      <c r="Z1717" s="72">
        <v>1700</v>
      </c>
      <c r="AA1717" s="72">
        <v>1719</v>
      </c>
      <c r="AB1717" s="72">
        <v>1693</v>
      </c>
      <c r="AC1717" s="72">
        <v>1703</v>
      </c>
      <c r="AD1717" s="72">
        <v>664800</v>
      </c>
      <c r="AE1717" s="72">
        <v>1703</v>
      </c>
      <c r="AF1717" s="72">
        <v>1725</v>
      </c>
      <c r="AG1717" s="72">
        <v>1698</v>
      </c>
      <c r="AH1717" s="72">
        <v>1724</v>
      </c>
      <c r="AI1717" s="72">
        <v>241800</v>
      </c>
      <c r="AJ1717" s="72">
        <v>1725</v>
      </c>
      <c r="AK1717" s="72">
        <v>1746</v>
      </c>
      <c r="AL1717" s="72">
        <v>1721</v>
      </c>
      <c r="AM1717" s="72">
        <v>1740</v>
      </c>
      <c r="AN1717" s="72">
        <v>303700</v>
      </c>
      <c r="AO1717" s="72">
        <v>1740</v>
      </c>
      <c r="AP1717" s="72">
        <v>1741</v>
      </c>
      <c r="AQ1717" s="72">
        <v>1721</v>
      </c>
      <c r="AR1717" s="72">
        <v>1726</v>
      </c>
      <c r="AS1717" s="72">
        <v>244700</v>
      </c>
      <c r="AT1717" s="72">
        <v>1726</v>
      </c>
      <c r="AU1717" s="72">
        <v>1733</v>
      </c>
      <c r="AV1717" s="72">
        <v>1716</v>
      </c>
      <c r="AW1717" s="72">
        <v>1720</v>
      </c>
      <c r="AX1717" s="72">
        <v>203500</v>
      </c>
      <c r="AY1717" s="72">
        <v>1719</v>
      </c>
      <c r="AZ1717" s="72">
        <v>1725</v>
      </c>
      <c r="BA1717" s="72">
        <v>1710</v>
      </c>
      <c r="BB1717" s="72">
        <v>1719</v>
      </c>
      <c r="BC1717" s="72">
        <v>139500</v>
      </c>
    </row>
    <row r="1718" spans="1:55" s="72" customFormat="1" ht="15">
      <c r="A1718" s="15" t="s">
        <v>18</v>
      </c>
      <c r="B1718" s="30">
        <v>35</v>
      </c>
      <c r="C1718" s="30">
        <v>4099</v>
      </c>
      <c r="D1718" s="10" t="s">
        <v>364</v>
      </c>
      <c r="E1718" s="15" t="s">
        <v>20</v>
      </c>
      <c r="F1718" s="15" t="s">
        <v>1112</v>
      </c>
      <c r="G1718" s="50">
        <v>1629</v>
      </c>
      <c r="H1718" s="50">
        <v>90</v>
      </c>
      <c r="I1718" s="58">
        <v>5.8500000000000003E-2</v>
      </c>
      <c r="J1718" s="50">
        <v>102000</v>
      </c>
      <c r="K1718" s="50">
        <v>1630</v>
      </c>
      <c r="L1718" s="53">
        <v>1540</v>
      </c>
      <c r="M1718" s="63">
        <f t="shared" si="172"/>
        <v>1.1111111111111112E-2</v>
      </c>
      <c r="N1718" s="42" t="str">
        <f>IFERROR(VLOOKUP(C1718, マスタ!$E$2:$G$33, 3, TRUE), "")</f>
        <v>化学・医薬品</v>
      </c>
      <c r="O1718" s="15" t="str">
        <f>IF(F1718 = "", "", TEXT( WORKDAY(TEXT(LEFT(F1718, FIND("(", F1718) - 1), "yyyy/mm/dd"), 1, マスタ!$A$2:$A$106), "yyyymmdd"))</f>
        <v>20170919</v>
      </c>
      <c r="P1718" s="16">
        <v>42997</v>
      </c>
      <c r="Q1718" s="56">
        <v>1630</v>
      </c>
      <c r="R1718" s="56">
        <v>1647</v>
      </c>
      <c r="S1718" s="56">
        <v>1630</v>
      </c>
      <c r="T1718" s="15" t="str">
        <f t="shared" si="174"/>
        <v>有</v>
      </c>
      <c r="U1718" s="15" t="str">
        <f t="shared" si="175"/>
        <v>無</v>
      </c>
      <c r="V1718" s="67">
        <f t="shared" si="176"/>
        <v>6.1387354205044709E-4</v>
      </c>
      <c r="W1718" s="17" t="s">
        <v>967</v>
      </c>
      <c r="X1718" s="46">
        <v>4</v>
      </c>
      <c r="Y1718" s="71">
        <f t="shared" si="173"/>
        <v>2.4554941682013505</v>
      </c>
      <c r="Z1718" s="72">
        <v>1630</v>
      </c>
      <c r="AA1718" s="72">
        <v>1630</v>
      </c>
      <c r="AB1718" s="72">
        <v>1630</v>
      </c>
      <c r="AC1718" s="72">
        <v>1630</v>
      </c>
      <c r="AD1718" s="72">
        <v>15000</v>
      </c>
      <c r="AI1718" s="72">
        <v>0</v>
      </c>
      <c r="AN1718" s="72">
        <v>0</v>
      </c>
      <c r="AS1718" s="72">
        <v>0</v>
      </c>
      <c r="AT1718" s="72">
        <v>1634</v>
      </c>
      <c r="AU1718" s="72">
        <v>1634</v>
      </c>
      <c r="AV1718" s="72">
        <v>1634</v>
      </c>
      <c r="AW1718" s="72">
        <v>1634</v>
      </c>
      <c r="AX1718" s="72">
        <v>2000</v>
      </c>
      <c r="BC1718" s="72">
        <v>0</v>
      </c>
    </row>
    <row r="1719" spans="1:55" s="72" customFormat="1" ht="15">
      <c r="A1719" s="15" t="s">
        <v>18</v>
      </c>
      <c r="B1719" s="30">
        <v>38</v>
      </c>
      <c r="C1719" s="30">
        <v>6516</v>
      </c>
      <c r="D1719" s="10" t="s">
        <v>293</v>
      </c>
      <c r="E1719" s="15" t="s">
        <v>20</v>
      </c>
      <c r="F1719" s="15" t="s">
        <v>1112</v>
      </c>
      <c r="G1719" s="50">
        <v>1324</v>
      </c>
      <c r="H1719" s="50">
        <v>70</v>
      </c>
      <c r="I1719" s="58">
        <v>5.5800000000000002E-2</v>
      </c>
      <c r="J1719" s="50">
        <v>407000</v>
      </c>
      <c r="K1719" s="50">
        <v>1324</v>
      </c>
      <c r="L1719" s="53">
        <v>1250</v>
      </c>
      <c r="M1719" s="63">
        <f t="shared" si="172"/>
        <v>0</v>
      </c>
      <c r="N1719" s="42" t="str">
        <f>IFERROR(VLOOKUP(C1719, マスタ!$E$2:$G$33, 3, TRUE), "")</f>
        <v>電気</v>
      </c>
      <c r="O1719" s="15" t="str">
        <f>IF(F1719 = "", "", TEXT( WORKDAY(TEXT(LEFT(F1719, FIND("(", F1719) - 1), "yyyy/mm/dd"), 1, マスタ!$A$2:$A$106), "yyyymmdd"))</f>
        <v>20170919</v>
      </c>
      <c r="P1719" s="16">
        <v>42997</v>
      </c>
      <c r="Q1719" s="56">
        <v>1340</v>
      </c>
      <c r="R1719" s="56">
        <v>1356</v>
      </c>
      <c r="S1719" s="56">
        <v>1329</v>
      </c>
      <c r="T1719" s="15" t="str">
        <f t="shared" si="174"/>
        <v>有</v>
      </c>
      <c r="U1719" s="15" t="str">
        <f t="shared" si="175"/>
        <v>無</v>
      </c>
      <c r="V1719" s="67">
        <f t="shared" si="176"/>
        <v>1.2084592145015005E-2</v>
      </c>
      <c r="W1719" s="17" t="s">
        <v>969</v>
      </c>
      <c r="X1719" s="46">
        <v>-8</v>
      </c>
      <c r="Y1719" s="71">
        <f t="shared" si="173"/>
        <v>-6.0422960725075532</v>
      </c>
      <c r="Z1719" s="72">
        <v>1340</v>
      </c>
      <c r="AA1719" s="72">
        <v>1356</v>
      </c>
      <c r="AB1719" s="72">
        <v>1340</v>
      </c>
      <c r="AC1719" s="72">
        <v>1351</v>
      </c>
      <c r="AD1719" s="72">
        <v>23000</v>
      </c>
      <c r="AE1719" s="72">
        <v>1343</v>
      </c>
      <c r="AF1719" s="72">
        <v>1351</v>
      </c>
      <c r="AG1719" s="72">
        <v>1343</v>
      </c>
      <c r="AH1719" s="72">
        <v>1345</v>
      </c>
      <c r="AI1719" s="72">
        <v>8000</v>
      </c>
      <c r="AN1719" s="72">
        <v>0</v>
      </c>
      <c r="AO1719" s="72">
        <v>1343</v>
      </c>
      <c r="AP1719" s="72">
        <v>1345</v>
      </c>
      <c r="AQ1719" s="72">
        <v>1340</v>
      </c>
      <c r="AR1719" s="72">
        <v>1340</v>
      </c>
      <c r="AS1719" s="72">
        <v>3000</v>
      </c>
      <c r="AT1719" s="72">
        <v>1334</v>
      </c>
      <c r="AU1719" s="72">
        <v>1334</v>
      </c>
      <c r="AV1719" s="72">
        <v>1329</v>
      </c>
      <c r="AW1719" s="72">
        <v>1332</v>
      </c>
      <c r="AX1719" s="72">
        <v>7000</v>
      </c>
      <c r="AY1719" s="72">
        <v>1331</v>
      </c>
      <c r="AZ1719" s="72">
        <v>1331</v>
      </c>
      <c r="BA1719" s="72">
        <v>1329</v>
      </c>
      <c r="BB1719" s="72">
        <v>1329</v>
      </c>
      <c r="BC1719" s="72">
        <v>2000</v>
      </c>
    </row>
    <row r="1720" spans="1:55" s="72" customFormat="1" ht="27">
      <c r="A1720" s="15" t="s">
        <v>18</v>
      </c>
      <c r="B1720" s="30">
        <v>39</v>
      </c>
      <c r="C1720" s="30">
        <v>2374</v>
      </c>
      <c r="D1720" s="10" t="s">
        <v>322</v>
      </c>
      <c r="E1720" s="15" t="s">
        <v>20</v>
      </c>
      <c r="F1720" s="15" t="s">
        <v>1112</v>
      </c>
      <c r="G1720" s="50">
        <v>2274</v>
      </c>
      <c r="H1720" s="50">
        <v>115</v>
      </c>
      <c r="I1720" s="58">
        <v>5.33E-2</v>
      </c>
      <c r="J1720" s="50">
        <v>43200</v>
      </c>
      <c r="K1720" s="50">
        <v>2285</v>
      </c>
      <c r="L1720" s="53">
        <v>2172</v>
      </c>
      <c r="M1720" s="63">
        <f t="shared" si="172"/>
        <v>9.7345132743362831E-2</v>
      </c>
      <c r="N1720" s="42" t="str">
        <f>IFERROR(VLOOKUP(C1720, マスタ!$E$2:$G$33, 3, TRUE), "")</f>
        <v>食品</v>
      </c>
      <c r="O1720" s="15" t="str">
        <f>IF(F1720 = "", "", TEXT( WORKDAY(TEXT(LEFT(F1720, FIND("(", F1720) - 1), "yyyy/mm/dd"), 1, マスタ!$A$2:$A$106), "yyyymmdd"))</f>
        <v>20170919</v>
      </c>
      <c r="P1720" s="16">
        <v>42997</v>
      </c>
      <c r="Q1720" s="56">
        <v>2272</v>
      </c>
      <c r="R1720" s="56">
        <v>2273</v>
      </c>
      <c r="S1720" s="56">
        <v>2235</v>
      </c>
      <c r="T1720" s="15" t="str">
        <f t="shared" si="174"/>
        <v>無</v>
      </c>
      <c r="U1720" s="15" t="str">
        <f t="shared" si="175"/>
        <v>有</v>
      </c>
      <c r="V1720" s="67">
        <f t="shared" si="176"/>
        <v>-8.7950747581355682E-4</v>
      </c>
      <c r="W1720" s="17" t="s">
        <v>969</v>
      </c>
      <c r="X1720" s="46">
        <v>-11</v>
      </c>
      <c r="Y1720" s="71">
        <f t="shared" si="173"/>
        <v>-4.8372911169744937</v>
      </c>
      <c r="Z1720" s="72">
        <v>2272</v>
      </c>
      <c r="AA1720" s="72">
        <v>2273</v>
      </c>
      <c r="AB1720" s="72">
        <v>2260</v>
      </c>
      <c r="AC1720" s="72">
        <v>2260</v>
      </c>
      <c r="AD1720" s="72">
        <v>11600</v>
      </c>
      <c r="AE1720" s="72">
        <v>2262</v>
      </c>
      <c r="AF1720" s="72">
        <v>2264</v>
      </c>
      <c r="AG1720" s="72">
        <v>2261</v>
      </c>
      <c r="AH1720" s="72">
        <v>2264</v>
      </c>
      <c r="AI1720" s="72">
        <v>300</v>
      </c>
      <c r="AJ1720" s="72">
        <v>2262</v>
      </c>
      <c r="AK1720" s="72">
        <v>2268</v>
      </c>
      <c r="AL1720" s="72">
        <v>2262</v>
      </c>
      <c r="AM1720" s="72">
        <v>2268</v>
      </c>
      <c r="AN1720" s="72">
        <v>300</v>
      </c>
      <c r="AO1720" s="72">
        <v>2262</v>
      </c>
      <c r="AP1720" s="72">
        <v>2262</v>
      </c>
      <c r="AQ1720" s="72">
        <v>2261</v>
      </c>
      <c r="AR1720" s="72">
        <v>2261</v>
      </c>
      <c r="AS1720" s="72">
        <v>200</v>
      </c>
      <c r="AX1720" s="72">
        <v>0</v>
      </c>
      <c r="AY1720" s="72">
        <v>2262</v>
      </c>
      <c r="AZ1720" s="72">
        <v>2262</v>
      </c>
      <c r="BA1720" s="72">
        <v>2261</v>
      </c>
      <c r="BB1720" s="72">
        <v>2261</v>
      </c>
      <c r="BC1720" s="72">
        <v>500</v>
      </c>
    </row>
    <row r="1721" spans="1:55" s="72" customFormat="1" ht="15">
      <c r="A1721" s="15" t="s">
        <v>18</v>
      </c>
      <c r="B1721" s="30">
        <v>41</v>
      </c>
      <c r="C1721" s="30">
        <v>1980</v>
      </c>
      <c r="D1721" s="10" t="s">
        <v>105</v>
      </c>
      <c r="E1721" s="15" t="s">
        <v>20</v>
      </c>
      <c r="F1721" s="15" t="s">
        <v>1112</v>
      </c>
      <c r="G1721" s="50">
        <v>1430</v>
      </c>
      <c r="H1721" s="50">
        <v>71</v>
      </c>
      <c r="I1721" s="58">
        <v>5.2200000000000003E-2</v>
      </c>
      <c r="J1721" s="50">
        <v>60000</v>
      </c>
      <c r="K1721" s="50">
        <v>1430</v>
      </c>
      <c r="L1721" s="53">
        <v>1352</v>
      </c>
      <c r="M1721" s="63">
        <f t="shared" si="172"/>
        <v>0</v>
      </c>
      <c r="N1721" s="42" t="str">
        <f>IFERROR(VLOOKUP(C1721, マスタ!$E$2:$G$33, 3, TRUE), "")</f>
        <v>建設</v>
      </c>
      <c r="O1721" s="15" t="str">
        <f>IF(F1721 = "", "", TEXT( WORKDAY(TEXT(LEFT(F1721, FIND("(", F1721) - 1), "yyyy/mm/dd"), 1, マスタ!$A$2:$A$106), "yyyymmdd"))</f>
        <v>20170919</v>
      </c>
      <c r="P1721" s="16">
        <v>42997</v>
      </c>
      <c r="Q1721" s="56">
        <v>1490</v>
      </c>
      <c r="R1721" s="56">
        <v>1535</v>
      </c>
      <c r="S1721" s="56">
        <v>1353</v>
      </c>
      <c r="T1721" s="15" t="str">
        <f t="shared" si="174"/>
        <v>有</v>
      </c>
      <c r="U1721" s="15" t="str">
        <f t="shared" si="175"/>
        <v>有</v>
      </c>
      <c r="V1721" s="67">
        <f t="shared" si="176"/>
        <v>4.195804195804187E-2</v>
      </c>
      <c r="W1721" s="17" t="s">
        <v>966</v>
      </c>
      <c r="X1721" s="46">
        <v>-14</v>
      </c>
      <c r="Y1721" s="71">
        <f t="shared" si="173"/>
        <v>-9.7902097902097918</v>
      </c>
      <c r="Z1721" s="72">
        <v>1490</v>
      </c>
      <c r="AA1721" s="72">
        <v>1500</v>
      </c>
      <c r="AB1721" s="72">
        <v>1490</v>
      </c>
      <c r="AC1721" s="72">
        <v>1500</v>
      </c>
      <c r="AD1721" s="72">
        <v>11000</v>
      </c>
      <c r="AE1721" s="72">
        <v>1535</v>
      </c>
      <c r="AF1721" s="72">
        <v>1535</v>
      </c>
      <c r="AG1721" s="72">
        <v>1443</v>
      </c>
      <c r="AH1721" s="72">
        <v>1443</v>
      </c>
      <c r="AI1721" s="72">
        <v>16000</v>
      </c>
      <c r="AJ1721" s="72">
        <v>1455</v>
      </c>
      <c r="AK1721" s="72">
        <v>1466</v>
      </c>
      <c r="AL1721" s="72">
        <v>1455</v>
      </c>
      <c r="AM1721" s="72">
        <v>1466</v>
      </c>
      <c r="AN1721" s="72">
        <v>6000</v>
      </c>
      <c r="AS1721" s="72">
        <v>0</v>
      </c>
      <c r="AX1721" s="72">
        <v>0</v>
      </c>
      <c r="AY1721" s="72">
        <v>1468</v>
      </c>
      <c r="AZ1721" s="72">
        <v>1468</v>
      </c>
      <c r="BA1721" s="72">
        <v>1448</v>
      </c>
      <c r="BB1721" s="72">
        <v>1451</v>
      </c>
      <c r="BC1721" s="72">
        <v>9000</v>
      </c>
    </row>
    <row r="1722" spans="1:55" s="72" customFormat="1" ht="15">
      <c r="A1722" s="15" t="s">
        <v>18</v>
      </c>
      <c r="B1722" s="30">
        <v>42</v>
      </c>
      <c r="C1722" s="30">
        <v>3193</v>
      </c>
      <c r="D1722" s="10" t="s">
        <v>591</v>
      </c>
      <c r="E1722" s="15" t="s">
        <v>20</v>
      </c>
      <c r="F1722" s="15" t="s">
        <v>1112</v>
      </c>
      <c r="G1722" s="50">
        <v>3235</v>
      </c>
      <c r="H1722" s="50">
        <v>160</v>
      </c>
      <c r="I1722" s="58">
        <v>5.1999999999999998E-2</v>
      </c>
      <c r="J1722" s="50">
        <v>921000</v>
      </c>
      <c r="K1722" s="50">
        <v>3245</v>
      </c>
      <c r="L1722" s="53">
        <v>3040</v>
      </c>
      <c r="M1722" s="63">
        <f t="shared" si="172"/>
        <v>4.878048780487805E-2</v>
      </c>
      <c r="N1722" s="42" t="str">
        <f>IFERROR(VLOOKUP(C1722, マスタ!$E$2:$G$33, 3, TRUE), "")</f>
        <v>繊維製品</v>
      </c>
      <c r="O1722" s="15" t="str">
        <f>IF(F1722 = "", "", TEXT( WORKDAY(TEXT(LEFT(F1722, FIND("(", F1722) - 1), "yyyy/mm/dd"), 1, マスタ!$A$2:$A$106), "yyyymmdd"))</f>
        <v>20170919</v>
      </c>
      <c r="P1722" s="16">
        <v>42997</v>
      </c>
      <c r="Q1722" s="56">
        <v>3290</v>
      </c>
      <c r="R1722" s="56">
        <v>3355</v>
      </c>
      <c r="S1722" s="56">
        <v>3225</v>
      </c>
      <c r="T1722" s="15" t="str">
        <f t="shared" si="174"/>
        <v>有</v>
      </c>
      <c r="U1722" s="15" t="str">
        <f t="shared" si="175"/>
        <v>有</v>
      </c>
      <c r="V1722" s="67">
        <f t="shared" si="176"/>
        <v>1.7001545595054068E-2</v>
      </c>
      <c r="W1722" s="17" t="s">
        <v>966</v>
      </c>
      <c r="X1722" s="46">
        <v>-32</v>
      </c>
      <c r="Y1722" s="71">
        <f t="shared" si="173"/>
        <v>-9.891808346213292</v>
      </c>
      <c r="Z1722" s="72">
        <v>3290</v>
      </c>
      <c r="AA1722" s="72">
        <v>3300</v>
      </c>
      <c r="AB1722" s="72">
        <v>3235</v>
      </c>
      <c r="AC1722" s="72">
        <v>3300</v>
      </c>
      <c r="AD1722" s="72">
        <v>52500</v>
      </c>
      <c r="AE1722" s="72">
        <v>3295</v>
      </c>
      <c r="AF1722" s="72">
        <v>3355</v>
      </c>
      <c r="AG1722" s="72">
        <v>3285</v>
      </c>
      <c r="AH1722" s="72">
        <v>3315</v>
      </c>
      <c r="AI1722" s="72">
        <v>20700</v>
      </c>
      <c r="AJ1722" s="72">
        <v>3315</v>
      </c>
      <c r="AK1722" s="72">
        <v>3325</v>
      </c>
      <c r="AL1722" s="72">
        <v>3275</v>
      </c>
      <c r="AM1722" s="72">
        <v>3310</v>
      </c>
      <c r="AN1722" s="72">
        <v>9800</v>
      </c>
      <c r="AO1722" s="72">
        <v>3310</v>
      </c>
      <c r="AP1722" s="72">
        <v>3335</v>
      </c>
      <c r="AQ1722" s="72">
        <v>3305</v>
      </c>
      <c r="AR1722" s="72">
        <v>3335</v>
      </c>
      <c r="AS1722" s="72">
        <v>7600</v>
      </c>
      <c r="AT1722" s="72">
        <v>3335</v>
      </c>
      <c r="AU1722" s="72">
        <v>3340</v>
      </c>
      <c r="AV1722" s="72">
        <v>3260</v>
      </c>
      <c r="AW1722" s="72">
        <v>3265</v>
      </c>
      <c r="AX1722" s="72">
        <v>16800</v>
      </c>
      <c r="AY1722" s="72">
        <v>3265</v>
      </c>
      <c r="AZ1722" s="72">
        <v>3270</v>
      </c>
      <c r="BA1722" s="72">
        <v>3250</v>
      </c>
      <c r="BB1722" s="72">
        <v>3255</v>
      </c>
      <c r="BC1722" s="72">
        <v>10900</v>
      </c>
    </row>
    <row r="1723" spans="1:55" s="72" customFormat="1" ht="15">
      <c r="A1723" s="15" t="s">
        <v>18</v>
      </c>
      <c r="B1723" s="30">
        <v>44</v>
      </c>
      <c r="C1723" s="30">
        <v>6490</v>
      </c>
      <c r="D1723" s="10" t="s">
        <v>84</v>
      </c>
      <c r="E1723" s="15" t="s">
        <v>20</v>
      </c>
      <c r="F1723" s="15" t="s">
        <v>1112</v>
      </c>
      <c r="G1723" s="50">
        <v>1648</v>
      </c>
      <c r="H1723" s="50">
        <v>80</v>
      </c>
      <c r="I1723" s="58">
        <v>5.0999999999999997E-2</v>
      </c>
      <c r="J1723" s="50">
        <v>340000</v>
      </c>
      <c r="K1723" s="50">
        <v>1662</v>
      </c>
      <c r="L1723" s="53">
        <v>1542</v>
      </c>
      <c r="M1723" s="63">
        <f t="shared" si="172"/>
        <v>0.11666666666666667</v>
      </c>
      <c r="N1723" s="42" t="str">
        <f>IFERROR(VLOOKUP(C1723, マスタ!$E$2:$G$33, 3, TRUE), "")</f>
        <v>機械</v>
      </c>
      <c r="O1723" s="15" t="str">
        <f>IF(F1723 = "", "", TEXT( WORKDAY(TEXT(LEFT(F1723, FIND("(", F1723) - 1), "yyyy/mm/dd"), 1, マスタ!$A$2:$A$106), "yyyymmdd"))</f>
        <v>20170919</v>
      </c>
      <c r="P1723" s="16">
        <v>42997</v>
      </c>
      <c r="Q1723" s="56">
        <v>1659</v>
      </c>
      <c r="R1723" s="56">
        <v>1670</v>
      </c>
      <c r="S1723" s="56">
        <v>1618</v>
      </c>
      <c r="T1723" s="15" t="str">
        <f t="shared" si="174"/>
        <v>無</v>
      </c>
      <c r="U1723" s="15" t="str">
        <f t="shared" si="175"/>
        <v>有</v>
      </c>
      <c r="V1723" s="67">
        <f t="shared" si="176"/>
        <v>6.6747572815533118E-3</v>
      </c>
      <c r="W1723" s="17" t="s">
        <v>966</v>
      </c>
      <c r="X1723" s="46">
        <v>-16</v>
      </c>
      <c r="Y1723" s="71">
        <f t="shared" si="173"/>
        <v>-9.7087378640776691</v>
      </c>
      <c r="Z1723" s="72">
        <v>1659</v>
      </c>
      <c r="AA1723" s="72">
        <v>1669</v>
      </c>
      <c r="AB1723" s="72">
        <v>1654</v>
      </c>
      <c r="AC1723" s="72">
        <v>1669</v>
      </c>
      <c r="AD1723" s="72">
        <v>14500</v>
      </c>
      <c r="AE1723" s="72">
        <v>1669</v>
      </c>
      <c r="AF1723" s="72">
        <v>1670</v>
      </c>
      <c r="AG1723" s="72">
        <v>1649</v>
      </c>
      <c r="AH1723" s="72">
        <v>1659</v>
      </c>
      <c r="AI1723" s="72">
        <v>9300</v>
      </c>
      <c r="AJ1723" s="72">
        <v>1661</v>
      </c>
      <c r="AK1723" s="72">
        <v>1668</v>
      </c>
      <c r="AL1723" s="72">
        <v>1661</v>
      </c>
      <c r="AM1723" s="72">
        <v>1664</v>
      </c>
      <c r="AN1723" s="72">
        <v>5500</v>
      </c>
      <c r="AO1723" s="72">
        <v>1664</v>
      </c>
      <c r="AP1723" s="72">
        <v>1664</v>
      </c>
      <c r="AQ1723" s="72">
        <v>1650</v>
      </c>
      <c r="AR1723" s="72">
        <v>1651</v>
      </c>
      <c r="AS1723" s="72">
        <v>5100</v>
      </c>
      <c r="AT1723" s="72">
        <v>1650</v>
      </c>
      <c r="AU1723" s="72">
        <v>1651</v>
      </c>
      <c r="AV1723" s="72">
        <v>1642</v>
      </c>
      <c r="AW1723" s="72">
        <v>1647</v>
      </c>
      <c r="AX1723" s="72">
        <v>9000</v>
      </c>
      <c r="AY1723" s="72">
        <v>1646</v>
      </c>
      <c r="AZ1723" s="72">
        <v>1647</v>
      </c>
      <c r="BA1723" s="72">
        <v>1645</v>
      </c>
      <c r="BB1723" s="72">
        <v>1646</v>
      </c>
      <c r="BC1723" s="72">
        <v>1100</v>
      </c>
    </row>
    <row r="1724" spans="1:55" s="72" customFormat="1" ht="15">
      <c r="A1724" s="15" t="s">
        <v>18</v>
      </c>
      <c r="B1724" s="30">
        <v>45</v>
      </c>
      <c r="C1724" s="30">
        <v>6505</v>
      </c>
      <c r="D1724" s="10" t="s">
        <v>202</v>
      </c>
      <c r="E1724" s="15" t="s">
        <v>20</v>
      </c>
      <c r="F1724" s="15" t="s">
        <v>1112</v>
      </c>
      <c r="G1724" s="50">
        <v>2350</v>
      </c>
      <c r="H1724" s="50">
        <v>114</v>
      </c>
      <c r="I1724" s="58">
        <v>5.0999999999999997E-2</v>
      </c>
      <c r="J1724" s="50">
        <v>118500</v>
      </c>
      <c r="K1724" s="50">
        <v>2350</v>
      </c>
      <c r="L1724" s="53">
        <v>2220</v>
      </c>
      <c r="M1724" s="63">
        <f t="shared" si="172"/>
        <v>0</v>
      </c>
      <c r="N1724" s="42" t="str">
        <f>IFERROR(VLOOKUP(C1724, マスタ!$E$2:$G$33, 3, TRUE), "")</f>
        <v>電気</v>
      </c>
      <c r="O1724" s="15" t="str">
        <f>IF(F1724 = "", "", TEXT( WORKDAY(TEXT(LEFT(F1724, FIND("(", F1724) - 1), "yyyy/mm/dd"), 1, マスタ!$A$2:$A$106), "yyyymmdd"))</f>
        <v>20170919</v>
      </c>
      <c r="P1724" s="16">
        <v>42997</v>
      </c>
      <c r="Q1724" s="56">
        <v>2400</v>
      </c>
      <c r="R1724" s="56">
        <v>2400</v>
      </c>
      <c r="S1724" s="56">
        <v>2327</v>
      </c>
      <c r="T1724" s="15" t="str">
        <f t="shared" si="174"/>
        <v>無</v>
      </c>
      <c r="U1724" s="15" t="str">
        <f t="shared" si="175"/>
        <v>有</v>
      </c>
      <c r="V1724" s="67">
        <f t="shared" si="176"/>
        <v>2.1276595744680771E-2</v>
      </c>
      <c r="W1724" s="17" t="s">
        <v>966</v>
      </c>
      <c r="X1724" s="46">
        <v>-23</v>
      </c>
      <c r="Y1724" s="71">
        <f t="shared" si="173"/>
        <v>-9.787234042553191</v>
      </c>
      <c r="Z1724" s="72">
        <v>2400</v>
      </c>
      <c r="AA1724" s="72">
        <v>2400</v>
      </c>
      <c r="AB1724" s="72">
        <v>2353</v>
      </c>
      <c r="AC1724" s="72">
        <v>2353</v>
      </c>
      <c r="AD1724" s="72">
        <v>11500</v>
      </c>
      <c r="AE1724" s="72">
        <v>2362</v>
      </c>
      <c r="AF1724" s="72">
        <v>2362</v>
      </c>
      <c r="AG1724" s="72">
        <v>2354</v>
      </c>
      <c r="AH1724" s="72">
        <v>2358</v>
      </c>
      <c r="AI1724" s="72">
        <v>1700</v>
      </c>
      <c r="AJ1724" s="72">
        <v>2365</v>
      </c>
      <c r="AK1724" s="72">
        <v>2370</v>
      </c>
      <c r="AL1724" s="72">
        <v>2363</v>
      </c>
      <c r="AM1724" s="72">
        <v>2363</v>
      </c>
      <c r="AN1724" s="72">
        <v>600</v>
      </c>
      <c r="AO1724" s="72">
        <v>2360</v>
      </c>
      <c r="AP1724" s="72">
        <v>2370</v>
      </c>
      <c r="AQ1724" s="72">
        <v>2354</v>
      </c>
      <c r="AR1724" s="72">
        <v>2362</v>
      </c>
      <c r="AS1724" s="72">
        <v>2100</v>
      </c>
      <c r="AT1724" s="72">
        <v>2362</v>
      </c>
      <c r="AU1724" s="72">
        <v>2368</v>
      </c>
      <c r="AV1724" s="72">
        <v>2358</v>
      </c>
      <c r="AW1724" s="72">
        <v>2368</v>
      </c>
      <c r="AX1724" s="72">
        <v>1800</v>
      </c>
      <c r="AY1724" s="72">
        <v>2368</v>
      </c>
      <c r="AZ1724" s="72">
        <v>2378</v>
      </c>
      <c r="BA1724" s="72">
        <v>2368</v>
      </c>
      <c r="BB1724" s="72">
        <v>2378</v>
      </c>
      <c r="BC1724" s="72">
        <v>300</v>
      </c>
    </row>
    <row r="1725" spans="1:55" s="72" customFormat="1" ht="15">
      <c r="A1725" s="15" t="s">
        <v>18</v>
      </c>
      <c r="B1725" s="30">
        <v>46</v>
      </c>
      <c r="C1725" s="30">
        <v>7475</v>
      </c>
      <c r="D1725" s="10" t="s">
        <v>662</v>
      </c>
      <c r="E1725" s="15" t="s">
        <v>20</v>
      </c>
      <c r="F1725" s="15" t="s">
        <v>1112</v>
      </c>
      <c r="G1725" s="50">
        <v>4250</v>
      </c>
      <c r="H1725" s="50">
        <v>205</v>
      </c>
      <c r="I1725" s="58">
        <v>5.0700000000000002E-2</v>
      </c>
      <c r="J1725" s="50">
        <v>57800</v>
      </c>
      <c r="K1725" s="50">
        <v>4345</v>
      </c>
      <c r="L1725" s="53">
        <v>4070</v>
      </c>
      <c r="M1725" s="63">
        <f t="shared" si="172"/>
        <v>0.34545454545454546</v>
      </c>
      <c r="N1725" s="42" t="str">
        <f>IFERROR(VLOOKUP(C1725, マスタ!$E$2:$G$33, 3, TRUE), "")</f>
        <v>輸送用機械</v>
      </c>
      <c r="O1725" s="15" t="str">
        <f>IF(F1725 = "", "", TEXT( WORKDAY(TEXT(LEFT(F1725, FIND("(", F1725) - 1), "yyyy/mm/dd"), 1, マスタ!$A$2:$A$106), "yyyymmdd"))</f>
        <v>20170919</v>
      </c>
      <c r="P1725" s="16">
        <v>42997</v>
      </c>
      <c r="Q1725" s="56">
        <v>4310</v>
      </c>
      <c r="R1725" s="56">
        <v>4310</v>
      </c>
      <c r="S1725" s="56">
        <v>4180</v>
      </c>
      <c r="T1725" s="15" t="str">
        <f t="shared" si="174"/>
        <v>無</v>
      </c>
      <c r="U1725" s="15" t="str">
        <f t="shared" si="175"/>
        <v>有</v>
      </c>
      <c r="V1725" s="67">
        <f t="shared" si="176"/>
        <v>1.4117647058823568E-2</v>
      </c>
      <c r="W1725" s="17" t="s">
        <v>966</v>
      </c>
      <c r="X1725" s="46">
        <v>-42</v>
      </c>
      <c r="Y1725" s="71">
        <f t="shared" si="173"/>
        <v>-9.882352941176471</v>
      </c>
      <c r="Z1725" s="72">
        <v>4310</v>
      </c>
      <c r="AA1725" s="72">
        <v>4310</v>
      </c>
      <c r="AB1725" s="72">
        <v>4275</v>
      </c>
      <c r="AC1725" s="72">
        <v>4275</v>
      </c>
      <c r="AD1725" s="72">
        <v>2100</v>
      </c>
      <c r="AE1725" s="72">
        <v>4265</v>
      </c>
      <c r="AF1725" s="72">
        <v>4265</v>
      </c>
      <c r="AG1725" s="72">
        <v>4235</v>
      </c>
      <c r="AH1725" s="72">
        <v>4245</v>
      </c>
      <c r="AI1725" s="72">
        <v>1000</v>
      </c>
      <c r="AJ1725" s="72">
        <v>4240</v>
      </c>
      <c r="AK1725" s="72">
        <v>4255</v>
      </c>
      <c r="AL1725" s="72">
        <v>4240</v>
      </c>
      <c r="AM1725" s="72">
        <v>4255</v>
      </c>
      <c r="AN1725" s="72">
        <v>500</v>
      </c>
      <c r="AS1725" s="72">
        <v>0</v>
      </c>
      <c r="AT1725" s="72">
        <v>4255</v>
      </c>
      <c r="AU1725" s="72">
        <v>4255</v>
      </c>
      <c r="AV1725" s="72">
        <v>4220</v>
      </c>
      <c r="AW1725" s="72">
        <v>4220</v>
      </c>
      <c r="AX1725" s="72">
        <v>900</v>
      </c>
      <c r="AY1725" s="72">
        <v>4225</v>
      </c>
      <c r="AZ1725" s="72">
        <v>4245</v>
      </c>
      <c r="BA1725" s="72">
        <v>4225</v>
      </c>
      <c r="BB1725" s="72">
        <v>4245</v>
      </c>
      <c r="BC1725" s="72">
        <v>600</v>
      </c>
    </row>
    <row r="1726" spans="1:55" s="72" customFormat="1" ht="15">
      <c r="A1726" s="15" t="s">
        <v>18</v>
      </c>
      <c r="B1726" s="30">
        <v>47</v>
      </c>
      <c r="C1726" s="30">
        <v>6462</v>
      </c>
      <c r="D1726" s="10" t="s">
        <v>649</v>
      </c>
      <c r="E1726" s="15" t="s">
        <v>20</v>
      </c>
      <c r="F1726" s="15" t="s">
        <v>1112</v>
      </c>
      <c r="G1726" s="50">
        <v>5410</v>
      </c>
      <c r="H1726" s="50">
        <v>260</v>
      </c>
      <c r="I1726" s="58">
        <v>5.0500000000000003E-2</v>
      </c>
      <c r="J1726" s="50">
        <v>55700</v>
      </c>
      <c r="K1726" s="50">
        <v>5410</v>
      </c>
      <c r="L1726" s="53">
        <v>5180</v>
      </c>
      <c r="M1726" s="63">
        <f t="shared" si="172"/>
        <v>0</v>
      </c>
      <c r="N1726" s="42" t="str">
        <f>IFERROR(VLOOKUP(C1726, マスタ!$E$2:$G$33, 3, TRUE), "")</f>
        <v>機械</v>
      </c>
      <c r="O1726" s="15" t="str">
        <f>IF(F1726 = "", "", TEXT( WORKDAY(TEXT(LEFT(F1726, FIND("(", F1726) - 1), "yyyy/mm/dd"), 1, マスタ!$A$2:$A$106), "yyyymmdd"))</f>
        <v>20170919</v>
      </c>
      <c r="P1726" s="16">
        <v>42997</v>
      </c>
      <c r="Q1726" s="56">
        <v>5410</v>
      </c>
      <c r="R1726" s="56">
        <v>5640</v>
      </c>
      <c r="S1726" s="56">
        <v>5410</v>
      </c>
      <c r="T1726" s="15" t="str">
        <f t="shared" si="174"/>
        <v>有</v>
      </c>
      <c r="U1726" s="15" t="str">
        <f t="shared" si="175"/>
        <v>無</v>
      </c>
      <c r="V1726" s="67">
        <f t="shared" si="176"/>
        <v>0</v>
      </c>
      <c r="W1726" s="17" t="s">
        <v>967</v>
      </c>
      <c r="X1726" s="46">
        <v>30</v>
      </c>
      <c r="Y1726" s="71">
        <f t="shared" si="173"/>
        <v>5.5452865064695009</v>
      </c>
      <c r="Z1726" s="72">
        <v>5410</v>
      </c>
      <c r="AA1726" s="72">
        <v>5450</v>
      </c>
      <c r="AB1726" s="72">
        <v>5410</v>
      </c>
      <c r="AC1726" s="72">
        <v>5450</v>
      </c>
      <c r="AD1726" s="72">
        <v>1700</v>
      </c>
      <c r="AE1726" s="72">
        <v>5450</v>
      </c>
      <c r="AF1726" s="72">
        <v>5450</v>
      </c>
      <c r="AG1726" s="72">
        <v>5450</v>
      </c>
      <c r="AH1726" s="72">
        <v>5450</v>
      </c>
      <c r="AI1726" s="72">
        <v>100</v>
      </c>
      <c r="AJ1726" s="72">
        <v>5450</v>
      </c>
      <c r="AK1726" s="72">
        <v>5470</v>
      </c>
      <c r="AL1726" s="72">
        <v>5450</v>
      </c>
      <c r="AM1726" s="72">
        <v>5470</v>
      </c>
      <c r="AN1726" s="72">
        <v>600</v>
      </c>
      <c r="AO1726" s="72">
        <v>5460</v>
      </c>
      <c r="AP1726" s="72">
        <v>5460</v>
      </c>
      <c r="AQ1726" s="72">
        <v>5440</v>
      </c>
      <c r="AR1726" s="72">
        <v>5440</v>
      </c>
      <c r="AS1726" s="72">
        <v>400</v>
      </c>
      <c r="AT1726" s="72">
        <v>5420</v>
      </c>
      <c r="AU1726" s="72">
        <v>5440</v>
      </c>
      <c r="AV1726" s="72">
        <v>5420</v>
      </c>
      <c r="AW1726" s="72">
        <v>5440</v>
      </c>
      <c r="AX1726" s="72">
        <v>300</v>
      </c>
      <c r="AY1726" s="72">
        <v>5440</v>
      </c>
      <c r="AZ1726" s="72">
        <v>5440</v>
      </c>
      <c r="BA1726" s="72">
        <v>5440</v>
      </c>
      <c r="BB1726" s="72">
        <v>5440</v>
      </c>
      <c r="BC1726" s="72">
        <v>200</v>
      </c>
    </row>
    <row r="1727" spans="1:55" s="72" customFormat="1" ht="15">
      <c r="A1727" s="15" t="s">
        <v>18</v>
      </c>
      <c r="B1727" s="30">
        <v>49</v>
      </c>
      <c r="C1727" s="30">
        <v>4217</v>
      </c>
      <c r="D1727" s="10" t="s">
        <v>1115</v>
      </c>
      <c r="E1727" s="15" t="s">
        <v>20</v>
      </c>
      <c r="F1727" s="15" t="s">
        <v>1112</v>
      </c>
      <c r="G1727" s="50">
        <v>3245</v>
      </c>
      <c r="H1727" s="50">
        <v>155</v>
      </c>
      <c r="I1727" s="58">
        <v>5.0200000000000002E-2</v>
      </c>
      <c r="J1727" s="50">
        <v>2038000</v>
      </c>
      <c r="K1727" s="50">
        <v>3260</v>
      </c>
      <c r="L1727" s="53">
        <v>3105</v>
      </c>
      <c r="M1727" s="63">
        <f t="shared" si="172"/>
        <v>9.6774193548387094E-2</v>
      </c>
      <c r="N1727" s="42" t="str">
        <f>IFERROR(VLOOKUP(C1727, マスタ!$E$2:$G$33, 3, TRUE), "")</f>
        <v>化学・医薬品</v>
      </c>
      <c r="O1727" s="15" t="str">
        <f>IF(F1727 = "", "", TEXT( WORKDAY(TEXT(LEFT(F1727, FIND("(", F1727) - 1), "yyyy/mm/dd"), 1, マスタ!$A$2:$A$106), "yyyymmdd"))</f>
        <v>20170919</v>
      </c>
      <c r="P1727" s="16">
        <v>42997</v>
      </c>
      <c r="Q1727" s="56">
        <v>3275</v>
      </c>
      <c r="R1727" s="56">
        <v>3280</v>
      </c>
      <c r="S1727" s="56">
        <v>3210</v>
      </c>
      <c r="T1727" s="15" t="str">
        <f t="shared" si="174"/>
        <v>無</v>
      </c>
      <c r="U1727" s="15" t="str">
        <f t="shared" si="175"/>
        <v>有</v>
      </c>
      <c r="V1727" s="67">
        <f t="shared" si="176"/>
        <v>9.244992295839749E-3</v>
      </c>
      <c r="W1727" s="17" t="s">
        <v>966</v>
      </c>
      <c r="X1727" s="46">
        <v>-32</v>
      </c>
      <c r="Y1727" s="71">
        <f t="shared" si="173"/>
        <v>-9.8613251155624049</v>
      </c>
      <c r="Z1727" s="72">
        <v>3275</v>
      </c>
      <c r="AA1727" s="72">
        <v>3280</v>
      </c>
      <c r="AB1727" s="72">
        <v>3260</v>
      </c>
      <c r="AC1727" s="72">
        <v>3270</v>
      </c>
      <c r="AD1727" s="72">
        <v>74200</v>
      </c>
      <c r="AE1727" s="72">
        <v>3265</v>
      </c>
      <c r="AF1727" s="72">
        <v>3265</v>
      </c>
      <c r="AG1727" s="72">
        <v>3250</v>
      </c>
      <c r="AH1727" s="72">
        <v>3255</v>
      </c>
      <c r="AI1727" s="72">
        <v>20300</v>
      </c>
      <c r="AJ1727" s="72">
        <v>3255</v>
      </c>
      <c r="AK1727" s="72">
        <v>3255</v>
      </c>
      <c r="AL1727" s="72">
        <v>3240</v>
      </c>
      <c r="AM1727" s="72">
        <v>3240</v>
      </c>
      <c r="AN1727" s="72">
        <v>19900</v>
      </c>
      <c r="AO1727" s="72">
        <v>3240</v>
      </c>
      <c r="AP1727" s="72">
        <v>3240</v>
      </c>
      <c r="AQ1727" s="72">
        <v>3215</v>
      </c>
      <c r="AR1727" s="72">
        <v>3225</v>
      </c>
      <c r="AS1727" s="72">
        <v>40500</v>
      </c>
      <c r="AT1727" s="72">
        <v>3225</v>
      </c>
      <c r="AU1727" s="72">
        <v>3230</v>
      </c>
      <c r="AV1727" s="72">
        <v>3220</v>
      </c>
      <c r="AW1727" s="72">
        <v>3225</v>
      </c>
      <c r="AX1727" s="72">
        <v>23900</v>
      </c>
      <c r="AY1727" s="72">
        <v>3225</v>
      </c>
      <c r="AZ1727" s="72">
        <v>3225</v>
      </c>
      <c r="BA1727" s="72">
        <v>3210</v>
      </c>
      <c r="BB1727" s="72">
        <v>3215</v>
      </c>
      <c r="BC1727" s="72">
        <v>19200</v>
      </c>
    </row>
    <row r="1728" spans="1:55" s="72" customFormat="1" ht="27">
      <c r="A1728" s="15" t="s">
        <v>540</v>
      </c>
      <c r="B1728" s="30">
        <v>2</v>
      </c>
      <c r="C1728" s="30">
        <v>2884</v>
      </c>
      <c r="D1728" s="10" t="s">
        <v>199</v>
      </c>
      <c r="E1728" s="15" t="s">
        <v>20</v>
      </c>
      <c r="F1728" s="15" t="s">
        <v>1116</v>
      </c>
      <c r="G1728" s="50">
        <v>4485</v>
      </c>
      <c r="H1728" s="50">
        <v>580</v>
      </c>
      <c r="I1728" s="58">
        <v>0.14849999999999999</v>
      </c>
      <c r="J1728" s="50">
        <v>197900</v>
      </c>
      <c r="K1728" s="50">
        <v>4490</v>
      </c>
      <c r="L1728" s="53">
        <v>3970</v>
      </c>
      <c r="M1728" s="63">
        <f t="shared" ref="M1728:M1766" si="192">IFERROR((K1728-G1728) / (K1728-L1728), "")</f>
        <v>9.6153846153846159E-3</v>
      </c>
      <c r="N1728" s="42" t="str">
        <f>IFERROR(VLOOKUP(C1728, マスタ!$E$2:$G$33, 3, TRUE), "")</f>
        <v>食品</v>
      </c>
      <c r="O1728" s="15" t="str">
        <f>IF(F1728 = "", "", TEXT( WORKDAY(TEXT(LEFT(F1728, FIND("(", F1728) - 1), "yyyy/mm/dd"), 1, マスタ!$A$2:$A$106), "yyyymmdd"))</f>
        <v>20170920</v>
      </c>
      <c r="P1728" s="16">
        <v>42998</v>
      </c>
      <c r="Q1728" s="56">
        <v>4415</v>
      </c>
      <c r="R1728" s="56">
        <v>4435</v>
      </c>
      <c r="S1728" s="56">
        <v>4235</v>
      </c>
      <c r="T1728" s="15" t="str">
        <f t="shared" ref="T1728:T1766" si="193">IF(Q1728="", "", IF(R1728-Q1728&gt;=ROUNDDOWN(G1728/100, 0), "有", "無"))</f>
        <v>無</v>
      </c>
      <c r="U1728" s="15" t="str">
        <f t="shared" ref="U1728:U1766" si="194">IF(Q1728="", "", IF(Q1728-S1728&gt;=ROUNDDOWN(G1728/100, 0), "有", "無"))</f>
        <v>有</v>
      </c>
      <c r="V1728" s="67">
        <f t="shared" ref="V1728:V1766" si="195">IF(Q1728="", "", Q1728/G1728-1)</f>
        <v>-1.5607580824972156E-2</v>
      </c>
      <c r="W1728" s="17" t="s">
        <v>966</v>
      </c>
      <c r="X1728" s="46">
        <v>-44</v>
      </c>
      <c r="Y1728" s="71">
        <f t="shared" ref="Y1728:Y1766" si="196">IFERROR(X1728/G1728*1000,"")</f>
        <v>-9.810479375696767</v>
      </c>
      <c r="Z1728" s="72">
        <v>4415</v>
      </c>
      <c r="AA1728" s="72">
        <v>4435</v>
      </c>
      <c r="AB1728" s="72">
        <v>4405</v>
      </c>
      <c r="AC1728" s="72">
        <v>4405</v>
      </c>
      <c r="AD1728" s="72">
        <v>9100</v>
      </c>
      <c r="AE1728" s="72">
        <v>4405</v>
      </c>
      <c r="AF1728" s="72">
        <v>4405</v>
      </c>
      <c r="AG1728" s="72">
        <v>4335</v>
      </c>
      <c r="AH1728" s="72">
        <v>4360</v>
      </c>
      <c r="AI1728" s="72">
        <v>5000</v>
      </c>
      <c r="AJ1728" s="72">
        <v>4360</v>
      </c>
      <c r="AK1728" s="72">
        <v>4360</v>
      </c>
      <c r="AL1728" s="72">
        <v>4275</v>
      </c>
      <c r="AM1728" s="72">
        <v>4290</v>
      </c>
      <c r="AN1728" s="72">
        <v>2800</v>
      </c>
      <c r="AO1728" s="72">
        <v>4275</v>
      </c>
      <c r="AP1728" s="72">
        <v>4285</v>
      </c>
      <c r="AQ1728" s="72">
        <v>4235</v>
      </c>
      <c r="AR1728" s="72">
        <v>4280</v>
      </c>
      <c r="AS1728" s="72">
        <v>5000</v>
      </c>
      <c r="AT1728" s="72">
        <v>4290</v>
      </c>
      <c r="AU1728" s="72">
        <v>4350</v>
      </c>
      <c r="AV1728" s="72">
        <v>4285</v>
      </c>
      <c r="AW1728" s="72">
        <v>4345</v>
      </c>
      <c r="AX1728" s="72">
        <v>3700</v>
      </c>
      <c r="AY1728" s="72">
        <v>4350</v>
      </c>
      <c r="AZ1728" s="72">
        <v>4375</v>
      </c>
      <c r="BA1728" s="72">
        <v>4320</v>
      </c>
      <c r="BB1728" s="72">
        <v>4345</v>
      </c>
      <c r="BC1728" s="72">
        <v>4900</v>
      </c>
    </row>
    <row r="1729" spans="1:55" s="72" customFormat="1" ht="27">
      <c r="A1729" s="15" t="s">
        <v>1124</v>
      </c>
      <c r="B1729" s="30">
        <v>3</v>
      </c>
      <c r="C1729" s="30">
        <v>6140</v>
      </c>
      <c r="D1729" s="10" t="s">
        <v>1117</v>
      </c>
      <c r="E1729" s="15" t="s">
        <v>20</v>
      </c>
      <c r="F1729" s="15" t="s">
        <v>1116</v>
      </c>
      <c r="G1729" s="50">
        <v>1132</v>
      </c>
      <c r="H1729" s="50">
        <v>133</v>
      </c>
      <c r="I1729" s="58">
        <v>0.1331</v>
      </c>
      <c r="J1729" s="50">
        <v>2521100</v>
      </c>
      <c r="K1729" s="50">
        <v>1148</v>
      </c>
      <c r="L1729" s="53">
        <v>1093</v>
      </c>
      <c r="M1729" s="63">
        <f t="shared" si="192"/>
        <v>0.29090909090909089</v>
      </c>
      <c r="N1729" s="42" t="str">
        <f>IFERROR(VLOOKUP(C1729, マスタ!$E$2:$G$33, 3, TRUE), "")</f>
        <v>機械</v>
      </c>
      <c r="O1729" s="15" t="str">
        <f>IF(F1729 = "", "", TEXT( WORKDAY(TEXT(LEFT(F1729, FIND("(", F1729) - 1), "yyyy/mm/dd"), 1, マスタ!$A$2:$A$106), "yyyymmdd"))</f>
        <v>20170920</v>
      </c>
      <c r="P1729" s="16">
        <v>42998</v>
      </c>
      <c r="Q1729" s="56">
        <v>1105</v>
      </c>
      <c r="R1729" s="56">
        <v>1110</v>
      </c>
      <c r="S1729" s="56">
        <v>1063</v>
      </c>
      <c r="T1729" s="15" t="str">
        <f t="shared" si="193"/>
        <v>無</v>
      </c>
      <c r="U1729" s="15" t="str">
        <f t="shared" si="194"/>
        <v>有</v>
      </c>
      <c r="V1729" s="67">
        <f t="shared" si="195"/>
        <v>-2.3851590106007015E-2</v>
      </c>
      <c r="W1729" s="17" t="s">
        <v>966</v>
      </c>
      <c r="X1729" s="46">
        <v>-11</v>
      </c>
      <c r="Y1729" s="71">
        <f t="shared" si="196"/>
        <v>-9.7173144876325086</v>
      </c>
      <c r="Z1729" s="72">
        <v>1105</v>
      </c>
      <c r="AA1729" s="72">
        <v>1107</v>
      </c>
      <c r="AB1729" s="72">
        <v>1069</v>
      </c>
      <c r="AC1729" s="72">
        <v>1073</v>
      </c>
      <c r="AD1729" s="72">
        <v>223400</v>
      </c>
      <c r="AE1729" s="72">
        <v>1072</v>
      </c>
      <c r="AF1729" s="72">
        <v>1074</v>
      </c>
      <c r="AG1729" s="72">
        <v>1063</v>
      </c>
      <c r="AH1729" s="72">
        <v>1066</v>
      </c>
      <c r="AI1729" s="72">
        <v>85500</v>
      </c>
      <c r="AJ1729" s="72">
        <v>1068</v>
      </c>
      <c r="AK1729" s="72">
        <v>1086</v>
      </c>
      <c r="AL1729" s="72">
        <v>1065</v>
      </c>
      <c r="AM1729" s="72">
        <v>1081</v>
      </c>
      <c r="AN1729" s="72">
        <v>70400</v>
      </c>
      <c r="AO1729" s="72">
        <v>1080</v>
      </c>
      <c r="AP1729" s="72">
        <v>1097</v>
      </c>
      <c r="AQ1729" s="72">
        <v>1080</v>
      </c>
      <c r="AR1729" s="72">
        <v>1094</v>
      </c>
      <c r="AS1729" s="72">
        <v>46700</v>
      </c>
      <c r="AT1729" s="72">
        <v>1094</v>
      </c>
      <c r="AU1729" s="72">
        <v>1094</v>
      </c>
      <c r="AV1729" s="72">
        <v>1086</v>
      </c>
      <c r="AW1729" s="72">
        <v>1086</v>
      </c>
      <c r="AX1729" s="72">
        <v>21800</v>
      </c>
      <c r="AY1729" s="72">
        <v>1087</v>
      </c>
      <c r="AZ1729" s="72">
        <v>1092</v>
      </c>
      <c r="BA1729" s="72">
        <v>1085</v>
      </c>
      <c r="BB1729" s="72">
        <v>1087</v>
      </c>
      <c r="BC1729" s="72">
        <v>25000</v>
      </c>
    </row>
    <row r="1730" spans="1:55" s="72" customFormat="1" ht="15">
      <c r="A1730" s="15" t="s">
        <v>1124</v>
      </c>
      <c r="B1730" s="30">
        <v>4</v>
      </c>
      <c r="C1730" s="30">
        <v>3667</v>
      </c>
      <c r="D1730" s="10" t="s">
        <v>28</v>
      </c>
      <c r="E1730" s="15" t="s">
        <v>20</v>
      </c>
      <c r="F1730" s="15" t="s">
        <v>1116</v>
      </c>
      <c r="G1730" s="50">
        <v>2500</v>
      </c>
      <c r="H1730" s="50">
        <v>269</v>
      </c>
      <c r="I1730" s="58">
        <v>0.1206</v>
      </c>
      <c r="J1730" s="50">
        <v>2843200</v>
      </c>
      <c r="K1730" s="50">
        <v>2596</v>
      </c>
      <c r="L1730" s="53">
        <v>2289</v>
      </c>
      <c r="M1730" s="63">
        <f t="shared" si="192"/>
        <v>0.31270358306188922</v>
      </c>
      <c r="N1730" s="42" t="str">
        <f>IFERROR(VLOOKUP(C1730, マスタ!$E$2:$G$33, 3, TRUE), "")</f>
        <v>36</v>
      </c>
      <c r="O1730" s="15" t="str">
        <f>IF(F1730 = "", "", TEXT( WORKDAY(TEXT(LEFT(F1730, FIND("(", F1730) - 1), "yyyy/mm/dd"), 1, マスタ!$A$2:$A$106), "yyyymmdd"))</f>
        <v>20170920</v>
      </c>
      <c r="P1730" s="16">
        <v>42998</v>
      </c>
      <c r="Q1730" s="56">
        <v>2450</v>
      </c>
      <c r="R1730" s="56">
        <v>2665</v>
      </c>
      <c r="S1730" s="56">
        <v>2385</v>
      </c>
      <c r="T1730" s="15" t="str">
        <f t="shared" si="193"/>
        <v>有</v>
      </c>
      <c r="U1730" s="15" t="str">
        <f t="shared" si="194"/>
        <v>有</v>
      </c>
      <c r="V1730" s="67">
        <f t="shared" si="195"/>
        <v>-2.0000000000000018E-2</v>
      </c>
      <c r="W1730" s="17" t="s">
        <v>966</v>
      </c>
      <c r="X1730" s="46">
        <v>-25</v>
      </c>
      <c r="Y1730" s="71">
        <f t="shared" si="196"/>
        <v>-10</v>
      </c>
      <c r="Z1730" s="72">
        <v>2450</v>
      </c>
      <c r="AA1730" s="72">
        <v>2466</v>
      </c>
      <c r="AB1730" s="72">
        <v>2385</v>
      </c>
      <c r="AC1730" s="72">
        <v>2429</v>
      </c>
      <c r="AD1730" s="72">
        <v>328400</v>
      </c>
      <c r="AE1730" s="72">
        <v>2430</v>
      </c>
      <c r="AF1730" s="72">
        <v>2465</v>
      </c>
      <c r="AG1730" s="72">
        <v>2417</v>
      </c>
      <c r="AH1730" s="72">
        <v>2465</v>
      </c>
      <c r="AI1730" s="72">
        <v>50100</v>
      </c>
      <c r="AJ1730" s="72">
        <v>2461</v>
      </c>
      <c r="AK1730" s="72">
        <v>2471</v>
      </c>
      <c r="AL1730" s="72">
        <v>2423</v>
      </c>
      <c r="AM1730" s="72">
        <v>2430</v>
      </c>
      <c r="AN1730" s="72">
        <v>41000</v>
      </c>
      <c r="AO1730" s="72">
        <v>2431</v>
      </c>
      <c r="AP1730" s="72">
        <v>2439</v>
      </c>
      <c r="AQ1730" s="72">
        <v>2420</v>
      </c>
      <c r="AR1730" s="72">
        <v>2434</v>
      </c>
      <c r="AS1730" s="72">
        <v>28000</v>
      </c>
      <c r="AT1730" s="72">
        <v>2434</v>
      </c>
      <c r="AU1730" s="72">
        <v>2497</v>
      </c>
      <c r="AV1730" s="72">
        <v>2434</v>
      </c>
      <c r="AW1730" s="72">
        <v>2480</v>
      </c>
      <c r="AX1730" s="72">
        <v>78300</v>
      </c>
      <c r="AY1730" s="72">
        <v>2479</v>
      </c>
      <c r="AZ1730" s="72">
        <v>2485</v>
      </c>
      <c r="BA1730" s="72">
        <v>2462</v>
      </c>
      <c r="BB1730" s="72">
        <v>2470</v>
      </c>
      <c r="BC1730" s="72">
        <v>31300</v>
      </c>
    </row>
    <row r="1731" spans="1:55" s="72" customFormat="1" ht="15">
      <c r="A1731" s="15" t="s">
        <v>1124</v>
      </c>
      <c r="B1731" s="30">
        <v>6</v>
      </c>
      <c r="C1731" s="30">
        <v>9997</v>
      </c>
      <c r="D1731" s="10" t="s">
        <v>492</v>
      </c>
      <c r="E1731" s="15" t="s">
        <v>20</v>
      </c>
      <c r="F1731" s="15" t="s">
        <v>1116</v>
      </c>
      <c r="G1731" s="50">
        <v>1121</v>
      </c>
      <c r="H1731" s="50">
        <v>96</v>
      </c>
      <c r="I1731" s="58">
        <v>9.3700000000000006E-2</v>
      </c>
      <c r="J1731" s="50">
        <v>674100</v>
      </c>
      <c r="K1731" s="50">
        <v>1135</v>
      </c>
      <c r="L1731" s="53">
        <v>1105</v>
      </c>
      <c r="M1731" s="63">
        <f t="shared" si="192"/>
        <v>0.46666666666666667</v>
      </c>
      <c r="N1731" s="42" t="str">
        <f>IFERROR(VLOOKUP(C1731, マスタ!$E$2:$G$33, 3, TRUE), "")</f>
        <v>サービス</v>
      </c>
      <c r="O1731" s="15" t="str">
        <f>IF(F1731 = "", "", TEXT( WORKDAY(TEXT(LEFT(F1731, FIND("(", F1731) - 1), "yyyy/mm/dd"), 1, マスタ!$A$2:$A$106), "yyyymmdd"))</f>
        <v>20170920</v>
      </c>
      <c r="P1731" s="16">
        <v>42998</v>
      </c>
      <c r="Q1731" s="56">
        <v>1119</v>
      </c>
      <c r="R1731" s="56">
        <v>1125</v>
      </c>
      <c r="S1731" s="56">
        <v>1099</v>
      </c>
      <c r="T1731" s="15" t="str">
        <f t="shared" si="193"/>
        <v>無</v>
      </c>
      <c r="U1731" s="15" t="str">
        <f t="shared" si="194"/>
        <v>有</v>
      </c>
      <c r="V1731" s="67">
        <f t="shared" si="195"/>
        <v>-1.784121320249743E-3</v>
      </c>
      <c r="W1731" s="17" t="s">
        <v>966</v>
      </c>
      <c r="X1731" s="46">
        <v>-11</v>
      </c>
      <c r="Y1731" s="71">
        <f t="shared" si="196"/>
        <v>-9.8126672613737735</v>
      </c>
      <c r="Z1731" s="72">
        <v>1119</v>
      </c>
      <c r="AA1731" s="72">
        <v>1119</v>
      </c>
      <c r="AB1731" s="72">
        <v>1104</v>
      </c>
      <c r="AC1731" s="72">
        <v>1111</v>
      </c>
      <c r="AD1731" s="72">
        <v>42800</v>
      </c>
      <c r="AE1731" s="72">
        <v>1109</v>
      </c>
      <c r="AF1731" s="72">
        <v>1118</v>
      </c>
      <c r="AG1731" s="72">
        <v>1109</v>
      </c>
      <c r="AH1731" s="72">
        <v>1116</v>
      </c>
      <c r="AI1731" s="72">
        <v>8900</v>
      </c>
      <c r="AJ1731" s="72">
        <v>1118</v>
      </c>
      <c r="AK1731" s="72">
        <v>1123</v>
      </c>
      <c r="AL1731" s="72">
        <v>1117</v>
      </c>
      <c r="AM1731" s="72">
        <v>1121</v>
      </c>
      <c r="AN1731" s="72">
        <v>11400</v>
      </c>
      <c r="AO1731" s="72">
        <v>1121</v>
      </c>
      <c r="AP1731" s="72">
        <v>1121</v>
      </c>
      <c r="AQ1731" s="72">
        <v>1117</v>
      </c>
      <c r="AR1731" s="72">
        <v>1117</v>
      </c>
      <c r="AS1731" s="72">
        <v>5500</v>
      </c>
      <c r="AT1731" s="72">
        <v>1116</v>
      </c>
      <c r="AU1731" s="72">
        <v>1118</v>
      </c>
      <c r="AV1731" s="72">
        <v>1115</v>
      </c>
      <c r="AW1731" s="72">
        <v>1115</v>
      </c>
      <c r="AX1731" s="72">
        <v>1700</v>
      </c>
      <c r="AY1731" s="72">
        <v>1114</v>
      </c>
      <c r="AZ1731" s="72">
        <v>1114</v>
      </c>
      <c r="BA1731" s="72">
        <v>1108</v>
      </c>
      <c r="BB1731" s="72">
        <v>1109</v>
      </c>
      <c r="BC1731" s="72">
        <v>6800</v>
      </c>
    </row>
    <row r="1732" spans="1:55" s="72" customFormat="1" ht="15">
      <c r="A1732" s="15" t="s">
        <v>1124</v>
      </c>
      <c r="B1732" s="30">
        <v>8</v>
      </c>
      <c r="C1732" s="30">
        <v>4323</v>
      </c>
      <c r="D1732" s="10" t="s">
        <v>42</v>
      </c>
      <c r="E1732" s="15" t="s">
        <v>20</v>
      </c>
      <c r="F1732" s="15" t="s">
        <v>1116</v>
      </c>
      <c r="G1732" s="50">
        <v>1412</v>
      </c>
      <c r="H1732" s="50">
        <v>113</v>
      </c>
      <c r="I1732" s="58">
        <v>8.6999999999999994E-2</v>
      </c>
      <c r="J1732" s="50">
        <v>60900</v>
      </c>
      <c r="K1732" s="50">
        <v>1470</v>
      </c>
      <c r="L1732" s="53">
        <v>1347</v>
      </c>
      <c r="M1732" s="63">
        <f t="shared" si="192"/>
        <v>0.47154471544715448</v>
      </c>
      <c r="N1732" s="42" t="str">
        <f>IFERROR(VLOOKUP(C1732, マスタ!$E$2:$G$33, 3, TRUE), "")</f>
        <v>化学・医薬品</v>
      </c>
      <c r="O1732" s="15" t="str">
        <f>IF(F1732 = "", "", TEXT( WORKDAY(TEXT(LEFT(F1732, FIND("(", F1732) - 1), "yyyy/mm/dd"), 1, マスタ!$A$2:$A$106), "yyyymmdd"))</f>
        <v>20170920</v>
      </c>
      <c r="P1732" s="16">
        <v>42998</v>
      </c>
      <c r="Q1732" s="56">
        <v>1405</v>
      </c>
      <c r="R1732" s="56">
        <v>1405</v>
      </c>
      <c r="S1732" s="56">
        <v>1374</v>
      </c>
      <c r="T1732" s="15" t="str">
        <f t="shared" si="193"/>
        <v>無</v>
      </c>
      <c r="U1732" s="15" t="str">
        <f t="shared" si="194"/>
        <v>有</v>
      </c>
      <c r="V1732" s="67">
        <f t="shared" si="195"/>
        <v>-4.9575070821529232E-3</v>
      </c>
      <c r="W1732" s="17" t="s">
        <v>966</v>
      </c>
      <c r="X1732" s="46">
        <v>-14</v>
      </c>
      <c r="Y1732" s="71">
        <f t="shared" si="196"/>
        <v>-9.9150141643059495</v>
      </c>
      <c r="Z1732" s="72">
        <v>1405</v>
      </c>
      <c r="AA1732" s="72">
        <v>1405</v>
      </c>
      <c r="AB1732" s="72">
        <v>1400</v>
      </c>
      <c r="AC1732" s="72">
        <v>1400</v>
      </c>
      <c r="AD1732" s="72">
        <v>4300</v>
      </c>
      <c r="AE1732" s="72">
        <v>1390</v>
      </c>
      <c r="AF1732" s="72">
        <v>1390</v>
      </c>
      <c r="AG1732" s="72">
        <v>1387</v>
      </c>
      <c r="AH1732" s="72">
        <v>1387</v>
      </c>
      <c r="AI1732" s="72">
        <v>1000</v>
      </c>
      <c r="AJ1732" s="72">
        <v>1386</v>
      </c>
      <c r="AK1732" s="72">
        <v>1389</v>
      </c>
      <c r="AL1732" s="72">
        <v>1386</v>
      </c>
      <c r="AM1732" s="72">
        <v>1389</v>
      </c>
      <c r="AN1732" s="72">
        <v>500</v>
      </c>
      <c r="AO1732" s="72">
        <v>1387</v>
      </c>
      <c r="AP1732" s="72">
        <v>1387</v>
      </c>
      <c r="AQ1732" s="72">
        <v>1387</v>
      </c>
      <c r="AR1732" s="72">
        <v>1387</v>
      </c>
      <c r="AS1732" s="72">
        <v>100</v>
      </c>
      <c r="AT1732" s="72">
        <v>1390</v>
      </c>
      <c r="AU1732" s="72">
        <v>1390</v>
      </c>
      <c r="AV1732" s="72">
        <v>1390</v>
      </c>
      <c r="AW1732" s="72">
        <v>1390</v>
      </c>
      <c r="AX1732" s="72">
        <v>200</v>
      </c>
      <c r="AY1732" s="72">
        <v>1391</v>
      </c>
      <c r="AZ1732" s="72">
        <v>1391</v>
      </c>
      <c r="BA1732" s="72">
        <v>1391</v>
      </c>
      <c r="BB1732" s="72">
        <v>1391</v>
      </c>
      <c r="BC1732" s="72">
        <v>200</v>
      </c>
    </row>
    <row r="1733" spans="1:55" s="72" customFormat="1" ht="15">
      <c r="A1733" s="15" t="s">
        <v>1124</v>
      </c>
      <c r="B1733" s="30">
        <v>10</v>
      </c>
      <c r="C1733" s="30">
        <v>4728</v>
      </c>
      <c r="D1733" s="10" t="s">
        <v>19</v>
      </c>
      <c r="E1733" s="15" t="s">
        <v>20</v>
      </c>
      <c r="F1733" s="15" t="s">
        <v>1116</v>
      </c>
      <c r="G1733" s="50">
        <v>2651</v>
      </c>
      <c r="H1733" s="50">
        <v>207</v>
      </c>
      <c r="I1733" s="58">
        <v>8.4699999999999998E-2</v>
      </c>
      <c r="J1733" s="50">
        <v>442500</v>
      </c>
      <c r="K1733" s="50">
        <v>2725</v>
      </c>
      <c r="L1733" s="53">
        <v>2511</v>
      </c>
      <c r="M1733" s="63">
        <f t="shared" si="192"/>
        <v>0.34579439252336447</v>
      </c>
      <c r="N1733" s="42" t="str">
        <f>IFERROR(VLOOKUP(C1733, マスタ!$E$2:$G$33, 3, TRUE), "")</f>
        <v>化学・医薬品</v>
      </c>
      <c r="O1733" s="15" t="str">
        <f>IF(F1733 = "", "", TEXT( WORKDAY(TEXT(LEFT(F1733, FIND("(", F1733) - 1), "yyyy/mm/dd"), 1, マスタ!$A$2:$A$106), "yyyymmdd"))</f>
        <v>20170920</v>
      </c>
      <c r="P1733" s="16">
        <v>42998</v>
      </c>
      <c r="Q1733" s="56">
        <v>2699</v>
      </c>
      <c r="R1733" s="56">
        <v>2699</v>
      </c>
      <c r="S1733" s="56">
        <v>2441</v>
      </c>
      <c r="T1733" s="15" t="str">
        <f t="shared" si="193"/>
        <v>無</v>
      </c>
      <c r="U1733" s="15" t="str">
        <f t="shared" si="194"/>
        <v>有</v>
      </c>
      <c r="V1733" s="67">
        <f t="shared" si="195"/>
        <v>1.8106374952848059E-2</v>
      </c>
      <c r="W1733" s="17" t="s">
        <v>966</v>
      </c>
      <c r="X1733" s="46">
        <v>-26</v>
      </c>
      <c r="Y1733" s="71">
        <f t="shared" si="196"/>
        <v>-9.8076197661259901</v>
      </c>
      <c r="Z1733" s="72">
        <v>2699</v>
      </c>
      <c r="AA1733" s="72">
        <v>2699</v>
      </c>
      <c r="AB1733" s="72">
        <v>2450</v>
      </c>
      <c r="AC1733" s="72">
        <v>2559</v>
      </c>
      <c r="AD1733" s="72">
        <v>70200</v>
      </c>
      <c r="AE1733" s="72">
        <v>2555</v>
      </c>
      <c r="AF1733" s="72">
        <v>2560</v>
      </c>
      <c r="AG1733" s="72">
        <v>2500</v>
      </c>
      <c r="AH1733" s="72">
        <v>2530</v>
      </c>
      <c r="AI1733" s="72">
        <v>12900</v>
      </c>
      <c r="AJ1733" s="72">
        <v>2530</v>
      </c>
      <c r="AK1733" s="72">
        <v>2555</v>
      </c>
      <c r="AL1733" s="72">
        <v>2525</v>
      </c>
      <c r="AM1733" s="72">
        <v>2530</v>
      </c>
      <c r="AN1733" s="72">
        <v>8600</v>
      </c>
      <c r="AO1733" s="72">
        <v>2525</v>
      </c>
      <c r="AP1733" s="72">
        <v>2525</v>
      </c>
      <c r="AQ1733" s="72">
        <v>2480</v>
      </c>
      <c r="AR1733" s="72">
        <v>2502</v>
      </c>
      <c r="AS1733" s="72">
        <v>26100</v>
      </c>
      <c r="AT1733" s="72">
        <v>2499</v>
      </c>
      <c r="AU1733" s="72">
        <v>2525</v>
      </c>
      <c r="AV1733" s="72">
        <v>2489</v>
      </c>
      <c r="AW1733" s="72">
        <v>2511</v>
      </c>
      <c r="AX1733" s="72">
        <v>14100</v>
      </c>
      <c r="AY1733" s="72">
        <v>2519</v>
      </c>
      <c r="AZ1733" s="72">
        <v>2537</v>
      </c>
      <c r="BA1733" s="72">
        <v>2517</v>
      </c>
      <c r="BB1733" s="72">
        <v>2526</v>
      </c>
      <c r="BC1733" s="72">
        <v>6100</v>
      </c>
    </row>
    <row r="1734" spans="1:55" s="72" customFormat="1" ht="15">
      <c r="A1734" s="15" t="s">
        <v>1124</v>
      </c>
      <c r="B1734" s="30">
        <v>12</v>
      </c>
      <c r="C1734" s="30">
        <v>3919</v>
      </c>
      <c r="D1734" s="10" t="s">
        <v>30</v>
      </c>
      <c r="E1734" s="15" t="s">
        <v>20</v>
      </c>
      <c r="F1734" s="15" t="s">
        <v>1116</v>
      </c>
      <c r="G1734" s="50">
        <v>1270</v>
      </c>
      <c r="H1734" s="50">
        <v>93</v>
      </c>
      <c r="I1734" s="58">
        <v>7.9000000000000001E-2</v>
      </c>
      <c r="J1734" s="50">
        <v>105500</v>
      </c>
      <c r="K1734" s="50">
        <v>1292</v>
      </c>
      <c r="L1734" s="53">
        <v>1214</v>
      </c>
      <c r="M1734" s="63">
        <f t="shared" si="192"/>
        <v>0.28205128205128205</v>
      </c>
      <c r="N1734" s="42" t="str">
        <f>IFERROR(VLOOKUP(C1734, マスタ!$E$2:$G$33, 3, TRUE), "")</f>
        <v>パルプ・紙</v>
      </c>
      <c r="O1734" s="15" t="str">
        <f>IF(F1734 = "", "", TEXT( WORKDAY(TEXT(LEFT(F1734, FIND("(", F1734) - 1), "yyyy/mm/dd"), 1, マスタ!$A$2:$A$106), "yyyymmdd"))</f>
        <v>20170920</v>
      </c>
      <c r="P1734" s="16">
        <v>42998</v>
      </c>
      <c r="Q1734" s="56">
        <v>1280</v>
      </c>
      <c r="R1734" s="56">
        <v>1280</v>
      </c>
      <c r="S1734" s="56">
        <v>1234</v>
      </c>
      <c r="T1734" s="15" t="str">
        <f t="shared" si="193"/>
        <v>無</v>
      </c>
      <c r="U1734" s="15" t="str">
        <f t="shared" si="194"/>
        <v>有</v>
      </c>
      <c r="V1734" s="67">
        <f t="shared" si="195"/>
        <v>7.8740157480314821E-3</v>
      </c>
      <c r="W1734" s="17" t="s">
        <v>966</v>
      </c>
      <c r="X1734" s="46">
        <v>-12</v>
      </c>
      <c r="Y1734" s="71">
        <f t="shared" si="196"/>
        <v>-9.4488188976377945</v>
      </c>
      <c r="Z1734" s="72">
        <v>1280</v>
      </c>
      <c r="AA1734" s="72">
        <v>1280</v>
      </c>
      <c r="AB1734" s="72">
        <v>1256</v>
      </c>
      <c r="AC1734" s="72">
        <v>1264</v>
      </c>
      <c r="AD1734" s="72">
        <v>9200</v>
      </c>
      <c r="AE1734" s="72">
        <v>1263</v>
      </c>
      <c r="AF1734" s="72">
        <v>1270</v>
      </c>
      <c r="AG1734" s="72">
        <v>1261</v>
      </c>
      <c r="AH1734" s="72">
        <v>1270</v>
      </c>
      <c r="AI1734" s="72">
        <v>1600</v>
      </c>
      <c r="AJ1734" s="72">
        <v>1267</v>
      </c>
      <c r="AK1734" s="72">
        <v>1267</v>
      </c>
      <c r="AL1734" s="72">
        <v>1265</v>
      </c>
      <c r="AM1734" s="72">
        <v>1266</v>
      </c>
      <c r="AN1734" s="72">
        <v>500</v>
      </c>
      <c r="AO1734" s="72">
        <v>1265</v>
      </c>
      <c r="AP1734" s="72">
        <v>1265</v>
      </c>
      <c r="AQ1734" s="72">
        <v>1265</v>
      </c>
      <c r="AR1734" s="72">
        <v>1265</v>
      </c>
      <c r="AS1734" s="72">
        <v>1800</v>
      </c>
      <c r="AT1734" s="72">
        <v>1256</v>
      </c>
      <c r="AU1734" s="72">
        <v>1259</v>
      </c>
      <c r="AV1734" s="72">
        <v>1256</v>
      </c>
      <c r="AW1734" s="72">
        <v>1259</v>
      </c>
      <c r="AX1734" s="72">
        <v>1100</v>
      </c>
      <c r="BC1734" s="72">
        <v>0</v>
      </c>
    </row>
    <row r="1735" spans="1:55" s="72" customFormat="1" ht="27">
      <c r="A1735" s="15" t="s">
        <v>1124</v>
      </c>
      <c r="B1735" s="30">
        <v>13</v>
      </c>
      <c r="C1735" s="30">
        <v>5911</v>
      </c>
      <c r="D1735" s="10" t="s">
        <v>426</v>
      </c>
      <c r="E1735" s="15" t="s">
        <v>20</v>
      </c>
      <c r="F1735" s="15" t="s">
        <v>1116</v>
      </c>
      <c r="G1735" s="50">
        <v>2107</v>
      </c>
      <c r="H1735" s="50">
        <v>142</v>
      </c>
      <c r="I1735" s="58">
        <v>7.2300000000000003E-2</v>
      </c>
      <c r="J1735" s="50">
        <v>722600</v>
      </c>
      <c r="K1735" s="50">
        <v>2133</v>
      </c>
      <c r="L1735" s="53">
        <v>1980</v>
      </c>
      <c r="M1735" s="63">
        <f t="shared" si="192"/>
        <v>0.16993464052287582</v>
      </c>
      <c r="N1735" s="42" t="str">
        <f>IFERROR(VLOOKUP(C1735, マスタ!$E$2:$G$33, 3, TRUE), "")</f>
        <v>金属製品</v>
      </c>
      <c r="O1735" s="15" t="str">
        <f>IF(F1735 = "", "", TEXT( WORKDAY(TEXT(LEFT(F1735, FIND("(", F1735) - 1), "yyyy/mm/dd"), 1, マスタ!$A$2:$A$106), "yyyymmdd"))</f>
        <v>20170920</v>
      </c>
      <c r="P1735" s="16">
        <v>42998</v>
      </c>
      <c r="Q1735" s="56">
        <v>2110</v>
      </c>
      <c r="R1735" s="56">
        <v>2114</v>
      </c>
      <c r="S1735" s="56">
        <v>2068</v>
      </c>
      <c r="T1735" s="15" t="str">
        <f t="shared" si="193"/>
        <v>無</v>
      </c>
      <c r="U1735" s="15" t="str">
        <f t="shared" si="194"/>
        <v>有</v>
      </c>
      <c r="V1735" s="67">
        <f t="shared" si="195"/>
        <v>1.4238253440910231E-3</v>
      </c>
      <c r="W1735" s="17" t="s">
        <v>966</v>
      </c>
      <c r="X1735" s="46">
        <v>-21</v>
      </c>
      <c r="Y1735" s="71">
        <f t="shared" si="196"/>
        <v>-9.9667774086378724</v>
      </c>
      <c r="Z1735" s="72">
        <v>2110</v>
      </c>
      <c r="AA1735" s="72">
        <v>2114</v>
      </c>
      <c r="AB1735" s="72">
        <v>2096</v>
      </c>
      <c r="AC1735" s="72">
        <v>2098</v>
      </c>
      <c r="AD1735" s="72">
        <v>26700</v>
      </c>
      <c r="AE1735" s="72">
        <v>2098</v>
      </c>
      <c r="AF1735" s="72">
        <v>2101</v>
      </c>
      <c r="AG1735" s="72">
        <v>2087</v>
      </c>
      <c r="AH1735" s="72">
        <v>2088</v>
      </c>
      <c r="AI1735" s="72">
        <v>8500</v>
      </c>
      <c r="AJ1735" s="72">
        <v>2090</v>
      </c>
      <c r="AK1735" s="72">
        <v>2104</v>
      </c>
      <c r="AL1735" s="72">
        <v>2088</v>
      </c>
      <c r="AM1735" s="72">
        <v>2101</v>
      </c>
      <c r="AN1735" s="72">
        <v>6000</v>
      </c>
      <c r="AO1735" s="72">
        <v>2100</v>
      </c>
      <c r="AP1735" s="72">
        <v>2106</v>
      </c>
      <c r="AQ1735" s="72">
        <v>2100</v>
      </c>
      <c r="AR1735" s="72">
        <v>2101</v>
      </c>
      <c r="AS1735" s="72">
        <v>3200</v>
      </c>
      <c r="AT1735" s="72">
        <v>2102</v>
      </c>
      <c r="AU1735" s="72">
        <v>2103</v>
      </c>
      <c r="AV1735" s="72">
        <v>2102</v>
      </c>
      <c r="AW1735" s="72">
        <v>2103</v>
      </c>
      <c r="AX1735" s="72">
        <v>200</v>
      </c>
      <c r="AY1735" s="72">
        <v>2101</v>
      </c>
      <c r="AZ1735" s="72">
        <v>2101</v>
      </c>
      <c r="BA1735" s="72">
        <v>2095</v>
      </c>
      <c r="BB1735" s="72">
        <v>2095</v>
      </c>
      <c r="BC1735" s="72">
        <v>2900</v>
      </c>
    </row>
    <row r="1736" spans="1:55" s="72" customFormat="1" ht="15">
      <c r="A1736" s="15" t="s">
        <v>1124</v>
      </c>
      <c r="B1736" s="30">
        <v>14</v>
      </c>
      <c r="C1736" s="30">
        <v>7974</v>
      </c>
      <c r="D1736" s="10" t="s">
        <v>352</v>
      </c>
      <c r="E1736" s="15" t="s">
        <v>20</v>
      </c>
      <c r="F1736" s="15" t="s">
        <v>1116</v>
      </c>
      <c r="G1736" s="50">
        <v>40950</v>
      </c>
      <c r="H1736" s="50">
        <v>2700</v>
      </c>
      <c r="I1736" s="58">
        <v>7.0599999999999996E-2</v>
      </c>
      <c r="J1736" s="50">
        <v>6499700</v>
      </c>
      <c r="K1736" s="50">
        <v>41020</v>
      </c>
      <c r="L1736" s="53">
        <v>39200</v>
      </c>
      <c r="M1736" s="63">
        <f t="shared" si="192"/>
        <v>3.8461538461538464E-2</v>
      </c>
      <c r="N1736" s="42" t="str">
        <f>IFERROR(VLOOKUP(C1736, マスタ!$E$2:$G$33, 3, TRUE), "")</f>
        <v>その他製品</v>
      </c>
      <c r="O1736" s="15" t="str">
        <f>IF(F1736 = "", "", TEXT( WORKDAY(TEXT(LEFT(F1736, FIND("(", F1736) - 1), "yyyy/mm/dd"), 1, マスタ!$A$2:$A$106), "yyyymmdd"))</f>
        <v>20170920</v>
      </c>
      <c r="P1736" s="16">
        <v>42998</v>
      </c>
      <c r="Q1736" s="56">
        <v>42000</v>
      </c>
      <c r="R1736" s="56">
        <v>43040</v>
      </c>
      <c r="S1736" s="56">
        <v>41460</v>
      </c>
      <c r="T1736" s="15" t="str">
        <f t="shared" si="193"/>
        <v>有</v>
      </c>
      <c r="U1736" s="15" t="str">
        <f t="shared" si="194"/>
        <v>有</v>
      </c>
      <c r="V1736" s="67">
        <f t="shared" si="195"/>
        <v>2.564102564102555E-2</v>
      </c>
      <c r="W1736" s="17" t="s">
        <v>966</v>
      </c>
      <c r="X1736" s="46">
        <v>-409</v>
      </c>
      <c r="Y1736" s="71">
        <f t="shared" si="196"/>
        <v>-9.9877899877899878</v>
      </c>
      <c r="Z1736" s="72">
        <v>42000</v>
      </c>
      <c r="AA1736" s="72">
        <v>42290</v>
      </c>
      <c r="AB1736" s="72">
        <v>41900</v>
      </c>
      <c r="AC1736" s="72">
        <v>42080</v>
      </c>
      <c r="AD1736" s="72">
        <v>465400</v>
      </c>
      <c r="AE1736" s="72">
        <v>42090</v>
      </c>
      <c r="AF1736" s="72">
        <v>42100</v>
      </c>
      <c r="AG1736" s="72">
        <v>41800</v>
      </c>
      <c r="AH1736" s="72">
        <v>41930</v>
      </c>
      <c r="AI1736" s="72">
        <v>274900</v>
      </c>
      <c r="AJ1736" s="72">
        <v>41920</v>
      </c>
      <c r="AK1736" s="72">
        <v>42020</v>
      </c>
      <c r="AL1736" s="72">
        <v>41780</v>
      </c>
      <c r="AM1736" s="72">
        <v>41820</v>
      </c>
      <c r="AN1736" s="72">
        <v>186800</v>
      </c>
      <c r="AO1736" s="72">
        <v>41830</v>
      </c>
      <c r="AP1736" s="72">
        <v>41860</v>
      </c>
      <c r="AQ1736" s="72">
        <v>41500</v>
      </c>
      <c r="AR1736" s="72">
        <v>41580</v>
      </c>
      <c r="AS1736" s="72">
        <v>291300</v>
      </c>
      <c r="AT1736" s="72">
        <v>41570</v>
      </c>
      <c r="AU1736" s="72">
        <v>41710</v>
      </c>
      <c r="AV1736" s="72">
        <v>41460</v>
      </c>
      <c r="AW1736" s="72">
        <v>41560</v>
      </c>
      <c r="AX1736" s="72">
        <v>198900</v>
      </c>
      <c r="AY1736" s="72">
        <v>41560</v>
      </c>
      <c r="AZ1736" s="72">
        <v>41900</v>
      </c>
      <c r="BA1736" s="72">
        <v>41560</v>
      </c>
      <c r="BB1736" s="72">
        <v>41860</v>
      </c>
      <c r="BC1736" s="72">
        <v>201700</v>
      </c>
    </row>
    <row r="1737" spans="1:55" s="72" customFormat="1" ht="15">
      <c r="A1737" s="15" t="s">
        <v>1124</v>
      </c>
      <c r="B1737" s="30">
        <v>16</v>
      </c>
      <c r="C1737" s="30">
        <v>8424</v>
      </c>
      <c r="D1737" s="10" t="s">
        <v>1118</v>
      </c>
      <c r="E1737" s="15" t="s">
        <v>20</v>
      </c>
      <c r="F1737" s="15" t="s">
        <v>1116</v>
      </c>
      <c r="G1737" s="50">
        <v>7300</v>
      </c>
      <c r="H1737" s="50">
        <v>470</v>
      </c>
      <c r="I1737" s="58">
        <v>6.88E-2</v>
      </c>
      <c r="J1737" s="50">
        <v>118100</v>
      </c>
      <c r="K1737" s="50">
        <v>7360</v>
      </c>
      <c r="L1737" s="53">
        <v>7100</v>
      </c>
      <c r="M1737" s="63">
        <f t="shared" si="192"/>
        <v>0.23076923076923078</v>
      </c>
      <c r="N1737" s="42" t="str">
        <f>IFERROR(VLOOKUP(C1737, マスタ!$E$2:$G$33, 3, TRUE), "")</f>
        <v>銀行・ノンバンク</v>
      </c>
      <c r="O1737" s="15" t="str">
        <f>IF(F1737 = "", "", TEXT( WORKDAY(TEXT(LEFT(F1737, FIND("(", F1737) - 1), "yyyy/mm/dd"), 1, マスタ!$A$2:$A$106), "yyyymmdd"))</f>
        <v>20170920</v>
      </c>
      <c r="P1737" s="16">
        <v>42998</v>
      </c>
      <c r="Q1737" s="56">
        <v>7260</v>
      </c>
      <c r="R1737" s="56">
        <v>7350</v>
      </c>
      <c r="S1737" s="56">
        <v>7200</v>
      </c>
      <c r="T1737" s="15" t="str">
        <f t="shared" si="193"/>
        <v>有</v>
      </c>
      <c r="U1737" s="15" t="str">
        <f t="shared" si="194"/>
        <v>無</v>
      </c>
      <c r="V1737" s="67">
        <f t="shared" si="195"/>
        <v>-5.479452054794498E-3</v>
      </c>
      <c r="W1737" s="17" t="s">
        <v>967</v>
      </c>
      <c r="X1737" s="46">
        <v>10</v>
      </c>
      <c r="Y1737" s="71">
        <f t="shared" si="196"/>
        <v>1.3698630136986301</v>
      </c>
      <c r="Z1737" s="72">
        <v>7260</v>
      </c>
      <c r="AA1737" s="72">
        <v>7260</v>
      </c>
      <c r="AB1737" s="72">
        <v>7200</v>
      </c>
      <c r="AC1737" s="72">
        <v>7250</v>
      </c>
      <c r="AD1737" s="72">
        <v>5500</v>
      </c>
      <c r="AE1737" s="72">
        <v>7250</v>
      </c>
      <c r="AF1737" s="72">
        <v>7260</v>
      </c>
      <c r="AG1737" s="72">
        <v>7250</v>
      </c>
      <c r="AH1737" s="72">
        <v>7260</v>
      </c>
      <c r="AI1737" s="72">
        <v>400</v>
      </c>
      <c r="AJ1737" s="72">
        <v>7240</v>
      </c>
      <c r="AK1737" s="72">
        <v>7240</v>
      </c>
      <c r="AL1737" s="72">
        <v>7240</v>
      </c>
      <c r="AM1737" s="72">
        <v>7240</v>
      </c>
      <c r="AN1737" s="72">
        <v>100</v>
      </c>
      <c r="AO1737" s="72">
        <v>7250</v>
      </c>
      <c r="AP1737" s="72">
        <v>7270</v>
      </c>
      <c r="AQ1737" s="72">
        <v>7250</v>
      </c>
      <c r="AR1737" s="72">
        <v>7270</v>
      </c>
      <c r="AS1737" s="72">
        <v>1100</v>
      </c>
      <c r="AT1737" s="72">
        <v>7260</v>
      </c>
      <c r="AU1737" s="72">
        <v>7270</v>
      </c>
      <c r="AV1737" s="72">
        <v>7260</v>
      </c>
      <c r="AW1737" s="72">
        <v>7270</v>
      </c>
      <c r="AX1737" s="72">
        <v>400</v>
      </c>
      <c r="AY1737" s="72">
        <v>7260</v>
      </c>
      <c r="AZ1737" s="72">
        <v>7260</v>
      </c>
      <c r="BA1737" s="72">
        <v>7260</v>
      </c>
      <c r="BB1737" s="72">
        <v>7260</v>
      </c>
      <c r="BC1737" s="72">
        <v>100</v>
      </c>
    </row>
    <row r="1738" spans="1:55" s="72" customFormat="1" ht="15">
      <c r="A1738" s="15" t="s">
        <v>1124</v>
      </c>
      <c r="B1738" s="30">
        <v>18</v>
      </c>
      <c r="C1738" s="30">
        <v>4554</v>
      </c>
      <c r="D1738" s="10" t="s">
        <v>1119</v>
      </c>
      <c r="E1738" s="15" t="s">
        <v>20</v>
      </c>
      <c r="F1738" s="15" t="s">
        <v>1116</v>
      </c>
      <c r="G1738" s="50">
        <v>3925</v>
      </c>
      <c r="H1738" s="50">
        <v>245</v>
      </c>
      <c r="I1738" s="58">
        <v>6.6600000000000006E-2</v>
      </c>
      <c r="J1738" s="50">
        <v>105200</v>
      </c>
      <c r="K1738" s="50">
        <v>4040</v>
      </c>
      <c r="L1738" s="53">
        <v>3875</v>
      </c>
      <c r="M1738" s="63">
        <f t="shared" si="192"/>
        <v>0.69696969696969702</v>
      </c>
      <c r="N1738" s="42" t="str">
        <f>IFERROR(VLOOKUP(C1738, マスタ!$E$2:$G$33, 3, TRUE), "")</f>
        <v>化学・医薬品</v>
      </c>
      <c r="O1738" s="15" t="str">
        <f>IF(F1738 = "", "", TEXT( WORKDAY(TEXT(LEFT(F1738, FIND("(", F1738) - 1), "yyyy/mm/dd"), 1, マスタ!$A$2:$A$106), "yyyymmdd"))</f>
        <v>20170920</v>
      </c>
      <c r="P1738" s="16">
        <v>42998</v>
      </c>
      <c r="Q1738" s="56">
        <v>3950</v>
      </c>
      <c r="R1738" s="56">
        <v>4080</v>
      </c>
      <c r="S1738" s="56">
        <v>3930</v>
      </c>
      <c r="T1738" s="15" t="str">
        <f t="shared" si="193"/>
        <v>有</v>
      </c>
      <c r="U1738" s="15" t="str">
        <f t="shared" si="194"/>
        <v>無</v>
      </c>
      <c r="V1738" s="67">
        <f t="shared" si="195"/>
        <v>6.3694267515923553E-3</v>
      </c>
      <c r="W1738" s="17" t="s">
        <v>968</v>
      </c>
      <c r="X1738" s="46">
        <v>78</v>
      </c>
      <c r="Y1738" s="71">
        <f t="shared" si="196"/>
        <v>19.872611464968152</v>
      </c>
      <c r="Z1738" s="72">
        <v>3950</v>
      </c>
      <c r="AA1738" s="72">
        <v>3960</v>
      </c>
      <c r="AB1738" s="72">
        <v>3935</v>
      </c>
      <c r="AC1738" s="72">
        <v>3935</v>
      </c>
      <c r="AD1738" s="72">
        <v>5100</v>
      </c>
      <c r="AE1738" s="72">
        <v>3940</v>
      </c>
      <c r="AF1738" s="72">
        <v>3980</v>
      </c>
      <c r="AG1738" s="72">
        <v>3930</v>
      </c>
      <c r="AH1738" s="72">
        <v>3975</v>
      </c>
      <c r="AI1738" s="72">
        <v>2400</v>
      </c>
      <c r="AJ1738" s="72">
        <v>3975</v>
      </c>
      <c r="AK1738" s="72">
        <v>3990</v>
      </c>
      <c r="AL1738" s="72">
        <v>3960</v>
      </c>
      <c r="AM1738" s="72">
        <v>3990</v>
      </c>
      <c r="AN1738" s="72">
        <v>1700</v>
      </c>
      <c r="AO1738" s="72">
        <v>3990</v>
      </c>
      <c r="AP1738" s="72">
        <v>4035</v>
      </c>
      <c r="AQ1738" s="72">
        <v>3985</v>
      </c>
      <c r="AR1738" s="72">
        <v>4020</v>
      </c>
      <c r="AS1738" s="72">
        <v>7300</v>
      </c>
      <c r="AT1738" s="72">
        <v>4020</v>
      </c>
      <c r="AU1738" s="72">
        <v>4080</v>
      </c>
      <c r="AV1738" s="72">
        <v>4020</v>
      </c>
      <c r="AW1738" s="72">
        <v>4065</v>
      </c>
      <c r="AX1738" s="72">
        <v>4300</v>
      </c>
      <c r="AY1738" s="72">
        <v>4060</v>
      </c>
      <c r="AZ1738" s="72">
        <v>4060</v>
      </c>
      <c r="BA1738" s="72">
        <v>4050</v>
      </c>
      <c r="BB1738" s="72">
        <v>4050</v>
      </c>
      <c r="BC1738" s="72">
        <v>600</v>
      </c>
    </row>
    <row r="1739" spans="1:55" s="72" customFormat="1" ht="15">
      <c r="A1739" s="15" t="s">
        <v>1124</v>
      </c>
      <c r="B1739" s="30">
        <v>19</v>
      </c>
      <c r="C1739" s="30">
        <v>6078</v>
      </c>
      <c r="D1739" s="10" t="s">
        <v>1095</v>
      </c>
      <c r="E1739" s="15" t="s">
        <v>20</v>
      </c>
      <c r="F1739" s="15" t="s">
        <v>1116</v>
      </c>
      <c r="G1739" s="50">
        <v>3940</v>
      </c>
      <c r="H1739" s="50">
        <v>240</v>
      </c>
      <c r="I1739" s="58">
        <v>6.4899999999999999E-2</v>
      </c>
      <c r="J1739" s="50">
        <v>15000</v>
      </c>
      <c r="K1739" s="50">
        <v>3940</v>
      </c>
      <c r="L1739" s="53">
        <v>3770</v>
      </c>
      <c r="M1739" s="63">
        <f t="shared" si="192"/>
        <v>0</v>
      </c>
      <c r="N1739" s="42" t="str">
        <f>IFERROR(VLOOKUP(C1739, マスタ!$E$2:$G$33, 3, TRUE), "")</f>
        <v>機械</v>
      </c>
      <c r="O1739" s="15" t="str">
        <f>IF(F1739 = "", "", TEXT( WORKDAY(TEXT(LEFT(F1739, FIND("(", F1739) - 1), "yyyy/mm/dd"), 1, マスタ!$A$2:$A$106), "yyyymmdd"))</f>
        <v>20170920</v>
      </c>
      <c r="P1739" s="16">
        <v>42998</v>
      </c>
      <c r="Q1739" s="56">
        <v>3940</v>
      </c>
      <c r="R1739" s="56">
        <v>3995</v>
      </c>
      <c r="S1739" s="56">
        <v>3905</v>
      </c>
      <c r="T1739" s="15" t="str">
        <f t="shared" si="193"/>
        <v>有</v>
      </c>
      <c r="U1739" s="15" t="str">
        <f t="shared" si="194"/>
        <v>無</v>
      </c>
      <c r="V1739" s="67">
        <f t="shared" si="195"/>
        <v>0</v>
      </c>
      <c r="W1739" s="17" t="s">
        <v>969</v>
      </c>
      <c r="X1739" s="46">
        <v>-25</v>
      </c>
      <c r="Y1739" s="71">
        <f t="shared" si="196"/>
        <v>-6.345177664974619</v>
      </c>
      <c r="Z1739" s="72">
        <v>3940</v>
      </c>
      <c r="AA1739" s="72">
        <v>3940</v>
      </c>
      <c r="AB1739" s="72">
        <v>3910</v>
      </c>
      <c r="AC1739" s="72">
        <v>3910</v>
      </c>
      <c r="AD1739" s="72">
        <v>900</v>
      </c>
      <c r="AE1739" s="72">
        <v>3910</v>
      </c>
      <c r="AF1739" s="72">
        <v>3910</v>
      </c>
      <c r="AG1739" s="72">
        <v>3905</v>
      </c>
      <c r="AH1739" s="72">
        <v>3905</v>
      </c>
      <c r="AI1739" s="72">
        <v>300</v>
      </c>
      <c r="AJ1739" s="72">
        <v>3905</v>
      </c>
      <c r="AK1739" s="72">
        <v>3910</v>
      </c>
      <c r="AL1739" s="72">
        <v>3905</v>
      </c>
      <c r="AM1739" s="72">
        <v>3910</v>
      </c>
      <c r="AN1739" s="72">
        <v>200</v>
      </c>
      <c r="AS1739" s="72">
        <v>0</v>
      </c>
      <c r="AT1739" s="72">
        <v>3910</v>
      </c>
      <c r="AU1739" s="72">
        <v>3915</v>
      </c>
      <c r="AV1739" s="72">
        <v>3910</v>
      </c>
      <c r="AW1739" s="72">
        <v>3915</v>
      </c>
      <c r="AX1739" s="72">
        <v>900</v>
      </c>
      <c r="BC1739" s="72">
        <v>0</v>
      </c>
    </row>
    <row r="1740" spans="1:55" s="72" customFormat="1" ht="27">
      <c r="A1740" s="15" t="s">
        <v>1124</v>
      </c>
      <c r="B1740" s="30">
        <v>20</v>
      </c>
      <c r="C1740" s="30">
        <v>4326</v>
      </c>
      <c r="D1740" s="10" t="s">
        <v>168</v>
      </c>
      <c r="E1740" s="15" t="s">
        <v>20</v>
      </c>
      <c r="F1740" s="15" t="s">
        <v>1116</v>
      </c>
      <c r="G1740" s="50">
        <v>2852</v>
      </c>
      <c r="H1740" s="50">
        <v>173</v>
      </c>
      <c r="I1740" s="58">
        <v>6.4600000000000005E-2</v>
      </c>
      <c r="J1740" s="50">
        <v>99200</v>
      </c>
      <c r="K1740" s="50">
        <v>2920</v>
      </c>
      <c r="L1740" s="53">
        <v>2788</v>
      </c>
      <c r="M1740" s="63">
        <f t="shared" si="192"/>
        <v>0.51515151515151514</v>
      </c>
      <c r="N1740" s="42" t="str">
        <f>IFERROR(VLOOKUP(C1740, マスタ!$E$2:$G$33, 3, TRUE), "")</f>
        <v>化学・医薬品</v>
      </c>
      <c r="O1740" s="15" t="str">
        <f>IF(F1740 = "", "", TEXT( WORKDAY(TEXT(LEFT(F1740, FIND("(", F1740) - 1), "yyyy/mm/dd"), 1, マスタ!$A$2:$A$106), "yyyymmdd"))</f>
        <v>20170920</v>
      </c>
      <c r="P1740" s="16">
        <v>42998</v>
      </c>
      <c r="Q1740" s="56">
        <v>2823</v>
      </c>
      <c r="R1740" s="56">
        <v>2830</v>
      </c>
      <c r="S1740" s="56">
        <v>2728</v>
      </c>
      <c r="T1740" s="15" t="str">
        <f t="shared" si="193"/>
        <v>無</v>
      </c>
      <c r="U1740" s="15" t="str">
        <f t="shared" si="194"/>
        <v>有</v>
      </c>
      <c r="V1740" s="67">
        <f t="shared" si="195"/>
        <v>-1.0168302945301577E-2</v>
      </c>
      <c r="W1740" s="17" t="s">
        <v>966</v>
      </c>
      <c r="X1740" s="46">
        <v>-28</v>
      </c>
      <c r="Y1740" s="71">
        <f t="shared" si="196"/>
        <v>-9.8176718092566624</v>
      </c>
      <c r="Z1740" s="72">
        <v>2823</v>
      </c>
      <c r="AA1740" s="72">
        <v>2830</v>
      </c>
      <c r="AB1740" s="72">
        <v>2813</v>
      </c>
      <c r="AC1740" s="72">
        <v>2813</v>
      </c>
      <c r="AD1740" s="72">
        <v>18800</v>
      </c>
      <c r="AE1740" s="72">
        <v>2814</v>
      </c>
      <c r="AF1740" s="72">
        <v>2814</v>
      </c>
      <c r="AG1740" s="72">
        <v>2770</v>
      </c>
      <c r="AH1740" s="72">
        <v>2791</v>
      </c>
      <c r="AI1740" s="72">
        <v>2600</v>
      </c>
      <c r="AJ1740" s="72">
        <v>2782</v>
      </c>
      <c r="AK1740" s="72">
        <v>2789</v>
      </c>
      <c r="AL1740" s="72">
        <v>2780</v>
      </c>
      <c r="AM1740" s="72">
        <v>2789</v>
      </c>
      <c r="AN1740" s="72">
        <v>400</v>
      </c>
      <c r="AO1740" s="72">
        <v>2775</v>
      </c>
      <c r="AP1740" s="72">
        <v>2783</v>
      </c>
      <c r="AQ1740" s="72">
        <v>2770</v>
      </c>
      <c r="AR1740" s="72">
        <v>2783</v>
      </c>
      <c r="AS1740" s="72">
        <v>900</v>
      </c>
      <c r="AT1740" s="72">
        <v>2784</v>
      </c>
      <c r="AU1740" s="72">
        <v>2794</v>
      </c>
      <c r="AV1740" s="72">
        <v>2784</v>
      </c>
      <c r="AW1740" s="72">
        <v>2793</v>
      </c>
      <c r="AX1740" s="72">
        <v>800</v>
      </c>
      <c r="AY1740" s="72">
        <v>2786</v>
      </c>
      <c r="AZ1740" s="72">
        <v>2793</v>
      </c>
      <c r="BA1740" s="72">
        <v>2782</v>
      </c>
      <c r="BB1740" s="72">
        <v>2793</v>
      </c>
      <c r="BC1740" s="72">
        <v>700</v>
      </c>
    </row>
    <row r="1741" spans="1:55" s="72" customFormat="1" ht="15">
      <c r="A1741" s="15" t="s">
        <v>1124</v>
      </c>
      <c r="B1741" s="30">
        <v>22</v>
      </c>
      <c r="C1741" s="30">
        <v>5491</v>
      </c>
      <c r="D1741" s="10" t="s">
        <v>93</v>
      </c>
      <c r="E1741" s="15" t="s">
        <v>20</v>
      </c>
      <c r="F1741" s="15" t="s">
        <v>1116</v>
      </c>
      <c r="G1741" s="50">
        <v>3255</v>
      </c>
      <c r="H1741" s="50">
        <v>195</v>
      </c>
      <c r="I1741" s="58">
        <v>6.3700000000000007E-2</v>
      </c>
      <c r="J1741" s="50">
        <v>201500</v>
      </c>
      <c r="K1741" s="50">
        <v>3290</v>
      </c>
      <c r="L1741" s="53">
        <v>3050</v>
      </c>
      <c r="M1741" s="63">
        <f t="shared" si="192"/>
        <v>0.14583333333333334</v>
      </c>
      <c r="N1741" s="42" t="str">
        <f>IFERROR(VLOOKUP(C1741, マスタ!$E$2:$G$33, 3, TRUE), "")</f>
        <v>鉄鋼</v>
      </c>
      <c r="O1741" s="15" t="str">
        <f>IF(F1741 = "", "", TEXT( WORKDAY(TEXT(LEFT(F1741, FIND("(", F1741) - 1), "yyyy/mm/dd"), 1, マスタ!$A$2:$A$106), "yyyymmdd"))</f>
        <v>20170920</v>
      </c>
      <c r="P1741" s="16">
        <v>42998</v>
      </c>
      <c r="Q1741" s="56">
        <v>3280</v>
      </c>
      <c r="R1741" s="56">
        <v>3340</v>
      </c>
      <c r="S1741" s="56">
        <v>3200</v>
      </c>
      <c r="T1741" s="15" t="str">
        <f t="shared" si="193"/>
        <v>有</v>
      </c>
      <c r="U1741" s="15" t="str">
        <f t="shared" si="194"/>
        <v>有</v>
      </c>
      <c r="V1741" s="67">
        <f t="shared" si="195"/>
        <v>7.6804915514592231E-3</v>
      </c>
      <c r="W1741" s="17" t="s">
        <v>966</v>
      </c>
      <c r="X1741" s="46">
        <v>-32</v>
      </c>
      <c r="Y1741" s="71">
        <f t="shared" si="196"/>
        <v>-9.8310291858678962</v>
      </c>
      <c r="Z1741" s="72">
        <v>3280</v>
      </c>
      <c r="AA1741" s="72">
        <v>3280</v>
      </c>
      <c r="AB1741" s="72">
        <v>3200</v>
      </c>
      <c r="AC1741" s="72">
        <v>3270</v>
      </c>
      <c r="AD1741" s="72">
        <v>24600</v>
      </c>
      <c r="AE1741" s="72">
        <v>3280</v>
      </c>
      <c r="AF1741" s="72">
        <v>3285</v>
      </c>
      <c r="AG1741" s="72">
        <v>3225</v>
      </c>
      <c r="AH1741" s="72">
        <v>3240</v>
      </c>
      <c r="AI1741" s="72">
        <v>6600</v>
      </c>
      <c r="AJ1741" s="72">
        <v>3225</v>
      </c>
      <c r="AK1741" s="72">
        <v>3235</v>
      </c>
      <c r="AL1741" s="72">
        <v>3210</v>
      </c>
      <c r="AM1741" s="72">
        <v>3235</v>
      </c>
      <c r="AN1741" s="72">
        <v>3300</v>
      </c>
      <c r="AO1741" s="72">
        <v>3240</v>
      </c>
      <c r="AP1741" s="72">
        <v>3240</v>
      </c>
      <c r="AQ1741" s="72">
        <v>3215</v>
      </c>
      <c r="AR1741" s="72">
        <v>3230</v>
      </c>
      <c r="AS1741" s="72">
        <v>1500</v>
      </c>
      <c r="AT1741" s="72">
        <v>3220</v>
      </c>
      <c r="AU1741" s="72">
        <v>3225</v>
      </c>
      <c r="AV1741" s="72">
        <v>3210</v>
      </c>
      <c r="AW1741" s="72">
        <v>3220</v>
      </c>
      <c r="AX1741" s="72">
        <v>1200</v>
      </c>
      <c r="AY1741" s="72">
        <v>3230</v>
      </c>
      <c r="AZ1741" s="72">
        <v>3240</v>
      </c>
      <c r="BA1741" s="72">
        <v>3225</v>
      </c>
      <c r="BB1741" s="72">
        <v>3240</v>
      </c>
      <c r="BC1741" s="72">
        <v>600</v>
      </c>
    </row>
    <row r="1742" spans="1:55" s="72" customFormat="1" ht="27">
      <c r="A1742" s="15" t="s">
        <v>1124</v>
      </c>
      <c r="B1742" s="30">
        <v>23</v>
      </c>
      <c r="C1742" s="30">
        <v>7173</v>
      </c>
      <c r="D1742" s="10" t="s">
        <v>513</v>
      </c>
      <c r="E1742" s="15" t="s">
        <v>20</v>
      </c>
      <c r="F1742" s="15" t="s">
        <v>1116</v>
      </c>
      <c r="G1742" s="50">
        <v>2737</v>
      </c>
      <c r="H1742" s="50">
        <v>162</v>
      </c>
      <c r="I1742" s="58">
        <v>6.2899999999999998E-2</v>
      </c>
      <c r="J1742" s="50">
        <v>154900</v>
      </c>
      <c r="K1742" s="50">
        <v>2747</v>
      </c>
      <c r="L1742" s="53">
        <v>2602</v>
      </c>
      <c r="M1742" s="63">
        <f t="shared" si="192"/>
        <v>6.8965517241379309E-2</v>
      </c>
      <c r="N1742" s="42" t="str">
        <f>IFERROR(VLOOKUP(C1742, マスタ!$E$2:$G$33, 3, TRUE), "")</f>
        <v>輸送用機械</v>
      </c>
      <c r="O1742" s="15" t="str">
        <f>IF(F1742 = "", "", TEXT( WORKDAY(TEXT(LEFT(F1742, FIND("(", F1742) - 1), "yyyy/mm/dd"), 1, マスタ!$A$2:$A$106), "yyyymmdd"))</f>
        <v>20170920</v>
      </c>
      <c r="P1742" s="16">
        <v>42998</v>
      </c>
      <c r="Q1742" s="56">
        <v>2748</v>
      </c>
      <c r="R1742" s="56">
        <v>2801</v>
      </c>
      <c r="S1742" s="56">
        <v>2746</v>
      </c>
      <c r="T1742" s="15" t="str">
        <f t="shared" si="193"/>
        <v>有</v>
      </c>
      <c r="U1742" s="15" t="str">
        <f t="shared" si="194"/>
        <v>無</v>
      </c>
      <c r="V1742" s="67">
        <f t="shared" si="195"/>
        <v>4.0189989039094431E-3</v>
      </c>
      <c r="W1742" s="17" t="s">
        <v>967</v>
      </c>
      <c r="X1742" s="46">
        <v>21</v>
      </c>
      <c r="Y1742" s="71">
        <f t="shared" si="196"/>
        <v>7.6726342710997448</v>
      </c>
      <c r="Z1742" s="72">
        <v>2748</v>
      </c>
      <c r="AA1742" s="72">
        <v>2765</v>
      </c>
      <c r="AB1742" s="72">
        <v>2746</v>
      </c>
      <c r="AC1742" s="72">
        <v>2763</v>
      </c>
      <c r="AD1742" s="72">
        <v>10100</v>
      </c>
      <c r="AE1742" s="72">
        <v>2776</v>
      </c>
      <c r="AF1742" s="72">
        <v>2801</v>
      </c>
      <c r="AG1742" s="72">
        <v>2776</v>
      </c>
      <c r="AH1742" s="72">
        <v>2796</v>
      </c>
      <c r="AI1742" s="72">
        <v>6700</v>
      </c>
      <c r="AJ1742" s="72">
        <v>2796</v>
      </c>
      <c r="AK1742" s="72">
        <v>2797</v>
      </c>
      <c r="AL1742" s="72">
        <v>2788</v>
      </c>
      <c r="AM1742" s="72">
        <v>2788</v>
      </c>
      <c r="AN1742" s="72">
        <v>2000</v>
      </c>
      <c r="AO1742" s="72">
        <v>2787</v>
      </c>
      <c r="AP1742" s="72">
        <v>2790</v>
      </c>
      <c r="AQ1742" s="72">
        <v>2774</v>
      </c>
      <c r="AR1742" s="72">
        <v>2779</v>
      </c>
      <c r="AS1742" s="72">
        <v>4700</v>
      </c>
      <c r="AT1742" s="72">
        <v>2778</v>
      </c>
      <c r="AU1742" s="72">
        <v>2778</v>
      </c>
      <c r="AV1742" s="72">
        <v>2765</v>
      </c>
      <c r="AW1742" s="72">
        <v>2769</v>
      </c>
      <c r="AX1742" s="72">
        <v>2000</v>
      </c>
      <c r="AY1742" s="72">
        <v>2770</v>
      </c>
      <c r="AZ1742" s="72">
        <v>2777</v>
      </c>
      <c r="BA1742" s="72">
        <v>2768</v>
      </c>
      <c r="BB1742" s="72">
        <v>2775</v>
      </c>
      <c r="BC1742" s="72">
        <v>2600</v>
      </c>
    </row>
    <row r="1743" spans="1:55" s="72" customFormat="1" ht="15">
      <c r="A1743" s="15" t="s">
        <v>1124</v>
      </c>
      <c r="B1743" s="30">
        <v>27</v>
      </c>
      <c r="C1743" s="30">
        <v>8014</v>
      </c>
      <c r="D1743" s="10" t="s">
        <v>1120</v>
      </c>
      <c r="E1743" s="15" t="s">
        <v>20</v>
      </c>
      <c r="F1743" s="15" t="s">
        <v>1116</v>
      </c>
      <c r="G1743" s="50">
        <v>2099</v>
      </c>
      <c r="H1743" s="50">
        <v>122</v>
      </c>
      <c r="I1743" s="58">
        <v>6.1699999999999998E-2</v>
      </c>
      <c r="J1743" s="50">
        <v>49300</v>
      </c>
      <c r="K1743" s="50">
        <v>2104</v>
      </c>
      <c r="L1743" s="53">
        <v>2000</v>
      </c>
      <c r="M1743" s="63">
        <f t="shared" si="192"/>
        <v>4.807692307692308E-2</v>
      </c>
      <c r="N1743" s="42" t="str">
        <f>IFERROR(VLOOKUP(C1743, マスタ!$E$2:$G$33, 3, TRUE), "")</f>
        <v>商業</v>
      </c>
      <c r="O1743" s="15" t="str">
        <f>IF(F1743 = "", "", TEXT( WORKDAY(TEXT(LEFT(F1743, FIND("(", F1743) - 1), "yyyy/mm/dd"), 1, マスタ!$A$2:$A$106), "yyyymmdd"))</f>
        <v>20170920</v>
      </c>
      <c r="P1743" s="16">
        <v>42998</v>
      </c>
      <c r="Q1743" s="56">
        <v>2098</v>
      </c>
      <c r="R1743" s="56">
        <v>2108</v>
      </c>
      <c r="S1743" s="56">
        <v>2072</v>
      </c>
      <c r="T1743" s="15" t="str">
        <f t="shared" si="193"/>
        <v>無</v>
      </c>
      <c r="U1743" s="15" t="str">
        <f t="shared" si="194"/>
        <v>有</v>
      </c>
      <c r="V1743" s="67">
        <f t="shared" si="195"/>
        <v>-4.7641734159120652E-4</v>
      </c>
      <c r="W1743" s="17" t="s">
        <v>966</v>
      </c>
      <c r="X1743" s="46">
        <v>-20</v>
      </c>
      <c r="Y1743" s="71">
        <f t="shared" si="196"/>
        <v>-9.5283468318246793</v>
      </c>
      <c r="Z1743" s="72">
        <v>2098</v>
      </c>
      <c r="AA1743" s="72">
        <v>2098</v>
      </c>
      <c r="AB1743" s="72">
        <v>2098</v>
      </c>
      <c r="AC1743" s="72">
        <v>2098</v>
      </c>
      <c r="AD1743" s="72">
        <v>900</v>
      </c>
      <c r="AI1743" s="72">
        <v>0</v>
      </c>
      <c r="AJ1743" s="72">
        <v>2087</v>
      </c>
      <c r="AK1743" s="72">
        <v>2087</v>
      </c>
      <c r="AL1743" s="72">
        <v>2072</v>
      </c>
      <c r="AM1743" s="72">
        <v>2072</v>
      </c>
      <c r="AN1743" s="72">
        <v>500</v>
      </c>
      <c r="AS1743" s="72">
        <v>0</v>
      </c>
      <c r="AX1743" s="72">
        <v>0</v>
      </c>
      <c r="BC1743" s="72">
        <v>0</v>
      </c>
    </row>
    <row r="1744" spans="1:55" s="72" customFormat="1" ht="15">
      <c r="A1744" s="15" t="s">
        <v>1124</v>
      </c>
      <c r="B1744" s="30">
        <v>28</v>
      </c>
      <c r="C1744" s="30">
        <v>6804</v>
      </c>
      <c r="D1744" s="10" t="s">
        <v>363</v>
      </c>
      <c r="E1744" s="15" t="s">
        <v>20</v>
      </c>
      <c r="F1744" s="15" t="s">
        <v>1116</v>
      </c>
      <c r="G1744" s="50">
        <v>1825</v>
      </c>
      <c r="H1744" s="50">
        <v>106</v>
      </c>
      <c r="I1744" s="58">
        <v>6.1699999999999998E-2</v>
      </c>
      <c r="J1744" s="50">
        <v>1770600</v>
      </c>
      <c r="K1744" s="50">
        <v>1828</v>
      </c>
      <c r="L1744" s="53">
        <v>1738</v>
      </c>
      <c r="M1744" s="63">
        <f t="shared" si="192"/>
        <v>3.3333333333333333E-2</v>
      </c>
      <c r="N1744" s="42" t="str">
        <f>IFERROR(VLOOKUP(C1744, マスタ!$E$2:$G$33, 3, TRUE), "")</f>
        <v>電気</v>
      </c>
      <c r="O1744" s="15" t="str">
        <f>IF(F1744 = "", "", TEXT( WORKDAY(TEXT(LEFT(F1744, FIND("(", F1744) - 1), "yyyy/mm/dd"), 1, マスタ!$A$2:$A$106), "yyyymmdd"))</f>
        <v>20170920</v>
      </c>
      <c r="P1744" s="16">
        <v>42998</v>
      </c>
      <c r="Q1744" s="56">
        <v>1829</v>
      </c>
      <c r="R1744" s="56">
        <v>1833</v>
      </c>
      <c r="S1744" s="56">
        <v>1797</v>
      </c>
      <c r="T1744" s="15" t="str">
        <f t="shared" si="193"/>
        <v>無</v>
      </c>
      <c r="U1744" s="15" t="str">
        <f t="shared" si="194"/>
        <v>有</v>
      </c>
      <c r="V1744" s="67">
        <f t="shared" si="195"/>
        <v>2.1917808219178436E-3</v>
      </c>
      <c r="W1744" s="17" t="s">
        <v>966</v>
      </c>
      <c r="X1744" s="46">
        <v>-18</v>
      </c>
      <c r="Y1744" s="71">
        <f t="shared" si="196"/>
        <v>-9.8630136986301373</v>
      </c>
      <c r="Z1744" s="72">
        <v>1829</v>
      </c>
      <c r="AA1744" s="72">
        <v>1830</v>
      </c>
      <c r="AB1744" s="72">
        <v>1800</v>
      </c>
      <c r="AC1744" s="72">
        <v>1813</v>
      </c>
      <c r="AD1744" s="72">
        <v>103700</v>
      </c>
      <c r="AE1744" s="72">
        <v>1813</v>
      </c>
      <c r="AF1744" s="72">
        <v>1823</v>
      </c>
      <c r="AG1744" s="72">
        <v>1801</v>
      </c>
      <c r="AH1744" s="72">
        <v>1823</v>
      </c>
      <c r="AI1744" s="72">
        <v>62000</v>
      </c>
      <c r="AJ1744" s="72">
        <v>1825</v>
      </c>
      <c r="AK1744" s="72">
        <v>1830</v>
      </c>
      <c r="AL1744" s="72">
        <v>1815</v>
      </c>
      <c r="AM1744" s="72">
        <v>1818</v>
      </c>
      <c r="AN1744" s="72">
        <v>41800</v>
      </c>
      <c r="AO1744" s="72">
        <v>1817</v>
      </c>
      <c r="AP1744" s="72">
        <v>1825</v>
      </c>
      <c r="AQ1744" s="72">
        <v>1814</v>
      </c>
      <c r="AR1744" s="72">
        <v>1819</v>
      </c>
      <c r="AS1744" s="72">
        <v>48900</v>
      </c>
      <c r="AT1744" s="72">
        <v>1818</v>
      </c>
      <c r="AU1744" s="72">
        <v>1824</v>
      </c>
      <c r="AV1744" s="72">
        <v>1816</v>
      </c>
      <c r="AW1744" s="72">
        <v>1824</v>
      </c>
      <c r="AX1744" s="72">
        <v>14600</v>
      </c>
      <c r="AY1744" s="72">
        <v>1822</v>
      </c>
      <c r="AZ1744" s="72">
        <v>1824</v>
      </c>
      <c r="BA1744" s="72">
        <v>1810</v>
      </c>
      <c r="BB1744" s="72">
        <v>1811</v>
      </c>
      <c r="BC1744" s="72">
        <v>22300</v>
      </c>
    </row>
    <row r="1745" spans="1:55" s="72" customFormat="1" ht="27">
      <c r="A1745" s="15" t="s">
        <v>1124</v>
      </c>
      <c r="B1745" s="30">
        <v>30</v>
      </c>
      <c r="C1745" s="30">
        <v>4763</v>
      </c>
      <c r="D1745" s="10" t="s">
        <v>101</v>
      </c>
      <c r="E1745" s="15" t="s">
        <v>20</v>
      </c>
      <c r="F1745" s="15" t="s">
        <v>1116</v>
      </c>
      <c r="G1745" s="50">
        <v>1274</v>
      </c>
      <c r="H1745" s="50">
        <v>73</v>
      </c>
      <c r="I1745" s="58">
        <v>6.08E-2</v>
      </c>
      <c r="J1745" s="50">
        <v>363500</v>
      </c>
      <c r="K1745" s="50">
        <v>1291</v>
      </c>
      <c r="L1745" s="53">
        <v>1243</v>
      </c>
      <c r="M1745" s="63">
        <f t="shared" si="192"/>
        <v>0.35416666666666669</v>
      </c>
      <c r="N1745" s="42" t="str">
        <f>IFERROR(VLOOKUP(C1745, マスタ!$E$2:$G$33, 3, TRUE), "")</f>
        <v>化学・医薬品</v>
      </c>
      <c r="O1745" s="15" t="str">
        <f>IF(F1745 = "", "", TEXT( WORKDAY(TEXT(LEFT(F1745, FIND("(", F1745) - 1), "yyyy/mm/dd"), 1, マスタ!$A$2:$A$106), "yyyymmdd"))</f>
        <v>20170920</v>
      </c>
      <c r="P1745" s="16">
        <v>42998</v>
      </c>
      <c r="Q1745" s="56">
        <v>1304</v>
      </c>
      <c r="R1745" s="56">
        <v>1317</v>
      </c>
      <c r="S1745" s="56">
        <v>1271</v>
      </c>
      <c r="T1745" s="15" t="str">
        <f t="shared" si="193"/>
        <v>有</v>
      </c>
      <c r="U1745" s="15" t="str">
        <f t="shared" si="194"/>
        <v>有</v>
      </c>
      <c r="V1745" s="67">
        <f t="shared" si="195"/>
        <v>2.3547880690737877E-2</v>
      </c>
      <c r="W1745" s="17" t="s">
        <v>966</v>
      </c>
      <c r="X1745" s="46">
        <v>-12</v>
      </c>
      <c r="Y1745" s="71">
        <f t="shared" si="196"/>
        <v>-9.419152276295133</v>
      </c>
      <c r="Z1745" s="72">
        <v>1304</v>
      </c>
      <c r="AA1745" s="72">
        <v>1310</v>
      </c>
      <c r="AB1745" s="72">
        <v>1288</v>
      </c>
      <c r="AC1745" s="72">
        <v>1289</v>
      </c>
      <c r="AD1745" s="72">
        <v>50000</v>
      </c>
      <c r="AE1745" s="72">
        <v>1290</v>
      </c>
      <c r="AF1745" s="72">
        <v>1292</v>
      </c>
      <c r="AG1745" s="72">
        <v>1279</v>
      </c>
      <c r="AH1745" s="72">
        <v>1282</v>
      </c>
      <c r="AI1745" s="72">
        <v>18200</v>
      </c>
      <c r="AJ1745" s="72">
        <v>1282</v>
      </c>
      <c r="AK1745" s="72">
        <v>1283</v>
      </c>
      <c r="AL1745" s="72">
        <v>1271</v>
      </c>
      <c r="AM1745" s="72">
        <v>1282</v>
      </c>
      <c r="AN1745" s="72">
        <v>16300</v>
      </c>
      <c r="AO1745" s="72">
        <v>1282</v>
      </c>
      <c r="AP1745" s="72">
        <v>1286</v>
      </c>
      <c r="AQ1745" s="72">
        <v>1281</v>
      </c>
      <c r="AR1745" s="72">
        <v>1284</v>
      </c>
      <c r="AS1745" s="72">
        <v>5500</v>
      </c>
      <c r="AT1745" s="72">
        <v>1284</v>
      </c>
      <c r="AU1745" s="72">
        <v>1285</v>
      </c>
      <c r="AV1745" s="72">
        <v>1277</v>
      </c>
      <c r="AW1745" s="72">
        <v>1280</v>
      </c>
      <c r="AX1745" s="72">
        <v>3800</v>
      </c>
      <c r="AY1745" s="72">
        <v>1281</v>
      </c>
      <c r="AZ1745" s="72">
        <v>1285</v>
      </c>
      <c r="BA1745" s="72">
        <v>1281</v>
      </c>
      <c r="BB1745" s="72">
        <v>1284</v>
      </c>
      <c r="BC1745" s="72">
        <v>1400</v>
      </c>
    </row>
    <row r="1746" spans="1:55" s="72" customFormat="1" ht="15">
      <c r="A1746" s="15" t="s">
        <v>1124</v>
      </c>
      <c r="B1746" s="30">
        <v>32</v>
      </c>
      <c r="C1746" s="30">
        <v>6037</v>
      </c>
      <c r="D1746" s="10" t="s">
        <v>257</v>
      </c>
      <c r="E1746" s="15" t="s">
        <v>20</v>
      </c>
      <c r="F1746" s="15" t="s">
        <v>1116</v>
      </c>
      <c r="G1746" s="50">
        <v>2750</v>
      </c>
      <c r="H1746" s="50">
        <v>156</v>
      </c>
      <c r="I1746" s="58">
        <v>6.0100000000000001E-2</v>
      </c>
      <c r="J1746" s="50">
        <v>85300</v>
      </c>
      <c r="K1746" s="50">
        <v>2759</v>
      </c>
      <c r="L1746" s="53">
        <v>2594</v>
      </c>
      <c r="M1746" s="63">
        <f t="shared" si="192"/>
        <v>5.4545454545454543E-2</v>
      </c>
      <c r="N1746" s="42" t="str">
        <f>IFERROR(VLOOKUP(C1746, マスタ!$E$2:$G$33, 3, TRUE), "")</f>
        <v>機械</v>
      </c>
      <c r="O1746" s="15" t="str">
        <f>IF(F1746 = "", "", TEXT( WORKDAY(TEXT(LEFT(F1746, FIND("(", F1746) - 1), "yyyy/mm/dd"), 1, マスタ!$A$2:$A$106), "yyyymmdd"))</f>
        <v>20170920</v>
      </c>
      <c r="P1746" s="16">
        <v>42998</v>
      </c>
      <c r="Q1746" s="56">
        <v>2730</v>
      </c>
      <c r="R1746" s="56">
        <v>2730</v>
      </c>
      <c r="S1746" s="56">
        <v>2492</v>
      </c>
      <c r="T1746" s="15" t="str">
        <f t="shared" si="193"/>
        <v>無</v>
      </c>
      <c r="U1746" s="15" t="str">
        <f t="shared" si="194"/>
        <v>有</v>
      </c>
      <c r="V1746" s="67">
        <f t="shared" si="195"/>
        <v>-7.2727272727273196E-3</v>
      </c>
      <c r="W1746" s="17" t="s">
        <v>966</v>
      </c>
      <c r="X1746" s="46">
        <v>-27</v>
      </c>
      <c r="Y1746" s="71">
        <f t="shared" si="196"/>
        <v>-9.8181818181818183</v>
      </c>
      <c r="Z1746" s="72">
        <v>2730</v>
      </c>
      <c r="AA1746" s="72">
        <v>2730</v>
      </c>
      <c r="AB1746" s="72">
        <v>2699</v>
      </c>
      <c r="AC1746" s="72">
        <v>2699</v>
      </c>
      <c r="AD1746" s="72">
        <v>3200</v>
      </c>
      <c r="AE1746" s="72">
        <v>2698</v>
      </c>
      <c r="AF1746" s="72">
        <v>2698</v>
      </c>
      <c r="AG1746" s="72">
        <v>2691</v>
      </c>
      <c r="AH1746" s="72">
        <v>2697</v>
      </c>
      <c r="AI1746" s="72">
        <v>500</v>
      </c>
      <c r="AJ1746" s="72">
        <v>2706</v>
      </c>
      <c r="AK1746" s="72">
        <v>2707</v>
      </c>
      <c r="AL1746" s="72">
        <v>2614</v>
      </c>
      <c r="AM1746" s="72">
        <v>2641</v>
      </c>
      <c r="AN1746" s="72">
        <v>5500</v>
      </c>
      <c r="AO1746" s="72">
        <v>2657</v>
      </c>
      <c r="AP1746" s="72">
        <v>2662</v>
      </c>
      <c r="AQ1746" s="72">
        <v>2626</v>
      </c>
      <c r="AR1746" s="72">
        <v>2626</v>
      </c>
      <c r="AS1746" s="72">
        <v>1900</v>
      </c>
      <c r="AT1746" s="72">
        <v>2636</v>
      </c>
      <c r="AU1746" s="72">
        <v>2655</v>
      </c>
      <c r="AV1746" s="72">
        <v>2636</v>
      </c>
      <c r="AW1746" s="72">
        <v>2643</v>
      </c>
      <c r="AX1746" s="72">
        <v>1000</v>
      </c>
      <c r="AY1746" s="72">
        <v>2642</v>
      </c>
      <c r="AZ1746" s="72">
        <v>2655</v>
      </c>
      <c r="BA1746" s="72">
        <v>2632</v>
      </c>
      <c r="BB1746" s="72">
        <v>2651</v>
      </c>
      <c r="BC1746" s="72">
        <v>2700</v>
      </c>
    </row>
    <row r="1747" spans="1:55" s="72" customFormat="1" ht="27">
      <c r="A1747" s="15" t="s">
        <v>1124</v>
      </c>
      <c r="B1747" s="30">
        <v>33</v>
      </c>
      <c r="C1747" s="30">
        <v>3284</v>
      </c>
      <c r="D1747" s="10" t="s">
        <v>277</v>
      </c>
      <c r="E1747" s="15" t="s">
        <v>20</v>
      </c>
      <c r="F1747" s="15" t="s">
        <v>1116</v>
      </c>
      <c r="G1747" s="50">
        <v>1149</v>
      </c>
      <c r="H1747" s="50">
        <v>63</v>
      </c>
      <c r="I1747" s="58">
        <v>5.8000000000000003E-2</v>
      </c>
      <c r="J1747" s="50">
        <v>477800</v>
      </c>
      <c r="K1747" s="50">
        <v>1150</v>
      </c>
      <c r="L1747" s="53">
        <v>1101</v>
      </c>
      <c r="M1747" s="63">
        <f t="shared" si="192"/>
        <v>2.0408163265306121E-2</v>
      </c>
      <c r="N1747" s="42" t="str">
        <f>IFERROR(VLOOKUP(C1747, マスタ!$E$2:$G$33, 3, TRUE), "")</f>
        <v>繊維製品</v>
      </c>
      <c r="O1747" s="15" t="str">
        <f>IF(F1747 = "", "", TEXT( WORKDAY(TEXT(LEFT(F1747, FIND("(", F1747) - 1), "yyyy/mm/dd"), 1, マスタ!$A$2:$A$106), "yyyymmdd"))</f>
        <v>20170920</v>
      </c>
      <c r="P1747" s="16">
        <v>42998</v>
      </c>
      <c r="Q1747" s="56">
        <v>1140</v>
      </c>
      <c r="R1747" s="56">
        <v>1149</v>
      </c>
      <c r="S1747" s="56">
        <v>1131</v>
      </c>
      <c r="T1747" s="15" t="str">
        <f t="shared" si="193"/>
        <v>無</v>
      </c>
      <c r="U1747" s="15" t="str">
        <f t="shared" si="194"/>
        <v>無</v>
      </c>
      <c r="V1747" s="67">
        <f t="shared" si="195"/>
        <v>-7.8328981723237989E-3</v>
      </c>
      <c r="W1747" s="17" t="s">
        <v>969</v>
      </c>
      <c r="X1747" s="46">
        <v>-6</v>
      </c>
      <c r="Y1747" s="71">
        <f t="shared" si="196"/>
        <v>-5.2219321148825069</v>
      </c>
      <c r="Z1747" s="72">
        <v>1140</v>
      </c>
      <c r="AA1747" s="72">
        <v>1146</v>
      </c>
      <c r="AB1747" s="72">
        <v>1132</v>
      </c>
      <c r="AC1747" s="72">
        <v>1143</v>
      </c>
      <c r="AD1747" s="72">
        <v>34300</v>
      </c>
      <c r="AE1747" s="72">
        <v>1144</v>
      </c>
      <c r="AF1747" s="72">
        <v>1145</v>
      </c>
      <c r="AG1747" s="72">
        <v>1142</v>
      </c>
      <c r="AH1747" s="72">
        <v>1142</v>
      </c>
      <c r="AI1747" s="72">
        <v>1300</v>
      </c>
      <c r="AJ1747" s="72">
        <v>1142</v>
      </c>
      <c r="AK1747" s="72">
        <v>1146</v>
      </c>
      <c r="AL1747" s="72">
        <v>1139</v>
      </c>
      <c r="AM1747" s="72">
        <v>1139</v>
      </c>
      <c r="AN1747" s="72">
        <v>8900</v>
      </c>
      <c r="AO1747" s="72">
        <v>1138</v>
      </c>
      <c r="AP1747" s="72">
        <v>1138</v>
      </c>
      <c r="AQ1747" s="72">
        <v>1135</v>
      </c>
      <c r="AR1747" s="72">
        <v>1137</v>
      </c>
      <c r="AS1747" s="72">
        <v>3800</v>
      </c>
      <c r="AT1747" s="72">
        <v>1136</v>
      </c>
      <c r="AU1747" s="72">
        <v>1136</v>
      </c>
      <c r="AV1747" s="72">
        <v>1131</v>
      </c>
      <c r="AW1747" s="72">
        <v>1134</v>
      </c>
      <c r="AX1747" s="72">
        <v>7800</v>
      </c>
      <c r="AY1747" s="72">
        <v>1135</v>
      </c>
      <c r="AZ1747" s="72">
        <v>1135</v>
      </c>
      <c r="BA1747" s="72">
        <v>1133</v>
      </c>
      <c r="BB1747" s="72">
        <v>1133</v>
      </c>
      <c r="BC1747" s="72">
        <v>3700</v>
      </c>
    </row>
    <row r="1748" spans="1:55" s="72" customFormat="1" ht="15">
      <c r="A1748" s="15" t="s">
        <v>1124</v>
      </c>
      <c r="B1748" s="30">
        <v>34</v>
      </c>
      <c r="C1748" s="30">
        <v>3173</v>
      </c>
      <c r="D1748" s="10" t="s">
        <v>821</v>
      </c>
      <c r="E1748" s="15" t="s">
        <v>20</v>
      </c>
      <c r="F1748" s="15" t="s">
        <v>1116</v>
      </c>
      <c r="G1748" s="50">
        <v>1080</v>
      </c>
      <c r="H1748" s="50">
        <v>59</v>
      </c>
      <c r="I1748" s="58">
        <v>5.7799999999999997E-2</v>
      </c>
      <c r="J1748" s="50">
        <v>47700</v>
      </c>
      <c r="K1748" s="50">
        <v>1080</v>
      </c>
      <c r="L1748" s="53">
        <v>1033</v>
      </c>
      <c r="M1748" s="63">
        <f t="shared" si="192"/>
        <v>0</v>
      </c>
      <c r="N1748" s="42" t="str">
        <f>IFERROR(VLOOKUP(C1748, マスタ!$E$2:$G$33, 3, TRUE), "")</f>
        <v>繊維製品</v>
      </c>
      <c r="O1748" s="15" t="str">
        <f>IF(F1748 = "", "", TEXT( WORKDAY(TEXT(LEFT(F1748, FIND("(", F1748) - 1), "yyyy/mm/dd"), 1, マスタ!$A$2:$A$106), "yyyymmdd"))</f>
        <v>20170920</v>
      </c>
      <c r="P1748" s="16">
        <v>42998</v>
      </c>
      <c r="Q1748" s="56">
        <v>1080</v>
      </c>
      <c r="R1748" s="56">
        <v>1080</v>
      </c>
      <c r="S1748" s="56">
        <v>1050</v>
      </c>
      <c r="T1748" s="15" t="str">
        <f t="shared" si="193"/>
        <v>無</v>
      </c>
      <c r="U1748" s="15" t="str">
        <f t="shared" si="194"/>
        <v>有</v>
      </c>
      <c r="V1748" s="67">
        <f t="shared" si="195"/>
        <v>0</v>
      </c>
      <c r="W1748" s="17" t="s">
        <v>966</v>
      </c>
      <c r="X1748" s="46">
        <v>-10</v>
      </c>
      <c r="Y1748" s="71">
        <f t="shared" si="196"/>
        <v>-9.2592592592592595</v>
      </c>
      <c r="Z1748" s="72">
        <v>1080</v>
      </c>
      <c r="AA1748" s="72">
        <v>1080</v>
      </c>
      <c r="AB1748" s="72">
        <v>1071</v>
      </c>
      <c r="AC1748" s="72">
        <v>1071</v>
      </c>
      <c r="AD1748" s="72">
        <v>3600</v>
      </c>
      <c r="AE1748" s="72">
        <v>1074</v>
      </c>
      <c r="AF1748" s="72">
        <v>1074</v>
      </c>
      <c r="AG1748" s="72">
        <v>1065</v>
      </c>
      <c r="AH1748" s="72">
        <v>1065</v>
      </c>
      <c r="AI1748" s="72">
        <v>4200</v>
      </c>
      <c r="AN1748" s="72">
        <v>0</v>
      </c>
      <c r="AO1748" s="72">
        <v>1061</v>
      </c>
      <c r="AP1748" s="72">
        <v>1061</v>
      </c>
      <c r="AQ1748" s="72">
        <v>1061</v>
      </c>
      <c r="AR1748" s="72">
        <v>1061</v>
      </c>
      <c r="AS1748" s="72">
        <v>100</v>
      </c>
      <c r="AT1748" s="72">
        <v>1065</v>
      </c>
      <c r="AU1748" s="72">
        <v>1065</v>
      </c>
      <c r="AV1748" s="72">
        <v>1065</v>
      </c>
      <c r="AW1748" s="72">
        <v>1065</v>
      </c>
      <c r="AX1748" s="72">
        <v>200</v>
      </c>
      <c r="BC1748" s="72">
        <v>0</v>
      </c>
    </row>
    <row r="1749" spans="1:55" s="72" customFormat="1" ht="27">
      <c r="A1749" s="15" t="s">
        <v>1124</v>
      </c>
      <c r="B1749" s="30">
        <v>36</v>
      </c>
      <c r="C1749" s="30">
        <v>6287</v>
      </c>
      <c r="D1749" s="10" t="s">
        <v>1121</v>
      </c>
      <c r="E1749" s="15" t="s">
        <v>20</v>
      </c>
      <c r="F1749" s="15" t="s">
        <v>1116</v>
      </c>
      <c r="G1749" s="50">
        <v>2685</v>
      </c>
      <c r="H1749" s="50">
        <v>142</v>
      </c>
      <c r="I1749" s="58">
        <v>5.5800000000000002E-2</v>
      </c>
      <c r="J1749" s="50">
        <v>237800</v>
      </c>
      <c r="K1749" s="50">
        <v>2689</v>
      </c>
      <c r="L1749" s="53">
        <v>2582</v>
      </c>
      <c r="M1749" s="63">
        <f t="shared" si="192"/>
        <v>3.7383177570093455E-2</v>
      </c>
      <c r="N1749" s="42" t="str">
        <f>IFERROR(VLOOKUP(C1749, マスタ!$E$2:$G$33, 3, TRUE), "")</f>
        <v>機械</v>
      </c>
      <c r="O1749" s="15" t="str">
        <f>IF(F1749 = "", "", TEXT( WORKDAY(TEXT(LEFT(F1749, FIND("(", F1749) - 1), "yyyy/mm/dd"), 1, マスタ!$A$2:$A$106), "yyyymmdd"))</f>
        <v>20170920</v>
      </c>
      <c r="P1749" s="16">
        <v>42998</v>
      </c>
      <c r="Q1749" s="56">
        <v>2681</v>
      </c>
      <c r="R1749" s="56">
        <v>2712</v>
      </c>
      <c r="S1749" s="56">
        <v>2604</v>
      </c>
      <c r="T1749" s="15" t="str">
        <f t="shared" si="193"/>
        <v>有</v>
      </c>
      <c r="U1749" s="15" t="str">
        <f t="shared" si="194"/>
        <v>有</v>
      </c>
      <c r="V1749" s="67">
        <f t="shared" si="195"/>
        <v>-1.4897579143389184E-3</v>
      </c>
      <c r="W1749" s="17" t="s">
        <v>967</v>
      </c>
      <c r="X1749" s="46">
        <v>0</v>
      </c>
      <c r="Y1749" s="71">
        <f t="shared" si="196"/>
        <v>0</v>
      </c>
      <c r="Z1749" s="72">
        <v>2681</v>
      </c>
      <c r="AA1749" s="72">
        <v>2698</v>
      </c>
      <c r="AB1749" s="72">
        <v>2678</v>
      </c>
      <c r="AC1749" s="72">
        <v>2698</v>
      </c>
      <c r="AD1749" s="72">
        <v>10700</v>
      </c>
      <c r="AE1749" s="72">
        <v>2698</v>
      </c>
      <c r="AF1749" s="72">
        <v>2712</v>
      </c>
      <c r="AG1749" s="72">
        <v>2692</v>
      </c>
      <c r="AH1749" s="72">
        <v>2708</v>
      </c>
      <c r="AI1749" s="72">
        <v>10700</v>
      </c>
      <c r="AJ1749" s="72">
        <v>2707</v>
      </c>
      <c r="AK1749" s="72">
        <v>2707</v>
      </c>
      <c r="AL1749" s="72">
        <v>2695</v>
      </c>
      <c r="AM1749" s="72">
        <v>2695</v>
      </c>
      <c r="AN1749" s="72">
        <v>3800</v>
      </c>
      <c r="AO1749" s="72">
        <v>2697</v>
      </c>
      <c r="AP1749" s="72">
        <v>2704</v>
      </c>
      <c r="AQ1749" s="72">
        <v>2696</v>
      </c>
      <c r="AR1749" s="72">
        <v>2697</v>
      </c>
      <c r="AS1749" s="72">
        <v>4800</v>
      </c>
      <c r="AT1749" s="72">
        <v>2696</v>
      </c>
      <c r="AU1749" s="72">
        <v>2697</v>
      </c>
      <c r="AV1749" s="72">
        <v>2681</v>
      </c>
      <c r="AW1749" s="72">
        <v>2681</v>
      </c>
      <c r="AX1749" s="72">
        <v>5800</v>
      </c>
      <c r="AY1749" s="72">
        <v>2682</v>
      </c>
      <c r="AZ1749" s="72">
        <v>2682</v>
      </c>
      <c r="BA1749" s="72">
        <v>2678</v>
      </c>
      <c r="BB1749" s="72">
        <v>2678</v>
      </c>
      <c r="BC1749" s="72">
        <v>600</v>
      </c>
    </row>
    <row r="1750" spans="1:55" s="72" customFormat="1" ht="27">
      <c r="A1750" s="15" t="s">
        <v>1124</v>
      </c>
      <c r="B1750" s="30">
        <v>39</v>
      </c>
      <c r="C1750" s="30">
        <v>3053</v>
      </c>
      <c r="D1750" s="10" t="s">
        <v>1073</v>
      </c>
      <c r="E1750" s="15" t="s">
        <v>20</v>
      </c>
      <c r="F1750" s="15" t="s">
        <v>1116</v>
      </c>
      <c r="G1750" s="50">
        <v>3955</v>
      </c>
      <c r="H1750" s="50">
        <v>205</v>
      </c>
      <c r="I1750" s="58">
        <v>5.4699999999999999E-2</v>
      </c>
      <c r="J1750" s="50">
        <v>754700</v>
      </c>
      <c r="K1750" s="50">
        <v>3980</v>
      </c>
      <c r="L1750" s="53">
        <v>3795</v>
      </c>
      <c r="M1750" s="63">
        <f t="shared" si="192"/>
        <v>0.13513513513513514</v>
      </c>
      <c r="N1750" s="42" t="str">
        <f>IFERROR(VLOOKUP(C1750, マスタ!$E$2:$G$33, 3, TRUE), "")</f>
        <v>繊維製品</v>
      </c>
      <c r="O1750" s="15" t="str">
        <f>IF(F1750 = "", "", TEXT( WORKDAY(TEXT(LEFT(F1750, FIND("(", F1750) - 1), "yyyy/mm/dd"), 1, マスタ!$A$2:$A$106), "yyyymmdd"))</f>
        <v>20170920</v>
      </c>
      <c r="P1750" s="16">
        <v>42998</v>
      </c>
      <c r="Q1750" s="56">
        <v>3975</v>
      </c>
      <c r="R1750" s="56">
        <v>4100</v>
      </c>
      <c r="S1750" s="56">
        <v>3680</v>
      </c>
      <c r="T1750" s="15" t="str">
        <f t="shared" si="193"/>
        <v>有</v>
      </c>
      <c r="U1750" s="15" t="str">
        <f t="shared" si="194"/>
        <v>有</v>
      </c>
      <c r="V1750" s="67">
        <f t="shared" si="195"/>
        <v>5.0568900126422012E-3</v>
      </c>
      <c r="W1750" s="17" t="s">
        <v>968</v>
      </c>
      <c r="X1750" s="46">
        <v>79</v>
      </c>
      <c r="Y1750" s="71">
        <f t="shared" si="196"/>
        <v>19.974715549936789</v>
      </c>
      <c r="Z1750" s="72">
        <v>3975</v>
      </c>
      <c r="AA1750" s="72">
        <v>4100</v>
      </c>
      <c r="AB1750" s="72">
        <v>3975</v>
      </c>
      <c r="AC1750" s="72">
        <v>4035</v>
      </c>
      <c r="AD1750" s="72">
        <v>122200</v>
      </c>
      <c r="AE1750" s="72">
        <v>4040</v>
      </c>
      <c r="AF1750" s="72">
        <v>4050</v>
      </c>
      <c r="AG1750" s="72">
        <v>4020</v>
      </c>
      <c r="AH1750" s="72">
        <v>4035</v>
      </c>
      <c r="AI1750" s="72">
        <v>19400</v>
      </c>
      <c r="AJ1750" s="72">
        <v>4040</v>
      </c>
      <c r="AK1750" s="72">
        <v>4050</v>
      </c>
      <c r="AL1750" s="72">
        <v>4015</v>
      </c>
      <c r="AM1750" s="72">
        <v>4020</v>
      </c>
      <c r="AN1750" s="72">
        <v>16900</v>
      </c>
      <c r="AO1750" s="72">
        <v>4035</v>
      </c>
      <c r="AP1750" s="72">
        <v>4035</v>
      </c>
      <c r="AQ1750" s="72">
        <v>3860</v>
      </c>
      <c r="AR1750" s="72">
        <v>3910</v>
      </c>
      <c r="AS1750" s="72">
        <v>93500</v>
      </c>
      <c r="AT1750" s="72">
        <v>3905</v>
      </c>
      <c r="AU1750" s="72">
        <v>3920</v>
      </c>
      <c r="AV1750" s="72">
        <v>3870</v>
      </c>
      <c r="AW1750" s="72">
        <v>3880</v>
      </c>
      <c r="AX1750" s="72">
        <v>32300</v>
      </c>
      <c r="AY1750" s="72">
        <v>3880</v>
      </c>
      <c r="AZ1750" s="72">
        <v>3905</v>
      </c>
      <c r="BA1750" s="72">
        <v>3805</v>
      </c>
      <c r="BB1750" s="72">
        <v>3855</v>
      </c>
      <c r="BC1750" s="72">
        <v>42100</v>
      </c>
    </row>
    <row r="1751" spans="1:55" s="72" customFormat="1" ht="27">
      <c r="A1751" s="15" t="s">
        <v>1124</v>
      </c>
      <c r="B1751" s="30">
        <v>42</v>
      </c>
      <c r="C1751" s="30">
        <v>6183</v>
      </c>
      <c r="D1751" s="10" t="s">
        <v>312</v>
      </c>
      <c r="E1751" s="15" t="s">
        <v>20</v>
      </c>
      <c r="F1751" s="15" t="s">
        <v>1116</v>
      </c>
      <c r="G1751" s="50">
        <v>1184</v>
      </c>
      <c r="H1751" s="50">
        <v>59</v>
      </c>
      <c r="I1751" s="58">
        <v>5.2400000000000002E-2</v>
      </c>
      <c r="J1751" s="50">
        <v>411500</v>
      </c>
      <c r="K1751" s="50">
        <v>1190</v>
      </c>
      <c r="L1751" s="53">
        <v>1138</v>
      </c>
      <c r="M1751" s="63">
        <f t="shared" si="192"/>
        <v>0.11538461538461539</v>
      </c>
      <c r="N1751" s="42" t="str">
        <f>IFERROR(VLOOKUP(C1751, マスタ!$E$2:$G$33, 3, TRUE), "")</f>
        <v>機械</v>
      </c>
      <c r="O1751" s="15" t="str">
        <f>IF(F1751 = "", "", TEXT( WORKDAY(TEXT(LEFT(F1751, FIND("(", F1751) - 1), "yyyy/mm/dd"), 1, マスタ!$A$2:$A$106), "yyyymmdd"))</f>
        <v>20170920</v>
      </c>
      <c r="P1751" s="16">
        <v>42998</v>
      </c>
      <c r="Q1751" s="56">
        <v>1162</v>
      </c>
      <c r="R1751" s="56">
        <v>1177</v>
      </c>
      <c r="S1751" s="56">
        <v>1155</v>
      </c>
      <c r="T1751" s="15" t="str">
        <f t="shared" si="193"/>
        <v>有</v>
      </c>
      <c r="U1751" s="15" t="str">
        <f t="shared" si="194"/>
        <v>無</v>
      </c>
      <c r="V1751" s="67">
        <f t="shared" si="195"/>
        <v>-1.858108108108103E-2</v>
      </c>
      <c r="W1751" s="17" t="s">
        <v>967</v>
      </c>
      <c r="X1751" s="46">
        <v>1</v>
      </c>
      <c r="Y1751" s="71">
        <f t="shared" si="196"/>
        <v>0.84459459459459463</v>
      </c>
      <c r="Z1751" s="72">
        <v>1162</v>
      </c>
      <c r="AA1751" s="72">
        <v>1174</v>
      </c>
      <c r="AB1751" s="72">
        <v>1162</v>
      </c>
      <c r="AC1751" s="72">
        <v>1170</v>
      </c>
      <c r="AD1751" s="72">
        <v>24000</v>
      </c>
      <c r="AE1751" s="72">
        <v>1169</v>
      </c>
      <c r="AF1751" s="72">
        <v>1176</v>
      </c>
      <c r="AG1751" s="72">
        <v>1169</v>
      </c>
      <c r="AH1751" s="72">
        <v>1176</v>
      </c>
      <c r="AI1751" s="72">
        <v>4300</v>
      </c>
      <c r="AJ1751" s="72">
        <v>1172</v>
      </c>
      <c r="AK1751" s="72">
        <v>1172</v>
      </c>
      <c r="AL1751" s="72">
        <v>1166</v>
      </c>
      <c r="AM1751" s="72">
        <v>1166</v>
      </c>
      <c r="AN1751" s="72">
        <v>3000</v>
      </c>
      <c r="AO1751" s="72">
        <v>1166</v>
      </c>
      <c r="AP1751" s="72">
        <v>1166</v>
      </c>
      <c r="AQ1751" s="72">
        <v>1164</v>
      </c>
      <c r="AR1751" s="72">
        <v>1164</v>
      </c>
      <c r="AS1751" s="72">
        <v>4500</v>
      </c>
      <c r="AT1751" s="72">
        <v>1164</v>
      </c>
      <c r="AU1751" s="72">
        <v>1164</v>
      </c>
      <c r="AV1751" s="72">
        <v>1163</v>
      </c>
      <c r="AW1751" s="72">
        <v>1163</v>
      </c>
      <c r="AX1751" s="72">
        <v>2300</v>
      </c>
      <c r="AY1751" s="72">
        <v>1162</v>
      </c>
      <c r="AZ1751" s="72">
        <v>1163</v>
      </c>
      <c r="BA1751" s="72">
        <v>1161</v>
      </c>
      <c r="BB1751" s="72">
        <v>1161</v>
      </c>
      <c r="BC1751" s="72">
        <v>4800</v>
      </c>
    </row>
    <row r="1752" spans="1:55" s="72" customFormat="1" ht="15">
      <c r="A1752" s="15" t="s">
        <v>1124</v>
      </c>
      <c r="B1752" s="30">
        <v>43</v>
      </c>
      <c r="C1752" s="30">
        <v>3656</v>
      </c>
      <c r="D1752" s="10" t="s">
        <v>124</v>
      </c>
      <c r="E1752" s="15" t="s">
        <v>20</v>
      </c>
      <c r="F1752" s="15" t="s">
        <v>1116</v>
      </c>
      <c r="G1752" s="50">
        <v>1750</v>
      </c>
      <c r="H1752" s="50">
        <v>85</v>
      </c>
      <c r="I1752" s="58">
        <v>5.11E-2</v>
      </c>
      <c r="J1752" s="50">
        <v>6543000</v>
      </c>
      <c r="K1752" s="50">
        <v>1753</v>
      </c>
      <c r="L1752" s="53">
        <v>1693</v>
      </c>
      <c r="M1752" s="63">
        <f t="shared" si="192"/>
        <v>0.05</v>
      </c>
      <c r="N1752" s="42" t="str">
        <f>IFERROR(VLOOKUP(C1752, マスタ!$E$2:$G$33, 3, TRUE), "")</f>
        <v>36</v>
      </c>
      <c r="O1752" s="15" t="str">
        <f>IF(F1752 = "", "", TEXT( WORKDAY(TEXT(LEFT(F1752, FIND("(", F1752) - 1), "yyyy/mm/dd"), 1, マスタ!$A$2:$A$106), "yyyymmdd"))</f>
        <v>20170920</v>
      </c>
      <c r="P1752" s="16">
        <v>42998</v>
      </c>
      <c r="Q1752" s="56">
        <v>1755</v>
      </c>
      <c r="R1752" s="56">
        <v>1817</v>
      </c>
      <c r="S1752" s="56">
        <v>1716</v>
      </c>
      <c r="T1752" s="15" t="str">
        <f t="shared" si="193"/>
        <v>有</v>
      </c>
      <c r="U1752" s="15" t="str">
        <f t="shared" si="194"/>
        <v>有</v>
      </c>
      <c r="V1752" s="67">
        <f t="shared" si="195"/>
        <v>2.8571428571428914E-3</v>
      </c>
      <c r="W1752" s="17" t="s">
        <v>966</v>
      </c>
      <c r="X1752" s="46">
        <v>-17</v>
      </c>
      <c r="Y1752" s="71">
        <f t="shared" si="196"/>
        <v>-9.7142857142857135</v>
      </c>
      <c r="Z1752" s="72">
        <v>1755</v>
      </c>
      <c r="AA1752" s="72">
        <v>1779</v>
      </c>
      <c r="AB1752" s="72">
        <v>1735</v>
      </c>
      <c r="AC1752" s="72">
        <v>1744</v>
      </c>
      <c r="AD1752" s="72">
        <v>568000</v>
      </c>
      <c r="AE1752" s="72">
        <v>1743</v>
      </c>
      <c r="AF1752" s="72">
        <v>1745</v>
      </c>
      <c r="AG1752" s="72">
        <v>1725</v>
      </c>
      <c r="AH1752" s="72">
        <v>1734</v>
      </c>
      <c r="AI1752" s="72">
        <v>228500</v>
      </c>
      <c r="AJ1752" s="72">
        <v>1733</v>
      </c>
      <c r="AK1752" s="72">
        <v>1742</v>
      </c>
      <c r="AL1752" s="72">
        <v>1726</v>
      </c>
      <c r="AM1752" s="72">
        <v>1737</v>
      </c>
      <c r="AN1752" s="72">
        <v>148900</v>
      </c>
      <c r="AO1752" s="72">
        <v>1736</v>
      </c>
      <c r="AP1752" s="72">
        <v>1736</v>
      </c>
      <c r="AQ1752" s="72">
        <v>1716</v>
      </c>
      <c r="AR1752" s="72">
        <v>1727</v>
      </c>
      <c r="AS1752" s="72">
        <v>241100</v>
      </c>
      <c r="AT1752" s="72">
        <v>1726</v>
      </c>
      <c r="AU1752" s="72">
        <v>1730</v>
      </c>
      <c r="AV1752" s="72">
        <v>1721</v>
      </c>
      <c r="AW1752" s="72">
        <v>1727</v>
      </c>
      <c r="AX1752" s="72">
        <v>108400</v>
      </c>
      <c r="AY1752" s="72">
        <v>1727</v>
      </c>
      <c r="AZ1752" s="72">
        <v>1734</v>
      </c>
      <c r="BA1752" s="72">
        <v>1721</v>
      </c>
      <c r="BB1752" s="72">
        <v>1724</v>
      </c>
      <c r="BC1752" s="72">
        <v>100700</v>
      </c>
    </row>
    <row r="1753" spans="1:55" s="72" customFormat="1" ht="15">
      <c r="A1753" s="15" t="s">
        <v>1124</v>
      </c>
      <c r="B1753" s="30">
        <v>44</v>
      </c>
      <c r="C1753" s="30">
        <v>6486</v>
      </c>
      <c r="D1753" s="10" t="s">
        <v>1122</v>
      </c>
      <c r="E1753" s="15" t="s">
        <v>20</v>
      </c>
      <c r="F1753" s="15" t="s">
        <v>1116</v>
      </c>
      <c r="G1753" s="50">
        <v>2063</v>
      </c>
      <c r="H1753" s="50">
        <v>100</v>
      </c>
      <c r="I1753" s="58">
        <v>5.0900000000000001E-2</v>
      </c>
      <c r="J1753" s="50">
        <v>220400</v>
      </c>
      <c r="K1753" s="50">
        <v>2070</v>
      </c>
      <c r="L1753" s="53">
        <v>1999</v>
      </c>
      <c r="M1753" s="63">
        <f t="shared" si="192"/>
        <v>9.8591549295774641E-2</v>
      </c>
      <c r="N1753" s="42" t="str">
        <f>IFERROR(VLOOKUP(C1753, マスタ!$E$2:$G$33, 3, TRUE), "")</f>
        <v>機械</v>
      </c>
      <c r="O1753" s="15" t="str">
        <f>IF(F1753 = "", "", TEXT( WORKDAY(TEXT(LEFT(F1753, FIND("(", F1753) - 1), "yyyy/mm/dd"), 1, マスタ!$A$2:$A$106), "yyyymmdd"))</f>
        <v>20170920</v>
      </c>
      <c r="P1753" s="16">
        <v>42998</v>
      </c>
      <c r="Q1753" s="56">
        <v>2076</v>
      </c>
      <c r="R1753" s="56">
        <v>2131</v>
      </c>
      <c r="S1753" s="56">
        <v>2058</v>
      </c>
      <c r="T1753" s="15" t="str">
        <f t="shared" si="193"/>
        <v>有</v>
      </c>
      <c r="U1753" s="15" t="str">
        <f t="shared" si="194"/>
        <v>無</v>
      </c>
      <c r="V1753" s="67">
        <f t="shared" si="195"/>
        <v>6.3015026660202533E-3</v>
      </c>
      <c r="W1753" s="17" t="s">
        <v>967</v>
      </c>
      <c r="X1753" s="46">
        <v>18</v>
      </c>
      <c r="Y1753" s="71">
        <f t="shared" si="196"/>
        <v>8.7251575375666501</v>
      </c>
      <c r="Z1753" s="72">
        <v>2076</v>
      </c>
      <c r="AA1753" s="72">
        <v>2076</v>
      </c>
      <c r="AB1753" s="72">
        <v>2058</v>
      </c>
      <c r="AC1753" s="72">
        <v>2065</v>
      </c>
      <c r="AD1753" s="72">
        <v>9800</v>
      </c>
      <c r="AE1753" s="72">
        <v>2061</v>
      </c>
      <c r="AF1753" s="72">
        <v>2081</v>
      </c>
      <c r="AG1753" s="72">
        <v>2061</v>
      </c>
      <c r="AH1753" s="72">
        <v>2073</v>
      </c>
      <c r="AI1753" s="72">
        <v>5400</v>
      </c>
      <c r="AJ1753" s="72">
        <v>2073</v>
      </c>
      <c r="AK1753" s="72">
        <v>2073</v>
      </c>
      <c r="AL1753" s="72">
        <v>2068</v>
      </c>
      <c r="AM1753" s="72">
        <v>2069</v>
      </c>
      <c r="AN1753" s="72">
        <v>1200</v>
      </c>
      <c r="AO1753" s="72">
        <v>2069</v>
      </c>
      <c r="AP1753" s="72">
        <v>2084</v>
      </c>
      <c r="AQ1753" s="72">
        <v>2069</v>
      </c>
      <c r="AR1753" s="72">
        <v>2084</v>
      </c>
      <c r="AS1753" s="72">
        <v>6800</v>
      </c>
      <c r="AT1753" s="72">
        <v>2083</v>
      </c>
      <c r="AU1753" s="72">
        <v>2109</v>
      </c>
      <c r="AV1753" s="72">
        <v>2083</v>
      </c>
      <c r="AW1753" s="72">
        <v>2094</v>
      </c>
      <c r="AX1753" s="72">
        <v>11800</v>
      </c>
      <c r="AY1753" s="72">
        <v>2094</v>
      </c>
      <c r="AZ1753" s="72">
        <v>2103</v>
      </c>
      <c r="BA1753" s="72">
        <v>2094</v>
      </c>
      <c r="BB1753" s="72">
        <v>2102</v>
      </c>
      <c r="BC1753" s="72">
        <v>4200</v>
      </c>
    </row>
    <row r="1754" spans="1:55" s="72" customFormat="1" ht="27">
      <c r="A1754" s="15" t="s">
        <v>1125</v>
      </c>
      <c r="B1754" s="30">
        <v>45</v>
      </c>
      <c r="C1754" s="30">
        <v>4346</v>
      </c>
      <c r="D1754" s="10" t="s">
        <v>491</v>
      </c>
      <c r="E1754" s="15" t="s">
        <v>20</v>
      </c>
      <c r="F1754" s="15" t="s">
        <v>1116</v>
      </c>
      <c r="G1754" s="50">
        <v>1980</v>
      </c>
      <c r="H1754" s="50">
        <v>95</v>
      </c>
      <c r="I1754" s="58">
        <v>5.04E-2</v>
      </c>
      <c r="J1754" s="50">
        <v>134700</v>
      </c>
      <c r="K1754" s="50">
        <v>1993</v>
      </c>
      <c r="L1754" s="53">
        <v>1899</v>
      </c>
      <c r="M1754" s="63">
        <f t="shared" si="192"/>
        <v>0.13829787234042554</v>
      </c>
      <c r="N1754" s="42" t="str">
        <f>IFERROR(VLOOKUP(C1754, マスタ!$E$2:$G$33, 3, TRUE), "")</f>
        <v>化学・医薬品</v>
      </c>
      <c r="O1754" s="15" t="str">
        <f>IF(F1754 = "", "", TEXT( WORKDAY(TEXT(LEFT(F1754, FIND("(", F1754) - 1), "yyyy/mm/dd"), 1, マスタ!$A$2:$A$106), "yyyymmdd"))</f>
        <v>20170920</v>
      </c>
      <c r="P1754" s="16">
        <v>42998</v>
      </c>
      <c r="Q1754" s="56">
        <v>1990</v>
      </c>
      <c r="R1754" s="56">
        <v>1990</v>
      </c>
      <c r="S1754" s="56">
        <v>1943</v>
      </c>
      <c r="T1754" s="15" t="str">
        <f t="shared" si="193"/>
        <v>無</v>
      </c>
      <c r="U1754" s="15" t="str">
        <f t="shared" si="194"/>
        <v>有</v>
      </c>
      <c r="V1754" s="67">
        <f t="shared" si="195"/>
        <v>5.050505050504972E-3</v>
      </c>
      <c r="W1754" s="17" t="s">
        <v>966</v>
      </c>
      <c r="X1754" s="46">
        <v>-19</v>
      </c>
      <c r="Y1754" s="71">
        <f t="shared" si="196"/>
        <v>-9.5959595959595951</v>
      </c>
      <c r="Z1754" s="72">
        <v>1990</v>
      </c>
      <c r="AA1754" s="72">
        <v>1990</v>
      </c>
      <c r="AB1754" s="72">
        <v>1963</v>
      </c>
      <c r="AC1754" s="72">
        <v>1963</v>
      </c>
      <c r="AD1754" s="72">
        <v>3900</v>
      </c>
      <c r="AE1754" s="72">
        <v>1966</v>
      </c>
      <c r="AF1754" s="72">
        <v>1973</v>
      </c>
      <c r="AG1754" s="72">
        <v>1960</v>
      </c>
      <c r="AH1754" s="72">
        <v>1971</v>
      </c>
      <c r="AI1754" s="72">
        <v>1500</v>
      </c>
      <c r="AJ1754" s="72">
        <v>1972</v>
      </c>
      <c r="AK1754" s="72">
        <v>1972</v>
      </c>
      <c r="AL1754" s="72">
        <v>1962</v>
      </c>
      <c r="AM1754" s="72">
        <v>1962</v>
      </c>
      <c r="AN1754" s="72">
        <v>800</v>
      </c>
      <c r="AO1754" s="72">
        <v>1954</v>
      </c>
      <c r="AP1754" s="72">
        <v>1960</v>
      </c>
      <c r="AQ1754" s="72">
        <v>1943</v>
      </c>
      <c r="AR1754" s="72">
        <v>1954</v>
      </c>
      <c r="AS1754" s="72">
        <v>4400</v>
      </c>
      <c r="AT1754" s="72">
        <v>1944</v>
      </c>
      <c r="AU1754" s="72">
        <v>1960</v>
      </c>
      <c r="AV1754" s="72">
        <v>1944</v>
      </c>
      <c r="AW1754" s="72">
        <v>1960</v>
      </c>
      <c r="AX1754" s="72">
        <v>1000</v>
      </c>
      <c r="AY1754" s="72">
        <v>1961</v>
      </c>
      <c r="AZ1754" s="72">
        <v>1962</v>
      </c>
      <c r="BA1754" s="72">
        <v>1961</v>
      </c>
      <c r="BB1754" s="72">
        <v>1962</v>
      </c>
      <c r="BC1754" s="72">
        <v>200</v>
      </c>
    </row>
    <row r="1755" spans="1:55" s="72" customFormat="1" ht="15">
      <c r="A1755" s="15" t="s">
        <v>1124</v>
      </c>
      <c r="B1755" s="30">
        <v>46</v>
      </c>
      <c r="C1755" s="30">
        <v>6728</v>
      </c>
      <c r="D1755" s="10" t="s">
        <v>595</v>
      </c>
      <c r="E1755" s="15" t="s">
        <v>20</v>
      </c>
      <c r="F1755" s="15" t="s">
        <v>1116</v>
      </c>
      <c r="G1755" s="50">
        <v>6670</v>
      </c>
      <c r="H1755" s="50">
        <v>320</v>
      </c>
      <c r="I1755" s="58">
        <v>5.04E-2</v>
      </c>
      <c r="J1755" s="50">
        <v>1098400</v>
      </c>
      <c r="K1755" s="50">
        <v>6690</v>
      </c>
      <c r="L1755" s="53">
        <v>6480</v>
      </c>
      <c r="M1755" s="63">
        <f t="shared" si="192"/>
        <v>9.5238095238095233E-2</v>
      </c>
      <c r="N1755" s="42" t="str">
        <f>IFERROR(VLOOKUP(C1755, マスタ!$E$2:$G$33, 3, TRUE), "")</f>
        <v>電気</v>
      </c>
      <c r="O1755" s="15" t="str">
        <f>IF(F1755 = "", "", TEXT( WORKDAY(TEXT(LEFT(F1755, FIND("(", F1755) - 1), "yyyy/mm/dd"), 1, マスタ!$A$2:$A$106), "yyyymmdd"))</f>
        <v>20170920</v>
      </c>
      <c r="P1755" s="16">
        <v>42998</v>
      </c>
      <c r="Q1755" s="56">
        <v>6690</v>
      </c>
      <c r="R1755" s="56">
        <v>6770</v>
      </c>
      <c r="S1755" s="56">
        <v>6550</v>
      </c>
      <c r="T1755" s="15" t="str">
        <f t="shared" si="193"/>
        <v>有</v>
      </c>
      <c r="U1755" s="15" t="str">
        <f t="shared" si="194"/>
        <v>有</v>
      </c>
      <c r="V1755" s="67">
        <f t="shared" si="195"/>
        <v>2.9985007496251548E-3</v>
      </c>
      <c r="W1755" s="17" t="s">
        <v>969</v>
      </c>
      <c r="X1755" s="46">
        <v>-20</v>
      </c>
      <c r="Y1755" s="71">
        <f t="shared" si="196"/>
        <v>-2.9985007496251872</v>
      </c>
      <c r="Z1755" s="72">
        <v>6690</v>
      </c>
      <c r="AA1755" s="72">
        <v>6760</v>
      </c>
      <c r="AB1755" s="72">
        <v>6690</v>
      </c>
      <c r="AC1755" s="72">
        <v>6710</v>
      </c>
      <c r="AD1755" s="72">
        <v>69800</v>
      </c>
      <c r="AE1755" s="72">
        <v>6710</v>
      </c>
      <c r="AF1755" s="72">
        <v>6770</v>
      </c>
      <c r="AG1755" s="72">
        <v>6700</v>
      </c>
      <c r="AH1755" s="72">
        <v>6720</v>
      </c>
      <c r="AI1755" s="72">
        <v>36000</v>
      </c>
      <c r="AJ1755" s="72">
        <v>6720</v>
      </c>
      <c r="AK1755" s="72">
        <v>6720</v>
      </c>
      <c r="AL1755" s="72">
        <v>6660</v>
      </c>
      <c r="AM1755" s="72">
        <v>6670</v>
      </c>
      <c r="AN1755" s="72">
        <v>17500</v>
      </c>
      <c r="AO1755" s="72">
        <v>6670</v>
      </c>
      <c r="AP1755" s="72">
        <v>6680</v>
      </c>
      <c r="AQ1755" s="72">
        <v>6660</v>
      </c>
      <c r="AR1755" s="72">
        <v>6670</v>
      </c>
      <c r="AS1755" s="72">
        <v>13400</v>
      </c>
      <c r="AT1755" s="72">
        <v>6670</v>
      </c>
      <c r="AU1755" s="72">
        <v>6680</v>
      </c>
      <c r="AV1755" s="72">
        <v>6670</v>
      </c>
      <c r="AW1755" s="72">
        <v>6670</v>
      </c>
      <c r="AX1755" s="72">
        <v>6700</v>
      </c>
      <c r="AY1755" s="72">
        <v>6670</v>
      </c>
      <c r="AZ1755" s="72">
        <v>6690</v>
      </c>
      <c r="BA1755" s="72">
        <v>6670</v>
      </c>
      <c r="BB1755" s="72">
        <v>6690</v>
      </c>
      <c r="BC1755" s="72">
        <v>6000</v>
      </c>
    </row>
    <row r="1756" spans="1:55" s="72" customFormat="1" ht="27">
      <c r="A1756" s="15" t="s">
        <v>1124</v>
      </c>
      <c r="B1756" s="30">
        <v>48</v>
      </c>
      <c r="C1756" s="30">
        <v>6723</v>
      </c>
      <c r="D1756" s="10" t="s">
        <v>285</v>
      </c>
      <c r="E1756" s="15" t="s">
        <v>20</v>
      </c>
      <c r="F1756" s="15" t="s">
        <v>1116</v>
      </c>
      <c r="G1756" s="50">
        <v>1290</v>
      </c>
      <c r="H1756" s="50">
        <v>61</v>
      </c>
      <c r="I1756" s="58">
        <v>4.9599999999999998E-2</v>
      </c>
      <c r="J1756" s="50">
        <v>8895300</v>
      </c>
      <c r="K1756" s="50">
        <v>1292</v>
      </c>
      <c r="L1756" s="53">
        <v>1256</v>
      </c>
      <c r="M1756" s="63">
        <f t="shared" si="192"/>
        <v>5.5555555555555552E-2</v>
      </c>
      <c r="N1756" s="42" t="str">
        <f>IFERROR(VLOOKUP(C1756, マスタ!$E$2:$G$33, 3, TRUE), "")</f>
        <v>電気</v>
      </c>
      <c r="O1756" s="15" t="str">
        <f>IF(F1756 = "", "", TEXT( WORKDAY(TEXT(LEFT(F1756, FIND("(", F1756) - 1), "yyyy/mm/dd"), 1, マスタ!$A$2:$A$106), "yyyymmdd"))</f>
        <v>20170920</v>
      </c>
      <c r="P1756" s="16">
        <v>42998</v>
      </c>
      <c r="Q1756" s="56">
        <v>1296</v>
      </c>
      <c r="R1756" s="56">
        <v>1309</v>
      </c>
      <c r="S1756" s="56">
        <v>1282</v>
      </c>
      <c r="T1756" s="15" t="str">
        <f t="shared" si="193"/>
        <v>有</v>
      </c>
      <c r="U1756" s="15" t="str">
        <f t="shared" si="194"/>
        <v>有</v>
      </c>
      <c r="V1756" s="67">
        <f t="shared" si="195"/>
        <v>4.6511627906977715E-3</v>
      </c>
      <c r="W1756" s="17" t="s">
        <v>966</v>
      </c>
      <c r="X1756" s="46">
        <v>-12</v>
      </c>
      <c r="Y1756" s="71">
        <f t="shared" si="196"/>
        <v>-9.3023255813953494</v>
      </c>
      <c r="Z1756" s="72">
        <v>1296</v>
      </c>
      <c r="AA1756" s="72">
        <v>1297</v>
      </c>
      <c r="AB1756" s="72">
        <v>1285</v>
      </c>
      <c r="AC1756" s="72">
        <v>1286</v>
      </c>
      <c r="AD1756" s="72">
        <v>544400</v>
      </c>
      <c r="AE1756" s="72">
        <v>1287</v>
      </c>
      <c r="AF1756" s="72">
        <v>1292</v>
      </c>
      <c r="AG1756" s="72">
        <v>1285</v>
      </c>
      <c r="AH1756" s="72">
        <v>1290</v>
      </c>
      <c r="AI1756" s="72">
        <v>160000</v>
      </c>
      <c r="AJ1756" s="72">
        <v>1290</v>
      </c>
      <c r="AK1756" s="72">
        <v>1291</v>
      </c>
      <c r="AL1756" s="72">
        <v>1282</v>
      </c>
      <c r="AM1756" s="72">
        <v>1283</v>
      </c>
      <c r="AN1756" s="72">
        <v>99400</v>
      </c>
      <c r="AO1756" s="72">
        <v>1283</v>
      </c>
      <c r="AP1756" s="72">
        <v>1290</v>
      </c>
      <c r="AQ1756" s="72">
        <v>1283</v>
      </c>
      <c r="AR1756" s="72">
        <v>1286</v>
      </c>
      <c r="AS1756" s="72">
        <v>108000</v>
      </c>
      <c r="AT1756" s="72">
        <v>1286</v>
      </c>
      <c r="AU1756" s="72">
        <v>1292</v>
      </c>
      <c r="AV1756" s="72">
        <v>1286</v>
      </c>
      <c r="AW1756" s="72">
        <v>1292</v>
      </c>
      <c r="AX1756" s="72">
        <v>118500</v>
      </c>
      <c r="AY1756" s="72">
        <v>1291</v>
      </c>
      <c r="AZ1756" s="72">
        <v>1293</v>
      </c>
      <c r="BA1756" s="72">
        <v>1288</v>
      </c>
      <c r="BB1756" s="72">
        <v>1293</v>
      </c>
      <c r="BC1756" s="72">
        <v>56100</v>
      </c>
    </row>
    <row r="1757" spans="1:55" s="72" customFormat="1" ht="15">
      <c r="A1757" s="15" t="s">
        <v>18</v>
      </c>
      <c r="B1757" s="30">
        <v>1</v>
      </c>
      <c r="C1757" s="30">
        <v>6409</v>
      </c>
      <c r="D1757" s="10" t="s">
        <v>99</v>
      </c>
      <c r="E1757" s="15" t="s">
        <v>20</v>
      </c>
      <c r="F1757" s="15" t="s">
        <v>1126</v>
      </c>
      <c r="G1757" s="50">
        <v>1453</v>
      </c>
      <c r="H1757" s="50">
        <v>164</v>
      </c>
      <c r="I1757" s="58">
        <v>0.12720000000000001</v>
      </c>
      <c r="J1757" s="50">
        <v>723200</v>
      </c>
      <c r="K1757" s="50">
        <v>1548</v>
      </c>
      <c r="L1757" s="53">
        <v>1441</v>
      </c>
      <c r="M1757" s="63">
        <f t="shared" si="192"/>
        <v>0.88785046728971961</v>
      </c>
      <c r="N1757" s="42" t="str">
        <f>IFERROR(VLOOKUP(C1757, マスタ!$E$2:$G$33, 3, TRUE), "")</f>
        <v>機械</v>
      </c>
      <c r="O1757" s="15" t="str">
        <f>IF(F1757 = "", "", TEXT( WORKDAY(TEXT(LEFT(F1757, FIND("(", F1757) - 1), "yyyy/mm/dd"), 1, マスタ!$A$2:$A$106), "yyyymmdd"))</f>
        <v>20170921</v>
      </c>
      <c r="P1757" s="16">
        <v>42999</v>
      </c>
      <c r="Q1757" s="56">
        <v>1463</v>
      </c>
      <c r="R1757" s="56">
        <v>1490</v>
      </c>
      <c r="S1757" s="56">
        <v>1431</v>
      </c>
      <c r="T1757" s="15" t="str">
        <f t="shared" si="193"/>
        <v>有</v>
      </c>
      <c r="U1757" s="15" t="str">
        <f t="shared" si="194"/>
        <v>有</v>
      </c>
      <c r="V1757" s="67">
        <f t="shared" si="195"/>
        <v>6.882312456985451E-3</v>
      </c>
      <c r="W1757" s="17" t="s">
        <v>966</v>
      </c>
      <c r="X1757" s="46">
        <v>-14</v>
      </c>
      <c r="Y1757" s="71">
        <f t="shared" si="196"/>
        <v>-9.6352374397797664</v>
      </c>
      <c r="Z1757" s="72">
        <v>1463</v>
      </c>
      <c r="AA1757" s="72">
        <v>1469</v>
      </c>
      <c r="AB1757" s="72">
        <v>1439</v>
      </c>
      <c r="AC1757" s="72">
        <v>1439</v>
      </c>
      <c r="AD1757" s="72">
        <v>38400</v>
      </c>
      <c r="AE1757" s="72">
        <v>1439</v>
      </c>
      <c r="AF1757" s="72">
        <v>1448</v>
      </c>
      <c r="AG1757" s="72">
        <v>1431</v>
      </c>
      <c r="AH1757" s="72">
        <v>1446</v>
      </c>
      <c r="AI1757" s="72">
        <v>13200</v>
      </c>
      <c r="AJ1757" s="72">
        <v>1444</v>
      </c>
      <c r="AK1757" s="72">
        <v>1451</v>
      </c>
      <c r="AL1757" s="72">
        <v>1443</v>
      </c>
      <c r="AM1757" s="72">
        <v>1451</v>
      </c>
      <c r="AN1757" s="72">
        <v>6200</v>
      </c>
      <c r="AO1757" s="72">
        <v>1448</v>
      </c>
      <c r="AP1757" s="72">
        <v>1454</v>
      </c>
      <c r="AQ1757" s="72">
        <v>1445</v>
      </c>
      <c r="AR1757" s="72">
        <v>1452</v>
      </c>
      <c r="AS1757" s="72">
        <v>3700</v>
      </c>
      <c r="AT1757" s="72">
        <v>1448</v>
      </c>
      <c r="AU1757" s="72">
        <v>1463</v>
      </c>
      <c r="AV1757" s="72">
        <v>1445</v>
      </c>
      <c r="AW1757" s="72">
        <v>1463</v>
      </c>
      <c r="AX1757" s="72">
        <v>8000</v>
      </c>
      <c r="AY1757" s="72">
        <v>1462</v>
      </c>
      <c r="AZ1757" s="72">
        <v>1467</v>
      </c>
      <c r="BA1757" s="72">
        <v>1460</v>
      </c>
      <c r="BB1757" s="72">
        <v>1463</v>
      </c>
      <c r="BC1757" s="72">
        <v>6700</v>
      </c>
    </row>
    <row r="1758" spans="1:55" s="72" customFormat="1" ht="15">
      <c r="A1758" s="15" t="s">
        <v>18</v>
      </c>
      <c r="B1758" s="30">
        <v>3</v>
      </c>
      <c r="C1758" s="30">
        <v>3648</v>
      </c>
      <c r="D1758" s="10" t="s">
        <v>1127</v>
      </c>
      <c r="E1758" s="15" t="s">
        <v>20</v>
      </c>
      <c r="F1758" s="15" t="s">
        <v>1126</v>
      </c>
      <c r="G1758" s="50">
        <v>1622</v>
      </c>
      <c r="H1758" s="50">
        <v>159</v>
      </c>
      <c r="I1758" s="58">
        <v>0.1087</v>
      </c>
      <c r="J1758" s="50">
        <v>257100</v>
      </c>
      <c r="K1758" s="50">
        <v>1743</v>
      </c>
      <c r="L1758" s="53">
        <v>1611</v>
      </c>
      <c r="M1758" s="63">
        <f t="shared" si="192"/>
        <v>0.91666666666666663</v>
      </c>
      <c r="N1758" s="42" t="str">
        <f>IFERROR(VLOOKUP(C1758, マスタ!$E$2:$G$33, 3, TRUE), "")</f>
        <v>36</v>
      </c>
      <c r="O1758" s="15" t="str">
        <f>IF(F1758 = "", "", TEXT( WORKDAY(TEXT(LEFT(F1758, FIND("(", F1758) - 1), "yyyy/mm/dd"), 1, マスタ!$A$2:$A$106), "yyyymmdd"))</f>
        <v>20170921</v>
      </c>
      <c r="P1758" s="16">
        <v>42999</v>
      </c>
      <c r="Q1758" s="56">
        <v>1650</v>
      </c>
      <c r="R1758" s="56">
        <v>1678</v>
      </c>
      <c r="S1758" s="56">
        <v>1635</v>
      </c>
      <c r="T1758" s="15" t="str">
        <f t="shared" si="193"/>
        <v>有</v>
      </c>
      <c r="U1758" s="15" t="str">
        <f t="shared" si="194"/>
        <v>無</v>
      </c>
      <c r="V1758" s="67">
        <f t="shared" si="195"/>
        <v>1.726263871763245E-2</v>
      </c>
      <c r="W1758" s="17" t="s">
        <v>967</v>
      </c>
      <c r="X1758" s="46">
        <v>17</v>
      </c>
      <c r="Y1758" s="71">
        <f t="shared" si="196"/>
        <v>10.480887792848335</v>
      </c>
      <c r="Z1758" s="72">
        <v>1650</v>
      </c>
      <c r="AA1758" s="72">
        <v>1670</v>
      </c>
      <c r="AB1758" s="72">
        <v>1650</v>
      </c>
      <c r="AC1758" s="72">
        <v>1658</v>
      </c>
      <c r="AD1758" s="72">
        <v>15800</v>
      </c>
      <c r="AE1758" s="72">
        <v>1659</v>
      </c>
      <c r="AF1758" s="72">
        <v>1660</v>
      </c>
      <c r="AG1758" s="72">
        <v>1635</v>
      </c>
      <c r="AH1758" s="72">
        <v>1646</v>
      </c>
      <c r="AI1758" s="72">
        <v>2600</v>
      </c>
      <c r="AJ1758" s="72">
        <v>1647</v>
      </c>
      <c r="AK1758" s="72">
        <v>1667</v>
      </c>
      <c r="AL1758" s="72">
        <v>1647</v>
      </c>
      <c r="AM1758" s="72">
        <v>1667</v>
      </c>
      <c r="AN1758" s="72">
        <v>2300</v>
      </c>
      <c r="AO1758" s="72">
        <v>1667</v>
      </c>
      <c r="AP1758" s="72">
        <v>1667</v>
      </c>
      <c r="AQ1758" s="72">
        <v>1665</v>
      </c>
      <c r="AR1758" s="72">
        <v>1667</v>
      </c>
      <c r="AS1758" s="72">
        <v>1800</v>
      </c>
      <c r="AT1758" s="72">
        <v>1666</v>
      </c>
      <c r="AU1758" s="72">
        <v>1678</v>
      </c>
      <c r="AV1758" s="72">
        <v>1648</v>
      </c>
      <c r="AW1758" s="72">
        <v>1667</v>
      </c>
      <c r="AX1758" s="72">
        <v>6800</v>
      </c>
      <c r="AY1758" s="72">
        <v>1664</v>
      </c>
      <c r="AZ1758" s="72">
        <v>1674</v>
      </c>
      <c r="BA1758" s="72">
        <v>1664</v>
      </c>
      <c r="BB1758" s="72">
        <v>1664</v>
      </c>
      <c r="BC1758" s="72">
        <v>1100</v>
      </c>
    </row>
    <row r="1759" spans="1:55" s="72" customFormat="1" ht="15">
      <c r="A1759" s="15" t="s">
        <v>18</v>
      </c>
      <c r="B1759" s="30">
        <v>4</v>
      </c>
      <c r="C1759" s="30">
        <v>6208</v>
      </c>
      <c r="D1759" s="10" t="s">
        <v>55</v>
      </c>
      <c r="E1759" s="15" t="s">
        <v>20</v>
      </c>
      <c r="F1759" s="15" t="s">
        <v>1126</v>
      </c>
      <c r="G1759" s="50">
        <v>2325</v>
      </c>
      <c r="H1759" s="50">
        <v>216</v>
      </c>
      <c r="I1759" s="58">
        <v>0.1024</v>
      </c>
      <c r="J1759" s="50">
        <v>2981900</v>
      </c>
      <c r="K1759" s="50">
        <v>2363</v>
      </c>
      <c r="L1759" s="53">
        <v>2191</v>
      </c>
      <c r="M1759" s="63">
        <f t="shared" si="192"/>
        <v>0.22093023255813954</v>
      </c>
      <c r="N1759" s="42" t="str">
        <f>IFERROR(VLOOKUP(C1759, マスタ!$E$2:$G$33, 3, TRUE), "")</f>
        <v>機械</v>
      </c>
      <c r="O1759" s="15" t="str">
        <f>IF(F1759 = "", "", TEXT( WORKDAY(TEXT(LEFT(F1759, FIND("(", F1759) - 1), "yyyy/mm/dd"), 1, マスタ!$A$2:$A$106), "yyyymmdd"))</f>
        <v>20170921</v>
      </c>
      <c r="P1759" s="16">
        <v>42999</v>
      </c>
      <c r="Q1759" s="56">
        <v>2260</v>
      </c>
      <c r="R1759" s="56">
        <v>2425</v>
      </c>
      <c r="S1759" s="56">
        <v>2251</v>
      </c>
      <c r="T1759" s="15" t="str">
        <f t="shared" si="193"/>
        <v>有</v>
      </c>
      <c r="U1759" s="15" t="str">
        <f t="shared" si="194"/>
        <v>無</v>
      </c>
      <c r="V1759" s="67">
        <f t="shared" si="195"/>
        <v>-2.7956989247311825E-2</v>
      </c>
      <c r="W1759" s="17" t="s">
        <v>968</v>
      </c>
      <c r="X1759" s="46">
        <v>46</v>
      </c>
      <c r="Y1759" s="71">
        <f t="shared" si="196"/>
        <v>19.78494623655914</v>
      </c>
      <c r="Z1759" s="72">
        <v>2260</v>
      </c>
      <c r="AA1759" s="72">
        <v>2312</v>
      </c>
      <c r="AB1759" s="72">
        <v>2260</v>
      </c>
      <c r="AC1759" s="72">
        <v>2302</v>
      </c>
      <c r="AD1759" s="72">
        <v>104800</v>
      </c>
      <c r="AE1759" s="72">
        <v>2303</v>
      </c>
      <c r="AF1759" s="72">
        <v>2306</v>
      </c>
      <c r="AG1759" s="72">
        <v>2267</v>
      </c>
      <c r="AH1759" s="72">
        <v>2284</v>
      </c>
      <c r="AI1759" s="72">
        <v>52000</v>
      </c>
      <c r="AJ1759" s="72">
        <v>2286</v>
      </c>
      <c r="AK1759" s="72">
        <v>2288</v>
      </c>
      <c r="AL1759" s="72">
        <v>2251</v>
      </c>
      <c r="AM1759" s="72">
        <v>2266</v>
      </c>
      <c r="AN1759" s="72">
        <v>32900</v>
      </c>
      <c r="AO1759" s="72">
        <v>2265</v>
      </c>
      <c r="AP1759" s="72">
        <v>2292</v>
      </c>
      <c r="AQ1759" s="72">
        <v>2259</v>
      </c>
      <c r="AR1759" s="72">
        <v>2291</v>
      </c>
      <c r="AS1759" s="72">
        <v>17700</v>
      </c>
      <c r="AT1759" s="72">
        <v>2286</v>
      </c>
      <c r="AU1759" s="72">
        <v>2333</v>
      </c>
      <c r="AV1759" s="72">
        <v>2285</v>
      </c>
      <c r="AW1759" s="72">
        <v>2322</v>
      </c>
      <c r="AX1759" s="72">
        <v>84600</v>
      </c>
      <c r="AY1759" s="72">
        <v>2319</v>
      </c>
      <c r="AZ1759" s="72">
        <v>2325</v>
      </c>
      <c r="BA1759" s="72">
        <v>2304</v>
      </c>
      <c r="BB1759" s="72">
        <v>2305</v>
      </c>
      <c r="BC1759" s="72">
        <v>24100</v>
      </c>
    </row>
    <row r="1760" spans="1:55" s="72" customFormat="1" ht="27">
      <c r="A1760" s="15" t="s">
        <v>18</v>
      </c>
      <c r="B1760" s="30">
        <v>5</v>
      </c>
      <c r="C1760" s="30">
        <v>3194</v>
      </c>
      <c r="D1760" s="10" t="s">
        <v>142</v>
      </c>
      <c r="E1760" s="15" t="s">
        <v>20</v>
      </c>
      <c r="F1760" s="15" t="s">
        <v>1126</v>
      </c>
      <c r="G1760" s="50">
        <v>1387</v>
      </c>
      <c r="H1760" s="50">
        <v>116</v>
      </c>
      <c r="I1760" s="58">
        <v>9.1300000000000006E-2</v>
      </c>
      <c r="J1760" s="50">
        <v>137600</v>
      </c>
      <c r="K1760" s="50">
        <v>1396</v>
      </c>
      <c r="L1760" s="53">
        <v>1269</v>
      </c>
      <c r="M1760" s="63">
        <f t="shared" si="192"/>
        <v>7.0866141732283464E-2</v>
      </c>
      <c r="N1760" s="42" t="str">
        <f>IFERROR(VLOOKUP(C1760, マスタ!$E$2:$G$33, 3, TRUE), "")</f>
        <v>繊維製品</v>
      </c>
      <c r="O1760" s="15" t="str">
        <f>IF(F1760 = "", "", TEXT( WORKDAY(TEXT(LEFT(F1760, FIND("(", F1760) - 1), "yyyy/mm/dd"), 1, マスタ!$A$2:$A$106), "yyyymmdd"))</f>
        <v>20170921</v>
      </c>
      <c r="P1760" s="16">
        <v>42999</v>
      </c>
      <c r="Q1760" s="56">
        <v>1385</v>
      </c>
      <c r="R1760" s="56">
        <v>1387</v>
      </c>
      <c r="S1760" s="56">
        <v>1352</v>
      </c>
      <c r="T1760" s="15" t="str">
        <f t="shared" si="193"/>
        <v>無</v>
      </c>
      <c r="U1760" s="15" t="str">
        <f t="shared" si="194"/>
        <v>有</v>
      </c>
      <c r="V1760" s="67">
        <f t="shared" si="195"/>
        <v>-1.4419610670511895E-3</v>
      </c>
      <c r="W1760" s="17" t="s">
        <v>966</v>
      </c>
      <c r="X1760" s="46">
        <v>-13</v>
      </c>
      <c r="Y1760" s="71">
        <f t="shared" si="196"/>
        <v>-9.3727469358327316</v>
      </c>
      <c r="Z1760" s="72">
        <v>1385</v>
      </c>
      <c r="AA1760" s="72">
        <v>1387</v>
      </c>
      <c r="AB1760" s="72">
        <v>1378</v>
      </c>
      <c r="AC1760" s="72">
        <v>1378</v>
      </c>
      <c r="AD1760" s="72">
        <v>6500</v>
      </c>
      <c r="AE1760" s="72">
        <v>1375</v>
      </c>
      <c r="AF1760" s="72">
        <v>1375</v>
      </c>
      <c r="AG1760" s="72">
        <v>1372</v>
      </c>
      <c r="AH1760" s="72">
        <v>1372</v>
      </c>
      <c r="AI1760" s="72">
        <v>900</v>
      </c>
      <c r="AJ1760" s="72">
        <v>1372</v>
      </c>
      <c r="AK1760" s="72">
        <v>1372</v>
      </c>
      <c r="AL1760" s="72">
        <v>1357</v>
      </c>
      <c r="AM1760" s="72">
        <v>1361</v>
      </c>
      <c r="AN1760" s="72">
        <v>1900</v>
      </c>
      <c r="AO1760" s="72">
        <v>1361</v>
      </c>
      <c r="AP1760" s="72">
        <v>1361</v>
      </c>
      <c r="AQ1760" s="72">
        <v>1357</v>
      </c>
      <c r="AR1760" s="72">
        <v>1358</v>
      </c>
      <c r="AS1760" s="72">
        <v>400</v>
      </c>
      <c r="AX1760" s="72">
        <v>0</v>
      </c>
      <c r="AY1760" s="72">
        <v>1359</v>
      </c>
      <c r="AZ1760" s="72">
        <v>1359</v>
      </c>
      <c r="BA1760" s="72">
        <v>1358</v>
      </c>
      <c r="BB1760" s="72">
        <v>1358</v>
      </c>
      <c r="BC1760" s="72">
        <v>300</v>
      </c>
    </row>
    <row r="1761" spans="1:55" s="72" customFormat="1" ht="15">
      <c r="A1761" s="15" t="s">
        <v>18</v>
      </c>
      <c r="B1761" s="30">
        <v>6</v>
      </c>
      <c r="C1761" s="30">
        <v>6309</v>
      </c>
      <c r="D1761" s="10" t="s">
        <v>1128</v>
      </c>
      <c r="E1761" s="15" t="s">
        <v>20</v>
      </c>
      <c r="F1761" s="15" t="s">
        <v>1126</v>
      </c>
      <c r="G1761" s="50">
        <v>2089</v>
      </c>
      <c r="H1761" s="50">
        <v>170</v>
      </c>
      <c r="I1761" s="58">
        <v>8.8599999999999998E-2</v>
      </c>
      <c r="J1761" s="50">
        <v>333900</v>
      </c>
      <c r="K1761" s="50">
        <v>2312</v>
      </c>
      <c r="L1761" s="53">
        <v>2069</v>
      </c>
      <c r="M1761" s="63">
        <f t="shared" si="192"/>
        <v>0.91769547325102885</v>
      </c>
      <c r="N1761" s="42" t="str">
        <f>IFERROR(VLOOKUP(C1761, マスタ!$E$2:$G$33, 3, TRUE), "")</f>
        <v>機械</v>
      </c>
      <c r="O1761" s="15" t="str">
        <f>IF(F1761 = "", "", TEXT( WORKDAY(TEXT(LEFT(F1761, FIND("(", F1761) - 1), "yyyy/mm/dd"), 1, マスタ!$A$2:$A$106), "yyyymmdd"))</f>
        <v>20170921</v>
      </c>
      <c r="P1761" s="16">
        <v>42999</v>
      </c>
      <c r="Q1761" s="56">
        <v>2120</v>
      </c>
      <c r="R1761" s="56">
        <v>2130</v>
      </c>
      <c r="S1761" s="56">
        <v>2058</v>
      </c>
      <c r="T1761" s="15" t="str">
        <f t="shared" si="193"/>
        <v>無</v>
      </c>
      <c r="U1761" s="15" t="str">
        <f t="shared" si="194"/>
        <v>有</v>
      </c>
      <c r="V1761" s="67">
        <f t="shared" si="195"/>
        <v>1.4839636189564409E-2</v>
      </c>
      <c r="W1761" s="17" t="s">
        <v>966</v>
      </c>
      <c r="X1761" s="46">
        <v>-20</v>
      </c>
      <c r="Y1761" s="71">
        <f t="shared" si="196"/>
        <v>-9.5739588319770217</v>
      </c>
      <c r="Z1761" s="72">
        <v>2120</v>
      </c>
      <c r="AA1761" s="72">
        <v>2130</v>
      </c>
      <c r="AB1761" s="72">
        <v>2115</v>
      </c>
      <c r="AC1761" s="72">
        <v>2115</v>
      </c>
      <c r="AD1761" s="72">
        <v>17300</v>
      </c>
      <c r="AE1761" s="72">
        <v>2112</v>
      </c>
      <c r="AF1761" s="72">
        <v>2115</v>
      </c>
      <c r="AG1761" s="72">
        <v>2100</v>
      </c>
      <c r="AH1761" s="72">
        <v>2108</v>
      </c>
      <c r="AI1761" s="72">
        <v>5300</v>
      </c>
      <c r="AJ1761" s="72">
        <v>2109</v>
      </c>
      <c r="AK1761" s="72">
        <v>2119</v>
      </c>
      <c r="AL1761" s="72">
        <v>2105</v>
      </c>
      <c r="AM1761" s="72">
        <v>2114</v>
      </c>
      <c r="AN1761" s="72">
        <v>2700</v>
      </c>
      <c r="AO1761" s="72">
        <v>2110</v>
      </c>
      <c r="AP1761" s="72">
        <v>2118</v>
      </c>
      <c r="AQ1761" s="72">
        <v>2110</v>
      </c>
      <c r="AR1761" s="72">
        <v>2118</v>
      </c>
      <c r="AS1761" s="72">
        <v>1200</v>
      </c>
      <c r="AT1761" s="72">
        <v>2110</v>
      </c>
      <c r="AU1761" s="72">
        <v>2110</v>
      </c>
      <c r="AV1761" s="72">
        <v>2110</v>
      </c>
      <c r="AW1761" s="72">
        <v>2110</v>
      </c>
      <c r="AX1761" s="72">
        <v>400</v>
      </c>
      <c r="AY1761" s="72">
        <v>2114</v>
      </c>
      <c r="AZ1761" s="72">
        <v>2118</v>
      </c>
      <c r="BA1761" s="72">
        <v>2110</v>
      </c>
      <c r="BB1761" s="72">
        <v>2111</v>
      </c>
      <c r="BC1761" s="72">
        <v>1600</v>
      </c>
    </row>
    <row r="1762" spans="1:55" s="72" customFormat="1" ht="27">
      <c r="A1762" s="15" t="s">
        <v>1139</v>
      </c>
      <c r="B1762" s="30">
        <v>7</v>
      </c>
      <c r="C1762" s="30">
        <v>9842</v>
      </c>
      <c r="D1762" s="10" t="s">
        <v>1129</v>
      </c>
      <c r="E1762" s="15" t="s">
        <v>20</v>
      </c>
      <c r="F1762" s="15" t="s">
        <v>1126</v>
      </c>
      <c r="G1762" s="50">
        <v>1725</v>
      </c>
      <c r="H1762" s="50">
        <v>124</v>
      </c>
      <c r="I1762" s="58">
        <v>7.7499999999999999E-2</v>
      </c>
      <c r="J1762" s="50">
        <v>305400</v>
      </c>
      <c r="K1762" s="50">
        <v>1745</v>
      </c>
      <c r="L1762" s="53">
        <v>1605</v>
      </c>
      <c r="M1762" s="63">
        <f t="shared" si="192"/>
        <v>0.14285714285714285</v>
      </c>
      <c r="N1762" s="42" t="str">
        <f>IFERROR(VLOOKUP(C1762, マスタ!$E$2:$G$33, 3, TRUE), "")</f>
        <v>サービス</v>
      </c>
      <c r="O1762" s="15" t="str">
        <f>IF(F1762 = "", "", TEXT( WORKDAY(TEXT(LEFT(F1762, FIND("(", F1762) - 1), "yyyy/mm/dd"), 1, マスタ!$A$2:$A$106), "yyyymmdd"))</f>
        <v>20170921</v>
      </c>
      <c r="P1762" s="16">
        <v>42999</v>
      </c>
      <c r="Q1762" s="56">
        <v>1685</v>
      </c>
      <c r="R1762" s="56">
        <v>1690</v>
      </c>
      <c r="S1762" s="56">
        <v>1612</v>
      </c>
      <c r="T1762" s="15" t="str">
        <f t="shared" si="193"/>
        <v>無</v>
      </c>
      <c r="U1762" s="15" t="str">
        <f t="shared" si="194"/>
        <v>有</v>
      </c>
      <c r="V1762" s="67">
        <f t="shared" si="195"/>
        <v>-2.3188405797101463E-2</v>
      </c>
      <c r="W1762" s="17" t="s">
        <v>966</v>
      </c>
      <c r="X1762" s="46">
        <v>-17</v>
      </c>
      <c r="Y1762" s="71">
        <f t="shared" si="196"/>
        <v>-9.8550724637681153</v>
      </c>
      <c r="Z1762" s="72">
        <v>1685</v>
      </c>
      <c r="AA1762" s="72">
        <v>1685</v>
      </c>
      <c r="AB1762" s="72">
        <v>1612</v>
      </c>
      <c r="AC1762" s="72">
        <v>1646</v>
      </c>
      <c r="AD1762" s="72">
        <v>46400</v>
      </c>
      <c r="AE1762" s="72">
        <v>1645</v>
      </c>
      <c r="AF1762" s="72">
        <v>1645</v>
      </c>
      <c r="AG1762" s="72">
        <v>1632</v>
      </c>
      <c r="AH1762" s="72">
        <v>1641</v>
      </c>
      <c r="AI1762" s="72">
        <v>3200</v>
      </c>
      <c r="AJ1762" s="72">
        <v>1641</v>
      </c>
      <c r="AK1762" s="72">
        <v>1659</v>
      </c>
      <c r="AL1762" s="72">
        <v>1639</v>
      </c>
      <c r="AM1762" s="72">
        <v>1655</v>
      </c>
      <c r="AN1762" s="72">
        <v>8000</v>
      </c>
      <c r="AO1762" s="72">
        <v>1655</v>
      </c>
      <c r="AP1762" s="72">
        <v>1663</v>
      </c>
      <c r="AQ1762" s="72">
        <v>1649</v>
      </c>
      <c r="AR1762" s="72">
        <v>1660</v>
      </c>
      <c r="AS1762" s="72">
        <v>15000</v>
      </c>
      <c r="AT1762" s="72">
        <v>1661</v>
      </c>
      <c r="AU1762" s="72">
        <v>1668</v>
      </c>
      <c r="AV1762" s="72">
        <v>1657</v>
      </c>
      <c r="AW1762" s="72">
        <v>1668</v>
      </c>
      <c r="AX1762" s="72">
        <v>5400</v>
      </c>
      <c r="AY1762" s="72">
        <v>1670</v>
      </c>
      <c r="AZ1762" s="72">
        <v>1670</v>
      </c>
      <c r="BA1762" s="72">
        <v>1668</v>
      </c>
      <c r="BB1762" s="72">
        <v>1668</v>
      </c>
      <c r="BC1762" s="72">
        <v>1800</v>
      </c>
    </row>
    <row r="1763" spans="1:55" s="72" customFormat="1" ht="15">
      <c r="A1763" s="15" t="s">
        <v>18</v>
      </c>
      <c r="B1763" s="30">
        <v>9</v>
      </c>
      <c r="C1763" s="30">
        <v>3667</v>
      </c>
      <c r="D1763" s="10" t="s">
        <v>28</v>
      </c>
      <c r="E1763" s="15" t="s">
        <v>20</v>
      </c>
      <c r="F1763" s="15" t="s">
        <v>1126</v>
      </c>
      <c r="G1763" s="50">
        <v>2665</v>
      </c>
      <c r="H1763" s="50">
        <v>165</v>
      </c>
      <c r="I1763" s="58">
        <v>6.6000000000000003E-2</v>
      </c>
      <c r="J1763" s="50">
        <v>3250800</v>
      </c>
      <c r="K1763" s="50">
        <v>2665</v>
      </c>
      <c r="L1763" s="53">
        <v>2385</v>
      </c>
      <c r="M1763" s="63">
        <f t="shared" si="192"/>
        <v>0</v>
      </c>
      <c r="N1763" s="42" t="str">
        <f>IFERROR(VLOOKUP(C1763, マスタ!$E$2:$G$33, 3, TRUE), "")</f>
        <v>36</v>
      </c>
      <c r="O1763" s="15" t="str">
        <f>IF(F1763 = "", "", TEXT( WORKDAY(TEXT(LEFT(F1763, FIND("(", F1763) - 1), "yyyy/mm/dd"), 1, マスタ!$A$2:$A$106), "yyyymmdd"))</f>
        <v>20170921</v>
      </c>
      <c r="P1763" s="16">
        <v>42999</v>
      </c>
      <c r="Q1763" s="56">
        <v>2621</v>
      </c>
      <c r="R1763" s="56">
        <v>2686</v>
      </c>
      <c r="S1763" s="56">
        <v>2522</v>
      </c>
      <c r="T1763" s="15" t="str">
        <f t="shared" si="193"/>
        <v>有</v>
      </c>
      <c r="U1763" s="15" t="str">
        <f t="shared" si="194"/>
        <v>有</v>
      </c>
      <c r="V1763" s="67">
        <f t="shared" si="195"/>
        <v>-1.6510318949343294E-2</v>
      </c>
      <c r="W1763" s="17" t="s">
        <v>966</v>
      </c>
      <c r="X1763" s="46">
        <v>-26</v>
      </c>
      <c r="Y1763" s="71">
        <f t="shared" si="196"/>
        <v>-9.7560975609756095</v>
      </c>
      <c r="Z1763" s="72">
        <v>2621</v>
      </c>
      <c r="AA1763" s="72">
        <v>2686</v>
      </c>
      <c r="AB1763" s="72">
        <v>2589</v>
      </c>
      <c r="AC1763" s="72">
        <v>2655</v>
      </c>
      <c r="AD1763" s="72">
        <v>335100</v>
      </c>
      <c r="AE1763" s="72">
        <v>2654</v>
      </c>
      <c r="AF1763" s="72">
        <v>2674</v>
      </c>
      <c r="AG1763" s="72">
        <v>2621</v>
      </c>
      <c r="AH1763" s="72">
        <v>2628</v>
      </c>
      <c r="AI1763" s="72">
        <v>106300</v>
      </c>
      <c r="AJ1763" s="72">
        <v>2623</v>
      </c>
      <c r="AK1763" s="72">
        <v>2634</v>
      </c>
      <c r="AL1763" s="72">
        <v>2590</v>
      </c>
      <c r="AM1763" s="72">
        <v>2624</v>
      </c>
      <c r="AN1763" s="72">
        <v>85500</v>
      </c>
      <c r="AO1763" s="72">
        <v>2621</v>
      </c>
      <c r="AP1763" s="72">
        <v>2640</v>
      </c>
      <c r="AQ1763" s="72">
        <v>2611</v>
      </c>
      <c r="AR1763" s="72">
        <v>2625</v>
      </c>
      <c r="AS1763" s="72">
        <v>34500</v>
      </c>
      <c r="AT1763" s="72">
        <v>2621</v>
      </c>
      <c r="AU1763" s="72">
        <v>2628</v>
      </c>
      <c r="AV1763" s="72">
        <v>2610</v>
      </c>
      <c r="AW1763" s="72">
        <v>2619</v>
      </c>
      <c r="AX1763" s="72">
        <v>29200</v>
      </c>
      <c r="AY1763" s="72">
        <v>2616</v>
      </c>
      <c r="AZ1763" s="72">
        <v>2648</v>
      </c>
      <c r="BA1763" s="72">
        <v>2611</v>
      </c>
      <c r="BB1763" s="72">
        <v>2647</v>
      </c>
      <c r="BC1763" s="72">
        <v>19300</v>
      </c>
    </row>
    <row r="1764" spans="1:55" s="72" customFormat="1" ht="27">
      <c r="A1764" s="15" t="s">
        <v>18</v>
      </c>
      <c r="B1764" s="30">
        <v>11</v>
      </c>
      <c r="C1764" s="30">
        <v>7595</v>
      </c>
      <c r="D1764" s="10" t="s">
        <v>402</v>
      </c>
      <c r="E1764" s="15" t="s">
        <v>20</v>
      </c>
      <c r="F1764" s="15" t="s">
        <v>1126</v>
      </c>
      <c r="G1764" s="50">
        <v>3600</v>
      </c>
      <c r="H1764" s="50">
        <v>195</v>
      </c>
      <c r="I1764" s="58">
        <v>5.7299999999999997E-2</v>
      </c>
      <c r="J1764" s="50">
        <v>70200</v>
      </c>
      <c r="K1764" s="50">
        <v>3630</v>
      </c>
      <c r="L1764" s="53">
        <v>3435</v>
      </c>
      <c r="M1764" s="63">
        <f t="shared" si="192"/>
        <v>0.15384615384615385</v>
      </c>
      <c r="N1764" s="42" t="str">
        <f>IFERROR(VLOOKUP(C1764, マスタ!$E$2:$G$33, 3, TRUE), "")</f>
        <v>75</v>
      </c>
      <c r="O1764" s="15" t="str">
        <f>IF(F1764 = "", "", TEXT( WORKDAY(TEXT(LEFT(F1764, FIND("(", F1764) - 1), "yyyy/mm/dd"), 1, マスタ!$A$2:$A$106), "yyyymmdd"))</f>
        <v>20170921</v>
      </c>
      <c r="P1764" s="16">
        <v>42999</v>
      </c>
      <c r="Q1764" s="56">
        <v>3600</v>
      </c>
      <c r="R1764" s="56">
        <v>3620</v>
      </c>
      <c r="S1764" s="56">
        <v>3530</v>
      </c>
      <c r="T1764" s="15" t="str">
        <f t="shared" si="193"/>
        <v>無</v>
      </c>
      <c r="U1764" s="15" t="str">
        <f t="shared" si="194"/>
        <v>有</v>
      </c>
      <c r="V1764" s="67">
        <f t="shared" si="195"/>
        <v>0</v>
      </c>
      <c r="W1764" s="17" t="s">
        <v>966</v>
      </c>
      <c r="X1764" s="46">
        <v>-36</v>
      </c>
      <c r="Y1764" s="71">
        <f t="shared" si="196"/>
        <v>-10</v>
      </c>
      <c r="Z1764" s="72">
        <v>3600</v>
      </c>
      <c r="AA1764" s="72">
        <v>3605</v>
      </c>
      <c r="AB1764" s="72">
        <v>3570</v>
      </c>
      <c r="AC1764" s="72">
        <v>3605</v>
      </c>
      <c r="AD1764" s="72">
        <v>5800</v>
      </c>
      <c r="AE1764" s="72">
        <v>3600</v>
      </c>
      <c r="AF1764" s="72">
        <v>3600</v>
      </c>
      <c r="AG1764" s="72">
        <v>3550</v>
      </c>
      <c r="AH1764" s="72">
        <v>3590</v>
      </c>
      <c r="AI1764" s="72">
        <v>2600</v>
      </c>
      <c r="AJ1764" s="72">
        <v>3590</v>
      </c>
      <c r="AK1764" s="72">
        <v>3590</v>
      </c>
      <c r="AL1764" s="72">
        <v>3535</v>
      </c>
      <c r="AM1764" s="72">
        <v>3560</v>
      </c>
      <c r="AN1764" s="72">
        <v>4300</v>
      </c>
      <c r="AO1764" s="72">
        <v>3560</v>
      </c>
      <c r="AP1764" s="72">
        <v>3560</v>
      </c>
      <c r="AQ1764" s="72">
        <v>3535</v>
      </c>
      <c r="AR1764" s="72">
        <v>3535</v>
      </c>
      <c r="AS1764" s="72">
        <v>500</v>
      </c>
      <c r="AT1764" s="72">
        <v>3545</v>
      </c>
      <c r="AU1764" s="72">
        <v>3555</v>
      </c>
      <c r="AV1764" s="72">
        <v>3530</v>
      </c>
      <c r="AW1764" s="72">
        <v>3530</v>
      </c>
      <c r="AX1764" s="72">
        <v>1100</v>
      </c>
      <c r="AY1764" s="72">
        <v>3530</v>
      </c>
      <c r="AZ1764" s="72">
        <v>3565</v>
      </c>
      <c r="BA1764" s="72">
        <v>3530</v>
      </c>
      <c r="BB1764" s="72">
        <v>3565</v>
      </c>
      <c r="BC1764" s="72">
        <v>300</v>
      </c>
    </row>
    <row r="1765" spans="1:55" s="72" customFormat="1" ht="15">
      <c r="A1765" s="15" t="s">
        <v>18</v>
      </c>
      <c r="B1765" s="30">
        <v>12</v>
      </c>
      <c r="C1765" s="30">
        <v>4718</v>
      </c>
      <c r="D1765" s="10" t="s">
        <v>304</v>
      </c>
      <c r="E1765" s="15" t="s">
        <v>20</v>
      </c>
      <c r="F1765" s="15" t="s">
        <v>1126</v>
      </c>
      <c r="G1765" s="50">
        <v>1635</v>
      </c>
      <c r="H1765" s="50">
        <v>85</v>
      </c>
      <c r="I1765" s="58">
        <v>5.4800000000000001E-2</v>
      </c>
      <c r="J1765" s="50">
        <v>17800</v>
      </c>
      <c r="K1765" s="50">
        <v>1635</v>
      </c>
      <c r="L1765" s="53">
        <v>1590</v>
      </c>
      <c r="M1765" s="63">
        <f t="shared" si="192"/>
        <v>0</v>
      </c>
      <c r="N1765" s="42" t="str">
        <f>IFERROR(VLOOKUP(C1765, マスタ!$E$2:$G$33, 3, TRUE), "")</f>
        <v>化学・医薬品</v>
      </c>
      <c r="O1765" s="15" t="str">
        <f>IF(F1765 = "", "", TEXT( WORKDAY(TEXT(LEFT(F1765, FIND("(", F1765) - 1), "yyyy/mm/dd"), 1, マスタ!$A$2:$A$106), "yyyymmdd"))</f>
        <v>20170921</v>
      </c>
      <c r="P1765" s="16">
        <v>42999</v>
      </c>
      <c r="Q1765" s="56">
        <v>1651</v>
      </c>
      <c r="R1765" s="56">
        <v>1662</v>
      </c>
      <c r="S1765" s="56">
        <v>1635</v>
      </c>
      <c r="T1765" s="15" t="str">
        <f t="shared" si="193"/>
        <v>無</v>
      </c>
      <c r="U1765" s="15" t="str">
        <f t="shared" si="194"/>
        <v>有</v>
      </c>
      <c r="V1765" s="67">
        <f t="shared" si="195"/>
        <v>9.7859327217124648E-3</v>
      </c>
      <c r="W1765" s="17" t="s">
        <v>969</v>
      </c>
      <c r="X1765" s="46">
        <v>-15</v>
      </c>
      <c r="Y1765" s="71">
        <f t="shared" si="196"/>
        <v>-9.1743119266055047</v>
      </c>
      <c r="Z1765" s="72">
        <v>1651</v>
      </c>
      <c r="AA1765" s="72">
        <v>1662</v>
      </c>
      <c r="AB1765" s="72">
        <v>1650</v>
      </c>
      <c r="AC1765" s="72">
        <v>1662</v>
      </c>
      <c r="AD1765" s="72">
        <v>1100</v>
      </c>
      <c r="AE1765" s="72">
        <v>1653</v>
      </c>
      <c r="AF1765" s="72">
        <v>1660</v>
      </c>
      <c r="AG1765" s="72">
        <v>1645</v>
      </c>
      <c r="AH1765" s="72">
        <v>1645</v>
      </c>
      <c r="AI1765" s="72">
        <v>1100</v>
      </c>
      <c r="AN1765" s="72">
        <v>0</v>
      </c>
      <c r="AS1765" s="72">
        <v>0</v>
      </c>
      <c r="AT1765" s="72">
        <v>1636</v>
      </c>
      <c r="AU1765" s="72">
        <v>1636</v>
      </c>
      <c r="AV1765" s="72">
        <v>1636</v>
      </c>
      <c r="AW1765" s="72">
        <v>1636</v>
      </c>
      <c r="AX1765" s="72">
        <v>200</v>
      </c>
      <c r="BC1765" s="72">
        <v>0</v>
      </c>
    </row>
    <row r="1766" spans="1:55" s="72" customFormat="1" ht="15">
      <c r="A1766" s="15" t="s">
        <v>18</v>
      </c>
      <c r="B1766" s="30">
        <v>14</v>
      </c>
      <c r="C1766" s="30">
        <v>8624</v>
      </c>
      <c r="D1766" s="10" t="s">
        <v>1130</v>
      </c>
      <c r="E1766" s="15" t="s">
        <v>20</v>
      </c>
      <c r="F1766" s="15" t="s">
        <v>1126</v>
      </c>
      <c r="G1766" s="50">
        <v>1112</v>
      </c>
      <c r="H1766" s="50">
        <v>56</v>
      </c>
      <c r="I1766" s="58">
        <v>5.2999999999999999E-2</v>
      </c>
      <c r="J1766" s="50">
        <v>779600</v>
      </c>
      <c r="K1766" s="50">
        <v>1137</v>
      </c>
      <c r="L1766" s="53">
        <v>1067</v>
      </c>
      <c r="M1766" s="63">
        <f t="shared" si="192"/>
        <v>0.35714285714285715</v>
      </c>
      <c r="N1766" s="42" t="str">
        <f>IFERROR(VLOOKUP(C1766, マスタ!$E$2:$G$33, 3, TRUE), "")</f>
        <v>証券・証券先物</v>
      </c>
      <c r="O1766" s="15" t="str">
        <f>IF(F1766 = "", "", TEXT( WORKDAY(TEXT(LEFT(F1766, FIND("(", F1766) - 1), "yyyy/mm/dd"), 1, マスタ!$A$2:$A$106), "yyyymmdd"))</f>
        <v>20170921</v>
      </c>
      <c r="P1766" s="16">
        <v>42999</v>
      </c>
      <c r="Q1766" s="56">
        <v>1126</v>
      </c>
      <c r="R1766" s="56">
        <v>1150</v>
      </c>
      <c r="S1766" s="56">
        <v>1123</v>
      </c>
      <c r="T1766" s="15" t="str">
        <f t="shared" si="193"/>
        <v>有</v>
      </c>
      <c r="U1766" s="15" t="str">
        <f t="shared" si="194"/>
        <v>無</v>
      </c>
      <c r="V1766" s="67">
        <f t="shared" si="195"/>
        <v>1.2589928057553879E-2</v>
      </c>
      <c r="W1766" s="17" t="s">
        <v>967</v>
      </c>
      <c r="X1766" s="46">
        <v>1</v>
      </c>
      <c r="Y1766" s="71">
        <f t="shared" si="196"/>
        <v>0.89928057553956842</v>
      </c>
      <c r="Z1766" s="72">
        <v>1126</v>
      </c>
      <c r="AA1766" s="72">
        <v>1130</v>
      </c>
      <c r="AB1766" s="72">
        <v>1123</v>
      </c>
      <c r="AC1766" s="72">
        <v>1127</v>
      </c>
      <c r="AD1766" s="72">
        <v>31700</v>
      </c>
      <c r="AE1766" s="72">
        <v>1128</v>
      </c>
      <c r="AF1766" s="72">
        <v>1130</v>
      </c>
      <c r="AG1766" s="72">
        <v>1125</v>
      </c>
      <c r="AH1766" s="72">
        <v>1130</v>
      </c>
      <c r="AI1766" s="72">
        <v>6000</v>
      </c>
      <c r="AJ1766" s="72">
        <v>1130</v>
      </c>
      <c r="AK1766" s="72">
        <v>1136</v>
      </c>
      <c r="AL1766" s="72">
        <v>1130</v>
      </c>
      <c r="AM1766" s="72">
        <v>1135</v>
      </c>
      <c r="AN1766" s="72">
        <v>29200</v>
      </c>
      <c r="AO1766" s="72">
        <v>1135</v>
      </c>
      <c r="AP1766" s="72">
        <v>1135</v>
      </c>
      <c r="AQ1766" s="72">
        <v>1131</v>
      </c>
      <c r="AR1766" s="72">
        <v>1131</v>
      </c>
      <c r="AS1766" s="72">
        <v>3300</v>
      </c>
      <c r="AT1766" s="72">
        <v>1130</v>
      </c>
      <c r="AU1766" s="72">
        <v>1130</v>
      </c>
      <c r="AV1766" s="72">
        <v>1125</v>
      </c>
      <c r="AW1766" s="72">
        <v>1127</v>
      </c>
      <c r="AX1766" s="72">
        <v>8300</v>
      </c>
      <c r="AY1766" s="72">
        <v>1129</v>
      </c>
      <c r="AZ1766" s="72">
        <v>1131</v>
      </c>
      <c r="BA1766" s="72">
        <v>1128</v>
      </c>
      <c r="BB1766" s="72">
        <v>1128</v>
      </c>
      <c r="BC1766" s="72">
        <v>1700</v>
      </c>
    </row>
    <row r="1767" spans="1:55" s="72" customFormat="1" ht="15">
      <c r="A1767" s="15" t="s">
        <v>18</v>
      </c>
      <c r="B1767" s="30">
        <v>17</v>
      </c>
      <c r="C1767" s="30">
        <v>7743</v>
      </c>
      <c r="D1767" s="10" t="s">
        <v>518</v>
      </c>
      <c r="E1767" s="15" t="s">
        <v>20</v>
      </c>
      <c r="F1767" s="15" t="s">
        <v>1126</v>
      </c>
      <c r="G1767" s="50">
        <v>4300</v>
      </c>
      <c r="H1767" s="50">
        <v>205</v>
      </c>
      <c r="I1767" s="58">
        <v>5.0099999999999999E-2</v>
      </c>
      <c r="J1767" s="50">
        <v>94000</v>
      </c>
      <c r="K1767" s="50">
        <v>4385</v>
      </c>
      <c r="L1767" s="53">
        <v>4095</v>
      </c>
      <c r="M1767" s="63">
        <f t="shared" ref="M1767:M2032" si="197">IFERROR((K1767-G1767) / (K1767-L1767), "")</f>
        <v>0.29310344827586204</v>
      </c>
      <c r="N1767" s="42" t="str">
        <f>IFERROR(VLOOKUP(C1767, マスタ!$E$2:$G$33, 3, TRUE), "")</f>
        <v>精密機械</v>
      </c>
      <c r="O1767" s="15" t="str">
        <f>IF(F1767 = "", "", TEXT( WORKDAY(TEXT(LEFT(F1767, FIND("(", F1767) - 1), "yyyy/mm/dd"), 1, マスタ!$A$2:$A$106), "yyyymmdd"))</f>
        <v>20170921</v>
      </c>
      <c r="P1767" s="16">
        <v>42999</v>
      </c>
      <c r="Q1767" s="56">
        <v>4310</v>
      </c>
      <c r="R1767" s="56">
        <v>4495</v>
      </c>
      <c r="S1767" s="56">
        <v>4305</v>
      </c>
      <c r="T1767" s="15" t="str">
        <f t="shared" ref="T1767:T2032" si="198">IF(Q1767="", "", IF(R1767-Q1767&gt;=ROUNDDOWN(G1767/100, 0), "有", "無"))</f>
        <v>有</v>
      </c>
      <c r="U1767" s="15" t="str">
        <f t="shared" ref="U1767:U2032" si="199">IF(Q1767="", "", IF(Q1767-S1767&gt;=ROUNDDOWN(G1767/100, 0), "有", "無"))</f>
        <v>無</v>
      </c>
      <c r="V1767" s="67">
        <f t="shared" ref="V1767:V2032" si="200">IF(Q1767="", "", Q1767/G1767-1)</f>
        <v>2.3255813953488857E-3</v>
      </c>
      <c r="W1767" s="17" t="s">
        <v>968</v>
      </c>
      <c r="X1767" s="46">
        <v>86</v>
      </c>
      <c r="Y1767" s="71">
        <f t="shared" ref="Y1767:Y2032" si="201">IFERROR(X1767/G1767*1000,"")</f>
        <v>20</v>
      </c>
      <c r="Z1767" s="72">
        <v>4310</v>
      </c>
      <c r="AA1767" s="72">
        <v>4320</v>
      </c>
      <c r="AB1767" s="72">
        <v>4305</v>
      </c>
      <c r="AC1767" s="72">
        <v>4315</v>
      </c>
      <c r="AD1767" s="72">
        <v>4400</v>
      </c>
      <c r="AE1767" s="72">
        <v>4305</v>
      </c>
      <c r="AF1767" s="72">
        <v>4320</v>
      </c>
      <c r="AG1767" s="72">
        <v>4305</v>
      </c>
      <c r="AH1767" s="72">
        <v>4315</v>
      </c>
      <c r="AI1767" s="72">
        <v>600</v>
      </c>
      <c r="AJ1767" s="72">
        <v>4315</v>
      </c>
      <c r="AK1767" s="72">
        <v>4375</v>
      </c>
      <c r="AL1767" s="72">
        <v>4310</v>
      </c>
      <c r="AM1767" s="72">
        <v>4365</v>
      </c>
      <c r="AN1767" s="72">
        <v>3000</v>
      </c>
      <c r="AO1767" s="72">
        <v>4365</v>
      </c>
      <c r="AP1767" s="72">
        <v>4420</v>
      </c>
      <c r="AQ1767" s="72">
        <v>4360</v>
      </c>
      <c r="AR1767" s="72">
        <v>4395</v>
      </c>
      <c r="AS1767" s="72">
        <v>8800</v>
      </c>
      <c r="AT1767" s="72">
        <v>4405</v>
      </c>
      <c r="AU1767" s="72">
        <v>4440</v>
      </c>
      <c r="AV1767" s="72">
        <v>4405</v>
      </c>
      <c r="AW1767" s="72">
        <v>4430</v>
      </c>
      <c r="AX1767" s="72">
        <v>3500</v>
      </c>
      <c r="AY1767" s="72">
        <v>4440</v>
      </c>
      <c r="AZ1767" s="72">
        <v>4445</v>
      </c>
      <c r="BA1767" s="72">
        <v>4380</v>
      </c>
      <c r="BB1767" s="72">
        <v>4395</v>
      </c>
      <c r="BC1767" s="72">
        <v>2100</v>
      </c>
    </row>
    <row r="1768" spans="1:55" s="72" customFormat="1" ht="15">
      <c r="A1768" s="15" t="s">
        <v>18</v>
      </c>
      <c r="B1768" s="30">
        <v>18</v>
      </c>
      <c r="C1768" s="30">
        <v>3388</v>
      </c>
      <c r="D1768" s="10" t="s">
        <v>414</v>
      </c>
      <c r="E1768" s="15" t="s">
        <v>20</v>
      </c>
      <c r="F1768" s="15" t="s">
        <v>1126</v>
      </c>
      <c r="G1768" s="50">
        <v>1830</v>
      </c>
      <c r="H1768" s="50">
        <v>87</v>
      </c>
      <c r="I1768" s="58">
        <v>4.99E-2</v>
      </c>
      <c r="J1768" s="50">
        <v>39300</v>
      </c>
      <c r="K1768" s="50">
        <v>1886</v>
      </c>
      <c r="L1768" s="53">
        <v>1756</v>
      </c>
      <c r="M1768" s="63">
        <f t="shared" si="197"/>
        <v>0.43076923076923079</v>
      </c>
      <c r="N1768" s="42" t="str">
        <f>IFERROR(VLOOKUP(C1768, マスタ!$E$2:$G$33, 3, TRUE), "")</f>
        <v>繊維製品</v>
      </c>
      <c r="O1768" s="15" t="str">
        <f>IF(F1768 = "", "", TEXT( WORKDAY(TEXT(LEFT(F1768, FIND("(", F1768) - 1), "yyyy/mm/dd"), 1, マスタ!$A$2:$A$106), "yyyymmdd"))</f>
        <v>20170921</v>
      </c>
      <c r="P1768" s="16">
        <v>42999</v>
      </c>
      <c r="Q1768" s="56">
        <v>1823</v>
      </c>
      <c r="R1768" s="56">
        <v>1838</v>
      </c>
      <c r="S1768" s="56">
        <v>1781</v>
      </c>
      <c r="T1768" s="15" t="str">
        <f t="shared" si="198"/>
        <v>無</v>
      </c>
      <c r="U1768" s="15" t="str">
        <f t="shared" si="199"/>
        <v>有</v>
      </c>
      <c r="V1768" s="67">
        <f t="shared" si="200"/>
        <v>-3.8251366120218844E-3</v>
      </c>
      <c r="W1768" s="17" t="s">
        <v>967</v>
      </c>
      <c r="X1768" s="46">
        <v>14</v>
      </c>
      <c r="Y1768" s="71">
        <f t="shared" si="201"/>
        <v>7.6502732240437155</v>
      </c>
      <c r="Z1768" s="72">
        <v>1823</v>
      </c>
      <c r="AA1768" s="72">
        <v>1823</v>
      </c>
      <c r="AB1768" s="72">
        <v>1822</v>
      </c>
      <c r="AC1768" s="72">
        <v>1822</v>
      </c>
      <c r="AD1768" s="72">
        <v>2400</v>
      </c>
      <c r="AE1768" s="72">
        <v>1834</v>
      </c>
      <c r="AF1768" s="72">
        <v>1838</v>
      </c>
      <c r="AG1768" s="72">
        <v>1834</v>
      </c>
      <c r="AH1768" s="72">
        <v>1834</v>
      </c>
      <c r="AI1768" s="72">
        <v>500</v>
      </c>
      <c r="AN1768" s="72">
        <v>0</v>
      </c>
      <c r="AS1768" s="72">
        <v>0</v>
      </c>
      <c r="AT1768" s="72">
        <v>1831</v>
      </c>
      <c r="AU1768" s="72">
        <v>1837</v>
      </c>
      <c r="AV1768" s="72">
        <v>1831</v>
      </c>
      <c r="AW1768" s="72">
        <v>1837</v>
      </c>
      <c r="AX1768" s="72">
        <v>400</v>
      </c>
      <c r="AY1768" s="72">
        <v>1833</v>
      </c>
      <c r="AZ1768" s="72">
        <v>1833</v>
      </c>
      <c r="BA1768" s="72">
        <v>1819</v>
      </c>
      <c r="BB1768" s="72">
        <v>1819</v>
      </c>
      <c r="BC1768" s="72">
        <v>2500</v>
      </c>
    </row>
    <row r="1769" spans="1:55" s="72" customFormat="1" ht="15">
      <c r="A1769" s="15" t="s">
        <v>18</v>
      </c>
      <c r="B1769" s="30">
        <v>19</v>
      </c>
      <c r="C1769" s="30">
        <v>6058</v>
      </c>
      <c r="D1769" s="10" t="s">
        <v>964</v>
      </c>
      <c r="E1769" s="15" t="s">
        <v>20</v>
      </c>
      <c r="F1769" s="15" t="s">
        <v>1126</v>
      </c>
      <c r="G1769" s="50">
        <v>1606</v>
      </c>
      <c r="H1769" s="50">
        <v>76</v>
      </c>
      <c r="I1769" s="58">
        <v>4.9700000000000001E-2</v>
      </c>
      <c r="J1769" s="50">
        <v>803500</v>
      </c>
      <c r="K1769" s="50">
        <v>1607</v>
      </c>
      <c r="L1769" s="53">
        <v>1531</v>
      </c>
      <c r="M1769" s="63">
        <f t="shared" si="197"/>
        <v>1.3157894736842105E-2</v>
      </c>
      <c r="N1769" s="42" t="str">
        <f>IFERROR(VLOOKUP(C1769, マスタ!$E$2:$G$33, 3, TRUE), "")</f>
        <v>機械</v>
      </c>
      <c r="O1769" s="15" t="str">
        <f>IF(F1769 = "", "", TEXT( WORKDAY(TEXT(LEFT(F1769, FIND("(", F1769) - 1), "yyyy/mm/dd"), 1, マスタ!$A$2:$A$106), "yyyymmdd"))</f>
        <v>20170921</v>
      </c>
      <c r="P1769" s="16">
        <v>42999</v>
      </c>
      <c r="Q1769" s="56">
        <v>1612</v>
      </c>
      <c r="R1769" s="56">
        <v>1618</v>
      </c>
      <c r="S1769" s="56">
        <v>1585</v>
      </c>
      <c r="T1769" s="15" t="str">
        <f t="shared" si="198"/>
        <v>無</v>
      </c>
      <c r="U1769" s="15" t="str">
        <f t="shared" si="199"/>
        <v>有</v>
      </c>
      <c r="V1769" s="67">
        <f t="shared" si="200"/>
        <v>3.7359900373599153E-3</v>
      </c>
      <c r="W1769" s="17" t="s">
        <v>966</v>
      </c>
      <c r="X1769" s="46">
        <v>-16</v>
      </c>
      <c r="Y1769" s="71">
        <f t="shared" si="201"/>
        <v>-9.9626400996264017</v>
      </c>
      <c r="Z1769" s="72">
        <v>1612</v>
      </c>
      <c r="AA1769" s="72">
        <v>1618</v>
      </c>
      <c r="AB1769" s="72">
        <v>1605</v>
      </c>
      <c r="AC1769" s="72">
        <v>1612</v>
      </c>
      <c r="AD1769" s="72">
        <v>74100</v>
      </c>
      <c r="AE1769" s="72">
        <v>1615</v>
      </c>
      <c r="AF1769" s="72">
        <v>1618</v>
      </c>
      <c r="AG1769" s="72">
        <v>1608</v>
      </c>
      <c r="AH1769" s="72">
        <v>1611</v>
      </c>
      <c r="AI1769" s="72">
        <v>16100</v>
      </c>
      <c r="AJ1769" s="72">
        <v>1611</v>
      </c>
      <c r="AK1769" s="72">
        <v>1611</v>
      </c>
      <c r="AL1769" s="72">
        <v>1605</v>
      </c>
      <c r="AM1769" s="72">
        <v>1605</v>
      </c>
      <c r="AN1769" s="72">
        <v>10800</v>
      </c>
      <c r="AO1769" s="72">
        <v>1605</v>
      </c>
      <c r="AP1769" s="72">
        <v>1607</v>
      </c>
      <c r="AQ1769" s="72">
        <v>1595</v>
      </c>
      <c r="AR1769" s="72">
        <v>1603</v>
      </c>
      <c r="AS1769" s="72">
        <v>25200</v>
      </c>
      <c r="AT1769" s="72">
        <v>1603</v>
      </c>
      <c r="AU1769" s="72">
        <v>1603</v>
      </c>
      <c r="AV1769" s="72">
        <v>1587</v>
      </c>
      <c r="AW1769" s="72">
        <v>1588</v>
      </c>
      <c r="AX1769" s="72">
        <v>28500</v>
      </c>
      <c r="AY1769" s="72">
        <v>1591</v>
      </c>
      <c r="AZ1769" s="72">
        <v>1596</v>
      </c>
      <c r="BA1769" s="72">
        <v>1588</v>
      </c>
      <c r="BB1769" s="72">
        <v>1593</v>
      </c>
      <c r="BC1769" s="72">
        <v>5100</v>
      </c>
    </row>
    <row r="1770" spans="1:55" s="72" customFormat="1" ht="15">
      <c r="A1770" s="15" t="s">
        <v>18</v>
      </c>
      <c r="B1770" s="30">
        <v>20</v>
      </c>
      <c r="C1770" s="30">
        <v>2220</v>
      </c>
      <c r="D1770" s="10" t="s">
        <v>1131</v>
      </c>
      <c r="E1770" s="15" t="s">
        <v>20</v>
      </c>
      <c r="F1770" s="15" t="s">
        <v>1126</v>
      </c>
      <c r="G1770" s="50">
        <v>5110</v>
      </c>
      <c r="H1770" s="50">
        <v>240</v>
      </c>
      <c r="I1770" s="58">
        <v>4.9299999999999997E-2</v>
      </c>
      <c r="J1770" s="50">
        <v>146500</v>
      </c>
      <c r="K1770" s="50">
        <v>5130</v>
      </c>
      <c r="L1770" s="53">
        <v>4875</v>
      </c>
      <c r="M1770" s="63">
        <f t="shared" si="197"/>
        <v>7.8431372549019607E-2</v>
      </c>
      <c r="N1770" s="42" t="str">
        <f>IFERROR(VLOOKUP(C1770, マスタ!$E$2:$G$33, 3, TRUE), "")</f>
        <v>食品</v>
      </c>
      <c r="O1770" s="15" t="str">
        <f>IF(F1770 = "", "", TEXT( WORKDAY(TEXT(LEFT(F1770, FIND("(", F1770) - 1), "yyyy/mm/dd"), 1, マスタ!$A$2:$A$106), "yyyymmdd"))</f>
        <v>20170921</v>
      </c>
      <c r="P1770" s="16">
        <v>42999</v>
      </c>
      <c r="Q1770" s="56">
        <v>5090</v>
      </c>
      <c r="R1770" s="56">
        <v>5090</v>
      </c>
      <c r="S1770" s="56">
        <v>4985</v>
      </c>
      <c r="T1770" s="15" t="str">
        <f t="shared" si="198"/>
        <v>無</v>
      </c>
      <c r="U1770" s="15" t="str">
        <f t="shared" si="199"/>
        <v>有</v>
      </c>
      <c r="V1770" s="67">
        <f t="shared" si="200"/>
        <v>-3.9138943248532287E-3</v>
      </c>
      <c r="W1770" s="17" t="s">
        <v>966</v>
      </c>
      <c r="X1770" s="46">
        <v>-51</v>
      </c>
      <c r="Y1770" s="71">
        <f t="shared" si="201"/>
        <v>-9.9804305283757344</v>
      </c>
      <c r="Z1770" s="72">
        <v>5090</v>
      </c>
      <c r="AA1770" s="72">
        <v>5090</v>
      </c>
      <c r="AB1770" s="72">
        <v>5060</v>
      </c>
      <c r="AC1770" s="72">
        <v>5070</v>
      </c>
      <c r="AD1770" s="72">
        <v>8400</v>
      </c>
      <c r="AE1770" s="72">
        <v>5070</v>
      </c>
      <c r="AF1770" s="72">
        <v>5070</v>
      </c>
      <c r="AG1770" s="72">
        <v>5070</v>
      </c>
      <c r="AH1770" s="72">
        <v>5070</v>
      </c>
      <c r="AI1770" s="72">
        <v>200</v>
      </c>
      <c r="AJ1770" s="72">
        <v>5060</v>
      </c>
      <c r="AK1770" s="72">
        <v>5060</v>
      </c>
      <c r="AL1770" s="72">
        <v>5030</v>
      </c>
      <c r="AM1770" s="72">
        <v>5030</v>
      </c>
      <c r="AN1770" s="72">
        <v>3400</v>
      </c>
      <c r="AO1770" s="72">
        <v>5030</v>
      </c>
      <c r="AP1770" s="72">
        <v>5030</v>
      </c>
      <c r="AQ1770" s="72">
        <v>5020</v>
      </c>
      <c r="AR1770" s="72">
        <v>5020</v>
      </c>
      <c r="AS1770" s="72">
        <v>1200</v>
      </c>
      <c r="AT1770" s="72">
        <v>5030</v>
      </c>
      <c r="AU1770" s="72">
        <v>5030</v>
      </c>
      <c r="AV1770" s="72">
        <v>5020</v>
      </c>
      <c r="AW1770" s="72">
        <v>5020</v>
      </c>
      <c r="AX1770" s="72">
        <v>1400</v>
      </c>
      <c r="BC1770" s="72">
        <v>0</v>
      </c>
    </row>
    <row r="1771" spans="1:55" s="72" customFormat="1" ht="15">
      <c r="A1771" s="15" t="s">
        <v>18</v>
      </c>
      <c r="B1771" s="30">
        <v>22</v>
      </c>
      <c r="C1771" s="30">
        <v>7839</v>
      </c>
      <c r="D1771" s="10" t="s">
        <v>230</v>
      </c>
      <c r="E1771" s="15" t="s">
        <v>20</v>
      </c>
      <c r="F1771" s="15" t="s">
        <v>1126</v>
      </c>
      <c r="G1771" s="50">
        <v>3490</v>
      </c>
      <c r="H1771" s="50">
        <v>160</v>
      </c>
      <c r="I1771" s="58">
        <v>4.8000000000000001E-2</v>
      </c>
      <c r="J1771" s="50">
        <v>129800</v>
      </c>
      <c r="K1771" s="50">
        <v>3500</v>
      </c>
      <c r="L1771" s="53">
        <v>3350</v>
      </c>
      <c r="M1771" s="63">
        <f t="shared" si="197"/>
        <v>6.6666666666666666E-2</v>
      </c>
      <c r="N1771" s="42" t="str">
        <f>IFERROR(VLOOKUP(C1771, マスタ!$E$2:$G$33, 3, TRUE), "")</f>
        <v>その他製品</v>
      </c>
      <c r="O1771" s="15" t="str">
        <f>IF(F1771 = "", "", TEXT( WORKDAY(TEXT(LEFT(F1771, FIND("(", F1771) - 1), "yyyy/mm/dd"), 1, マスタ!$A$2:$A$106), "yyyymmdd"))</f>
        <v>20170921</v>
      </c>
      <c r="P1771" s="16">
        <v>42999</v>
      </c>
      <c r="Q1771" s="56">
        <v>3465</v>
      </c>
      <c r="R1771" s="56">
        <v>3520</v>
      </c>
      <c r="S1771" s="56">
        <v>3445</v>
      </c>
      <c r="T1771" s="15" t="str">
        <f t="shared" si="198"/>
        <v>有</v>
      </c>
      <c r="U1771" s="15" t="str">
        <f t="shared" si="199"/>
        <v>無</v>
      </c>
      <c r="V1771" s="67">
        <f t="shared" si="200"/>
        <v>-7.1633237822349427E-3</v>
      </c>
      <c r="W1771" s="17" t="s">
        <v>967</v>
      </c>
      <c r="X1771" s="46">
        <v>0</v>
      </c>
      <c r="Y1771" s="71">
        <f t="shared" si="201"/>
        <v>0</v>
      </c>
      <c r="Z1771" s="72">
        <v>3465</v>
      </c>
      <c r="AA1771" s="72">
        <v>3490</v>
      </c>
      <c r="AB1771" s="72">
        <v>3465</v>
      </c>
      <c r="AC1771" s="72">
        <v>3470</v>
      </c>
      <c r="AD1771" s="72">
        <v>3200</v>
      </c>
      <c r="AE1771" s="72">
        <v>3465</v>
      </c>
      <c r="AF1771" s="72">
        <v>3475</v>
      </c>
      <c r="AG1771" s="72">
        <v>3455</v>
      </c>
      <c r="AH1771" s="72">
        <v>3470</v>
      </c>
      <c r="AI1771" s="72">
        <v>1200</v>
      </c>
      <c r="AJ1771" s="72">
        <v>3470</v>
      </c>
      <c r="AK1771" s="72">
        <v>3470</v>
      </c>
      <c r="AL1771" s="72">
        <v>3465</v>
      </c>
      <c r="AM1771" s="72">
        <v>3470</v>
      </c>
      <c r="AN1771" s="72">
        <v>300</v>
      </c>
      <c r="AO1771" s="72">
        <v>3470</v>
      </c>
      <c r="AP1771" s="72">
        <v>3480</v>
      </c>
      <c r="AQ1771" s="72">
        <v>3470</v>
      </c>
      <c r="AR1771" s="72">
        <v>3480</v>
      </c>
      <c r="AS1771" s="72">
        <v>400</v>
      </c>
      <c r="AT1771" s="72">
        <v>3455</v>
      </c>
      <c r="AU1771" s="72">
        <v>3465</v>
      </c>
      <c r="AV1771" s="72">
        <v>3445</v>
      </c>
      <c r="AW1771" s="72">
        <v>3465</v>
      </c>
      <c r="AX1771" s="72">
        <v>2400</v>
      </c>
      <c r="AY1771" s="72">
        <v>3465</v>
      </c>
      <c r="AZ1771" s="72">
        <v>3470</v>
      </c>
      <c r="BA1771" s="72">
        <v>3465</v>
      </c>
      <c r="BB1771" s="72">
        <v>3470</v>
      </c>
      <c r="BC1771" s="72">
        <v>600</v>
      </c>
    </row>
    <row r="1772" spans="1:55" s="72" customFormat="1" ht="27">
      <c r="A1772" s="15" t="s">
        <v>18</v>
      </c>
      <c r="B1772" s="30">
        <v>23</v>
      </c>
      <c r="C1772" s="30">
        <v>4726</v>
      </c>
      <c r="D1772" s="10" t="s">
        <v>1132</v>
      </c>
      <c r="E1772" s="15" t="s">
        <v>20</v>
      </c>
      <c r="F1772" s="15" t="s">
        <v>1126</v>
      </c>
      <c r="G1772" s="50">
        <v>1887</v>
      </c>
      <c r="H1772" s="50">
        <v>86</v>
      </c>
      <c r="I1772" s="58">
        <v>4.7800000000000002E-2</v>
      </c>
      <c r="J1772" s="50">
        <v>439400</v>
      </c>
      <c r="K1772" s="50">
        <v>1916</v>
      </c>
      <c r="L1772" s="53">
        <v>1819</v>
      </c>
      <c r="M1772" s="63">
        <f t="shared" si="197"/>
        <v>0.29896907216494845</v>
      </c>
      <c r="N1772" s="42" t="str">
        <f>IFERROR(VLOOKUP(C1772, マスタ!$E$2:$G$33, 3, TRUE), "")</f>
        <v>化学・医薬品</v>
      </c>
      <c r="O1772" s="15" t="str">
        <f>IF(F1772 = "", "", TEXT( WORKDAY(TEXT(LEFT(F1772, FIND("(", F1772) - 1), "yyyy/mm/dd"), 1, マスタ!$A$2:$A$106), "yyyymmdd"))</f>
        <v>20170921</v>
      </c>
      <c r="P1772" s="16">
        <v>42999</v>
      </c>
      <c r="Q1772" s="56">
        <v>1894</v>
      </c>
      <c r="R1772" s="56">
        <v>1916</v>
      </c>
      <c r="S1772" s="56">
        <v>1851</v>
      </c>
      <c r="T1772" s="15" t="str">
        <f t="shared" si="198"/>
        <v>有</v>
      </c>
      <c r="U1772" s="15" t="str">
        <f t="shared" si="199"/>
        <v>有</v>
      </c>
      <c r="V1772" s="67">
        <f t="shared" si="200"/>
        <v>3.7095919448859593E-3</v>
      </c>
      <c r="W1772" s="17" t="s">
        <v>967</v>
      </c>
      <c r="X1772" s="46">
        <v>4</v>
      </c>
      <c r="Y1772" s="71">
        <f t="shared" si="201"/>
        <v>2.1197668256491786</v>
      </c>
      <c r="Z1772" s="72">
        <v>1894</v>
      </c>
      <c r="AA1772" s="72">
        <v>1906</v>
      </c>
      <c r="AB1772" s="72">
        <v>1891</v>
      </c>
      <c r="AC1772" s="72">
        <v>1905</v>
      </c>
      <c r="AD1772" s="72">
        <v>17900</v>
      </c>
      <c r="AE1772" s="72">
        <v>1906</v>
      </c>
      <c r="AF1772" s="72">
        <v>1906</v>
      </c>
      <c r="AG1772" s="72">
        <v>1891</v>
      </c>
      <c r="AH1772" s="72">
        <v>1897</v>
      </c>
      <c r="AI1772" s="72">
        <v>5600</v>
      </c>
      <c r="AJ1772" s="72">
        <v>1895</v>
      </c>
      <c r="AK1772" s="72">
        <v>1913</v>
      </c>
      <c r="AL1772" s="72">
        <v>1895</v>
      </c>
      <c r="AM1772" s="72">
        <v>1913</v>
      </c>
      <c r="AN1772" s="72">
        <v>13300</v>
      </c>
      <c r="AO1772" s="72">
        <v>1914</v>
      </c>
      <c r="AP1772" s="72">
        <v>1916</v>
      </c>
      <c r="AQ1772" s="72">
        <v>1910</v>
      </c>
      <c r="AR1772" s="72">
        <v>1910</v>
      </c>
      <c r="AS1772" s="72">
        <v>4700</v>
      </c>
      <c r="AT1772" s="72">
        <v>1905</v>
      </c>
      <c r="AU1772" s="72">
        <v>1905</v>
      </c>
      <c r="AV1772" s="72">
        <v>1892</v>
      </c>
      <c r="AW1772" s="72">
        <v>1898</v>
      </c>
      <c r="AX1772" s="72">
        <v>7800</v>
      </c>
      <c r="AY1772" s="72">
        <v>1897</v>
      </c>
      <c r="AZ1772" s="72">
        <v>1909</v>
      </c>
      <c r="BA1772" s="72">
        <v>1894</v>
      </c>
      <c r="BB1772" s="72">
        <v>1909</v>
      </c>
      <c r="BC1772" s="72">
        <v>3500</v>
      </c>
    </row>
    <row r="1773" spans="1:55" s="72" customFormat="1" ht="15">
      <c r="A1773" s="15" t="s">
        <v>18</v>
      </c>
      <c r="B1773" s="30">
        <v>24</v>
      </c>
      <c r="C1773" s="30">
        <v>7974</v>
      </c>
      <c r="D1773" s="10" t="s">
        <v>352</v>
      </c>
      <c r="E1773" s="15" t="s">
        <v>20</v>
      </c>
      <c r="F1773" s="15" t="s">
        <v>1126</v>
      </c>
      <c r="G1773" s="50">
        <v>42890</v>
      </c>
      <c r="H1773" s="50">
        <v>1940</v>
      </c>
      <c r="I1773" s="58">
        <v>4.7399999999999998E-2</v>
      </c>
      <c r="J1773" s="50">
        <v>7081700</v>
      </c>
      <c r="K1773" s="50">
        <v>43040</v>
      </c>
      <c r="L1773" s="53">
        <v>41460</v>
      </c>
      <c r="M1773" s="63">
        <f t="shared" si="197"/>
        <v>9.49367088607595E-2</v>
      </c>
      <c r="N1773" s="42" t="str">
        <f>IFERROR(VLOOKUP(C1773, マスタ!$E$2:$G$33, 3, TRUE), "")</f>
        <v>その他製品</v>
      </c>
      <c r="O1773" s="15" t="str">
        <f>IF(F1773 = "", "", TEXT( WORKDAY(TEXT(LEFT(F1773, FIND("(", F1773) - 1), "yyyy/mm/dd"), 1, マスタ!$A$2:$A$106), "yyyymmdd"))</f>
        <v>20170921</v>
      </c>
      <c r="P1773" s="16">
        <v>42999</v>
      </c>
      <c r="Q1773" s="56">
        <v>42760</v>
      </c>
      <c r="R1773" s="56">
        <v>42880</v>
      </c>
      <c r="S1773" s="56">
        <v>41680</v>
      </c>
      <c r="T1773" s="15" t="str">
        <f t="shared" si="198"/>
        <v>無</v>
      </c>
      <c r="U1773" s="15" t="str">
        <f t="shared" si="199"/>
        <v>有</v>
      </c>
      <c r="V1773" s="67">
        <f t="shared" si="200"/>
        <v>-3.0310095593378827E-3</v>
      </c>
      <c r="W1773" s="17" t="s">
        <v>966</v>
      </c>
      <c r="X1773" s="46">
        <v>-428</v>
      </c>
      <c r="Y1773" s="71">
        <f t="shared" si="201"/>
        <v>-9.9790160876661229</v>
      </c>
      <c r="Z1773" s="72">
        <v>42760</v>
      </c>
      <c r="AA1773" s="72">
        <v>42880</v>
      </c>
      <c r="AB1773" s="72">
        <v>42610</v>
      </c>
      <c r="AC1773" s="72">
        <v>42800</v>
      </c>
      <c r="AD1773" s="72">
        <v>358200</v>
      </c>
      <c r="AE1773" s="72">
        <v>42780</v>
      </c>
      <c r="AF1773" s="72">
        <v>42810</v>
      </c>
      <c r="AG1773" s="72">
        <v>42470</v>
      </c>
      <c r="AH1773" s="72">
        <v>42510</v>
      </c>
      <c r="AI1773" s="72">
        <v>230100</v>
      </c>
      <c r="AJ1773" s="72">
        <v>42510</v>
      </c>
      <c r="AK1773" s="72">
        <v>42650</v>
      </c>
      <c r="AL1773" s="72">
        <v>42410</v>
      </c>
      <c r="AM1773" s="72">
        <v>42580</v>
      </c>
      <c r="AN1773" s="72">
        <v>150300</v>
      </c>
      <c r="AO1773" s="72">
        <v>42560</v>
      </c>
      <c r="AP1773" s="72">
        <v>42580</v>
      </c>
      <c r="AQ1773" s="72">
        <v>42410</v>
      </c>
      <c r="AR1773" s="72">
        <v>42510</v>
      </c>
      <c r="AS1773" s="72">
        <v>151000</v>
      </c>
      <c r="AT1773" s="72">
        <v>42500</v>
      </c>
      <c r="AU1773" s="72">
        <v>42500</v>
      </c>
      <c r="AV1773" s="72">
        <v>42300</v>
      </c>
      <c r="AW1773" s="72">
        <v>42340</v>
      </c>
      <c r="AX1773" s="72">
        <v>159700</v>
      </c>
      <c r="AY1773" s="72">
        <v>42330</v>
      </c>
      <c r="AZ1773" s="72">
        <v>42490</v>
      </c>
      <c r="BA1773" s="72">
        <v>42310</v>
      </c>
      <c r="BB1773" s="72">
        <v>42480</v>
      </c>
      <c r="BC1773" s="72">
        <v>59200</v>
      </c>
    </row>
    <row r="1774" spans="1:55" s="72" customFormat="1" ht="15">
      <c r="A1774" s="15" t="s">
        <v>18</v>
      </c>
      <c r="B1774" s="30">
        <v>25</v>
      </c>
      <c r="C1774" s="30">
        <v>6328</v>
      </c>
      <c r="D1774" s="10" t="s">
        <v>1133</v>
      </c>
      <c r="E1774" s="15" t="s">
        <v>20</v>
      </c>
      <c r="F1774" s="15" t="s">
        <v>1126</v>
      </c>
      <c r="G1774" s="50">
        <v>1672</v>
      </c>
      <c r="H1774" s="50">
        <v>74</v>
      </c>
      <c r="I1774" s="58">
        <v>4.6300000000000001E-2</v>
      </c>
      <c r="J1774" s="50">
        <v>39500</v>
      </c>
      <c r="K1774" s="50">
        <v>1678</v>
      </c>
      <c r="L1774" s="53">
        <v>1598</v>
      </c>
      <c r="M1774" s="63">
        <f t="shared" si="197"/>
        <v>7.4999999999999997E-2</v>
      </c>
      <c r="N1774" s="42" t="str">
        <f>IFERROR(VLOOKUP(C1774, マスタ!$E$2:$G$33, 3, TRUE), "")</f>
        <v>機械</v>
      </c>
      <c r="O1774" s="15" t="str">
        <f>IF(F1774 = "", "", TEXT( WORKDAY(TEXT(LEFT(F1774, FIND("(", F1774) - 1), "yyyy/mm/dd"), 1, マスタ!$A$2:$A$106), "yyyymmdd"))</f>
        <v>20170921</v>
      </c>
      <c r="P1774" s="16">
        <v>42999</v>
      </c>
      <c r="Q1774" s="56">
        <v>1655</v>
      </c>
      <c r="R1774" s="56">
        <v>1665</v>
      </c>
      <c r="S1774" s="56">
        <v>1632</v>
      </c>
      <c r="T1774" s="15" t="str">
        <f t="shared" si="198"/>
        <v>無</v>
      </c>
      <c r="U1774" s="15" t="str">
        <f t="shared" si="199"/>
        <v>有</v>
      </c>
      <c r="V1774" s="67">
        <f t="shared" si="200"/>
        <v>-1.0167464114832492E-2</v>
      </c>
      <c r="W1774" s="17" t="s">
        <v>969</v>
      </c>
      <c r="X1774" s="46">
        <v>-10</v>
      </c>
      <c r="Y1774" s="71">
        <f t="shared" si="201"/>
        <v>-5.9808612440191391</v>
      </c>
      <c r="Z1774" s="72">
        <v>1655</v>
      </c>
      <c r="AA1774" s="72">
        <v>1665</v>
      </c>
      <c r="AB1774" s="72">
        <v>1653</v>
      </c>
      <c r="AC1774" s="72">
        <v>1663</v>
      </c>
      <c r="AD1774" s="72">
        <v>3600</v>
      </c>
      <c r="AE1774" s="72">
        <v>1660</v>
      </c>
      <c r="AF1774" s="72">
        <v>1660</v>
      </c>
      <c r="AG1774" s="72">
        <v>1660</v>
      </c>
      <c r="AH1774" s="72">
        <v>1660</v>
      </c>
      <c r="AI1774" s="72">
        <v>100</v>
      </c>
      <c r="AN1774" s="72">
        <v>0</v>
      </c>
      <c r="AO1774" s="72">
        <v>1653</v>
      </c>
      <c r="AP1774" s="72">
        <v>1653</v>
      </c>
      <c r="AQ1774" s="72">
        <v>1652</v>
      </c>
      <c r="AR1774" s="72">
        <v>1652</v>
      </c>
      <c r="AS1774" s="72">
        <v>200</v>
      </c>
      <c r="AT1774" s="72">
        <v>1652</v>
      </c>
      <c r="AU1774" s="72">
        <v>1652</v>
      </c>
      <c r="AV1774" s="72">
        <v>1645</v>
      </c>
      <c r="AW1774" s="72">
        <v>1645</v>
      </c>
      <c r="AX1774" s="72">
        <v>1600</v>
      </c>
      <c r="BC1774" s="72">
        <v>0</v>
      </c>
    </row>
    <row r="1775" spans="1:55" s="72" customFormat="1" ht="15">
      <c r="A1775" s="15" t="s">
        <v>18</v>
      </c>
      <c r="B1775" s="30">
        <v>27</v>
      </c>
      <c r="C1775" s="30">
        <v>2222</v>
      </c>
      <c r="D1775" s="10" t="s">
        <v>209</v>
      </c>
      <c r="E1775" s="15" t="s">
        <v>20</v>
      </c>
      <c r="F1775" s="15" t="s">
        <v>1126</v>
      </c>
      <c r="G1775" s="50">
        <v>3870</v>
      </c>
      <c r="H1775" s="50">
        <v>165</v>
      </c>
      <c r="I1775" s="58">
        <v>4.4499999999999998E-2</v>
      </c>
      <c r="J1775" s="50">
        <v>270400</v>
      </c>
      <c r="K1775" s="50">
        <v>3900</v>
      </c>
      <c r="L1775" s="53">
        <v>3715</v>
      </c>
      <c r="M1775" s="63">
        <f t="shared" si="197"/>
        <v>0.16216216216216217</v>
      </c>
      <c r="N1775" s="42" t="str">
        <f>IFERROR(VLOOKUP(C1775, マスタ!$E$2:$G$33, 3, TRUE), "")</f>
        <v>食品</v>
      </c>
      <c r="O1775" s="15" t="str">
        <f>IF(F1775 = "", "", TEXT( WORKDAY(TEXT(LEFT(F1775, FIND("(", F1775) - 1), "yyyy/mm/dd"), 1, マスタ!$A$2:$A$106), "yyyymmdd"))</f>
        <v>20170921</v>
      </c>
      <c r="P1775" s="16">
        <v>42999</v>
      </c>
      <c r="Q1775" s="56">
        <v>3870</v>
      </c>
      <c r="R1775" s="56">
        <v>3885</v>
      </c>
      <c r="S1775" s="56">
        <v>3830</v>
      </c>
      <c r="T1775" s="15" t="str">
        <f t="shared" si="198"/>
        <v>無</v>
      </c>
      <c r="U1775" s="15" t="str">
        <f t="shared" si="199"/>
        <v>有</v>
      </c>
      <c r="V1775" s="67">
        <f t="shared" si="200"/>
        <v>0</v>
      </c>
      <c r="W1775" s="17" t="s">
        <v>966</v>
      </c>
      <c r="X1775" s="46">
        <v>-38</v>
      </c>
      <c r="Y1775" s="71">
        <f t="shared" si="201"/>
        <v>-9.8191214470284223</v>
      </c>
      <c r="Z1775" s="72">
        <v>3870</v>
      </c>
      <c r="AA1775" s="72">
        <v>3870</v>
      </c>
      <c r="AB1775" s="72">
        <v>3840</v>
      </c>
      <c r="AC1775" s="72">
        <v>3840</v>
      </c>
      <c r="AD1775" s="72">
        <v>12200</v>
      </c>
      <c r="AE1775" s="72">
        <v>3835</v>
      </c>
      <c r="AF1775" s="72">
        <v>3845</v>
      </c>
      <c r="AG1775" s="72">
        <v>3830</v>
      </c>
      <c r="AH1775" s="72">
        <v>3840</v>
      </c>
      <c r="AI1775" s="72">
        <v>5000</v>
      </c>
      <c r="AJ1775" s="72">
        <v>3840</v>
      </c>
      <c r="AK1775" s="72">
        <v>3860</v>
      </c>
      <c r="AL1775" s="72">
        <v>3830</v>
      </c>
      <c r="AM1775" s="72">
        <v>3855</v>
      </c>
      <c r="AN1775" s="72">
        <v>6100</v>
      </c>
      <c r="AO1775" s="72">
        <v>3855</v>
      </c>
      <c r="AP1775" s="72">
        <v>3855</v>
      </c>
      <c r="AQ1775" s="72">
        <v>3855</v>
      </c>
      <c r="AR1775" s="72">
        <v>3855</v>
      </c>
      <c r="AS1775" s="72">
        <v>400</v>
      </c>
      <c r="AT1775" s="72">
        <v>3855</v>
      </c>
      <c r="AU1775" s="72">
        <v>3865</v>
      </c>
      <c r="AV1775" s="72">
        <v>3850</v>
      </c>
      <c r="AW1775" s="72">
        <v>3860</v>
      </c>
      <c r="AX1775" s="72">
        <v>4800</v>
      </c>
      <c r="AY1775" s="72">
        <v>3860</v>
      </c>
      <c r="AZ1775" s="72">
        <v>3860</v>
      </c>
      <c r="BA1775" s="72">
        <v>3860</v>
      </c>
      <c r="BB1775" s="72">
        <v>3860</v>
      </c>
      <c r="BC1775" s="72">
        <v>200</v>
      </c>
    </row>
    <row r="1776" spans="1:55" s="72" customFormat="1" ht="15">
      <c r="A1776" s="15" t="s">
        <v>18</v>
      </c>
      <c r="B1776" s="30">
        <v>28</v>
      </c>
      <c r="C1776" s="30">
        <v>9322</v>
      </c>
      <c r="D1776" s="10" t="s">
        <v>24</v>
      </c>
      <c r="E1776" s="15" t="s">
        <v>20</v>
      </c>
      <c r="F1776" s="15" t="s">
        <v>1126</v>
      </c>
      <c r="G1776" s="50">
        <v>2350</v>
      </c>
      <c r="H1776" s="50">
        <v>98</v>
      </c>
      <c r="I1776" s="58">
        <v>4.3499999999999997E-2</v>
      </c>
      <c r="J1776" s="50">
        <v>8100</v>
      </c>
      <c r="K1776" s="50">
        <v>2350</v>
      </c>
      <c r="L1776" s="53">
        <v>2197</v>
      </c>
      <c r="M1776" s="63">
        <f t="shared" si="197"/>
        <v>0</v>
      </c>
      <c r="N1776" s="42" t="str">
        <f>IFERROR(VLOOKUP(C1776, マスタ!$E$2:$G$33, 3, TRUE), "")</f>
        <v>倉庫・運輸</v>
      </c>
      <c r="O1776" s="15" t="str">
        <f>IF(F1776 = "", "", TEXT( WORKDAY(TEXT(LEFT(F1776, FIND("(", F1776) - 1), "yyyy/mm/dd"), 1, マスタ!$A$2:$A$106), "yyyymmdd"))</f>
        <v>20170921</v>
      </c>
      <c r="P1776" s="16">
        <v>42999</v>
      </c>
      <c r="Q1776" s="56">
        <v>2350</v>
      </c>
      <c r="R1776" s="56">
        <v>2350</v>
      </c>
      <c r="S1776" s="56">
        <v>2300</v>
      </c>
      <c r="T1776" s="15" t="str">
        <f t="shared" si="198"/>
        <v>無</v>
      </c>
      <c r="U1776" s="15" t="str">
        <f t="shared" si="199"/>
        <v>有</v>
      </c>
      <c r="V1776" s="67">
        <f t="shared" si="200"/>
        <v>0</v>
      </c>
      <c r="W1776" s="17" t="s">
        <v>966</v>
      </c>
      <c r="X1776" s="46">
        <v>-23</v>
      </c>
      <c r="Y1776" s="71">
        <f t="shared" si="201"/>
        <v>-9.787234042553191</v>
      </c>
      <c r="Z1776" s="72">
        <v>2350</v>
      </c>
      <c r="AA1776" s="72">
        <v>2350</v>
      </c>
      <c r="AB1776" s="72">
        <v>2300</v>
      </c>
      <c r="AC1776" s="72">
        <v>2300</v>
      </c>
      <c r="AD1776" s="72">
        <v>700</v>
      </c>
      <c r="AI1776" s="72">
        <v>0</v>
      </c>
      <c r="AN1776" s="72">
        <v>0</v>
      </c>
      <c r="AS1776" s="72">
        <v>0</v>
      </c>
      <c r="AX1776" s="72">
        <v>0</v>
      </c>
      <c r="BC1776" s="72">
        <v>0</v>
      </c>
    </row>
    <row r="1777" spans="1:55" s="72" customFormat="1" ht="15">
      <c r="A1777" s="15" t="s">
        <v>18</v>
      </c>
      <c r="B1777" s="30">
        <v>30</v>
      </c>
      <c r="C1777" s="30">
        <v>8706</v>
      </c>
      <c r="D1777" s="10" t="s">
        <v>1134</v>
      </c>
      <c r="E1777" s="15" t="s">
        <v>20</v>
      </c>
      <c r="F1777" s="15" t="s">
        <v>1126</v>
      </c>
      <c r="G1777" s="50">
        <v>1579</v>
      </c>
      <c r="H1777" s="50">
        <v>62</v>
      </c>
      <c r="I1777" s="58">
        <v>4.0899999999999999E-2</v>
      </c>
      <c r="J1777" s="50">
        <v>637700</v>
      </c>
      <c r="K1777" s="50">
        <v>1592</v>
      </c>
      <c r="L1777" s="53">
        <v>1514</v>
      </c>
      <c r="M1777" s="63">
        <f t="shared" si="197"/>
        <v>0.16666666666666666</v>
      </c>
      <c r="N1777" s="42" t="str">
        <f>IFERROR(VLOOKUP(C1777, マスタ!$E$2:$G$33, 3, TRUE), "")</f>
        <v>保険</v>
      </c>
      <c r="O1777" s="15" t="str">
        <f>IF(F1777 = "", "", TEXT( WORKDAY(TEXT(LEFT(F1777, FIND("(", F1777) - 1), "yyyy/mm/dd"), 1, マスタ!$A$2:$A$106), "yyyymmdd"))</f>
        <v>20170921</v>
      </c>
      <c r="P1777" s="16">
        <v>42999</v>
      </c>
      <c r="Q1777" s="56">
        <v>1579</v>
      </c>
      <c r="R1777" s="56">
        <v>1581</v>
      </c>
      <c r="S1777" s="56">
        <v>1551</v>
      </c>
      <c r="T1777" s="15" t="str">
        <f t="shared" si="198"/>
        <v>無</v>
      </c>
      <c r="U1777" s="15" t="str">
        <f t="shared" si="199"/>
        <v>有</v>
      </c>
      <c r="V1777" s="67">
        <f t="shared" si="200"/>
        <v>0</v>
      </c>
      <c r="W1777" s="17" t="s">
        <v>969</v>
      </c>
      <c r="X1777" s="46">
        <v>-7</v>
      </c>
      <c r="Y1777" s="71">
        <f t="shared" si="201"/>
        <v>-4.4331855604813173</v>
      </c>
      <c r="Z1777" s="72">
        <v>1579</v>
      </c>
      <c r="AA1777" s="72">
        <v>1581</v>
      </c>
      <c r="AB1777" s="72">
        <v>1569</v>
      </c>
      <c r="AC1777" s="72">
        <v>1576</v>
      </c>
      <c r="AD1777" s="72">
        <v>21300</v>
      </c>
      <c r="AE1777" s="72">
        <v>1574</v>
      </c>
      <c r="AF1777" s="72">
        <v>1576</v>
      </c>
      <c r="AG1777" s="72">
        <v>1571</v>
      </c>
      <c r="AH1777" s="72">
        <v>1572</v>
      </c>
      <c r="AI1777" s="72">
        <v>3300</v>
      </c>
      <c r="AJ1777" s="72">
        <v>1571</v>
      </c>
      <c r="AK1777" s="72">
        <v>1578</v>
      </c>
      <c r="AL1777" s="72">
        <v>1569</v>
      </c>
      <c r="AM1777" s="72">
        <v>1571</v>
      </c>
      <c r="AN1777" s="72">
        <v>7100</v>
      </c>
      <c r="AO1777" s="72">
        <v>1570</v>
      </c>
      <c r="AP1777" s="72">
        <v>1573</v>
      </c>
      <c r="AQ1777" s="72">
        <v>1569</v>
      </c>
      <c r="AR1777" s="72">
        <v>1572</v>
      </c>
      <c r="AS1777" s="72">
        <v>3500</v>
      </c>
      <c r="AT1777" s="72">
        <v>1572</v>
      </c>
      <c r="AU1777" s="72">
        <v>1572</v>
      </c>
      <c r="AV1777" s="72">
        <v>1567</v>
      </c>
      <c r="AW1777" s="72">
        <v>1572</v>
      </c>
      <c r="AX1777" s="72">
        <v>4400</v>
      </c>
      <c r="AY1777" s="72">
        <v>1572</v>
      </c>
      <c r="AZ1777" s="72">
        <v>1572</v>
      </c>
      <c r="BA1777" s="72">
        <v>1569</v>
      </c>
      <c r="BB1777" s="72">
        <v>1569</v>
      </c>
      <c r="BC1777" s="72">
        <v>2800</v>
      </c>
    </row>
    <row r="1778" spans="1:55" s="72" customFormat="1" ht="15">
      <c r="A1778" s="15" t="s">
        <v>18</v>
      </c>
      <c r="B1778" s="30">
        <v>31</v>
      </c>
      <c r="C1778" s="30">
        <v>3662</v>
      </c>
      <c r="D1778" s="10" t="s">
        <v>215</v>
      </c>
      <c r="E1778" s="15" t="s">
        <v>20</v>
      </c>
      <c r="F1778" s="15" t="s">
        <v>1126</v>
      </c>
      <c r="G1778" s="50">
        <v>3190</v>
      </c>
      <c r="H1778" s="50">
        <v>125</v>
      </c>
      <c r="I1778" s="58">
        <v>4.0800000000000003E-2</v>
      </c>
      <c r="J1778" s="50">
        <v>644600</v>
      </c>
      <c r="K1778" s="50">
        <v>3195</v>
      </c>
      <c r="L1778" s="53">
        <v>3065</v>
      </c>
      <c r="M1778" s="63">
        <f t="shared" si="197"/>
        <v>3.8461538461538464E-2</v>
      </c>
      <c r="N1778" s="42" t="str">
        <f>IFERROR(VLOOKUP(C1778, マスタ!$E$2:$G$33, 3, TRUE), "")</f>
        <v>36</v>
      </c>
      <c r="O1778" s="15" t="str">
        <f>IF(F1778 = "", "", TEXT( WORKDAY(TEXT(LEFT(F1778, FIND("(", F1778) - 1), "yyyy/mm/dd"), 1, マスタ!$A$2:$A$106), "yyyymmdd"))</f>
        <v>20170921</v>
      </c>
      <c r="P1778" s="16">
        <v>42999</v>
      </c>
      <c r="Q1778" s="56">
        <v>3180</v>
      </c>
      <c r="R1778" s="56">
        <v>3200</v>
      </c>
      <c r="S1778" s="56">
        <v>3110</v>
      </c>
      <c r="T1778" s="15" t="str">
        <f t="shared" si="198"/>
        <v>無</v>
      </c>
      <c r="U1778" s="15" t="str">
        <f t="shared" si="199"/>
        <v>有</v>
      </c>
      <c r="V1778" s="67">
        <f t="shared" si="200"/>
        <v>-3.1347962382445305E-3</v>
      </c>
      <c r="W1778" s="17" t="s">
        <v>966</v>
      </c>
      <c r="X1778" s="46">
        <v>-31</v>
      </c>
      <c r="Y1778" s="71">
        <f t="shared" si="201"/>
        <v>-9.7178683385579934</v>
      </c>
      <c r="Z1778" s="72">
        <v>3180</v>
      </c>
      <c r="AA1778" s="72">
        <v>3180</v>
      </c>
      <c r="AB1778" s="72">
        <v>3120</v>
      </c>
      <c r="AC1778" s="72">
        <v>3125</v>
      </c>
      <c r="AD1778" s="72">
        <v>50400</v>
      </c>
      <c r="AE1778" s="72">
        <v>3120</v>
      </c>
      <c r="AF1778" s="72">
        <v>3135</v>
      </c>
      <c r="AG1778" s="72">
        <v>3110</v>
      </c>
      <c r="AH1778" s="72">
        <v>3125</v>
      </c>
      <c r="AI1778" s="72">
        <v>13900</v>
      </c>
      <c r="AJ1778" s="72">
        <v>3130</v>
      </c>
      <c r="AK1778" s="72">
        <v>3140</v>
      </c>
      <c r="AL1778" s="72">
        <v>3125</v>
      </c>
      <c r="AM1778" s="72">
        <v>3140</v>
      </c>
      <c r="AN1778" s="72">
        <v>7000</v>
      </c>
      <c r="AO1778" s="72">
        <v>3145</v>
      </c>
      <c r="AP1778" s="72">
        <v>3150</v>
      </c>
      <c r="AQ1778" s="72">
        <v>3135</v>
      </c>
      <c r="AR1778" s="72">
        <v>3135</v>
      </c>
      <c r="AS1778" s="72">
        <v>2600</v>
      </c>
      <c r="AT1778" s="72">
        <v>3130</v>
      </c>
      <c r="AU1778" s="72">
        <v>3135</v>
      </c>
      <c r="AV1778" s="72">
        <v>3115</v>
      </c>
      <c r="AW1778" s="72">
        <v>3125</v>
      </c>
      <c r="AX1778" s="72">
        <v>9100</v>
      </c>
      <c r="AY1778" s="72">
        <v>3125</v>
      </c>
      <c r="AZ1778" s="72">
        <v>3125</v>
      </c>
      <c r="BA1778" s="72">
        <v>3110</v>
      </c>
      <c r="BB1778" s="72">
        <v>3115</v>
      </c>
      <c r="BC1778" s="72">
        <v>6800</v>
      </c>
    </row>
    <row r="1779" spans="1:55" s="72" customFormat="1" ht="15">
      <c r="A1779" s="15" t="s">
        <v>1140</v>
      </c>
      <c r="B1779" s="30">
        <v>32</v>
      </c>
      <c r="C1779" s="30">
        <v>6293</v>
      </c>
      <c r="D1779" s="10" t="s">
        <v>286</v>
      </c>
      <c r="E1779" s="15" t="s">
        <v>20</v>
      </c>
      <c r="F1779" s="15" t="s">
        <v>1126</v>
      </c>
      <c r="G1779" s="50">
        <v>1487</v>
      </c>
      <c r="H1779" s="50">
        <v>58</v>
      </c>
      <c r="I1779" s="58">
        <v>4.0599999999999997E-2</v>
      </c>
      <c r="J1779" s="50">
        <v>168000</v>
      </c>
      <c r="K1779" s="50">
        <v>1520</v>
      </c>
      <c r="L1779" s="53">
        <v>1415</v>
      </c>
      <c r="M1779" s="63">
        <f t="shared" si="197"/>
        <v>0.31428571428571428</v>
      </c>
      <c r="N1779" s="42" t="str">
        <f>IFERROR(VLOOKUP(C1779, マスタ!$E$2:$G$33, 3, TRUE), "")</f>
        <v>機械</v>
      </c>
      <c r="O1779" s="15" t="str">
        <f>IF(F1779 = "", "", TEXT( WORKDAY(TEXT(LEFT(F1779, FIND("(", F1779) - 1), "yyyy/mm/dd"), 1, マスタ!$A$2:$A$106), "yyyymmdd"))</f>
        <v>20170921</v>
      </c>
      <c r="P1779" s="16">
        <v>42999</v>
      </c>
      <c r="Q1779" s="56">
        <v>1483</v>
      </c>
      <c r="R1779" s="56">
        <v>1487</v>
      </c>
      <c r="S1779" s="56">
        <v>1452</v>
      </c>
      <c r="T1779" s="15" t="str">
        <f t="shared" si="198"/>
        <v>無</v>
      </c>
      <c r="U1779" s="15" t="str">
        <f t="shared" si="199"/>
        <v>有</v>
      </c>
      <c r="V1779" s="67">
        <f t="shared" si="200"/>
        <v>-2.6899798251512896E-3</v>
      </c>
      <c r="W1779" s="17" t="s">
        <v>966</v>
      </c>
      <c r="X1779" s="46">
        <v>-14</v>
      </c>
      <c r="Y1779" s="71">
        <f t="shared" si="201"/>
        <v>-9.4149293880295897</v>
      </c>
      <c r="Z1779" s="72">
        <v>1483</v>
      </c>
      <c r="AA1779" s="72">
        <v>1487</v>
      </c>
      <c r="AB1779" s="72">
        <v>1478</v>
      </c>
      <c r="AC1779" s="72">
        <v>1483</v>
      </c>
      <c r="AD1779" s="72">
        <v>5600</v>
      </c>
      <c r="AE1779" s="72">
        <v>1478</v>
      </c>
      <c r="AF1779" s="72">
        <v>1478</v>
      </c>
      <c r="AG1779" s="72">
        <v>1463</v>
      </c>
      <c r="AH1779" s="72">
        <v>1474</v>
      </c>
      <c r="AI1779" s="72">
        <v>3300</v>
      </c>
      <c r="AJ1779" s="72">
        <v>1476</v>
      </c>
      <c r="AK1779" s="72">
        <v>1479</v>
      </c>
      <c r="AL1779" s="72">
        <v>1471</v>
      </c>
      <c r="AM1779" s="72">
        <v>1476</v>
      </c>
      <c r="AN1779" s="72">
        <v>800</v>
      </c>
      <c r="AO1779" s="72">
        <v>1475</v>
      </c>
      <c r="AP1779" s="72">
        <v>1475</v>
      </c>
      <c r="AQ1779" s="72">
        <v>1467</v>
      </c>
      <c r="AR1779" s="72">
        <v>1467</v>
      </c>
      <c r="AS1779" s="72">
        <v>600</v>
      </c>
      <c r="AT1779" s="72">
        <v>1470</v>
      </c>
      <c r="AU1779" s="72">
        <v>1470</v>
      </c>
      <c r="AV1779" s="72">
        <v>1469</v>
      </c>
      <c r="AW1779" s="72">
        <v>1469</v>
      </c>
      <c r="AX1779" s="72">
        <v>500</v>
      </c>
      <c r="AY1779" s="72">
        <v>1467</v>
      </c>
      <c r="AZ1779" s="72">
        <v>1467</v>
      </c>
      <c r="BA1779" s="72">
        <v>1467</v>
      </c>
      <c r="BB1779" s="72">
        <v>1467</v>
      </c>
      <c r="BC1779" s="72">
        <v>500</v>
      </c>
    </row>
    <row r="1780" spans="1:55" s="72" customFormat="1" ht="27">
      <c r="A1780" s="15" t="s">
        <v>18</v>
      </c>
      <c r="B1780" s="30">
        <v>34</v>
      </c>
      <c r="C1780" s="30">
        <v>3291</v>
      </c>
      <c r="D1780" s="10" t="s">
        <v>1135</v>
      </c>
      <c r="E1780" s="15" t="s">
        <v>20</v>
      </c>
      <c r="F1780" s="15" t="s">
        <v>1126</v>
      </c>
      <c r="G1780" s="50">
        <v>2020</v>
      </c>
      <c r="H1780" s="50">
        <v>76</v>
      </c>
      <c r="I1780" s="58">
        <v>3.9100000000000003E-2</v>
      </c>
      <c r="J1780" s="50">
        <v>1471800</v>
      </c>
      <c r="K1780" s="50">
        <v>2029</v>
      </c>
      <c r="L1780" s="53">
        <v>1953</v>
      </c>
      <c r="M1780" s="63">
        <f t="shared" si="197"/>
        <v>0.11842105263157894</v>
      </c>
      <c r="N1780" s="42" t="str">
        <f>IFERROR(VLOOKUP(C1780, マスタ!$E$2:$G$33, 3, TRUE), "")</f>
        <v>繊維製品</v>
      </c>
      <c r="O1780" s="15" t="str">
        <f>IF(F1780 = "", "", TEXT( WORKDAY(TEXT(LEFT(F1780, FIND("(", F1780) - 1), "yyyy/mm/dd"), 1, マスタ!$A$2:$A$106), "yyyymmdd"))</f>
        <v>20170921</v>
      </c>
      <c r="P1780" s="16">
        <v>42999</v>
      </c>
      <c r="Q1780" s="56">
        <v>2031</v>
      </c>
      <c r="R1780" s="56">
        <v>2065</v>
      </c>
      <c r="S1780" s="56">
        <v>2029</v>
      </c>
      <c r="T1780" s="15" t="str">
        <f t="shared" si="198"/>
        <v>有</v>
      </c>
      <c r="U1780" s="15" t="str">
        <f t="shared" si="199"/>
        <v>無</v>
      </c>
      <c r="V1780" s="67">
        <f t="shared" si="200"/>
        <v>5.4455445544554504E-3</v>
      </c>
      <c r="W1780" s="17" t="s">
        <v>967</v>
      </c>
      <c r="X1780" s="46">
        <v>10</v>
      </c>
      <c r="Y1780" s="71">
        <f t="shared" si="201"/>
        <v>4.9504950495049505</v>
      </c>
      <c r="Z1780" s="72">
        <v>2031</v>
      </c>
      <c r="AA1780" s="72">
        <v>2043</v>
      </c>
      <c r="AB1780" s="72">
        <v>2031</v>
      </c>
      <c r="AC1780" s="72">
        <v>2034</v>
      </c>
      <c r="AD1780" s="72">
        <v>79800</v>
      </c>
      <c r="AE1780" s="72">
        <v>2034</v>
      </c>
      <c r="AF1780" s="72">
        <v>2040</v>
      </c>
      <c r="AG1780" s="72">
        <v>2029</v>
      </c>
      <c r="AH1780" s="72">
        <v>2040</v>
      </c>
      <c r="AI1780" s="72">
        <v>34700</v>
      </c>
      <c r="AJ1780" s="72">
        <v>2040</v>
      </c>
      <c r="AK1780" s="72">
        <v>2042</v>
      </c>
      <c r="AL1780" s="72">
        <v>2040</v>
      </c>
      <c r="AM1780" s="72">
        <v>2041</v>
      </c>
      <c r="AN1780" s="72">
        <v>19600</v>
      </c>
      <c r="AO1780" s="72">
        <v>2040</v>
      </c>
      <c r="AP1780" s="72">
        <v>2042</v>
      </c>
      <c r="AQ1780" s="72">
        <v>2039</v>
      </c>
      <c r="AR1780" s="72">
        <v>2041</v>
      </c>
      <c r="AS1780" s="72">
        <v>14700</v>
      </c>
      <c r="AT1780" s="72">
        <v>2040</v>
      </c>
      <c r="AU1780" s="72">
        <v>2042</v>
      </c>
      <c r="AV1780" s="72">
        <v>2038</v>
      </c>
      <c r="AW1780" s="72">
        <v>2041</v>
      </c>
      <c r="AX1780" s="72">
        <v>32800</v>
      </c>
      <c r="AY1780" s="72">
        <v>2041</v>
      </c>
      <c r="AZ1780" s="72">
        <v>2042</v>
      </c>
      <c r="BA1780" s="72">
        <v>2041</v>
      </c>
      <c r="BB1780" s="72">
        <v>2041</v>
      </c>
      <c r="BC1780" s="72">
        <v>12000</v>
      </c>
    </row>
    <row r="1781" spans="1:55" s="72" customFormat="1" ht="15">
      <c r="A1781" s="15" t="s">
        <v>18</v>
      </c>
      <c r="B1781" s="30">
        <v>36</v>
      </c>
      <c r="C1781" s="30">
        <v>4553</v>
      </c>
      <c r="D1781" s="10" t="s">
        <v>1136</v>
      </c>
      <c r="E1781" s="15" t="s">
        <v>20</v>
      </c>
      <c r="F1781" s="15" t="s">
        <v>1126</v>
      </c>
      <c r="G1781" s="50">
        <v>5440</v>
      </c>
      <c r="H1781" s="50">
        <v>200</v>
      </c>
      <c r="I1781" s="58">
        <v>3.8199999999999998E-2</v>
      </c>
      <c r="J1781" s="50">
        <v>243700</v>
      </c>
      <c r="K1781" s="50">
        <v>5540</v>
      </c>
      <c r="L1781" s="53">
        <v>5360</v>
      </c>
      <c r="M1781" s="63">
        <f t="shared" si="197"/>
        <v>0.55555555555555558</v>
      </c>
      <c r="N1781" s="42" t="str">
        <f>IFERROR(VLOOKUP(C1781, マスタ!$E$2:$G$33, 3, TRUE), "")</f>
        <v>化学・医薬品</v>
      </c>
      <c r="O1781" s="15" t="str">
        <f>IF(F1781 = "", "", TEXT( WORKDAY(TEXT(LEFT(F1781, FIND("(", F1781) - 1), "yyyy/mm/dd"), 1, マスタ!$A$2:$A$106), "yyyymmdd"))</f>
        <v>20170921</v>
      </c>
      <c r="P1781" s="16">
        <v>42999</v>
      </c>
      <c r="Q1781" s="56">
        <v>5500</v>
      </c>
      <c r="R1781" s="56">
        <v>5500</v>
      </c>
      <c r="S1781" s="56">
        <v>5340</v>
      </c>
      <c r="T1781" s="15" t="str">
        <f t="shared" si="198"/>
        <v>無</v>
      </c>
      <c r="U1781" s="15" t="str">
        <f t="shared" si="199"/>
        <v>有</v>
      </c>
      <c r="V1781" s="67">
        <f t="shared" si="200"/>
        <v>1.1029411764705843E-2</v>
      </c>
      <c r="W1781" s="17" t="s">
        <v>966</v>
      </c>
      <c r="X1781" s="46">
        <v>-54</v>
      </c>
      <c r="Y1781" s="71">
        <f t="shared" si="201"/>
        <v>-9.9264705882352935</v>
      </c>
      <c r="Z1781" s="72">
        <v>5500</v>
      </c>
      <c r="AA1781" s="72">
        <v>5500</v>
      </c>
      <c r="AB1781" s="72">
        <v>5410</v>
      </c>
      <c r="AC1781" s="72">
        <v>5410</v>
      </c>
      <c r="AD1781" s="72">
        <v>7800</v>
      </c>
      <c r="AE1781" s="72">
        <v>5420</v>
      </c>
      <c r="AF1781" s="72">
        <v>5440</v>
      </c>
      <c r="AG1781" s="72">
        <v>5420</v>
      </c>
      <c r="AH1781" s="72">
        <v>5420</v>
      </c>
      <c r="AI1781" s="72">
        <v>4800</v>
      </c>
      <c r="AJ1781" s="72">
        <v>5410</v>
      </c>
      <c r="AK1781" s="72">
        <v>5420</v>
      </c>
      <c r="AL1781" s="72">
        <v>5400</v>
      </c>
      <c r="AM1781" s="72">
        <v>5400</v>
      </c>
      <c r="AN1781" s="72">
        <v>1300</v>
      </c>
      <c r="AO1781" s="72">
        <v>5390</v>
      </c>
      <c r="AP1781" s="72">
        <v>5400</v>
      </c>
      <c r="AQ1781" s="72">
        <v>5390</v>
      </c>
      <c r="AR1781" s="72">
        <v>5400</v>
      </c>
      <c r="AS1781" s="72">
        <v>500</v>
      </c>
      <c r="AT1781" s="72">
        <v>5390</v>
      </c>
      <c r="AU1781" s="72">
        <v>5390</v>
      </c>
      <c r="AV1781" s="72">
        <v>5380</v>
      </c>
      <c r="AW1781" s="72">
        <v>5380</v>
      </c>
      <c r="AX1781" s="72">
        <v>1000</v>
      </c>
      <c r="AY1781" s="72">
        <v>5390</v>
      </c>
      <c r="AZ1781" s="72">
        <v>5390</v>
      </c>
      <c r="BA1781" s="72">
        <v>5390</v>
      </c>
      <c r="BB1781" s="72">
        <v>5390</v>
      </c>
      <c r="BC1781" s="72">
        <v>600</v>
      </c>
    </row>
    <row r="1782" spans="1:55" s="72" customFormat="1" ht="27">
      <c r="A1782" s="15" t="s">
        <v>18</v>
      </c>
      <c r="B1782" s="30">
        <v>39</v>
      </c>
      <c r="C1782" s="30">
        <v>9984</v>
      </c>
      <c r="D1782" s="10" t="s">
        <v>1137</v>
      </c>
      <c r="E1782" s="15" t="s">
        <v>20</v>
      </c>
      <c r="F1782" s="15" t="s">
        <v>1126</v>
      </c>
      <c r="G1782" s="50">
        <v>9232</v>
      </c>
      <c r="H1782" s="50">
        <v>328</v>
      </c>
      <c r="I1782" s="58">
        <v>3.6799999999999999E-2</v>
      </c>
      <c r="J1782" s="50">
        <v>12363000</v>
      </c>
      <c r="K1782" s="50">
        <v>9241</v>
      </c>
      <c r="L1782" s="53">
        <v>9107</v>
      </c>
      <c r="M1782" s="63">
        <f t="shared" si="197"/>
        <v>6.7164179104477612E-2</v>
      </c>
      <c r="N1782" s="42" t="str">
        <f>IFERROR(VLOOKUP(C1782, マスタ!$E$2:$G$33, 3, TRUE), "")</f>
        <v>サービス</v>
      </c>
      <c r="O1782" s="15" t="str">
        <f>IF(F1782 = "", "", TEXT( WORKDAY(TEXT(LEFT(F1782, FIND("(", F1782) - 1), "yyyy/mm/dd"), 1, マスタ!$A$2:$A$106), "yyyymmdd"))</f>
        <v>20170921</v>
      </c>
      <c r="P1782" s="16">
        <v>42999</v>
      </c>
      <c r="Q1782" s="56">
        <v>9250</v>
      </c>
      <c r="R1782" s="56">
        <v>9272</v>
      </c>
      <c r="S1782" s="56">
        <v>9141</v>
      </c>
      <c r="T1782" s="15" t="str">
        <f t="shared" si="198"/>
        <v>無</v>
      </c>
      <c r="U1782" s="15" t="str">
        <f t="shared" si="199"/>
        <v>有</v>
      </c>
      <c r="V1782" s="67">
        <f t="shared" si="200"/>
        <v>1.9497400346619731E-3</v>
      </c>
      <c r="W1782" s="17" t="s">
        <v>969</v>
      </c>
      <c r="X1782" s="46">
        <v>-28</v>
      </c>
      <c r="Y1782" s="71">
        <f t="shared" si="201"/>
        <v>-3.0329289428076258</v>
      </c>
      <c r="Z1782" s="72">
        <v>9250</v>
      </c>
      <c r="AA1782" s="72">
        <v>9272</v>
      </c>
      <c r="AB1782" s="72">
        <v>9242</v>
      </c>
      <c r="AC1782" s="72">
        <v>9260</v>
      </c>
      <c r="AD1782" s="72">
        <v>763800</v>
      </c>
      <c r="AE1782" s="72">
        <v>9262</v>
      </c>
      <c r="AF1782" s="72">
        <v>9263</v>
      </c>
      <c r="AG1782" s="72">
        <v>9218</v>
      </c>
      <c r="AH1782" s="72">
        <v>9235</v>
      </c>
      <c r="AI1782" s="72">
        <v>334500</v>
      </c>
      <c r="AJ1782" s="72">
        <v>9235</v>
      </c>
      <c r="AK1782" s="72">
        <v>9250</v>
      </c>
      <c r="AL1782" s="72">
        <v>9228</v>
      </c>
      <c r="AM1782" s="72">
        <v>9243</v>
      </c>
      <c r="AN1782" s="72">
        <v>150300</v>
      </c>
      <c r="AO1782" s="72">
        <v>9244</v>
      </c>
      <c r="AP1782" s="72">
        <v>9247</v>
      </c>
      <c r="AQ1782" s="72">
        <v>9215</v>
      </c>
      <c r="AR1782" s="72">
        <v>9219</v>
      </c>
      <c r="AS1782" s="72">
        <v>114300</v>
      </c>
      <c r="AT1782" s="72">
        <v>9220</v>
      </c>
      <c r="AU1782" s="72">
        <v>9230</v>
      </c>
      <c r="AV1782" s="72">
        <v>9219</v>
      </c>
      <c r="AW1782" s="72">
        <v>9222</v>
      </c>
      <c r="AX1782" s="72">
        <v>96200</v>
      </c>
      <c r="AY1782" s="72">
        <v>9222</v>
      </c>
      <c r="AZ1782" s="72">
        <v>9223</v>
      </c>
      <c r="BA1782" s="72">
        <v>9183</v>
      </c>
      <c r="BB1782" s="72">
        <v>9186</v>
      </c>
      <c r="BC1782" s="72">
        <v>166900</v>
      </c>
    </row>
    <row r="1783" spans="1:55" s="72" customFormat="1" ht="15">
      <c r="A1783" s="15" t="s">
        <v>18</v>
      </c>
      <c r="B1783" s="30">
        <v>40</v>
      </c>
      <c r="C1783" s="30">
        <v>8075</v>
      </c>
      <c r="D1783" s="10" t="s">
        <v>403</v>
      </c>
      <c r="E1783" s="15" t="s">
        <v>20</v>
      </c>
      <c r="F1783" s="15" t="s">
        <v>1126</v>
      </c>
      <c r="G1783" s="50">
        <v>4045</v>
      </c>
      <c r="H1783" s="50">
        <v>140</v>
      </c>
      <c r="I1783" s="58">
        <v>3.5900000000000001E-2</v>
      </c>
      <c r="J1783" s="50">
        <v>61000</v>
      </c>
      <c r="K1783" s="50">
        <v>4085</v>
      </c>
      <c r="L1783" s="53">
        <v>3905</v>
      </c>
      <c r="M1783" s="63">
        <f t="shared" si="197"/>
        <v>0.22222222222222221</v>
      </c>
      <c r="N1783" s="42" t="str">
        <f>IFERROR(VLOOKUP(C1783, マスタ!$E$2:$G$33, 3, TRUE), "")</f>
        <v>商業</v>
      </c>
      <c r="O1783" s="15" t="str">
        <f>IF(F1783 = "", "", TEXT( WORKDAY(TEXT(LEFT(F1783, FIND("(", F1783) - 1), "yyyy/mm/dd"), 1, マスタ!$A$2:$A$106), "yyyymmdd"))</f>
        <v>20170921</v>
      </c>
      <c r="P1783" s="16">
        <v>42999</v>
      </c>
      <c r="Q1783" s="56">
        <v>4040</v>
      </c>
      <c r="R1783" s="56">
        <v>4040</v>
      </c>
      <c r="S1783" s="56">
        <v>3885</v>
      </c>
      <c r="T1783" s="15" t="str">
        <f t="shared" si="198"/>
        <v>無</v>
      </c>
      <c r="U1783" s="15" t="str">
        <f t="shared" si="199"/>
        <v>有</v>
      </c>
      <c r="V1783" s="67">
        <f t="shared" si="200"/>
        <v>-1.2360939431397266E-3</v>
      </c>
      <c r="W1783" s="17" t="s">
        <v>966</v>
      </c>
      <c r="X1783" s="46">
        <v>-40</v>
      </c>
      <c r="Y1783" s="71">
        <f t="shared" si="201"/>
        <v>-9.8887515451174277</v>
      </c>
      <c r="Z1783" s="72">
        <v>4040</v>
      </c>
      <c r="AA1783" s="72">
        <v>4040</v>
      </c>
      <c r="AB1783" s="72">
        <v>4010</v>
      </c>
      <c r="AC1783" s="72">
        <v>4010</v>
      </c>
      <c r="AD1783" s="72">
        <v>1600</v>
      </c>
      <c r="AE1783" s="72">
        <v>4010</v>
      </c>
      <c r="AF1783" s="72">
        <v>4010</v>
      </c>
      <c r="AG1783" s="72">
        <v>4005</v>
      </c>
      <c r="AH1783" s="72">
        <v>4005</v>
      </c>
      <c r="AI1783" s="72">
        <v>300</v>
      </c>
      <c r="AJ1783" s="72">
        <v>4005</v>
      </c>
      <c r="AK1783" s="72">
        <v>4005</v>
      </c>
      <c r="AL1783" s="72">
        <v>3970</v>
      </c>
      <c r="AM1783" s="72">
        <v>3970</v>
      </c>
      <c r="AN1783" s="72">
        <v>1400</v>
      </c>
      <c r="AO1783" s="72">
        <v>3970</v>
      </c>
      <c r="AP1783" s="72">
        <v>3975</v>
      </c>
      <c r="AQ1783" s="72">
        <v>3965</v>
      </c>
      <c r="AR1783" s="72">
        <v>3975</v>
      </c>
      <c r="AS1783" s="72">
        <v>900</v>
      </c>
      <c r="AT1783" s="72">
        <v>3970</v>
      </c>
      <c r="AU1783" s="72">
        <v>3970</v>
      </c>
      <c r="AV1783" s="72">
        <v>3935</v>
      </c>
      <c r="AW1783" s="72">
        <v>3940</v>
      </c>
      <c r="AX1783" s="72">
        <v>1200</v>
      </c>
      <c r="AY1783" s="72">
        <v>3935</v>
      </c>
      <c r="AZ1783" s="72">
        <v>3935</v>
      </c>
      <c r="BA1783" s="72">
        <v>3930</v>
      </c>
      <c r="BB1783" s="72">
        <v>3930</v>
      </c>
      <c r="BC1783" s="72">
        <v>700</v>
      </c>
    </row>
    <row r="1784" spans="1:55" s="72" customFormat="1" ht="15">
      <c r="A1784" s="15" t="s">
        <v>18</v>
      </c>
      <c r="B1784" s="30">
        <v>41</v>
      </c>
      <c r="C1784" s="30">
        <v>8125</v>
      </c>
      <c r="D1784" s="10" t="s">
        <v>1108</v>
      </c>
      <c r="E1784" s="15" t="s">
        <v>20</v>
      </c>
      <c r="F1784" s="15" t="s">
        <v>1126</v>
      </c>
      <c r="G1784" s="50">
        <v>1372</v>
      </c>
      <c r="H1784" s="50">
        <v>47</v>
      </c>
      <c r="I1784" s="58">
        <v>3.5499999999999997E-2</v>
      </c>
      <c r="J1784" s="50">
        <v>255300</v>
      </c>
      <c r="K1784" s="50">
        <v>1385</v>
      </c>
      <c r="L1784" s="53">
        <v>1329</v>
      </c>
      <c r="M1784" s="63">
        <f t="shared" si="197"/>
        <v>0.23214285714285715</v>
      </c>
      <c r="N1784" s="42" t="str">
        <f>IFERROR(VLOOKUP(C1784, マスタ!$E$2:$G$33, 3, TRUE), "")</f>
        <v>商業</v>
      </c>
      <c r="O1784" s="15" t="str">
        <f>IF(F1784 = "", "", TEXT( WORKDAY(TEXT(LEFT(F1784, FIND("(", F1784) - 1), "yyyy/mm/dd"), 1, マスタ!$A$2:$A$106), "yyyymmdd"))</f>
        <v>20170921</v>
      </c>
      <c r="P1784" s="16">
        <v>42999</v>
      </c>
      <c r="Q1784" s="56">
        <v>1370</v>
      </c>
      <c r="R1784" s="56">
        <v>1382</v>
      </c>
      <c r="S1784" s="56">
        <v>1364</v>
      </c>
      <c r="T1784" s="15" t="str">
        <f t="shared" si="198"/>
        <v>無</v>
      </c>
      <c r="U1784" s="15" t="str">
        <f t="shared" si="199"/>
        <v>無</v>
      </c>
      <c r="V1784" s="67">
        <f t="shared" si="200"/>
        <v>-1.4577259475219151E-3</v>
      </c>
      <c r="W1784" s="17" t="s">
        <v>967</v>
      </c>
      <c r="X1784" s="46">
        <v>11</v>
      </c>
      <c r="Y1784" s="71">
        <f t="shared" si="201"/>
        <v>8.017492711370263</v>
      </c>
      <c r="Z1784" s="72">
        <v>1370</v>
      </c>
      <c r="AA1784" s="72">
        <v>1376</v>
      </c>
      <c r="AB1784" s="72">
        <v>1369</v>
      </c>
      <c r="AC1784" s="72">
        <v>1371</v>
      </c>
      <c r="AD1784" s="72">
        <v>7300</v>
      </c>
      <c r="AE1784" s="72">
        <v>1365</v>
      </c>
      <c r="AF1784" s="72">
        <v>1377</v>
      </c>
      <c r="AG1784" s="72">
        <v>1364</v>
      </c>
      <c r="AH1784" s="72">
        <v>1374</v>
      </c>
      <c r="AI1784" s="72">
        <v>7300</v>
      </c>
      <c r="AJ1784" s="72">
        <v>1373</v>
      </c>
      <c r="AK1784" s="72">
        <v>1376</v>
      </c>
      <c r="AL1784" s="72">
        <v>1369</v>
      </c>
      <c r="AM1784" s="72">
        <v>1375</v>
      </c>
      <c r="AN1784" s="72">
        <v>6700</v>
      </c>
      <c r="AO1784" s="72">
        <v>1375</v>
      </c>
      <c r="AP1784" s="72">
        <v>1376</v>
      </c>
      <c r="AQ1784" s="72">
        <v>1369</v>
      </c>
      <c r="AR1784" s="72">
        <v>1376</v>
      </c>
      <c r="AS1784" s="72">
        <v>5100</v>
      </c>
      <c r="AT1784" s="72">
        <v>1377</v>
      </c>
      <c r="AU1784" s="72">
        <v>1382</v>
      </c>
      <c r="AV1784" s="72">
        <v>1377</v>
      </c>
      <c r="AW1784" s="72">
        <v>1381</v>
      </c>
      <c r="AX1784" s="72">
        <v>7400</v>
      </c>
      <c r="AY1784" s="72">
        <v>1381</v>
      </c>
      <c r="AZ1784" s="72">
        <v>1381</v>
      </c>
      <c r="BA1784" s="72">
        <v>1379</v>
      </c>
      <c r="BB1784" s="72">
        <v>1380</v>
      </c>
      <c r="BC1784" s="72">
        <v>1700</v>
      </c>
    </row>
    <row r="1785" spans="1:55" s="72" customFormat="1" ht="15">
      <c r="A1785" s="15" t="s">
        <v>18</v>
      </c>
      <c r="B1785" s="30">
        <v>42</v>
      </c>
      <c r="C1785" s="30">
        <v>5998</v>
      </c>
      <c r="D1785" s="10" t="s">
        <v>196</v>
      </c>
      <c r="E1785" s="15" t="s">
        <v>20</v>
      </c>
      <c r="F1785" s="15" t="s">
        <v>1126</v>
      </c>
      <c r="G1785" s="50">
        <v>2761</v>
      </c>
      <c r="H1785" s="50">
        <v>94</v>
      </c>
      <c r="I1785" s="58">
        <v>3.5200000000000002E-2</v>
      </c>
      <c r="J1785" s="50">
        <v>31800</v>
      </c>
      <c r="K1785" s="50">
        <v>2769</v>
      </c>
      <c r="L1785" s="53">
        <v>2660</v>
      </c>
      <c r="M1785" s="63">
        <f t="shared" si="197"/>
        <v>7.3394495412844041E-2</v>
      </c>
      <c r="N1785" s="42" t="str">
        <f>IFERROR(VLOOKUP(C1785, マスタ!$E$2:$G$33, 3, TRUE), "")</f>
        <v>金属製品</v>
      </c>
      <c r="O1785" s="15" t="str">
        <f>IF(F1785 = "", "", TEXT( WORKDAY(TEXT(LEFT(F1785, FIND("(", F1785) - 1), "yyyy/mm/dd"), 1, マスタ!$A$2:$A$106), "yyyymmdd"))</f>
        <v>20170921</v>
      </c>
      <c r="P1785" s="16">
        <v>42999</v>
      </c>
      <c r="Q1785" s="56">
        <v>2760</v>
      </c>
      <c r="R1785" s="56">
        <v>2871</v>
      </c>
      <c r="S1785" s="56">
        <v>2722</v>
      </c>
      <c r="T1785" s="15" t="str">
        <f t="shared" si="198"/>
        <v>有</v>
      </c>
      <c r="U1785" s="15" t="str">
        <f t="shared" si="199"/>
        <v>有</v>
      </c>
      <c r="V1785" s="67">
        <f t="shared" si="200"/>
        <v>-3.621876131836288E-4</v>
      </c>
      <c r="W1785" s="17" t="s">
        <v>969</v>
      </c>
      <c r="X1785" s="46">
        <v>-14</v>
      </c>
      <c r="Y1785" s="71">
        <f t="shared" si="201"/>
        <v>-5.0706265845708076</v>
      </c>
      <c r="Z1785" s="72">
        <v>2760</v>
      </c>
      <c r="AA1785" s="72">
        <v>2761</v>
      </c>
      <c r="AB1785" s="72">
        <v>2760</v>
      </c>
      <c r="AC1785" s="72">
        <v>2760</v>
      </c>
      <c r="AD1785" s="72">
        <v>3200</v>
      </c>
      <c r="AE1785" s="72">
        <v>2758</v>
      </c>
      <c r="AF1785" s="72">
        <v>2758</v>
      </c>
      <c r="AG1785" s="72">
        <v>2756</v>
      </c>
      <c r="AH1785" s="72">
        <v>2756</v>
      </c>
      <c r="AI1785" s="72">
        <v>300</v>
      </c>
      <c r="AN1785" s="72">
        <v>0</v>
      </c>
      <c r="AS1785" s="72">
        <v>0</v>
      </c>
      <c r="AT1785" s="72">
        <v>2755</v>
      </c>
      <c r="AU1785" s="72">
        <v>2755</v>
      </c>
      <c r="AV1785" s="72">
        <v>2746</v>
      </c>
      <c r="AW1785" s="72">
        <v>2746</v>
      </c>
      <c r="AX1785" s="72">
        <v>300</v>
      </c>
      <c r="AY1785" s="72">
        <v>2746</v>
      </c>
      <c r="AZ1785" s="72">
        <v>2746</v>
      </c>
      <c r="BA1785" s="72">
        <v>2746</v>
      </c>
      <c r="BB1785" s="72">
        <v>2746</v>
      </c>
      <c r="BC1785" s="72">
        <v>100</v>
      </c>
    </row>
    <row r="1786" spans="1:55" s="72" customFormat="1" ht="15">
      <c r="A1786" s="15" t="s">
        <v>18</v>
      </c>
      <c r="B1786" s="30">
        <v>45</v>
      </c>
      <c r="C1786" s="30">
        <v>8595</v>
      </c>
      <c r="D1786" s="10" t="s">
        <v>368</v>
      </c>
      <c r="E1786" s="15" t="s">
        <v>20</v>
      </c>
      <c r="F1786" s="15" t="s">
        <v>1126</v>
      </c>
      <c r="G1786" s="50">
        <v>5680</v>
      </c>
      <c r="H1786" s="50">
        <v>190</v>
      </c>
      <c r="I1786" s="58">
        <v>3.4599999999999999E-2</v>
      </c>
      <c r="J1786" s="50">
        <v>367300</v>
      </c>
      <c r="K1786" s="50">
        <v>5730</v>
      </c>
      <c r="L1786" s="53">
        <v>5530</v>
      </c>
      <c r="M1786" s="63">
        <f t="shared" si="197"/>
        <v>0.25</v>
      </c>
      <c r="N1786" s="42" t="str">
        <f>IFERROR(VLOOKUP(C1786, マスタ!$E$2:$G$33, 3, TRUE), "")</f>
        <v>銀行・ノンバンク</v>
      </c>
      <c r="O1786" s="15" t="str">
        <f>IF(F1786 = "", "", TEXT( WORKDAY(TEXT(LEFT(F1786, FIND("(", F1786) - 1), "yyyy/mm/dd"), 1, マスタ!$A$2:$A$106), "yyyymmdd"))</f>
        <v>20170921</v>
      </c>
      <c r="P1786" s="16">
        <v>42999</v>
      </c>
      <c r="Q1786" s="56">
        <v>5690</v>
      </c>
      <c r="R1786" s="56">
        <v>5770</v>
      </c>
      <c r="S1786" s="56">
        <v>5650</v>
      </c>
      <c r="T1786" s="15" t="str">
        <f t="shared" si="198"/>
        <v>有</v>
      </c>
      <c r="U1786" s="15" t="str">
        <f t="shared" si="199"/>
        <v>無</v>
      </c>
      <c r="V1786" s="67">
        <f t="shared" si="200"/>
        <v>1.7605633802817433E-3</v>
      </c>
      <c r="W1786" s="17" t="s">
        <v>967</v>
      </c>
      <c r="X1786" s="46">
        <v>30</v>
      </c>
      <c r="Y1786" s="71">
        <f t="shared" si="201"/>
        <v>5.28169014084507</v>
      </c>
      <c r="Z1786" s="72">
        <v>5690</v>
      </c>
      <c r="AA1786" s="72">
        <v>5720</v>
      </c>
      <c r="AB1786" s="72">
        <v>5690</v>
      </c>
      <c r="AC1786" s="72">
        <v>5720</v>
      </c>
      <c r="AD1786" s="72">
        <v>43600</v>
      </c>
      <c r="AE1786" s="72">
        <v>5710</v>
      </c>
      <c r="AF1786" s="72">
        <v>5720</v>
      </c>
      <c r="AG1786" s="72">
        <v>5700</v>
      </c>
      <c r="AH1786" s="72">
        <v>5720</v>
      </c>
      <c r="AI1786" s="72">
        <v>2900</v>
      </c>
      <c r="AJ1786" s="72">
        <v>5720</v>
      </c>
      <c r="AK1786" s="72">
        <v>5740</v>
      </c>
      <c r="AL1786" s="72">
        <v>5720</v>
      </c>
      <c r="AM1786" s="72">
        <v>5730</v>
      </c>
      <c r="AN1786" s="72">
        <v>7300</v>
      </c>
      <c r="AO1786" s="72">
        <v>5730</v>
      </c>
      <c r="AP1786" s="72">
        <v>5730</v>
      </c>
      <c r="AQ1786" s="72">
        <v>5720</v>
      </c>
      <c r="AR1786" s="72">
        <v>5720</v>
      </c>
      <c r="AS1786" s="72">
        <v>2800</v>
      </c>
      <c r="AT1786" s="72">
        <v>5710</v>
      </c>
      <c r="AU1786" s="72">
        <v>5720</v>
      </c>
      <c r="AV1786" s="72">
        <v>5710</v>
      </c>
      <c r="AW1786" s="72">
        <v>5720</v>
      </c>
      <c r="AX1786" s="72">
        <v>3200</v>
      </c>
      <c r="AY1786" s="72">
        <v>5720</v>
      </c>
      <c r="AZ1786" s="72">
        <v>5730</v>
      </c>
      <c r="BA1786" s="72">
        <v>5720</v>
      </c>
      <c r="BB1786" s="72">
        <v>5730</v>
      </c>
      <c r="BC1786" s="72">
        <v>300</v>
      </c>
    </row>
    <row r="1787" spans="1:55" s="72" customFormat="1" ht="15">
      <c r="A1787" s="15" t="s">
        <v>18</v>
      </c>
      <c r="B1787" s="30">
        <v>46</v>
      </c>
      <c r="C1787" s="30">
        <v>4189</v>
      </c>
      <c r="D1787" s="10" t="s">
        <v>386</v>
      </c>
      <c r="E1787" s="15" t="s">
        <v>20</v>
      </c>
      <c r="F1787" s="15" t="s">
        <v>1126</v>
      </c>
      <c r="G1787" s="50">
        <v>2834</v>
      </c>
      <c r="H1787" s="50">
        <v>93</v>
      </c>
      <c r="I1787" s="58">
        <v>3.39E-2</v>
      </c>
      <c r="J1787" s="50">
        <v>662400</v>
      </c>
      <c r="K1787" s="50">
        <v>2847</v>
      </c>
      <c r="L1787" s="53">
        <v>2756</v>
      </c>
      <c r="M1787" s="63">
        <f t="shared" si="197"/>
        <v>0.14285714285714285</v>
      </c>
      <c r="N1787" s="42" t="str">
        <f>IFERROR(VLOOKUP(C1787, マスタ!$E$2:$G$33, 3, TRUE), "")</f>
        <v>化学・医薬品</v>
      </c>
      <c r="O1787" s="15" t="str">
        <f>IF(F1787 = "", "", TEXT( WORKDAY(TEXT(LEFT(F1787, FIND("(", F1787) - 1), "yyyy/mm/dd"), 1, マスタ!$A$2:$A$106), "yyyymmdd"))</f>
        <v>20170921</v>
      </c>
      <c r="P1787" s="16">
        <v>42999</v>
      </c>
      <c r="Q1787" s="56">
        <v>2828</v>
      </c>
      <c r="R1787" s="56">
        <v>2867</v>
      </c>
      <c r="S1787" s="56">
        <v>2802</v>
      </c>
      <c r="T1787" s="15" t="str">
        <f t="shared" si="198"/>
        <v>有</v>
      </c>
      <c r="U1787" s="15" t="str">
        <f t="shared" si="199"/>
        <v>無</v>
      </c>
      <c r="V1787" s="67">
        <f t="shared" si="200"/>
        <v>-2.1171489061396764E-3</v>
      </c>
      <c r="W1787" s="17" t="s">
        <v>969</v>
      </c>
      <c r="X1787" s="46">
        <v>-1</v>
      </c>
      <c r="Y1787" s="71">
        <f t="shared" si="201"/>
        <v>-0.35285815102328866</v>
      </c>
      <c r="Z1787" s="72">
        <v>2828</v>
      </c>
      <c r="AA1787" s="72">
        <v>2844</v>
      </c>
      <c r="AB1787" s="72">
        <v>2821</v>
      </c>
      <c r="AC1787" s="72">
        <v>2834</v>
      </c>
      <c r="AD1787" s="72">
        <v>23700</v>
      </c>
      <c r="AE1787" s="72">
        <v>2836</v>
      </c>
      <c r="AF1787" s="72">
        <v>2864</v>
      </c>
      <c r="AG1787" s="72">
        <v>2832</v>
      </c>
      <c r="AH1787" s="72">
        <v>2853</v>
      </c>
      <c r="AI1787" s="72">
        <v>34700</v>
      </c>
      <c r="AJ1787" s="72">
        <v>2853</v>
      </c>
      <c r="AK1787" s="72">
        <v>2867</v>
      </c>
      <c r="AL1787" s="72">
        <v>2850</v>
      </c>
      <c r="AM1787" s="72">
        <v>2861</v>
      </c>
      <c r="AN1787" s="72">
        <v>11700</v>
      </c>
      <c r="AO1787" s="72">
        <v>2861</v>
      </c>
      <c r="AP1787" s="72">
        <v>2861</v>
      </c>
      <c r="AQ1787" s="72">
        <v>2848</v>
      </c>
      <c r="AR1787" s="72">
        <v>2849</v>
      </c>
      <c r="AS1787" s="72">
        <v>4000</v>
      </c>
      <c r="AT1787" s="72">
        <v>2850</v>
      </c>
      <c r="AU1787" s="72">
        <v>2851</v>
      </c>
      <c r="AV1787" s="72">
        <v>2824</v>
      </c>
      <c r="AW1787" s="72">
        <v>2827</v>
      </c>
      <c r="AX1787" s="72">
        <v>13800</v>
      </c>
      <c r="AY1787" s="72">
        <v>2826</v>
      </c>
      <c r="AZ1787" s="72">
        <v>2835</v>
      </c>
      <c r="BA1787" s="72">
        <v>2825</v>
      </c>
      <c r="BB1787" s="72">
        <v>2829</v>
      </c>
      <c r="BC1787" s="72">
        <v>6200</v>
      </c>
    </row>
    <row r="1788" spans="1:55" s="72" customFormat="1" ht="15">
      <c r="A1788" s="15" t="s">
        <v>18</v>
      </c>
      <c r="B1788" s="30">
        <v>48</v>
      </c>
      <c r="C1788" s="30">
        <v>6622</v>
      </c>
      <c r="D1788" s="10" t="s">
        <v>1138</v>
      </c>
      <c r="E1788" s="15" t="s">
        <v>20</v>
      </c>
      <c r="F1788" s="15" t="s">
        <v>1126</v>
      </c>
      <c r="G1788" s="50">
        <v>1019</v>
      </c>
      <c r="H1788" s="50">
        <v>33</v>
      </c>
      <c r="I1788" s="58">
        <v>3.3500000000000002E-2</v>
      </c>
      <c r="J1788" s="50">
        <v>996000</v>
      </c>
      <c r="K1788" s="50">
        <v>1020</v>
      </c>
      <c r="L1788" s="53">
        <v>986</v>
      </c>
      <c r="M1788" s="63">
        <f t="shared" si="197"/>
        <v>2.9411764705882353E-2</v>
      </c>
      <c r="N1788" s="42" t="str">
        <f>IFERROR(VLOOKUP(C1788, マスタ!$E$2:$G$33, 3, TRUE), "")</f>
        <v>電気</v>
      </c>
      <c r="O1788" s="15" t="str">
        <f>IF(F1788 = "", "", TEXT( WORKDAY(TEXT(LEFT(F1788, FIND("(", F1788) - 1), "yyyy/mm/dd"), 1, マスタ!$A$2:$A$106), "yyyymmdd"))</f>
        <v>20170921</v>
      </c>
      <c r="P1788" s="16">
        <v>42999</v>
      </c>
      <c r="Q1788" s="56">
        <v>1030</v>
      </c>
      <c r="R1788" s="56">
        <v>1034</v>
      </c>
      <c r="S1788" s="56">
        <v>1005</v>
      </c>
      <c r="T1788" s="15" t="str">
        <f t="shared" si="198"/>
        <v>無</v>
      </c>
      <c r="U1788" s="15" t="str">
        <f t="shared" si="199"/>
        <v>有</v>
      </c>
      <c r="V1788" s="67">
        <f t="shared" si="200"/>
        <v>1.0794896957801781E-2</v>
      </c>
      <c r="W1788" s="17" t="s">
        <v>966</v>
      </c>
      <c r="X1788" s="46">
        <v>-10</v>
      </c>
      <c r="Y1788" s="71">
        <f t="shared" si="201"/>
        <v>-9.8135426889106974</v>
      </c>
      <c r="Z1788" s="72">
        <v>1030</v>
      </c>
      <c r="AA1788" s="72">
        <v>1034</v>
      </c>
      <c r="AB1788" s="72">
        <v>1020</v>
      </c>
      <c r="AC1788" s="72">
        <v>1024</v>
      </c>
      <c r="AD1788" s="72">
        <v>156000</v>
      </c>
      <c r="AE1788" s="72">
        <v>1022</v>
      </c>
      <c r="AF1788" s="72">
        <v>1027</v>
      </c>
      <c r="AG1788" s="72">
        <v>1020</v>
      </c>
      <c r="AH1788" s="72">
        <v>1022</v>
      </c>
      <c r="AI1788" s="72">
        <v>27000</v>
      </c>
      <c r="AJ1788" s="72">
        <v>1021</v>
      </c>
      <c r="AK1788" s="72">
        <v>1029</v>
      </c>
      <c r="AL1788" s="72">
        <v>1021</v>
      </c>
      <c r="AM1788" s="72">
        <v>1024</v>
      </c>
      <c r="AN1788" s="72">
        <v>21000</v>
      </c>
      <c r="AO1788" s="72">
        <v>1025</v>
      </c>
      <c r="AP1788" s="72">
        <v>1026</v>
      </c>
      <c r="AQ1788" s="72">
        <v>1024</v>
      </c>
      <c r="AR1788" s="72">
        <v>1024</v>
      </c>
      <c r="AS1788" s="72">
        <v>21000</v>
      </c>
      <c r="AT1788" s="72">
        <v>1024</v>
      </c>
      <c r="AU1788" s="72">
        <v>1027</v>
      </c>
      <c r="AV1788" s="72">
        <v>1024</v>
      </c>
      <c r="AW1788" s="72">
        <v>1027</v>
      </c>
      <c r="AX1788" s="72">
        <v>18000</v>
      </c>
      <c r="AY1788" s="72">
        <v>1028</v>
      </c>
      <c r="AZ1788" s="72">
        <v>1032</v>
      </c>
      <c r="BA1788" s="72">
        <v>1028</v>
      </c>
      <c r="BB1788" s="72">
        <v>1032</v>
      </c>
      <c r="BC1788" s="72">
        <v>20000</v>
      </c>
    </row>
    <row r="1789" spans="1:55" s="72" customFormat="1" ht="27">
      <c r="A1789" s="15" t="s">
        <v>18</v>
      </c>
      <c r="B1789" s="30">
        <v>49</v>
      </c>
      <c r="C1789" s="30">
        <v>5021</v>
      </c>
      <c r="D1789" s="10" t="s">
        <v>520</v>
      </c>
      <c r="E1789" s="15" t="s">
        <v>20</v>
      </c>
      <c r="F1789" s="15" t="s">
        <v>1126</v>
      </c>
      <c r="G1789" s="50">
        <v>2479</v>
      </c>
      <c r="H1789" s="50">
        <v>80</v>
      </c>
      <c r="I1789" s="58">
        <v>3.3300000000000003E-2</v>
      </c>
      <c r="J1789" s="50">
        <v>438200</v>
      </c>
      <c r="K1789" s="50">
        <v>2480</v>
      </c>
      <c r="L1789" s="53">
        <v>2380</v>
      </c>
      <c r="M1789" s="63">
        <f t="shared" si="197"/>
        <v>0.01</v>
      </c>
      <c r="N1789" s="42" t="str">
        <f>IFERROR(VLOOKUP(C1789, マスタ!$E$2:$G$33, 3, TRUE), "")</f>
        <v>石油・石炭</v>
      </c>
      <c r="O1789" s="15" t="str">
        <f>IF(F1789 = "", "", TEXT( WORKDAY(TEXT(LEFT(F1789, FIND("(", F1789) - 1), "yyyy/mm/dd"), 1, マスタ!$A$2:$A$106), "yyyymmdd"))</f>
        <v>20170921</v>
      </c>
      <c r="P1789" s="16">
        <v>42999</v>
      </c>
      <c r="Q1789" s="56">
        <v>2498</v>
      </c>
      <c r="R1789" s="56">
        <v>2545</v>
      </c>
      <c r="S1789" s="56">
        <v>2486</v>
      </c>
      <c r="T1789" s="15" t="str">
        <f t="shared" si="198"/>
        <v>有</v>
      </c>
      <c r="U1789" s="15" t="str">
        <f t="shared" si="199"/>
        <v>無</v>
      </c>
      <c r="V1789" s="67">
        <f t="shared" si="200"/>
        <v>7.664380798709125E-3</v>
      </c>
      <c r="W1789" s="17" t="s">
        <v>967</v>
      </c>
      <c r="X1789" s="46">
        <v>19</v>
      </c>
      <c r="Y1789" s="71">
        <f t="shared" si="201"/>
        <v>7.664380798709157</v>
      </c>
      <c r="Z1789" s="72">
        <v>2498</v>
      </c>
      <c r="AA1789" s="72">
        <v>2520</v>
      </c>
      <c r="AB1789" s="72">
        <v>2486</v>
      </c>
      <c r="AC1789" s="72">
        <v>2514</v>
      </c>
      <c r="AD1789" s="72">
        <v>51600</v>
      </c>
      <c r="AE1789" s="72">
        <v>2516</v>
      </c>
      <c r="AF1789" s="72">
        <v>2516</v>
      </c>
      <c r="AG1789" s="72">
        <v>2495</v>
      </c>
      <c r="AH1789" s="72">
        <v>2495</v>
      </c>
      <c r="AI1789" s="72">
        <v>13200</v>
      </c>
      <c r="AJ1789" s="72">
        <v>2493</v>
      </c>
      <c r="AK1789" s="72">
        <v>2510</v>
      </c>
      <c r="AL1789" s="72">
        <v>2493</v>
      </c>
      <c r="AM1789" s="72">
        <v>2507</v>
      </c>
      <c r="AN1789" s="72">
        <v>4200</v>
      </c>
      <c r="AO1789" s="72">
        <v>2510</v>
      </c>
      <c r="AP1789" s="72">
        <v>2514</v>
      </c>
      <c r="AQ1789" s="72">
        <v>2509</v>
      </c>
      <c r="AR1789" s="72">
        <v>2513</v>
      </c>
      <c r="AS1789" s="72">
        <v>4500</v>
      </c>
      <c r="AT1789" s="72">
        <v>2511</v>
      </c>
      <c r="AU1789" s="72">
        <v>2520</v>
      </c>
      <c r="AV1789" s="72">
        <v>2510</v>
      </c>
      <c r="AW1789" s="72">
        <v>2517</v>
      </c>
      <c r="AX1789" s="72">
        <v>10800</v>
      </c>
      <c r="AY1789" s="72">
        <v>2517</v>
      </c>
      <c r="AZ1789" s="72">
        <v>2520</v>
      </c>
      <c r="BA1789" s="72">
        <v>2507</v>
      </c>
      <c r="BB1789" s="72">
        <v>2517</v>
      </c>
      <c r="BC1789" s="72">
        <v>16200</v>
      </c>
    </row>
    <row r="1790" spans="1:55" s="72" customFormat="1" ht="15">
      <c r="A1790" s="15" t="s">
        <v>18</v>
      </c>
      <c r="B1790" s="30">
        <v>2</v>
      </c>
      <c r="C1790" s="30">
        <v>6272</v>
      </c>
      <c r="D1790" s="10" t="s">
        <v>449</v>
      </c>
      <c r="E1790" s="15" t="s">
        <v>20</v>
      </c>
      <c r="F1790" s="15" t="s">
        <v>1141</v>
      </c>
      <c r="G1790" s="50">
        <v>1571</v>
      </c>
      <c r="H1790" s="50">
        <v>175</v>
      </c>
      <c r="I1790" s="58">
        <v>0.12540000000000001</v>
      </c>
      <c r="J1790" s="50">
        <v>1186700</v>
      </c>
      <c r="K1790" s="50">
        <v>1646</v>
      </c>
      <c r="L1790" s="53">
        <v>1554</v>
      </c>
      <c r="M1790" s="63">
        <f t="shared" si="197"/>
        <v>0.81521739130434778</v>
      </c>
      <c r="N1790" s="42" t="str">
        <f>IFERROR(VLOOKUP(C1790, マスタ!$E$2:$G$33, 3, TRUE), "")</f>
        <v>機械</v>
      </c>
      <c r="O1790" s="15" t="str">
        <f>IF(F1790 = "", "", TEXT( WORKDAY(TEXT(LEFT(F1790, FIND("(", F1790) - 1), "yyyy/mm/dd"), 1, マスタ!$A$2:$A$106), "yyyymmdd"))</f>
        <v>20170922</v>
      </c>
      <c r="P1790" s="16">
        <v>43000</v>
      </c>
      <c r="Q1790" s="56">
        <v>1581</v>
      </c>
      <c r="R1790" s="56">
        <v>1626</v>
      </c>
      <c r="S1790" s="56">
        <v>1531</v>
      </c>
      <c r="T1790" s="15" t="str">
        <f t="shared" si="198"/>
        <v>有</v>
      </c>
      <c r="U1790" s="15" t="str">
        <f t="shared" si="199"/>
        <v>有</v>
      </c>
      <c r="V1790" s="67">
        <f t="shared" si="200"/>
        <v>6.3653723742838064E-3</v>
      </c>
      <c r="W1790" s="17" t="s">
        <v>966</v>
      </c>
      <c r="X1790" s="46">
        <v>-15</v>
      </c>
      <c r="Y1790" s="71">
        <f t="shared" si="201"/>
        <v>-9.5480585614258437</v>
      </c>
      <c r="Z1790" s="72">
        <v>1581</v>
      </c>
      <c r="AA1790" s="72">
        <v>1581</v>
      </c>
      <c r="AB1790" s="72">
        <v>1531</v>
      </c>
      <c r="AC1790" s="72">
        <v>1550</v>
      </c>
      <c r="AD1790" s="72">
        <v>80000</v>
      </c>
      <c r="AE1790" s="72">
        <v>1550</v>
      </c>
      <c r="AF1790" s="72">
        <v>1582</v>
      </c>
      <c r="AG1790" s="72">
        <v>1544</v>
      </c>
      <c r="AH1790" s="72">
        <v>1570</v>
      </c>
      <c r="AI1790" s="72">
        <v>25500</v>
      </c>
      <c r="AJ1790" s="72">
        <v>1577</v>
      </c>
      <c r="AK1790" s="72">
        <v>1598</v>
      </c>
      <c r="AL1790" s="72">
        <v>1576</v>
      </c>
      <c r="AM1790" s="72">
        <v>1590</v>
      </c>
      <c r="AN1790" s="72">
        <v>19700</v>
      </c>
      <c r="AO1790" s="72">
        <v>1590</v>
      </c>
      <c r="AP1790" s="72">
        <v>1600</v>
      </c>
      <c r="AQ1790" s="72">
        <v>1581</v>
      </c>
      <c r="AR1790" s="72">
        <v>1586</v>
      </c>
      <c r="AS1790" s="72">
        <v>15100</v>
      </c>
      <c r="AT1790" s="72">
        <v>1589</v>
      </c>
      <c r="AU1790" s="72">
        <v>1600</v>
      </c>
      <c r="AV1790" s="72">
        <v>1582</v>
      </c>
      <c r="AW1790" s="72">
        <v>1584</v>
      </c>
      <c r="AX1790" s="72">
        <v>14100</v>
      </c>
      <c r="AY1790" s="72">
        <v>1586</v>
      </c>
      <c r="AZ1790" s="72">
        <v>1588</v>
      </c>
      <c r="BA1790" s="72">
        <v>1583</v>
      </c>
      <c r="BB1790" s="72">
        <v>1587</v>
      </c>
      <c r="BC1790" s="72">
        <v>4800</v>
      </c>
    </row>
    <row r="1791" spans="1:55" s="72" customFormat="1" ht="15">
      <c r="A1791" s="15" t="s">
        <v>18</v>
      </c>
      <c r="B1791" s="30">
        <v>3</v>
      </c>
      <c r="C1791" s="30">
        <v>3655</v>
      </c>
      <c r="D1791" s="10" t="s">
        <v>650</v>
      </c>
      <c r="E1791" s="15" t="s">
        <v>20</v>
      </c>
      <c r="F1791" s="15" t="s">
        <v>1141</v>
      </c>
      <c r="G1791" s="50">
        <v>1175</v>
      </c>
      <c r="H1791" s="50">
        <v>118</v>
      </c>
      <c r="I1791" s="58">
        <v>0.1116</v>
      </c>
      <c r="J1791" s="50">
        <v>1736700</v>
      </c>
      <c r="K1791" s="50">
        <v>1233</v>
      </c>
      <c r="L1791" s="53">
        <v>1113</v>
      </c>
      <c r="M1791" s="63">
        <f t="shared" ref="M1791:M1836" si="202">IFERROR((K1791-G1791) / (K1791-L1791), "")</f>
        <v>0.48333333333333334</v>
      </c>
      <c r="N1791" s="42" t="str">
        <f>IFERROR(VLOOKUP(C1791, マスタ!$E$2:$G$33, 3, TRUE), "")</f>
        <v>36</v>
      </c>
      <c r="O1791" s="15" t="str">
        <f>IF(F1791 = "", "", TEXT( WORKDAY(TEXT(LEFT(F1791, FIND("(", F1791) - 1), "yyyy/mm/dd"), 1, マスタ!$A$2:$A$106), "yyyymmdd"))</f>
        <v>20170922</v>
      </c>
      <c r="P1791" s="16">
        <v>43000</v>
      </c>
      <c r="Q1791" s="56">
        <v>1196</v>
      </c>
      <c r="R1791" s="56">
        <v>1208</v>
      </c>
      <c r="S1791" s="56">
        <v>1126</v>
      </c>
      <c r="T1791" s="15" t="str">
        <f t="shared" ref="T1791:T1836" si="203">IF(Q1791="", "", IF(R1791-Q1791&gt;=ROUNDDOWN(G1791/100, 0), "有", "無"))</f>
        <v>有</v>
      </c>
      <c r="U1791" s="15" t="str">
        <f t="shared" ref="U1791:U1836" si="204">IF(Q1791="", "", IF(Q1791-S1791&gt;=ROUNDDOWN(G1791/100, 0), "有", "無"))</f>
        <v>有</v>
      </c>
      <c r="V1791" s="67">
        <f t="shared" ref="V1791:V1836" si="205">IF(Q1791="", "", Q1791/G1791-1)</f>
        <v>1.7872340425531874E-2</v>
      </c>
      <c r="W1791" s="17" t="s">
        <v>966</v>
      </c>
      <c r="X1791" s="46">
        <v>-11</v>
      </c>
      <c r="Y1791" s="71">
        <f t="shared" ref="Y1791:Y1836" si="206">IFERROR(X1791/G1791*1000,"")</f>
        <v>-9.3617021276595747</v>
      </c>
      <c r="Z1791" s="72">
        <v>1196</v>
      </c>
      <c r="AA1791" s="72">
        <v>1196</v>
      </c>
      <c r="AB1791" s="72">
        <v>1177</v>
      </c>
      <c r="AC1791" s="72">
        <v>1185</v>
      </c>
      <c r="AD1791" s="72">
        <v>98300</v>
      </c>
      <c r="AE1791" s="72">
        <v>1187</v>
      </c>
      <c r="AF1791" s="72">
        <v>1208</v>
      </c>
      <c r="AG1791" s="72">
        <v>1179</v>
      </c>
      <c r="AH1791" s="72">
        <v>1180</v>
      </c>
      <c r="AI1791" s="72">
        <v>71300</v>
      </c>
      <c r="AJ1791" s="72">
        <v>1179</v>
      </c>
      <c r="AK1791" s="72">
        <v>1188</v>
      </c>
      <c r="AL1791" s="72">
        <v>1178</v>
      </c>
      <c r="AM1791" s="72">
        <v>1188</v>
      </c>
      <c r="AN1791" s="72">
        <v>19300</v>
      </c>
      <c r="AO1791" s="72">
        <v>1188</v>
      </c>
      <c r="AP1791" s="72">
        <v>1191</v>
      </c>
      <c r="AQ1791" s="72">
        <v>1180</v>
      </c>
      <c r="AR1791" s="72">
        <v>1185</v>
      </c>
      <c r="AS1791" s="72">
        <v>25300</v>
      </c>
      <c r="AT1791" s="72">
        <v>1185</v>
      </c>
      <c r="AU1791" s="72">
        <v>1190</v>
      </c>
      <c r="AV1791" s="72">
        <v>1180</v>
      </c>
      <c r="AW1791" s="72">
        <v>1180</v>
      </c>
      <c r="AX1791" s="72">
        <v>12800</v>
      </c>
      <c r="AY1791" s="72">
        <v>1180</v>
      </c>
      <c r="AZ1791" s="72">
        <v>1180</v>
      </c>
      <c r="BA1791" s="72">
        <v>1165</v>
      </c>
      <c r="BB1791" s="72">
        <v>1165</v>
      </c>
      <c r="BC1791" s="72">
        <v>49600</v>
      </c>
    </row>
    <row r="1792" spans="1:55" s="72" customFormat="1" ht="15">
      <c r="A1792" s="15" t="s">
        <v>18</v>
      </c>
      <c r="B1792" s="30">
        <v>7</v>
      </c>
      <c r="C1792" s="30">
        <v>3687</v>
      </c>
      <c r="D1792" s="10" t="s">
        <v>27</v>
      </c>
      <c r="E1792" s="15" t="s">
        <v>20</v>
      </c>
      <c r="F1792" s="15" t="s">
        <v>1141</v>
      </c>
      <c r="G1792" s="50">
        <v>3965</v>
      </c>
      <c r="H1792" s="50">
        <v>250</v>
      </c>
      <c r="I1792" s="58">
        <v>6.7299999999999999E-2</v>
      </c>
      <c r="J1792" s="50">
        <v>734700</v>
      </c>
      <c r="K1792" s="50">
        <v>4135</v>
      </c>
      <c r="L1792" s="53">
        <v>3810</v>
      </c>
      <c r="M1792" s="63">
        <f t="shared" si="202"/>
        <v>0.52307692307692311</v>
      </c>
      <c r="N1792" s="42" t="str">
        <f>IFERROR(VLOOKUP(C1792, マスタ!$E$2:$G$33, 3, TRUE), "")</f>
        <v>36</v>
      </c>
      <c r="O1792" s="15" t="str">
        <f>IF(F1792 = "", "", TEXT( WORKDAY(TEXT(LEFT(F1792, FIND("(", F1792) - 1), "yyyy/mm/dd"), 1, マスタ!$A$2:$A$106), "yyyymmdd"))</f>
        <v>20170922</v>
      </c>
      <c r="P1792" s="16">
        <v>43000</v>
      </c>
      <c r="Q1792" s="56">
        <v>3875</v>
      </c>
      <c r="R1792" s="56">
        <v>3905</v>
      </c>
      <c r="S1792" s="56">
        <v>3670</v>
      </c>
      <c r="T1792" s="15" t="str">
        <f t="shared" si="203"/>
        <v>無</v>
      </c>
      <c r="U1792" s="15" t="str">
        <f t="shared" si="204"/>
        <v>有</v>
      </c>
      <c r="V1792" s="67">
        <f t="shared" si="205"/>
        <v>-2.2698612862547263E-2</v>
      </c>
      <c r="W1792" s="17" t="s">
        <v>966</v>
      </c>
      <c r="X1792" s="46">
        <v>-39</v>
      </c>
      <c r="Y1792" s="71">
        <f t="shared" si="206"/>
        <v>-9.8360655737704921</v>
      </c>
      <c r="Z1792" s="72">
        <v>3875</v>
      </c>
      <c r="AA1792" s="72">
        <v>3905</v>
      </c>
      <c r="AB1792" s="72">
        <v>3855</v>
      </c>
      <c r="AC1792" s="72">
        <v>3895</v>
      </c>
      <c r="AD1792" s="72">
        <v>25700</v>
      </c>
      <c r="AE1792" s="72">
        <v>3895</v>
      </c>
      <c r="AF1792" s="72">
        <v>3900</v>
      </c>
      <c r="AG1792" s="72">
        <v>3835</v>
      </c>
      <c r="AH1792" s="72">
        <v>3850</v>
      </c>
      <c r="AI1792" s="72">
        <v>10100</v>
      </c>
      <c r="AJ1792" s="72">
        <v>3850</v>
      </c>
      <c r="AK1792" s="72">
        <v>3860</v>
      </c>
      <c r="AL1792" s="72">
        <v>3835</v>
      </c>
      <c r="AM1792" s="72">
        <v>3845</v>
      </c>
      <c r="AN1792" s="72">
        <v>5600</v>
      </c>
      <c r="AO1792" s="72">
        <v>3845</v>
      </c>
      <c r="AP1792" s="72">
        <v>3855</v>
      </c>
      <c r="AQ1792" s="72">
        <v>3765</v>
      </c>
      <c r="AR1792" s="72">
        <v>3815</v>
      </c>
      <c r="AS1792" s="72">
        <v>25000</v>
      </c>
      <c r="AT1792" s="72">
        <v>3805</v>
      </c>
      <c r="AU1792" s="72">
        <v>3805</v>
      </c>
      <c r="AV1792" s="72">
        <v>3770</v>
      </c>
      <c r="AW1792" s="72">
        <v>3785</v>
      </c>
      <c r="AX1792" s="72">
        <v>6200</v>
      </c>
      <c r="AY1792" s="72">
        <v>3780</v>
      </c>
      <c r="AZ1792" s="72">
        <v>3790</v>
      </c>
      <c r="BA1792" s="72">
        <v>3765</v>
      </c>
      <c r="BB1792" s="72">
        <v>3790</v>
      </c>
      <c r="BC1792" s="72">
        <v>7400</v>
      </c>
    </row>
    <row r="1793" spans="1:55" s="72" customFormat="1" ht="15">
      <c r="A1793" s="15" t="s">
        <v>18</v>
      </c>
      <c r="B1793" s="30">
        <v>10</v>
      </c>
      <c r="C1793" s="30">
        <v>7917</v>
      </c>
      <c r="D1793" s="10" t="s">
        <v>594</v>
      </c>
      <c r="E1793" s="15" t="s">
        <v>20</v>
      </c>
      <c r="F1793" s="15" t="s">
        <v>1141</v>
      </c>
      <c r="G1793" s="50">
        <v>3955</v>
      </c>
      <c r="H1793" s="50">
        <v>200</v>
      </c>
      <c r="I1793" s="58">
        <v>5.33E-2</v>
      </c>
      <c r="J1793" s="50">
        <v>293600</v>
      </c>
      <c r="K1793" s="50">
        <v>4110</v>
      </c>
      <c r="L1793" s="53">
        <v>3925</v>
      </c>
      <c r="M1793" s="63">
        <f t="shared" si="202"/>
        <v>0.83783783783783783</v>
      </c>
      <c r="N1793" s="42" t="str">
        <f>IFERROR(VLOOKUP(C1793, マスタ!$E$2:$G$33, 3, TRUE), "")</f>
        <v>その他製品</v>
      </c>
      <c r="O1793" s="15" t="str">
        <f>IF(F1793 = "", "", TEXT( WORKDAY(TEXT(LEFT(F1793, FIND("(", F1793) - 1), "yyyy/mm/dd"), 1, マスタ!$A$2:$A$106), "yyyymmdd"))</f>
        <v>20170922</v>
      </c>
      <c r="P1793" s="16">
        <v>43000</v>
      </c>
      <c r="Q1793" s="56">
        <v>3920</v>
      </c>
      <c r="R1793" s="56">
        <v>3920</v>
      </c>
      <c r="S1793" s="56">
        <v>3735</v>
      </c>
      <c r="T1793" s="15" t="str">
        <f t="shared" si="203"/>
        <v>無</v>
      </c>
      <c r="U1793" s="15" t="str">
        <f t="shared" si="204"/>
        <v>有</v>
      </c>
      <c r="V1793" s="67">
        <f t="shared" si="205"/>
        <v>-8.8495575221239076E-3</v>
      </c>
      <c r="W1793" s="17" t="s">
        <v>966</v>
      </c>
      <c r="X1793" s="46">
        <v>-39</v>
      </c>
      <c r="Y1793" s="71">
        <f t="shared" si="206"/>
        <v>-9.8609355246523389</v>
      </c>
      <c r="Z1793" s="72">
        <v>3920</v>
      </c>
      <c r="AA1793" s="72">
        <v>3920</v>
      </c>
      <c r="AB1793" s="72">
        <v>3885</v>
      </c>
      <c r="AC1793" s="72">
        <v>3885</v>
      </c>
      <c r="AD1793" s="72">
        <v>6400</v>
      </c>
      <c r="AE1793" s="72">
        <v>3895</v>
      </c>
      <c r="AF1793" s="72">
        <v>3900</v>
      </c>
      <c r="AG1793" s="72">
        <v>3890</v>
      </c>
      <c r="AH1793" s="72">
        <v>3900</v>
      </c>
      <c r="AI1793" s="72">
        <v>1200</v>
      </c>
      <c r="AJ1793" s="72">
        <v>3895</v>
      </c>
      <c r="AK1793" s="72">
        <v>3905</v>
      </c>
      <c r="AL1793" s="72">
        <v>3870</v>
      </c>
      <c r="AM1793" s="72">
        <v>3870</v>
      </c>
      <c r="AN1793" s="72">
        <v>2800</v>
      </c>
      <c r="AO1793" s="72">
        <v>3875</v>
      </c>
      <c r="AP1793" s="72">
        <v>3875</v>
      </c>
      <c r="AQ1793" s="72">
        <v>3845</v>
      </c>
      <c r="AR1793" s="72">
        <v>3845</v>
      </c>
      <c r="AS1793" s="72">
        <v>5700</v>
      </c>
      <c r="AT1793" s="72">
        <v>3855</v>
      </c>
      <c r="AU1793" s="72">
        <v>3855</v>
      </c>
      <c r="AV1793" s="72">
        <v>3850</v>
      </c>
      <c r="AW1793" s="72">
        <v>3850</v>
      </c>
      <c r="AX1793" s="72">
        <v>800</v>
      </c>
      <c r="AY1793" s="72">
        <v>3840</v>
      </c>
      <c r="AZ1793" s="72">
        <v>3840</v>
      </c>
      <c r="BA1793" s="72">
        <v>3825</v>
      </c>
      <c r="BB1793" s="72">
        <v>3835</v>
      </c>
      <c r="BC1793" s="72">
        <v>1000</v>
      </c>
    </row>
    <row r="1794" spans="1:55" s="72" customFormat="1" ht="15">
      <c r="A1794" s="15" t="s">
        <v>18</v>
      </c>
      <c r="B1794" s="30">
        <v>11</v>
      </c>
      <c r="C1794" s="30">
        <v>8253</v>
      </c>
      <c r="D1794" s="10" t="s">
        <v>1142</v>
      </c>
      <c r="E1794" s="15" t="s">
        <v>20</v>
      </c>
      <c r="F1794" s="15" t="s">
        <v>1141</v>
      </c>
      <c r="G1794" s="50">
        <v>2159</v>
      </c>
      <c r="H1794" s="50">
        <v>107</v>
      </c>
      <c r="I1794" s="58">
        <v>5.21E-2</v>
      </c>
      <c r="J1794" s="50">
        <v>1965300</v>
      </c>
      <c r="K1794" s="50">
        <v>2165</v>
      </c>
      <c r="L1794" s="53">
        <v>2095</v>
      </c>
      <c r="M1794" s="63">
        <f t="shared" si="202"/>
        <v>8.5714285714285715E-2</v>
      </c>
      <c r="N1794" s="42" t="str">
        <f>IFERROR(VLOOKUP(C1794, マスタ!$E$2:$G$33, 3, TRUE), "")</f>
        <v>商業</v>
      </c>
      <c r="O1794" s="15" t="str">
        <f>IF(F1794 = "", "", TEXT( WORKDAY(TEXT(LEFT(F1794, FIND("(", F1794) - 1), "yyyy/mm/dd"), 1, マスタ!$A$2:$A$106), "yyyymmdd"))</f>
        <v>20170922</v>
      </c>
      <c r="P1794" s="16">
        <v>43000</v>
      </c>
      <c r="Q1794" s="56">
        <v>2181</v>
      </c>
      <c r="R1794" s="56">
        <v>2204</v>
      </c>
      <c r="S1794" s="56">
        <v>2168</v>
      </c>
      <c r="T1794" s="15" t="str">
        <f t="shared" si="203"/>
        <v>有</v>
      </c>
      <c r="U1794" s="15" t="str">
        <f t="shared" si="204"/>
        <v>無</v>
      </c>
      <c r="V1794" s="67">
        <f t="shared" si="205"/>
        <v>1.0189902732746559E-2</v>
      </c>
      <c r="W1794" s="17" t="s">
        <v>967</v>
      </c>
      <c r="X1794" s="46">
        <v>13</v>
      </c>
      <c r="Y1794" s="71">
        <f t="shared" si="206"/>
        <v>6.0213061602593791</v>
      </c>
      <c r="Z1794" s="72">
        <v>2181</v>
      </c>
      <c r="AA1794" s="72">
        <v>2186</v>
      </c>
      <c r="AB1794" s="72">
        <v>2168</v>
      </c>
      <c r="AC1794" s="72">
        <v>2168</v>
      </c>
      <c r="AD1794" s="72">
        <v>147100</v>
      </c>
      <c r="AE1794" s="72">
        <v>2171</v>
      </c>
      <c r="AF1794" s="72">
        <v>2187</v>
      </c>
      <c r="AG1794" s="72">
        <v>2171</v>
      </c>
      <c r="AH1794" s="72">
        <v>2185</v>
      </c>
      <c r="AI1794" s="72">
        <v>41300</v>
      </c>
      <c r="AJ1794" s="72">
        <v>2184</v>
      </c>
      <c r="AK1794" s="72">
        <v>2190</v>
      </c>
      <c r="AL1794" s="72">
        <v>2182</v>
      </c>
      <c r="AM1794" s="72">
        <v>2188</v>
      </c>
      <c r="AN1794" s="72">
        <v>11900</v>
      </c>
      <c r="AO1794" s="72">
        <v>2188</v>
      </c>
      <c r="AP1794" s="72">
        <v>2194</v>
      </c>
      <c r="AQ1794" s="72">
        <v>2187</v>
      </c>
      <c r="AR1794" s="72">
        <v>2192</v>
      </c>
      <c r="AS1794" s="72">
        <v>26000</v>
      </c>
      <c r="AT1794" s="72">
        <v>2192</v>
      </c>
      <c r="AU1794" s="72">
        <v>2197</v>
      </c>
      <c r="AV1794" s="72">
        <v>2192</v>
      </c>
      <c r="AW1794" s="72">
        <v>2194</v>
      </c>
      <c r="AX1794" s="72">
        <v>14900</v>
      </c>
      <c r="AY1794" s="72">
        <v>2195</v>
      </c>
      <c r="AZ1794" s="72">
        <v>2199</v>
      </c>
      <c r="BA1794" s="72">
        <v>2195</v>
      </c>
      <c r="BB1794" s="72">
        <v>2198</v>
      </c>
      <c r="BC1794" s="72">
        <v>9100</v>
      </c>
    </row>
    <row r="1795" spans="1:55" s="72" customFormat="1" ht="15">
      <c r="A1795" s="15" t="s">
        <v>18</v>
      </c>
      <c r="B1795" s="30">
        <v>12</v>
      </c>
      <c r="C1795" s="30">
        <v>3228</v>
      </c>
      <c r="D1795" s="10" t="s">
        <v>222</v>
      </c>
      <c r="E1795" s="15" t="s">
        <v>20</v>
      </c>
      <c r="F1795" s="15" t="s">
        <v>1141</v>
      </c>
      <c r="G1795" s="50">
        <v>2097</v>
      </c>
      <c r="H1795" s="50">
        <v>99</v>
      </c>
      <c r="I1795" s="58">
        <v>4.9500000000000002E-2</v>
      </c>
      <c r="J1795" s="50">
        <v>164800</v>
      </c>
      <c r="K1795" s="50">
        <v>2105</v>
      </c>
      <c r="L1795" s="53">
        <v>2018</v>
      </c>
      <c r="M1795" s="63">
        <f t="shared" si="202"/>
        <v>9.1954022988505746E-2</v>
      </c>
      <c r="N1795" s="42" t="str">
        <f>IFERROR(VLOOKUP(C1795, マスタ!$E$2:$G$33, 3, TRUE), "")</f>
        <v>繊維製品</v>
      </c>
      <c r="O1795" s="15" t="str">
        <f>IF(F1795 = "", "", TEXT( WORKDAY(TEXT(LEFT(F1795, FIND("(", F1795) - 1), "yyyy/mm/dd"), 1, マスタ!$A$2:$A$106), "yyyymmdd"))</f>
        <v>20170922</v>
      </c>
      <c r="P1795" s="16">
        <v>43000</v>
      </c>
      <c r="Q1795" s="56">
        <v>2108</v>
      </c>
      <c r="R1795" s="56">
        <v>2159</v>
      </c>
      <c r="S1795" s="56">
        <v>2102</v>
      </c>
      <c r="T1795" s="15" t="str">
        <f t="shared" si="203"/>
        <v>有</v>
      </c>
      <c r="U1795" s="15" t="str">
        <f t="shared" si="204"/>
        <v>無</v>
      </c>
      <c r="V1795" s="67">
        <f t="shared" si="205"/>
        <v>5.2455889365761177E-3</v>
      </c>
      <c r="W1795" s="17" t="s">
        <v>967</v>
      </c>
      <c r="X1795" s="46">
        <v>24</v>
      </c>
      <c r="Y1795" s="71">
        <f t="shared" si="206"/>
        <v>11.444921316165951</v>
      </c>
      <c r="Z1795" s="72">
        <v>2108</v>
      </c>
      <c r="AA1795" s="72">
        <v>2145</v>
      </c>
      <c r="AB1795" s="72">
        <v>2105</v>
      </c>
      <c r="AC1795" s="72">
        <v>2113</v>
      </c>
      <c r="AD1795" s="72">
        <v>22100</v>
      </c>
      <c r="AE1795" s="72">
        <v>2114</v>
      </c>
      <c r="AF1795" s="72">
        <v>2114</v>
      </c>
      <c r="AG1795" s="72">
        <v>2102</v>
      </c>
      <c r="AH1795" s="72">
        <v>2108</v>
      </c>
      <c r="AI1795" s="72">
        <v>2200</v>
      </c>
      <c r="AJ1795" s="72">
        <v>2111</v>
      </c>
      <c r="AK1795" s="72">
        <v>2113</v>
      </c>
      <c r="AL1795" s="72">
        <v>2111</v>
      </c>
      <c r="AM1795" s="72">
        <v>2113</v>
      </c>
      <c r="AN1795" s="72">
        <v>300</v>
      </c>
      <c r="AO1795" s="72">
        <v>2115</v>
      </c>
      <c r="AP1795" s="72">
        <v>2117</v>
      </c>
      <c r="AQ1795" s="72">
        <v>2113</v>
      </c>
      <c r="AR1795" s="72">
        <v>2113</v>
      </c>
      <c r="AS1795" s="72">
        <v>1600</v>
      </c>
      <c r="AT1795" s="72">
        <v>2117</v>
      </c>
      <c r="AU1795" s="72">
        <v>2140</v>
      </c>
      <c r="AV1795" s="72">
        <v>2117</v>
      </c>
      <c r="AW1795" s="72">
        <v>2132</v>
      </c>
      <c r="AX1795" s="72">
        <v>6500</v>
      </c>
      <c r="AY1795" s="72">
        <v>2135</v>
      </c>
      <c r="AZ1795" s="72">
        <v>2147</v>
      </c>
      <c r="BA1795" s="72">
        <v>2134</v>
      </c>
      <c r="BB1795" s="72">
        <v>2143</v>
      </c>
      <c r="BC1795" s="72">
        <v>7100</v>
      </c>
    </row>
    <row r="1796" spans="1:55" s="72" customFormat="1" ht="15">
      <c r="A1796" s="15" t="s">
        <v>18</v>
      </c>
      <c r="B1796" s="30">
        <v>13</v>
      </c>
      <c r="C1796" s="30">
        <v>8802</v>
      </c>
      <c r="D1796" s="10" t="s">
        <v>1143</v>
      </c>
      <c r="E1796" s="15" t="s">
        <v>20</v>
      </c>
      <c r="F1796" s="15" t="s">
        <v>1141</v>
      </c>
      <c r="G1796" s="50">
        <v>1974.5</v>
      </c>
      <c r="H1796" s="50">
        <v>89.5</v>
      </c>
      <c r="I1796" s="58">
        <v>4.7500000000000001E-2</v>
      </c>
      <c r="J1796" s="50">
        <v>9968300</v>
      </c>
      <c r="K1796" s="50">
        <v>1992.5</v>
      </c>
      <c r="L1796" s="53">
        <v>1906.5</v>
      </c>
      <c r="M1796" s="63">
        <f t="shared" si="202"/>
        <v>0.20930232558139536</v>
      </c>
      <c r="N1796" s="42" t="str">
        <f>IFERROR(VLOOKUP(C1796, マスタ!$E$2:$G$33, 3, TRUE), "")</f>
        <v>不動産</v>
      </c>
      <c r="O1796" s="15" t="str">
        <f>IF(F1796 = "", "", TEXT( WORKDAY(TEXT(LEFT(F1796, FIND("(", F1796) - 1), "yyyy/mm/dd"), 1, マスタ!$A$2:$A$106), "yyyymmdd"))</f>
        <v>20170922</v>
      </c>
      <c r="P1796" s="16">
        <v>43000</v>
      </c>
      <c r="Q1796" s="56">
        <v>1990</v>
      </c>
      <c r="R1796" s="56">
        <v>1997</v>
      </c>
      <c r="S1796" s="56">
        <v>1966.5</v>
      </c>
      <c r="T1796" s="15" t="str">
        <f t="shared" si="203"/>
        <v>無</v>
      </c>
      <c r="U1796" s="15" t="str">
        <f t="shared" si="204"/>
        <v>有</v>
      </c>
      <c r="V1796" s="67">
        <f t="shared" si="205"/>
        <v>7.8500886300330031E-3</v>
      </c>
      <c r="W1796" s="17" t="s">
        <v>969</v>
      </c>
      <c r="X1796" s="46">
        <v>-9</v>
      </c>
      <c r="Y1796" s="71">
        <f t="shared" si="206"/>
        <v>-4.5581159787287922</v>
      </c>
      <c r="Z1796" s="72">
        <v>1990</v>
      </c>
      <c r="AA1796" s="72">
        <v>1990</v>
      </c>
      <c r="AB1796" s="72">
        <v>1978</v>
      </c>
      <c r="AC1796" s="72">
        <v>1981</v>
      </c>
      <c r="AD1796" s="72">
        <v>658600</v>
      </c>
      <c r="AE1796" s="72">
        <v>1982.5</v>
      </c>
      <c r="AF1796" s="72">
        <v>1987.5</v>
      </c>
      <c r="AG1796" s="72">
        <v>1978.5</v>
      </c>
      <c r="AH1796" s="72">
        <v>1986.5</v>
      </c>
      <c r="AI1796" s="72">
        <v>207600</v>
      </c>
      <c r="AJ1796" s="72">
        <v>1987</v>
      </c>
      <c r="AK1796" s="72">
        <v>1991.5</v>
      </c>
      <c r="AL1796" s="72">
        <v>1987</v>
      </c>
      <c r="AM1796" s="72">
        <v>1991</v>
      </c>
      <c r="AN1796" s="72">
        <v>93400</v>
      </c>
      <c r="AO1796" s="72">
        <v>1991</v>
      </c>
      <c r="AP1796" s="72">
        <v>1991.5</v>
      </c>
      <c r="AQ1796" s="72">
        <v>1980</v>
      </c>
      <c r="AR1796" s="72">
        <v>1980</v>
      </c>
      <c r="AS1796" s="72">
        <v>139800</v>
      </c>
      <c r="AT1796" s="72">
        <v>1979.5</v>
      </c>
      <c r="AU1796" s="72">
        <v>1982.5</v>
      </c>
      <c r="AV1796" s="72">
        <v>1975.5</v>
      </c>
      <c r="AW1796" s="72">
        <v>1981</v>
      </c>
      <c r="AX1796" s="72">
        <v>158300</v>
      </c>
      <c r="AY1796" s="72">
        <v>1982</v>
      </c>
      <c r="AZ1796" s="72">
        <v>1982.5</v>
      </c>
      <c r="BA1796" s="72">
        <v>1977.5</v>
      </c>
      <c r="BB1796" s="72">
        <v>1981.5</v>
      </c>
      <c r="BC1796" s="72">
        <v>66800</v>
      </c>
    </row>
    <row r="1797" spans="1:55" s="72" customFormat="1" ht="27">
      <c r="A1797" s="15" t="s">
        <v>18</v>
      </c>
      <c r="B1797" s="30">
        <v>14</v>
      </c>
      <c r="C1797" s="30">
        <v>4924</v>
      </c>
      <c r="D1797" s="10" t="s">
        <v>917</v>
      </c>
      <c r="E1797" s="15" t="s">
        <v>20</v>
      </c>
      <c r="F1797" s="15" t="s">
        <v>1141</v>
      </c>
      <c r="G1797" s="50">
        <v>3975</v>
      </c>
      <c r="H1797" s="50">
        <v>175</v>
      </c>
      <c r="I1797" s="58">
        <v>4.6100000000000002E-2</v>
      </c>
      <c r="J1797" s="50">
        <v>380100</v>
      </c>
      <c r="K1797" s="50">
        <v>3980</v>
      </c>
      <c r="L1797" s="53">
        <v>3865</v>
      </c>
      <c r="M1797" s="63">
        <f t="shared" si="202"/>
        <v>4.3478260869565216E-2</v>
      </c>
      <c r="N1797" s="42" t="str">
        <f>IFERROR(VLOOKUP(C1797, マスタ!$E$2:$G$33, 3, TRUE), "")</f>
        <v>化学・医薬品</v>
      </c>
      <c r="O1797" s="15" t="str">
        <f>IF(F1797 = "", "", TEXT( WORKDAY(TEXT(LEFT(F1797, FIND("(", F1797) - 1), "yyyy/mm/dd"), 1, マスタ!$A$2:$A$106), "yyyymmdd"))</f>
        <v>20170922</v>
      </c>
      <c r="P1797" s="16">
        <v>43000</v>
      </c>
      <c r="Q1797" s="56">
        <v>3975</v>
      </c>
      <c r="R1797" s="56">
        <v>3995</v>
      </c>
      <c r="S1797" s="56">
        <v>3885</v>
      </c>
      <c r="T1797" s="15" t="str">
        <f t="shared" si="203"/>
        <v>無</v>
      </c>
      <c r="U1797" s="15" t="str">
        <f t="shared" si="204"/>
        <v>有</v>
      </c>
      <c r="V1797" s="67">
        <f t="shared" si="205"/>
        <v>0</v>
      </c>
      <c r="W1797" s="17" t="s">
        <v>967</v>
      </c>
      <c r="X1797" s="46">
        <v>15</v>
      </c>
      <c r="Y1797" s="71">
        <f t="shared" si="206"/>
        <v>3.7735849056603774</v>
      </c>
      <c r="Z1797" s="72">
        <v>3975</v>
      </c>
      <c r="AA1797" s="72">
        <v>3975</v>
      </c>
      <c r="AB1797" s="72">
        <v>3960</v>
      </c>
      <c r="AC1797" s="72">
        <v>3965</v>
      </c>
      <c r="AD1797" s="72">
        <v>18500</v>
      </c>
      <c r="AE1797" s="72">
        <v>3975</v>
      </c>
      <c r="AF1797" s="72">
        <v>3975</v>
      </c>
      <c r="AG1797" s="72">
        <v>3950</v>
      </c>
      <c r="AH1797" s="72">
        <v>3965</v>
      </c>
      <c r="AI1797" s="72">
        <v>8700</v>
      </c>
      <c r="AJ1797" s="72">
        <v>3965</v>
      </c>
      <c r="AK1797" s="72">
        <v>3985</v>
      </c>
      <c r="AL1797" s="72">
        <v>3965</v>
      </c>
      <c r="AM1797" s="72">
        <v>3985</v>
      </c>
      <c r="AN1797" s="72">
        <v>5300</v>
      </c>
      <c r="AO1797" s="72">
        <v>3980</v>
      </c>
      <c r="AP1797" s="72">
        <v>3990</v>
      </c>
      <c r="AQ1797" s="72">
        <v>3980</v>
      </c>
      <c r="AR1797" s="72">
        <v>3990</v>
      </c>
      <c r="AS1797" s="72">
        <v>4000</v>
      </c>
      <c r="AT1797" s="72">
        <v>3990</v>
      </c>
      <c r="AU1797" s="72">
        <v>3990</v>
      </c>
      <c r="AV1797" s="72">
        <v>3985</v>
      </c>
      <c r="AW1797" s="72">
        <v>3990</v>
      </c>
      <c r="AX1797" s="72">
        <v>2000</v>
      </c>
      <c r="AY1797" s="72">
        <v>3990</v>
      </c>
      <c r="AZ1797" s="72">
        <v>3995</v>
      </c>
      <c r="BA1797" s="72">
        <v>3990</v>
      </c>
      <c r="BB1797" s="72">
        <v>3990</v>
      </c>
      <c r="BC1797" s="72">
        <v>6400</v>
      </c>
    </row>
    <row r="1798" spans="1:55" s="72" customFormat="1" ht="15">
      <c r="A1798" s="15" t="s">
        <v>18</v>
      </c>
      <c r="B1798" s="30">
        <v>16</v>
      </c>
      <c r="C1798" s="30">
        <v>6788</v>
      </c>
      <c r="D1798" s="10" t="s">
        <v>1144</v>
      </c>
      <c r="E1798" s="15" t="s">
        <v>20</v>
      </c>
      <c r="F1798" s="15" t="s">
        <v>1141</v>
      </c>
      <c r="G1798" s="50">
        <v>4860</v>
      </c>
      <c r="H1798" s="50">
        <v>210</v>
      </c>
      <c r="I1798" s="58">
        <v>4.5199999999999997E-2</v>
      </c>
      <c r="J1798" s="50">
        <v>124900</v>
      </c>
      <c r="K1798" s="50">
        <v>4900</v>
      </c>
      <c r="L1798" s="53">
        <v>4710</v>
      </c>
      <c r="M1798" s="63">
        <f t="shared" si="202"/>
        <v>0.21052631578947367</v>
      </c>
      <c r="N1798" s="42" t="str">
        <f>IFERROR(VLOOKUP(C1798, マスタ!$E$2:$G$33, 3, TRUE), "")</f>
        <v>電気</v>
      </c>
      <c r="O1798" s="15" t="str">
        <f>IF(F1798 = "", "", TEXT( WORKDAY(TEXT(LEFT(F1798, FIND("(", F1798) - 1), "yyyy/mm/dd"), 1, マスタ!$A$2:$A$106), "yyyymmdd"))</f>
        <v>20170922</v>
      </c>
      <c r="P1798" s="16">
        <v>43000</v>
      </c>
      <c r="Q1798" s="56">
        <v>4910</v>
      </c>
      <c r="R1798" s="56">
        <v>4950</v>
      </c>
      <c r="S1798" s="56">
        <v>4775</v>
      </c>
      <c r="T1798" s="15" t="str">
        <f t="shared" si="203"/>
        <v>無</v>
      </c>
      <c r="U1798" s="15" t="str">
        <f t="shared" si="204"/>
        <v>有</v>
      </c>
      <c r="V1798" s="67">
        <f t="shared" si="205"/>
        <v>1.0288065843621297E-2</v>
      </c>
      <c r="W1798" s="17" t="s">
        <v>966</v>
      </c>
      <c r="X1798" s="46">
        <v>-48</v>
      </c>
      <c r="Y1798" s="71">
        <f t="shared" si="206"/>
        <v>-9.8765432098765427</v>
      </c>
      <c r="Z1798" s="72">
        <v>4910</v>
      </c>
      <c r="AA1798" s="72">
        <v>4950</v>
      </c>
      <c r="AB1798" s="72">
        <v>4910</v>
      </c>
      <c r="AC1798" s="72">
        <v>4910</v>
      </c>
      <c r="AD1798" s="72">
        <v>12600</v>
      </c>
      <c r="AE1798" s="72">
        <v>4930</v>
      </c>
      <c r="AF1798" s="72">
        <v>4935</v>
      </c>
      <c r="AG1798" s="72">
        <v>4880</v>
      </c>
      <c r="AH1798" s="72">
        <v>4880</v>
      </c>
      <c r="AI1798" s="72">
        <v>4000</v>
      </c>
      <c r="AJ1798" s="72">
        <v>4875</v>
      </c>
      <c r="AK1798" s="72">
        <v>4875</v>
      </c>
      <c r="AL1798" s="72">
        <v>4850</v>
      </c>
      <c r="AM1798" s="72">
        <v>4860</v>
      </c>
      <c r="AN1798" s="72">
        <v>1400</v>
      </c>
      <c r="AO1798" s="72">
        <v>4850</v>
      </c>
      <c r="AP1798" s="72">
        <v>4875</v>
      </c>
      <c r="AQ1798" s="72">
        <v>4850</v>
      </c>
      <c r="AR1798" s="72">
        <v>4860</v>
      </c>
      <c r="AS1798" s="72">
        <v>2000</v>
      </c>
      <c r="AT1798" s="72">
        <v>4860</v>
      </c>
      <c r="AU1798" s="72">
        <v>4865</v>
      </c>
      <c r="AV1798" s="72">
        <v>4855</v>
      </c>
      <c r="AW1798" s="72">
        <v>4855</v>
      </c>
      <c r="AX1798" s="72">
        <v>600</v>
      </c>
      <c r="AY1798" s="72">
        <v>4855</v>
      </c>
      <c r="AZ1798" s="72">
        <v>4855</v>
      </c>
      <c r="BA1798" s="72">
        <v>4850</v>
      </c>
      <c r="BB1798" s="72">
        <v>4850</v>
      </c>
      <c r="BC1798" s="72">
        <v>800</v>
      </c>
    </row>
    <row r="1799" spans="1:55" s="72" customFormat="1" ht="27">
      <c r="A1799" s="15" t="s">
        <v>18</v>
      </c>
      <c r="B1799" s="30">
        <v>17</v>
      </c>
      <c r="C1799" s="30">
        <v>7173</v>
      </c>
      <c r="D1799" s="10" t="s">
        <v>513</v>
      </c>
      <c r="E1799" s="15" t="s">
        <v>20</v>
      </c>
      <c r="F1799" s="15" t="s">
        <v>1141</v>
      </c>
      <c r="G1799" s="50">
        <v>2886</v>
      </c>
      <c r="H1799" s="50">
        <v>123</v>
      </c>
      <c r="I1799" s="58">
        <v>4.4499999999999998E-2</v>
      </c>
      <c r="J1799" s="50">
        <v>194100</v>
      </c>
      <c r="K1799" s="50">
        <v>2936</v>
      </c>
      <c r="L1799" s="53">
        <v>2816</v>
      </c>
      <c r="M1799" s="63">
        <f t="shared" si="202"/>
        <v>0.41666666666666669</v>
      </c>
      <c r="N1799" s="42" t="str">
        <f>IFERROR(VLOOKUP(C1799, マスタ!$E$2:$G$33, 3, TRUE), "")</f>
        <v>輸送用機械</v>
      </c>
      <c r="O1799" s="15" t="str">
        <f>IF(F1799 = "", "", TEXT( WORKDAY(TEXT(LEFT(F1799, FIND("(", F1799) - 1), "yyyy/mm/dd"), 1, マスタ!$A$2:$A$106), "yyyymmdd"))</f>
        <v>20170922</v>
      </c>
      <c r="P1799" s="16">
        <v>43000</v>
      </c>
      <c r="Q1799" s="56">
        <v>2872</v>
      </c>
      <c r="R1799" s="56">
        <v>2907</v>
      </c>
      <c r="S1799" s="56">
        <v>2837</v>
      </c>
      <c r="T1799" s="15" t="str">
        <f t="shared" si="203"/>
        <v>有</v>
      </c>
      <c r="U1799" s="15" t="str">
        <f t="shared" si="204"/>
        <v>有</v>
      </c>
      <c r="V1799" s="67">
        <f t="shared" si="205"/>
        <v>-4.8510048510048698E-3</v>
      </c>
      <c r="W1799" s="17" t="s">
        <v>967</v>
      </c>
      <c r="X1799" s="46">
        <v>21</v>
      </c>
      <c r="Y1799" s="71">
        <f t="shared" si="206"/>
        <v>7.2765072765072771</v>
      </c>
      <c r="Z1799" s="72">
        <v>2872</v>
      </c>
      <c r="AA1799" s="72">
        <v>2901</v>
      </c>
      <c r="AB1799" s="72">
        <v>2872</v>
      </c>
      <c r="AC1799" s="72">
        <v>2898</v>
      </c>
      <c r="AD1799" s="72">
        <v>7500</v>
      </c>
      <c r="AE1799" s="72">
        <v>2895</v>
      </c>
      <c r="AF1799" s="72">
        <v>2901</v>
      </c>
      <c r="AG1799" s="72">
        <v>2888</v>
      </c>
      <c r="AH1799" s="72">
        <v>2901</v>
      </c>
      <c r="AI1799" s="72">
        <v>3600</v>
      </c>
      <c r="AJ1799" s="72">
        <v>2900</v>
      </c>
      <c r="AK1799" s="72">
        <v>2907</v>
      </c>
      <c r="AL1799" s="72">
        <v>2900</v>
      </c>
      <c r="AM1799" s="72">
        <v>2903</v>
      </c>
      <c r="AN1799" s="72">
        <v>1600</v>
      </c>
      <c r="AO1799" s="72">
        <v>2900</v>
      </c>
      <c r="AP1799" s="72">
        <v>2901</v>
      </c>
      <c r="AQ1799" s="72">
        <v>2897</v>
      </c>
      <c r="AR1799" s="72">
        <v>2897</v>
      </c>
      <c r="AS1799" s="72">
        <v>1100</v>
      </c>
      <c r="AT1799" s="72">
        <v>2897</v>
      </c>
      <c r="AU1799" s="72">
        <v>2897</v>
      </c>
      <c r="AV1799" s="72">
        <v>2893</v>
      </c>
      <c r="AW1799" s="72">
        <v>2893</v>
      </c>
      <c r="AX1799" s="72">
        <v>900</v>
      </c>
      <c r="AY1799" s="72">
        <v>2887</v>
      </c>
      <c r="AZ1799" s="72">
        <v>2887</v>
      </c>
      <c r="BA1799" s="72">
        <v>2875</v>
      </c>
      <c r="BB1799" s="72">
        <v>2875</v>
      </c>
      <c r="BC1799" s="72">
        <v>1800</v>
      </c>
    </row>
    <row r="1800" spans="1:55" s="72" customFormat="1" ht="27">
      <c r="A1800" s="15" t="s">
        <v>18</v>
      </c>
      <c r="B1800" s="30">
        <v>19</v>
      </c>
      <c r="C1800" s="30">
        <v>2884</v>
      </c>
      <c r="D1800" s="10" t="s">
        <v>199</v>
      </c>
      <c r="E1800" s="15" t="s">
        <v>20</v>
      </c>
      <c r="F1800" s="15" t="s">
        <v>1141</v>
      </c>
      <c r="G1800" s="50">
        <v>4510</v>
      </c>
      <c r="H1800" s="50">
        <v>185</v>
      </c>
      <c r="I1800" s="58">
        <v>4.2799999999999998E-2</v>
      </c>
      <c r="J1800" s="50">
        <v>117600</v>
      </c>
      <c r="K1800" s="50">
        <v>4655</v>
      </c>
      <c r="L1800" s="53">
        <v>4305</v>
      </c>
      <c r="M1800" s="63">
        <f t="shared" si="202"/>
        <v>0.41428571428571431</v>
      </c>
      <c r="N1800" s="42" t="str">
        <f>IFERROR(VLOOKUP(C1800, マスタ!$E$2:$G$33, 3, TRUE), "")</f>
        <v>食品</v>
      </c>
      <c r="O1800" s="15" t="str">
        <f>IF(F1800 = "", "", TEXT( WORKDAY(TEXT(LEFT(F1800, FIND("(", F1800) - 1), "yyyy/mm/dd"), 1, マスタ!$A$2:$A$106), "yyyymmdd"))</f>
        <v>20170922</v>
      </c>
      <c r="P1800" s="16">
        <v>43000</v>
      </c>
      <c r="Q1800" s="56">
        <v>4480</v>
      </c>
      <c r="R1800" s="56">
        <v>4495</v>
      </c>
      <c r="S1800" s="56">
        <v>4180</v>
      </c>
      <c r="T1800" s="15" t="str">
        <f t="shared" si="203"/>
        <v>無</v>
      </c>
      <c r="U1800" s="15" t="str">
        <f t="shared" si="204"/>
        <v>有</v>
      </c>
      <c r="V1800" s="67">
        <f t="shared" si="205"/>
        <v>-6.6518847006651338E-3</v>
      </c>
      <c r="W1800" s="17" t="s">
        <v>966</v>
      </c>
      <c r="X1800" s="46">
        <v>-45</v>
      </c>
      <c r="Y1800" s="71">
        <f t="shared" si="206"/>
        <v>-9.9778270509977816</v>
      </c>
      <c r="Z1800" s="72">
        <v>4480</v>
      </c>
      <c r="AA1800" s="72">
        <v>4495</v>
      </c>
      <c r="AB1800" s="72">
        <v>4430</v>
      </c>
      <c r="AC1800" s="72">
        <v>4435</v>
      </c>
      <c r="AD1800" s="72">
        <v>5600</v>
      </c>
      <c r="AE1800" s="72">
        <v>4455</v>
      </c>
      <c r="AF1800" s="72">
        <v>4465</v>
      </c>
      <c r="AG1800" s="72">
        <v>4390</v>
      </c>
      <c r="AH1800" s="72">
        <v>4450</v>
      </c>
      <c r="AI1800" s="72">
        <v>5500</v>
      </c>
      <c r="AJ1800" s="72">
        <v>4420</v>
      </c>
      <c r="AK1800" s="72">
        <v>4440</v>
      </c>
      <c r="AL1800" s="72">
        <v>4420</v>
      </c>
      <c r="AM1800" s="72">
        <v>4425</v>
      </c>
      <c r="AN1800" s="72">
        <v>1300</v>
      </c>
      <c r="AO1800" s="72">
        <v>4410</v>
      </c>
      <c r="AP1800" s="72">
        <v>4410</v>
      </c>
      <c r="AQ1800" s="72">
        <v>4390</v>
      </c>
      <c r="AR1800" s="72">
        <v>4410</v>
      </c>
      <c r="AS1800" s="72">
        <v>900</v>
      </c>
      <c r="AT1800" s="72">
        <v>4405</v>
      </c>
      <c r="AU1800" s="72">
        <v>4420</v>
      </c>
      <c r="AV1800" s="72">
        <v>4400</v>
      </c>
      <c r="AW1800" s="72">
        <v>4420</v>
      </c>
      <c r="AX1800" s="72">
        <v>1600</v>
      </c>
      <c r="AY1800" s="72">
        <v>4420</v>
      </c>
      <c r="AZ1800" s="72">
        <v>4470</v>
      </c>
      <c r="BA1800" s="72">
        <v>4420</v>
      </c>
      <c r="BB1800" s="72">
        <v>4465</v>
      </c>
      <c r="BC1800" s="72">
        <v>1700</v>
      </c>
    </row>
    <row r="1801" spans="1:55" s="72" customFormat="1" ht="15">
      <c r="A1801" s="15" t="s">
        <v>18</v>
      </c>
      <c r="B1801" s="30">
        <v>20</v>
      </c>
      <c r="C1801" s="30">
        <v>3180</v>
      </c>
      <c r="D1801" s="10" t="s">
        <v>1093</v>
      </c>
      <c r="E1801" s="15" t="s">
        <v>20</v>
      </c>
      <c r="F1801" s="15" t="s">
        <v>1141</v>
      </c>
      <c r="G1801" s="50">
        <v>1806</v>
      </c>
      <c r="H1801" s="50">
        <v>74</v>
      </c>
      <c r="I1801" s="58">
        <v>4.2700000000000002E-2</v>
      </c>
      <c r="J1801" s="50">
        <v>73000</v>
      </c>
      <c r="K1801" s="50">
        <v>1830</v>
      </c>
      <c r="L1801" s="53">
        <v>1763</v>
      </c>
      <c r="M1801" s="63">
        <f t="shared" si="202"/>
        <v>0.35820895522388058</v>
      </c>
      <c r="N1801" s="42" t="str">
        <f>IFERROR(VLOOKUP(C1801, マスタ!$E$2:$G$33, 3, TRUE), "")</f>
        <v>繊維製品</v>
      </c>
      <c r="O1801" s="15" t="str">
        <f>IF(F1801 = "", "", TEXT( WORKDAY(TEXT(LEFT(F1801, FIND("(", F1801) - 1), "yyyy/mm/dd"), 1, マスタ!$A$2:$A$106), "yyyymmdd"))</f>
        <v>20170922</v>
      </c>
      <c r="P1801" s="16">
        <v>43000</v>
      </c>
      <c r="Q1801" s="56">
        <v>1785</v>
      </c>
      <c r="R1801" s="56">
        <v>1787</v>
      </c>
      <c r="S1801" s="56">
        <v>1708</v>
      </c>
      <c r="T1801" s="15" t="str">
        <f t="shared" si="203"/>
        <v>無</v>
      </c>
      <c r="U1801" s="15" t="str">
        <f t="shared" si="204"/>
        <v>有</v>
      </c>
      <c r="V1801" s="67">
        <f t="shared" si="205"/>
        <v>-1.1627906976744207E-2</v>
      </c>
      <c r="W1801" s="17" t="s">
        <v>966</v>
      </c>
      <c r="X1801" s="46">
        <v>-18</v>
      </c>
      <c r="Y1801" s="71">
        <f t="shared" si="206"/>
        <v>-9.9667774086378724</v>
      </c>
      <c r="Z1801" s="72">
        <v>1785</v>
      </c>
      <c r="AA1801" s="72">
        <v>1787</v>
      </c>
      <c r="AB1801" s="72">
        <v>1775</v>
      </c>
      <c r="AC1801" s="72">
        <v>1781</v>
      </c>
      <c r="AD1801" s="72">
        <v>5100</v>
      </c>
      <c r="AE1801" s="72">
        <v>1779</v>
      </c>
      <c r="AF1801" s="72">
        <v>1785</v>
      </c>
      <c r="AG1801" s="72">
        <v>1779</v>
      </c>
      <c r="AH1801" s="72">
        <v>1785</v>
      </c>
      <c r="AI1801" s="72">
        <v>300</v>
      </c>
      <c r="AJ1801" s="72">
        <v>1785</v>
      </c>
      <c r="AK1801" s="72">
        <v>1785</v>
      </c>
      <c r="AL1801" s="72">
        <v>1785</v>
      </c>
      <c r="AM1801" s="72">
        <v>1785</v>
      </c>
      <c r="AN1801" s="72">
        <v>100</v>
      </c>
      <c r="AO1801" s="72">
        <v>1780</v>
      </c>
      <c r="AP1801" s="72">
        <v>1780</v>
      </c>
      <c r="AQ1801" s="72">
        <v>1763</v>
      </c>
      <c r="AR1801" s="72">
        <v>1770</v>
      </c>
      <c r="AS1801" s="72">
        <v>2400</v>
      </c>
      <c r="AT1801" s="72">
        <v>1765</v>
      </c>
      <c r="AU1801" s="72">
        <v>1765</v>
      </c>
      <c r="AV1801" s="72">
        <v>1752</v>
      </c>
      <c r="AW1801" s="72">
        <v>1752</v>
      </c>
      <c r="AX1801" s="72">
        <v>2000</v>
      </c>
      <c r="AY1801" s="72">
        <v>1753</v>
      </c>
      <c r="AZ1801" s="72">
        <v>1753</v>
      </c>
      <c r="BA1801" s="72">
        <v>1751</v>
      </c>
      <c r="BB1801" s="72">
        <v>1753</v>
      </c>
      <c r="BC1801" s="72">
        <v>600</v>
      </c>
    </row>
    <row r="1802" spans="1:55" s="72" customFormat="1" ht="27">
      <c r="A1802" s="15" t="s">
        <v>18</v>
      </c>
      <c r="B1802" s="30">
        <v>21</v>
      </c>
      <c r="C1802" s="30">
        <v>3086</v>
      </c>
      <c r="D1802" s="10" t="s">
        <v>499</v>
      </c>
      <c r="E1802" s="15" t="s">
        <v>20</v>
      </c>
      <c r="F1802" s="15" t="s">
        <v>1141</v>
      </c>
      <c r="G1802" s="50">
        <v>1547</v>
      </c>
      <c r="H1802" s="50">
        <v>61</v>
      </c>
      <c r="I1802" s="58">
        <v>4.1000000000000002E-2</v>
      </c>
      <c r="J1802" s="50">
        <v>2432400</v>
      </c>
      <c r="K1802" s="50">
        <v>1557</v>
      </c>
      <c r="L1802" s="53">
        <v>1503</v>
      </c>
      <c r="M1802" s="63">
        <f t="shared" si="202"/>
        <v>0.18518518518518517</v>
      </c>
      <c r="N1802" s="42" t="str">
        <f>IFERROR(VLOOKUP(C1802, マスタ!$E$2:$G$33, 3, TRUE), "")</f>
        <v>繊維製品</v>
      </c>
      <c r="O1802" s="15" t="str">
        <f>IF(F1802 = "", "", TEXT( WORKDAY(TEXT(LEFT(F1802, FIND("(", F1802) - 1), "yyyy/mm/dd"), 1, マスタ!$A$2:$A$106), "yyyymmdd"))</f>
        <v>20170922</v>
      </c>
      <c r="P1802" s="16">
        <v>43000</v>
      </c>
      <c r="Q1802" s="56">
        <v>1551</v>
      </c>
      <c r="R1802" s="56">
        <v>1561</v>
      </c>
      <c r="S1802" s="56">
        <v>1506</v>
      </c>
      <c r="T1802" s="15" t="str">
        <f t="shared" si="203"/>
        <v>無</v>
      </c>
      <c r="U1802" s="15" t="str">
        <f t="shared" si="204"/>
        <v>有</v>
      </c>
      <c r="V1802" s="67">
        <f t="shared" si="205"/>
        <v>2.5856496444731647E-3</v>
      </c>
      <c r="W1802" s="17" t="s">
        <v>969</v>
      </c>
      <c r="X1802" s="46">
        <v>-10</v>
      </c>
      <c r="Y1802" s="71">
        <f t="shared" si="206"/>
        <v>-6.464124111182934</v>
      </c>
      <c r="Z1802" s="72">
        <v>1551</v>
      </c>
      <c r="AA1802" s="72">
        <v>1558</v>
      </c>
      <c r="AB1802" s="72">
        <v>1550</v>
      </c>
      <c r="AC1802" s="72">
        <v>1553</v>
      </c>
      <c r="AD1802" s="72">
        <v>153900</v>
      </c>
      <c r="AE1802" s="72">
        <v>1554</v>
      </c>
      <c r="AF1802" s="72">
        <v>1561</v>
      </c>
      <c r="AG1802" s="72">
        <v>1554</v>
      </c>
      <c r="AH1802" s="72">
        <v>1557</v>
      </c>
      <c r="AI1802" s="72">
        <v>95300</v>
      </c>
      <c r="AJ1802" s="72">
        <v>1557</v>
      </c>
      <c r="AK1802" s="72">
        <v>1557</v>
      </c>
      <c r="AL1802" s="72">
        <v>1548</v>
      </c>
      <c r="AM1802" s="72">
        <v>1549</v>
      </c>
      <c r="AN1802" s="72">
        <v>53700</v>
      </c>
      <c r="AO1802" s="72">
        <v>1548</v>
      </c>
      <c r="AP1802" s="72">
        <v>1548</v>
      </c>
      <c r="AQ1802" s="72">
        <v>1541</v>
      </c>
      <c r="AR1802" s="72">
        <v>1544</v>
      </c>
      <c r="AS1802" s="72">
        <v>57100</v>
      </c>
      <c r="AT1802" s="72">
        <v>1543</v>
      </c>
      <c r="AU1802" s="72">
        <v>1546</v>
      </c>
      <c r="AV1802" s="72">
        <v>1541</v>
      </c>
      <c r="AW1802" s="72">
        <v>1541</v>
      </c>
      <c r="AX1802" s="72">
        <v>33700</v>
      </c>
      <c r="AY1802" s="72">
        <v>1540</v>
      </c>
      <c r="AZ1802" s="72">
        <v>1543</v>
      </c>
      <c r="BA1802" s="72">
        <v>1538</v>
      </c>
      <c r="BB1802" s="72">
        <v>1541</v>
      </c>
      <c r="BC1802" s="72">
        <v>48900</v>
      </c>
    </row>
    <row r="1803" spans="1:55" s="72" customFormat="1" ht="15">
      <c r="A1803" s="15" t="s">
        <v>18</v>
      </c>
      <c r="B1803" s="30">
        <v>22</v>
      </c>
      <c r="C1803" s="30">
        <v>7309</v>
      </c>
      <c r="D1803" s="10" t="s">
        <v>1145</v>
      </c>
      <c r="E1803" s="15" t="s">
        <v>20</v>
      </c>
      <c r="F1803" s="15" t="s">
        <v>1141</v>
      </c>
      <c r="G1803" s="50">
        <v>15500</v>
      </c>
      <c r="H1803" s="50">
        <v>600</v>
      </c>
      <c r="I1803" s="58">
        <v>4.0300000000000002E-2</v>
      </c>
      <c r="J1803" s="50">
        <v>409400</v>
      </c>
      <c r="K1803" s="50">
        <v>15540</v>
      </c>
      <c r="L1803" s="53">
        <v>15000</v>
      </c>
      <c r="M1803" s="63">
        <f t="shared" si="202"/>
        <v>7.407407407407407E-2</v>
      </c>
      <c r="N1803" s="42" t="str">
        <f>IFERROR(VLOOKUP(C1803, マスタ!$E$2:$G$33, 3, TRUE), "")</f>
        <v>輸送用機械</v>
      </c>
      <c r="O1803" s="15" t="str">
        <f>IF(F1803 = "", "", TEXT( WORKDAY(TEXT(LEFT(F1803, FIND("(", F1803) - 1), "yyyy/mm/dd"), 1, マスタ!$A$2:$A$106), "yyyymmdd"))</f>
        <v>20170922</v>
      </c>
      <c r="P1803" s="16">
        <v>43000</v>
      </c>
      <c r="Q1803" s="56">
        <v>15660</v>
      </c>
      <c r="R1803" s="56">
        <v>15660</v>
      </c>
      <c r="S1803" s="56">
        <v>15450</v>
      </c>
      <c r="T1803" s="15" t="str">
        <f t="shared" si="203"/>
        <v>無</v>
      </c>
      <c r="U1803" s="15" t="str">
        <f t="shared" si="204"/>
        <v>有</v>
      </c>
      <c r="V1803" s="67">
        <f t="shared" si="205"/>
        <v>1.0322580645161228E-2</v>
      </c>
      <c r="W1803" s="17" t="s">
        <v>966</v>
      </c>
      <c r="X1803" s="46">
        <v>-155</v>
      </c>
      <c r="Y1803" s="71">
        <f t="shared" si="206"/>
        <v>-10</v>
      </c>
      <c r="Z1803" s="72">
        <v>15660</v>
      </c>
      <c r="AA1803" s="72">
        <v>15660</v>
      </c>
      <c r="AB1803" s="72">
        <v>15470</v>
      </c>
      <c r="AC1803" s="72">
        <v>15490</v>
      </c>
      <c r="AD1803" s="72">
        <v>33000</v>
      </c>
      <c r="AE1803" s="72">
        <v>15500</v>
      </c>
      <c r="AF1803" s="72">
        <v>15580</v>
      </c>
      <c r="AG1803" s="72">
        <v>15500</v>
      </c>
      <c r="AH1803" s="72">
        <v>15560</v>
      </c>
      <c r="AI1803" s="72">
        <v>6000</v>
      </c>
      <c r="AJ1803" s="72">
        <v>15580</v>
      </c>
      <c r="AK1803" s="72">
        <v>15630</v>
      </c>
      <c r="AL1803" s="72">
        <v>15570</v>
      </c>
      <c r="AM1803" s="72">
        <v>15630</v>
      </c>
      <c r="AN1803" s="72">
        <v>6500</v>
      </c>
      <c r="AO1803" s="72">
        <v>15630</v>
      </c>
      <c r="AP1803" s="72">
        <v>15630</v>
      </c>
      <c r="AQ1803" s="72">
        <v>15570</v>
      </c>
      <c r="AR1803" s="72">
        <v>15570</v>
      </c>
      <c r="AS1803" s="72">
        <v>5100</v>
      </c>
      <c r="AT1803" s="72">
        <v>15560</v>
      </c>
      <c r="AU1803" s="72">
        <v>15560</v>
      </c>
      <c r="AV1803" s="72">
        <v>15520</v>
      </c>
      <c r="AW1803" s="72">
        <v>15540</v>
      </c>
      <c r="AX1803" s="72">
        <v>7100</v>
      </c>
      <c r="AY1803" s="72">
        <v>15530</v>
      </c>
      <c r="AZ1803" s="72">
        <v>15570</v>
      </c>
      <c r="BA1803" s="72">
        <v>15530</v>
      </c>
      <c r="BB1803" s="72">
        <v>15550</v>
      </c>
      <c r="BC1803" s="72">
        <v>3800</v>
      </c>
    </row>
    <row r="1804" spans="1:55" s="72" customFormat="1" ht="27">
      <c r="A1804" s="15" t="s">
        <v>18</v>
      </c>
      <c r="B1804" s="30">
        <v>24</v>
      </c>
      <c r="C1804" s="30">
        <v>3053</v>
      </c>
      <c r="D1804" s="10" t="s">
        <v>1073</v>
      </c>
      <c r="E1804" s="15" t="s">
        <v>20</v>
      </c>
      <c r="F1804" s="15" t="s">
        <v>1141</v>
      </c>
      <c r="G1804" s="50">
        <v>3900</v>
      </c>
      <c r="H1804" s="50">
        <v>145</v>
      </c>
      <c r="I1804" s="58">
        <v>3.8600000000000002E-2</v>
      </c>
      <c r="J1804" s="50">
        <v>363100</v>
      </c>
      <c r="K1804" s="50">
        <v>3920</v>
      </c>
      <c r="L1804" s="53">
        <v>3760</v>
      </c>
      <c r="M1804" s="63">
        <f t="shared" si="202"/>
        <v>0.125</v>
      </c>
      <c r="N1804" s="42" t="str">
        <f>IFERROR(VLOOKUP(C1804, マスタ!$E$2:$G$33, 3, TRUE), "")</f>
        <v>繊維製品</v>
      </c>
      <c r="O1804" s="15" t="str">
        <f>IF(F1804 = "", "", TEXT( WORKDAY(TEXT(LEFT(F1804, FIND("(", F1804) - 1), "yyyy/mm/dd"), 1, マスタ!$A$2:$A$106), "yyyymmdd"))</f>
        <v>20170922</v>
      </c>
      <c r="P1804" s="16">
        <v>43000</v>
      </c>
      <c r="Q1804" s="56">
        <v>3945</v>
      </c>
      <c r="R1804" s="56">
        <v>4060</v>
      </c>
      <c r="S1804" s="56">
        <v>3805</v>
      </c>
      <c r="T1804" s="15" t="str">
        <f t="shared" si="203"/>
        <v>有</v>
      </c>
      <c r="U1804" s="15" t="str">
        <f t="shared" si="204"/>
        <v>有</v>
      </c>
      <c r="V1804" s="67">
        <f t="shared" si="205"/>
        <v>1.1538461538461497E-2</v>
      </c>
      <c r="W1804" s="17" t="s">
        <v>968</v>
      </c>
      <c r="X1804" s="46">
        <v>78</v>
      </c>
      <c r="Y1804" s="71">
        <f t="shared" si="206"/>
        <v>20</v>
      </c>
      <c r="Z1804" s="72">
        <v>3945</v>
      </c>
      <c r="AA1804" s="72">
        <v>3965</v>
      </c>
      <c r="AB1804" s="72">
        <v>3930</v>
      </c>
      <c r="AC1804" s="72">
        <v>3950</v>
      </c>
      <c r="AD1804" s="72">
        <v>42800</v>
      </c>
      <c r="AE1804" s="72">
        <v>3950</v>
      </c>
      <c r="AF1804" s="72">
        <v>4035</v>
      </c>
      <c r="AG1804" s="72">
        <v>3945</v>
      </c>
      <c r="AH1804" s="72">
        <v>4020</v>
      </c>
      <c r="AI1804" s="72">
        <v>64600</v>
      </c>
      <c r="AJ1804" s="72">
        <v>4015</v>
      </c>
      <c r="AK1804" s="72">
        <v>4020</v>
      </c>
      <c r="AL1804" s="72">
        <v>3965</v>
      </c>
      <c r="AM1804" s="72">
        <v>3970</v>
      </c>
      <c r="AN1804" s="72">
        <v>13400</v>
      </c>
      <c r="AO1804" s="72">
        <v>3985</v>
      </c>
      <c r="AP1804" s="72">
        <v>3985</v>
      </c>
      <c r="AQ1804" s="72">
        <v>3955</v>
      </c>
      <c r="AR1804" s="72">
        <v>3970</v>
      </c>
      <c r="AS1804" s="72">
        <v>12200</v>
      </c>
      <c r="AT1804" s="72">
        <v>3975</v>
      </c>
      <c r="AU1804" s="72">
        <v>3975</v>
      </c>
      <c r="AV1804" s="72">
        <v>3915</v>
      </c>
      <c r="AW1804" s="72">
        <v>3935</v>
      </c>
      <c r="AX1804" s="72">
        <v>32400</v>
      </c>
      <c r="AY1804" s="72">
        <v>3925</v>
      </c>
      <c r="AZ1804" s="72">
        <v>3940</v>
      </c>
      <c r="BA1804" s="72">
        <v>3895</v>
      </c>
      <c r="BB1804" s="72">
        <v>3905</v>
      </c>
      <c r="BC1804" s="72">
        <v>18300</v>
      </c>
    </row>
    <row r="1805" spans="1:55" s="72" customFormat="1" ht="15">
      <c r="A1805" s="15" t="s">
        <v>18</v>
      </c>
      <c r="B1805" s="30">
        <v>25</v>
      </c>
      <c r="C1805" s="30">
        <v>2772</v>
      </c>
      <c r="D1805" s="10" t="s">
        <v>183</v>
      </c>
      <c r="E1805" s="15" t="s">
        <v>20</v>
      </c>
      <c r="F1805" s="15" t="s">
        <v>1141</v>
      </c>
      <c r="G1805" s="50">
        <v>4740</v>
      </c>
      <c r="H1805" s="50">
        <v>175</v>
      </c>
      <c r="I1805" s="58">
        <v>3.8300000000000001E-2</v>
      </c>
      <c r="J1805" s="50">
        <v>411700</v>
      </c>
      <c r="K1805" s="50">
        <v>4895</v>
      </c>
      <c r="L1805" s="53">
        <v>4600</v>
      </c>
      <c r="M1805" s="63">
        <f t="shared" si="202"/>
        <v>0.52542372881355937</v>
      </c>
      <c r="N1805" s="42" t="str">
        <f>IFERROR(VLOOKUP(C1805, マスタ!$E$2:$G$33, 3, TRUE), "")</f>
        <v>食品</v>
      </c>
      <c r="O1805" s="15" t="str">
        <f>IF(F1805 = "", "", TEXT( WORKDAY(TEXT(LEFT(F1805, FIND("(", F1805) - 1), "yyyy/mm/dd"), 1, マスタ!$A$2:$A$106), "yyyymmdd"))</f>
        <v>20170922</v>
      </c>
      <c r="P1805" s="16">
        <v>43000</v>
      </c>
      <c r="Q1805" s="56">
        <v>4670</v>
      </c>
      <c r="R1805" s="56">
        <v>4690</v>
      </c>
      <c r="S1805" s="56">
        <v>4465</v>
      </c>
      <c r="T1805" s="15" t="str">
        <f t="shared" si="203"/>
        <v>無</v>
      </c>
      <c r="U1805" s="15" t="str">
        <f t="shared" si="204"/>
        <v>有</v>
      </c>
      <c r="V1805" s="67">
        <f t="shared" si="205"/>
        <v>-1.4767932489451518E-2</v>
      </c>
      <c r="W1805" s="17" t="s">
        <v>966</v>
      </c>
      <c r="X1805" s="46">
        <v>-47</v>
      </c>
      <c r="Y1805" s="71">
        <f t="shared" si="206"/>
        <v>-9.9156118143459917</v>
      </c>
      <c r="Z1805" s="72">
        <v>4670</v>
      </c>
      <c r="AA1805" s="72">
        <v>4690</v>
      </c>
      <c r="AB1805" s="72">
        <v>4645</v>
      </c>
      <c r="AC1805" s="72">
        <v>4645</v>
      </c>
      <c r="AD1805" s="72">
        <v>10800</v>
      </c>
      <c r="AE1805" s="72">
        <v>4650</v>
      </c>
      <c r="AF1805" s="72">
        <v>4665</v>
      </c>
      <c r="AG1805" s="72">
        <v>4560</v>
      </c>
      <c r="AH1805" s="72">
        <v>4575</v>
      </c>
      <c r="AI1805" s="72">
        <v>20400</v>
      </c>
      <c r="AJ1805" s="72">
        <v>4590</v>
      </c>
      <c r="AK1805" s="72">
        <v>4600</v>
      </c>
      <c r="AL1805" s="72">
        <v>4530</v>
      </c>
      <c r="AM1805" s="72">
        <v>4535</v>
      </c>
      <c r="AN1805" s="72">
        <v>12800</v>
      </c>
      <c r="AO1805" s="72">
        <v>4540</v>
      </c>
      <c r="AP1805" s="72">
        <v>4580</v>
      </c>
      <c r="AQ1805" s="72">
        <v>4535</v>
      </c>
      <c r="AR1805" s="72">
        <v>4560</v>
      </c>
      <c r="AS1805" s="72">
        <v>6200</v>
      </c>
      <c r="AT1805" s="72">
        <v>4560</v>
      </c>
      <c r="AU1805" s="72">
        <v>4570</v>
      </c>
      <c r="AV1805" s="72">
        <v>4535</v>
      </c>
      <c r="AW1805" s="72">
        <v>4560</v>
      </c>
      <c r="AX1805" s="72">
        <v>5400</v>
      </c>
      <c r="AY1805" s="72">
        <v>4560</v>
      </c>
      <c r="AZ1805" s="72">
        <v>4595</v>
      </c>
      <c r="BA1805" s="72">
        <v>4560</v>
      </c>
      <c r="BB1805" s="72">
        <v>4560</v>
      </c>
      <c r="BC1805" s="72">
        <v>4200</v>
      </c>
    </row>
    <row r="1806" spans="1:55" s="72" customFormat="1" ht="15">
      <c r="A1806" s="15" t="s">
        <v>18</v>
      </c>
      <c r="B1806" s="30">
        <v>26</v>
      </c>
      <c r="C1806" s="30">
        <v>1963</v>
      </c>
      <c r="D1806" s="10" t="s">
        <v>1146</v>
      </c>
      <c r="E1806" s="15" t="s">
        <v>20</v>
      </c>
      <c r="F1806" s="15" t="s">
        <v>1141</v>
      </c>
      <c r="G1806" s="50">
        <v>1816</v>
      </c>
      <c r="H1806" s="50">
        <v>67</v>
      </c>
      <c r="I1806" s="58">
        <v>3.8300000000000001E-2</v>
      </c>
      <c r="J1806" s="50">
        <v>2378400</v>
      </c>
      <c r="K1806" s="50">
        <v>1834</v>
      </c>
      <c r="L1806" s="53">
        <v>1775</v>
      </c>
      <c r="M1806" s="63">
        <f t="shared" si="202"/>
        <v>0.30508474576271188</v>
      </c>
      <c r="N1806" s="42" t="str">
        <f>IFERROR(VLOOKUP(C1806, マスタ!$E$2:$G$33, 3, TRUE), "")</f>
        <v>建設</v>
      </c>
      <c r="O1806" s="15" t="str">
        <f>IF(F1806 = "", "", TEXT( WORKDAY(TEXT(LEFT(F1806, FIND("(", F1806) - 1), "yyyy/mm/dd"), 1, マスタ!$A$2:$A$106), "yyyymmdd"))</f>
        <v>20170922</v>
      </c>
      <c r="P1806" s="16">
        <v>43000</v>
      </c>
      <c r="Q1806" s="56">
        <v>1839</v>
      </c>
      <c r="R1806" s="56">
        <v>1840</v>
      </c>
      <c r="S1806" s="56">
        <v>1788</v>
      </c>
      <c r="T1806" s="15" t="str">
        <f t="shared" si="203"/>
        <v>無</v>
      </c>
      <c r="U1806" s="15" t="str">
        <f t="shared" si="204"/>
        <v>有</v>
      </c>
      <c r="V1806" s="67">
        <f t="shared" si="205"/>
        <v>1.2665198237885367E-2</v>
      </c>
      <c r="W1806" s="17" t="s">
        <v>966</v>
      </c>
      <c r="X1806" s="46">
        <v>-18</v>
      </c>
      <c r="Y1806" s="71">
        <f t="shared" si="206"/>
        <v>-9.9118942731277535</v>
      </c>
      <c r="Z1806" s="72">
        <v>1839</v>
      </c>
      <c r="AA1806" s="72">
        <v>1840</v>
      </c>
      <c r="AB1806" s="72">
        <v>1822</v>
      </c>
      <c r="AC1806" s="72">
        <v>1827</v>
      </c>
      <c r="AD1806" s="72">
        <v>249700</v>
      </c>
      <c r="AE1806" s="72">
        <v>1827</v>
      </c>
      <c r="AF1806" s="72">
        <v>1828</v>
      </c>
      <c r="AG1806" s="72">
        <v>1821</v>
      </c>
      <c r="AH1806" s="72">
        <v>1824</v>
      </c>
      <c r="AI1806" s="72">
        <v>23800</v>
      </c>
      <c r="AJ1806" s="72">
        <v>1824</v>
      </c>
      <c r="AK1806" s="72">
        <v>1829</v>
      </c>
      <c r="AL1806" s="72">
        <v>1824</v>
      </c>
      <c r="AM1806" s="72">
        <v>1828</v>
      </c>
      <c r="AN1806" s="72">
        <v>15500</v>
      </c>
      <c r="AO1806" s="72">
        <v>1829</v>
      </c>
      <c r="AP1806" s="72">
        <v>1830</v>
      </c>
      <c r="AQ1806" s="72">
        <v>1826</v>
      </c>
      <c r="AR1806" s="72">
        <v>1828</v>
      </c>
      <c r="AS1806" s="72">
        <v>20200</v>
      </c>
      <c r="AT1806" s="72">
        <v>1826</v>
      </c>
      <c r="AU1806" s="72">
        <v>1826</v>
      </c>
      <c r="AV1806" s="72">
        <v>1821</v>
      </c>
      <c r="AW1806" s="72">
        <v>1822</v>
      </c>
      <c r="AX1806" s="72">
        <v>18700</v>
      </c>
      <c r="AY1806" s="72">
        <v>1822</v>
      </c>
      <c r="AZ1806" s="72">
        <v>1822</v>
      </c>
      <c r="BA1806" s="72">
        <v>1820</v>
      </c>
      <c r="BB1806" s="72">
        <v>1820</v>
      </c>
      <c r="BC1806" s="72">
        <v>27000</v>
      </c>
    </row>
    <row r="1807" spans="1:55" s="72" customFormat="1" ht="27">
      <c r="A1807" s="15" t="s">
        <v>18</v>
      </c>
      <c r="B1807" s="30">
        <v>27</v>
      </c>
      <c r="C1807" s="30">
        <v>3756</v>
      </c>
      <c r="D1807" s="10" t="s">
        <v>522</v>
      </c>
      <c r="E1807" s="15" t="s">
        <v>20</v>
      </c>
      <c r="F1807" s="15" t="s">
        <v>1141</v>
      </c>
      <c r="G1807" s="50">
        <v>1147</v>
      </c>
      <c r="H1807" s="50">
        <v>42</v>
      </c>
      <c r="I1807" s="58">
        <v>3.7999999999999999E-2</v>
      </c>
      <c r="J1807" s="50">
        <v>379900</v>
      </c>
      <c r="K1807" s="50">
        <v>1165</v>
      </c>
      <c r="L1807" s="53">
        <v>1116</v>
      </c>
      <c r="M1807" s="63">
        <f t="shared" si="202"/>
        <v>0.36734693877551022</v>
      </c>
      <c r="N1807" s="42" t="str">
        <f>IFERROR(VLOOKUP(C1807, マスタ!$E$2:$G$33, 3, TRUE), "")</f>
        <v>パルプ・紙</v>
      </c>
      <c r="O1807" s="15" t="str">
        <f>IF(F1807 = "", "", TEXT( WORKDAY(TEXT(LEFT(F1807, FIND("(", F1807) - 1), "yyyy/mm/dd"), 1, マスタ!$A$2:$A$106), "yyyymmdd"))</f>
        <v>20170922</v>
      </c>
      <c r="P1807" s="16">
        <v>43000</v>
      </c>
      <c r="Q1807" s="56">
        <v>1153</v>
      </c>
      <c r="R1807" s="56">
        <v>1153</v>
      </c>
      <c r="S1807" s="56">
        <v>1118</v>
      </c>
      <c r="T1807" s="15" t="str">
        <f t="shared" si="203"/>
        <v>無</v>
      </c>
      <c r="U1807" s="15" t="str">
        <f t="shared" si="204"/>
        <v>有</v>
      </c>
      <c r="V1807" s="67">
        <f t="shared" si="205"/>
        <v>5.2310374891020306E-3</v>
      </c>
      <c r="W1807" s="17" t="s">
        <v>966</v>
      </c>
      <c r="X1807" s="46">
        <v>-11</v>
      </c>
      <c r="Y1807" s="71">
        <f t="shared" si="206"/>
        <v>-9.5902353966870102</v>
      </c>
      <c r="Z1807" s="72">
        <v>1153</v>
      </c>
      <c r="AA1807" s="72">
        <v>1153</v>
      </c>
      <c r="AB1807" s="72">
        <v>1146</v>
      </c>
      <c r="AC1807" s="72">
        <v>1148</v>
      </c>
      <c r="AD1807" s="72">
        <v>23100</v>
      </c>
      <c r="AE1807" s="72">
        <v>1149</v>
      </c>
      <c r="AF1807" s="72">
        <v>1152</v>
      </c>
      <c r="AG1807" s="72">
        <v>1144</v>
      </c>
      <c r="AH1807" s="72">
        <v>1145</v>
      </c>
      <c r="AI1807" s="72">
        <v>9700</v>
      </c>
      <c r="AJ1807" s="72">
        <v>1144</v>
      </c>
      <c r="AK1807" s="72">
        <v>1144</v>
      </c>
      <c r="AL1807" s="72">
        <v>1141</v>
      </c>
      <c r="AM1807" s="72">
        <v>1141</v>
      </c>
      <c r="AN1807" s="72">
        <v>1800</v>
      </c>
      <c r="AO1807" s="72">
        <v>1140</v>
      </c>
      <c r="AP1807" s="72">
        <v>1145</v>
      </c>
      <c r="AQ1807" s="72">
        <v>1139</v>
      </c>
      <c r="AR1807" s="72">
        <v>1143</v>
      </c>
      <c r="AS1807" s="72">
        <v>3400</v>
      </c>
      <c r="AT1807" s="72">
        <v>1141</v>
      </c>
      <c r="AU1807" s="72">
        <v>1147</v>
      </c>
      <c r="AV1807" s="72">
        <v>1141</v>
      </c>
      <c r="AW1807" s="72">
        <v>1143</v>
      </c>
      <c r="AX1807" s="72">
        <v>3100</v>
      </c>
      <c r="AY1807" s="72">
        <v>1141</v>
      </c>
      <c r="AZ1807" s="72">
        <v>1142</v>
      </c>
      <c r="BA1807" s="72">
        <v>1141</v>
      </c>
      <c r="BB1807" s="72">
        <v>1142</v>
      </c>
      <c r="BC1807" s="72">
        <v>1200</v>
      </c>
    </row>
    <row r="1808" spans="1:55" s="72" customFormat="1" ht="15">
      <c r="A1808" s="15" t="s">
        <v>18</v>
      </c>
      <c r="B1808" s="30">
        <v>28</v>
      </c>
      <c r="C1808" s="30">
        <v>7915</v>
      </c>
      <c r="D1808" s="10" t="s">
        <v>231</v>
      </c>
      <c r="E1808" s="15" t="s">
        <v>20</v>
      </c>
      <c r="F1808" s="15" t="s">
        <v>1141</v>
      </c>
      <c r="G1808" s="50">
        <v>3035</v>
      </c>
      <c r="H1808" s="50">
        <v>111</v>
      </c>
      <c r="I1808" s="58">
        <v>3.7999999999999999E-2</v>
      </c>
      <c r="J1808" s="50">
        <v>815500</v>
      </c>
      <c r="K1808" s="50">
        <v>3080</v>
      </c>
      <c r="L1808" s="53">
        <v>2870</v>
      </c>
      <c r="M1808" s="63">
        <f t="shared" si="202"/>
        <v>0.21428571428571427</v>
      </c>
      <c r="N1808" s="42" t="str">
        <f>IFERROR(VLOOKUP(C1808, マスタ!$E$2:$G$33, 3, TRUE), "")</f>
        <v>その他製品</v>
      </c>
      <c r="O1808" s="15" t="str">
        <f>IF(F1808 = "", "", TEXT( WORKDAY(TEXT(LEFT(F1808, FIND("(", F1808) - 1), "yyyy/mm/dd"), 1, マスタ!$A$2:$A$106), "yyyymmdd"))</f>
        <v>20170922</v>
      </c>
      <c r="P1808" s="16">
        <v>43000</v>
      </c>
      <c r="Q1808" s="56">
        <v>3010</v>
      </c>
      <c r="R1808" s="56">
        <v>3065</v>
      </c>
      <c r="S1808" s="56">
        <v>2971</v>
      </c>
      <c r="T1808" s="15" t="str">
        <f t="shared" si="203"/>
        <v>有</v>
      </c>
      <c r="U1808" s="15" t="str">
        <f t="shared" si="204"/>
        <v>有</v>
      </c>
      <c r="V1808" s="67">
        <f t="shared" si="205"/>
        <v>-8.2372322899505468E-3</v>
      </c>
      <c r="W1808" s="17" t="s">
        <v>966</v>
      </c>
      <c r="X1808" s="46">
        <v>-30</v>
      </c>
      <c r="Y1808" s="71">
        <f t="shared" si="206"/>
        <v>-9.8846787479406917</v>
      </c>
      <c r="Z1808" s="72">
        <v>3010</v>
      </c>
      <c r="AA1808" s="72">
        <v>3015</v>
      </c>
      <c r="AB1808" s="72">
        <v>2985</v>
      </c>
      <c r="AC1808" s="72">
        <v>3000</v>
      </c>
      <c r="AD1808" s="72">
        <v>21000</v>
      </c>
      <c r="AE1808" s="72">
        <v>3000</v>
      </c>
      <c r="AF1808" s="72">
        <v>3000</v>
      </c>
      <c r="AG1808" s="72">
        <v>2982</v>
      </c>
      <c r="AH1808" s="72">
        <v>2983</v>
      </c>
      <c r="AI1808" s="72">
        <v>20700</v>
      </c>
      <c r="AJ1808" s="72">
        <v>2982</v>
      </c>
      <c r="AK1808" s="72">
        <v>2985</v>
      </c>
      <c r="AL1808" s="72">
        <v>2978</v>
      </c>
      <c r="AM1808" s="72">
        <v>2980</v>
      </c>
      <c r="AN1808" s="72">
        <v>24400</v>
      </c>
      <c r="AO1808" s="72">
        <v>2982</v>
      </c>
      <c r="AP1808" s="72">
        <v>2994</v>
      </c>
      <c r="AQ1808" s="72">
        <v>2971</v>
      </c>
      <c r="AR1808" s="72">
        <v>2992</v>
      </c>
      <c r="AS1808" s="72">
        <v>38500</v>
      </c>
      <c r="AT1808" s="72">
        <v>2990</v>
      </c>
      <c r="AU1808" s="72">
        <v>3000</v>
      </c>
      <c r="AV1808" s="72">
        <v>2983</v>
      </c>
      <c r="AW1808" s="72">
        <v>2992</v>
      </c>
      <c r="AX1808" s="72">
        <v>10500</v>
      </c>
      <c r="AY1808" s="72">
        <v>2990</v>
      </c>
      <c r="AZ1808" s="72">
        <v>2992</v>
      </c>
      <c r="BA1808" s="72">
        <v>2977</v>
      </c>
      <c r="BB1808" s="72">
        <v>2982</v>
      </c>
      <c r="BC1808" s="72">
        <v>6300</v>
      </c>
    </row>
    <row r="1809" spans="1:55" s="72" customFormat="1" ht="15">
      <c r="A1809" s="15" t="s">
        <v>18</v>
      </c>
      <c r="B1809" s="30">
        <v>29</v>
      </c>
      <c r="C1809" s="30">
        <v>6376</v>
      </c>
      <c r="D1809" s="10" t="s">
        <v>227</v>
      </c>
      <c r="E1809" s="15" t="s">
        <v>20</v>
      </c>
      <c r="F1809" s="15" t="s">
        <v>1141</v>
      </c>
      <c r="G1809" s="50">
        <v>1016</v>
      </c>
      <c r="H1809" s="50">
        <v>36</v>
      </c>
      <c r="I1809" s="58">
        <v>3.6700000000000003E-2</v>
      </c>
      <c r="J1809" s="50">
        <v>777000</v>
      </c>
      <c r="K1809" s="50">
        <v>1022</v>
      </c>
      <c r="L1809" s="53">
        <v>987</v>
      </c>
      <c r="M1809" s="63">
        <f t="shared" si="202"/>
        <v>0.17142857142857143</v>
      </c>
      <c r="N1809" s="42" t="str">
        <f>IFERROR(VLOOKUP(C1809, マスタ!$E$2:$G$33, 3, TRUE), "")</f>
        <v>機械</v>
      </c>
      <c r="O1809" s="15" t="str">
        <f>IF(F1809 = "", "", TEXT( WORKDAY(TEXT(LEFT(F1809, FIND("(", F1809) - 1), "yyyy/mm/dd"), 1, マスタ!$A$2:$A$106), "yyyymmdd"))</f>
        <v>20170922</v>
      </c>
      <c r="P1809" s="16">
        <v>43000</v>
      </c>
      <c r="Q1809" s="56">
        <v>1019</v>
      </c>
      <c r="R1809" s="56">
        <v>1023</v>
      </c>
      <c r="S1809" s="56">
        <v>1009</v>
      </c>
      <c r="T1809" s="15" t="str">
        <f t="shared" si="203"/>
        <v>無</v>
      </c>
      <c r="U1809" s="15" t="str">
        <f t="shared" si="204"/>
        <v>有</v>
      </c>
      <c r="V1809" s="67">
        <f t="shared" si="205"/>
        <v>2.9527559055118058E-3</v>
      </c>
      <c r="W1809" s="17" t="s">
        <v>966</v>
      </c>
      <c r="X1809" s="46">
        <v>-10</v>
      </c>
      <c r="Y1809" s="71">
        <f t="shared" si="206"/>
        <v>-9.8425196850393704</v>
      </c>
      <c r="Z1809" s="72">
        <v>1019</v>
      </c>
      <c r="AA1809" s="72">
        <v>1019</v>
      </c>
      <c r="AB1809" s="72">
        <v>1009</v>
      </c>
      <c r="AC1809" s="72">
        <v>1017</v>
      </c>
      <c r="AD1809" s="72">
        <v>29000</v>
      </c>
      <c r="AE1809" s="72">
        <v>1017</v>
      </c>
      <c r="AF1809" s="72">
        <v>1021</v>
      </c>
      <c r="AG1809" s="72">
        <v>1017</v>
      </c>
      <c r="AH1809" s="72">
        <v>1019</v>
      </c>
      <c r="AI1809" s="72">
        <v>13600</v>
      </c>
      <c r="AJ1809" s="72">
        <v>1020</v>
      </c>
      <c r="AK1809" s="72">
        <v>1022</v>
      </c>
      <c r="AL1809" s="72">
        <v>1020</v>
      </c>
      <c r="AM1809" s="72">
        <v>1021</v>
      </c>
      <c r="AN1809" s="72">
        <v>7400</v>
      </c>
      <c r="AO1809" s="72">
        <v>1021</v>
      </c>
      <c r="AP1809" s="72">
        <v>1023</v>
      </c>
      <c r="AQ1809" s="72">
        <v>1021</v>
      </c>
      <c r="AR1809" s="72">
        <v>1021</v>
      </c>
      <c r="AS1809" s="72">
        <v>6200</v>
      </c>
      <c r="AT1809" s="72">
        <v>1021</v>
      </c>
      <c r="AU1809" s="72">
        <v>1021</v>
      </c>
      <c r="AV1809" s="72">
        <v>1020</v>
      </c>
      <c r="AW1809" s="72">
        <v>1020</v>
      </c>
      <c r="AX1809" s="72">
        <v>4400</v>
      </c>
      <c r="AY1809" s="72">
        <v>1019</v>
      </c>
      <c r="AZ1809" s="72">
        <v>1020</v>
      </c>
      <c r="BA1809" s="72">
        <v>1017</v>
      </c>
      <c r="BB1809" s="72">
        <v>1017</v>
      </c>
      <c r="BC1809" s="72">
        <v>4300</v>
      </c>
    </row>
    <row r="1810" spans="1:55" s="72" customFormat="1" ht="27">
      <c r="A1810" s="15" t="s">
        <v>18</v>
      </c>
      <c r="B1810" s="30">
        <v>30</v>
      </c>
      <c r="C1810" s="30">
        <v>1605</v>
      </c>
      <c r="D1810" s="10" t="s">
        <v>1147</v>
      </c>
      <c r="E1810" s="15" t="s">
        <v>20</v>
      </c>
      <c r="F1810" s="15" t="s">
        <v>1141</v>
      </c>
      <c r="G1810" s="50">
        <v>1179</v>
      </c>
      <c r="H1810" s="50">
        <v>41.5</v>
      </c>
      <c r="I1810" s="58">
        <v>3.6499999999999998E-2</v>
      </c>
      <c r="J1810" s="50">
        <v>11524000</v>
      </c>
      <c r="K1810" s="50">
        <v>1189</v>
      </c>
      <c r="L1810" s="53">
        <v>1162</v>
      </c>
      <c r="M1810" s="63">
        <f t="shared" si="202"/>
        <v>0.37037037037037035</v>
      </c>
      <c r="N1810" s="42" t="str">
        <f>IFERROR(VLOOKUP(C1810, マスタ!$E$2:$G$33, 3, TRUE), "")</f>
        <v>鉱業</v>
      </c>
      <c r="O1810" s="15" t="str">
        <f>IF(F1810 = "", "", TEXT( WORKDAY(TEXT(LEFT(F1810, FIND("(", F1810) - 1), "yyyy/mm/dd"), 1, マスタ!$A$2:$A$106), "yyyymmdd"))</f>
        <v>20170922</v>
      </c>
      <c r="P1810" s="16">
        <v>43000</v>
      </c>
      <c r="Q1810" s="56">
        <v>1177</v>
      </c>
      <c r="R1810" s="56">
        <v>1187.5</v>
      </c>
      <c r="S1810" s="56">
        <v>1165</v>
      </c>
      <c r="T1810" s="15" t="str">
        <f t="shared" si="203"/>
        <v>無</v>
      </c>
      <c r="U1810" s="15" t="str">
        <f t="shared" si="204"/>
        <v>有</v>
      </c>
      <c r="V1810" s="67">
        <f t="shared" si="205"/>
        <v>-1.6963528413910245E-3</v>
      </c>
      <c r="W1810" s="17" t="s">
        <v>967</v>
      </c>
      <c r="X1810" s="46">
        <v>3</v>
      </c>
      <c r="Y1810" s="71">
        <f t="shared" si="206"/>
        <v>2.5445292620865141</v>
      </c>
      <c r="Z1810" s="72">
        <v>1177</v>
      </c>
      <c r="AA1810" s="72">
        <v>1184</v>
      </c>
      <c r="AB1810" s="72">
        <v>1175</v>
      </c>
      <c r="AC1810" s="72">
        <v>1181</v>
      </c>
      <c r="AD1810" s="72">
        <v>404000</v>
      </c>
      <c r="AE1810" s="72">
        <v>1180.5</v>
      </c>
      <c r="AF1810" s="72">
        <v>1184.5</v>
      </c>
      <c r="AG1810" s="72">
        <v>1180</v>
      </c>
      <c r="AH1810" s="72">
        <v>1184</v>
      </c>
      <c r="AI1810" s="72">
        <v>89300</v>
      </c>
      <c r="AJ1810" s="72">
        <v>1184</v>
      </c>
      <c r="AK1810" s="72">
        <v>1187.5</v>
      </c>
      <c r="AL1810" s="72">
        <v>1183.5</v>
      </c>
      <c r="AM1810" s="72">
        <v>1187.5</v>
      </c>
      <c r="AN1810" s="72">
        <v>79200</v>
      </c>
      <c r="AO1810" s="72">
        <v>1187.5</v>
      </c>
      <c r="AP1810" s="72">
        <v>1187.5</v>
      </c>
      <c r="AQ1810" s="72">
        <v>1182.5</v>
      </c>
      <c r="AR1810" s="72">
        <v>1182.5</v>
      </c>
      <c r="AS1810" s="72">
        <v>117200</v>
      </c>
      <c r="AT1810" s="72">
        <v>1182.5</v>
      </c>
      <c r="AU1810" s="72">
        <v>1184</v>
      </c>
      <c r="AV1810" s="72">
        <v>1179.5</v>
      </c>
      <c r="AW1810" s="72">
        <v>1180</v>
      </c>
      <c r="AX1810" s="72">
        <v>119500</v>
      </c>
      <c r="AY1810" s="72">
        <v>1179.5</v>
      </c>
      <c r="AZ1810" s="72">
        <v>1180</v>
      </c>
      <c r="BA1810" s="72">
        <v>1177.5</v>
      </c>
      <c r="BB1810" s="72">
        <v>1177.5</v>
      </c>
      <c r="BC1810" s="72">
        <v>48600</v>
      </c>
    </row>
    <row r="1811" spans="1:55" s="72" customFormat="1" ht="15">
      <c r="A1811" s="15" t="s">
        <v>18</v>
      </c>
      <c r="B1811" s="30">
        <v>32</v>
      </c>
      <c r="C1811" s="30">
        <v>6804</v>
      </c>
      <c r="D1811" s="10" t="s">
        <v>363</v>
      </c>
      <c r="E1811" s="15" t="s">
        <v>20</v>
      </c>
      <c r="F1811" s="15" t="s">
        <v>1141</v>
      </c>
      <c r="G1811" s="50">
        <v>1892</v>
      </c>
      <c r="H1811" s="50">
        <v>64</v>
      </c>
      <c r="I1811" s="58">
        <v>3.5000000000000003E-2</v>
      </c>
      <c r="J1811" s="50">
        <v>2662100</v>
      </c>
      <c r="K1811" s="50">
        <v>1937</v>
      </c>
      <c r="L1811" s="53">
        <v>1840</v>
      </c>
      <c r="M1811" s="63">
        <f t="shared" si="202"/>
        <v>0.46391752577319589</v>
      </c>
      <c r="N1811" s="42" t="str">
        <f>IFERROR(VLOOKUP(C1811, マスタ!$E$2:$G$33, 3, TRUE), "")</f>
        <v>電気</v>
      </c>
      <c r="O1811" s="15" t="str">
        <f>IF(F1811 = "", "", TEXT( WORKDAY(TEXT(LEFT(F1811, FIND("(", F1811) - 1), "yyyy/mm/dd"), 1, マスタ!$A$2:$A$106), "yyyymmdd"))</f>
        <v>20170922</v>
      </c>
      <c r="P1811" s="16">
        <v>43000</v>
      </c>
      <c r="Q1811" s="56">
        <v>1875</v>
      </c>
      <c r="R1811" s="56">
        <v>1890</v>
      </c>
      <c r="S1811" s="56">
        <v>1835</v>
      </c>
      <c r="T1811" s="15" t="str">
        <f t="shared" si="203"/>
        <v>無</v>
      </c>
      <c r="U1811" s="15" t="str">
        <f t="shared" si="204"/>
        <v>有</v>
      </c>
      <c r="V1811" s="67">
        <f t="shared" si="205"/>
        <v>-8.9852008456660082E-3</v>
      </c>
      <c r="W1811" s="17" t="s">
        <v>966</v>
      </c>
      <c r="X1811" s="46">
        <v>-18</v>
      </c>
      <c r="Y1811" s="71">
        <f t="shared" si="206"/>
        <v>-9.513742071881607</v>
      </c>
      <c r="Z1811" s="72">
        <v>1875</v>
      </c>
      <c r="AA1811" s="72">
        <v>1877</v>
      </c>
      <c r="AB1811" s="72">
        <v>1858</v>
      </c>
      <c r="AC1811" s="72">
        <v>1870</v>
      </c>
      <c r="AD1811" s="72">
        <v>127600</v>
      </c>
      <c r="AE1811" s="72">
        <v>1872</v>
      </c>
      <c r="AF1811" s="72">
        <v>1876</v>
      </c>
      <c r="AG1811" s="72">
        <v>1856</v>
      </c>
      <c r="AH1811" s="72">
        <v>1859</v>
      </c>
      <c r="AI1811" s="72">
        <v>106700</v>
      </c>
      <c r="AJ1811" s="72">
        <v>1856</v>
      </c>
      <c r="AK1811" s="72">
        <v>1860</v>
      </c>
      <c r="AL1811" s="72">
        <v>1850</v>
      </c>
      <c r="AM1811" s="72">
        <v>1859</v>
      </c>
      <c r="AN1811" s="72">
        <v>20700</v>
      </c>
      <c r="AO1811" s="72">
        <v>1857</v>
      </c>
      <c r="AP1811" s="72">
        <v>1859</v>
      </c>
      <c r="AQ1811" s="72">
        <v>1851</v>
      </c>
      <c r="AR1811" s="72">
        <v>1855</v>
      </c>
      <c r="AS1811" s="72">
        <v>19200</v>
      </c>
      <c r="AT1811" s="72">
        <v>1855</v>
      </c>
      <c r="AU1811" s="72">
        <v>1857</v>
      </c>
      <c r="AV1811" s="72">
        <v>1847</v>
      </c>
      <c r="AW1811" s="72">
        <v>1847</v>
      </c>
      <c r="AX1811" s="72">
        <v>18800</v>
      </c>
      <c r="AY1811" s="72">
        <v>1848</v>
      </c>
      <c r="AZ1811" s="72">
        <v>1852</v>
      </c>
      <c r="BA1811" s="72">
        <v>1847</v>
      </c>
      <c r="BB1811" s="72">
        <v>1852</v>
      </c>
      <c r="BC1811" s="72">
        <v>7900</v>
      </c>
    </row>
    <row r="1812" spans="1:55" s="72" customFormat="1" ht="15">
      <c r="A1812" s="15" t="s">
        <v>18</v>
      </c>
      <c r="B1812" s="30">
        <v>34</v>
      </c>
      <c r="C1812" s="30">
        <v>8801</v>
      </c>
      <c r="D1812" s="10" t="s">
        <v>1148</v>
      </c>
      <c r="E1812" s="15" t="s">
        <v>20</v>
      </c>
      <c r="F1812" s="15" t="s">
        <v>1141</v>
      </c>
      <c r="G1812" s="50">
        <v>2422.5</v>
      </c>
      <c r="H1812" s="50">
        <v>81</v>
      </c>
      <c r="I1812" s="58">
        <v>3.4599999999999999E-2</v>
      </c>
      <c r="J1812" s="50">
        <v>10195800</v>
      </c>
      <c r="K1812" s="50">
        <v>2478.5</v>
      </c>
      <c r="L1812" s="53">
        <v>2354</v>
      </c>
      <c r="M1812" s="63">
        <f t="shared" si="202"/>
        <v>0.44979919678714858</v>
      </c>
      <c r="N1812" s="42" t="str">
        <f>IFERROR(VLOOKUP(C1812, マスタ!$E$2:$G$33, 3, TRUE), "")</f>
        <v>不動産</v>
      </c>
      <c r="O1812" s="15" t="str">
        <f>IF(F1812 = "", "", TEXT( WORKDAY(TEXT(LEFT(F1812, FIND("(", F1812) - 1), "yyyy/mm/dd"), 1, マスタ!$A$2:$A$106), "yyyymmdd"))</f>
        <v>20170922</v>
      </c>
      <c r="P1812" s="16">
        <v>43000</v>
      </c>
      <c r="Q1812" s="56">
        <v>2439.5</v>
      </c>
      <c r="R1812" s="56">
        <v>2471.5</v>
      </c>
      <c r="S1812" s="56">
        <v>2423</v>
      </c>
      <c r="T1812" s="15" t="str">
        <f t="shared" si="203"/>
        <v>有</v>
      </c>
      <c r="U1812" s="15" t="str">
        <f t="shared" si="204"/>
        <v>無</v>
      </c>
      <c r="V1812" s="67">
        <f t="shared" si="205"/>
        <v>7.0175438596491446E-3</v>
      </c>
      <c r="W1812" s="17" t="s">
        <v>967</v>
      </c>
      <c r="X1812" s="46">
        <v>15.5</v>
      </c>
      <c r="Y1812" s="71">
        <f t="shared" si="206"/>
        <v>6.3983488132094948</v>
      </c>
      <c r="Z1812" s="72">
        <v>2439.5</v>
      </c>
      <c r="AA1812" s="72">
        <v>2463</v>
      </c>
      <c r="AB1812" s="72">
        <v>2433.5</v>
      </c>
      <c r="AC1812" s="72">
        <v>2462</v>
      </c>
      <c r="AD1812" s="72">
        <v>667900</v>
      </c>
      <c r="AE1812" s="72">
        <v>2463.5</v>
      </c>
      <c r="AF1812" s="72">
        <v>2471.5</v>
      </c>
      <c r="AG1812" s="72">
        <v>2461.5</v>
      </c>
      <c r="AH1812" s="72">
        <v>2467.5</v>
      </c>
      <c r="AI1812" s="72">
        <v>306600</v>
      </c>
      <c r="AJ1812" s="72">
        <v>2467</v>
      </c>
      <c r="AK1812" s="72">
        <v>2471.5</v>
      </c>
      <c r="AL1812" s="72">
        <v>2465.5</v>
      </c>
      <c r="AM1812" s="72">
        <v>2466</v>
      </c>
      <c r="AN1812" s="72">
        <v>116500</v>
      </c>
      <c r="AO1812" s="72">
        <v>2465.5</v>
      </c>
      <c r="AP1812" s="72">
        <v>2466.5</v>
      </c>
      <c r="AQ1812" s="72">
        <v>2449</v>
      </c>
      <c r="AR1812" s="72">
        <v>2452</v>
      </c>
      <c r="AS1812" s="72">
        <v>132200</v>
      </c>
      <c r="AT1812" s="72">
        <v>2451.5</v>
      </c>
      <c r="AU1812" s="72">
        <v>2455.5</v>
      </c>
      <c r="AV1812" s="72">
        <v>2444.5</v>
      </c>
      <c r="AW1812" s="72">
        <v>2455</v>
      </c>
      <c r="AX1812" s="72">
        <v>179000</v>
      </c>
      <c r="AY1812" s="72">
        <v>2456.5</v>
      </c>
      <c r="AZ1812" s="72">
        <v>2458.5</v>
      </c>
      <c r="BA1812" s="72">
        <v>2452</v>
      </c>
      <c r="BB1812" s="72">
        <v>2455.5</v>
      </c>
      <c r="BC1812" s="72">
        <v>57100</v>
      </c>
    </row>
    <row r="1813" spans="1:55" s="72" customFormat="1" ht="15">
      <c r="A1813" s="15" t="s">
        <v>18</v>
      </c>
      <c r="B1813" s="30">
        <v>35</v>
      </c>
      <c r="C1813" s="30">
        <v>6294</v>
      </c>
      <c r="D1813" s="10" t="s">
        <v>624</v>
      </c>
      <c r="E1813" s="15" t="s">
        <v>20</v>
      </c>
      <c r="F1813" s="15" t="s">
        <v>1141</v>
      </c>
      <c r="G1813" s="50">
        <v>1912</v>
      </c>
      <c r="H1813" s="50">
        <v>63</v>
      </c>
      <c r="I1813" s="58">
        <v>3.4099999999999998E-2</v>
      </c>
      <c r="J1813" s="50">
        <v>78100</v>
      </c>
      <c r="K1813" s="50">
        <v>1983</v>
      </c>
      <c r="L1813" s="53">
        <v>1845</v>
      </c>
      <c r="M1813" s="63">
        <f t="shared" si="202"/>
        <v>0.51449275362318836</v>
      </c>
      <c r="N1813" s="42" t="str">
        <f>IFERROR(VLOOKUP(C1813, マスタ!$E$2:$G$33, 3, TRUE), "")</f>
        <v>機械</v>
      </c>
      <c r="O1813" s="15" t="str">
        <f>IF(F1813 = "", "", TEXT( WORKDAY(TEXT(LEFT(F1813, FIND("(", F1813) - 1), "yyyy/mm/dd"), 1, マスタ!$A$2:$A$106), "yyyymmdd"))</f>
        <v>20170922</v>
      </c>
      <c r="P1813" s="16">
        <v>43000</v>
      </c>
      <c r="Q1813" s="56">
        <v>1901</v>
      </c>
      <c r="R1813" s="56">
        <v>1903</v>
      </c>
      <c r="S1813" s="56">
        <v>1805</v>
      </c>
      <c r="T1813" s="15" t="str">
        <f t="shared" si="203"/>
        <v>無</v>
      </c>
      <c r="U1813" s="15" t="str">
        <f t="shared" si="204"/>
        <v>有</v>
      </c>
      <c r="V1813" s="67">
        <f t="shared" si="205"/>
        <v>-5.7531380753138572E-3</v>
      </c>
      <c r="W1813" s="17" t="s">
        <v>966</v>
      </c>
      <c r="X1813" s="46">
        <v>-19</v>
      </c>
      <c r="Y1813" s="71">
        <f t="shared" si="206"/>
        <v>-9.93723849372385</v>
      </c>
      <c r="Z1813" s="72">
        <v>1901</v>
      </c>
      <c r="AA1813" s="72">
        <v>1903</v>
      </c>
      <c r="AB1813" s="72">
        <v>1892</v>
      </c>
      <c r="AC1813" s="72">
        <v>1892</v>
      </c>
      <c r="AD1813" s="72">
        <v>4900</v>
      </c>
      <c r="AE1813" s="72">
        <v>1888</v>
      </c>
      <c r="AF1813" s="72">
        <v>1889</v>
      </c>
      <c r="AG1813" s="72">
        <v>1878</v>
      </c>
      <c r="AH1813" s="72">
        <v>1878</v>
      </c>
      <c r="AI1813" s="72">
        <v>1500</v>
      </c>
      <c r="AJ1813" s="72">
        <v>1874</v>
      </c>
      <c r="AK1813" s="72">
        <v>1877</v>
      </c>
      <c r="AL1813" s="72">
        <v>1866</v>
      </c>
      <c r="AM1813" s="72">
        <v>1871</v>
      </c>
      <c r="AN1813" s="72">
        <v>700</v>
      </c>
      <c r="AO1813" s="72">
        <v>1876</v>
      </c>
      <c r="AP1813" s="72">
        <v>1876</v>
      </c>
      <c r="AQ1813" s="72">
        <v>1876</v>
      </c>
      <c r="AR1813" s="72">
        <v>1876</v>
      </c>
      <c r="AS1813" s="72">
        <v>200</v>
      </c>
      <c r="AT1813" s="72">
        <v>1891</v>
      </c>
      <c r="AU1813" s="72">
        <v>1893</v>
      </c>
      <c r="AV1813" s="72">
        <v>1890</v>
      </c>
      <c r="AW1813" s="72">
        <v>1890</v>
      </c>
      <c r="AX1813" s="72">
        <v>400</v>
      </c>
      <c r="AY1813" s="72">
        <v>1879</v>
      </c>
      <c r="AZ1813" s="72">
        <v>1879</v>
      </c>
      <c r="BA1813" s="72">
        <v>1879</v>
      </c>
      <c r="BB1813" s="72">
        <v>1879</v>
      </c>
      <c r="BC1813" s="72">
        <v>100</v>
      </c>
    </row>
    <row r="1814" spans="1:55" s="72" customFormat="1" ht="15">
      <c r="A1814" s="15" t="s">
        <v>18</v>
      </c>
      <c r="B1814" s="30">
        <v>36</v>
      </c>
      <c r="C1814" s="30">
        <v>5393</v>
      </c>
      <c r="D1814" s="10" t="s">
        <v>181</v>
      </c>
      <c r="E1814" s="15" t="s">
        <v>20</v>
      </c>
      <c r="F1814" s="15" t="s">
        <v>1141</v>
      </c>
      <c r="G1814" s="50">
        <v>1400</v>
      </c>
      <c r="H1814" s="50">
        <v>46</v>
      </c>
      <c r="I1814" s="58">
        <v>3.4000000000000002E-2</v>
      </c>
      <c r="J1814" s="50">
        <v>730000</v>
      </c>
      <c r="K1814" s="50">
        <v>1407</v>
      </c>
      <c r="L1814" s="53">
        <v>1368</v>
      </c>
      <c r="M1814" s="63">
        <f t="shared" si="202"/>
        <v>0.17948717948717949</v>
      </c>
      <c r="N1814" s="42" t="str">
        <f>IFERROR(VLOOKUP(C1814, マスタ!$E$2:$G$33, 3, TRUE), "")</f>
        <v>窯業</v>
      </c>
      <c r="O1814" s="15" t="str">
        <f>IF(F1814 = "", "", TEXT( WORKDAY(TEXT(LEFT(F1814, FIND("(", F1814) - 1), "yyyy/mm/dd"), 1, マスタ!$A$2:$A$106), "yyyymmdd"))</f>
        <v>20170922</v>
      </c>
      <c r="P1814" s="16">
        <v>43000</v>
      </c>
      <c r="Q1814" s="56">
        <v>1394</v>
      </c>
      <c r="R1814" s="56">
        <v>1420</v>
      </c>
      <c r="S1814" s="56">
        <v>1389</v>
      </c>
      <c r="T1814" s="15" t="str">
        <f t="shared" si="203"/>
        <v>有</v>
      </c>
      <c r="U1814" s="15" t="str">
        <f t="shared" si="204"/>
        <v>無</v>
      </c>
      <c r="V1814" s="67">
        <f t="shared" si="205"/>
        <v>-4.2857142857143371E-3</v>
      </c>
      <c r="W1814" s="17" t="s">
        <v>967</v>
      </c>
      <c r="X1814" s="46">
        <v>21</v>
      </c>
      <c r="Y1814" s="71">
        <f t="shared" si="206"/>
        <v>15</v>
      </c>
      <c r="Z1814" s="72">
        <v>1394</v>
      </c>
      <c r="AA1814" s="72">
        <v>1395</v>
      </c>
      <c r="AB1814" s="72">
        <v>1389</v>
      </c>
      <c r="AC1814" s="72">
        <v>1395</v>
      </c>
      <c r="AD1814" s="72">
        <v>44000</v>
      </c>
      <c r="AE1814" s="72">
        <v>1394</v>
      </c>
      <c r="AF1814" s="72">
        <v>1402</v>
      </c>
      <c r="AG1814" s="72">
        <v>1394</v>
      </c>
      <c r="AH1814" s="72">
        <v>1401</v>
      </c>
      <c r="AI1814" s="72">
        <v>14000</v>
      </c>
      <c r="AJ1814" s="72">
        <v>1401</v>
      </c>
      <c r="AK1814" s="72">
        <v>1401</v>
      </c>
      <c r="AL1814" s="72">
        <v>1401</v>
      </c>
      <c r="AM1814" s="72">
        <v>1401</v>
      </c>
      <c r="AN1814" s="72">
        <v>2000</v>
      </c>
      <c r="AO1814" s="72">
        <v>1401</v>
      </c>
      <c r="AP1814" s="72">
        <v>1408</v>
      </c>
      <c r="AQ1814" s="72">
        <v>1400</v>
      </c>
      <c r="AR1814" s="72">
        <v>1408</v>
      </c>
      <c r="AS1814" s="72">
        <v>10000</v>
      </c>
      <c r="AT1814" s="72">
        <v>1408</v>
      </c>
      <c r="AU1814" s="72">
        <v>1417</v>
      </c>
      <c r="AV1814" s="72">
        <v>1405</v>
      </c>
      <c r="AW1814" s="72">
        <v>1415</v>
      </c>
      <c r="AX1814" s="72">
        <v>41000</v>
      </c>
      <c r="AY1814" s="72">
        <v>1414</v>
      </c>
      <c r="AZ1814" s="72">
        <v>1419</v>
      </c>
      <c r="BA1814" s="72">
        <v>1414</v>
      </c>
      <c r="BB1814" s="72">
        <v>1419</v>
      </c>
      <c r="BC1814" s="72">
        <v>17000</v>
      </c>
    </row>
    <row r="1815" spans="1:55" s="72" customFormat="1" ht="15">
      <c r="A1815" s="15" t="s">
        <v>18</v>
      </c>
      <c r="B1815" s="30">
        <v>37</v>
      </c>
      <c r="C1815" s="30">
        <v>6305</v>
      </c>
      <c r="D1815" s="10" t="s">
        <v>924</v>
      </c>
      <c r="E1815" s="15" t="s">
        <v>20</v>
      </c>
      <c r="F1815" s="15" t="s">
        <v>1141</v>
      </c>
      <c r="G1815" s="50">
        <v>3365</v>
      </c>
      <c r="H1815" s="50">
        <v>110</v>
      </c>
      <c r="I1815" s="58">
        <v>3.3799999999999997E-2</v>
      </c>
      <c r="J1815" s="50">
        <v>1376600</v>
      </c>
      <c r="K1815" s="50">
        <v>3380</v>
      </c>
      <c r="L1815" s="53">
        <v>3290</v>
      </c>
      <c r="M1815" s="63">
        <f t="shared" si="202"/>
        <v>0.16666666666666666</v>
      </c>
      <c r="N1815" s="42" t="str">
        <f>IFERROR(VLOOKUP(C1815, マスタ!$E$2:$G$33, 3, TRUE), "")</f>
        <v>機械</v>
      </c>
      <c r="O1815" s="15" t="str">
        <f>IF(F1815 = "", "", TEXT( WORKDAY(TEXT(LEFT(F1815, FIND("(", F1815) - 1), "yyyy/mm/dd"), 1, マスタ!$A$2:$A$106), "yyyymmdd"))</f>
        <v>20170922</v>
      </c>
      <c r="P1815" s="16">
        <v>43000</v>
      </c>
      <c r="Q1815" s="56">
        <v>3480</v>
      </c>
      <c r="R1815" s="56">
        <v>3510</v>
      </c>
      <c r="S1815" s="56">
        <v>3385</v>
      </c>
      <c r="T1815" s="15" t="str">
        <f t="shared" si="203"/>
        <v>無</v>
      </c>
      <c r="U1815" s="15" t="str">
        <f t="shared" si="204"/>
        <v>有</v>
      </c>
      <c r="V1815" s="67">
        <f t="shared" si="205"/>
        <v>3.4175334323922835E-2</v>
      </c>
      <c r="W1815" s="17" t="s">
        <v>966</v>
      </c>
      <c r="X1815" s="46">
        <v>-33</v>
      </c>
      <c r="Y1815" s="71">
        <f t="shared" si="206"/>
        <v>-9.8068350668647852</v>
      </c>
      <c r="Z1815" s="72">
        <v>3480</v>
      </c>
      <c r="AA1815" s="72">
        <v>3495</v>
      </c>
      <c r="AB1815" s="72">
        <v>3475</v>
      </c>
      <c r="AC1815" s="72">
        <v>3475</v>
      </c>
      <c r="AD1815" s="72">
        <v>230700</v>
      </c>
      <c r="AE1815" s="72">
        <v>3480</v>
      </c>
      <c r="AF1815" s="72">
        <v>3495</v>
      </c>
      <c r="AG1815" s="72">
        <v>3465</v>
      </c>
      <c r="AH1815" s="72">
        <v>3480</v>
      </c>
      <c r="AI1815" s="72">
        <v>66800</v>
      </c>
      <c r="AJ1815" s="72">
        <v>3480</v>
      </c>
      <c r="AK1815" s="72">
        <v>3510</v>
      </c>
      <c r="AL1815" s="72">
        <v>3480</v>
      </c>
      <c r="AM1815" s="72">
        <v>3500</v>
      </c>
      <c r="AN1815" s="72">
        <v>123300</v>
      </c>
      <c r="AO1815" s="72">
        <v>3500</v>
      </c>
      <c r="AP1815" s="72">
        <v>3505</v>
      </c>
      <c r="AQ1815" s="72">
        <v>3475</v>
      </c>
      <c r="AR1815" s="72">
        <v>3475</v>
      </c>
      <c r="AS1815" s="72">
        <v>81400</v>
      </c>
      <c r="AT1815" s="72">
        <v>3475</v>
      </c>
      <c r="AU1815" s="72">
        <v>3475</v>
      </c>
      <c r="AV1815" s="72">
        <v>3445</v>
      </c>
      <c r="AW1815" s="72">
        <v>3450</v>
      </c>
      <c r="AX1815" s="72">
        <v>49300</v>
      </c>
      <c r="AY1815" s="72">
        <v>3455</v>
      </c>
      <c r="AZ1815" s="72">
        <v>3470</v>
      </c>
      <c r="BA1815" s="72">
        <v>3445</v>
      </c>
      <c r="BB1815" s="72">
        <v>3465</v>
      </c>
      <c r="BC1815" s="72">
        <v>26900</v>
      </c>
    </row>
    <row r="1816" spans="1:55" s="72" customFormat="1" ht="15">
      <c r="A1816" s="15" t="s">
        <v>18</v>
      </c>
      <c r="B1816" s="30">
        <v>38</v>
      </c>
      <c r="C1816" s="30">
        <v>9517</v>
      </c>
      <c r="D1816" s="10" t="s">
        <v>45</v>
      </c>
      <c r="E1816" s="15" t="s">
        <v>20</v>
      </c>
      <c r="F1816" s="15" t="s">
        <v>1141</v>
      </c>
      <c r="G1816" s="50">
        <v>1075</v>
      </c>
      <c r="H1816" s="50">
        <v>35</v>
      </c>
      <c r="I1816" s="58">
        <v>3.3700000000000001E-2</v>
      </c>
      <c r="J1816" s="50">
        <v>897000</v>
      </c>
      <c r="K1816" s="50">
        <v>1075</v>
      </c>
      <c r="L1816" s="53">
        <v>1048</v>
      </c>
      <c r="M1816" s="63">
        <f t="shared" si="202"/>
        <v>0</v>
      </c>
      <c r="N1816" s="42" t="str">
        <f>IFERROR(VLOOKUP(C1816, マスタ!$E$2:$G$33, 3, TRUE), "")</f>
        <v>電気ガス</v>
      </c>
      <c r="O1816" s="15" t="str">
        <f>IF(F1816 = "", "", TEXT( WORKDAY(TEXT(LEFT(F1816, FIND("(", F1816) - 1), "yyyy/mm/dd"), 1, マスタ!$A$2:$A$106), "yyyymmdd"))</f>
        <v>20170922</v>
      </c>
      <c r="P1816" s="16">
        <v>43000</v>
      </c>
      <c r="Q1816" s="56">
        <v>1080</v>
      </c>
      <c r="R1816" s="56">
        <v>1106</v>
      </c>
      <c r="S1816" s="56">
        <v>1061</v>
      </c>
      <c r="T1816" s="15" t="str">
        <f t="shared" si="203"/>
        <v>有</v>
      </c>
      <c r="U1816" s="15" t="str">
        <f t="shared" si="204"/>
        <v>有</v>
      </c>
      <c r="V1816" s="67">
        <f t="shared" si="205"/>
        <v>4.6511627906977715E-3</v>
      </c>
      <c r="W1816" s="17" t="s">
        <v>968</v>
      </c>
      <c r="X1816" s="46">
        <v>21</v>
      </c>
      <c r="Y1816" s="71">
        <f t="shared" si="206"/>
        <v>19.534883720930232</v>
      </c>
      <c r="Z1816" s="72">
        <v>1080</v>
      </c>
      <c r="AA1816" s="72">
        <v>1092</v>
      </c>
      <c r="AB1816" s="72">
        <v>1080</v>
      </c>
      <c r="AC1816" s="72">
        <v>1091</v>
      </c>
      <c r="AD1816" s="72">
        <v>108200</v>
      </c>
      <c r="AE1816" s="72">
        <v>1092</v>
      </c>
      <c r="AF1816" s="72">
        <v>1097</v>
      </c>
      <c r="AG1816" s="72">
        <v>1090</v>
      </c>
      <c r="AH1816" s="72">
        <v>1097</v>
      </c>
      <c r="AI1816" s="72">
        <v>89500</v>
      </c>
      <c r="AJ1816" s="72">
        <v>1096</v>
      </c>
      <c r="AK1816" s="72">
        <v>1104</v>
      </c>
      <c r="AL1816" s="72">
        <v>1096</v>
      </c>
      <c r="AM1816" s="72">
        <v>1100</v>
      </c>
      <c r="AN1816" s="72">
        <v>210100</v>
      </c>
      <c r="AO1816" s="72">
        <v>1101</v>
      </c>
      <c r="AP1816" s="72">
        <v>1106</v>
      </c>
      <c r="AQ1816" s="72">
        <v>1101</v>
      </c>
      <c r="AR1816" s="72">
        <v>1104</v>
      </c>
      <c r="AS1816" s="72">
        <v>93800</v>
      </c>
      <c r="AT1816" s="72">
        <v>1104</v>
      </c>
      <c r="AU1816" s="72">
        <v>1104</v>
      </c>
      <c r="AV1816" s="72">
        <v>1092</v>
      </c>
      <c r="AW1816" s="72">
        <v>1094</v>
      </c>
      <c r="AX1816" s="72">
        <v>35000</v>
      </c>
      <c r="AY1816" s="72">
        <v>1095</v>
      </c>
      <c r="AZ1816" s="72">
        <v>1096</v>
      </c>
      <c r="BA1816" s="72">
        <v>1091</v>
      </c>
      <c r="BB1816" s="72">
        <v>1092</v>
      </c>
      <c r="BC1816" s="72">
        <v>33000</v>
      </c>
    </row>
    <row r="1817" spans="1:55" s="72" customFormat="1" ht="15">
      <c r="A1817" s="15" t="s">
        <v>18</v>
      </c>
      <c r="B1817" s="30">
        <v>39</v>
      </c>
      <c r="C1817" s="30">
        <v>7743</v>
      </c>
      <c r="D1817" s="10" t="s">
        <v>518</v>
      </c>
      <c r="E1817" s="15" t="s">
        <v>20</v>
      </c>
      <c r="F1817" s="15" t="s">
        <v>1141</v>
      </c>
      <c r="G1817" s="50">
        <v>4440</v>
      </c>
      <c r="H1817" s="50">
        <v>140</v>
      </c>
      <c r="I1817" s="58">
        <v>3.2599999999999997E-2</v>
      </c>
      <c r="J1817" s="50">
        <v>75500</v>
      </c>
      <c r="K1817" s="50">
        <v>4495</v>
      </c>
      <c r="L1817" s="53">
        <v>4305</v>
      </c>
      <c r="M1817" s="63">
        <f t="shared" si="202"/>
        <v>0.28947368421052633</v>
      </c>
      <c r="N1817" s="42" t="str">
        <f>IFERROR(VLOOKUP(C1817, マスタ!$E$2:$G$33, 3, TRUE), "")</f>
        <v>精密機械</v>
      </c>
      <c r="O1817" s="15" t="str">
        <f>IF(F1817 = "", "", TEXT( WORKDAY(TEXT(LEFT(F1817, FIND("(", F1817) - 1), "yyyy/mm/dd"), 1, マスタ!$A$2:$A$106), "yyyymmdd"))</f>
        <v>20170922</v>
      </c>
      <c r="P1817" s="16">
        <v>43000</v>
      </c>
      <c r="Q1817" s="56">
        <v>4390</v>
      </c>
      <c r="R1817" s="56">
        <v>4440</v>
      </c>
      <c r="S1817" s="56">
        <v>4270</v>
      </c>
      <c r="T1817" s="15" t="str">
        <f t="shared" si="203"/>
        <v>有</v>
      </c>
      <c r="U1817" s="15" t="str">
        <f t="shared" si="204"/>
        <v>有</v>
      </c>
      <c r="V1817" s="67">
        <f t="shared" si="205"/>
        <v>-1.1261261261261257E-2</v>
      </c>
      <c r="W1817" s="17" t="s">
        <v>966</v>
      </c>
      <c r="X1817" s="46">
        <v>-44</v>
      </c>
      <c r="Y1817" s="71">
        <f t="shared" si="206"/>
        <v>-9.9099099099099099</v>
      </c>
      <c r="Z1817" s="72">
        <v>4390</v>
      </c>
      <c r="AA1817" s="72">
        <v>4440</v>
      </c>
      <c r="AB1817" s="72">
        <v>4385</v>
      </c>
      <c r="AC1817" s="72">
        <v>4410</v>
      </c>
      <c r="AD1817" s="72">
        <v>5500</v>
      </c>
      <c r="AE1817" s="72">
        <v>4405</v>
      </c>
      <c r="AF1817" s="72">
        <v>4405</v>
      </c>
      <c r="AG1817" s="72">
        <v>4405</v>
      </c>
      <c r="AH1817" s="72">
        <v>4405</v>
      </c>
      <c r="AI1817" s="72">
        <v>200</v>
      </c>
      <c r="AJ1817" s="72">
        <v>4400</v>
      </c>
      <c r="AK1817" s="72">
        <v>4400</v>
      </c>
      <c r="AL1817" s="72">
        <v>4390</v>
      </c>
      <c r="AM1817" s="72">
        <v>4390</v>
      </c>
      <c r="AN1817" s="72">
        <v>900</v>
      </c>
      <c r="AO1817" s="72">
        <v>4385</v>
      </c>
      <c r="AP1817" s="72">
        <v>4385</v>
      </c>
      <c r="AQ1817" s="72">
        <v>4375</v>
      </c>
      <c r="AR1817" s="72">
        <v>4375</v>
      </c>
      <c r="AS1817" s="72">
        <v>2400</v>
      </c>
      <c r="AT1817" s="72">
        <v>4370</v>
      </c>
      <c r="AU1817" s="72">
        <v>4370</v>
      </c>
      <c r="AV1817" s="72">
        <v>4325</v>
      </c>
      <c r="AW1817" s="72">
        <v>4345</v>
      </c>
      <c r="AX1817" s="72">
        <v>4900</v>
      </c>
      <c r="BC1817" s="72">
        <v>0</v>
      </c>
    </row>
    <row r="1818" spans="1:55" s="72" customFormat="1" ht="15">
      <c r="A1818" s="15" t="s">
        <v>18</v>
      </c>
      <c r="B1818" s="30">
        <v>40</v>
      </c>
      <c r="C1818" s="30">
        <v>5989</v>
      </c>
      <c r="D1818" s="10" t="s">
        <v>502</v>
      </c>
      <c r="E1818" s="15" t="s">
        <v>20</v>
      </c>
      <c r="F1818" s="15" t="s">
        <v>1141</v>
      </c>
      <c r="G1818" s="50">
        <v>1177</v>
      </c>
      <c r="H1818" s="50">
        <v>37</v>
      </c>
      <c r="I1818" s="58">
        <v>3.2500000000000001E-2</v>
      </c>
      <c r="J1818" s="50">
        <v>132400</v>
      </c>
      <c r="K1818" s="50">
        <v>1179</v>
      </c>
      <c r="L1818" s="53">
        <v>1140</v>
      </c>
      <c r="M1818" s="63">
        <f t="shared" si="202"/>
        <v>5.128205128205128E-2</v>
      </c>
      <c r="N1818" s="42" t="str">
        <f>IFERROR(VLOOKUP(C1818, マスタ!$E$2:$G$33, 3, TRUE), "")</f>
        <v>金属製品</v>
      </c>
      <c r="O1818" s="15" t="str">
        <f>IF(F1818 = "", "", TEXT( WORKDAY(TEXT(LEFT(F1818, FIND("(", F1818) - 1), "yyyy/mm/dd"), 1, マスタ!$A$2:$A$106), "yyyymmdd"))</f>
        <v>20170922</v>
      </c>
      <c r="P1818" s="16">
        <v>43000</v>
      </c>
      <c r="Q1818" s="56">
        <v>1177</v>
      </c>
      <c r="R1818" s="56">
        <v>1181</v>
      </c>
      <c r="S1818" s="56">
        <v>1151</v>
      </c>
      <c r="T1818" s="15" t="str">
        <f t="shared" si="203"/>
        <v>無</v>
      </c>
      <c r="U1818" s="15" t="str">
        <f t="shared" si="204"/>
        <v>有</v>
      </c>
      <c r="V1818" s="67">
        <f t="shared" si="205"/>
        <v>0</v>
      </c>
      <c r="W1818" s="17" t="s">
        <v>966</v>
      </c>
      <c r="X1818" s="46">
        <v>-11</v>
      </c>
      <c r="Y1818" s="71">
        <f t="shared" si="206"/>
        <v>-9.3457943925233646</v>
      </c>
      <c r="Z1818" s="72">
        <v>1177</v>
      </c>
      <c r="AA1818" s="72">
        <v>1181</v>
      </c>
      <c r="AB1818" s="72">
        <v>1176</v>
      </c>
      <c r="AC1818" s="72">
        <v>1176</v>
      </c>
      <c r="AD1818" s="72">
        <v>4000</v>
      </c>
      <c r="AE1818" s="72">
        <v>1176</v>
      </c>
      <c r="AF1818" s="72">
        <v>1178</v>
      </c>
      <c r="AG1818" s="72">
        <v>1176</v>
      </c>
      <c r="AH1818" s="72">
        <v>1178</v>
      </c>
      <c r="AI1818" s="72">
        <v>1600</v>
      </c>
      <c r="AJ1818" s="72">
        <v>1177</v>
      </c>
      <c r="AK1818" s="72">
        <v>1177</v>
      </c>
      <c r="AL1818" s="72">
        <v>1170</v>
      </c>
      <c r="AM1818" s="72">
        <v>1170</v>
      </c>
      <c r="AN1818" s="72">
        <v>2200</v>
      </c>
      <c r="AO1818" s="72">
        <v>1169</v>
      </c>
      <c r="AP1818" s="72">
        <v>1169</v>
      </c>
      <c r="AQ1818" s="72">
        <v>1164</v>
      </c>
      <c r="AR1818" s="72">
        <v>1165</v>
      </c>
      <c r="AS1818" s="72">
        <v>3600</v>
      </c>
      <c r="AT1818" s="72">
        <v>1165</v>
      </c>
      <c r="AU1818" s="72">
        <v>1168</v>
      </c>
      <c r="AV1818" s="72">
        <v>1164</v>
      </c>
      <c r="AW1818" s="72">
        <v>1165</v>
      </c>
      <c r="AX1818" s="72">
        <v>2100</v>
      </c>
      <c r="AY1818" s="72">
        <v>1164</v>
      </c>
      <c r="AZ1818" s="72">
        <v>1165</v>
      </c>
      <c r="BA1818" s="72">
        <v>1164</v>
      </c>
      <c r="BB1818" s="72">
        <v>1165</v>
      </c>
      <c r="BC1818" s="72">
        <v>1300</v>
      </c>
    </row>
    <row r="1819" spans="1:55" s="72" customFormat="1" ht="27">
      <c r="A1819" s="15" t="s">
        <v>18</v>
      </c>
      <c r="B1819" s="30">
        <v>41</v>
      </c>
      <c r="C1819" s="30">
        <v>3465</v>
      </c>
      <c r="D1819" s="10" t="s">
        <v>36</v>
      </c>
      <c r="E1819" s="15" t="s">
        <v>20</v>
      </c>
      <c r="F1819" s="15" t="s">
        <v>1141</v>
      </c>
      <c r="G1819" s="50">
        <v>2104</v>
      </c>
      <c r="H1819" s="50">
        <v>66</v>
      </c>
      <c r="I1819" s="58">
        <v>3.2399999999999998E-2</v>
      </c>
      <c r="J1819" s="50">
        <v>113800</v>
      </c>
      <c r="K1819" s="50">
        <v>2128</v>
      </c>
      <c r="L1819" s="53">
        <v>2041</v>
      </c>
      <c r="M1819" s="63">
        <f t="shared" si="202"/>
        <v>0.27586206896551724</v>
      </c>
      <c r="N1819" s="42" t="str">
        <f>IFERROR(VLOOKUP(C1819, マスタ!$E$2:$G$33, 3, TRUE), "")</f>
        <v>繊維製品</v>
      </c>
      <c r="O1819" s="15" t="str">
        <f>IF(F1819 = "", "", TEXT( WORKDAY(TEXT(LEFT(F1819, FIND("(", F1819) - 1), "yyyy/mm/dd"), 1, マスタ!$A$2:$A$106), "yyyymmdd"))</f>
        <v>20170922</v>
      </c>
      <c r="P1819" s="16">
        <v>43000</v>
      </c>
      <c r="Q1819" s="56">
        <v>2091</v>
      </c>
      <c r="R1819" s="56">
        <v>2123</v>
      </c>
      <c r="S1819" s="56">
        <v>2068</v>
      </c>
      <c r="T1819" s="15" t="str">
        <f t="shared" si="203"/>
        <v>有</v>
      </c>
      <c r="U1819" s="15" t="str">
        <f t="shared" si="204"/>
        <v>有</v>
      </c>
      <c r="V1819" s="67">
        <f t="shared" si="205"/>
        <v>-6.1787072243345564E-3</v>
      </c>
      <c r="W1819" s="17" t="s">
        <v>967</v>
      </c>
      <c r="X1819" s="46">
        <v>18</v>
      </c>
      <c r="Y1819" s="71">
        <f t="shared" si="206"/>
        <v>8.5551330798479093</v>
      </c>
      <c r="Z1819" s="72">
        <v>2091</v>
      </c>
      <c r="AA1819" s="72">
        <v>2108</v>
      </c>
      <c r="AB1819" s="72">
        <v>2091</v>
      </c>
      <c r="AC1819" s="72">
        <v>2108</v>
      </c>
      <c r="AD1819" s="72">
        <v>9300</v>
      </c>
      <c r="AE1819" s="72">
        <v>2108</v>
      </c>
      <c r="AF1819" s="72">
        <v>2121</v>
      </c>
      <c r="AG1819" s="72">
        <v>2108</v>
      </c>
      <c r="AH1819" s="72">
        <v>2118</v>
      </c>
      <c r="AI1819" s="72">
        <v>4800</v>
      </c>
      <c r="AJ1819" s="72">
        <v>2121</v>
      </c>
      <c r="AK1819" s="72">
        <v>2123</v>
      </c>
      <c r="AL1819" s="72">
        <v>2115</v>
      </c>
      <c r="AM1819" s="72">
        <v>2120</v>
      </c>
      <c r="AN1819" s="72">
        <v>2700</v>
      </c>
      <c r="AO1819" s="72">
        <v>2115</v>
      </c>
      <c r="AP1819" s="72">
        <v>2115</v>
      </c>
      <c r="AQ1819" s="72">
        <v>2101</v>
      </c>
      <c r="AR1819" s="72">
        <v>2108</v>
      </c>
      <c r="AS1819" s="72">
        <v>2000</v>
      </c>
      <c r="AT1819" s="72">
        <v>2109</v>
      </c>
      <c r="AU1819" s="72">
        <v>2111</v>
      </c>
      <c r="AV1819" s="72">
        <v>2107</v>
      </c>
      <c r="AW1819" s="72">
        <v>2109</v>
      </c>
      <c r="AX1819" s="72">
        <v>900</v>
      </c>
      <c r="AY1819" s="72">
        <v>2111</v>
      </c>
      <c r="AZ1819" s="72">
        <v>2113</v>
      </c>
      <c r="BA1819" s="72">
        <v>2110</v>
      </c>
      <c r="BB1819" s="72">
        <v>2110</v>
      </c>
      <c r="BC1819" s="72">
        <v>1000</v>
      </c>
    </row>
    <row r="1820" spans="1:55" s="72" customFormat="1" ht="15">
      <c r="A1820" s="15" t="s">
        <v>18</v>
      </c>
      <c r="B1820" s="30">
        <v>42</v>
      </c>
      <c r="C1820" s="30">
        <v>5002</v>
      </c>
      <c r="D1820" s="10" t="s">
        <v>57</v>
      </c>
      <c r="E1820" s="15" t="s">
        <v>20</v>
      </c>
      <c r="F1820" s="15" t="s">
        <v>1141</v>
      </c>
      <c r="G1820" s="50">
        <v>1273</v>
      </c>
      <c r="H1820" s="50">
        <v>39</v>
      </c>
      <c r="I1820" s="58">
        <v>3.1600000000000003E-2</v>
      </c>
      <c r="J1820" s="50">
        <v>2270500</v>
      </c>
      <c r="K1820" s="50">
        <v>1285</v>
      </c>
      <c r="L1820" s="53">
        <v>1246</v>
      </c>
      <c r="M1820" s="63">
        <f t="shared" si="202"/>
        <v>0.30769230769230771</v>
      </c>
      <c r="N1820" s="42" t="str">
        <f>IFERROR(VLOOKUP(C1820, マスタ!$E$2:$G$33, 3, TRUE), "")</f>
        <v>石油・石炭</v>
      </c>
      <c r="O1820" s="15" t="str">
        <f>IF(F1820 = "", "", TEXT( WORKDAY(TEXT(LEFT(F1820, FIND("(", F1820) - 1), "yyyy/mm/dd"), 1, マスタ!$A$2:$A$106), "yyyymmdd"))</f>
        <v>20170922</v>
      </c>
      <c r="P1820" s="16">
        <v>43000</v>
      </c>
      <c r="Q1820" s="56">
        <v>1281</v>
      </c>
      <c r="R1820" s="56">
        <v>1282</v>
      </c>
      <c r="S1820" s="56">
        <v>1265</v>
      </c>
      <c r="T1820" s="15" t="str">
        <f t="shared" si="203"/>
        <v>無</v>
      </c>
      <c r="U1820" s="15" t="str">
        <f t="shared" si="204"/>
        <v>有</v>
      </c>
      <c r="V1820" s="67">
        <f t="shared" si="205"/>
        <v>6.2843676355066602E-3</v>
      </c>
      <c r="W1820" s="17" t="s">
        <v>969</v>
      </c>
      <c r="X1820" s="46">
        <v>-7</v>
      </c>
      <c r="Y1820" s="71">
        <f t="shared" si="206"/>
        <v>-5.4988216810683426</v>
      </c>
      <c r="Z1820" s="72">
        <v>1281</v>
      </c>
      <c r="AA1820" s="72">
        <v>1282</v>
      </c>
      <c r="AB1820" s="72">
        <v>1276</v>
      </c>
      <c r="AC1820" s="72">
        <v>1277</v>
      </c>
      <c r="AD1820" s="72">
        <v>130400</v>
      </c>
      <c r="AE1820" s="72">
        <v>1277</v>
      </c>
      <c r="AF1820" s="72">
        <v>1280</v>
      </c>
      <c r="AG1820" s="72">
        <v>1272</v>
      </c>
      <c r="AH1820" s="72">
        <v>1274</v>
      </c>
      <c r="AI1820" s="72">
        <v>29400</v>
      </c>
      <c r="AJ1820" s="72">
        <v>1273</v>
      </c>
      <c r="AK1820" s="72">
        <v>1280</v>
      </c>
      <c r="AL1820" s="72">
        <v>1272</v>
      </c>
      <c r="AM1820" s="72">
        <v>1278</v>
      </c>
      <c r="AN1820" s="72">
        <v>24300</v>
      </c>
      <c r="AO1820" s="72">
        <v>1279</v>
      </c>
      <c r="AP1820" s="72">
        <v>1279</v>
      </c>
      <c r="AQ1820" s="72">
        <v>1277</v>
      </c>
      <c r="AR1820" s="72">
        <v>1277</v>
      </c>
      <c r="AS1820" s="72">
        <v>18500</v>
      </c>
      <c r="AT1820" s="72">
        <v>1276</v>
      </c>
      <c r="AU1820" s="72">
        <v>1277</v>
      </c>
      <c r="AV1820" s="72">
        <v>1274</v>
      </c>
      <c r="AW1820" s="72">
        <v>1274</v>
      </c>
      <c r="AX1820" s="72">
        <v>16900</v>
      </c>
      <c r="AY1820" s="72">
        <v>1274</v>
      </c>
      <c r="AZ1820" s="72">
        <v>1274</v>
      </c>
      <c r="BA1820" s="72">
        <v>1272</v>
      </c>
      <c r="BB1820" s="72">
        <v>1274</v>
      </c>
      <c r="BC1820" s="72">
        <v>4400</v>
      </c>
    </row>
    <row r="1821" spans="1:55" s="72" customFormat="1" ht="15">
      <c r="A1821" s="15" t="s">
        <v>18</v>
      </c>
      <c r="B1821" s="30">
        <v>43</v>
      </c>
      <c r="C1821" s="30">
        <v>2151</v>
      </c>
      <c r="D1821" s="10" t="s">
        <v>245</v>
      </c>
      <c r="E1821" s="15" t="s">
        <v>20</v>
      </c>
      <c r="F1821" s="15" t="s">
        <v>1141</v>
      </c>
      <c r="G1821" s="50">
        <v>1224</v>
      </c>
      <c r="H1821" s="50">
        <v>37</v>
      </c>
      <c r="I1821" s="58">
        <v>3.1199999999999999E-2</v>
      </c>
      <c r="J1821" s="50">
        <v>254800</v>
      </c>
      <c r="K1821" s="50">
        <v>1237</v>
      </c>
      <c r="L1821" s="53">
        <v>1190</v>
      </c>
      <c r="M1821" s="63">
        <f t="shared" si="202"/>
        <v>0.27659574468085107</v>
      </c>
      <c r="N1821" s="42" t="str">
        <f>IFERROR(VLOOKUP(C1821, マスタ!$E$2:$G$33, 3, TRUE), "")</f>
        <v>食品</v>
      </c>
      <c r="O1821" s="15" t="str">
        <f>IF(F1821 = "", "", TEXT( WORKDAY(TEXT(LEFT(F1821, FIND("(", F1821) - 1), "yyyy/mm/dd"), 1, マスタ!$A$2:$A$106), "yyyymmdd"))</f>
        <v>20170922</v>
      </c>
      <c r="P1821" s="16">
        <v>43000</v>
      </c>
      <c r="Q1821" s="56">
        <v>1211</v>
      </c>
      <c r="R1821" s="56">
        <v>1218</v>
      </c>
      <c r="S1821" s="56">
        <v>1173</v>
      </c>
      <c r="T1821" s="15" t="str">
        <f t="shared" si="203"/>
        <v>無</v>
      </c>
      <c r="U1821" s="15" t="str">
        <f t="shared" si="204"/>
        <v>有</v>
      </c>
      <c r="V1821" s="67">
        <f t="shared" si="205"/>
        <v>-1.0620915032679701E-2</v>
      </c>
      <c r="W1821" s="17" t="s">
        <v>966</v>
      </c>
      <c r="X1821" s="46">
        <v>-12</v>
      </c>
      <c r="Y1821" s="71">
        <f t="shared" si="206"/>
        <v>-9.8039215686274517</v>
      </c>
      <c r="Z1821" s="72">
        <v>1211</v>
      </c>
      <c r="AA1821" s="72">
        <v>1218</v>
      </c>
      <c r="AB1821" s="72">
        <v>1211</v>
      </c>
      <c r="AC1821" s="72">
        <v>1211</v>
      </c>
      <c r="AD1821" s="72">
        <v>16100</v>
      </c>
      <c r="AE1821" s="72">
        <v>1212</v>
      </c>
      <c r="AF1821" s="72">
        <v>1212</v>
      </c>
      <c r="AG1821" s="72">
        <v>1188</v>
      </c>
      <c r="AH1821" s="72">
        <v>1188</v>
      </c>
      <c r="AI1821" s="72">
        <v>27900</v>
      </c>
      <c r="AJ1821" s="72">
        <v>1187</v>
      </c>
      <c r="AK1821" s="72">
        <v>1192</v>
      </c>
      <c r="AL1821" s="72">
        <v>1180</v>
      </c>
      <c r="AM1821" s="72">
        <v>1186</v>
      </c>
      <c r="AN1821" s="72">
        <v>17600</v>
      </c>
      <c r="AO1821" s="72">
        <v>1185</v>
      </c>
      <c r="AP1821" s="72">
        <v>1187</v>
      </c>
      <c r="AQ1821" s="72">
        <v>1182</v>
      </c>
      <c r="AR1821" s="72">
        <v>1185</v>
      </c>
      <c r="AS1821" s="72">
        <v>11600</v>
      </c>
      <c r="AT1821" s="72">
        <v>1185</v>
      </c>
      <c r="AU1821" s="72">
        <v>1185</v>
      </c>
      <c r="AV1821" s="72">
        <v>1179</v>
      </c>
      <c r="AW1821" s="72">
        <v>1179</v>
      </c>
      <c r="AX1821" s="72">
        <v>14800</v>
      </c>
      <c r="AY1821" s="72">
        <v>1181</v>
      </c>
      <c r="AZ1821" s="72">
        <v>1196</v>
      </c>
      <c r="BA1821" s="72">
        <v>1181</v>
      </c>
      <c r="BB1821" s="72">
        <v>1194</v>
      </c>
      <c r="BC1821" s="72">
        <v>8000</v>
      </c>
    </row>
    <row r="1822" spans="1:55" s="72" customFormat="1" ht="15">
      <c r="A1822" s="15" t="s">
        <v>18</v>
      </c>
      <c r="B1822" s="30">
        <v>44</v>
      </c>
      <c r="C1822" s="30">
        <v>7936</v>
      </c>
      <c r="D1822" s="10" t="s">
        <v>489</v>
      </c>
      <c r="E1822" s="15" t="s">
        <v>20</v>
      </c>
      <c r="F1822" s="15" t="s">
        <v>1141</v>
      </c>
      <c r="G1822" s="50">
        <v>1742</v>
      </c>
      <c r="H1822" s="50">
        <v>52</v>
      </c>
      <c r="I1822" s="58">
        <v>3.0800000000000001E-2</v>
      </c>
      <c r="J1822" s="50">
        <v>1676400</v>
      </c>
      <c r="K1822" s="50">
        <v>1764</v>
      </c>
      <c r="L1822" s="53">
        <v>1708</v>
      </c>
      <c r="M1822" s="63">
        <f t="shared" si="202"/>
        <v>0.39285714285714285</v>
      </c>
      <c r="N1822" s="42" t="str">
        <f>IFERROR(VLOOKUP(C1822, マスタ!$E$2:$G$33, 3, TRUE), "")</f>
        <v>その他製品</v>
      </c>
      <c r="O1822" s="15" t="str">
        <f>IF(F1822 = "", "", TEXT( WORKDAY(TEXT(LEFT(F1822, FIND("(", F1822) - 1), "yyyy/mm/dd"), 1, マスタ!$A$2:$A$106), "yyyymmdd"))</f>
        <v>20170922</v>
      </c>
      <c r="P1822" s="16">
        <v>43000</v>
      </c>
      <c r="Q1822" s="56">
        <v>1742</v>
      </c>
      <c r="R1822" s="56">
        <v>1744</v>
      </c>
      <c r="S1822" s="56">
        <v>1695</v>
      </c>
      <c r="T1822" s="15" t="str">
        <f t="shared" si="203"/>
        <v>無</v>
      </c>
      <c r="U1822" s="15" t="str">
        <f t="shared" si="204"/>
        <v>有</v>
      </c>
      <c r="V1822" s="67">
        <f t="shared" si="205"/>
        <v>0</v>
      </c>
      <c r="W1822" s="17" t="s">
        <v>969</v>
      </c>
      <c r="X1822" s="46">
        <v>-5</v>
      </c>
      <c r="Y1822" s="71">
        <f t="shared" si="206"/>
        <v>-2.8702640642939152</v>
      </c>
      <c r="Z1822" s="72">
        <v>1742</v>
      </c>
      <c r="AA1822" s="72">
        <v>1744</v>
      </c>
      <c r="AB1822" s="72">
        <v>1732</v>
      </c>
      <c r="AC1822" s="72">
        <v>1738</v>
      </c>
      <c r="AD1822" s="72">
        <v>110800</v>
      </c>
      <c r="AE1822" s="72">
        <v>1739</v>
      </c>
      <c r="AF1822" s="72">
        <v>1741</v>
      </c>
      <c r="AG1822" s="72">
        <v>1738</v>
      </c>
      <c r="AH1822" s="72">
        <v>1739</v>
      </c>
      <c r="AI1822" s="72">
        <v>37900</v>
      </c>
      <c r="AJ1822" s="72">
        <v>1739</v>
      </c>
      <c r="AK1822" s="72">
        <v>1739</v>
      </c>
      <c r="AL1822" s="72">
        <v>1736</v>
      </c>
      <c r="AM1822" s="72">
        <v>1736</v>
      </c>
      <c r="AN1822" s="72">
        <v>8400</v>
      </c>
      <c r="AO1822" s="72">
        <v>1736</v>
      </c>
      <c r="AP1822" s="72">
        <v>1736</v>
      </c>
      <c r="AQ1822" s="72">
        <v>1733</v>
      </c>
      <c r="AR1822" s="72">
        <v>1734</v>
      </c>
      <c r="AS1822" s="72">
        <v>17400</v>
      </c>
      <c r="AT1822" s="72">
        <v>1734</v>
      </c>
      <c r="AU1822" s="72">
        <v>1737</v>
      </c>
      <c r="AV1822" s="72">
        <v>1731</v>
      </c>
      <c r="AW1822" s="72">
        <v>1737</v>
      </c>
      <c r="AX1822" s="72">
        <v>24600</v>
      </c>
      <c r="AY1822" s="72">
        <v>1737</v>
      </c>
      <c r="AZ1822" s="72">
        <v>1737</v>
      </c>
      <c r="BA1822" s="72">
        <v>1731</v>
      </c>
      <c r="BB1822" s="72">
        <v>1732</v>
      </c>
      <c r="BC1822" s="72">
        <v>80000</v>
      </c>
    </row>
    <row r="1823" spans="1:55" s="72" customFormat="1" ht="27">
      <c r="A1823" s="15" t="s">
        <v>18</v>
      </c>
      <c r="B1823" s="30">
        <v>45</v>
      </c>
      <c r="C1823" s="30">
        <v>8934</v>
      </c>
      <c r="D1823" s="10" t="s">
        <v>1149</v>
      </c>
      <c r="E1823" s="15" t="s">
        <v>20</v>
      </c>
      <c r="F1823" s="15" t="s">
        <v>1141</v>
      </c>
      <c r="G1823" s="50">
        <v>1183</v>
      </c>
      <c r="H1823" s="50">
        <v>35</v>
      </c>
      <c r="I1823" s="58">
        <v>3.0499999999999999E-2</v>
      </c>
      <c r="J1823" s="50">
        <v>399000</v>
      </c>
      <c r="K1823" s="50">
        <v>1196</v>
      </c>
      <c r="L1823" s="53">
        <v>1154</v>
      </c>
      <c r="M1823" s="63">
        <f t="shared" si="202"/>
        <v>0.30952380952380953</v>
      </c>
      <c r="N1823" s="42" t="str">
        <f>IFERROR(VLOOKUP(C1823, マスタ!$E$2:$G$33, 3, TRUE), "")</f>
        <v>不動産</v>
      </c>
      <c r="O1823" s="15" t="str">
        <f>IF(F1823 = "", "", TEXT( WORKDAY(TEXT(LEFT(F1823, FIND("(", F1823) - 1), "yyyy/mm/dd"), 1, マスタ!$A$2:$A$106), "yyyymmdd"))</f>
        <v>20170922</v>
      </c>
      <c r="P1823" s="16">
        <v>43000</v>
      </c>
      <c r="Q1823" s="56">
        <v>1183</v>
      </c>
      <c r="R1823" s="56">
        <v>1202</v>
      </c>
      <c r="S1823" s="56">
        <v>1170</v>
      </c>
      <c r="T1823" s="15" t="str">
        <f t="shared" si="203"/>
        <v>有</v>
      </c>
      <c r="U1823" s="15" t="str">
        <f t="shared" si="204"/>
        <v>有</v>
      </c>
      <c r="V1823" s="67">
        <f t="shared" si="205"/>
        <v>0</v>
      </c>
      <c r="W1823" s="17" t="s">
        <v>967</v>
      </c>
      <c r="X1823" s="46">
        <v>4</v>
      </c>
      <c r="Y1823" s="71">
        <f t="shared" si="206"/>
        <v>3.3812341504649197</v>
      </c>
      <c r="Z1823" s="72">
        <v>1183</v>
      </c>
      <c r="AA1823" s="72">
        <v>1202</v>
      </c>
      <c r="AB1823" s="72">
        <v>1183</v>
      </c>
      <c r="AC1823" s="72">
        <v>1197</v>
      </c>
      <c r="AD1823" s="72">
        <v>37200</v>
      </c>
      <c r="AE1823" s="72">
        <v>1197</v>
      </c>
      <c r="AF1823" s="72">
        <v>1197</v>
      </c>
      <c r="AG1823" s="72">
        <v>1192</v>
      </c>
      <c r="AH1823" s="72">
        <v>1195</v>
      </c>
      <c r="AI1823" s="72">
        <v>8300</v>
      </c>
      <c r="AJ1823" s="72">
        <v>1196</v>
      </c>
      <c r="AK1823" s="72">
        <v>1196</v>
      </c>
      <c r="AL1823" s="72">
        <v>1188</v>
      </c>
      <c r="AM1823" s="72">
        <v>1188</v>
      </c>
      <c r="AN1823" s="72">
        <v>5200</v>
      </c>
      <c r="AO1823" s="72">
        <v>1187</v>
      </c>
      <c r="AP1823" s="72">
        <v>1187</v>
      </c>
      <c r="AQ1823" s="72">
        <v>1180</v>
      </c>
      <c r="AR1823" s="72">
        <v>1183</v>
      </c>
      <c r="AS1823" s="72">
        <v>13600</v>
      </c>
      <c r="AT1823" s="72">
        <v>1185</v>
      </c>
      <c r="AU1823" s="72">
        <v>1187</v>
      </c>
      <c r="AV1823" s="72">
        <v>1185</v>
      </c>
      <c r="AW1823" s="72">
        <v>1187</v>
      </c>
      <c r="AX1823" s="72">
        <v>2500</v>
      </c>
      <c r="AY1823" s="72">
        <v>1187</v>
      </c>
      <c r="AZ1823" s="72">
        <v>1188</v>
      </c>
      <c r="BA1823" s="72">
        <v>1187</v>
      </c>
      <c r="BB1823" s="72">
        <v>1188</v>
      </c>
      <c r="BC1823" s="72">
        <v>200</v>
      </c>
    </row>
    <row r="1824" spans="1:55" s="72" customFormat="1" ht="15">
      <c r="A1824" s="15" t="s">
        <v>18</v>
      </c>
      <c r="B1824" s="30">
        <v>46</v>
      </c>
      <c r="C1824" s="30">
        <v>3288</v>
      </c>
      <c r="D1824" s="10" t="s">
        <v>878</v>
      </c>
      <c r="E1824" s="15" t="s">
        <v>20</v>
      </c>
      <c r="F1824" s="15" t="s">
        <v>1141</v>
      </c>
      <c r="G1824" s="50">
        <v>3740</v>
      </c>
      <c r="H1824" s="50">
        <v>110</v>
      </c>
      <c r="I1824" s="58">
        <v>3.0300000000000001E-2</v>
      </c>
      <c r="J1824" s="50">
        <v>527600</v>
      </c>
      <c r="K1824" s="50">
        <v>3790</v>
      </c>
      <c r="L1824" s="53">
        <v>3670</v>
      </c>
      <c r="M1824" s="63">
        <f t="shared" si="202"/>
        <v>0.41666666666666669</v>
      </c>
      <c r="N1824" s="42" t="str">
        <f>IFERROR(VLOOKUP(C1824, マスタ!$E$2:$G$33, 3, TRUE), "")</f>
        <v>繊維製品</v>
      </c>
      <c r="O1824" s="15" t="str">
        <f>IF(F1824 = "", "", TEXT( WORKDAY(TEXT(LEFT(F1824, FIND("(", F1824) - 1), "yyyy/mm/dd"), 1, マスタ!$A$2:$A$106), "yyyymmdd"))</f>
        <v>20170922</v>
      </c>
      <c r="P1824" s="16">
        <v>43000</v>
      </c>
      <c r="Q1824" s="56">
        <v>3725</v>
      </c>
      <c r="R1824" s="56">
        <v>3780</v>
      </c>
      <c r="S1824" s="56">
        <v>3705</v>
      </c>
      <c r="T1824" s="15" t="str">
        <f t="shared" si="203"/>
        <v>有</v>
      </c>
      <c r="U1824" s="15" t="str">
        <f t="shared" si="204"/>
        <v>無</v>
      </c>
      <c r="V1824" s="67">
        <f t="shared" si="205"/>
        <v>-4.0106951871657914E-3</v>
      </c>
      <c r="W1824" s="17" t="s">
        <v>967</v>
      </c>
      <c r="X1824" s="46">
        <v>45</v>
      </c>
      <c r="Y1824" s="71">
        <f t="shared" si="206"/>
        <v>12.032085561497325</v>
      </c>
      <c r="Z1824" s="72">
        <v>3725</v>
      </c>
      <c r="AA1824" s="72">
        <v>3730</v>
      </c>
      <c r="AB1824" s="72">
        <v>3710</v>
      </c>
      <c r="AC1824" s="72">
        <v>3720</v>
      </c>
      <c r="AD1824" s="72">
        <v>101900</v>
      </c>
      <c r="AE1824" s="72">
        <v>3720</v>
      </c>
      <c r="AF1824" s="72">
        <v>3765</v>
      </c>
      <c r="AG1824" s="72">
        <v>3720</v>
      </c>
      <c r="AH1824" s="72">
        <v>3765</v>
      </c>
      <c r="AI1824" s="72">
        <v>8500</v>
      </c>
      <c r="AJ1824" s="72">
        <v>3765</v>
      </c>
      <c r="AK1824" s="72">
        <v>3765</v>
      </c>
      <c r="AL1824" s="72">
        <v>3755</v>
      </c>
      <c r="AM1824" s="72">
        <v>3760</v>
      </c>
      <c r="AN1824" s="72">
        <v>3600</v>
      </c>
      <c r="AO1824" s="72">
        <v>3760</v>
      </c>
      <c r="AP1824" s="72">
        <v>3780</v>
      </c>
      <c r="AQ1824" s="72">
        <v>3760</v>
      </c>
      <c r="AR1824" s="72">
        <v>3765</v>
      </c>
      <c r="AS1824" s="72">
        <v>16500</v>
      </c>
      <c r="AT1824" s="72">
        <v>3770</v>
      </c>
      <c r="AU1824" s="72">
        <v>3780</v>
      </c>
      <c r="AV1824" s="72">
        <v>3765</v>
      </c>
      <c r="AW1824" s="72">
        <v>3770</v>
      </c>
      <c r="AX1824" s="72">
        <v>3100</v>
      </c>
      <c r="AY1824" s="72">
        <v>3770</v>
      </c>
      <c r="AZ1824" s="72">
        <v>3770</v>
      </c>
      <c r="BA1824" s="72">
        <v>3765</v>
      </c>
      <c r="BB1824" s="72">
        <v>3765</v>
      </c>
      <c r="BC1824" s="72">
        <v>1600</v>
      </c>
    </row>
    <row r="1825" spans="1:55" s="72" customFormat="1" ht="15">
      <c r="A1825" s="15" t="s">
        <v>18</v>
      </c>
      <c r="B1825" s="30">
        <v>48</v>
      </c>
      <c r="C1825" s="30">
        <v>3648</v>
      </c>
      <c r="D1825" s="10" t="s">
        <v>1127</v>
      </c>
      <c r="E1825" s="15" t="s">
        <v>20</v>
      </c>
      <c r="F1825" s="15" t="s">
        <v>1141</v>
      </c>
      <c r="G1825" s="50">
        <v>1671</v>
      </c>
      <c r="H1825" s="50">
        <v>49</v>
      </c>
      <c r="I1825" s="58">
        <v>3.0200000000000001E-2</v>
      </c>
      <c r="J1825" s="50">
        <v>60700</v>
      </c>
      <c r="K1825" s="50">
        <v>1678</v>
      </c>
      <c r="L1825" s="53">
        <v>1635</v>
      </c>
      <c r="M1825" s="63">
        <f t="shared" si="202"/>
        <v>0.16279069767441862</v>
      </c>
      <c r="N1825" s="42" t="str">
        <f>IFERROR(VLOOKUP(C1825, マスタ!$E$2:$G$33, 3, TRUE), "")</f>
        <v>36</v>
      </c>
      <c r="O1825" s="15" t="str">
        <f>IF(F1825 = "", "", TEXT( WORKDAY(TEXT(LEFT(F1825, FIND("(", F1825) - 1), "yyyy/mm/dd"), 1, マスタ!$A$2:$A$106), "yyyymmdd"))</f>
        <v>20170922</v>
      </c>
      <c r="P1825" s="16">
        <v>43000</v>
      </c>
      <c r="Q1825" s="56">
        <v>1678</v>
      </c>
      <c r="R1825" s="56">
        <v>1695</v>
      </c>
      <c r="S1825" s="56">
        <v>1653</v>
      </c>
      <c r="T1825" s="15" t="str">
        <f t="shared" si="203"/>
        <v>有</v>
      </c>
      <c r="U1825" s="15" t="str">
        <f t="shared" si="204"/>
        <v>有</v>
      </c>
      <c r="V1825" s="67">
        <f t="shared" si="205"/>
        <v>4.1891083183722699E-3</v>
      </c>
      <c r="W1825" s="17" t="s">
        <v>969</v>
      </c>
      <c r="X1825" s="46">
        <v>-2</v>
      </c>
      <c r="Y1825" s="71">
        <f t="shared" si="206"/>
        <v>-1.1968880909634949</v>
      </c>
      <c r="Z1825" s="72">
        <v>1678</v>
      </c>
      <c r="AA1825" s="72">
        <v>1695</v>
      </c>
      <c r="AB1825" s="72">
        <v>1672</v>
      </c>
      <c r="AC1825" s="72">
        <v>1673</v>
      </c>
      <c r="AD1825" s="72">
        <v>10000</v>
      </c>
      <c r="AE1825" s="72">
        <v>1673</v>
      </c>
      <c r="AF1825" s="72">
        <v>1673</v>
      </c>
      <c r="AG1825" s="72">
        <v>1671</v>
      </c>
      <c r="AH1825" s="72">
        <v>1672</v>
      </c>
      <c r="AI1825" s="72">
        <v>500</v>
      </c>
      <c r="AJ1825" s="72">
        <v>1670</v>
      </c>
      <c r="AK1825" s="72">
        <v>1680</v>
      </c>
      <c r="AL1825" s="72">
        <v>1670</v>
      </c>
      <c r="AM1825" s="72">
        <v>1676</v>
      </c>
      <c r="AN1825" s="72">
        <v>800</v>
      </c>
      <c r="AO1825" s="72">
        <v>1679</v>
      </c>
      <c r="AP1825" s="72">
        <v>1680</v>
      </c>
      <c r="AQ1825" s="72">
        <v>1677</v>
      </c>
      <c r="AR1825" s="72">
        <v>1680</v>
      </c>
      <c r="AS1825" s="72">
        <v>700</v>
      </c>
      <c r="AT1825" s="72">
        <v>1680</v>
      </c>
      <c r="AU1825" s="72">
        <v>1680</v>
      </c>
      <c r="AV1825" s="72">
        <v>1676</v>
      </c>
      <c r="AW1825" s="72">
        <v>1676</v>
      </c>
      <c r="AX1825" s="72">
        <v>300</v>
      </c>
      <c r="BC1825" s="72">
        <v>0</v>
      </c>
    </row>
    <row r="1826" spans="1:55" s="72" customFormat="1" ht="15">
      <c r="A1826" s="15" t="s">
        <v>18</v>
      </c>
      <c r="B1826" s="30">
        <v>50</v>
      </c>
      <c r="C1826" s="30">
        <v>7271</v>
      </c>
      <c r="D1826" s="10" t="s">
        <v>160</v>
      </c>
      <c r="E1826" s="15" t="s">
        <v>20</v>
      </c>
      <c r="F1826" s="15" t="s">
        <v>1141</v>
      </c>
      <c r="G1826" s="50">
        <v>3100</v>
      </c>
      <c r="H1826" s="50">
        <v>90</v>
      </c>
      <c r="I1826" s="58">
        <v>2.9899999999999999E-2</v>
      </c>
      <c r="J1826" s="50">
        <v>874000</v>
      </c>
      <c r="K1826" s="50">
        <v>3270</v>
      </c>
      <c r="L1826" s="53">
        <v>2996</v>
      </c>
      <c r="M1826" s="63">
        <f t="shared" si="202"/>
        <v>0.62043795620437958</v>
      </c>
      <c r="N1826" s="42" t="str">
        <f>IFERROR(VLOOKUP(C1826, マスタ!$E$2:$G$33, 3, TRUE), "")</f>
        <v>輸送用機械</v>
      </c>
      <c r="O1826" s="15" t="str">
        <f>IF(F1826 = "", "", TEXT( WORKDAY(TEXT(LEFT(F1826, FIND("(", F1826) - 1), "yyyy/mm/dd"), 1, マスタ!$A$2:$A$106), "yyyymmdd"))</f>
        <v>20170922</v>
      </c>
      <c r="P1826" s="16">
        <v>43000</v>
      </c>
      <c r="Q1826" s="56">
        <v>3070</v>
      </c>
      <c r="R1826" s="56">
        <v>3105</v>
      </c>
      <c r="S1826" s="56">
        <v>2926</v>
      </c>
      <c r="T1826" s="15" t="str">
        <f t="shared" si="203"/>
        <v>有</v>
      </c>
      <c r="U1826" s="15" t="str">
        <f t="shared" si="204"/>
        <v>有</v>
      </c>
      <c r="V1826" s="67">
        <f t="shared" si="205"/>
        <v>-9.6774193548386789E-3</v>
      </c>
      <c r="W1826" s="17" t="s">
        <v>966</v>
      </c>
      <c r="X1826" s="46">
        <v>-31</v>
      </c>
      <c r="Y1826" s="71">
        <f t="shared" si="206"/>
        <v>-10</v>
      </c>
      <c r="Z1826" s="72">
        <v>3070</v>
      </c>
      <c r="AA1826" s="72">
        <v>3105</v>
      </c>
      <c r="AB1826" s="72">
        <v>3035</v>
      </c>
      <c r="AC1826" s="72">
        <v>3055</v>
      </c>
      <c r="AD1826" s="72">
        <v>25300</v>
      </c>
      <c r="AE1826" s="72">
        <v>3055</v>
      </c>
      <c r="AF1826" s="72">
        <v>3075</v>
      </c>
      <c r="AG1826" s="72">
        <v>3035</v>
      </c>
      <c r="AH1826" s="72">
        <v>3065</v>
      </c>
      <c r="AI1826" s="72">
        <v>12800</v>
      </c>
      <c r="AJ1826" s="72">
        <v>3070</v>
      </c>
      <c r="AK1826" s="72">
        <v>3075</v>
      </c>
      <c r="AL1826" s="72">
        <v>3025</v>
      </c>
      <c r="AM1826" s="72">
        <v>3055</v>
      </c>
      <c r="AN1826" s="72">
        <v>16100</v>
      </c>
      <c r="AO1826" s="72">
        <v>3060</v>
      </c>
      <c r="AP1826" s="72">
        <v>3060</v>
      </c>
      <c r="AQ1826" s="72">
        <v>3040</v>
      </c>
      <c r="AR1826" s="72">
        <v>3045</v>
      </c>
      <c r="AS1826" s="72">
        <v>9100</v>
      </c>
      <c r="AT1826" s="72">
        <v>3050</v>
      </c>
      <c r="AU1826" s="72">
        <v>3050</v>
      </c>
      <c r="AV1826" s="72">
        <v>3035</v>
      </c>
      <c r="AW1826" s="72">
        <v>3045</v>
      </c>
      <c r="AX1826" s="72">
        <v>4900</v>
      </c>
      <c r="AY1826" s="72">
        <v>3050</v>
      </c>
      <c r="AZ1826" s="72">
        <v>3050</v>
      </c>
      <c r="BA1826" s="72">
        <v>3030</v>
      </c>
      <c r="BB1826" s="72">
        <v>3045</v>
      </c>
      <c r="BC1826" s="72">
        <v>5900</v>
      </c>
    </row>
    <row r="1827" spans="1:55" s="72" customFormat="1" ht="15">
      <c r="A1827" s="15" t="s">
        <v>18</v>
      </c>
      <c r="B1827" s="30">
        <v>1</v>
      </c>
      <c r="C1827" s="30">
        <v>9428</v>
      </c>
      <c r="D1827" s="10" t="s">
        <v>1150</v>
      </c>
      <c r="E1827" s="15" t="s">
        <v>20</v>
      </c>
      <c r="F1827" s="15" t="s">
        <v>1151</v>
      </c>
      <c r="G1827" s="50">
        <v>1013</v>
      </c>
      <c r="H1827" s="50">
        <v>150</v>
      </c>
      <c r="I1827" s="58">
        <v>0.17380000000000001</v>
      </c>
      <c r="J1827" s="50">
        <v>20900</v>
      </c>
      <c r="K1827" s="50">
        <v>1013</v>
      </c>
      <c r="L1827" s="53">
        <v>1013</v>
      </c>
      <c r="M1827" s="63" t="str">
        <f t="shared" si="202"/>
        <v/>
      </c>
      <c r="N1827" s="42" t="str">
        <f>IFERROR(VLOOKUP(C1827, マスタ!$E$2:$G$33, 3, TRUE), "")</f>
        <v>情報通信</v>
      </c>
      <c r="O1827" s="15" t="str">
        <f>IF(F1827 = "", "", TEXT( WORKDAY(TEXT(LEFT(F1827, FIND("(", F1827) - 1), "yyyy/mm/dd"), 1, マスタ!$A$2:$A$106), "yyyymmdd"))</f>
        <v>20170925</v>
      </c>
      <c r="P1827" s="16">
        <v>43003</v>
      </c>
      <c r="Q1827" s="56">
        <v>1163</v>
      </c>
      <c r="R1827" s="56">
        <v>1312</v>
      </c>
      <c r="S1827" s="56">
        <v>1095</v>
      </c>
      <c r="T1827" s="15" t="str">
        <f t="shared" si="203"/>
        <v>有</v>
      </c>
      <c r="U1827" s="15" t="str">
        <f t="shared" si="204"/>
        <v>有</v>
      </c>
      <c r="V1827" s="67">
        <f t="shared" si="205"/>
        <v>0.14807502467917089</v>
      </c>
      <c r="W1827" s="17" t="s">
        <v>968</v>
      </c>
      <c r="X1827" s="46">
        <v>20</v>
      </c>
      <c r="Y1827" s="71">
        <f t="shared" si="206"/>
        <v>19.743336623889437</v>
      </c>
      <c r="AD1827" s="72">
        <v>0</v>
      </c>
      <c r="AI1827" s="72">
        <v>0</v>
      </c>
      <c r="AJ1827" s="72">
        <v>1163</v>
      </c>
      <c r="AK1827" s="72">
        <v>1179</v>
      </c>
      <c r="AL1827" s="72">
        <v>1162</v>
      </c>
      <c r="AM1827" s="72">
        <v>1163</v>
      </c>
      <c r="AN1827" s="72">
        <v>74400</v>
      </c>
      <c r="AO1827" s="72">
        <v>1162</v>
      </c>
      <c r="AP1827" s="72">
        <v>1312</v>
      </c>
      <c r="AQ1827" s="72">
        <v>1160</v>
      </c>
      <c r="AR1827" s="72">
        <v>1292</v>
      </c>
      <c r="AS1827" s="72">
        <v>168700</v>
      </c>
      <c r="AT1827" s="72">
        <v>1292</v>
      </c>
      <c r="AU1827" s="72">
        <v>1299</v>
      </c>
      <c r="AV1827" s="72">
        <v>1237</v>
      </c>
      <c r="AW1827" s="72">
        <v>1251</v>
      </c>
      <c r="AX1827" s="72">
        <v>37800</v>
      </c>
      <c r="AY1827" s="72">
        <v>1250</v>
      </c>
      <c r="AZ1827" s="72">
        <v>1290</v>
      </c>
      <c r="BA1827" s="72">
        <v>1236</v>
      </c>
      <c r="BB1827" s="72">
        <v>1245</v>
      </c>
      <c r="BC1827" s="72">
        <v>21900</v>
      </c>
    </row>
    <row r="1828" spans="1:55" s="72" customFormat="1" ht="15">
      <c r="A1828" s="15" t="s">
        <v>18</v>
      </c>
      <c r="B1828" s="30">
        <v>2</v>
      </c>
      <c r="C1828" s="30">
        <v>6208</v>
      </c>
      <c r="D1828" s="10" t="s">
        <v>55</v>
      </c>
      <c r="E1828" s="15" t="s">
        <v>20</v>
      </c>
      <c r="F1828" s="15" t="s">
        <v>1151</v>
      </c>
      <c r="G1828" s="50">
        <v>2715</v>
      </c>
      <c r="H1828" s="50">
        <v>347</v>
      </c>
      <c r="I1828" s="58">
        <v>0.14649999999999999</v>
      </c>
      <c r="J1828" s="50">
        <v>10587400</v>
      </c>
      <c r="K1828" s="50">
        <v>2815</v>
      </c>
      <c r="L1828" s="53">
        <v>2480</v>
      </c>
      <c r="M1828" s="63">
        <f t="shared" si="202"/>
        <v>0.29850746268656714</v>
      </c>
      <c r="N1828" s="42" t="str">
        <f>IFERROR(VLOOKUP(C1828, マスタ!$E$2:$G$33, 3, TRUE), "")</f>
        <v>機械</v>
      </c>
      <c r="O1828" s="15" t="str">
        <f>IF(F1828 = "", "", TEXT( WORKDAY(TEXT(LEFT(F1828, FIND("(", F1828) - 1), "yyyy/mm/dd"), 1, マスタ!$A$2:$A$106), "yyyymmdd"))</f>
        <v>20170925</v>
      </c>
      <c r="P1828" s="16">
        <v>43003</v>
      </c>
      <c r="Q1828" s="56">
        <v>3045</v>
      </c>
      <c r="R1828" s="56">
        <v>3130</v>
      </c>
      <c r="S1828" s="56">
        <v>2779</v>
      </c>
      <c r="T1828" s="15" t="str">
        <f t="shared" si="203"/>
        <v>有</v>
      </c>
      <c r="U1828" s="15" t="str">
        <f t="shared" si="204"/>
        <v>有</v>
      </c>
      <c r="V1828" s="67">
        <f t="shared" si="205"/>
        <v>0.12154696132596676</v>
      </c>
      <c r="W1828" s="17" t="s">
        <v>966</v>
      </c>
      <c r="X1828" s="46">
        <v>-27</v>
      </c>
      <c r="Y1828" s="71">
        <f t="shared" si="206"/>
        <v>-9.9447513812154682</v>
      </c>
      <c r="AD1828" s="72">
        <v>0</v>
      </c>
      <c r="AI1828" s="72">
        <v>0</v>
      </c>
      <c r="AN1828" s="72">
        <v>0</v>
      </c>
      <c r="AO1828" s="72">
        <v>3045</v>
      </c>
      <c r="AP1828" s="72">
        <v>3110</v>
      </c>
      <c r="AQ1828" s="72">
        <v>3010</v>
      </c>
      <c r="AR1828" s="72">
        <v>3065</v>
      </c>
      <c r="AS1828" s="72">
        <v>450300</v>
      </c>
      <c r="AT1828" s="72">
        <v>3060</v>
      </c>
      <c r="AU1828" s="72">
        <v>3100</v>
      </c>
      <c r="AV1828" s="72">
        <v>3030</v>
      </c>
      <c r="AW1828" s="72">
        <v>3050</v>
      </c>
      <c r="AX1828" s="72">
        <v>253000</v>
      </c>
      <c r="AY1828" s="72">
        <v>3050</v>
      </c>
      <c r="AZ1828" s="72">
        <v>3070</v>
      </c>
      <c r="BA1828" s="72">
        <v>3045</v>
      </c>
      <c r="BB1828" s="72">
        <v>3065</v>
      </c>
      <c r="BC1828" s="72">
        <v>63200</v>
      </c>
    </row>
    <row r="1829" spans="1:55" s="72" customFormat="1" ht="15">
      <c r="A1829" s="15" t="s">
        <v>18</v>
      </c>
      <c r="B1829" s="30">
        <v>4</v>
      </c>
      <c r="C1829" s="30">
        <v>6197</v>
      </c>
      <c r="D1829" s="10" t="s">
        <v>319</v>
      </c>
      <c r="E1829" s="15" t="s">
        <v>20</v>
      </c>
      <c r="F1829" s="15" t="s">
        <v>1151</v>
      </c>
      <c r="G1829" s="50">
        <v>2123</v>
      </c>
      <c r="H1829" s="50">
        <v>165</v>
      </c>
      <c r="I1829" s="58">
        <v>8.43E-2</v>
      </c>
      <c r="J1829" s="50">
        <v>596500</v>
      </c>
      <c r="K1829" s="50">
        <v>2344</v>
      </c>
      <c r="L1829" s="53">
        <v>1965</v>
      </c>
      <c r="M1829" s="63">
        <f t="shared" si="202"/>
        <v>0.58311345646437995</v>
      </c>
      <c r="N1829" s="42" t="str">
        <f>IFERROR(VLOOKUP(C1829, マスタ!$E$2:$G$33, 3, TRUE), "")</f>
        <v>機械</v>
      </c>
      <c r="O1829" s="15" t="str">
        <f>IF(F1829 = "", "", TEXT( WORKDAY(TEXT(LEFT(F1829, FIND("(", F1829) - 1), "yyyy/mm/dd"), 1, マスタ!$A$2:$A$106), "yyyymmdd"))</f>
        <v>20170925</v>
      </c>
      <c r="P1829" s="16">
        <v>43003</v>
      </c>
      <c r="Q1829" s="56">
        <v>2170</v>
      </c>
      <c r="R1829" s="56">
        <v>2202</v>
      </c>
      <c r="S1829" s="56">
        <v>2073</v>
      </c>
      <c r="T1829" s="15" t="str">
        <f t="shared" si="203"/>
        <v>有</v>
      </c>
      <c r="U1829" s="15" t="str">
        <f t="shared" si="204"/>
        <v>有</v>
      </c>
      <c r="V1829" s="67">
        <f t="shared" si="205"/>
        <v>2.213848327837975E-2</v>
      </c>
      <c r="W1829" s="17" t="s">
        <v>966</v>
      </c>
      <c r="X1829" s="46">
        <v>-21</v>
      </c>
      <c r="Y1829" s="71">
        <f t="shared" si="206"/>
        <v>-9.8916627414036729</v>
      </c>
      <c r="Z1829" s="72">
        <v>2170</v>
      </c>
      <c r="AA1829" s="72">
        <v>2202</v>
      </c>
      <c r="AB1829" s="72">
        <v>2115</v>
      </c>
      <c r="AC1829" s="72">
        <v>2119</v>
      </c>
      <c r="AD1829" s="72">
        <v>38300</v>
      </c>
      <c r="AE1829" s="72">
        <v>2117</v>
      </c>
      <c r="AF1829" s="72">
        <v>2150</v>
      </c>
      <c r="AG1829" s="72">
        <v>2114</v>
      </c>
      <c r="AH1829" s="72">
        <v>2140</v>
      </c>
      <c r="AI1829" s="72">
        <v>8300</v>
      </c>
      <c r="AJ1829" s="72">
        <v>2142</v>
      </c>
      <c r="AK1829" s="72">
        <v>2145</v>
      </c>
      <c r="AL1829" s="72">
        <v>2111</v>
      </c>
      <c r="AM1829" s="72">
        <v>2113</v>
      </c>
      <c r="AN1829" s="72">
        <v>9800</v>
      </c>
      <c r="AO1829" s="72">
        <v>2111</v>
      </c>
      <c r="AP1829" s="72">
        <v>2111</v>
      </c>
      <c r="AQ1829" s="72">
        <v>2080</v>
      </c>
      <c r="AR1829" s="72">
        <v>2083</v>
      </c>
      <c r="AS1829" s="72">
        <v>23500</v>
      </c>
      <c r="AT1829" s="72">
        <v>2088</v>
      </c>
      <c r="AU1829" s="72">
        <v>2096</v>
      </c>
      <c r="AV1829" s="72">
        <v>2084</v>
      </c>
      <c r="AW1829" s="72">
        <v>2096</v>
      </c>
      <c r="AX1829" s="72">
        <v>4000</v>
      </c>
      <c r="AY1829" s="72">
        <v>2092</v>
      </c>
      <c r="AZ1829" s="72">
        <v>2096</v>
      </c>
      <c r="BA1829" s="72">
        <v>2073</v>
      </c>
      <c r="BB1829" s="72">
        <v>2080</v>
      </c>
      <c r="BC1829" s="72">
        <v>8400</v>
      </c>
    </row>
    <row r="1830" spans="1:55" s="72" customFormat="1" ht="15">
      <c r="A1830" s="15" t="s">
        <v>18</v>
      </c>
      <c r="B1830" s="30">
        <v>5</v>
      </c>
      <c r="C1830" s="30">
        <v>4552</v>
      </c>
      <c r="D1830" s="10" t="s">
        <v>258</v>
      </c>
      <c r="E1830" s="15" t="s">
        <v>20</v>
      </c>
      <c r="F1830" s="15" t="s">
        <v>1151</v>
      </c>
      <c r="G1830" s="50">
        <v>3325</v>
      </c>
      <c r="H1830" s="50">
        <v>255</v>
      </c>
      <c r="I1830" s="58">
        <v>8.3099999999999993E-2</v>
      </c>
      <c r="J1830" s="50">
        <v>416800</v>
      </c>
      <c r="K1830" s="50">
        <v>3340</v>
      </c>
      <c r="L1830" s="53">
        <v>3115</v>
      </c>
      <c r="M1830" s="63">
        <f t="shared" si="202"/>
        <v>6.6666666666666666E-2</v>
      </c>
      <c r="N1830" s="42" t="str">
        <f>IFERROR(VLOOKUP(C1830, マスタ!$E$2:$G$33, 3, TRUE), "")</f>
        <v>化学・医薬品</v>
      </c>
      <c r="O1830" s="15" t="str">
        <f>IF(F1830 = "", "", TEXT( WORKDAY(TEXT(LEFT(F1830, FIND("(", F1830) - 1), "yyyy/mm/dd"), 1, マスタ!$A$2:$A$106), "yyyymmdd"))</f>
        <v>20170925</v>
      </c>
      <c r="P1830" s="16">
        <v>43003</v>
      </c>
      <c r="Q1830" s="56">
        <v>3340</v>
      </c>
      <c r="R1830" s="56">
        <v>3510</v>
      </c>
      <c r="S1830" s="56">
        <v>3335</v>
      </c>
      <c r="T1830" s="15" t="str">
        <f t="shared" si="203"/>
        <v>有</v>
      </c>
      <c r="U1830" s="15" t="str">
        <f t="shared" si="204"/>
        <v>無</v>
      </c>
      <c r="V1830" s="67">
        <f t="shared" si="205"/>
        <v>4.5112781954887993E-3</v>
      </c>
      <c r="W1830" s="17" t="s">
        <v>967</v>
      </c>
      <c r="X1830" s="46">
        <v>30</v>
      </c>
      <c r="Y1830" s="71">
        <f t="shared" si="206"/>
        <v>9.022556390977444</v>
      </c>
      <c r="Z1830" s="72">
        <v>3340</v>
      </c>
      <c r="AA1830" s="72">
        <v>3375</v>
      </c>
      <c r="AB1830" s="72">
        <v>3335</v>
      </c>
      <c r="AC1830" s="72">
        <v>3370</v>
      </c>
      <c r="AD1830" s="72">
        <v>26100</v>
      </c>
      <c r="AE1830" s="72">
        <v>3370</v>
      </c>
      <c r="AF1830" s="72">
        <v>3370</v>
      </c>
      <c r="AG1830" s="72">
        <v>3340</v>
      </c>
      <c r="AH1830" s="72">
        <v>3345</v>
      </c>
      <c r="AI1830" s="72">
        <v>5200</v>
      </c>
      <c r="AJ1830" s="72">
        <v>3345</v>
      </c>
      <c r="AK1830" s="72">
        <v>3380</v>
      </c>
      <c r="AL1830" s="72">
        <v>3345</v>
      </c>
      <c r="AM1830" s="72">
        <v>3360</v>
      </c>
      <c r="AN1830" s="72">
        <v>9700</v>
      </c>
      <c r="AO1830" s="72">
        <v>3365</v>
      </c>
      <c r="AP1830" s="72">
        <v>3390</v>
      </c>
      <c r="AQ1830" s="72">
        <v>3360</v>
      </c>
      <c r="AR1830" s="72">
        <v>3390</v>
      </c>
      <c r="AS1830" s="72">
        <v>4200</v>
      </c>
      <c r="AT1830" s="72">
        <v>3380</v>
      </c>
      <c r="AU1830" s="72">
        <v>3385</v>
      </c>
      <c r="AV1830" s="72">
        <v>3370</v>
      </c>
      <c r="AW1830" s="72">
        <v>3370</v>
      </c>
      <c r="AX1830" s="72">
        <v>7600</v>
      </c>
      <c r="AY1830" s="72">
        <v>3375</v>
      </c>
      <c r="AZ1830" s="72">
        <v>3390</v>
      </c>
      <c r="BA1830" s="72">
        <v>3365</v>
      </c>
      <c r="BB1830" s="72">
        <v>3380</v>
      </c>
      <c r="BC1830" s="72">
        <v>10500</v>
      </c>
    </row>
    <row r="1831" spans="1:55" s="72" customFormat="1" ht="15">
      <c r="A1831" s="15" t="s">
        <v>18</v>
      </c>
      <c r="B1831" s="30">
        <v>7</v>
      </c>
      <c r="C1831" s="30">
        <v>9090</v>
      </c>
      <c r="D1831" s="10" t="s">
        <v>556</v>
      </c>
      <c r="E1831" s="15" t="s">
        <v>20</v>
      </c>
      <c r="F1831" s="15" t="s">
        <v>1151</v>
      </c>
      <c r="G1831" s="50">
        <v>5070</v>
      </c>
      <c r="H1831" s="50">
        <v>350</v>
      </c>
      <c r="I1831" s="58">
        <v>7.4200000000000002E-2</v>
      </c>
      <c r="J1831" s="50">
        <v>194700</v>
      </c>
      <c r="K1831" s="50">
        <v>5090</v>
      </c>
      <c r="L1831" s="53">
        <v>4700</v>
      </c>
      <c r="M1831" s="63">
        <f t="shared" si="202"/>
        <v>5.128205128205128E-2</v>
      </c>
      <c r="N1831" s="42" t="str">
        <f>IFERROR(VLOOKUP(C1831, マスタ!$E$2:$G$33, 3, TRUE), "")</f>
        <v>陸運</v>
      </c>
      <c r="O1831" s="15" t="str">
        <f>IF(F1831 = "", "", TEXT( WORKDAY(TEXT(LEFT(F1831, FIND("(", F1831) - 1), "yyyy/mm/dd"), 1, マスタ!$A$2:$A$106), "yyyymmdd"))</f>
        <v>20170925</v>
      </c>
      <c r="P1831" s="16">
        <v>43003</v>
      </c>
      <c r="Q1831" s="56">
        <v>5100</v>
      </c>
      <c r="R1831" s="56">
        <v>5390</v>
      </c>
      <c r="S1831" s="56">
        <v>5010</v>
      </c>
      <c r="T1831" s="15" t="str">
        <f t="shared" si="203"/>
        <v>有</v>
      </c>
      <c r="U1831" s="15" t="str">
        <f t="shared" si="204"/>
        <v>有</v>
      </c>
      <c r="V1831" s="67">
        <f t="shared" si="205"/>
        <v>5.9171597633136397E-3</v>
      </c>
      <c r="W1831" s="17" t="s">
        <v>966</v>
      </c>
      <c r="X1831" s="46">
        <v>-50</v>
      </c>
      <c r="Y1831" s="71">
        <f t="shared" si="206"/>
        <v>-9.8619329388560164</v>
      </c>
      <c r="Z1831" s="72">
        <v>5100</v>
      </c>
      <c r="AA1831" s="72">
        <v>5100</v>
      </c>
      <c r="AB1831" s="72">
        <v>5060</v>
      </c>
      <c r="AC1831" s="72">
        <v>5070</v>
      </c>
      <c r="AD1831" s="72">
        <v>10800</v>
      </c>
      <c r="AE1831" s="72">
        <v>5060</v>
      </c>
      <c r="AF1831" s="72">
        <v>5060</v>
      </c>
      <c r="AG1831" s="72">
        <v>5010</v>
      </c>
      <c r="AH1831" s="72">
        <v>5010</v>
      </c>
      <c r="AI1831" s="72">
        <v>2500</v>
      </c>
      <c r="AJ1831" s="72">
        <v>5040</v>
      </c>
      <c r="AK1831" s="72">
        <v>5080</v>
      </c>
      <c r="AL1831" s="72">
        <v>5030</v>
      </c>
      <c r="AM1831" s="72">
        <v>5080</v>
      </c>
      <c r="AN1831" s="72">
        <v>2100</v>
      </c>
      <c r="AO1831" s="72">
        <v>5080</v>
      </c>
      <c r="AP1831" s="72">
        <v>5080</v>
      </c>
      <c r="AQ1831" s="72">
        <v>5030</v>
      </c>
      <c r="AR1831" s="72">
        <v>5030</v>
      </c>
      <c r="AS1831" s="72">
        <v>2300</v>
      </c>
      <c r="AT1831" s="72">
        <v>5040</v>
      </c>
      <c r="AU1831" s="72">
        <v>5070</v>
      </c>
      <c r="AV1831" s="72">
        <v>5040</v>
      </c>
      <c r="AW1831" s="72">
        <v>5060</v>
      </c>
      <c r="AX1831" s="72">
        <v>800</v>
      </c>
      <c r="AY1831" s="72">
        <v>5070</v>
      </c>
      <c r="AZ1831" s="72">
        <v>5090</v>
      </c>
      <c r="BA1831" s="72">
        <v>5070</v>
      </c>
      <c r="BB1831" s="72">
        <v>5080</v>
      </c>
      <c r="BC1831" s="72">
        <v>2400</v>
      </c>
    </row>
    <row r="1832" spans="1:55" s="72" customFormat="1" ht="15">
      <c r="A1832" s="15" t="s">
        <v>18</v>
      </c>
      <c r="B1832" s="30">
        <v>9</v>
      </c>
      <c r="C1832" s="30">
        <v>7905</v>
      </c>
      <c r="D1832" s="10" t="s">
        <v>1152</v>
      </c>
      <c r="E1832" s="15" t="s">
        <v>20</v>
      </c>
      <c r="F1832" s="15" t="s">
        <v>1151</v>
      </c>
      <c r="G1832" s="50">
        <v>2840</v>
      </c>
      <c r="H1832" s="50">
        <v>163</v>
      </c>
      <c r="I1832" s="58">
        <v>6.0900000000000003E-2</v>
      </c>
      <c r="J1832" s="50">
        <v>65800</v>
      </c>
      <c r="K1832" s="50">
        <v>2860</v>
      </c>
      <c r="L1832" s="53">
        <v>2669</v>
      </c>
      <c r="M1832" s="63">
        <f t="shared" si="202"/>
        <v>0.10471204188481675</v>
      </c>
      <c r="N1832" s="42" t="str">
        <f>IFERROR(VLOOKUP(C1832, マスタ!$E$2:$G$33, 3, TRUE), "")</f>
        <v>その他製品</v>
      </c>
      <c r="O1832" s="15" t="str">
        <f>IF(F1832 = "", "", TEXT( WORKDAY(TEXT(LEFT(F1832, FIND("(", F1832) - 1), "yyyy/mm/dd"), 1, マスタ!$A$2:$A$106), "yyyymmdd"))</f>
        <v>20170925</v>
      </c>
      <c r="P1832" s="16">
        <v>43003</v>
      </c>
      <c r="Q1832" s="56">
        <v>2890</v>
      </c>
      <c r="R1832" s="56">
        <v>2916</v>
      </c>
      <c r="S1832" s="56">
        <v>2825</v>
      </c>
      <c r="T1832" s="15" t="str">
        <f t="shared" si="203"/>
        <v>無</v>
      </c>
      <c r="U1832" s="15" t="str">
        <f t="shared" si="204"/>
        <v>有</v>
      </c>
      <c r="V1832" s="67">
        <f t="shared" si="205"/>
        <v>1.7605633802816989E-2</v>
      </c>
      <c r="W1832" s="17" t="s">
        <v>969</v>
      </c>
      <c r="X1832" s="46">
        <v>-21</v>
      </c>
      <c r="Y1832" s="71">
        <f t="shared" si="206"/>
        <v>-7.3943661971830981</v>
      </c>
      <c r="Z1832" s="72">
        <v>2890</v>
      </c>
      <c r="AA1832" s="72">
        <v>2916</v>
      </c>
      <c r="AB1832" s="72">
        <v>2887</v>
      </c>
      <c r="AC1832" s="72">
        <v>2887</v>
      </c>
      <c r="AD1832" s="72">
        <v>10400</v>
      </c>
      <c r="AE1832" s="72">
        <v>2879</v>
      </c>
      <c r="AF1832" s="72">
        <v>2879</v>
      </c>
      <c r="AG1832" s="72">
        <v>2871</v>
      </c>
      <c r="AH1832" s="72">
        <v>2874</v>
      </c>
      <c r="AI1832" s="72">
        <v>1100</v>
      </c>
      <c r="AJ1832" s="72">
        <v>2876</v>
      </c>
      <c r="AK1832" s="72">
        <v>2876</v>
      </c>
      <c r="AL1832" s="72">
        <v>2875</v>
      </c>
      <c r="AM1832" s="72">
        <v>2875</v>
      </c>
      <c r="AN1832" s="72">
        <v>200</v>
      </c>
      <c r="AO1832" s="72">
        <v>2873</v>
      </c>
      <c r="AP1832" s="72">
        <v>2876</v>
      </c>
      <c r="AQ1832" s="72">
        <v>2870</v>
      </c>
      <c r="AR1832" s="72">
        <v>2876</v>
      </c>
      <c r="AS1832" s="72">
        <v>600</v>
      </c>
      <c r="AT1832" s="72">
        <v>2874</v>
      </c>
      <c r="AU1832" s="72">
        <v>2874</v>
      </c>
      <c r="AV1832" s="72">
        <v>2869</v>
      </c>
      <c r="AW1832" s="72">
        <v>2869</v>
      </c>
      <c r="AX1832" s="72">
        <v>300</v>
      </c>
      <c r="AY1832" s="72">
        <v>2867</v>
      </c>
      <c r="AZ1832" s="72">
        <v>2880</v>
      </c>
      <c r="BA1832" s="72">
        <v>2865</v>
      </c>
      <c r="BB1832" s="72">
        <v>2867</v>
      </c>
      <c r="BC1832" s="72">
        <v>800</v>
      </c>
    </row>
    <row r="1833" spans="1:55" s="72" customFormat="1" ht="40.5">
      <c r="A1833" s="15" t="s">
        <v>18</v>
      </c>
      <c r="B1833" s="30">
        <v>10</v>
      </c>
      <c r="C1833" s="30">
        <v>9684</v>
      </c>
      <c r="D1833" s="10" t="s">
        <v>551</v>
      </c>
      <c r="E1833" s="15" t="s">
        <v>20</v>
      </c>
      <c r="F1833" s="15" t="s">
        <v>1151</v>
      </c>
      <c r="G1833" s="50">
        <v>4050</v>
      </c>
      <c r="H1833" s="50">
        <v>195</v>
      </c>
      <c r="I1833" s="58">
        <v>5.0599999999999999E-2</v>
      </c>
      <c r="J1833" s="50">
        <v>1832100</v>
      </c>
      <c r="K1833" s="50">
        <v>4055</v>
      </c>
      <c r="L1833" s="53">
        <v>3890</v>
      </c>
      <c r="M1833" s="63">
        <f t="shared" si="202"/>
        <v>3.0303030303030304E-2</v>
      </c>
      <c r="N1833" s="42" t="str">
        <f>IFERROR(VLOOKUP(C1833, マスタ!$E$2:$G$33, 3, TRUE), "")</f>
        <v>サービス</v>
      </c>
      <c r="O1833" s="15" t="str">
        <f>IF(F1833 = "", "", TEXT( WORKDAY(TEXT(LEFT(F1833, FIND("(", F1833) - 1), "yyyy/mm/dd"), 1, マスタ!$A$2:$A$106), "yyyymmdd"))</f>
        <v>20170925</v>
      </c>
      <c r="P1833" s="16">
        <v>43003</v>
      </c>
      <c r="Q1833" s="56">
        <v>4065</v>
      </c>
      <c r="R1833" s="56">
        <v>4110</v>
      </c>
      <c r="S1833" s="56">
        <v>4035</v>
      </c>
      <c r="T1833" s="15" t="str">
        <f t="shared" si="203"/>
        <v>有</v>
      </c>
      <c r="U1833" s="15" t="str">
        <f t="shared" si="204"/>
        <v>無</v>
      </c>
      <c r="V1833" s="67">
        <f t="shared" si="205"/>
        <v>3.7037037037037646E-3</v>
      </c>
      <c r="W1833" s="17" t="s">
        <v>967</v>
      </c>
      <c r="X1833" s="46">
        <v>0</v>
      </c>
      <c r="Y1833" s="71">
        <f t="shared" si="206"/>
        <v>0</v>
      </c>
      <c r="Z1833" s="72">
        <v>4065</v>
      </c>
      <c r="AA1833" s="72">
        <v>4075</v>
      </c>
      <c r="AB1833" s="72">
        <v>4045</v>
      </c>
      <c r="AC1833" s="72">
        <v>4055</v>
      </c>
      <c r="AD1833" s="72">
        <v>77800</v>
      </c>
      <c r="AE1833" s="72">
        <v>4055</v>
      </c>
      <c r="AF1833" s="72">
        <v>4080</v>
      </c>
      <c r="AG1833" s="72">
        <v>4050</v>
      </c>
      <c r="AH1833" s="72">
        <v>4075</v>
      </c>
      <c r="AI1833" s="72">
        <v>17000</v>
      </c>
      <c r="AJ1833" s="72">
        <v>4075</v>
      </c>
      <c r="AK1833" s="72">
        <v>4080</v>
      </c>
      <c r="AL1833" s="72">
        <v>4065</v>
      </c>
      <c r="AM1833" s="72">
        <v>4070</v>
      </c>
      <c r="AN1833" s="72">
        <v>20100</v>
      </c>
      <c r="AO1833" s="72">
        <v>4065</v>
      </c>
      <c r="AP1833" s="72">
        <v>4070</v>
      </c>
      <c r="AQ1833" s="72">
        <v>4035</v>
      </c>
      <c r="AR1833" s="72">
        <v>4040</v>
      </c>
      <c r="AS1833" s="72">
        <v>75400</v>
      </c>
      <c r="AT1833" s="72">
        <v>4045</v>
      </c>
      <c r="AU1833" s="72">
        <v>4070</v>
      </c>
      <c r="AV1833" s="72">
        <v>4045</v>
      </c>
      <c r="AW1833" s="72">
        <v>4065</v>
      </c>
      <c r="AX1833" s="72">
        <v>24400</v>
      </c>
      <c r="AY1833" s="72">
        <v>4065</v>
      </c>
      <c r="AZ1833" s="72">
        <v>4065</v>
      </c>
      <c r="BA1833" s="72">
        <v>4050</v>
      </c>
      <c r="BB1833" s="72">
        <v>4050</v>
      </c>
      <c r="BC1833" s="72">
        <v>15200</v>
      </c>
    </row>
    <row r="1834" spans="1:55" s="72" customFormat="1" ht="15">
      <c r="A1834" s="15" t="s">
        <v>18</v>
      </c>
      <c r="B1834" s="30">
        <v>12</v>
      </c>
      <c r="C1834" s="30">
        <v>7874</v>
      </c>
      <c r="D1834" s="10" t="s">
        <v>176</v>
      </c>
      <c r="E1834" s="15" t="s">
        <v>20</v>
      </c>
      <c r="F1834" s="15" t="s">
        <v>1151</v>
      </c>
      <c r="G1834" s="50">
        <v>3020</v>
      </c>
      <c r="H1834" s="50">
        <v>135</v>
      </c>
      <c r="I1834" s="58">
        <v>4.6800000000000001E-2</v>
      </c>
      <c r="J1834" s="50">
        <v>220700</v>
      </c>
      <c r="K1834" s="50">
        <v>3075</v>
      </c>
      <c r="L1834" s="53">
        <v>2915</v>
      </c>
      <c r="M1834" s="63">
        <f t="shared" si="202"/>
        <v>0.34375</v>
      </c>
      <c r="N1834" s="42" t="str">
        <f>IFERROR(VLOOKUP(C1834, マスタ!$E$2:$G$33, 3, TRUE), "")</f>
        <v>その他製品</v>
      </c>
      <c r="O1834" s="15" t="str">
        <f>IF(F1834 = "", "", TEXT( WORKDAY(TEXT(LEFT(F1834, FIND("(", F1834) - 1), "yyyy/mm/dd"), 1, マスタ!$A$2:$A$106), "yyyymmdd"))</f>
        <v>20170925</v>
      </c>
      <c r="P1834" s="16">
        <v>43003</v>
      </c>
      <c r="Q1834" s="56">
        <v>3000</v>
      </c>
      <c r="R1834" s="56">
        <v>3000</v>
      </c>
      <c r="S1834" s="56">
        <v>2866</v>
      </c>
      <c r="T1834" s="15" t="str">
        <f t="shared" si="203"/>
        <v>無</v>
      </c>
      <c r="U1834" s="15" t="str">
        <f t="shared" si="204"/>
        <v>有</v>
      </c>
      <c r="V1834" s="67">
        <f t="shared" si="205"/>
        <v>-6.6225165562914245E-3</v>
      </c>
      <c r="W1834" s="17" t="s">
        <v>966</v>
      </c>
      <c r="X1834" s="46">
        <v>-30</v>
      </c>
      <c r="Y1834" s="71">
        <f t="shared" si="206"/>
        <v>-9.9337748344370862</v>
      </c>
      <c r="Z1834" s="72">
        <v>3000</v>
      </c>
      <c r="AA1834" s="72">
        <v>3000</v>
      </c>
      <c r="AB1834" s="72">
        <v>2962</v>
      </c>
      <c r="AC1834" s="72">
        <v>2962</v>
      </c>
      <c r="AD1834" s="72">
        <v>11100</v>
      </c>
      <c r="AE1834" s="72">
        <v>2961</v>
      </c>
      <c r="AF1834" s="72">
        <v>2972</v>
      </c>
      <c r="AG1834" s="72">
        <v>2911</v>
      </c>
      <c r="AH1834" s="72">
        <v>2918</v>
      </c>
      <c r="AI1834" s="72">
        <v>12100</v>
      </c>
      <c r="AJ1834" s="72">
        <v>2918</v>
      </c>
      <c r="AK1834" s="72">
        <v>2935</v>
      </c>
      <c r="AL1834" s="72">
        <v>2907</v>
      </c>
      <c r="AM1834" s="72">
        <v>2929</v>
      </c>
      <c r="AN1834" s="72">
        <v>8300</v>
      </c>
      <c r="AO1834" s="72">
        <v>2929</v>
      </c>
      <c r="AP1834" s="72">
        <v>2932</v>
      </c>
      <c r="AQ1834" s="72">
        <v>2920</v>
      </c>
      <c r="AR1834" s="72">
        <v>2921</v>
      </c>
      <c r="AS1834" s="72">
        <v>5000</v>
      </c>
      <c r="AT1834" s="72">
        <v>2920</v>
      </c>
      <c r="AU1834" s="72">
        <v>2926</v>
      </c>
      <c r="AV1834" s="72">
        <v>2901</v>
      </c>
      <c r="AW1834" s="72">
        <v>2915</v>
      </c>
      <c r="AX1834" s="72">
        <v>11300</v>
      </c>
      <c r="AY1834" s="72">
        <v>2912</v>
      </c>
      <c r="AZ1834" s="72">
        <v>2912</v>
      </c>
      <c r="BA1834" s="72">
        <v>2887</v>
      </c>
      <c r="BB1834" s="72">
        <v>2897</v>
      </c>
      <c r="BC1834" s="72">
        <v>9300</v>
      </c>
    </row>
    <row r="1835" spans="1:55" s="72" customFormat="1" ht="15">
      <c r="A1835" s="15" t="s">
        <v>18</v>
      </c>
      <c r="B1835" s="30">
        <v>14</v>
      </c>
      <c r="C1835" s="30">
        <v>7266</v>
      </c>
      <c r="D1835" s="10" t="s">
        <v>507</v>
      </c>
      <c r="E1835" s="15" t="s">
        <v>20</v>
      </c>
      <c r="F1835" s="15" t="s">
        <v>1151</v>
      </c>
      <c r="G1835" s="50">
        <v>1366</v>
      </c>
      <c r="H1835" s="50">
        <v>49</v>
      </c>
      <c r="I1835" s="58">
        <v>3.7199999999999997E-2</v>
      </c>
      <c r="J1835" s="50">
        <v>186400</v>
      </c>
      <c r="K1835" s="50">
        <v>1367</v>
      </c>
      <c r="L1835" s="53">
        <v>1319</v>
      </c>
      <c r="M1835" s="63">
        <f t="shared" si="202"/>
        <v>2.0833333333333332E-2</v>
      </c>
      <c r="N1835" s="42" t="str">
        <f>IFERROR(VLOOKUP(C1835, マスタ!$E$2:$G$33, 3, TRUE), "")</f>
        <v>輸送用機械</v>
      </c>
      <c r="O1835" s="15" t="str">
        <f>IF(F1835 = "", "", TEXT( WORKDAY(TEXT(LEFT(F1835, FIND("(", F1835) - 1), "yyyy/mm/dd"), 1, マスタ!$A$2:$A$106), "yyyymmdd"))</f>
        <v>20170925</v>
      </c>
      <c r="P1835" s="16">
        <v>43003</v>
      </c>
      <c r="Q1835" s="56">
        <v>1376</v>
      </c>
      <c r="R1835" s="56">
        <v>1410</v>
      </c>
      <c r="S1835" s="56">
        <v>1375</v>
      </c>
      <c r="T1835" s="15" t="str">
        <f t="shared" si="203"/>
        <v>有</v>
      </c>
      <c r="U1835" s="15" t="str">
        <f t="shared" si="204"/>
        <v>無</v>
      </c>
      <c r="V1835" s="67">
        <f t="shared" si="205"/>
        <v>7.3206442166910968E-3</v>
      </c>
      <c r="W1835" s="17" t="s">
        <v>967</v>
      </c>
      <c r="X1835" s="46">
        <v>16</v>
      </c>
      <c r="Y1835" s="71">
        <f t="shared" si="206"/>
        <v>11.71303074670571</v>
      </c>
      <c r="Z1835" s="72">
        <v>1376</v>
      </c>
      <c r="AA1835" s="72">
        <v>1390</v>
      </c>
      <c r="AB1835" s="72">
        <v>1375</v>
      </c>
      <c r="AC1835" s="72">
        <v>1390</v>
      </c>
      <c r="AD1835" s="72">
        <v>29700</v>
      </c>
      <c r="AE1835" s="72">
        <v>1390</v>
      </c>
      <c r="AF1835" s="72">
        <v>1397</v>
      </c>
      <c r="AG1835" s="72">
        <v>1390</v>
      </c>
      <c r="AH1835" s="72">
        <v>1394</v>
      </c>
      <c r="AI1835" s="72">
        <v>13800</v>
      </c>
      <c r="AJ1835" s="72">
        <v>1393</v>
      </c>
      <c r="AK1835" s="72">
        <v>1396</v>
      </c>
      <c r="AL1835" s="72">
        <v>1391</v>
      </c>
      <c r="AM1835" s="72">
        <v>1392</v>
      </c>
      <c r="AN1835" s="72">
        <v>2500</v>
      </c>
      <c r="AO1835" s="72">
        <v>1392</v>
      </c>
      <c r="AP1835" s="72">
        <v>1394</v>
      </c>
      <c r="AQ1835" s="72">
        <v>1390</v>
      </c>
      <c r="AR1835" s="72">
        <v>1394</v>
      </c>
      <c r="AS1835" s="72">
        <v>4600</v>
      </c>
      <c r="AT1835" s="72">
        <v>1392</v>
      </c>
      <c r="AU1835" s="72">
        <v>1394</v>
      </c>
      <c r="AV1835" s="72">
        <v>1390</v>
      </c>
      <c r="AW1835" s="72">
        <v>1392</v>
      </c>
      <c r="AX1835" s="72">
        <v>2200</v>
      </c>
      <c r="AY1835" s="72">
        <v>1390</v>
      </c>
      <c r="AZ1835" s="72">
        <v>1394</v>
      </c>
      <c r="BA1835" s="72">
        <v>1390</v>
      </c>
      <c r="BB1835" s="72">
        <v>1394</v>
      </c>
      <c r="BC1835" s="72">
        <v>2600</v>
      </c>
    </row>
    <row r="1836" spans="1:55" s="72" customFormat="1" ht="15">
      <c r="A1836" s="15" t="s">
        <v>18</v>
      </c>
      <c r="B1836" s="30">
        <v>16</v>
      </c>
      <c r="C1836" s="30">
        <v>6250</v>
      </c>
      <c r="D1836" s="10" t="s">
        <v>65</v>
      </c>
      <c r="E1836" s="15" t="s">
        <v>20</v>
      </c>
      <c r="F1836" s="15" t="s">
        <v>1151</v>
      </c>
      <c r="G1836" s="50">
        <v>1534</v>
      </c>
      <c r="H1836" s="50">
        <v>53</v>
      </c>
      <c r="I1836" s="58">
        <v>3.5799999999999998E-2</v>
      </c>
      <c r="J1836" s="50">
        <v>381300</v>
      </c>
      <c r="K1836" s="50">
        <v>1536</v>
      </c>
      <c r="L1836" s="53">
        <v>1473</v>
      </c>
      <c r="M1836" s="63">
        <f t="shared" si="202"/>
        <v>3.1746031746031744E-2</v>
      </c>
      <c r="N1836" s="42" t="str">
        <f>IFERROR(VLOOKUP(C1836, マスタ!$E$2:$G$33, 3, TRUE), "")</f>
        <v>機械</v>
      </c>
      <c r="O1836" s="15" t="str">
        <f>IF(F1836 = "", "", TEXT( WORKDAY(TEXT(LEFT(F1836, FIND("(", F1836) - 1), "yyyy/mm/dd"), 1, マスタ!$A$2:$A$106), "yyyymmdd"))</f>
        <v>20170925</v>
      </c>
      <c r="P1836" s="16">
        <v>43003</v>
      </c>
      <c r="Q1836" s="56">
        <v>1543</v>
      </c>
      <c r="R1836" s="56">
        <v>1576</v>
      </c>
      <c r="S1836" s="56">
        <v>1535</v>
      </c>
      <c r="T1836" s="15" t="str">
        <f t="shared" si="203"/>
        <v>有</v>
      </c>
      <c r="U1836" s="15" t="str">
        <f t="shared" si="204"/>
        <v>無</v>
      </c>
      <c r="V1836" s="67">
        <f t="shared" si="205"/>
        <v>5.8670143415906484E-3</v>
      </c>
      <c r="W1836" s="17" t="s">
        <v>967</v>
      </c>
      <c r="X1836" s="46">
        <v>5</v>
      </c>
      <c r="Y1836" s="71">
        <f t="shared" si="206"/>
        <v>3.259452411994785</v>
      </c>
      <c r="Z1836" s="72">
        <v>1543</v>
      </c>
      <c r="AA1836" s="72">
        <v>1548</v>
      </c>
      <c r="AB1836" s="72">
        <v>1535</v>
      </c>
      <c r="AC1836" s="72">
        <v>1544</v>
      </c>
      <c r="AD1836" s="72">
        <v>27300</v>
      </c>
      <c r="AE1836" s="72">
        <v>1547</v>
      </c>
      <c r="AF1836" s="72">
        <v>1547</v>
      </c>
      <c r="AG1836" s="72">
        <v>1539</v>
      </c>
      <c r="AH1836" s="72">
        <v>1546</v>
      </c>
      <c r="AI1836" s="72">
        <v>4700</v>
      </c>
      <c r="AJ1836" s="72">
        <v>1548</v>
      </c>
      <c r="AK1836" s="72">
        <v>1550</v>
      </c>
      <c r="AL1836" s="72">
        <v>1542</v>
      </c>
      <c r="AM1836" s="72">
        <v>1549</v>
      </c>
      <c r="AN1836" s="72">
        <v>7700</v>
      </c>
      <c r="AO1836" s="72">
        <v>1549</v>
      </c>
      <c r="AP1836" s="72">
        <v>1549</v>
      </c>
      <c r="AQ1836" s="72">
        <v>1545</v>
      </c>
      <c r="AR1836" s="72">
        <v>1548</v>
      </c>
      <c r="AS1836" s="72">
        <v>5100</v>
      </c>
      <c r="AT1836" s="72">
        <v>1548</v>
      </c>
      <c r="AU1836" s="72">
        <v>1550</v>
      </c>
      <c r="AV1836" s="72">
        <v>1543</v>
      </c>
      <c r="AW1836" s="72">
        <v>1548</v>
      </c>
      <c r="AX1836" s="72">
        <v>5300</v>
      </c>
      <c r="AY1836" s="72">
        <v>1549</v>
      </c>
      <c r="AZ1836" s="72">
        <v>1553</v>
      </c>
      <c r="BA1836" s="72">
        <v>1549</v>
      </c>
      <c r="BB1836" s="72">
        <v>1552</v>
      </c>
      <c r="BC1836" s="72">
        <v>5700</v>
      </c>
    </row>
    <row r="1837" spans="1:55" s="72" customFormat="1" ht="15">
      <c r="A1837" s="15" t="s">
        <v>18</v>
      </c>
      <c r="B1837" s="30">
        <v>17</v>
      </c>
      <c r="C1837" s="30">
        <v>9997</v>
      </c>
      <c r="D1837" s="10" t="s">
        <v>492</v>
      </c>
      <c r="E1837" s="15" t="s">
        <v>20</v>
      </c>
      <c r="F1837" s="15" t="s">
        <v>1151</v>
      </c>
      <c r="G1837" s="50">
        <v>1114</v>
      </c>
      <c r="H1837" s="50">
        <v>38</v>
      </c>
      <c r="I1837" s="58">
        <v>3.5299999999999998E-2</v>
      </c>
      <c r="J1837" s="50">
        <v>419200</v>
      </c>
      <c r="K1837" s="50">
        <v>1114</v>
      </c>
      <c r="L1837" s="53">
        <v>1076</v>
      </c>
      <c r="M1837" s="63">
        <f t="shared" ref="M1837:M1857" si="207">IFERROR((K1837-G1837) / (K1837-L1837), "")</f>
        <v>0</v>
      </c>
      <c r="N1837" s="42" t="str">
        <f>IFERROR(VLOOKUP(C1837, マスタ!$E$2:$G$33, 3, TRUE), "")</f>
        <v>サービス</v>
      </c>
      <c r="O1837" s="15" t="str">
        <f>IF(F1837 = "", "", TEXT( WORKDAY(TEXT(LEFT(F1837, FIND("(", F1837) - 1), "yyyy/mm/dd"), 1, マスタ!$A$2:$A$106), "yyyymmdd"))</f>
        <v>20170925</v>
      </c>
      <c r="P1837" s="16">
        <v>43003</v>
      </c>
      <c r="Q1837" s="56">
        <v>1147</v>
      </c>
      <c r="R1837" s="56">
        <v>1188</v>
      </c>
      <c r="S1837" s="56">
        <v>1140</v>
      </c>
      <c r="T1837" s="15" t="str">
        <f t="shared" ref="T1837:T1857" si="208">IF(Q1837="", "", IF(R1837-Q1837&gt;=ROUNDDOWN(G1837/100, 0), "有", "無"))</f>
        <v>有</v>
      </c>
      <c r="U1837" s="15" t="str">
        <f t="shared" ref="U1837:U1857" si="209">IF(Q1837="", "", IF(Q1837-S1837&gt;=ROUNDDOWN(G1837/100, 0), "有", "無"))</f>
        <v>無</v>
      </c>
      <c r="V1837" s="67">
        <f t="shared" ref="V1837:V1857" si="210">IF(Q1837="", "", Q1837/G1837-1)</f>
        <v>2.9622980251346576E-2</v>
      </c>
      <c r="W1837" s="17" t="s">
        <v>967</v>
      </c>
      <c r="X1837" s="46">
        <v>16</v>
      </c>
      <c r="Y1837" s="71">
        <f t="shared" ref="Y1837:Y1857" si="211">IFERROR(X1837/G1837*1000,"")</f>
        <v>14.362657091561939</v>
      </c>
      <c r="Z1837" s="72">
        <v>1147</v>
      </c>
      <c r="AA1837" s="72">
        <v>1156</v>
      </c>
      <c r="AB1837" s="72">
        <v>1140</v>
      </c>
      <c r="AC1837" s="72">
        <v>1146</v>
      </c>
      <c r="AD1837" s="72">
        <v>130400</v>
      </c>
      <c r="AE1837" s="72">
        <v>1146</v>
      </c>
      <c r="AF1837" s="72">
        <v>1153</v>
      </c>
      <c r="AG1837" s="72">
        <v>1143</v>
      </c>
      <c r="AH1837" s="72">
        <v>1151</v>
      </c>
      <c r="AI1837" s="72">
        <v>19400</v>
      </c>
      <c r="AJ1837" s="72">
        <v>1151</v>
      </c>
      <c r="AK1837" s="72">
        <v>1162</v>
      </c>
      <c r="AL1837" s="72">
        <v>1148</v>
      </c>
      <c r="AM1837" s="72">
        <v>1162</v>
      </c>
      <c r="AN1837" s="72">
        <v>24000</v>
      </c>
      <c r="AO1837" s="72">
        <v>1162</v>
      </c>
      <c r="AP1837" s="72">
        <v>1165</v>
      </c>
      <c r="AQ1837" s="72">
        <v>1159</v>
      </c>
      <c r="AR1837" s="72">
        <v>1164</v>
      </c>
      <c r="AS1837" s="72">
        <v>16700</v>
      </c>
      <c r="AT1837" s="72">
        <v>1163</v>
      </c>
      <c r="AU1837" s="72">
        <v>1166</v>
      </c>
      <c r="AV1837" s="72">
        <v>1159</v>
      </c>
      <c r="AW1837" s="72">
        <v>1163</v>
      </c>
      <c r="AX1837" s="72">
        <v>11300</v>
      </c>
      <c r="AY1837" s="72">
        <v>1162</v>
      </c>
      <c r="AZ1837" s="72">
        <v>1162</v>
      </c>
      <c r="BA1837" s="72">
        <v>1158</v>
      </c>
      <c r="BB1837" s="72">
        <v>1158</v>
      </c>
      <c r="BC1837" s="72">
        <v>10100</v>
      </c>
    </row>
    <row r="1838" spans="1:55" s="72" customFormat="1" ht="27">
      <c r="A1838" s="15" t="s">
        <v>18</v>
      </c>
      <c r="B1838" s="30">
        <v>18</v>
      </c>
      <c r="C1838" s="30">
        <v>3053</v>
      </c>
      <c r="D1838" s="10" t="s">
        <v>1073</v>
      </c>
      <c r="E1838" s="15" t="s">
        <v>20</v>
      </c>
      <c r="F1838" s="15" t="s">
        <v>1151</v>
      </c>
      <c r="G1838" s="50">
        <v>4025</v>
      </c>
      <c r="H1838" s="50">
        <v>125</v>
      </c>
      <c r="I1838" s="58">
        <v>3.2099999999999997E-2</v>
      </c>
      <c r="J1838" s="50">
        <v>711000</v>
      </c>
      <c r="K1838" s="50">
        <v>4060</v>
      </c>
      <c r="L1838" s="53">
        <v>3805</v>
      </c>
      <c r="M1838" s="63">
        <f t="shared" si="207"/>
        <v>0.13725490196078433</v>
      </c>
      <c r="N1838" s="42" t="str">
        <f>IFERROR(VLOOKUP(C1838, マスタ!$E$2:$G$33, 3, TRUE), "")</f>
        <v>繊維製品</v>
      </c>
      <c r="O1838" s="15" t="str">
        <f>IF(F1838 = "", "", TEXT( WORKDAY(TEXT(LEFT(F1838, FIND("(", F1838) - 1), "yyyy/mm/dd"), 1, マスタ!$A$2:$A$106), "yyyymmdd"))</f>
        <v>20170925</v>
      </c>
      <c r="P1838" s="16">
        <v>43003</v>
      </c>
      <c r="Q1838" s="56">
        <v>4125</v>
      </c>
      <c r="R1838" s="56">
        <v>4495</v>
      </c>
      <c r="S1838" s="56">
        <v>4110</v>
      </c>
      <c r="T1838" s="15" t="str">
        <f t="shared" si="208"/>
        <v>有</v>
      </c>
      <c r="U1838" s="15" t="str">
        <f t="shared" si="209"/>
        <v>無</v>
      </c>
      <c r="V1838" s="67">
        <f t="shared" si="210"/>
        <v>2.4844720496894457E-2</v>
      </c>
      <c r="W1838" s="17" t="s">
        <v>968</v>
      </c>
      <c r="X1838" s="46">
        <v>80</v>
      </c>
      <c r="Y1838" s="71">
        <f t="shared" si="211"/>
        <v>19.87577639751553</v>
      </c>
      <c r="Z1838" s="72">
        <v>4125</v>
      </c>
      <c r="AA1838" s="72">
        <v>4170</v>
      </c>
      <c r="AB1838" s="72">
        <v>4110</v>
      </c>
      <c r="AC1838" s="72">
        <v>4150</v>
      </c>
      <c r="AD1838" s="72">
        <v>100300</v>
      </c>
      <c r="AE1838" s="72">
        <v>4135</v>
      </c>
      <c r="AF1838" s="72">
        <v>4145</v>
      </c>
      <c r="AG1838" s="72">
        <v>4110</v>
      </c>
      <c r="AH1838" s="72">
        <v>4145</v>
      </c>
      <c r="AI1838" s="72">
        <v>23200</v>
      </c>
      <c r="AJ1838" s="72">
        <v>4140</v>
      </c>
      <c r="AK1838" s="72">
        <v>4240</v>
      </c>
      <c r="AL1838" s="72">
        <v>4140</v>
      </c>
      <c r="AM1838" s="72">
        <v>4225</v>
      </c>
      <c r="AN1838" s="72">
        <v>79300</v>
      </c>
      <c r="AO1838" s="72">
        <v>4225</v>
      </c>
      <c r="AP1838" s="72">
        <v>4245</v>
      </c>
      <c r="AQ1838" s="72">
        <v>4195</v>
      </c>
      <c r="AR1838" s="72">
        <v>4230</v>
      </c>
      <c r="AS1838" s="72">
        <v>31100</v>
      </c>
      <c r="AT1838" s="72">
        <v>4235</v>
      </c>
      <c r="AU1838" s="72">
        <v>4290</v>
      </c>
      <c r="AV1838" s="72">
        <v>4210</v>
      </c>
      <c r="AW1838" s="72">
        <v>4270</v>
      </c>
      <c r="AX1838" s="72">
        <v>58000</v>
      </c>
      <c r="AY1838" s="72">
        <v>4260</v>
      </c>
      <c r="AZ1838" s="72">
        <v>4260</v>
      </c>
      <c r="BA1838" s="72">
        <v>4205</v>
      </c>
      <c r="BB1838" s="72">
        <v>4230</v>
      </c>
      <c r="BC1838" s="72">
        <v>23300</v>
      </c>
    </row>
    <row r="1839" spans="1:55" s="72" customFormat="1" ht="15">
      <c r="A1839" s="15" t="s">
        <v>18</v>
      </c>
      <c r="B1839" s="30">
        <v>19</v>
      </c>
      <c r="C1839" s="30">
        <v>6272</v>
      </c>
      <c r="D1839" s="10" t="s">
        <v>449</v>
      </c>
      <c r="E1839" s="15" t="s">
        <v>20</v>
      </c>
      <c r="F1839" s="15" t="s">
        <v>1151</v>
      </c>
      <c r="G1839" s="50">
        <v>1619</v>
      </c>
      <c r="H1839" s="50">
        <v>48</v>
      </c>
      <c r="I1839" s="58">
        <v>3.0599999999999999E-2</v>
      </c>
      <c r="J1839" s="50">
        <v>734300</v>
      </c>
      <c r="K1839" s="50">
        <v>1626</v>
      </c>
      <c r="L1839" s="53">
        <v>1531</v>
      </c>
      <c r="M1839" s="63">
        <f t="shared" si="207"/>
        <v>7.3684210526315783E-2</v>
      </c>
      <c r="N1839" s="42" t="str">
        <f>IFERROR(VLOOKUP(C1839, マスタ!$E$2:$G$33, 3, TRUE), "")</f>
        <v>機械</v>
      </c>
      <c r="O1839" s="15" t="str">
        <f>IF(F1839 = "", "", TEXT( WORKDAY(TEXT(LEFT(F1839, FIND("(", F1839) - 1), "yyyy/mm/dd"), 1, マスタ!$A$2:$A$106), "yyyymmdd"))</f>
        <v>20170925</v>
      </c>
      <c r="P1839" s="16">
        <v>43003</v>
      </c>
      <c r="Q1839" s="56">
        <v>1630</v>
      </c>
      <c r="R1839" s="56">
        <v>1659</v>
      </c>
      <c r="S1839" s="56">
        <v>1610</v>
      </c>
      <c r="T1839" s="15" t="str">
        <f t="shared" si="208"/>
        <v>有</v>
      </c>
      <c r="U1839" s="15" t="str">
        <f t="shared" si="209"/>
        <v>有</v>
      </c>
      <c r="V1839" s="67">
        <f t="shared" si="210"/>
        <v>6.794317479925871E-3</v>
      </c>
      <c r="W1839" s="17" t="s">
        <v>967</v>
      </c>
      <c r="X1839" s="46">
        <v>5</v>
      </c>
      <c r="Y1839" s="71">
        <f t="shared" si="211"/>
        <v>3.0883261272390365</v>
      </c>
      <c r="Z1839" s="72">
        <v>1630</v>
      </c>
      <c r="AA1839" s="72">
        <v>1644</v>
      </c>
      <c r="AB1839" s="72">
        <v>1630</v>
      </c>
      <c r="AC1839" s="72">
        <v>1634</v>
      </c>
      <c r="AD1839" s="72">
        <v>47400</v>
      </c>
      <c r="AE1839" s="72">
        <v>1634</v>
      </c>
      <c r="AF1839" s="72">
        <v>1650</v>
      </c>
      <c r="AG1839" s="72">
        <v>1634</v>
      </c>
      <c r="AH1839" s="72">
        <v>1645</v>
      </c>
      <c r="AI1839" s="72">
        <v>23600</v>
      </c>
      <c r="AJ1839" s="72">
        <v>1645</v>
      </c>
      <c r="AK1839" s="72">
        <v>1655</v>
      </c>
      <c r="AL1839" s="72">
        <v>1640</v>
      </c>
      <c r="AM1839" s="72">
        <v>1647</v>
      </c>
      <c r="AN1839" s="72">
        <v>13200</v>
      </c>
      <c r="AO1839" s="72">
        <v>1647</v>
      </c>
      <c r="AP1839" s="72">
        <v>1648</v>
      </c>
      <c r="AQ1839" s="72">
        <v>1639</v>
      </c>
      <c r="AR1839" s="72">
        <v>1639</v>
      </c>
      <c r="AS1839" s="72">
        <v>4800</v>
      </c>
      <c r="AT1839" s="72">
        <v>1638</v>
      </c>
      <c r="AU1839" s="72">
        <v>1638</v>
      </c>
      <c r="AV1839" s="72">
        <v>1635</v>
      </c>
      <c r="AW1839" s="72">
        <v>1635</v>
      </c>
      <c r="AX1839" s="72">
        <v>3300</v>
      </c>
      <c r="AY1839" s="72">
        <v>1636</v>
      </c>
      <c r="AZ1839" s="72">
        <v>1639</v>
      </c>
      <c r="BA1839" s="72">
        <v>1636</v>
      </c>
      <c r="BB1839" s="72">
        <v>1639</v>
      </c>
      <c r="BC1839" s="72">
        <v>2000</v>
      </c>
    </row>
    <row r="1840" spans="1:55" s="72" customFormat="1" ht="15">
      <c r="A1840" s="15" t="s">
        <v>18</v>
      </c>
      <c r="B1840" s="30">
        <v>21</v>
      </c>
      <c r="C1840" s="30">
        <v>9755</v>
      </c>
      <c r="D1840" s="10" t="s">
        <v>1153</v>
      </c>
      <c r="E1840" s="15" t="s">
        <v>20</v>
      </c>
      <c r="F1840" s="15" t="s">
        <v>1151</v>
      </c>
      <c r="G1840" s="50">
        <v>1696</v>
      </c>
      <c r="H1840" s="50">
        <v>48</v>
      </c>
      <c r="I1840" s="58">
        <v>2.9100000000000001E-2</v>
      </c>
      <c r="J1840" s="50">
        <v>107400</v>
      </c>
      <c r="K1840" s="50">
        <v>1705</v>
      </c>
      <c r="L1840" s="53">
        <v>1638</v>
      </c>
      <c r="M1840" s="63">
        <f t="shared" si="207"/>
        <v>0.13432835820895522</v>
      </c>
      <c r="N1840" s="42" t="str">
        <f>IFERROR(VLOOKUP(C1840, マスタ!$E$2:$G$33, 3, TRUE), "")</f>
        <v>サービス</v>
      </c>
      <c r="O1840" s="15" t="str">
        <f>IF(F1840 = "", "", TEXT( WORKDAY(TEXT(LEFT(F1840, FIND("(", F1840) - 1), "yyyy/mm/dd"), 1, マスタ!$A$2:$A$106), "yyyymmdd"))</f>
        <v>20170925</v>
      </c>
      <c r="P1840" s="16">
        <v>43003</v>
      </c>
      <c r="Q1840" s="56">
        <v>1735</v>
      </c>
      <c r="R1840" s="56">
        <v>1777</v>
      </c>
      <c r="S1840" s="56">
        <v>1724</v>
      </c>
      <c r="T1840" s="15" t="str">
        <f t="shared" si="208"/>
        <v>有</v>
      </c>
      <c r="U1840" s="15" t="str">
        <f t="shared" si="209"/>
        <v>無</v>
      </c>
      <c r="V1840" s="67">
        <f t="shared" si="210"/>
        <v>2.2995283018867996E-2</v>
      </c>
      <c r="W1840" s="17" t="s">
        <v>969</v>
      </c>
      <c r="X1840" s="46">
        <v>-7</v>
      </c>
      <c r="Y1840" s="71">
        <f t="shared" si="211"/>
        <v>-4.1273584905660377</v>
      </c>
      <c r="Z1840" s="72">
        <v>1735</v>
      </c>
      <c r="AA1840" s="72">
        <v>1743</v>
      </c>
      <c r="AB1840" s="72">
        <v>1733</v>
      </c>
      <c r="AC1840" s="72">
        <v>1743</v>
      </c>
      <c r="AD1840" s="72">
        <v>19800</v>
      </c>
      <c r="AE1840" s="72">
        <v>1745</v>
      </c>
      <c r="AF1840" s="72">
        <v>1749</v>
      </c>
      <c r="AG1840" s="72">
        <v>1742</v>
      </c>
      <c r="AH1840" s="72">
        <v>1746</v>
      </c>
      <c r="AI1840" s="72">
        <v>3800</v>
      </c>
      <c r="AJ1840" s="72">
        <v>1746</v>
      </c>
      <c r="AK1840" s="72">
        <v>1747</v>
      </c>
      <c r="AL1840" s="72">
        <v>1739</v>
      </c>
      <c r="AM1840" s="72">
        <v>1739</v>
      </c>
      <c r="AN1840" s="72">
        <v>2100</v>
      </c>
      <c r="AO1840" s="72">
        <v>1740</v>
      </c>
      <c r="AP1840" s="72">
        <v>1744</v>
      </c>
      <c r="AQ1840" s="72">
        <v>1739</v>
      </c>
      <c r="AR1840" s="72">
        <v>1744</v>
      </c>
      <c r="AS1840" s="72">
        <v>1700</v>
      </c>
      <c r="AT1840" s="72">
        <v>1744</v>
      </c>
      <c r="AU1840" s="72">
        <v>1744</v>
      </c>
      <c r="AV1840" s="72">
        <v>1728</v>
      </c>
      <c r="AW1840" s="72">
        <v>1728</v>
      </c>
      <c r="AX1840" s="72">
        <v>5600</v>
      </c>
      <c r="AY1840" s="72">
        <v>1727</v>
      </c>
      <c r="AZ1840" s="72">
        <v>1735</v>
      </c>
      <c r="BA1840" s="72">
        <v>1724</v>
      </c>
      <c r="BB1840" s="72">
        <v>1735</v>
      </c>
      <c r="BC1840" s="72">
        <v>2400</v>
      </c>
    </row>
    <row r="1841" spans="1:55" s="72" customFormat="1" ht="15">
      <c r="A1841" s="15" t="s">
        <v>18</v>
      </c>
      <c r="B1841" s="30">
        <v>22</v>
      </c>
      <c r="C1841" s="30">
        <v>8151</v>
      </c>
      <c r="D1841" s="10" t="s">
        <v>1154</v>
      </c>
      <c r="E1841" s="15" t="s">
        <v>20</v>
      </c>
      <c r="F1841" s="15" t="s">
        <v>1151</v>
      </c>
      <c r="G1841" s="50">
        <v>1060</v>
      </c>
      <c r="H1841" s="50">
        <v>30</v>
      </c>
      <c r="I1841" s="58">
        <v>2.9100000000000001E-2</v>
      </c>
      <c r="J1841" s="50">
        <v>90800</v>
      </c>
      <c r="K1841" s="50">
        <v>1074</v>
      </c>
      <c r="L1841" s="53">
        <v>1030</v>
      </c>
      <c r="M1841" s="63">
        <f t="shared" si="207"/>
        <v>0.31818181818181818</v>
      </c>
      <c r="N1841" s="42" t="str">
        <f>IFERROR(VLOOKUP(C1841, マスタ!$E$2:$G$33, 3, TRUE), "")</f>
        <v>商業</v>
      </c>
      <c r="O1841" s="15" t="str">
        <f>IF(F1841 = "", "", TEXT( WORKDAY(TEXT(LEFT(F1841, FIND("(", F1841) - 1), "yyyy/mm/dd"), 1, マスタ!$A$2:$A$106), "yyyymmdd"))</f>
        <v>20170925</v>
      </c>
      <c r="P1841" s="16">
        <v>43003</v>
      </c>
      <c r="Q1841" s="56">
        <v>1069</v>
      </c>
      <c r="R1841" s="56">
        <v>1072</v>
      </c>
      <c r="S1841" s="56">
        <v>1060</v>
      </c>
      <c r="T1841" s="15" t="str">
        <f t="shared" si="208"/>
        <v>無</v>
      </c>
      <c r="U1841" s="15" t="str">
        <f t="shared" si="209"/>
        <v>無</v>
      </c>
      <c r="V1841" s="67">
        <f t="shared" si="210"/>
        <v>8.4905660377359027E-3</v>
      </c>
      <c r="W1841" s="17" t="s">
        <v>969</v>
      </c>
      <c r="X1841" s="46">
        <v>-1</v>
      </c>
      <c r="Y1841" s="71">
        <f t="shared" si="211"/>
        <v>-0.94339622641509435</v>
      </c>
      <c r="Z1841" s="72">
        <v>1069</v>
      </c>
      <c r="AA1841" s="72">
        <v>1069</v>
      </c>
      <c r="AB1841" s="72">
        <v>1065</v>
      </c>
      <c r="AC1841" s="72">
        <v>1067</v>
      </c>
      <c r="AD1841" s="72">
        <v>7200</v>
      </c>
      <c r="AE1841" s="72">
        <v>1069</v>
      </c>
      <c r="AF1841" s="72">
        <v>1072</v>
      </c>
      <c r="AG1841" s="72">
        <v>1069</v>
      </c>
      <c r="AH1841" s="72">
        <v>1072</v>
      </c>
      <c r="AI1841" s="72">
        <v>700</v>
      </c>
      <c r="AJ1841" s="72">
        <v>1072</v>
      </c>
      <c r="AK1841" s="72">
        <v>1072</v>
      </c>
      <c r="AL1841" s="72">
        <v>1069</v>
      </c>
      <c r="AM1841" s="72">
        <v>1069</v>
      </c>
      <c r="AN1841" s="72">
        <v>600</v>
      </c>
      <c r="AO1841" s="72">
        <v>1068</v>
      </c>
      <c r="AP1841" s="72">
        <v>1068</v>
      </c>
      <c r="AQ1841" s="72">
        <v>1068</v>
      </c>
      <c r="AR1841" s="72">
        <v>1068</v>
      </c>
      <c r="AS1841" s="72">
        <v>200</v>
      </c>
      <c r="AX1841" s="72">
        <v>0</v>
      </c>
      <c r="AY1841" s="72">
        <v>1063</v>
      </c>
      <c r="AZ1841" s="72">
        <v>1064</v>
      </c>
      <c r="BA1841" s="72">
        <v>1063</v>
      </c>
      <c r="BB1841" s="72">
        <v>1064</v>
      </c>
      <c r="BC1841" s="72">
        <v>300</v>
      </c>
    </row>
    <row r="1842" spans="1:55" s="72" customFormat="1" ht="15">
      <c r="A1842" s="15" t="s">
        <v>18</v>
      </c>
      <c r="B1842" s="30">
        <v>24</v>
      </c>
      <c r="C1842" s="30">
        <v>3160</v>
      </c>
      <c r="D1842" s="10" t="s">
        <v>330</v>
      </c>
      <c r="E1842" s="15" t="s">
        <v>20</v>
      </c>
      <c r="F1842" s="15" t="s">
        <v>1151</v>
      </c>
      <c r="G1842" s="50">
        <v>1083</v>
      </c>
      <c r="H1842" s="50">
        <v>30</v>
      </c>
      <c r="I1842" s="58">
        <v>2.8500000000000001E-2</v>
      </c>
      <c r="J1842" s="50">
        <v>41100</v>
      </c>
      <c r="K1842" s="50">
        <v>1087</v>
      </c>
      <c r="L1842" s="53">
        <v>1053</v>
      </c>
      <c r="M1842" s="63">
        <f t="shared" si="207"/>
        <v>0.11764705882352941</v>
      </c>
      <c r="N1842" s="42" t="str">
        <f>IFERROR(VLOOKUP(C1842, マスタ!$E$2:$G$33, 3, TRUE), "")</f>
        <v>繊維製品</v>
      </c>
      <c r="O1842" s="15" t="str">
        <f>IF(F1842 = "", "", TEXT( WORKDAY(TEXT(LEFT(F1842, FIND("(", F1842) - 1), "yyyy/mm/dd"), 1, マスタ!$A$2:$A$106), "yyyymmdd"))</f>
        <v>20170925</v>
      </c>
      <c r="P1842" s="16">
        <v>43003</v>
      </c>
      <c r="Q1842" s="56">
        <v>1098</v>
      </c>
      <c r="R1842" s="56">
        <v>1159</v>
      </c>
      <c r="S1842" s="56">
        <v>1087</v>
      </c>
      <c r="T1842" s="15" t="str">
        <f t="shared" si="208"/>
        <v>有</v>
      </c>
      <c r="U1842" s="15" t="str">
        <f t="shared" si="209"/>
        <v>有</v>
      </c>
      <c r="V1842" s="67">
        <f t="shared" si="210"/>
        <v>1.3850415512465464E-2</v>
      </c>
      <c r="W1842" s="17" t="s">
        <v>968</v>
      </c>
      <c r="X1842" s="46">
        <v>21</v>
      </c>
      <c r="Y1842" s="71">
        <f t="shared" si="211"/>
        <v>19.390581717451521</v>
      </c>
      <c r="Z1842" s="72">
        <v>1098</v>
      </c>
      <c r="AA1842" s="72">
        <v>1111</v>
      </c>
      <c r="AB1842" s="72">
        <v>1098</v>
      </c>
      <c r="AC1842" s="72">
        <v>1109</v>
      </c>
      <c r="AD1842" s="72">
        <v>14100</v>
      </c>
      <c r="AE1842" s="72">
        <v>1110</v>
      </c>
      <c r="AF1842" s="72">
        <v>1134</v>
      </c>
      <c r="AG1842" s="72">
        <v>1110</v>
      </c>
      <c r="AH1842" s="72">
        <v>1131</v>
      </c>
      <c r="AI1842" s="72">
        <v>13600</v>
      </c>
      <c r="AJ1842" s="72">
        <v>1130</v>
      </c>
      <c r="AK1842" s="72">
        <v>1130</v>
      </c>
      <c r="AL1842" s="72">
        <v>1108</v>
      </c>
      <c r="AM1842" s="72">
        <v>1123</v>
      </c>
      <c r="AN1842" s="72">
        <v>4900</v>
      </c>
      <c r="AO1842" s="72">
        <v>1123</v>
      </c>
      <c r="AP1842" s="72">
        <v>1141</v>
      </c>
      <c r="AQ1842" s="72">
        <v>1123</v>
      </c>
      <c r="AR1842" s="72">
        <v>1141</v>
      </c>
      <c r="AS1842" s="72">
        <v>11300</v>
      </c>
      <c r="AT1842" s="72">
        <v>1140</v>
      </c>
      <c r="AU1842" s="72">
        <v>1142</v>
      </c>
      <c r="AV1842" s="72">
        <v>1129</v>
      </c>
      <c r="AW1842" s="72">
        <v>1135</v>
      </c>
      <c r="AX1842" s="72">
        <v>4800</v>
      </c>
      <c r="AY1842" s="72">
        <v>1134</v>
      </c>
      <c r="AZ1842" s="72">
        <v>1139</v>
      </c>
      <c r="BA1842" s="72">
        <v>1132</v>
      </c>
      <c r="BB1842" s="72">
        <v>1133</v>
      </c>
      <c r="BC1842" s="72">
        <v>2700</v>
      </c>
    </row>
    <row r="1843" spans="1:55" s="72" customFormat="1" ht="15">
      <c r="A1843" s="15" t="s">
        <v>18</v>
      </c>
      <c r="B1843" s="30">
        <v>29</v>
      </c>
      <c r="C1843" s="30">
        <v>3046</v>
      </c>
      <c r="D1843" s="10" t="s">
        <v>248</v>
      </c>
      <c r="E1843" s="15" t="s">
        <v>20</v>
      </c>
      <c r="F1843" s="15" t="s">
        <v>1151</v>
      </c>
      <c r="G1843" s="50">
        <v>6930</v>
      </c>
      <c r="H1843" s="50">
        <v>180</v>
      </c>
      <c r="I1843" s="58">
        <v>2.6700000000000002E-2</v>
      </c>
      <c r="J1843" s="50">
        <v>104100</v>
      </c>
      <c r="K1843" s="50">
        <v>6970</v>
      </c>
      <c r="L1843" s="53">
        <v>6670</v>
      </c>
      <c r="M1843" s="63">
        <f t="shared" si="207"/>
        <v>0.13333333333333333</v>
      </c>
      <c r="N1843" s="42" t="str">
        <f>IFERROR(VLOOKUP(C1843, マスタ!$E$2:$G$33, 3, TRUE), "")</f>
        <v>繊維製品</v>
      </c>
      <c r="O1843" s="15" t="str">
        <f>IF(F1843 = "", "", TEXT( WORKDAY(TEXT(LEFT(F1843, FIND("(", F1843) - 1), "yyyy/mm/dd"), 1, マスタ!$A$2:$A$106), "yyyymmdd"))</f>
        <v>20170925</v>
      </c>
      <c r="P1843" s="16">
        <v>43003</v>
      </c>
      <c r="Q1843" s="56">
        <v>6930</v>
      </c>
      <c r="R1843" s="56">
        <v>7000</v>
      </c>
      <c r="S1843" s="56">
        <v>6820</v>
      </c>
      <c r="T1843" s="15" t="str">
        <f t="shared" si="208"/>
        <v>有</v>
      </c>
      <c r="U1843" s="15" t="str">
        <f t="shared" si="209"/>
        <v>有</v>
      </c>
      <c r="V1843" s="67">
        <f t="shared" si="210"/>
        <v>0</v>
      </c>
      <c r="W1843" s="17" t="s">
        <v>966</v>
      </c>
      <c r="X1843" s="46">
        <v>-69</v>
      </c>
      <c r="Y1843" s="71">
        <f t="shared" si="211"/>
        <v>-9.9567099567099575</v>
      </c>
      <c r="Z1843" s="72">
        <v>6930</v>
      </c>
      <c r="AA1843" s="72">
        <v>6930</v>
      </c>
      <c r="AB1843" s="72">
        <v>6890</v>
      </c>
      <c r="AC1843" s="72">
        <v>6890</v>
      </c>
      <c r="AD1843" s="72">
        <v>12000</v>
      </c>
      <c r="AE1843" s="72">
        <v>6910</v>
      </c>
      <c r="AF1843" s="72">
        <v>6940</v>
      </c>
      <c r="AG1843" s="72">
        <v>6870</v>
      </c>
      <c r="AH1843" s="72">
        <v>6870</v>
      </c>
      <c r="AI1843" s="72">
        <v>3200</v>
      </c>
      <c r="AJ1843" s="72">
        <v>6870</v>
      </c>
      <c r="AK1843" s="72">
        <v>6880</v>
      </c>
      <c r="AL1843" s="72">
        <v>6860</v>
      </c>
      <c r="AM1843" s="72">
        <v>6860</v>
      </c>
      <c r="AN1843" s="72">
        <v>1900</v>
      </c>
      <c r="AO1843" s="72">
        <v>6860</v>
      </c>
      <c r="AP1843" s="72">
        <v>6860</v>
      </c>
      <c r="AQ1843" s="72">
        <v>6840</v>
      </c>
      <c r="AR1843" s="72">
        <v>6840</v>
      </c>
      <c r="AS1843" s="72">
        <v>1700</v>
      </c>
      <c r="AT1843" s="72">
        <v>6830</v>
      </c>
      <c r="AU1843" s="72">
        <v>6860</v>
      </c>
      <c r="AV1843" s="72">
        <v>6820</v>
      </c>
      <c r="AW1843" s="72">
        <v>6830</v>
      </c>
      <c r="AX1843" s="72">
        <v>3500</v>
      </c>
      <c r="AY1843" s="72">
        <v>6840</v>
      </c>
      <c r="AZ1843" s="72">
        <v>6880</v>
      </c>
      <c r="BA1843" s="72">
        <v>6840</v>
      </c>
      <c r="BB1843" s="72">
        <v>6880</v>
      </c>
      <c r="BC1843" s="72">
        <v>2200</v>
      </c>
    </row>
    <row r="1844" spans="1:55" s="72" customFormat="1" ht="27">
      <c r="A1844" s="15" t="s">
        <v>18</v>
      </c>
      <c r="B1844" s="30">
        <v>30</v>
      </c>
      <c r="C1844" s="30">
        <v>2607</v>
      </c>
      <c r="D1844" s="10" t="s">
        <v>549</v>
      </c>
      <c r="E1844" s="15" t="s">
        <v>20</v>
      </c>
      <c r="F1844" s="15" t="s">
        <v>1151</v>
      </c>
      <c r="G1844" s="50">
        <v>3020</v>
      </c>
      <c r="H1844" s="50">
        <v>78</v>
      </c>
      <c r="I1844" s="58">
        <v>2.6499999999999999E-2</v>
      </c>
      <c r="J1844" s="50">
        <v>565500</v>
      </c>
      <c r="K1844" s="50">
        <v>3025</v>
      </c>
      <c r="L1844" s="53">
        <v>2959</v>
      </c>
      <c r="M1844" s="63">
        <f t="shared" si="207"/>
        <v>7.575757575757576E-2</v>
      </c>
      <c r="N1844" s="42" t="str">
        <f>IFERROR(VLOOKUP(C1844, マスタ!$E$2:$G$33, 3, TRUE), "")</f>
        <v>食品</v>
      </c>
      <c r="O1844" s="15" t="str">
        <f>IF(F1844 = "", "", TEXT( WORKDAY(TEXT(LEFT(F1844, FIND("(", F1844) - 1), "yyyy/mm/dd"), 1, マスタ!$A$2:$A$106), "yyyymmdd"))</f>
        <v>20170925</v>
      </c>
      <c r="P1844" s="16">
        <v>43003</v>
      </c>
      <c r="Q1844" s="56">
        <v>3040</v>
      </c>
      <c r="R1844" s="56">
        <v>3060</v>
      </c>
      <c r="S1844" s="56">
        <v>3015</v>
      </c>
      <c r="T1844" s="15" t="str">
        <f t="shared" si="208"/>
        <v>無</v>
      </c>
      <c r="U1844" s="15" t="str">
        <f t="shared" si="209"/>
        <v>無</v>
      </c>
      <c r="V1844" s="67">
        <f t="shared" si="210"/>
        <v>6.6225165562914245E-3</v>
      </c>
      <c r="W1844" s="17" t="s">
        <v>967</v>
      </c>
      <c r="X1844" s="46">
        <v>5</v>
      </c>
      <c r="Y1844" s="71">
        <f t="shared" si="211"/>
        <v>1.6556291390728477</v>
      </c>
      <c r="Z1844" s="72">
        <v>3040</v>
      </c>
      <c r="AA1844" s="72">
        <v>3045</v>
      </c>
      <c r="AB1844" s="72">
        <v>3015</v>
      </c>
      <c r="AC1844" s="72">
        <v>3015</v>
      </c>
      <c r="AD1844" s="72">
        <v>26800</v>
      </c>
      <c r="AE1844" s="72">
        <v>3020</v>
      </c>
      <c r="AF1844" s="72">
        <v>3045</v>
      </c>
      <c r="AG1844" s="72">
        <v>3020</v>
      </c>
      <c r="AH1844" s="72">
        <v>3035</v>
      </c>
      <c r="AI1844" s="72">
        <v>14400</v>
      </c>
      <c r="AJ1844" s="72">
        <v>3040</v>
      </c>
      <c r="AK1844" s="72">
        <v>3050</v>
      </c>
      <c r="AL1844" s="72">
        <v>3035</v>
      </c>
      <c r="AM1844" s="72">
        <v>3050</v>
      </c>
      <c r="AN1844" s="72">
        <v>6000</v>
      </c>
      <c r="AO1844" s="72">
        <v>3050</v>
      </c>
      <c r="AP1844" s="72">
        <v>3060</v>
      </c>
      <c r="AQ1844" s="72">
        <v>3050</v>
      </c>
      <c r="AR1844" s="72">
        <v>3050</v>
      </c>
      <c r="AS1844" s="72">
        <v>7200</v>
      </c>
      <c r="AT1844" s="72">
        <v>3045</v>
      </c>
      <c r="AU1844" s="72">
        <v>3050</v>
      </c>
      <c r="AV1844" s="72">
        <v>3040</v>
      </c>
      <c r="AW1844" s="72">
        <v>3045</v>
      </c>
      <c r="AX1844" s="72">
        <v>5500</v>
      </c>
      <c r="AY1844" s="72">
        <v>3045</v>
      </c>
      <c r="AZ1844" s="72">
        <v>3055</v>
      </c>
      <c r="BA1844" s="72">
        <v>3045</v>
      </c>
      <c r="BB1844" s="72">
        <v>3050</v>
      </c>
      <c r="BC1844" s="72">
        <v>15300</v>
      </c>
    </row>
    <row r="1845" spans="1:55" s="72" customFormat="1" ht="15">
      <c r="A1845" s="15" t="s">
        <v>18</v>
      </c>
      <c r="B1845" s="30">
        <v>31</v>
      </c>
      <c r="C1845" s="30">
        <v>6920</v>
      </c>
      <c r="D1845" s="10" t="s">
        <v>214</v>
      </c>
      <c r="E1845" s="15" t="s">
        <v>20</v>
      </c>
      <c r="F1845" s="15" t="s">
        <v>1151</v>
      </c>
      <c r="G1845" s="50">
        <v>2257</v>
      </c>
      <c r="H1845" s="50">
        <v>58</v>
      </c>
      <c r="I1845" s="58">
        <v>2.64E-2</v>
      </c>
      <c r="J1845" s="50">
        <v>1862100</v>
      </c>
      <c r="K1845" s="50">
        <v>2376</v>
      </c>
      <c r="L1845" s="53">
        <v>2235</v>
      </c>
      <c r="M1845" s="63">
        <f t="shared" si="207"/>
        <v>0.84397163120567376</v>
      </c>
      <c r="N1845" s="42" t="str">
        <f>IFERROR(VLOOKUP(C1845, マスタ!$E$2:$G$33, 3, TRUE), "")</f>
        <v>電気</v>
      </c>
      <c r="O1845" s="15" t="str">
        <f>IF(F1845 = "", "", TEXT( WORKDAY(TEXT(LEFT(F1845, FIND("(", F1845) - 1), "yyyy/mm/dd"), 1, マスタ!$A$2:$A$106), "yyyymmdd"))</f>
        <v>20170925</v>
      </c>
      <c r="P1845" s="16">
        <v>43003</v>
      </c>
      <c r="Q1845" s="56">
        <v>2284</v>
      </c>
      <c r="R1845" s="56">
        <v>2285</v>
      </c>
      <c r="S1845" s="56">
        <v>2226</v>
      </c>
      <c r="T1845" s="15" t="str">
        <f t="shared" si="208"/>
        <v>無</v>
      </c>
      <c r="U1845" s="15" t="str">
        <f t="shared" si="209"/>
        <v>有</v>
      </c>
      <c r="V1845" s="67">
        <f t="shared" si="210"/>
        <v>1.1962782454585819E-2</v>
      </c>
      <c r="W1845" s="17" t="s">
        <v>966</v>
      </c>
      <c r="X1845" s="46">
        <v>-22</v>
      </c>
      <c r="Y1845" s="71">
        <f t="shared" si="211"/>
        <v>-9.7474523704031899</v>
      </c>
      <c r="Z1845" s="72">
        <v>2284</v>
      </c>
      <c r="AA1845" s="72">
        <v>2285</v>
      </c>
      <c r="AB1845" s="72">
        <v>2242</v>
      </c>
      <c r="AC1845" s="72">
        <v>2250</v>
      </c>
      <c r="AD1845" s="72">
        <v>59600</v>
      </c>
      <c r="AE1845" s="72">
        <v>2249</v>
      </c>
      <c r="AF1845" s="72">
        <v>2254</v>
      </c>
      <c r="AG1845" s="72">
        <v>2226</v>
      </c>
      <c r="AH1845" s="72">
        <v>2240</v>
      </c>
      <c r="AI1845" s="72">
        <v>29000</v>
      </c>
      <c r="AJ1845" s="72">
        <v>2240</v>
      </c>
      <c r="AK1845" s="72">
        <v>2267</v>
      </c>
      <c r="AL1845" s="72">
        <v>2238</v>
      </c>
      <c r="AM1845" s="72">
        <v>2256</v>
      </c>
      <c r="AN1845" s="72">
        <v>14200</v>
      </c>
      <c r="AO1845" s="72">
        <v>2255</v>
      </c>
      <c r="AP1845" s="72">
        <v>2268</v>
      </c>
      <c r="AQ1845" s="72">
        <v>2246</v>
      </c>
      <c r="AR1845" s="72">
        <v>2263</v>
      </c>
      <c r="AS1845" s="72">
        <v>10900</v>
      </c>
      <c r="AT1845" s="72">
        <v>2261</v>
      </c>
      <c r="AU1845" s="72">
        <v>2261</v>
      </c>
      <c r="AV1845" s="72">
        <v>2244</v>
      </c>
      <c r="AW1845" s="72">
        <v>2244</v>
      </c>
      <c r="AX1845" s="72">
        <v>13300</v>
      </c>
      <c r="AY1845" s="72">
        <v>2242</v>
      </c>
      <c r="AZ1845" s="72">
        <v>2247</v>
      </c>
      <c r="BA1845" s="72">
        <v>2233</v>
      </c>
      <c r="BB1845" s="72">
        <v>2238</v>
      </c>
      <c r="BC1845" s="72">
        <v>16800</v>
      </c>
    </row>
    <row r="1846" spans="1:55" s="72" customFormat="1" ht="15">
      <c r="A1846" s="15" t="s">
        <v>18</v>
      </c>
      <c r="B1846" s="30">
        <v>32</v>
      </c>
      <c r="C1846" s="30">
        <v>9719</v>
      </c>
      <c r="D1846" s="10" t="s">
        <v>1040</v>
      </c>
      <c r="E1846" s="15" t="s">
        <v>20</v>
      </c>
      <c r="F1846" s="15" t="s">
        <v>1151</v>
      </c>
      <c r="G1846" s="50">
        <v>4695</v>
      </c>
      <c r="H1846" s="50">
        <v>120</v>
      </c>
      <c r="I1846" s="58">
        <v>2.6200000000000001E-2</v>
      </c>
      <c r="J1846" s="50">
        <v>398200</v>
      </c>
      <c r="K1846" s="50">
        <v>4725</v>
      </c>
      <c r="L1846" s="53">
        <v>4630</v>
      </c>
      <c r="M1846" s="63">
        <f t="shared" si="207"/>
        <v>0.31578947368421051</v>
      </c>
      <c r="N1846" s="42" t="str">
        <f>IFERROR(VLOOKUP(C1846, マスタ!$E$2:$G$33, 3, TRUE), "")</f>
        <v>サービス</v>
      </c>
      <c r="O1846" s="15" t="str">
        <f>IF(F1846 = "", "", TEXT( WORKDAY(TEXT(LEFT(F1846, FIND("(", F1846) - 1), "yyyy/mm/dd"), 1, マスタ!$A$2:$A$106), "yyyymmdd"))</f>
        <v>20170925</v>
      </c>
      <c r="P1846" s="16">
        <v>43003</v>
      </c>
      <c r="Q1846" s="56">
        <v>4710</v>
      </c>
      <c r="R1846" s="56">
        <v>4715</v>
      </c>
      <c r="S1846" s="56">
        <v>4670</v>
      </c>
      <c r="T1846" s="15" t="str">
        <f t="shared" si="208"/>
        <v>無</v>
      </c>
      <c r="U1846" s="15" t="str">
        <f t="shared" si="209"/>
        <v>無</v>
      </c>
      <c r="V1846" s="67">
        <f t="shared" si="210"/>
        <v>3.1948881789136685E-3</v>
      </c>
      <c r="W1846" s="17" t="s">
        <v>969</v>
      </c>
      <c r="X1846" s="46">
        <v>-20</v>
      </c>
      <c r="Y1846" s="71">
        <f t="shared" si="211"/>
        <v>-4.2598509052183173</v>
      </c>
      <c r="Z1846" s="72">
        <v>4710</v>
      </c>
      <c r="AA1846" s="72">
        <v>4710</v>
      </c>
      <c r="AB1846" s="72">
        <v>4675</v>
      </c>
      <c r="AC1846" s="72">
        <v>4675</v>
      </c>
      <c r="AD1846" s="72">
        <v>29500</v>
      </c>
      <c r="AE1846" s="72">
        <v>4675</v>
      </c>
      <c r="AF1846" s="72">
        <v>4695</v>
      </c>
      <c r="AG1846" s="72">
        <v>4670</v>
      </c>
      <c r="AH1846" s="72">
        <v>4690</v>
      </c>
      <c r="AI1846" s="72">
        <v>6800</v>
      </c>
      <c r="AJ1846" s="72">
        <v>4690</v>
      </c>
      <c r="AK1846" s="72">
        <v>4695</v>
      </c>
      <c r="AL1846" s="72">
        <v>4685</v>
      </c>
      <c r="AM1846" s="72">
        <v>4690</v>
      </c>
      <c r="AN1846" s="72">
        <v>6300</v>
      </c>
      <c r="AO1846" s="72">
        <v>4685</v>
      </c>
      <c r="AP1846" s="72">
        <v>4695</v>
      </c>
      <c r="AQ1846" s="72">
        <v>4685</v>
      </c>
      <c r="AR1846" s="72">
        <v>4695</v>
      </c>
      <c r="AS1846" s="72">
        <v>2000</v>
      </c>
      <c r="AT1846" s="72">
        <v>4700</v>
      </c>
      <c r="AU1846" s="72">
        <v>4700</v>
      </c>
      <c r="AV1846" s="72">
        <v>4690</v>
      </c>
      <c r="AW1846" s="72">
        <v>4690</v>
      </c>
      <c r="AX1846" s="72">
        <v>3900</v>
      </c>
      <c r="AY1846" s="72">
        <v>4690</v>
      </c>
      <c r="AZ1846" s="72">
        <v>4690</v>
      </c>
      <c r="BA1846" s="72">
        <v>4685</v>
      </c>
      <c r="BB1846" s="72">
        <v>4690</v>
      </c>
      <c r="BC1846" s="72">
        <v>3700</v>
      </c>
    </row>
    <row r="1847" spans="1:55" s="72" customFormat="1" ht="15">
      <c r="A1847" s="15" t="s">
        <v>18</v>
      </c>
      <c r="B1847" s="30">
        <v>34</v>
      </c>
      <c r="C1847" s="30">
        <v>9622</v>
      </c>
      <c r="D1847" s="10" t="s">
        <v>1155</v>
      </c>
      <c r="E1847" s="15" t="s">
        <v>20</v>
      </c>
      <c r="F1847" s="15" t="s">
        <v>1151</v>
      </c>
      <c r="G1847" s="50">
        <v>1677</v>
      </c>
      <c r="H1847" s="50">
        <v>41</v>
      </c>
      <c r="I1847" s="58">
        <v>2.5100000000000001E-2</v>
      </c>
      <c r="J1847" s="50">
        <v>90600</v>
      </c>
      <c r="K1847" s="50">
        <v>1682</v>
      </c>
      <c r="L1847" s="53">
        <v>1646</v>
      </c>
      <c r="M1847" s="63">
        <f t="shared" si="207"/>
        <v>0.1388888888888889</v>
      </c>
      <c r="N1847" s="42" t="str">
        <f>IFERROR(VLOOKUP(C1847, マスタ!$E$2:$G$33, 3, TRUE), "")</f>
        <v>サービス</v>
      </c>
      <c r="O1847" s="15" t="str">
        <f>IF(F1847 = "", "", TEXT( WORKDAY(TEXT(LEFT(F1847, FIND("(", F1847) - 1), "yyyy/mm/dd"), 1, マスタ!$A$2:$A$106), "yyyymmdd"))</f>
        <v>20170925</v>
      </c>
      <c r="P1847" s="16">
        <v>43003</v>
      </c>
      <c r="Q1847" s="56">
        <v>1672</v>
      </c>
      <c r="R1847" s="56">
        <v>1682</v>
      </c>
      <c r="S1847" s="56">
        <v>1663</v>
      </c>
      <c r="T1847" s="15" t="str">
        <f t="shared" si="208"/>
        <v>無</v>
      </c>
      <c r="U1847" s="15" t="str">
        <f t="shared" si="209"/>
        <v>無</v>
      </c>
      <c r="V1847" s="67">
        <f t="shared" si="210"/>
        <v>-2.9815146094215317E-3</v>
      </c>
      <c r="W1847" s="17" t="s">
        <v>967</v>
      </c>
      <c r="X1847" s="46">
        <v>0</v>
      </c>
      <c r="Y1847" s="71">
        <f t="shared" si="211"/>
        <v>0</v>
      </c>
      <c r="Z1847" s="72">
        <v>1672</v>
      </c>
      <c r="AA1847" s="72">
        <v>1672</v>
      </c>
      <c r="AB1847" s="72">
        <v>1663</v>
      </c>
      <c r="AC1847" s="72">
        <v>1672</v>
      </c>
      <c r="AD1847" s="72">
        <v>4200</v>
      </c>
      <c r="AE1847" s="72">
        <v>1673</v>
      </c>
      <c r="AF1847" s="72">
        <v>1673</v>
      </c>
      <c r="AG1847" s="72">
        <v>1672</v>
      </c>
      <c r="AH1847" s="72">
        <v>1673</v>
      </c>
      <c r="AI1847" s="72">
        <v>300</v>
      </c>
      <c r="AJ1847" s="72">
        <v>1672</v>
      </c>
      <c r="AK1847" s="72">
        <v>1672</v>
      </c>
      <c r="AL1847" s="72">
        <v>1670</v>
      </c>
      <c r="AM1847" s="72">
        <v>1670</v>
      </c>
      <c r="AN1847" s="72">
        <v>200</v>
      </c>
      <c r="AO1847" s="72">
        <v>1671</v>
      </c>
      <c r="AP1847" s="72">
        <v>1671</v>
      </c>
      <c r="AQ1847" s="72">
        <v>1671</v>
      </c>
      <c r="AR1847" s="72">
        <v>1671</v>
      </c>
      <c r="AS1847" s="72">
        <v>200</v>
      </c>
      <c r="AT1847" s="72">
        <v>1671</v>
      </c>
      <c r="AU1847" s="72">
        <v>1672</v>
      </c>
      <c r="AV1847" s="72">
        <v>1671</v>
      </c>
      <c r="AW1847" s="72">
        <v>1672</v>
      </c>
      <c r="AX1847" s="72">
        <v>200</v>
      </c>
      <c r="BC1847" s="72">
        <v>0</v>
      </c>
    </row>
    <row r="1848" spans="1:55" s="72" customFormat="1" ht="15">
      <c r="A1848" s="15" t="s">
        <v>18</v>
      </c>
      <c r="B1848" s="30">
        <v>37</v>
      </c>
      <c r="C1848" s="30">
        <v>6728</v>
      </c>
      <c r="D1848" s="10" t="s">
        <v>595</v>
      </c>
      <c r="E1848" s="15" t="s">
        <v>20</v>
      </c>
      <c r="F1848" s="15" t="s">
        <v>1151</v>
      </c>
      <c r="G1848" s="50">
        <v>6800</v>
      </c>
      <c r="H1848" s="50">
        <v>160</v>
      </c>
      <c r="I1848" s="58">
        <v>2.41E-2</v>
      </c>
      <c r="J1848" s="50">
        <v>962600</v>
      </c>
      <c r="K1848" s="50">
        <v>6830</v>
      </c>
      <c r="L1848" s="53">
        <v>6630</v>
      </c>
      <c r="M1848" s="63">
        <f t="shared" si="207"/>
        <v>0.15</v>
      </c>
      <c r="N1848" s="42" t="str">
        <f>IFERROR(VLOOKUP(C1848, マスタ!$E$2:$G$33, 3, TRUE), "")</f>
        <v>電気</v>
      </c>
      <c r="O1848" s="15" t="str">
        <f>IF(F1848 = "", "", TEXT( WORKDAY(TEXT(LEFT(F1848, FIND("(", F1848) - 1), "yyyy/mm/dd"), 1, マスタ!$A$2:$A$106), "yyyymmdd"))</f>
        <v>20170925</v>
      </c>
      <c r="P1848" s="16">
        <v>43003</v>
      </c>
      <c r="Q1848" s="56">
        <v>6810</v>
      </c>
      <c r="R1848" s="56">
        <v>6830</v>
      </c>
      <c r="S1848" s="56">
        <v>6650</v>
      </c>
      <c r="T1848" s="15" t="str">
        <f t="shared" si="208"/>
        <v>無</v>
      </c>
      <c r="U1848" s="15" t="str">
        <f t="shared" si="209"/>
        <v>有</v>
      </c>
      <c r="V1848" s="67">
        <f t="shared" si="210"/>
        <v>1.4705882352941124E-3</v>
      </c>
      <c r="W1848" s="17" t="s">
        <v>969</v>
      </c>
      <c r="X1848" s="46">
        <v>-40</v>
      </c>
      <c r="Y1848" s="71">
        <f t="shared" si="211"/>
        <v>-5.8823529411764701</v>
      </c>
      <c r="Z1848" s="72">
        <v>6810</v>
      </c>
      <c r="AA1848" s="72">
        <v>6830</v>
      </c>
      <c r="AB1848" s="72">
        <v>6780</v>
      </c>
      <c r="AC1848" s="72">
        <v>6780</v>
      </c>
      <c r="AD1848" s="72">
        <v>47900</v>
      </c>
      <c r="AE1848" s="72">
        <v>6780</v>
      </c>
      <c r="AF1848" s="72">
        <v>6800</v>
      </c>
      <c r="AG1848" s="72">
        <v>6760</v>
      </c>
      <c r="AH1848" s="72">
        <v>6790</v>
      </c>
      <c r="AI1848" s="72">
        <v>18400</v>
      </c>
      <c r="AJ1848" s="72">
        <v>6790</v>
      </c>
      <c r="AK1848" s="72">
        <v>6790</v>
      </c>
      <c r="AL1848" s="72">
        <v>6770</v>
      </c>
      <c r="AM1848" s="72">
        <v>6780</v>
      </c>
      <c r="AN1848" s="72">
        <v>4800</v>
      </c>
      <c r="AO1848" s="72">
        <v>6780</v>
      </c>
      <c r="AP1848" s="72">
        <v>6780</v>
      </c>
      <c r="AQ1848" s="72">
        <v>6760</v>
      </c>
      <c r="AR1848" s="72">
        <v>6770</v>
      </c>
      <c r="AS1848" s="72">
        <v>15100</v>
      </c>
      <c r="AT1848" s="72">
        <v>6780</v>
      </c>
      <c r="AU1848" s="72">
        <v>6780</v>
      </c>
      <c r="AV1848" s="72">
        <v>6760</v>
      </c>
      <c r="AW1848" s="72">
        <v>6770</v>
      </c>
      <c r="AX1848" s="72">
        <v>7200</v>
      </c>
      <c r="AY1848" s="72">
        <v>6770</v>
      </c>
      <c r="AZ1848" s="72">
        <v>6770</v>
      </c>
      <c r="BA1848" s="72">
        <v>6750</v>
      </c>
      <c r="BB1848" s="72">
        <v>6750</v>
      </c>
      <c r="BC1848" s="72">
        <v>8000</v>
      </c>
    </row>
    <row r="1849" spans="1:55" s="72" customFormat="1" ht="15">
      <c r="A1849" s="15" t="s">
        <v>18</v>
      </c>
      <c r="B1849" s="30">
        <v>39</v>
      </c>
      <c r="C1849" s="30">
        <v>2931</v>
      </c>
      <c r="D1849" s="10" t="s">
        <v>1156</v>
      </c>
      <c r="E1849" s="15" t="s">
        <v>20</v>
      </c>
      <c r="F1849" s="15" t="s">
        <v>1151</v>
      </c>
      <c r="G1849" s="50">
        <v>1163</v>
      </c>
      <c r="H1849" s="50">
        <v>27</v>
      </c>
      <c r="I1849" s="58">
        <v>2.3800000000000002E-2</v>
      </c>
      <c r="J1849" s="50">
        <v>632600</v>
      </c>
      <c r="K1849" s="50">
        <v>1165</v>
      </c>
      <c r="L1849" s="53">
        <v>1135</v>
      </c>
      <c r="M1849" s="63">
        <f t="shared" si="207"/>
        <v>6.6666666666666666E-2</v>
      </c>
      <c r="N1849" s="42" t="str">
        <f>IFERROR(VLOOKUP(C1849, マスタ!$E$2:$G$33, 3, TRUE), "")</f>
        <v>食品</v>
      </c>
      <c r="O1849" s="15" t="str">
        <f>IF(F1849 = "", "", TEXT( WORKDAY(TEXT(LEFT(F1849, FIND("(", F1849) - 1), "yyyy/mm/dd"), 1, マスタ!$A$2:$A$106), "yyyymmdd"))</f>
        <v>20170925</v>
      </c>
      <c r="P1849" s="16">
        <v>43003</v>
      </c>
      <c r="Q1849" s="56">
        <v>1161</v>
      </c>
      <c r="R1849" s="56">
        <v>1163</v>
      </c>
      <c r="S1849" s="56">
        <v>1148</v>
      </c>
      <c r="T1849" s="15" t="str">
        <f t="shared" si="208"/>
        <v>無</v>
      </c>
      <c r="U1849" s="15" t="str">
        <f t="shared" si="209"/>
        <v>有</v>
      </c>
      <c r="V1849" s="67">
        <f t="shared" si="210"/>
        <v>-1.7196904557179593E-3</v>
      </c>
      <c r="W1849" s="17" t="s">
        <v>969</v>
      </c>
      <c r="X1849" s="46">
        <v>-7</v>
      </c>
      <c r="Y1849" s="71">
        <f t="shared" si="211"/>
        <v>-6.0189165950128976</v>
      </c>
      <c r="Z1849" s="72">
        <v>1161</v>
      </c>
      <c r="AA1849" s="72">
        <v>1163</v>
      </c>
      <c r="AB1849" s="72">
        <v>1160</v>
      </c>
      <c r="AC1849" s="72">
        <v>1160</v>
      </c>
      <c r="AD1849" s="72">
        <v>28300</v>
      </c>
      <c r="AE1849" s="72">
        <v>1160</v>
      </c>
      <c r="AF1849" s="72">
        <v>1160</v>
      </c>
      <c r="AG1849" s="72">
        <v>1156</v>
      </c>
      <c r="AH1849" s="72">
        <v>1157</v>
      </c>
      <c r="AI1849" s="72">
        <v>10800</v>
      </c>
      <c r="AJ1849" s="72">
        <v>1157</v>
      </c>
      <c r="AK1849" s="72">
        <v>1159</v>
      </c>
      <c r="AL1849" s="72">
        <v>1157</v>
      </c>
      <c r="AM1849" s="72">
        <v>1158</v>
      </c>
      <c r="AN1849" s="72">
        <v>4600</v>
      </c>
      <c r="AO1849" s="72">
        <v>1157</v>
      </c>
      <c r="AP1849" s="72">
        <v>1158</v>
      </c>
      <c r="AQ1849" s="72">
        <v>1155</v>
      </c>
      <c r="AR1849" s="72">
        <v>1158</v>
      </c>
      <c r="AS1849" s="72">
        <v>5400</v>
      </c>
      <c r="AT1849" s="72">
        <v>1156</v>
      </c>
      <c r="AU1849" s="72">
        <v>1156</v>
      </c>
      <c r="AV1849" s="72">
        <v>1152</v>
      </c>
      <c r="AW1849" s="72">
        <v>1154</v>
      </c>
      <c r="AX1849" s="72">
        <v>8700</v>
      </c>
      <c r="AY1849" s="72">
        <v>1154</v>
      </c>
      <c r="AZ1849" s="72">
        <v>1154</v>
      </c>
      <c r="BA1849" s="72">
        <v>1152</v>
      </c>
      <c r="BB1849" s="72">
        <v>1152</v>
      </c>
      <c r="BC1849" s="72">
        <v>4800</v>
      </c>
    </row>
    <row r="1850" spans="1:55" s="72" customFormat="1" ht="15">
      <c r="A1850" s="15" t="s">
        <v>18</v>
      </c>
      <c r="B1850" s="30">
        <v>40</v>
      </c>
      <c r="C1850" s="30">
        <v>9697</v>
      </c>
      <c r="D1850" s="10" t="s">
        <v>416</v>
      </c>
      <c r="E1850" s="15" t="s">
        <v>20</v>
      </c>
      <c r="F1850" s="15" t="s">
        <v>1151</v>
      </c>
      <c r="G1850" s="50">
        <v>2741</v>
      </c>
      <c r="H1850" s="50">
        <v>62</v>
      </c>
      <c r="I1850" s="58">
        <v>2.3099999999999999E-2</v>
      </c>
      <c r="J1850" s="50">
        <v>625900</v>
      </c>
      <c r="K1850" s="50">
        <v>2754</v>
      </c>
      <c r="L1850" s="53">
        <v>2707</v>
      </c>
      <c r="M1850" s="63">
        <f t="shared" si="207"/>
        <v>0.27659574468085107</v>
      </c>
      <c r="N1850" s="42" t="str">
        <f>IFERROR(VLOOKUP(C1850, マスタ!$E$2:$G$33, 3, TRUE), "")</f>
        <v>サービス</v>
      </c>
      <c r="O1850" s="15" t="str">
        <f>IF(F1850 = "", "", TEXT( WORKDAY(TEXT(LEFT(F1850, FIND("(", F1850) - 1), "yyyy/mm/dd"), 1, マスタ!$A$2:$A$106), "yyyymmdd"))</f>
        <v>20170925</v>
      </c>
      <c r="P1850" s="16">
        <v>43003</v>
      </c>
      <c r="Q1850" s="56">
        <v>2780</v>
      </c>
      <c r="R1850" s="56">
        <v>2798</v>
      </c>
      <c r="S1850" s="56">
        <v>2708</v>
      </c>
      <c r="T1850" s="15" t="str">
        <f t="shared" si="208"/>
        <v>無</v>
      </c>
      <c r="U1850" s="15" t="str">
        <f t="shared" si="209"/>
        <v>有</v>
      </c>
      <c r="V1850" s="67">
        <f t="shared" si="210"/>
        <v>1.4228383801532241E-2</v>
      </c>
      <c r="W1850" s="17" t="s">
        <v>966</v>
      </c>
      <c r="X1850" s="46">
        <v>-27</v>
      </c>
      <c r="Y1850" s="71">
        <f t="shared" si="211"/>
        <v>-9.8504195549069689</v>
      </c>
      <c r="Z1850" s="72">
        <v>2780</v>
      </c>
      <c r="AA1850" s="72">
        <v>2798</v>
      </c>
      <c r="AB1850" s="72">
        <v>2771</v>
      </c>
      <c r="AC1850" s="72">
        <v>2771</v>
      </c>
      <c r="AD1850" s="72">
        <v>67700</v>
      </c>
      <c r="AE1850" s="72">
        <v>2774</v>
      </c>
      <c r="AF1850" s="72">
        <v>2778</v>
      </c>
      <c r="AG1850" s="72">
        <v>2763</v>
      </c>
      <c r="AH1850" s="72">
        <v>2765</v>
      </c>
      <c r="AI1850" s="72">
        <v>24200</v>
      </c>
      <c r="AJ1850" s="72">
        <v>2765</v>
      </c>
      <c r="AK1850" s="72">
        <v>2766</v>
      </c>
      <c r="AL1850" s="72">
        <v>2752</v>
      </c>
      <c r="AM1850" s="72">
        <v>2752</v>
      </c>
      <c r="AN1850" s="72">
        <v>19000</v>
      </c>
      <c r="AO1850" s="72">
        <v>2751</v>
      </c>
      <c r="AP1850" s="72">
        <v>2751</v>
      </c>
      <c r="AQ1850" s="72">
        <v>2744</v>
      </c>
      <c r="AR1850" s="72">
        <v>2747</v>
      </c>
      <c r="AS1850" s="72">
        <v>16000</v>
      </c>
      <c r="AT1850" s="72">
        <v>2748</v>
      </c>
      <c r="AU1850" s="72">
        <v>2757</v>
      </c>
      <c r="AV1850" s="72">
        <v>2746</v>
      </c>
      <c r="AW1850" s="72">
        <v>2756</v>
      </c>
      <c r="AX1850" s="72">
        <v>9700</v>
      </c>
      <c r="AY1850" s="72">
        <v>2757</v>
      </c>
      <c r="AZ1850" s="72">
        <v>2766</v>
      </c>
      <c r="BA1850" s="72">
        <v>2757</v>
      </c>
      <c r="BB1850" s="72">
        <v>2765</v>
      </c>
      <c r="BC1850" s="72">
        <v>14000</v>
      </c>
    </row>
    <row r="1851" spans="1:55" s="72" customFormat="1" ht="15">
      <c r="A1851" s="15" t="s">
        <v>18</v>
      </c>
      <c r="B1851" s="30">
        <v>41</v>
      </c>
      <c r="C1851" s="30">
        <v>6947</v>
      </c>
      <c r="D1851" s="10" t="s">
        <v>1079</v>
      </c>
      <c r="E1851" s="15" t="s">
        <v>20</v>
      </c>
      <c r="F1851" s="15" t="s">
        <v>1151</v>
      </c>
      <c r="G1851" s="50">
        <v>1687</v>
      </c>
      <c r="H1851" s="50">
        <v>38</v>
      </c>
      <c r="I1851" s="58">
        <v>2.3E-2</v>
      </c>
      <c r="J1851" s="50">
        <v>24900</v>
      </c>
      <c r="K1851" s="50">
        <v>1691</v>
      </c>
      <c r="L1851" s="53">
        <v>1652</v>
      </c>
      <c r="M1851" s="63">
        <f t="shared" si="207"/>
        <v>0.10256410256410256</v>
      </c>
      <c r="N1851" s="42" t="str">
        <f>IFERROR(VLOOKUP(C1851, マスタ!$E$2:$G$33, 3, TRUE), "")</f>
        <v>電気</v>
      </c>
      <c r="O1851" s="15" t="str">
        <f>IF(F1851 = "", "", TEXT( WORKDAY(TEXT(LEFT(F1851, FIND("(", F1851) - 1), "yyyy/mm/dd"), 1, マスタ!$A$2:$A$106), "yyyymmdd"))</f>
        <v>20170925</v>
      </c>
      <c r="P1851" s="16">
        <v>43003</v>
      </c>
      <c r="Q1851" s="56">
        <v>1697</v>
      </c>
      <c r="R1851" s="56">
        <v>1748</v>
      </c>
      <c r="S1851" s="56">
        <v>1686</v>
      </c>
      <c r="T1851" s="15" t="str">
        <f t="shared" si="208"/>
        <v>有</v>
      </c>
      <c r="U1851" s="15" t="str">
        <f t="shared" si="209"/>
        <v>無</v>
      </c>
      <c r="V1851" s="67">
        <f t="shared" si="210"/>
        <v>5.927682276229973E-3</v>
      </c>
      <c r="W1851" s="17" t="s">
        <v>968</v>
      </c>
      <c r="X1851" s="46">
        <v>33</v>
      </c>
      <c r="Y1851" s="71">
        <f t="shared" si="211"/>
        <v>19.561351511558982</v>
      </c>
      <c r="Z1851" s="72">
        <v>1697</v>
      </c>
      <c r="AA1851" s="72">
        <v>1715</v>
      </c>
      <c r="AB1851" s="72">
        <v>1695</v>
      </c>
      <c r="AC1851" s="72">
        <v>1715</v>
      </c>
      <c r="AD1851" s="72">
        <v>5100</v>
      </c>
      <c r="AE1851" s="72">
        <v>1716</v>
      </c>
      <c r="AF1851" s="72">
        <v>1735</v>
      </c>
      <c r="AG1851" s="72">
        <v>1714</v>
      </c>
      <c r="AH1851" s="72">
        <v>1735</v>
      </c>
      <c r="AI1851" s="72">
        <v>4100</v>
      </c>
      <c r="AJ1851" s="72">
        <v>1735</v>
      </c>
      <c r="AK1851" s="72">
        <v>1740</v>
      </c>
      <c r="AL1851" s="72">
        <v>1733</v>
      </c>
      <c r="AM1851" s="72">
        <v>1740</v>
      </c>
      <c r="AN1851" s="72">
        <v>2100</v>
      </c>
      <c r="AO1851" s="72">
        <v>1748</v>
      </c>
      <c r="AP1851" s="72">
        <v>1748</v>
      </c>
      <c r="AQ1851" s="72">
        <v>1742</v>
      </c>
      <c r="AR1851" s="72">
        <v>1742</v>
      </c>
      <c r="AS1851" s="72">
        <v>700</v>
      </c>
      <c r="AT1851" s="72">
        <v>1741</v>
      </c>
      <c r="AU1851" s="72">
        <v>1748</v>
      </c>
      <c r="AV1851" s="72">
        <v>1741</v>
      </c>
      <c r="AW1851" s="72">
        <v>1745</v>
      </c>
      <c r="AX1851" s="72">
        <v>800</v>
      </c>
      <c r="AY1851" s="72">
        <v>1741</v>
      </c>
      <c r="AZ1851" s="72">
        <v>1742</v>
      </c>
      <c r="BA1851" s="72">
        <v>1736</v>
      </c>
      <c r="BB1851" s="72">
        <v>1736</v>
      </c>
      <c r="BC1851" s="72">
        <v>2300</v>
      </c>
    </row>
    <row r="1852" spans="1:55" s="72" customFormat="1" ht="15">
      <c r="A1852" s="15" t="s">
        <v>18</v>
      </c>
      <c r="B1852" s="30">
        <v>43</v>
      </c>
      <c r="C1852" s="30">
        <v>9010</v>
      </c>
      <c r="D1852" s="10" t="s">
        <v>1157</v>
      </c>
      <c r="E1852" s="15" t="s">
        <v>20</v>
      </c>
      <c r="F1852" s="15" t="s">
        <v>1151</v>
      </c>
      <c r="G1852" s="50">
        <v>1274</v>
      </c>
      <c r="H1852" s="50">
        <v>28</v>
      </c>
      <c r="I1852" s="58">
        <v>2.2499999999999999E-2</v>
      </c>
      <c r="J1852" s="50">
        <v>307000</v>
      </c>
      <c r="K1852" s="50">
        <v>1312</v>
      </c>
      <c r="L1852" s="53">
        <v>1265</v>
      </c>
      <c r="M1852" s="63">
        <f t="shared" si="207"/>
        <v>0.80851063829787229</v>
      </c>
      <c r="N1852" s="42" t="str">
        <f>IFERROR(VLOOKUP(C1852, マスタ!$E$2:$G$33, 3, TRUE), "")</f>
        <v>陸運</v>
      </c>
      <c r="O1852" s="15" t="str">
        <f>IF(F1852 = "", "", TEXT( WORKDAY(TEXT(LEFT(F1852, FIND("(", F1852) - 1), "yyyy/mm/dd"), 1, マスタ!$A$2:$A$106), "yyyymmdd"))</f>
        <v>20170925</v>
      </c>
      <c r="P1852" s="16">
        <v>43003</v>
      </c>
      <c r="Q1852" s="56">
        <v>1296</v>
      </c>
      <c r="R1852" s="56">
        <v>1301</v>
      </c>
      <c r="S1852" s="56">
        <v>1274</v>
      </c>
      <c r="T1852" s="15" t="str">
        <f t="shared" si="208"/>
        <v>無</v>
      </c>
      <c r="U1852" s="15" t="str">
        <f t="shared" si="209"/>
        <v>有</v>
      </c>
      <c r="V1852" s="67">
        <f t="shared" si="210"/>
        <v>1.7268445839874413E-2</v>
      </c>
      <c r="W1852" s="17" t="s">
        <v>967</v>
      </c>
      <c r="X1852" s="46">
        <v>4</v>
      </c>
      <c r="Y1852" s="71">
        <f t="shared" si="211"/>
        <v>3.1397174254317113</v>
      </c>
      <c r="Z1852" s="72">
        <v>1296</v>
      </c>
      <c r="AA1852" s="72">
        <v>1296</v>
      </c>
      <c r="AB1852" s="72">
        <v>1296</v>
      </c>
      <c r="AC1852" s="72">
        <v>1296</v>
      </c>
      <c r="AD1852" s="72">
        <v>31000</v>
      </c>
      <c r="AI1852" s="72">
        <v>0</v>
      </c>
      <c r="AN1852" s="72">
        <v>0</v>
      </c>
      <c r="AO1852" s="72">
        <v>1297</v>
      </c>
      <c r="AP1852" s="72">
        <v>1298</v>
      </c>
      <c r="AQ1852" s="72">
        <v>1297</v>
      </c>
      <c r="AR1852" s="72">
        <v>1298</v>
      </c>
      <c r="AS1852" s="72">
        <v>3000</v>
      </c>
      <c r="AT1852" s="72">
        <v>1300</v>
      </c>
      <c r="AU1852" s="72">
        <v>1301</v>
      </c>
      <c r="AV1852" s="72">
        <v>1300</v>
      </c>
      <c r="AW1852" s="72">
        <v>1300</v>
      </c>
      <c r="AX1852" s="72">
        <v>6000</v>
      </c>
      <c r="AY1852" s="72">
        <v>1300</v>
      </c>
      <c r="AZ1852" s="72">
        <v>1300</v>
      </c>
      <c r="BA1852" s="72">
        <v>1300</v>
      </c>
      <c r="BB1852" s="72">
        <v>1300</v>
      </c>
      <c r="BC1852" s="72">
        <v>1000</v>
      </c>
    </row>
    <row r="1853" spans="1:55" s="72" customFormat="1" ht="15">
      <c r="A1853" s="15" t="s">
        <v>18</v>
      </c>
      <c r="B1853" s="30">
        <v>44</v>
      </c>
      <c r="C1853" s="30">
        <v>8370</v>
      </c>
      <c r="D1853" s="10" t="s">
        <v>1158</v>
      </c>
      <c r="E1853" s="15" t="s">
        <v>20</v>
      </c>
      <c r="F1853" s="15" t="s">
        <v>1151</v>
      </c>
      <c r="G1853" s="50">
        <v>1840</v>
      </c>
      <c r="H1853" s="50">
        <v>40</v>
      </c>
      <c r="I1853" s="58">
        <v>2.2200000000000001E-2</v>
      </c>
      <c r="J1853" s="50">
        <v>141200</v>
      </c>
      <c r="K1853" s="50">
        <v>1841</v>
      </c>
      <c r="L1853" s="53">
        <v>1810</v>
      </c>
      <c r="M1853" s="63">
        <f t="shared" si="207"/>
        <v>3.2258064516129031E-2</v>
      </c>
      <c r="N1853" s="42" t="str">
        <f>IFERROR(VLOOKUP(C1853, マスタ!$E$2:$G$33, 3, TRUE), "")</f>
        <v>銀行・ノンバンク</v>
      </c>
      <c r="O1853" s="15" t="str">
        <f>IF(F1853 = "", "", TEXT( WORKDAY(TEXT(LEFT(F1853, FIND("(", F1853) - 1), "yyyy/mm/dd"), 1, マスタ!$A$2:$A$106), "yyyymmdd"))</f>
        <v>20170925</v>
      </c>
      <c r="P1853" s="16">
        <v>43003</v>
      </c>
      <c r="Q1853" s="56">
        <v>1850</v>
      </c>
      <c r="R1853" s="56">
        <v>1861</v>
      </c>
      <c r="S1853" s="56">
        <v>1832</v>
      </c>
      <c r="T1853" s="15" t="str">
        <f t="shared" si="208"/>
        <v>無</v>
      </c>
      <c r="U1853" s="15" t="str">
        <f t="shared" si="209"/>
        <v>有</v>
      </c>
      <c r="V1853" s="67">
        <f t="shared" si="210"/>
        <v>5.4347826086955653E-3</v>
      </c>
      <c r="W1853" s="17" t="s">
        <v>966</v>
      </c>
      <c r="X1853" s="46">
        <v>-18</v>
      </c>
      <c r="Y1853" s="71">
        <f t="shared" si="211"/>
        <v>-9.7826086956521738</v>
      </c>
      <c r="Z1853" s="72">
        <v>1850</v>
      </c>
      <c r="AA1853" s="72">
        <v>1854</v>
      </c>
      <c r="AB1853" s="72">
        <v>1844</v>
      </c>
      <c r="AC1853" s="72">
        <v>1844</v>
      </c>
      <c r="AD1853" s="72">
        <v>5000</v>
      </c>
      <c r="AE1853" s="72">
        <v>1842</v>
      </c>
      <c r="AF1853" s="72">
        <v>1847</v>
      </c>
      <c r="AG1853" s="72">
        <v>1838</v>
      </c>
      <c r="AH1853" s="72">
        <v>1846</v>
      </c>
      <c r="AI1853" s="72">
        <v>5000</v>
      </c>
      <c r="AJ1853" s="72">
        <v>1844</v>
      </c>
      <c r="AK1853" s="72">
        <v>1845</v>
      </c>
      <c r="AL1853" s="72">
        <v>1842</v>
      </c>
      <c r="AM1853" s="72">
        <v>1845</v>
      </c>
      <c r="AN1853" s="72">
        <v>1700</v>
      </c>
      <c r="AO1853" s="72">
        <v>1844</v>
      </c>
      <c r="AP1853" s="72">
        <v>1844</v>
      </c>
      <c r="AQ1853" s="72">
        <v>1838</v>
      </c>
      <c r="AR1853" s="72">
        <v>1841</v>
      </c>
      <c r="AS1853" s="72">
        <v>2700</v>
      </c>
      <c r="AT1853" s="72">
        <v>1839</v>
      </c>
      <c r="AU1853" s="72">
        <v>1839</v>
      </c>
      <c r="AV1853" s="72">
        <v>1832</v>
      </c>
      <c r="AW1853" s="72">
        <v>1832</v>
      </c>
      <c r="AX1853" s="72">
        <v>1800</v>
      </c>
      <c r="AY1853" s="72">
        <v>1835</v>
      </c>
      <c r="AZ1853" s="72">
        <v>1840</v>
      </c>
      <c r="BA1853" s="72">
        <v>1835</v>
      </c>
      <c r="BB1853" s="72">
        <v>1840</v>
      </c>
      <c r="BC1853" s="72">
        <v>1400</v>
      </c>
    </row>
    <row r="1854" spans="1:55" s="72" customFormat="1" ht="15">
      <c r="A1854" s="15" t="s">
        <v>18</v>
      </c>
      <c r="B1854" s="30">
        <v>45</v>
      </c>
      <c r="C1854" s="30">
        <v>8184</v>
      </c>
      <c r="D1854" s="10" t="s">
        <v>1159</v>
      </c>
      <c r="E1854" s="15" t="s">
        <v>20</v>
      </c>
      <c r="F1854" s="15" t="s">
        <v>1151</v>
      </c>
      <c r="G1854" s="50">
        <v>2841</v>
      </c>
      <c r="H1854" s="50">
        <v>61</v>
      </c>
      <c r="I1854" s="58">
        <v>2.1899999999999999E-2</v>
      </c>
      <c r="J1854" s="50">
        <v>281600</v>
      </c>
      <c r="K1854" s="50">
        <v>2854</v>
      </c>
      <c r="L1854" s="53">
        <v>2781</v>
      </c>
      <c r="M1854" s="63">
        <f t="shared" si="207"/>
        <v>0.17808219178082191</v>
      </c>
      <c r="N1854" s="42" t="str">
        <f>IFERROR(VLOOKUP(C1854, マスタ!$E$2:$G$33, 3, TRUE), "")</f>
        <v>商業</v>
      </c>
      <c r="O1854" s="15" t="str">
        <f>IF(F1854 = "", "", TEXT( WORKDAY(TEXT(LEFT(F1854, FIND("(", F1854) - 1), "yyyy/mm/dd"), 1, マスタ!$A$2:$A$106), "yyyymmdd"))</f>
        <v>20170925</v>
      </c>
      <c r="P1854" s="16">
        <v>43003</v>
      </c>
      <c r="Q1854" s="56">
        <v>2858</v>
      </c>
      <c r="R1854" s="56">
        <v>2877</v>
      </c>
      <c r="S1854" s="56">
        <v>2848</v>
      </c>
      <c r="T1854" s="15" t="str">
        <f t="shared" si="208"/>
        <v>無</v>
      </c>
      <c r="U1854" s="15" t="str">
        <f t="shared" si="209"/>
        <v>無</v>
      </c>
      <c r="V1854" s="67">
        <f t="shared" si="210"/>
        <v>5.9838085181274092E-3</v>
      </c>
      <c r="W1854" s="17" t="s">
        <v>967</v>
      </c>
      <c r="X1854" s="46">
        <v>3</v>
      </c>
      <c r="Y1854" s="71">
        <f t="shared" si="211"/>
        <v>1.0559662090813093</v>
      </c>
      <c r="Z1854" s="72">
        <v>2858</v>
      </c>
      <c r="AA1854" s="72">
        <v>2861</v>
      </c>
      <c r="AB1854" s="72">
        <v>2848</v>
      </c>
      <c r="AC1854" s="72">
        <v>2854</v>
      </c>
      <c r="AD1854" s="72">
        <v>11700</v>
      </c>
      <c r="AE1854" s="72">
        <v>2855</v>
      </c>
      <c r="AF1854" s="72">
        <v>2865</v>
      </c>
      <c r="AG1854" s="72">
        <v>2854</v>
      </c>
      <c r="AH1854" s="72">
        <v>2863</v>
      </c>
      <c r="AI1854" s="72">
        <v>3200</v>
      </c>
      <c r="AJ1854" s="72">
        <v>2862</v>
      </c>
      <c r="AK1854" s="72">
        <v>2865</v>
      </c>
      <c r="AL1854" s="72">
        <v>2855</v>
      </c>
      <c r="AM1854" s="72">
        <v>2863</v>
      </c>
      <c r="AN1854" s="72">
        <v>3700</v>
      </c>
      <c r="AO1854" s="72">
        <v>2863</v>
      </c>
      <c r="AP1854" s="72">
        <v>2866</v>
      </c>
      <c r="AQ1854" s="72">
        <v>2859</v>
      </c>
      <c r="AR1854" s="72">
        <v>2864</v>
      </c>
      <c r="AS1854" s="72">
        <v>5100</v>
      </c>
      <c r="AT1854" s="72">
        <v>2865</v>
      </c>
      <c r="AU1854" s="72">
        <v>2866</v>
      </c>
      <c r="AV1854" s="72">
        <v>2861</v>
      </c>
      <c r="AW1854" s="72">
        <v>2861</v>
      </c>
      <c r="AX1854" s="72">
        <v>2800</v>
      </c>
      <c r="AY1854" s="72">
        <v>2861</v>
      </c>
      <c r="AZ1854" s="72">
        <v>2869</v>
      </c>
      <c r="BA1854" s="72">
        <v>2860</v>
      </c>
      <c r="BB1854" s="72">
        <v>2866</v>
      </c>
      <c r="BC1854" s="72">
        <v>7900</v>
      </c>
    </row>
    <row r="1855" spans="1:55" s="72" customFormat="1" ht="15">
      <c r="A1855" s="15" t="s">
        <v>18</v>
      </c>
      <c r="B1855" s="30">
        <v>46</v>
      </c>
      <c r="C1855" s="30">
        <v>8358</v>
      </c>
      <c r="D1855" s="10" t="s">
        <v>1160</v>
      </c>
      <c r="E1855" s="15" t="s">
        <v>20</v>
      </c>
      <c r="F1855" s="15" t="s">
        <v>1151</v>
      </c>
      <c r="G1855" s="50">
        <v>2379</v>
      </c>
      <c r="H1855" s="50">
        <v>51</v>
      </c>
      <c r="I1855" s="58">
        <v>2.1899999999999999E-2</v>
      </c>
      <c r="J1855" s="50">
        <v>885800</v>
      </c>
      <c r="K1855" s="50">
        <v>2398</v>
      </c>
      <c r="L1855" s="53">
        <v>2362</v>
      </c>
      <c r="M1855" s="63">
        <f t="shared" si="207"/>
        <v>0.52777777777777779</v>
      </c>
      <c r="N1855" s="42" t="str">
        <f>IFERROR(VLOOKUP(C1855, マスタ!$E$2:$G$33, 3, TRUE), "")</f>
        <v>銀行・ノンバンク</v>
      </c>
      <c r="O1855" s="15" t="str">
        <f>IF(F1855 = "", "", TEXT( WORKDAY(TEXT(LEFT(F1855, FIND("(", F1855) - 1), "yyyy/mm/dd"), 1, マスタ!$A$2:$A$106), "yyyymmdd"))</f>
        <v>20170925</v>
      </c>
      <c r="P1855" s="16">
        <v>43003</v>
      </c>
      <c r="Q1855" s="56">
        <v>2401</v>
      </c>
      <c r="R1855" s="56">
        <v>2443</v>
      </c>
      <c r="S1855" s="56">
        <v>2389</v>
      </c>
      <c r="T1855" s="15" t="str">
        <f t="shared" si="208"/>
        <v>有</v>
      </c>
      <c r="U1855" s="15" t="str">
        <f t="shared" si="209"/>
        <v>無</v>
      </c>
      <c r="V1855" s="67">
        <f t="shared" si="210"/>
        <v>9.2475830180747121E-3</v>
      </c>
      <c r="W1855" s="17" t="s">
        <v>969</v>
      </c>
      <c r="X1855" s="46">
        <v>-5</v>
      </c>
      <c r="Y1855" s="71">
        <f t="shared" si="211"/>
        <v>-2.1017234131988229</v>
      </c>
      <c r="Z1855" s="72">
        <v>2401</v>
      </c>
      <c r="AA1855" s="72">
        <v>2408</v>
      </c>
      <c r="AB1855" s="72">
        <v>2389</v>
      </c>
      <c r="AC1855" s="72">
        <v>2392</v>
      </c>
      <c r="AD1855" s="72">
        <v>89800</v>
      </c>
      <c r="AE1855" s="72">
        <v>2392</v>
      </c>
      <c r="AF1855" s="72">
        <v>2401</v>
      </c>
      <c r="AG1855" s="72">
        <v>2389</v>
      </c>
      <c r="AH1855" s="72">
        <v>2400</v>
      </c>
      <c r="AI1855" s="72">
        <v>29500</v>
      </c>
      <c r="AJ1855" s="72">
        <v>2398</v>
      </c>
      <c r="AK1855" s="72">
        <v>2403</v>
      </c>
      <c r="AL1855" s="72">
        <v>2392</v>
      </c>
      <c r="AM1855" s="72">
        <v>2403</v>
      </c>
      <c r="AN1855" s="72">
        <v>11800</v>
      </c>
      <c r="AO1855" s="72">
        <v>2403</v>
      </c>
      <c r="AP1855" s="72">
        <v>2405</v>
      </c>
      <c r="AQ1855" s="72">
        <v>2397</v>
      </c>
      <c r="AR1855" s="72">
        <v>2403</v>
      </c>
      <c r="AS1855" s="72">
        <v>12400</v>
      </c>
      <c r="AT1855" s="72">
        <v>2405</v>
      </c>
      <c r="AU1855" s="72">
        <v>2405</v>
      </c>
      <c r="AV1855" s="72">
        <v>2395</v>
      </c>
      <c r="AW1855" s="72">
        <v>2396</v>
      </c>
      <c r="AX1855" s="72">
        <v>25500</v>
      </c>
      <c r="AY1855" s="72">
        <v>2397</v>
      </c>
      <c r="AZ1855" s="72">
        <v>2409</v>
      </c>
      <c r="BA1855" s="72">
        <v>2397</v>
      </c>
      <c r="BB1855" s="72">
        <v>2409</v>
      </c>
      <c r="BC1855" s="72">
        <v>24900</v>
      </c>
    </row>
    <row r="1856" spans="1:55" s="72" customFormat="1" ht="15">
      <c r="A1856" s="15" t="s">
        <v>18</v>
      </c>
      <c r="B1856" s="30">
        <v>48</v>
      </c>
      <c r="C1856" s="30">
        <v>6737</v>
      </c>
      <c r="D1856" s="10" t="s">
        <v>1161</v>
      </c>
      <c r="E1856" s="15" t="s">
        <v>20</v>
      </c>
      <c r="F1856" s="15" t="s">
        <v>1151</v>
      </c>
      <c r="G1856" s="50">
        <v>4460</v>
      </c>
      <c r="H1856" s="50">
        <v>90</v>
      </c>
      <c r="I1856" s="58">
        <v>2.06E-2</v>
      </c>
      <c r="J1856" s="50">
        <v>164000</v>
      </c>
      <c r="K1856" s="50">
        <v>4480</v>
      </c>
      <c r="L1856" s="53">
        <v>4415</v>
      </c>
      <c r="M1856" s="63">
        <f t="shared" si="207"/>
        <v>0.30769230769230771</v>
      </c>
      <c r="N1856" s="42" t="str">
        <f>IFERROR(VLOOKUP(C1856, マスタ!$E$2:$G$33, 3, TRUE), "")</f>
        <v>電気</v>
      </c>
      <c r="O1856" s="15" t="str">
        <f>IF(F1856 = "", "", TEXT( WORKDAY(TEXT(LEFT(F1856, FIND("(", F1856) - 1), "yyyy/mm/dd"), 1, マスタ!$A$2:$A$106), "yyyymmdd"))</f>
        <v>20170925</v>
      </c>
      <c r="P1856" s="16">
        <v>43003</v>
      </c>
      <c r="Q1856" s="56">
        <v>4510</v>
      </c>
      <c r="R1856" s="56">
        <v>4615</v>
      </c>
      <c r="S1856" s="56">
        <v>4510</v>
      </c>
      <c r="T1856" s="15" t="str">
        <f t="shared" si="208"/>
        <v>有</v>
      </c>
      <c r="U1856" s="15" t="str">
        <f t="shared" si="209"/>
        <v>無</v>
      </c>
      <c r="V1856" s="67">
        <f t="shared" si="210"/>
        <v>1.1210762331838486E-2</v>
      </c>
      <c r="W1856" s="17" t="s">
        <v>968</v>
      </c>
      <c r="X1856" s="46">
        <v>89</v>
      </c>
      <c r="Y1856" s="71">
        <f t="shared" si="211"/>
        <v>19.955156950672645</v>
      </c>
      <c r="Z1856" s="72">
        <v>4510</v>
      </c>
      <c r="AA1856" s="72">
        <v>4565</v>
      </c>
      <c r="AB1856" s="72">
        <v>4510</v>
      </c>
      <c r="AC1856" s="72">
        <v>4565</v>
      </c>
      <c r="AD1856" s="72">
        <v>14600</v>
      </c>
      <c r="AE1856" s="72">
        <v>4565</v>
      </c>
      <c r="AF1856" s="72">
        <v>4615</v>
      </c>
      <c r="AG1856" s="72">
        <v>4565</v>
      </c>
      <c r="AH1856" s="72">
        <v>4580</v>
      </c>
      <c r="AI1856" s="72">
        <v>9900</v>
      </c>
      <c r="AJ1856" s="72">
        <v>4580</v>
      </c>
      <c r="AK1856" s="72">
        <v>4585</v>
      </c>
      <c r="AL1856" s="72">
        <v>4545</v>
      </c>
      <c r="AM1856" s="72">
        <v>4545</v>
      </c>
      <c r="AN1856" s="72">
        <v>3300</v>
      </c>
      <c r="AO1856" s="72">
        <v>4550</v>
      </c>
      <c r="AP1856" s="72">
        <v>4550</v>
      </c>
      <c r="AQ1856" s="72">
        <v>4530</v>
      </c>
      <c r="AR1856" s="72">
        <v>4540</v>
      </c>
      <c r="AS1856" s="72">
        <v>1700</v>
      </c>
      <c r="AT1856" s="72">
        <v>4535</v>
      </c>
      <c r="AU1856" s="72">
        <v>4550</v>
      </c>
      <c r="AV1856" s="72">
        <v>4525</v>
      </c>
      <c r="AW1856" s="72">
        <v>4545</v>
      </c>
      <c r="AX1856" s="72">
        <v>2300</v>
      </c>
      <c r="AY1856" s="72">
        <v>4545</v>
      </c>
      <c r="AZ1856" s="72">
        <v>4545</v>
      </c>
      <c r="BA1856" s="72">
        <v>4530</v>
      </c>
      <c r="BB1856" s="72">
        <v>4540</v>
      </c>
      <c r="BC1856" s="72">
        <v>1800</v>
      </c>
    </row>
    <row r="1857" spans="1:55" s="72" customFormat="1" ht="15">
      <c r="A1857" s="15" t="s">
        <v>18</v>
      </c>
      <c r="B1857" s="30">
        <v>49</v>
      </c>
      <c r="C1857" s="30">
        <v>5018</v>
      </c>
      <c r="D1857" s="10" t="s">
        <v>1162</v>
      </c>
      <c r="E1857" s="15" t="s">
        <v>20</v>
      </c>
      <c r="F1857" s="15" t="s">
        <v>1151</v>
      </c>
      <c r="G1857" s="50">
        <v>2188</v>
      </c>
      <c r="H1857" s="50">
        <v>44</v>
      </c>
      <c r="I1857" s="58">
        <v>2.0500000000000001E-2</v>
      </c>
      <c r="J1857" s="50">
        <v>47600</v>
      </c>
      <c r="K1857" s="50">
        <v>2203</v>
      </c>
      <c r="L1857" s="53">
        <v>2140</v>
      </c>
      <c r="M1857" s="63">
        <f t="shared" si="207"/>
        <v>0.23809523809523808</v>
      </c>
      <c r="N1857" s="42" t="str">
        <f>IFERROR(VLOOKUP(C1857, マスタ!$E$2:$G$33, 3, TRUE), "")</f>
        <v>石油・石炭</v>
      </c>
      <c r="O1857" s="15" t="str">
        <f>IF(F1857 = "", "", TEXT( WORKDAY(TEXT(LEFT(F1857, FIND("(", F1857) - 1), "yyyy/mm/dd"), 1, マスタ!$A$2:$A$106), "yyyymmdd"))</f>
        <v>20170925</v>
      </c>
      <c r="P1857" s="16">
        <v>43003</v>
      </c>
      <c r="Q1857" s="56">
        <v>2210</v>
      </c>
      <c r="R1857" s="56">
        <v>2210</v>
      </c>
      <c r="S1857" s="56">
        <v>2173</v>
      </c>
      <c r="T1857" s="15" t="str">
        <f t="shared" si="208"/>
        <v>無</v>
      </c>
      <c r="U1857" s="15" t="str">
        <f t="shared" si="209"/>
        <v>有</v>
      </c>
      <c r="V1857" s="67">
        <f t="shared" si="210"/>
        <v>1.0054844606947055E-2</v>
      </c>
      <c r="W1857" s="17" t="s">
        <v>969</v>
      </c>
      <c r="X1857" s="46">
        <v>-10</v>
      </c>
      <c r="Y1857" s="71">
        <f t="shared" si="211"/>
        <v>-4.5703839122486292</v>
      </c>
      <c r="Z1857" s="72">
        <v>2210</v>
      </c>
      <c r="AA1857" s="72">
        <v>2210</v>
      </c>
      <c r="AB1857" s="72">
        <v>2201</v>
      </c>
      <c r="AC1857" s="72">
        <v>2204</v>
      </c>
      <c r="AD1857" s="72">
        <v>3600</v>
      </c>
      <c r="AE1857" s="72">
        <v>2200</v>
      </c>
      <c r="AF1857" s="72">
        <v>2204</v>
      </c>
      <c r="AG1857" s="72">
        <v>2194</v>
      </c>
      <c r="AH1857" s="72">
        <v>2194</v>
      </c>
      <c r="AI1857" s="72">
        <v>1100</v>
      </c>
      <c r="AJ1857" s="72">
        <v>2203</v>
      </c>
      <c r="AK1857" s="72">
        <v>2203</v>
      </c>
      <c r="AL1857" s="72">
        <v>2203</v>
      </c>
      <c r="AM1857" s="72">
        <v>2203</v>
      </c>
      <c r="AN1857" s="72">
        <v>200</v>
      </c>
      <c r="AO1857" s="72">
        <v>2204</v>
      </c>
      <c r="AP1857" s="72">
        <v>2204</v>
      </c>
      <c r="AQ1857" s="72">
        <v>2201</v>
      </c>
      <c r="AR1857" s="72">
        <v>2201</v>
      </c>
      <c r="AS1857" s="72">
        <v>200</v>
      </c>
      <c r="AT1857" s="72">
        <v>2200</v>
      </c>
      <c r="AU1857" s="72">
        <v>2200</v>
      </c>
      <c r="AV1857" s="72">
        <v>2200</v>
      </c>
      <c r="AW1857" s="72">
        <v>2200</v>
      </c>
      <c r="AX1857" s="72">
        <v>100</v>
      </c>
      <c r="AY1857" s="72">
        <v>2195</v>
      </c>
      <c r="AZ1857" s="72">
        <v>2195</v>
      </c>
      <c r="BA1857" s="72">
        <v>2195</v>
      </c>
      <c r="BB1857" s="72">
        <v>2195</v>
      </c>
      <c r="BC1857" s="72">
        <v>200</v>
      </c>
    </row>
    <row r="1858" spans="1:55" s="72" customFormat="1" ht="27">
      <c r="A1858" s="15" t="s">
        <v>18</v>
      </c>
      <c r="B1858" s="30">
        <v>50</v>
      </c>
      <c r="C1858" s="30">
        <v>2181</v>
      </c>
      <c r="D1858" s="10" t="s">
        <v>216</v>
      </c>
      <c r="E1858" s="15" t="s">
        <v>20</v>
      </c>
      <c r="F1858" s="15" t="s">
        <v>1151</v>
      </c>
      <c r="G1858" s="50">
        <v>2510</v>
      </c>
      <c r="H1858" s="50">
        <v>50</v>
      </c>
      <c r="I1858" s="58">
        <v>2.0299999999999999E-2</v>
      </c>
      <c r="J1858" s="50">
        <v>3315600</v>
      </c>
      <c r="K1858" s="50">
        <v>2567</v>
      </c>
      <c r="L1858" s="53">
        <v>2487</v>
      </c>
      <c r="M1858" s="63">
        <f t="shared" si="197"/>
        <v>0.71250000000000002</v>
      </c>
      <c r="N1858" s="42" t="str">
        <f>IFERROR(VLOOKUP(C1858, マスタ!$E$2:$G$33, 3, TRUE), "")</f>
        <v>食品</v>
      </c>
      <c r="O1858" s="15" t="str">
        <f>IF(F1858 = "", "", TEXT( WORKDAY(TEXT(LEFT(F1858, FIND("(", F1858) - 1), "yyyy/mm/dd"), 1, マスタ!$A$2:$A$106), "yyyymmdd"))</f>
        <v>20170925</v>
      </c>
      <c r="P1858" s="16">
        <v>43003</v>
      </c>
      <c r="Q1858" s="56">
        <v>2510</v>
      </c>
      <c r="R1858" s="56">
        <v>2540</v>
      </c>
      <c r="S1858" s="56">
        <v>2498</v>
      </c>
      <c r="T1858" s="15" t="str">
        <f t="shared" si="198"/>
        <v>有</v>
      </c>
      <c r="U1858" s="15" t="str">
        <f t="shared" si="199"/>
        <v>無</v>
      </c>
      <c r="V1858" s="67">
        <f t="shared" si="200"/>
        <v>0</v>
      </c>
      <c r="W1858" s="17" t="s">
        <v>967</v>
      </c>
      <c r="X1858" s="46">
        <v>9</v>
      </c>
      <c r="Y1858" s="71">
        <f t="shared" si="201"/>
        <v>3.5856573705179282</v>
      </c>
      <c r="Z1858" s="72">
        <v>2510</v>
      </c>
      <c r="AA1858" s="72">
        <v>2527</v>
      </c>
      <c r="AB1858" s="72">
        <v>2498</v>
      </c>
      <c r="AC1858" s="72">
        <v>2519</v>
      </c>
      <c r="AD1858" s="72">
        <v>73100</v>
      </c>
      <c r="AE1858" s="72">
        <v>2519</v>
      </c>
      <c r="AF1858" s="72">
        <v>2529</v>
      </c>
      <c r="AG1858" s="72">
        <v>2517</v>
      </c>
      <c r="AH1858" s="72">
        <v>2524</v>
      </c>
      <c r="AI1858" s="72">
        <v>37300</v>
      </c>
      <c r="AJ1858" s="72">
        <v>2524</v>
      </c>
      <c r="AK1858" s="72">
        <v>2527</v>
      </c>
      <c r="AL1858" s="72">
        <v>2519</v>
      </c>
      <c r="AM1858" s="72">
        <v>2521</v>
      </c>
      <c r="AN1858" s="72">
        <v>27600</v>
      </c>
      <c r="AO1858" s="72">
        <v>2522</v>
      </c>
      <c r="AP1858" s="72">
        <v>2525</v>
      </c>
      <c r="AQ1858" s="72">
        <v>2516</v>
      </c>
      <c r="AR1858" s="72">
        <v>2516</v>
      </c>
      <c r="AS1858" s="72">
        <v>20200</v>
      </c>
      <c r="AT1858" s="72">
        <v>2518</v>
      </c>
      <c r="AU1858" s="72">
        <v>2521</v>
      </c>
      <c r="AV1858" s="72">
        <v>2513</v>
      </c>
      <c r="AW1858" s="72">
        <v>2519</v>
      </c>
      <c r="AX1858" s="72">
        <v>24500</v>
      </c>
      <c r="AY1858" s="72">
        <v>2520</v>
      </c>
      <c r="AZ1858" s="72">
        <v>2521</v>
      </c>
      <c r="BA1858" s="72">
        <v>2517</v>
      </c>
      <c r="BB1858" s="72">
        <v>2518</v>
      </c>
      <c r="BC1858" s="72">
        <v>9700</v>
      </c>
    </row>
    <row r="1859" spans="1:55" s="72" customFormat="1" ht="15">
      <c r="A1859" s="15" t="s">
        <v>18</v>
      </c>
      <c r="B1859" s="30">
        <v>1</v>
      </c>
      <c r="C1859" s="30">
        <v>3577</v>
      </c>
      <c r="D1859" s="10" t="s">
        <v>1163</v>
      </c>
      <c r="E1859" s="15" t="s">
        <v>20</v>
      </c>
      <c r="F1859" s="15" t="s">
        <v>1164</v>
      </c>
      <c r="G1859" s="50">
        <v>1880</v>
      </c>
      <c r="H1859" s="50">
        <v>500</v>
      </c>
      <c r="I1859" s="58">
        <v>0.36230000000000001</v>
      </c>
      <c r="J1859" s="50">
        <v>6336000</v>
      </c>
      <c r="K1859" s="50">
        <v>1880</v>
      </c>
      <c r="L1859" s="53">
        <v>1380</v>
      </c>
      <c r="M1859" s="63">
        <f t="shared" ref="M1859:M1906" si="212">IFERROR((K1859-G1859) / (K1859-L1859), "")</f>
        <v>0</v>
      </c>
      <c r="N1859" s="42" t="str">
        <f>IFERROR(VLOOKUP(C1859, マスタ!$E$2:$G$33, 3, TRUE), "")</f>
        <v>繊維製品</v>
      </c>
      <c r="O1859" s="15" t="str">
        <f>IF(F1859 = "", "", TEXT( WORKDAY(TEXT(LEFT(F1859, FIND("(", F1859) - 1), "yyyy/mm/dd"), 1, マスタ!$A$2:$A$106), "yyyymmdd"))</f>
        <v>20170926</v>
      </c>
      <c r="P1859" s="16">
        <v>43004</v>
      </c>
      <c r="Q1859" s="56">
        <v>188</v>
      </c>
      <c r="R1859" s="56">
        <v>233</v>
      </c>
      <c r="S1859" s="56">
        <v>178</v>
      </c>
      <c r="T1859" s="15" t="str">
        <f t="shared" ref="T1859:T1906" si="213">IF(Q1859="", "", IF(R1859-Q1859&gt;=ROUNDDOWN(G1859/100, 0), "有", "無"))</f>
        <v>有</v>
      </c>
      <c r="U1859" s="15" t="str">
        <f t="shared" ref="U1859:U1906" si="214">IF(Q1859="", "", IF(Q1859-S1859&gt;=ROUNDDOWN(G1859/100, 0), "有", "無"))</f>
        <v>無</v>
      </c>
      <c r="V1859" s="67">
        <f t="shared" ref="V1859:V1906" si="215">IF(Q1859="", "", Q1859/G1859-1)</f>
        <v>-0.9</v>
      </c>
      <c r="W1859" s="17" t="s">
        <v>968</v>
      </c>
      <c r="X1859" s="46">
        <v>37</v>
      </c>
      <c r="Y1859" s="71">
        <f t="shared" ref="Y1859:Y1906" si="216">IFERROR(X1859/G1859*1000,"")</f>
        <v>19.680851063829788</v>
      </c>
      <c r="Z1859" s="72">
        <v>188</v>
      </c>
      <c r="AA1859" s="72">
        <v>204</v>
      </c>
      <c r="AB1859" s="72">
        <v>182</v>
      </c>
      <c r="AC1859" s="72">
        <v>203</v>
      </c>
      <c r="AD1859" s="72">
        <v>1807000</v>
      </c>
      <c r="AE1859" s="72">
        <v>204</v>
      </c>
      <c r="AF1859" s="72">
        <v>230</v>
      </c>
      <c r="AG1859" s="72">
        <v>201</v>
      </c>
      <c r="AH1859" s="72">
        <v>221</v>
      </c>
      <c r="AI1859" s="72">
        <v>1822000</v>
      </c>
      <c r="AJ1859" s="72">
        <v>222</v>
      </c>
      <c r="AK1859" s="72">
        <v>230</v>
      </c>
      <c r="AL1859" s="72">
        <v>222</v>
      </c>
      <c r="AM1859" s="72">
        <v>228</v>
      </c>
      <c r="AN1859" s="72">
        <v>747000</v>
      </c>
      <c r="AO1859" s="72">
        <v>228</v>
      </c>
      <c r="AP1859" s="72">
        <v>233</v>
      </c>
      <c r="AQ1859" s="72">
        <v>227</v>
      </c>
      <c r="AR1859" s="72">
        <v>230</v>
      </c>
      <c r="AS1859" s="72">
        <v>954000</v>
      </c>
      <c r="AT1859" s="72">
        <v>230</v>
      </c>
      <c r="AU1859" s="72">
        <v>230</v>
      </c>
      <c r="AV1859" s="72">
        <v>223</v>
      </c>
      <c r="AW1859" s="72">
        <v>223</v>
      </c>
      <c r="AX1859" s="72">
        <v>457000</v>
      </c>
      <c r="AY1859" s="72">
        <v>224</v>
      </c>
      <c r="AZ1859" s="72">
        <v>224</v>
      </c>
      <c r="BA1859" s="72">
        <v>215</v>
      </c>
      <c r="BB1859" s="72">
        <v>215</v>
      </c>
      <c r="BC1859" s="72">
        <v>508000</v>
      </c>
    </row>
    <row r="1860" spans="1:55" s="72" customFormat="1" ht="15">
      <c r="A1860" s="15" t="s">
        <v>18</v>
      </c>
      <c r="B1860" s="30">
        <v>2</v>
      </c>
      <c r="C1860" s="30">
        <v>9428</v>
      </c>
      <c r="D1860" s="10" t="s">
        <v>1150</v>
      </c>
      <c r="E1860" s="15" t="s">
        <v>20</v>
      </c>
      <c r="F1860" s="15" t="s">
        <v>1164</v>
      </c>
      <c r="G1860" s="50">
        <v>1198</v>
      </c>
      <c r="H1860" s="50">
        <v>185</v>
      </c>
      <c r="I1860" s="58">
        <v>0.18260000000000001</v>
      </c>
      <c r="J1860" s="50">
        <v>676100</v>
      </c>
      <c r="K1860" s="50">
        <v>1312</v>
      </c>
      <c r="L1860" s="53">
        <v>1095</v>
      </c>
      <c r="M1860" s="63">
        <f t="shared" si="212"/>
        <v>0.52534562211981561</v>
      </c>
      <c r="N1860" s="42" t="str">
        <f>IFERROR(VLOOKUP(C1860, マスタ!$E$2:$G$33, 3, TRUE), "")</f>
        <v>情報通信</v>
      </c>
      <c r="O1860" s="15" t="str">
        <f>IF(F1860 = "", "", TEXT( WORKDAY(TEXT(LEFT(F1860, FIND("(", F1860) - 1), "yyyy/mm/dd"), 1, マスタ!$A$2:$A$106), "yyyymmdd"))</f>
        <v>20170926</v>
      </c>
      <c r="P1860" s="16">
        <v>43004</v>
      </c>
      <c r="Q1860" s="56">
        <v>1153</v>
      </c>
      <c r="R1860" s="56">
        <v>1250</v>
      </c>
      <c r="S1860" s="56">
        <v>1103</v>
      </c>
      <c r="T1860" s="15" t="str">
        <f t="shared" si="213"/>
        <v>有</v>
      </c>
      <c r="U1860" s="15" t="str">
        <f t="shared" si="214"/>
        <v>有</v>
      </c>
      <c r="V1860" s="67">
        <f t="shared" si="215"/>
        <v>-3.7562604340567574E-2</v>
      </c>
      <c r="W1860" s="17" t="s">
        <v>966</v>
      </c>
      <c r="X1860" s="46">
        <v>-11</v>
      </c>
      <c r="Y1860" s="71">
        <f t="shared" si="216"/>
        <v>-9.1819699499165282</v>
      </c>
      <c r="Z1860" s="72">
        <v>1153</v>
      </c>
      <c r="AA1860" s="72">
        <v>1153</v>
      </c>
      <c r="AB1860" s="72">
        <v>1134</v>
      </c>
      <c r="AC1860" s="72">
        <v>1134</v>
      </c>
      <c r="AD1860" s="72">
        <v>21200</v>
      </c>
      <c r="AE1860" s="72">
        <v>1133</v>
      </c>
      <c r="AF1860" s="72">
        <v>1142</v>
      </c>
      <c r="AG1860" s="72">
        <v>1132</v>
      </c>
      <c r="AH1860" s="72">
        <v>1139</v>
      </c>
      <c r="AI1860" s="72">
        <v>4300</v>
      </c>
      <c r="AJ1860" s="72">
        <v>1138</v>
      </c>
      <c r="AK1860" s="72">
        <v>1142</v>
      </c>
      <c r="AL1860" s="72">
        <v>1130</v>
      </c>
      <c r="AM1860" s="72">
        <v>1130</v>
      </c>
      <c r="AN1860" s="72">
        <v>7300</v>
      </c>
      <c r="AO1860" s="72">
        <v>1129</v>
      </c>
      <c r="AP1860" s="72">
        <v>1133</v>
      </c>
      <c r="AQ1860" s="72">
        <v>1122</v>
      </c>
      <c r="AR1860" s="72">
        <v>1130</v>
      </c>
      <c r="AS1860" s="72">
        <v>2600</v>
      </c>
      <c r="AT1860" s="72">
        <v>1130</v>
      </c>
      <c r="AU1860" s="72">
        <v>1130</v>
      </c>
      <c r="AV1860" s="72">
        <v>1124</v>
      </c>
      <c r="AW1860" s="72">
        <v>1126</v>
      </c>
      <c r="AX1860" s="72">
        <v>2300</v>
      </c>
      <c r="AY1860" s="72">
        <v>1126</v>
      </c>
      <c r="AZ1860" s="72">
        <v>1128</v>
      </c>
      <c r="BA1860" s="72">
        <v>1120</v>
      </c>
      <c r="BB1860" s="72">
        <v>1121</v>
      </c>
      <c r="BC1860" s="72">
        <v>5400</v>
      </c>
    </row>
    <row r="1861" spans="1:55" s="72" customFormat="1" ht="15">
      <c r="A1861" s="15" t="s">
        <v>18</v>
      </c>
      <c r="B1861" s="30">
        <v>4</v>
      </c>
      <c r="C1861" s="30">
        <v>6513</v>
      </c>
      <c r="D1861" s="10" t="s">
        <v>1165</v>
      </c>
      <c r="E1861" s="15" t="s">
        <v>20</v>
      </c>
      <c r="F1861" s="15" t="s">
        <v>1164</v>
      </c>
      <c r="G1861" s="50">
        <v>2080</v>
      </c>
      <c r="H1861" s="50">
        <v>225</v>
      </c>
      <c r="I1861" s="58">
        <v>0.12130000000000001</v>
      </c>
      <c r="J1861" s="50">
        <v>1595000</v>
      </c>
      <c r="K1861" s="50">
        <v>2145</v>
      </c>
      <c r="L1861" s="53">
        <v>1930</v>
      </c>
      <c r="M1861" s="63">
        <f t="shared" si="212"/>
        <v>0.30232558139534882</v>
      </c>
      <c r="N1861" s="42" t="str">
        <f>IFERROR(VLOOKUP(C1861, マスタ!$E$2:$G$33, 3, TRUE), "")</f>
        <v>電気</v>
      </c>
      <c r="O1861" s="15" t="str">
        <f>IF(F1861 = "", "", TEXT( WORKDAY(TEXT(LEFT(F1861, FIND("(", F1861) - 1), "yyyy/mm/dd"), 1, マスタ!$A$2:$A$106), "yyyymmdd"))</f>
        <v>20170926</v>
      </c>
      <c r="P1861" s="16">
        <v>43004</v>
      </c>
      <c r="Q1861" s="56">
        <v>417</v>
      </c>
      <c r="R1861" s="56">
        <v>426</v>
      </c>
      <c r="S1861" s="56">
        <v>400</v>
      </c>
      <c r="T1861" s="15" t="str">
        <f t="shared" si="213"/>
        <v>無</v>
      </c>
      <c r="U1861" s="15" t="str">
        <f t="shared" si="214"/>
        <v>無</v>
      </c>
      <c r="V1861" s="67">
        <f t="shared" si="215"/>
        <v>-0.7995192307692307</v>
      </c>
      <c r="W1861" s="17" t="s">
        <v>969</v>
      </c>
      <c r="X1861" s="46">
        <v>-2</v>
      </c>
      <c r="Y1861" s="71">
        <f t="shared" si="216"/>
        <v>-0.96153846153846156</v>
      </c>
      <c r="Z1861" s="72">
        <v>417</v>
      </c>
      <c r="AA1861" s="72">
        <v>423</v>
      </c>
      <c r="AB1861" s="72">
        <v>416</v>
      </c>
      <c r="AC1861" s="72">
        <v>423</v>
      </c>
      <c r="AD1861" s="72">
        <v>87000</v>
      </c>
      <c r="AE1861" s="72">
        <v>421</v>
      </c>
      <c r="AF1861" s="72">
        <v>426</v>
      </c>
      <c r="AG1861" s="72">
        <v>420</v>
      </c>
      <c r="AH1861" s="72">
        <v>420</v>
      </c>
      <c r="AI1861" s="72">
        <v>65000</v>
      </c>
      <c r="AJ1861" s="72">
        <v>417</v>
      </c>
      <c r="AK1861" s="72">
        <v>422</v>
      </c>
      <c r="AL1861" s="72">
        <v>416</v>
      </c>
      <c r="AM1861" s="72">
        <v>422</v>
      </c>
      <c r="AN1861" s="72">
        <v>16000</v>
      </c>
      <c r="AO1861" s="72">
        <v>421</v>
      </c>
      <c r="AP1861" s="72">
        <v>421</v>
      </c>
      <c r="AQ1861" s="72">
        <v>417</v>
      </c>
      <c r="AR1861" s="72">
        <v>418</v>
      </c>
      <c r="AS1861" s="72">
        <v>17000</v>
      </c>
      <c r="AT1861" s="72">
        <v>416</v>
      </c>
      <c r="AU1861" s="72">
        <v>417</v>
      </c>
      <c r="AV1861" s="72">
        <v>413</v>
      </c>
      <c r="AW1861" s="72">
        <v>415</v>
      </c>
      <c r="AX1861" s="72">
        <v>25000</v>
      </c>
      <c r="AY1861" s="72">
        <v>415</v>
      </c>
      <c r="AZ1861" s="72">
        <v>415</v>
      </c>
      <c r="BA1861" s="72">
        <v>415</v>
      </c>
      <c r="BB1861" s="72">
        <v>415</v>
      </c>
      <c r="BC1861" s="72">
        <v>2000</v>
      </c>
    </row>
    <row r="1862" spans="1:55" s="72" customFormat="1" ht="27">
      <c r="A1862" s="15" t="s">
        <v>18</v>
      </c>
      <c r="B1862" s="30">
        <v>5</v>
      </c>
      <c r="C1862" s="30">
        <v>6065</v>
      </c>
      <c r="D1862" s="10" t="s">
        <v>40</v>
      </c>
      <c r="E1862" s="15" t="s">
        <v>20</v>
      </c>
      <c r="F1862" s="15" t="s">
        <v>1164</v>
      </c>
      <c r="G1862" s="50">
        <v>2568</v>
      </c>
      <c r="H1862" s="50">
        <v>273</v>
      </c>
      <c r="I1862" s="58">
        <v>0.11899999999999999</v>
      </c>
      <c r="J1862" s="50">
        <v>416200</v>
      </c>
      <c r="K1862" s="50">
        <v>2700</v>
      </c>
      <c r="L1862" s="53">
        <v>2293</v>
      </c>
      <c r="M1862" s="63">
        <f t="shared" si="212"/>
        <v>0.32432432432432434</v>
      </c>
      <c r="N1862" s="42" t="str">
        <f>IFERROR(VLOOKUP(C1862, マスタ!$E$2:$G$33, 3, TRUE), "")</f>
        <v>機械</v>
      </c>
      <c r="O1862" s="15" t="str">
        <f>IF(F1862 = "", "", TEXT( WORKDAY(TEXT(LEFT(F1862, FIND("(", F1862) - 1), "yyyy/mm/dd"), 1, マスタ!$A$2:$A$106), "yyyymmdd"))</f>
        <v>20170926</v>
      </c>
      <c r="P1862" s="16">
        <v>43004</v>
      </c>
      <c r="Q1862" s="56">
        <v>2518</v>
      </c>
      <c r="R1862" s="56">
        <v>2597</v>
      </c>
      <c r="S1862" s="56">
        <v>2381</v>
      </c>
      <c r="T1862" s="15" t="str">
        <f t="shared" si="213"/>
        <v>有</v>
      </c>
      <c r="U1862" s="15" t="str">
        <f t="shared" si="214"/>
        <v>有</v>
      </c>
      <c r="V1862" s="67">
        <f t="shared" si="215"/>
        <v>-1.947040498442365E-2</v>
      </c>
      <c r="W1862" s="17" t="s">
        <v>966</v>
      </c>
      <c r="X1862" s="46">
        <v>-25</v>
      </c>
      <c r="Y1862" s="71">
        <f t="shared" si="216"/>
        <v>-9.7352024922118368</v>
      </c>
      <c r="Z1862" s="72">
        <v>2518</v>
      </c>
      <c r="AA1862" s="72">
        <v>2548</v>
      </c>
      <c r="AB1862" s="72">
        <v>2478</v>
      </c>
      <c r="AC1862" s="72">
        <v>2548</v>
      </c>
      <c r="AD1862" s="72">
        <v>33800</v>
      </c>
      <c r="AE1862" s="72">
        <v>2551</v>
      </c>
      <c r="AF1862" s="72">
        <v>2597</v>
      </c>
      <c r="AG1862" s="72">
        <v>2550</v>
      </c>
      <c r="AH1862" s="72">
        <v>2565</v>
      </c>
      <c r="AI1862" s="72">
        <v>30400</v>
      </c>
      <c r="AJ1862" s="72">
        <v>2570</v>
      </c>
      <c r="AK1862" s="72">
        <v>2570</v>
      </c>
      <c r="AL1862" s="72">
        <v>2546</v>
      </c>
      <c r="AM1862" s="72">
        <v>2555</v>
      </c>
      <c r="AN1862" s="72">
        <v>7500</v>
      </c>
      <c r="AO1862" s="72">
        <v>2544</v>
      </c>
      <c r="AP1862" s="72">
        <v>2544</v>
      </c>
      <c r="AQ1862" s="72">
        <v>2477</v>
      </c>
      <c r="AR1862" s="72">
        <v>2481</v>
      </c>
      <c r="AS1862" s="72">
        <v>11400</v>
      </c>
      <c r="AT1862" s="72">
        <v>2480</v>
      </c>
      <c r="AU1862" s="72">
        <v>2489</v>
      </c>
      <c r="AV1862" s="72">
        <v>2439</v>
      </c>
      <c r="AW1862" s="72">
        <v>2487</v>
      </c>
      <c r="AX1862" s="72">
        <v>13300</v>
      </c>
      <c r="AY1862" s="72">
        <v>2487</v>
      </c>
      <c r="AZ1862" s="72">
        <v>2509</v>
      </c>
      <c r="BA1862" s="72">
        <v>2457</v>
      </c>
      <c r="BB1862" s="72">
        <v>2472</v>
      </c>
      <c r="BC1862" s="72">
        <v>6700</v>
      </c>
    </row>
    <row r="1863" spans="1:55" s="72" customFormat="1" ht="15">
      <c r="A1863" s="15" t="s">
        <v>18</v>
      </c>
      <c r="B1863" s="30">
        <v>7</v>
      </c>
      <c r="C1863" s="30">
        <v>3004</v>
      </c>
      <c r="D1863" s="10" t="s">
        <v>1166</v>
      </c>
      <c r="E1863" s="15" t="s">
        <v>20</v>
      </c>
      <c r="F1863" s="15" t="s">
        <v>1164</v>
      </c>
      <c r="G1863" s="50">
        <v>1740</v>
      </c>
      <c r="H1863" s="50">
        <v>150</v>
      </c>
      <c r="I1863" s="58">
        <v>9.4299999999999995E-2</v>
      </c>
      <c r="J1863" s="50">
        <v>3222000</v>
      </c>
      <c r="K1863" s="50">
        <v>1840</v>
      </c>
      <c r="L1863" s="53">
        <v>1620</v>
      </c>
      <c r="M1863" s="63">
        <f t="shared" si="212"/>
        <v>0.45454545454545453</v>
      </c>
      <c r="N1863" s="42" t="str">
        <f>IFERROR(VLOOKUP(C1863, マスタ!$E$2:$G$33, 3, TRUE), "")</f>
        <v>繊維製品</v>
      </c>
      <c r="O1863" s="15" t="str">
        <f>IF(F1863 = "", "", TEXT( WORKDAY(TEXT(LEFT(F1863, FIND("(", F1863) - 1), "yyyy/mm/dd"), 1, マスタ!$A$2:$A$106), "yyyymmdd"))</f>
        <v>20170926</v>
      </c>
      <c r="P1863" s="16">
        <v>43004</v>
      </c>
      <c r="Q1863" s="56">
        <v>175</v>
      </c>
      <c r="R1863" s="56">
        <v>176</v>
      </c>
      <c r="S1863" s="56">
        <v>173</v>
      </c>
      <c r="T1863" s="15" t="str">
        <f t="shared" si="213"/>
        <v>無</v>
      </c>
      <c r="U1863" s="15" t="str">
        <f t="shared" si="214"/>
        <v>無</v>
      </c>
      <c r="V1863" s="67">
        <f t="shared" si="215"/>
        <v>-0.89942528735632188</v>
      </c>
      <c r="W1863" s="17" t="s">
        <v>969</v>
      </c>
      <c r="X1863" s="46">
        <v>-2</v>
      </c>
      <c r="Y1863" s="71">
        <f t="shared" si="216"/>
        <v>-1.1494252873563218</v>
      </c>
      <c r="Z1863" s="72">
        <v>175</v>
      </c>
      <c r="AA1863" s="72">
        <v>176</v>
      </c>
      <c r="AB1863" s="72">
        <v>174</v>
      </c>
      <c r="AC1863" s="72">
        <v>175</v>
      </c>
      <c r="AD1863" s="72">
        <v>89000</v>
      </c>
      <c r="AE1863" s="72">
        <v>174</v>
      </c>
      <c r="AF1863" s="72">
        <v>174</v>
      </c>
      <c r="AG1863" s="72">
        <v>173</v>
      </c>
      <c r="AH1863" s="72">
        <v>173</v>
      </c>
      <c r="AI1863" s="72">
        <v>58000</v>
      </c>
      <c r="AJ1863" s="72">
        <v>173</v>
      </c>
      <c r="AK1863" s="72">
        <v>173</v>
      </c>
      <c r="AL1863" s="72">
        <v>173</v>
      </c>
      <c r="AM1863" s="72">
        <v>173</v>
      </c>
      <c r="AN1863" s="72">
        <v>23000</v>
      </c>
      <c r="AO1863" s="72">
        <v>173</v>
      </c>
      <c r="AP1863" s="72">
        <v>174</v>
      </c>
      <c r="AQ1863" s="72">
        <v>173</v>
      </c>
      <c r="AR1863" s="72">
        <v>173</v>
      </c>
      <c r="AS1863" s="72">
        <v>24000</v>
      </c>
      <c r="AT1863" s="72">
        <v>173</v>
      </c>
      <c r="AU1863" s="72">
        <v>173</v>
      </c>
      <c r="AV1863" s="72">
        <v>173</v>
      </c>
      <c r="AW1863" s="72">
        <v>173</v>
      </c>
      <c r="AX1863" s="72">
        <v>7000</v>
      </c>
      <c r="AY1863" s="72">
        <v>173</v>
      </c>
      <c r="AZ1863" s="72">
        <v>173</v>
      </c>
      <c r="BA1863" s="72">
        <v>173</v>
      </c>
      <c r="BB1863" s="72">
        <v>173</v>
      </c>
      <c r="BC1863" s="72">
        <v>2000</v>
      </c>
    </row>
    <row r="1864" spans="1:55" s="72" customFormat="1" ht="27">
      <c r="A1864" s="15" t="s">
        <v>18</v>
      </c>
      <c r="B1864" s="30">
        <v>8</v>
      </c>
      <c r="C1864" s="30">
        <v>3053</v>
      </c>
      <c r="D1864" s="10" t="s">
        <v>1073</v>
      </c>
      <c r="E1864" s="15" t="s">
        <v>20</v>
      </c>
      <c r="F1864" s="15" t="s">
        <v>1164</v>
      </c>
      <c r="G1864" s="50">
        <v>4395</v>
      </c>
      <c r="H1864" s="50">
        <v>370</v>
      </c>
      <c r="I1864" s="58">
        <v>9.1899999999999996E-2</v>
      </c>
      <c r="J1864" s="50">
        <v>1180600</v>
      </c>
      <c r="K1864" s="50">
        <v>4495</v>
      </c>
      <c r="L1864" s="53">
        <v>4110</v>
      </c>
      <c r="M1864" s="63">
        <f t="shared" si="212"/>
        <v>0.25974025974025972</v>
      </c>
      <c r="N1864" s="42" t="str">
        <f>IFERROR(VLOOKUP(C1864, マスタ!$E$2:$G$33, 3, TRUE), "")</f>
        <v>繊維製品</v>
      </c>
      <c r="O1864" s="15" t="str">
        <f>IF(F1864 = "", "", TEXT( WORKDAY(TEXT(LEFT(F1864, FIND("(", F1864) - 1), "yyyy/mm/dd"), 1, マスタ!$A$2:$A$106), "yyyymmdd"))</f>
        <v>20170926</v>
      </c>
      <c r="P1864" s="16">
        <v>43004</v>
      </c>
      <c r="Q1864" s="56">
        <v>4300</v>
      </c>
      <c r="R1864" s="56">
        <v>4505</v>
      </c>
      <c r="S1864" s="56">
        <v>4230</v>
      </c>
      <c r="T1864" s="15" t="str">
        <f t="shared" si="213"/>
        <v>有</v>
      </c>
      <c r="U1864" s="15" t="str">
        <f t="shared" si="214"/>
        <v>有</v>
      </c>
      <c r="V1864" s="67">
        <f t="shared" si="215"/>
        <v>-2.1615472127417545E-2</v>
      </c>
      <c r="W1864" s="17" t="s">
        <v>966</v>
      </c>
      <c r="X1864" s="46">
        <v>-43</v>
      </c>
      <c r="Y1864" s="71">
        <f t="shared" si="216"/>
        <v>-9.7838452787258241</v>
      </c>
      <c r="Z1864" s="72">
        <v>4300</v>
      </c>
      <c r="AA1864" s="72">
        <v>4350</v>
      </c>
      <c r="AB1864" s="72">
        <v>4290</v>
      </c>
      <c r="AC1864" s="72">
        <v>4315</v>
      </c>
      <c r="AD1864" s="72">
        <v>74400</v>
      </c>
      <c r="AE1864" s="72">
        <v>4335</v>
      </c>
      <c r="AF1864" s="72">
        <v>4335</v>
      </c>
      <c r="AG1864" s="72">
        <v>4230</v>
      </c>
      <c r="AH1864" s="72">
        <v>4235</v>
      </c>
      <c r="AI1864" s="72">
        <v>70600</v>
      </c>
      <c r="AJ1864" s="72">
        <v>4245</v>
      </c>
      <c r="AK1864" s="72">
        <v>4335</v>
      </c>
      <c r="AL1864" s="72">
        <v>4240</v>
      </c>
      <c r="AM1864" s="72">
        <v>4330</v>
      </c>
      <c r="AN1864" s="72">
        <v>19600</v>
      </c>
      <c r="AO1864" s="72">
        <v>4330</v>
      </c>
      <c r="AP1864" s="72">
        <v>4415</v>
      </c>
      <c r="AQ1864" s="72">
        <v>4330</v>
      </c>
      <c r="AR1864" s="72">
        <v>4405</v>
      </c>
      <c r="AS1864" s="72">
        <v>47800</v>
      </c>
      <c r="AT1864" s="72">
        <v>4405</v>
      </c>
      <c r="AU1864" s="72">
        <v>4500</v>
      </c>
      <c r="AV1864" s="72">
        <v>4405</v>
      </c>
      <c r="AW1864" s="72">
        <v>4490</v>
      </c>
      <c r="AX1864" s="72">
        <v>55100</v>
      </c>
      <c r="AY1864" s="72">
        <v>4490</v>
      </c>
      <c r="AZ1864" s="72">
        <v>4505</v>
      </c>
      <c r="BA1864" s="72">
        <v>4420</v>
      </c>
      <c r="BB1864" s="72">
        <v>4420</v>
      </c>
      <c r="BC1864" s="72">
        <v>55400</v>
      </c>
    </row>
    <row r="1865" spans="1:55" s="72" customFormat="1" ht="15">
      <c r="A1865" s="15" t="s">
        <v>18</v>
      </c>
      <c r="B1865" s="30">
        <v>9</v>
      </c>
      <c r="C1865" s="30">
        <v>6044</v>
      </c>
      <c r="D1865" s="10" t="s">
        <v>497</v>
      </c>
      <c r="E1865" s="15" t="s">
        <v>20</v>
      </c>
      <c r="F1865" s="15" t="s">
        <v>1164</v>
      </c>
      <c r="G1865" s="50">
        <v>1409</v>
      </c>
      <c r="H1865" s="50">
        <v>116</v>
      </c>
      <c r="I1865" s="58">
        <v>8.9700000000000002E-2</v>
      </c>
      <c r="J1865" s="50">
        <v>110100</v>
      </c>
      <c r="K1865" s="50">
        <v>1449</v>
      </c>
      <c r="L1865" s="53">
        <v>1385</v>
      </c>
      <c r="M1865" s="63">
        <f t="shared" si="212"/>
        <v>0.625</v>
      </c>
      <c r="N1865" s="42" t="str">
        <f>IFERROR(VLOOKUP(C1865, マスタ!$E$2:$G$33, 3, TRUE), "")</f>
        <v>機械</v>
      </c>
      <c r="O1865" s="15" t="str">
        <f>IF(F1865 = "", "", TEXT( WORKDAY(TEXT(LEFT(F1865, FIND("(", F1865) - 1), "yyyy/mm/dd"), 1, マスタ!$A$2:$A$106), "yyyymmdd"))</f>
        <v>20170926</v>
      </c>
      <c r="P1865" s="16">
        <v>43004</v>
      </c>
      <c r="Q1865" s="56">
        <v>1426</v>
      </c>
      <c r="R1865" s="56">
        <v>1439</v>
      </c>
      <c r="S1865" s="56">
        <v>1412</v>
      </c>
      <c r="T1865" s="15" t="str">
        <f t="shared" si="213"/>
        <v>無</v>
      </c>
      <c r="U1865" s="15" t="str">
        <f t="shared" si="214"/>
        <v>有</v>
      </c>
      <c r="V1865" s="67">
        <f t="shared" si="215"/>
        <v>1.2065294535131388E-2</v>
      </c>
      <c r="W1865" s="17" t="s">
        <v>966</v>
      </c>
      <c r="X1865" s="46">
        <v>-14</v>
      </c>
      <c r="Y1865" s="71">
        <f t="shared" si="216"/>
        <v>-9.9361249112845993</v>
      </c>
      <c r="Z1865" s="72">
        <v>1426</v>
      </c>
      <c r="AA1865" s="72">
        <v>1430</v>
      </c>
      <c r="AB1865" s="72">
        <v>1420</v>
      </c>
      <c r="AC1865" s="72">
        <v>1424</v>
      </c>
      <c r="AD1865" s="72">
        <v>7700</v>
      </c>
      <c r="AE1865" s="72">
        <v>1421</v>
      </c>
      <c r="AF1865" s="72">
        <v>1424</v>
      </c>
      <c r="AG1865" s="72">
        <v>1412</v>
      </c>
      <c r="AH1865" s="72">
        <v>1418</v>
      </c>
      <c r="AI1865" s="72">
        <v>2100</v>
      </c>
      <c r="AJ1865" s="72">
        <v>1418</v>
      </c>
      <c r="AK1865" s="72">
        <v>1429</v>
      </c>
      <c r="AL1865" s="72">
        <v>1418</v>
      </c>
      <c r="AM1865" s="72">
        <v>1429</v>
      </c>
      <c r="AN1865" s="72">
        <v>1200</v>
      </c>
      <c r="AO1865" s="72">
        <v>1427</v>
      </c>
      <c r="AP1865" s="72">
        <v>1427</v>
      </c>
      <c r="AQ1865" s="72">
        <v>1427</v>
      </c>
      <c r="AR1865" s="72">
        <v>1427</v>
      </c>
      <c r="AS1865" s="72">
        <v>700</v>
      </c>
      <c r="AX1865" s="72">
        <v>0</v>
      </c>
      <c r="AY1865" s="72">
        <v>1427</v>
      </c>
      <c r="AZ1865" s="72">
        <v>1427</v>
      </c>
      <c r="BA1865" s="72">
        <v>1425</v>
      </c>
      <c r="BB1865" s="72">
        <v>1425</v>
      </c>
      <c r="BC1865" s="72">
        <v>1300</v>
      </c>
    </row>
    <row r="1866" spans="1:55" s="72" customFormat="1" ht="15">
      <c r="A1866" s="15" t="s">
        <v>18</v>
      </c>
      <c r="B1866" s="30">
        <v>11</v>
      </c>
      <c r="C1866" s="30">
        <v>3926</v>
      </c>
      <c r="D1866" s="10" t="s">
        <v>755</v>
      </c>
      <c r="E1866" s="15" t="s">
        <v>20</v>
      </c>
      <c r="F1866" s="15" t="s">
        <v>1164</v>
      </c>
      <c r="G1866" s="50">
        <v>4600</v>
      </c>
      <c r="H1866" s="50">
        <v>340</v>
      </c>
      <c r="I1866" s="58">
        <v>7.9799999999999996E-2</v>
      </c>
      <c r="J1866" s="50">
        <v>80900</v>
      </c>
      <c r="K1866" s="50">
        <v>4690</v>
      </c>
      <c r="L1866" s="53">
        <v>4265</v>
      </c>
      <c r="M1866" s="63">
        <f t="shared" si="212"/>
        <v>0.21176470588235294</v>
      </c>
      <c r="N1866" s="42" t="str">
        <f>IFERROR(VLOOKUP(C1866, マスタ!$E$2:$G$33, 3, TRUE), "")</f>
        <v>パルプ・紙</v>
      </c>
      <c r="O1866" s="15" t="str">
        <f>IF(F1866 = "", "", TEXT( WORKDAY(TEXT(LEFT(F1866, FIND("(", F1866) - 1), "yyyy/mm/dd"), 1, マスタ!$A$2:$A$106), "yyyymmdd"))</f>
        <v>20170926</v>
      </c>
      <c r="P1866" s="16">
        <v>43004</v>
      </c>
      <c r="Q1866" s="56">
        <v>4715</v>
      </c>
      <c r="R1866" s="56">
        <v>4715</v>
      </c>
      <c r="S1866" s="56">
        <v>4435</v>
      </c>
      <c r="T1866" s="15" t="str">
        <f t="shared" si="213"/>
        <v>無</v>
      </c>
      <c r="U1866" s="15" t="str">
        <f t="shared" si="214"/>
        <v>有</v>
      </c>
      <c r="V1866" s="67">
        <f t="shared" si="215"/>
        <v>2.4999999999999911E-2</v>
      </c>
      <c r="W1866" s="17" t="s">
        <v>966</v>
      </c>
      <c r="X1866" s="46">
        <v>-46</v>
      </c>
      <c r="Y1866" s="71">
        <f t="shared" si="216"/>
        <v>-10</v>
      </c>
      <c r="Z1866" s="72">
        <v>4715</v>
      </c>
      <c r="AA1866" s="72">
        <v>4715</v>
      </c>
      <c r="AB1866" s="72">
        <v>4655</v>
      </c>
      <c r="AC1866" s="72">
        <v>4695</v>
      </c>
      <c r="AD1866" s="72">
        <v>5700</v>
      </c>
      <c r="AE1866" s="72">
        <v>4680</v>
      </c>
      <c r="AF1866" s="72">
        <v>4705</v>
      </c>
      <c r="AG1866" s="72">
        <v>4560</v>
      </c>
      <c r="AH1866" s="72">
        <v>4605</v>
      </c>
      <c r="AI1866" s="72">
        <v>8800</v>
      </c>
      <c r="AJ1866" s="72">
        <v>4625</v>
      </c>
      <c r="AK1866" s="72">
        <v>4630</v>
      </c>
      <c r="AL1866" s="72">
        <v>4610</v>
      </c>
      <c r="AM1866" s="72">
        <v>4615</v>
      </c>
      <c r="AN1866" s="72">
        <v>900</v>
      </c>
      <c r="AO1866" s="72">
        <v>4610</v>
      </c>
      <c r="AP1866" s="72">
        <v>4715</v>
      </c>
      <c r="AQ1866" s="72">
        <v>4610</v>
      </c>
      <c r="AR1866" s="72">
        <v>4620</v>
      </c>
      <c r="AS1866" s="72">
        <v>1900</v>
      </c>
      <c r="AT1866" s="72">
        <v>4630</v>
      </c>
      <c r="AU1866" s="72">
        <v>4635</v>
      </c>
      <c r="AV1866" s="72">
        <v>4630</v>
      </c>
      <c r="AW1866" s="72">
        <v>4630</v>
      </c>
      <c r="AX1866" s="72">
        <v>400</v>
      </c>
      <c r="AY1866" s="72">
        <v>4645</v>
      </c>
      <c r="AZ1866" s="72">
        <v>4655</v>
      </c>
      <c r="BA1866" s="72">
        <v>4640</v>
      </c>
      <c r="BB1866" s="72">
        <v>4640</v>
      </c>
      <c r="BC1866" s="72">
        <v>1200</v>
      </c>
    </row>
    <row r="1867" spans="1:55" s="72" customFormat="1" ht="15">
      <c r="A1867" s="15" t="s">
        <v>18</v>
      </c>
      <c r="B1867" s="30">
        <v>12</v>
      </c>
      <c r="C1867" s="30">
        <v>3687</v>
      </c>
      <c r="D1867" s="10" t="s">
        <v>27</v>
      </c>
      <c r="E1867" s="15" t="s">
        <v>20</v>
      </c>
      <c r="F1867" s="15" t="s">
        <v>1164</v>
      </c>
      <c r="G1867" s="50">
        <v>4100</v>
      </c>
      <c r="H1867" s="50">
        <v>300</v>
      </c>
      <c r="I1867" s="58">
        <v>7.8899999999999998E-2</v>
      </c>
      <c r="J1867" s="50">
        <v>988300</v>
      </c>
      <c r="K1867" s="50">
        <v>4235</v>
      </c>
      <c r="L1867" s="53">
        <v>3820</v>
      </c>
      <c r="M1867" s="63">
        <f t="shared" si="212"/>
        <v>0.3253012048192771</v>
      </c>
      <c r="N1867" s="42" t="str">
        <f>IFERROR(VLOOKUP(C1867, マスタ!$E$2:$G$33, 3, TRUE), "")</f>
        <v>36</v>
      </c>
      <c r="O1867" s="15" t="str">
        <f>IF(F1867 = "", "", TEXT( WORKDAY(TEXT(LEFT(F1867, FIND("(", F1867) - 1), "yyyy/mm/dd"), 1, マスタ!$A$2:$A$106), "yyyymmdd"))</f>
        <v>20170926</v>
      </c>
      <c r="P1867" s="16">
        <v>43004</v>
      </c>
      <c r="Q1867" s="56">
        <v>4000</v>
      </c>
      <c r="R1867" s="56">
        <v>4280</v>
      </c>
      <c r="S1867" s="56">
        <v>3930</v>
      </c>
      <c r="T1867" s="15" t="str">
        <f t="shared" si="213"/>
        <v>有</v>
      </c>
      <c r="U1867" s="15" t="str">
        <f t="shared" si="214"/>
        <v>有</v>
      </c>
      <c r="V1867" s="67">
        <f t="shared" si="215"/>
        <v>-2.4390243902439046E-2</v>
      </c>
      <c r="W1867" s="17" t="s">
        <v>966</v>
      </c>
      <c r="X1867" s="46">
        <v>-41</v>
      </c>
      <c r="Y1867" s="71">
        <f t="shared" si="216"/>
        <v>-10</v>
      </c>
      <c r="Z1867" s="72">
        <v>4000</v>
      </c>
      <c r="AA1867" s="72">
        <v>4010</v>
      </c>
      <c r="AB1867" s="72">
        <v>3930</v>
      </c>
      <c r="AC1867" s="72">
        <v>3950</v>
      </c>
      <c r="AD1867" s="72">
        <v>31800</v>
      </c>
      <c r="AE1867" s="72">
        <v>3960</v>
      </c>
      <c r="AF1867" s="72">
        <v>4005</v>
      </c>
      <c r="AG1867" s="72">
        <v>3935</v>
      </c>
      <c r="AH1867" s="72">
        <v>3985</v>
      </c>
      <c r="AI1867" s="72">
        <v>16800</v>
      </c>
      <c r="AJ1867" s="72">
        <v>3980</v>
      </c>
      <c r="AK1867" s="72">
        <v>4050</v>
      </c>
      <c r="AL1867" s="72">
        <v>3970</v>
      </c>
      <c r="AM1867" s="72">
        <v>4040</v>
      </c>
      <c r="AN1867" s="72">
        <v>13700</v>
      </c>
      <c r="AO1867" s="72">
        <v>4035</v>
      </c>
      <c r="AP1867" s="72">
        <v>4050</v>
      </c>
      <c r="AQ1867" s="72">
        <v>4010</v>
      </c>
      <c r="AR1867" s="72">
        <v>4025</v>
      </c>
      <c r="AS1867" s="72">
        <v>2800</v>
      </c>
      <c r="AT1867" s="72">
        <v>4025</v>
      </c>
      <c r="AU1867" s="72">
        <v>4025</v>
      </c>
      <c r="AV1867" s="72">
        <v>3975</v>
      </c>
      <c r="AW1867" s="72">
        <v>3975</v>
      </c>
      <c r="AX1867" s="72">
        <v>5300</v>
      </c>
      <c r="AY1867" s="72">
        <v>3975</v>
      </c>
      <c r="AZ1867" s="72">
        <v>4030</v>
      </c>
      <c r="BA1867" s="72">
        <v>3975</v>
      </c>
      <c r="BB1867" s="72">
        <v>4025</v>
      </c>
      <c r="BC1867" s="72">
        <v>4500</v>
      </c>
    </row>
    <row r="1868" spans="1:55" s="72" customFormat="1" ht="15">
      <c r="A1868" s="15" t="s">
        <v>18</v>
      </c>
      <c r="B1868" s="30">
        <v>14</v>
      </c>
      <c r="C1868" s="30">
        <v>6240</v>
      </c>
      <c r="D1868" s="10" t="s">
        <v>194</v>
      </c>
      <c r="E1868" s="15" t="s">
        <v>20</v>
      </c>
      <c r="F1868" s="15" t="s">
        <v>1164</v>
      </c>
      <c r="G1868" s="50">
        <v>4105</v>
      </c>
      <c r="H1868" s="50">
        <v>280</v>
      </c>
      <c r="I1868" s="58">
        <v>7.3200000000000001E-2</v>
      </c>
      <c r="J1868" s="50">
        <v>586600</v>
      </c>
      <c r="K1868" s="50">
        <v>4145</v>
      </c>
      <c r="L1868" s="53">
        <v>3865</v>
      </c>
      <c r="M1868" s="63">
        <f t="shared" si="212"/>
        <v>0.14285714285714285</v>
      </c>
      <c r="N1868" s="42" t="str">
        <f>IFERROR(VLOOKUP(C1868, マスタ!$E$2:$G$33, 3, TRUE), "")</f>
        <v>機械</v>
      </c>
      <c r="O1868" s="15" t="str">
        <f>IF(F1868 = "", "", TEXT( WORKDAY(TEXT(LEFT(F1868, FIND("(", F1868) - 1), "yyyy/mm/dd"), 1, マスタ!$A$2:$A$106), "yyyymmdd"))</f>
        <v>20170926</v>
      </c>
      <c r="P1868" s="16">
        <v>43004</v>
      </c>
      <c r="Q1868" s="56">
        <v>4160</v>
      </c>
      <c r="R1868" s="56">
        <v>4240</v>
      </c>
      <c r="S1868" s="56">
        <v>3965</v>
      </c>
      <c r="T1868" s="15" t="str">
        <f t="shared" si="213"/>
        <v>有</v>
      </c>
      <c r="U1868" s="15" t="str">
        <f t="shared" si="214"/>
        <v>有</v>
      </c>
      <c r="V1868" s="67">
        <f t="shared" si="215"/>
        <v>1.3398294762484664E-2</v>
      </c>
      <c r="W1868" s="17" t="s">
        <v>966</v>
      </c>
      <c r="X1868" s="46">
        <v>-41</v>
      </c>
      <c r="Y1868" s="71">
        <f t="shared" si="216"/>
        <v>-9.9878197320341062</v>
      </c>
      <c r="Z1868" s="72">
        <v>4160</v>
      </c>
      <c r="AA1868" s="72">
        <v>4195</v>
      </c>
      <c r="AB1868" s="72">
        <v>4120</v>
      </c>
      <c r="AC1868" s="72">
        <v>4125</v>
      </c>
      <c r="AD1868" s="72">
        <v>70600</v>
      </c>
      <c r="AE1868" s="72">
        <v>4120</v>
      </c>
      <c r="AF1868" s="72">
        <v>4120</v>
      </c>
      <c r="AG1868" s="72">
        <v>4000</v>
      </c>
      <c r="AH1868" s="72">
        <v>4050</v>
      </c>
      <c r="AI1868" s="72">
        <v>50400</v>
      </c>
      <c r="AJ1868" s="72">
        <v>4050</v>
      </c>
      <c r="AK1868" s="72">
        <v>4070</v>
      </c>
      <c r="AL1868" s="72">
        <v>4015</v>
      </c>
      <c r="AM1868" s="72">
        <v>4030</v>
      </c>
      <c r="AN1868" s="72">
        <v>17500</v>
      </c>
      <c r="AO1868" s="72">
        <v>4030</v>
      </c>
      <c r="AP1868" s="72">
        <v>4045</v>
      </c>
      <c r="AQ1868" s="72">
        <v>4025</v>
      </c>
      <c r="AR1868" s="72">
        <v>4040</v>
      </c>
      <c r="AS1868" s="72">
        <v>5600</v>
      </c>
      <c r="AT1868" s="72">
        <v>4035</v>
      </c>
      <c r="AU1868" s="72">
        <v>4035</v>
      </c>
      <c r="AV1868" s="72">
        <v>4015</v>
      </c>
      <c r="AW1868" s="72">
        <v>4035</v>
      </c>
      <c r="AX1868" s="72">
        <v>12200</v>
      </c>
      <c r="AY1868" s="72">
        <v>4040</v>
      </c>
      <c r="AZ1868" s="72">
        <v>4095</v>
      </c>
      <c r="BA1868" s="72">
        <v>4040</v>
      </c>
      <c r="BB1868" s="72">
        <v>4070</v>
      </c>
      <c r="BC1868" s="72">
        <v>16800</v>
      </c>
    </row>
    <row r="1869" spans="1:55" s="72" customFormat="1" ht="27">
      <c r="A1869" s="15" t="s">
        <v>18</v>
      </c>
      <c r="B1869" s="30">
        <v>15</v>
      </c>
      <c r="C1869" s="30">
        <v>9369</v>
      </c>
      <c r="D1869" s="10" t="s">
        <v>1167</v>
      </c>
      <c r="E1869" s="15" t="s">
        <v>20</v>
      </c>
      <c r="F1869" s="15" t="s">
        <v>1164</v>
      </c>
      <c r="G1869" s="50">
        <v>3310</v>
      </c>
      <c r="H1869" s="50">
        <v>220</v>
      </c>
      <c r="I1869" s="58">
        <v>7.1199999999999999E-2</v>
      </c>
      <c r="J1869" s="50">
        <v>66600</v>
      </c>
      <c r="K1869" s="50">
        <v>3350</v>
      </c>
      <c r="L1869" s="53">
        <v>3105</v>
      </c>
      <c r="M1869" s="63">
        <f t="shared" si="212"/>
        <v>0.16326530612244897</v>
      </c>
      <c r="N1869" s="42" t="str">
        <f>IFERROR(VLOOKUP(C1869, マスタ!$E$2:$G$33, 3, TRUE), "")</f>
        <v>倉庫・運輸</v>
      </c>
      <c r="O1869" s="15" t="str">
        <f>IF(F1869 = "", "", TEXT( WORKDAY(TEXT(LEFT(F1869, FIND("(", F1869) - 1), "yyyy/mm/dd"), 1, マスタ!$A$2:$A$106), "yyyymmdd"))</f>
        <v>20170926</v>
      </c>
      <c r="P1869" s="16">
        <v>43004</v>
      </c>
      <c r="Q1869" s="56">
        <v>3265</v>
      </c>
      <c r="R1869" s="56">
        <v>3305</v>
      </c>
      <c r="S1869" s="56">
        <v>3210</v>
      </c>
      <c r="T1869" s="15" t="str">
        <f t="shared" si="213"/>
        <v>有</v>
      </c>
      <c r="U1869" s="15" t="str">
        <f t="shared" si="214"/>
        <v>有</v>
      </c>
      <c r="V1869" s="67">
        <f t="shared" si="215"/>
        <v>-1.3595166163142047E-2</v>
      </c>
      <c r="W1869" s="17" t="s">
        <v>969</v>
      </c>
      <c r="X1869" s="46">
        <v>-10</v>
      </c>
      <c r="Y1869" s="71">
        <f t="shared" si="216"/>
        <v>-3.0211480362537766</v>
      </c>
      <c r="Z1869" s="72">
        <v>3265</v>
      </c>
      <c r="AA1869" s="72">
        <v>3265</v>
      </c>
      <c r="AB1869" s="72">
        <v>3250</v>
      </c>
      <c r="AC1869" s="72">
        <v>3265</v>
      </c>
      <c r="AD1869" s="72">
        <v>4900</v>
      </c>
      <c r="AE1869" s="72">
        <v>3260</v>
      </c>
      <c r="AF1869" s="72">
        <v>3260</v>
      </c>
      <c r="AG1869" s="72">
        <v>3260</v>
      </c>
      <c r="AH1869" s="72">
        <v>3260</v>
      </c>
      <c r="AI1869" s="72">
        <v>100</v>
      </c>
      <c r="AJ1869" s="72">
        <v>3260</v>
      </c>
      <c r="AK1869" s="72">
        <v>3260</v>
      </c>
      <c r="AL1869" s="72">
        <v>3255</v>
      </c>
      <c r="AM1869" s="72">
        <v>3255</v>
      </c>
      <c r="AN1869" s="72">
        <v>400</v>
      </c>
      <c r="AO1869" s="72">
        <v>3255</v>
      </c>
      <c r="AP1869" s="72">
        <v>3255</v>
      </c>
      <c r="AQ1869" s="72">
        <v>3255</v>
      </c>
      <c r="AR1869" s="72">
        <v>3255</v>
      </c>
      <c r="AS1869" s="72">
        <v>900</v>
      </c>
      <c r="AX1869" s="72">
        <v>0</v>
      </c>
      <c r="AY1869" s="72">
        <v>3260</v>
      </c>
      <c r="AZ1869" s="72">
        <v>3260</v>
      </c>
      <c r="BA1869" s="72">
        <v>3255</v>
      </c>
      <c r="BB1869" s="72">
        <v>3255</v>
      </c>
      <c r="BC1869" s="72">
        <v>200</v>
      </c>
    </row>
    <row r="1870" spans="1:55" s="72" customFormat="1" ht="15">
      <c r="A1870" s="15" t="s">
        <v>18</v>
      </c>
      <c r="B1870" s="30">
        <v>16</v>
      </c>
      <c r="C1870" s="30">
        <v>4674</v>
      </c>
      <c r="D1870" s="10" t="s">
        <v>308</v>
      </c>
      <c r="E1870" s="15" t="s">
        <v>20</v>
      </c>
      <c r="F1870" s="15" t="s">
        <v>1164</v>
      </c>
      <c r="G1870" s="50">
        <v>4110</v>
      </c>
      <c r="H1870" s="50">
        <v>270</v>
      </c>
      <c r="I1870" s="58">
        <v>7.0300000000000001E-2</v>
      </c>
      <c r="J1870" s="50">
        <v>87700</v>
      </c>
      <c r="K1870" s="50">
        <v>4150</v>
      </c>
      <c r="L1870" s="53">
        <v>3885</v>
      </c>
      <c r="M1870" s="63">
        <f t="shared" si="212"/>
        <v>0.15094339622641509</v>
      </c>
      <c r="N1870" s="42" t="str">
        <f>IFERROR(VLOOKUP(C1870, マスタ!$E$2:$G$33, 3, TRUE), "")</f>
        <v>化学・医薬品</v>
      </c>
      <c r="O1870" s="15" t="str">
        <f>IF(F1870 = "", "", TEXT( WORKDAY(TEXT(LEFT(F1870, FIND("(", F1870) - 1), "yyyy/mm/dd"), 1, マスタ!$A$2:$A$106), "yyyymmdd"))</f>
        <v>20170926</v>
      </c>
      <c r="P1870" s="16">
        <v>43004</v>
      </c>
      <c r="Q1870" s="56">
        <v>4100</v>
      </c>
      <c r="R1870" s="56">
        <v>4315</v>
      </c>
      <c r="S1870" s="56">
        <v>4060</v>
      </c>
      <c r="T1870" s="15" t="str">
        <f t="shared" si="213"/>
        <v>有</v>
      </c>
      <c r="U1870" s="15" t="str">
        <f t="shared" si="214"/>
        <v>無</v>
      </c>
      <c r="V1870" s="67">
        <f t="shared" si="215"/>
        <v>-2.4330900243308973E-3</v>
      </c>
      <c r="W1870" s="17" t="s">
        <v>969</v>
      </c>
      <c r="X1870" s="46">
        <v>-25</v>
      </c>
      <c r="Y1870" s="71">
        <f t="shared" si="216"/>
        <v>-6.0827250608272507</v>
      </c>
      <c r="Z1870" s="72">
        <v>4100</v>
      </c>
      <c r="AA1870" s="72">
        <v>4105</v>
      </c>
      <c r="AB1870" s="72">
        <v>4090</v>
      </c>
      <c r="AC1870" s="72">
        <v>4100</v>
      </c>
      <c r="AD1870" s="72">
        <v>1900</v>
      </c>
      <c r="AE1870" s="72">
        <v>4095</v>
      </c>
      <c r="AF1870" s="72">
        <v>4095</v>
      </c>
      <c r="AG1870" s="72">
        <v>4060</v>
      </c>
      <c r="AH1870" s="72">
        <v>4060</v>
      </c>
      <c r="AI1870" s="72">
        <v>1200</v>
      </c>
      <c r="AJ1870" s="72">
        <v>4065</v>
      </c>
      <c r="AK1870" s="72">
        <v>4095</v>
      </c>
      <c r="AL1870" s="72">
        <v>4065</v>
      </c>
      <c r="AM1870" s="72">
        <v>4095</v>
      </c>
      <c r="AN1870" s="72">
        <v>1000</v>
      </c>
      <c r="AO1870" s="72">
        <v>4085</v>
      </c>
      <c r="AP1870" s="72">
        <v>4085</v>
      </c>
      <c r="AQ1870" s="72">
        <v>4060</v>
      </c>
      <c r="AR1870" s="72">
        <v>4060</v>
      </c>
      <c r="AS1870" s="72">
        <v>1200</v>
      </c>
      <c r="AT1870" s="72">
        <v>4065</v>
      </c>
      <c r="AU1870" s="72">
        <v>4075</v>
      </c>
      <c r="AV1870" s="72">
        <v>4060</v>
      </c>
      <c r="AW1870" s="72">
        <v>4075</v>
      </c>
      <c r="AX1870" s="72">
        <v>400</v>
      </c>
      <c r="AY1870" s="72">
        <v>4085</v>
      </c>
      <c r="AZ1870" s="72">
        <v>4105</v>
      </c>
      <c r="BA1870" s="72">
        <v>4085</v>
      </c>
      <c r="BB1870" s="72">
        <v>4095</v>
      </c>
      <c r="BC1870" s="72">
        <v>600</v>
      </c>
    </row>
    <row r="1871" spans="1:55" s="72" customFormat="1" ht="15">
      <c r="A1871" s="15" t="s">
        <v>18</v>
      </c>
      <c r="B1871" s="30">
        <v>17</v>
      </c>
      <c r="C1871" s="30">
        <v>3160</v>
      </c>
      <c r="D1871" s="10" t="s">
        <v>330</v>
      </c>
      <c r="E1871" s="15" t="s">
        <v>20</v>
      </c>
      <c r="F1871" s="15" t="s">
        <v>1164</v>
      </c>
      <c r="G1871" s="50">
        <v>1158</v>
      </c>
      <c r="H1871" s="50">
        <v>75</v>
      </c>
      <c r="I1871" s="58">
        <v>6.93E-2</v>
      </c>
      <c r="J1871" s="50">
        <v>160900</v>
      </c>
      <c r="K1871" s="50">
        <v>1159</v>
      </c>
      <c r="L1871" s="53">
        <v>1087</v>
      </c>
      <c r="M1871" s="63">
        <f t="shared" si="212"/>
        <v>1.3888888888888888E-2</v>
      </c>
      <c r="N1871" s="42" t="str">
        <f>IFERROR(VLOOKUP(C1871, マスタ!$E$2:$G$33, 3, TRUE), "")</f>
        <v>繊維製品</v>
      </c>
      <c r="O1871" s="15" t="str">
        <f>IF(F1871 = "", "", TEXT( WORKDAY(TEXT(LEFT(F1871, FIND("(", F1871) - 1), "yyyy/mm/dd"), 1, マスタ!$A$2:$A$106), "yyyymmdd"))</f>
        <v>20170926</v>
      </c>
      <c r="P1871" s="16">
        <v>43004</v>
      </c>
      <c r="Q1871" s="56">
        <v>1157</v>
      </c>
      <c r="R1871" s="56">
        <v>1158</v>
      </c>
      <c r="S1871" s="56">
        <v>1053</v>
      </c>
      <c r="T1871" s="15" t="str">
        <f t="shared" si="213"/>
        <v>無</v>
      </c>
      <c r="U1871" s="15" t="str">
        <f t="shared" si="214"/>
        <v>有</v>
      </c>
      <c r="V1871" s="67">
        <f t="shared" si="215"/>
        <v>-8.635578583765513E-4</v>
      </c>
      <c r="W1871" s="17" t="s">
        <v>966</v>
      </c>
      <c r="X1871" s="46">
        <v>-11</v>
      </c>
      <c r="Y1871" s="71">
        <f t="shared" si="216"/>
        <v>-9.4991364421416229</v>
      </c>
      <c r="Z1871" s="72">
        <v>1157</v>
      </c>
      <c r="AA1871" s="72">
        <v>1158</v>
      </c>
      <c r="AB1871" s="72">
        <v>1095</v>
      </c>
      <c r="AC1871" s="72">
        <v>1124</v>
      </c>
      <c r="AD1871" s="72">
        <v>28700</v>
      </c>
      <c r="AE1871" s="72">
        <v>1125</v>
      </c>
      <c r="AF1871" s="72">
        <v>1126</v>
      </c>
      <c r="AG1871" s="72">
        <v>1118</v>
      </c>
      <c r="AH1871" s="72">
        <v>1118</v>
      </c>
      <c r="AI1871" s="72">
        <v>3000</v>
      </c>
      <c r="AJ1871" s="72">
        <v>1115</v>
      </c>
      <c r="AK1871" s="72">
        <v>1115</v>
      </c>
      <c r="AL1871" s="72">
        <v>1058</v>
      </c>
      <c r="AM1871" s="72">
        <v>1061</v>
      </c>
      <c r="AN1871" s="72">
        <v>14600</v>
      </c>
      <c r="AO1871" s="72">
        <v>1068</v>
      </c>
      <c r="AP1871" s="72">
        <v>1083</v>
      </c>
      <c r="AQ1871" s="72">
        <v>1068</v>
      </c>
      <c r="AR1871" s="72">
        <v>1083</v>
      </c>
      <c r="AS1871" s="72">
        <v>2900</v>
      </c>
      <c r="AT1871" s="72">
        <v>1083</v>
      </c>
      <c r="AU1871" s="72">
        <v>1089</v>
      </c>
      <c r="AV1871" s="72">
        <v>1082</v>
      </c>
      <c r="AW1871" s="72">
        <v>1087</v>
      </c>
      <c r="AX1871" s="72">
        <v>1600</v>
      </c>
      <c r="AY1871" s="72">
        <v>1089</v>
      </c>
      <c r="AZ1871" s="72">
        <v>1098</v>
      </c>
      <c r="BA1871" s="72">
        <v>1089</v>
      </c>
      <c r="BB1871" s="72">
        <v>1093</v>
      </c>
      <c r="BC1871" s="72">
        <v>2800</v>
      </c>
    </row>
    <row r="1872" spans="1:55" s="72" customFormat="1" ht="15">
      <c r="A1872" s="15" t="s">
        <v>18</v>
      </c>
      <c r="B1872" s="30">
        <v>18</v>
      </c>
      <c r="C1872" s="30">
        <v>3655</v>
      </c>
      <c r="D1872" s="10" t="s">
        <v>650</v>
      </c>
      <c r="E1872" s="15" t="s">
        <v>20</v>
      </c>
      <c r="F1872" s="15" t="s">
        <v>1164</v>
      </c>
      <c r="G1872" s="50">
        <v>1247</v>
      </c>
      <c r="H1872" s="50">
        <v>79</v>
      </c>
      <c r="I1872" s="58">
        <v>6.7599999999999993E-2</v>
      </c>
      <c r="J1872" s="50">
        <v>1941200</v>
      </c>
      <c r="K1872" s="50">
        <v>1306</v>
      </c>
      <c r="L1872" s="53">
        <v>1185</v>
      </c>
      <c r="M1872" s="63">
        <f t="shared" si="212"/>
        <v>0.48760330578512395</v>
      </c>
      <c r="N1872" s="42" t="str">
        <f>IFERROR(VLOOKUP(C1872, マスタ!$E$2:$G$33, 3, TRUE), "")</f>
        <v>36</v>
      </c>
      <c r="O1872" s="15" t="str">
        <f>IF(F1872 = "", "", TEXT( WORKDAY(TEXT(LEFT(F1872, FIND("(", F1872) - 1), "yyyy/mm/dd"), 1, マスタ!$A$2:$A$106), "yyyymmdd"))</f>
        <v>20170926</v>
      </c>
      <c r="P1872" s="16">
        <v>43004</v>
      </c>
      <c r="Q1872" s="56">
        <v>1235</v>
      </c>
      <c r="R1872" s="56">
        <v>1257</v>
      </c>
      <c r="S1872" s="56">
        <v>1209</v>
      </c>
      <c r="T1872" s="15" t="str">
        <f t="shared" si="213"/>
        <v>有</v>
      </c>
      <c r="U1872" s="15" t="str">
        <f t="shared" si="214"/>
        <v>有</v>
      </c>
      <c r="V1872" s="67">
        <f t="shared" si="215"/>
        <v>-9.6230954290297266E-3</v>
      </c>
      <c r="W1872" s="17" t="s">
        <v>966</v>
      </c>
      <c r="X1872" s="46">
        <v>-12</v>
      </c>
      <c r="Y1872" s="71">
        <f t="shared" si="216"/>
        <v>-9.6230954290296715</v>
      </c>
      <c r="Z1872" s="72">
        <v>1235</v>
      </c>
      <c r="AA1872" s="72">
        <v>1238</v>
      </c>
      <c r="AB1872" s="72">
        <v>1216</v>
      </c>
      <c r="AC1872" s="72">
        <v>1220</v>
      </c>
      <c r="AD1872" s="72">
        <v>87600</v>
      </c>
      <c r="AE1872" s="72">
        <v>1220</v>
      </c>
      <c r="AF1872" s="72">
        <v>1231</v>
      </c>
      <c r="AG1872" s="72">
        <v>1211</v>
      </c>
      <c r="AH1872" s="72">
        <v>1221</v>
      </c>
      <c r="AI1872" s="72">
        <v>26600</v>
      </c>
      <c r="AJ1872" s="72">
        <v>1221</v>
      </c>
      <c r="AK1872" s="72">
        <v>1230</v>
      </c>
      <c r="AL1872" s="72">
        <v>1220</v>
      </c>
      <c r="AM1872" s="72">
        <v>1225</v>
      </c>
      <c r="AN1872" s="72">
        <v>9400</v>
      </c>
      <c r="AO1872" s="72">
        <v>1225</v>
      </c>
      <c r="AP1872" s="72">
        <v>1225</v>
      </c>
      <c r="AQ1872" s="72">
        <v>1213</v>
      </c>
      <c r="AR1872" s="72">
        <v>1213</v>
      </c>
      <c r="AS1872" s="72">
        <v>13000</v>
      </c>
      <c r="AT1872" s="72">
        <v>1215</v>
      </c>
      <c r="AU1872" s="72">
        <v>1232</v>
      </c>
      <c r="AV1872" s="72">
        <v>1215</v>
      </c>
      <c r="AW1872" s="72">
        <v>1228</v>
      </c>
      <c r="AX1872" s="72">
        <v>15500</v>
      </c>
      <c r="AY1872" s="72">
        <v>1229</v>
      </c>
      <c r="AZ1872" s="72">
        <v>1240</v>
      </c>
      <c r="BA1872" s="72">
        <v>1225</v>
      </c>
      <c r="BB1872" s="72">
        <v>1240</v>
      </c>
      <c r="BC1872" s="72">
        <v>7700</v>
      </c>
    </row>
    <row r="1873" spans="1:55" s="72" customFormat="1" ht="15">
      <c r="A1873" s="15" t="s">
        <v>18</v>
      </c>
      <c r="B1873" s="30">
        <v>19</v>
      </c>
      <c r="C1873" s="30">
        <v>4716</v>
      </c>
      <c r="D1873" s="10" t="s">
        <v>1168</v>
      </c>
      <c r="E1873" s="15" t="s">
        <v>20</v>
      </c>
      <c r="F1873" s="15" t="s">
        <v>1164</v>
      </c>
      <c r="G1873" s="50">
        <v>8390</v>
      </c>
      <c r="H1873" s="50">
        <v>530</v>
      </c>
      <c r="I1873" s="58">
        <v>6.7400000000000002E-2</v>
      </c>
      <c r="J1873" s="50">
        <v>315600</v>
      </c>
      <c r="K1873" s="50">
        <v>8400</v>
      </c>
      <c r="L1873" s="53">
        <v>7920</v>
      </c>
      <c r="M1873" s="63">
        <f t="shared" si="212"/>
        <v>2.0833333333333332E-2</v>
      </c>
      <c r="N1873" s="42" t="str">
        <f>IFERROR(VLOOKUP(C1873, マスタ!$E$2:$G$33, 3, TRUE), "")</f>
        <v>化学・医薬品</v>
      </c>
      <c r="O1873" s="15" t="str">
        <f>IF(F1873 = "", "", TEXT( WORKDAY(TEXT(LEFT(F1873, FIND("(", F1873) - 1), "yyyy/mm/dd"), 1, マスタ!$A$2:$A$106), "yyyymmdd"))</f>
        <v>20170926</v>
      </c>
      <c r="P1873" s="16">
        <v>43004</v>
      </c>
      <c r="Q1873" s="56">
        <v>8400</v>
      </c>
      <c r="R1873" s="56">
        <v>8650</v>
      </c>
      <c r="S1873" s="56">
        <v>8390</v>
      </c>
      <c r="T1873" s="15" t="str">
        <f t="shared" si="213"/>
        <v>有</v>
      </c>
      <c r="U1873" s="15" t="str">
        <f t="shared" si="214"/>
        <v>無</v>
      </c>
      <c r="V1873" s="67">
        <f t="shared" si="215"/>
        <v>1.1918951132301459E-3</v>
      </c>
      <c r="W1873" s="17" t="s">
        <v>967</v>
      </c>
      <c r="X1873" s="46">
        <v>30</v>
      </c>
      <c r="Y1873" s="71">
        <f t="shared" si="216"/>
        <v>3.5756853396901072</v>
      </c>
      <c r="Z1873" s="72">
        <v>8400</v>
      </c>
      <c r="AA1873" s="72">
        <v>8470</v>
      </c>
      <c r="AB1873" s="72">
        <v>8390</v>
      </c>
      <c r="AC1873" s="72">
        <v>8470</v>
      </c>
      <c r="AD1873" s="72">
        <v>23200</v>
      </c>
      <c r="AE1873" s="72">
        <v>8470</v>
      </c>
      <c r="AF1873" s="72">
        <v>8490</v>
      </c>
      <c r="AG1873" s="72">
        <v>8450</v>
      </c>
      <c r="AH1873" s="72">
        <v>8460</v>
      </c>
      <c r="AI1873" s="72">
        <v>7300</v>
      </c>
      <c r="AJ1873" s="72">
        <v>8450</v>
      </c>
      <c r="AK1873" s="72">
        <v>8470</v>
      </c>
      <c r="AL1873" s="72">
        <v>8430</v>
      </c>
      <c r="AM1873" s="72">
        <v>8460</v>
      </c>
      <c r="AN1873" s="72">
        <v>5200</v>
      </c>
      <c r="AO1873" s="72">
        <v>8460</v>
      </c>
      <c r="AP1873" s="72">
        <v>8460</v>
      </c>
      <c r="AQ1873" s="72">
        <v>8430</v>
      </c>
      <c r="AR1873" s="72">
        <v>8440</v>
      </c>
      <c r="AS1873" s="72">
        <v>6200</v>
      </c>
      <c r="AT1873" s="72">
        <v>8440</v>
      </c>
      <c r="AU1873" s="72">
        <v>8440</v>
      </c>
      <c r="AV1873" s="72">
        <v>8420</v>
      </c>
      <c r="AW1873" s="72">
        <v>8430</v>
      </c>
      <c r="AX1873" s="72">
        <v>4300</v>
      </c>
      <c r="AY1873" s="72">
        <v>8430</v>
      </c>
      <c r="AZ1873" s="72">
        <v>8440</v>
      </c>
      <c r="BA1873" s="72">
        <v>8420</v>
      </c>
      <c r="BB1873" s="72">
        <v>8440</v>
      </c>
      <c r="BC1873" s="72">
        <v>7400</v>
      </c>
    </row>
    <row r="1874" spans="1:55" s="72" customFormat="1" ht="15">
      <c r="A1874" s="15" t="s">
        <v>18</v>
      </c>
      <c r="B1874" s="30">
        <v>20</v>
      </c>
      <c r="C1874" s="30">
        <v>6208</v>
      </c>
      <c r="D1874" s="10" t="s">
        <v>55</v>
      </c>
      <c r="E1874" s="15" t="s">
        <v>20</v>
      </c>
      <c r="F1874" s="15" t="s">
        <v>1164</v>
      </c>
      <c r="G1874" s="50">
        <v>2895</v>
      </c>
      <c r="H1874" s="50">
        <v>180</v>
      </c>
      <c r="I1874" s="58">
        <v>6.6299999999999998E-2</v>
      </c>
      <c r="J1874" s="50">
        <v>4285100</v>
      </c>
      <c r="K1874" s="50">
        <v>3130</v>
      </c>
      <c r="L1874" s="53">
        <v>2779</v>
      </c>
      <c r="M1874" s="63">
        <f t="shared" si="212"/>
        <v>0.66951566951566954</v>
      </c>
      <c r="N1874" s="42" t="str">
        <f>IFERROR(VLOOKUP(C1874, マスタ!$E$2:$G$33, 3, TRUE), "")</f>
        <v>機械</v>
      </c>
      <c r="O1874" s="15" t="str">
        <f>IF(F1874 = "", "", TEXT( WORKDAY(TEXT(LEFT(F1874, FIND("(", F1874) - 1), "yyyy/mm/dd"), 1, マスタ!$A$2:$A$106), "yyyymmdd"))</f>
        <v>20170926</v>
      </c>
      <c r="P1874" s="16">
        <v>43004</v>
      </c>
      <c r="Q1874" s="56">
        <v>3015</v>
      </c>
      <c r="R1874" s="56">
        <v>3030</v>
      </c>
      <c r="S1874" s="56">
        <v>2836</v>
      </c>
      <c r="T1874" s="15" t="str">
        <f t="shared" si="213"/>
        <v>無</v>
      </c>
      <c r="U1874" s="15" t="str">
        <f t="shared" si="214"/>
        <v>有</v>
      </c>
      <c r="V1874" s="67">
        <f t="shared" si="215"/>
        <v>4.1450777202072464E-2</v>
      </c>
      <c r="W1874" s="17" t="s">
        <v>966</v>
      </c>
      <c r="X1874" s="46">
        <v>-28</v>
      </c>
      <c r="Y1874" s="71">
        <f t="shared" si="216"/>
        <v>-9.6718480138169252</v>
      </c>
      <c r="AD1874" s="72">
        <v>0</v>
      </c>
      <c r="AE1874" s="72">
        <v>3015</v>
      </c>
      <c r="AF1874" s="72">
        <v>3030</v>
      </c>
      <c r="AG1874" s="72">
        <v>2950</v>
      </c>
      <c r="AH1874" s="72">
        <v>2960</v>
      </c>
      <c r="AI1874" s="72">
        <v>347600</v>
      </c>
      <c r="AJ1874" s="72">
        <v>2963</v>
      </c>
      <c r="AK1874" s="72">
        <v>3000</v>
      </c>
      <c r="AL1874" s="72">
        <v>2960</v>
      </c>
      <c r="AM1874" s="72">
        <v>2975</v>
      </c>
      <c r="AN1874" s="72">
        <v>116300</v>
      </c>
      <c r="AO1874" s="72">
        <v>2975</v>
      </c>
      <c r="AP1874" s="72">
        <v>3025</v>
      </c>
      <c r="AQ1874" s="72">
        <v>2970</v>
      </c>
      <c r="AR1874" s="72">
        <v>3005</v>
      </c>
      <c r="AS1874" s="72">
        <v>174000</v>
      </c>
      <c r="AT1874" s="72">
        <v>2999</v>
      </c>
      <c r="AU1874" s="72">
        <v>3015</v>
      </c>
      <c r="AV1874" s="72">
        <v>2983</v>
      </c>
      <c r="AW1874" s="72">
        <v>2987</v>
      </c>
      <c r="AX1874" s="72">
        <v>106200</v>
      </c>
      <c r="AY1874" s="72">
        <v>2989</v>
      </c>
      <c r="AZ1874" s="72">
        <v>3005</v>
      </c>
      <c r="BA1874" s="72">
        <v>2986</v>
      </c>
      <c r="BB1874" s="72">
        <v>2998</v>
      </c>
      <c r="BC1874" s="72">
        <v>34600</v>
      </c>
    </row>
    <row r="1875" spans="1:55" s="72" customFormat="1" ht="15">
      <c r="A1875" s="15" t="s">
        <v>18</v>
      </c>
      <c r="B1875" s="30">
        <v>22</v>
      </c>
      <c r="C1875" s="30">
        <v>7744</v>
      </c>
      <c r="D1875" s="10" t="s">
        <v>565</v>
      </c>
      <c r="E1875" s="15" t="s">
        <v>20</v>
      </c>
      <c r="F1875" s="15" t="s">
        <v>1164</v>
      </c>
      <c r="G1875" s="50">
        <v>1401</v>
      </c>
      <c r="H1875" s="50">
        <v>83</v>
      </c>
      <c r="I1875" s="58">
        <v>6.3E-2</v>
      </c>
      <c r="J1875" s="50">
        <v>1199600</v>
      </c>
      <c r="K1875" s="50">
        <v>1411</v>
      </c>
      <c r="L1875" s="53">
        <v>1338</v>
      </c>
      <c r="M1875" s="63">
        <f t="shared" si="212"/>
        <v>0.13698630136986301</v>
      </c>
      <c r="N1875" s="42" t="str">
        <f>IFERROR(VLOOKUP(C1875, マスタ!$E$2:$G$33, 3, TRUE), "")</f>
        <v>精密機械</v>
      </c>
      <c r="O1875" s="15" t="str">
        <f>IF(F1875 = "", "", TEXT( WORKDAY(TEXT(LEFT(F1875, FIND("(", F1875) - 1), "yyyy/mm/dd"), 1, マスタ!$A$2:$A$106), "yyyymmdd"))</f>
        <v>20170926</v>
      </c>
      <c r="P1875" s="16">
        <v>43004</v>
      </c>
      <c r="Q1875" s="56">
        <v>1385</v>
      </c>
      <c r="R1875" s="56">
        <v>1386</v>
      </c>
      <c r="S1875" s="56">
        <v>1277</v>
      </c>
      <c r="T1875" s="15" t="str">
        <f t="shared" si="213"/>
        <v>無</v>
      </c>
      <c r="U1875" s="15" t="str">
        <f t="shared" si="214"/>
        <v>有</v>
      </c>
      <c r="V1875" s="67">
        <f t="shared" si="215"/>
        <v>-1.142041399000715E-2</v>
      </c>
      <c r="W1875" s="17" t="s">
        <v>966</v>
      </c>
      <c r="X1875" s="46">
        <v>-14</v>
      </c>
      <c r="Y1875" s="71">
        <f t="shared" si="216"/>
        <v>-9.9928622412562458</v>
      </c>
      <c r="Z1875" s="72">
        <v>1385</v>
      </c>
      <c r="AA1875" s="72">
        <v>1386</v>
      </c>
      <c r="AB1875" s="72">
        <v>1350</v>
      </c>
      <c r="AC1875" s="72">
        <v>1358</v>
      </c>
      <c r="AD1875" s="72">
        <v>85400</v>
      </c>
      <c r="AE1875" s="72">
        <v>1355</v>
      </c>
      <c r="AF1875" s="72">
        <v>1365</v>
      </c>
      <c r="AG1875" s="72">
        <v>1343</v>
      </c>
      <c r="AH1875" s="72">
        <v>1345</v>
      </c>
      <c r="AI1875" s="72">
        <v>37400</v>
      </c>
      <c r="AJ1875" s="72">
        <v>1345</v>
      </c>
      <c r="AK1875" s="72">
        <v>1353</v>
      </c>
      <c r="AL1875" s="72">
        <v>1343</v>
      </c>
      <c r="AM1875" s="72">
        <v>1346</v>
      </c>
      <c r="AN1875" s="72">
        <v>16600</v>
      </c>
      <c r="AO1875" s="72">
        <v>1347</v>
      </c>
      <c r="AP1875" s="72">
        <v>1350</v>
      </c>
      <c r="AQ1875" s="72">
        <v>1330</v>
      </c>
      <c r="AR1875" s="72">
        <v>1336</v>
      </c>
      <c r="AS1875" s="72">
        <v>44300</v>
      </c>
      <c r="AT1875" s="72">
        <v>1337</v>
      </c>
      <c r="AU1875" s="72">
        <v>1348</v>
      </c>
      <c r="AV1875" s="72">
        <v>1336</v>
      </c>
      <c r="AW1875" s="72">
        <v>1338</v>
      </c>
      <c r="AX1875" s="72">
        <v>27000</v>
      </c>
      <c r="AY1875" s="72">
        <v>1339</v>
      </c>
      <c r="AZ1875" s="72">
        <v>1339</v>
      </c>
      <c r="BA1875" s="72">
        <v>1335</v>
      </c>
      <c r="BB1875" s="72">
        <v>1337</v>
      </c>
      <c r="BC1875" s="72">
        <v>8000</v>
      </c>
    </row>
    <row r="1876" spans="1:55" s="72" customFormat="1" ht="15">
      <c r="A1876" s="15" t="s">
        <v>18</v>
      </c>
      <c r="B1876" s="30">
        <v>24</v>
      </c>
      <c r="C1876" s="30">
        <v>9090</v>
      </c>
      <c r="D1876" s="10" t="s">
        <v>556</v>
      </c>
      <c r="E1876" s="15" t="s">
        <v>20</v>
      </c>
      <c r="F1876" s="15" t="s">
        <v>1164</v>
      </c>
      <c r="G1876" s="50">
        <v>2675</v>
      </c>
      <c r="H1876" s="50">
        <v>140</v>
      </c>
      <c r="I1876" s="58">
        <v>5.5199999999999999E-2</v>
      </c>
      <c r="J1876" s="50">
        <v>163100</v>
      </c>
      <c r="K1876" s="50">
        <v>2695</v>
      </c>
      <c r="L1876" s="53">
        <v>2505</v>
      </c>
      <c r="M1876" s="63">
        <f t="shared" si="212"/>
        <v>0.10526315789473684</v>
      </c>
      <c r="N1876" s="42" t="str">
        <f>IFERROR(VLOOKUP(C1876, マスタ!$E$2:$G$33, 3, TRUE), "")</f>
        <v>陸運</v>
      </c>
      <c r="O1876" s="15" t="str">
        <f>IF(F1876 = "", "", TEXT( WORKDAY(TEXT(LEFT(F1876, FIND("(", F1876) - 1), "yyyy/mm/dd"), 1, マスタ!$A$2:$A$106), "yyyymmdd"))</f>
        <v>20170926</v>
      </c>
      <c r="P1876" s="16">
        <v>43004</v>
      </c>
      <c r="Q1876" s="56">
        <v>5370</v>
      </c>
      <c r="R1876" s="56">
        <v>5730</v>
      </c>
      <c r="S1876" s="56">
        <v>5370</v>
      </c>
      <c r="T1876" s="15" t="str">
        <f t="shared" si="213"/>
        <v>有</v>
      </c>
      <c r="U1876" s="15" t="str">
        <f t="shared" si="214"/>
        <v>無</v>
      </c>
      <c r="V1876" s="67">
        <f t="shared" si="215"/>
        <v>1.0074766355140188</v>
      </c>
      <c r="W1876" s="17" t="s">
        <v>968</v>
      </c>
      <c r="X1876" s="46">
        <v>53</v>
      </c>
      <c r="Y1876" s="71">
        <f t="shared" si="216"/>
        <v>19.813084112149536</v>
      </c>
      <c r="Z1876" s="72">
        <v>5370</v>
      </c>
      <c r="AA1876" s="72">
        <v>5590</v>
      </c>
      <c r="AB1876" s="72">
        <v>5370</v>
      </c>
      <c r="AC1876" s="72">
        <v>5530</v>
      </c>
      <c r="AD1876" s="72">
        <v>20800</v>
      </c>
      <c r="AE1876" s="72">
        <v>5540</v>
      </c>
      <c r="AF1876" s="72">
        <v>5540</v>
      </c>
      <c r="AG1876" s="72">
        <v>5390</v>
      </c>
      <c r="AH1876" s="72">
        <v>5490</v>
      </c>
      <c r="AI1876" s="72">
        <v>10000</v>
      </c>
      <c r="AJ1876" s="72">
        <v>5510</v>
      </c>
      <c r="AK1876" s="72">
        <v>5550</v>
      </c>
      <c r="AL1876" s="72">
        <v>5510</v>
      </c>
      <c r="AM1876" s="72">
        <v>5530</v>
      </c>
      <c r="AN1876" s="72">
        <v>2800</v>
      </c>
      <c r="AO1876" s="72">
        <v>5530</v>
      </c>
      <c r="AP1876" s="72">
        <v>5550</v>
      </c>
      <c r="AQ1876" s="72">
        <v>5500</v>
      </c>
      <c r="AR1876" s="72">
        <v>5510</v>
      </c>
      <c r="AS1876" s="72">
        <v>6300</v>
      </c>
      <c r="AT1876" s="72">
        <v>5510</v>
      </c>
      <c r="AU1876" s="72">
        <v>5550</v>
      </c>
      <c r="AV1876" s="72">
        <v>5480</v>
      </c>
      <c r="AW1876" s="72">
        <v>5480</v>
      </c>
      <c r="AX1876" s="72">
        <v>4400</v>
      </c>
      <c r="AY1876" s="72">
        <v>5490</v>
      </c>
      <c r="AZ1876" s="72">
        <v>5530</v>
      </c>
      <c r="BA1876" s="72">
        <v>5470</v>
      </c>
      <c r="BB1876" s="72">
        <v>5520</v>
      </c>
      <c r="BC1876" s="72">
        <v>7200</v>
      </c>
    </row>
    <row r="1877" spans="1:55" s="72" customFormat="1" ht="15">
      <c r="A1877" s="15" t="s">
        <v>18</v>
      </c>
      <c r="B1877" s="30">
        <v>25</v>
      </c>
      <c r="C1877" s="30">
        <v>2372</v>
      </c>
      <c r="D1877" s="10" t="s">
        <v>94</v>
      </c>
      <c r="E1877" s="15" t="s">
        <v>20</v>
      </c>
      <c r="F1877" s="15" t="s">
        <v>1164</v>
      </c>
      <c r="G1877" s="50">
        <v>1647</v>
      </c>
      <c r="H1877" s="50">
        <v>85</v>
      </c>
      <c r="I1877" s="58">
        <v>5.4399999999999997E-2</v>
      </c>
      <c r="J1877" s="50">
        <v>313000</v>
      </c>
      <c r="K1877" s="50">
        <v>1661</v>
      </c>
      <c r="L1877" s="53">
        <v>1570</v>
      </c>
      <c r="M1877" s="63">
        <f t="shared" si="212"/>
        <v>0.15384615384615385</v>
      </c>
      <c r="N1877" s="42" t="str">
        <f>IFERROR(VLOOKUP(C1877, マスタ!$E$2:$G$33, 3, TRUE), "")</f>
        <v>食品</v>
      </c>
      <c r="O1877" s="15" t="str">
        <f>IF(F1877 = "", "", TEXT( WORKDAY(TEXT(LEFT(F1877, FIND("(", F1877) - 1), "yyyy/mm/dd"), 1, マスタ!$A$2:$A$106), "yyyymmdd"))</f>
        <v>20170926</v>
      </c>
      <c r="P1877" s="16">
        <v>43004</v>
      </c>
      <c r="Q1877" s="56">
        <v>1640</v>
      </c>
      <c r="R1877" s="56">
        <v>1646</v>
      </c>
      <c r="S1877" s="56">
        <v>1616</v>
      </c>
      <c r="T1877" s="15" t="str">
        <f t="shared" si="213"/>
        <v>無</v>
      </c>
      <c r="U1877" s="15" t="str">
        <f t="shared" si="214"/>
        <v>有</v>
      </c>
      <c r="V1877" s="67">
        <f t="shared" si="215"/>
        <v>-4.2501517911354147E-3</v>
      </c>
      <c r="W1877" s="17" t="s">
        <v>966</v>
      </c>
      <c r="X1877" s="46">
        <v>-16</v>
      </c>
      <c r="Y1877" s="71">
        <f t="shared" si="216"/>
        <v>-9.7146326654523385</v>
      </c>
      <c r="Z1877" s="72">
        <v>1640</v>
      </c>
      <c r="AA1877" s="72">
        <v>1640</v>
      </c>
      <c r="AB1877" s="72">
        <v>1621</v>
      </c>
      <c r="AC1877" s="72">
        <v>1629</v>
      </c>
      <c r="AD1877" s="72">
        <v>22900</v>
      </c>
      <c r="AE1877" s="72">
        <v>1625</v>
      </c>
      <c r="AF1877" s="72">
        <v>1629</v>
      </c>
      <c r="AG1877" s="72">
        <v>1616</v>
      </c>
      <c r="AH1877" s="72">
        <v>1619</v>
      </c>
      <c r="AI1877" s="72">
        <v>6200</v>
      </c>
      <c r="AJ1877" s="72">
        <v>1620</v>
      </c>
      <c r="AK1877" s="72">
        <v>1646</v>
      </c>
      <c r="AL1877" s="72">
        <v>1617</v>
      </c>
      <c r="AM1877" s="72">
        <v>1636</v>
      </c>
      <c r="AN1877" s="72">
        <v>3600</v>
      </c>
      <c r="AO1877" s="72">
        <v>1633</v>
      </c>
      <c r="AP1877" s="72">
        <v>1637</v>
      </c>
      <c r="AQ1877" s="72">
        <v>1628</v>
      </c>
      <c r="AR1877" s="72">
        <v>1634</v>
      </c>
      <c r="AS1877" s="72">
        <v>2600</v>
      </c>
      <c r="AT1877" s="72">
        <v>1632</v>
      </c>
      <c r="AU1877" s="72">
        <v>1638</v>
      </c>
      <c r="AV1877" s="72">
        <v>1628</v>
      </c>
      <c r="AW1877" s="72">
        <v>1636</v>
      </c>
      <c r="AX1877" s="72">
        <v>2000</v>
      </c>
      <c r="AY1877" s="72">
        <v>1632</v>
      </c>
      <c r="AZ1877" s="72">
        <v>1637</v>
      </c>
      <c r="BA1877" s="72">
        <v>1632</v>
      </c>
      <c r="BB1877" s="72">
        <v>1637</v>
      </c>
      <c r="BC1877" s="72">
        <v>1900</v>
      </c>
    </row>
    <row r="1878" spans="1:55" s="72" customFormat="1" ht="15">
      <c r="A1878" s="15" t="s">
        <v>18</v>
      </c>
      <c r="B1878" s="30">
        <v>26</v>
      </c>
      <c r="C1878" s="30">
        <v>4552</v>
      </c>
      <c r="D1878" s="10" t="s">
        <v>258</v>
      </c>
      <c r="E1878" s="15" t="s">
        <v>20</v>
      </c>
      <c r="F1878" s="15" t="s">
        <v>1164</v>
      </c>
      <c r="G1878" s="50">
        <v>3505</v>
      </c>
      <c r="H1878" s="50">
        <v>180</v>
      </c>
      <c r="I1878" s="58">
        <v>5.4100000000000002E-2</v>
      </c>
      <c r="J1878" s="50">
        <v>367500</v>
      </c>
      <c r="K1878" s="50">
        <v>3510</v>
      </c>
      <c r="L1878" s="53">
        <v>3335</v>
      </c>
      <c r="M1878" s="63">
        <f t="shared" si="212"/>
        <v>2.8571428571428571E-2</v>
      </c>
      <c r="N1878" s="42" t="str">
        <f>IFERROR(VLOOKUP(C1878, マスタ!$E$2:$G$33, 3, TRUE), "")</f>
        <v>化学・医薬品</v>
      </c>
      <c r="O1878" s="15" t="str">
        <f>IF(F1878 = "", "", TEXT( WORKDAY(TEXT(LEFT(F1878, FIND("(", F1878) - 1), "yyyy/mm/dd"), 1, マスタ!$A$2:$A$106), "yyyymmdd"))</f>
        <v>20170926</v>
      </c>
      <c r="P1878" s="16">
        <v>43004</v>
      </c>
      <c r="Q1878" s="56">
        <v>3435</v>
      </c>
      <c r="R1878" s="56">
        <v>3475</v>
      </c>
      <c r="S1878" s="56">
        <v>3300</v>
      </c>
      <c r="T1878" s="15" t="str">
        <f t="shared" si="213"/>
        <v>有</v>
      </c>
      <c r="U1878" s="15" t="str">
        <f t="shared" si="214"/>
        <v>有</v>
      </c>
      <c r="V1878" s="67">
        <f t="shared" si="215"/>
        <v>-1.9971469329529201E-2</v>
      </c>
      <c r="W1878" s="17" t="s">
        <v>966</v>
      </c>
      <c r="X1878" s="46">
        <v>-35</v>
      </c>
      <c r="Y1878" s="71">
        <f t="shared" si="216"/>
        <v>-9.985734664764621</v>
      </c>
      <c r="Z1878" s="72">
        <v>3435</v>
      </c>
      <c r="AA1878" s="72">
        <v>3475</v>
      </c>
      <c r="AB1878" s="72">
        <v>3425</v>
      </c>
      <c r="AC1878" s="72">
        <v>3445</v>
      </c>
      <c r="AD1878" s="72">
        <v>12800</v>
      </c>
      <c r="AE1878" s="72">
        <v>3435</v>
      </c>
      <c r="AF1878" s="72">
        <v>3435</v>
      </c>
      <c r="AG1878" s="72">
        <v>3410</v>
      </c>
      <c r="AH1878" s="72">
        <v>3410</v>
      </c>
      <c r="AI1878" s="72">
        <v>7500</v>
      </c>
      <c r="AJ1878" s="72">
        <v>3405</v>
      </c>
      <c r="AK1878" s="72">
        <v>3405</v>
      </c>
      <c r="AL1878" s="72">
        <v>3350</v>
      </c>
      <c r="AM1878" s="72">
        <v>3355</v>
      </c>
      <c r="AN1878" s="72">
        <v>14100</v>
      </c>
      <c r="AO1878" s="72">
        <v>3355</v>
      </c>
      <c r="AP1878" s="72">
        <v>3360</v>
      </c>
      <c r="AQ1878" s="72">
        <v>3300</v>
      </c>
      <c r="AR1878" s="72">
        <v>3320</v>
      </c>
      <c r="AS1878" s="72">
        <v>17700</v>
      </c>
      <c r="AT1878" s="72">
        <v>3320</v>
      </c>
      <c r="AU1878" s="72">
        <v>3355</v>
      </c>
      <c r="AV1878" s="72">
        <v>3320</v>
      </c>
      <c r="AW1878" s="72">
        <v>3345</v>
      </c>
      <c r="AX1878" s="72">
        <v>5400</v>
      </c>
      <c r="AY1878" s="72">
        <v>3350</v>
      </c>
      <c r="AZ1878" s="72">
        <v>3365</v>
      </c>
      <c r="BA1878" s="72">
        <v>3345</v>
      </c>
      <c r="BB1878" s="72">
        <v>3365</v>
      </c>
      <c r="BC1878" s="72">
        <v>3500</v>
      </c>
    </row>
    <row r="1879" spans="1:55" s="72" customFormat="1" ht="15">
      <c r="A1879" s="15" t="s">
        <v>18</v>
      </c>
      <c r="B1879" s="30">
        <v>27</v>
      </c>
      <c r="C1879" s="30">
        <v>4228</v>
      </c>
      <c r="D1879" s="10" t="s">
        <v>975</v>
      </c>
      <c r="E1879" s="15" t="s">
        <v>20</v>
      </c>
      <c r="F1879" s="15" t="s">
        <v>1164</v>
      </c>
      <c r="G1879" s="50">
        <v>1308</v>
      </c>
      <c r="H1879" s="50">
        <v>64</v>
      </c>
      <c r="I1879" s="58">
        <v>5.1400000000000001E-2</v>
      </c>
      <c r="J1879" s="50">
        <v>261300</v>
      </c>
      <c r="K1879" s="50">
        <v>1345</v>
      </c>
      <c r="L1879" s="53">
        <v>1301</v>
      </c>
      <c r="M1879" s="63">
        <f t="shared" si="212"/>
        <v>0.84090909090909094</v>
      </c>
      <c r="N1879" s="42" t="str">
        <f>IFERROR(VLOOKUP(C1879, マスタ!$E$2:$G$33, 3, TRUE), "")</f>
        <v>化学・医薬品</v>
      </c>
      <c r="O1879" s="15" t="str">
        <f>IF(F1879 = "", "", TEXT( WORKDAY(TEXT(LEFT(F1879, FIND("(", F1879) - 1), "yyyy/mm/dd"), 1, マスタ!$A$2:$A$106), "yyyymmdd"))</f>
        <v>20170926</v>
      </c>
      <c r="P1879" s="16">
        <v>43004</v>
      </c>
      <c r="Q1879" s="56">
        <v>1303</v>
      </c>
      <c r="R1879" s="56">
        <v>1334</v>
      </c>
      <c r="S1879" s="56">
        <v>1262</v>
      </c>
      <c r="T1879" s="15" t="str">
        <f t="shared" si="213"/>
        <v>有</v>
      </c>
      <c r="U1879" s="15" t="str">
        <f t="shared" si="214"/>
        <v>有</v>
      </c>
      <c r="V1879" s="67">
        <f t="shared" si="215"/>
        <v>-3.8226299694189558E-3</v>
      </c>
      <c r="W1879" s="17" t="s">
        <v>966</v>
      </c>
      <c r="X1879" s="46">
        <v>-13</v>
      </c>
      <c r="Y1879" s="71">
        <f t="shared" si="216"/>
        <v>-9.9388379204892967</v>
      </c>
      <c r="Z1879" s="72">
        <v>1303</v>
      </c>
      <c r="AA1879" s="72">
        <v>1305</v>
      </c>
      <c r="AB1879" s="72">
        <v>1262</v>
      </c>
      <c r="AC1879" s="72">
        <v>1273</v>
      </c>
      <c r="AD1879" s="72">
        <v>37000</v>
      </c>
      <c r="AE1879" s="72">
        <v>1271</v>
      </c>
      <c r="AF1879" s="72">
        <v>1277</v>
      </c>
      <c r="AG1879" s="72">
        <v>1264</v>
      </c>
      <c r="AH1879" s="72">
        <v>1268</v>
      </c>
      <c r="AI1879" s="72">
        <v>10300</v>
      </c>
      <c r="AJ1879" s="72">
        <v>1266</v>
      </c>
      <c r="AK1879" s="72">
        <v>1274</v>
      </c>
      <c r="AL1879" s="72">
        <v>1266</v>
      </c>
      <c r="AM1879" s="72">
        <v>1274</v>
      </c>
      <c r="AN1879" s="72">
        <v>3600</v>
      </c>
      <c r="AO1879" s="72">
        <v>1276</v>
      </c>
      <c r="AP1879" s="72">
        <v>1280</v>
      </c>
      <c r="AQ1879" s="72">
        <v>1270</v>
      </c>
      <c r="AR1879" s="72">
        <v>1278</v>
      </c>
      <c r="AS1879" s="72">
        <v>3600</v>
      </c>
      <c r="AT1879" s="72">
        <v>1275</v>
      </c>
      <c r="AU1879" s="72">
        <v>1288</v>
      </c>
      <c r="AV1879" s="72">
        <v>1275</v>
      </c>
      <c r="AW1879" s="72">
        <v>1287</v>
      </c>
      <c r="AX1879" s="72">
        <v>1800</v>
      </c>
      <c r="AY1879" s="72">
        <v>1285</v>
      </c>
      <c r="AZ1879" s="72">
        <v>1287</v>
      </c>
      <c r="BA1879" s="72">
        <v>1284</v>
      </c>
      <c r="BB1879" s="72">
        <v>1284</v>
      </c>
      <c r="BC1879" s="72">
        <v>1400</v>
      </c>
    </row>
    <row r="1880" spans="1:55" s="72" customFormat="1" ht="15">
      <c r="A1880" s="15" t="s">
        <v>18</v>
      </c>
      <c r="B1880" s="30">
        <v>28</v>
      </c>
      <c r="C1880" s="30">
        <v>6937</v>
      </c>
      <c r="D1880" s="10" t="s">
        <v>1103</v>
      </c>
      <c r="E1880" s="15" t="s">
        <v>20</v>
      </c>
      <c r="F1880" s="15" t="s">
        <v>1164</v>
      </c>
      <c r="G1880" s="50">
        <v>1127</v>
      </c>
      <c r="H1880" s="50">
        <v>55</v>
      </c>
      <c r="I1880" s="58">
        <v>5.1299999999999998E-2</v>
      </c>
      <c r="J1880" s="50">
        <v>400000</v>
      </c>
      <c r="K1880" s="50">
        <v>1143</v>
      </c>
      <c r="L1880" s="53">
        <v>1106</v>
      </c>
      <c r="M1880" s="63">
        <f t="shared" si="212"/>
        <v>0.43243243243243246</v>
      </c>
      <c r="N1880" s="42" t="str">
        <f>IFERROR(VLOOKUP(C1880, マスタ!$E$2:$G$33, 3, TRUE), "")</f>
        <v>電気</v>
      </c>
      <c r="O1880" s="15" t="str">
        <f>IF(F1880 = "", "", TEXT( WORKDAY(TEXT(LEFT(F1880, FIND("(", F1880) - 1), "yyyy/mm/dd"), 1, マスタ!$A$2:$A$106), "yyyymmdd"))</f>
        <v>20170926</v>
      </c>
      <c r="P1880" s="16">
        <v>43004</v>
      </c>
      <c r="Q1880" s="56">
        <v>1113</v>
      </c>
      <c r="R1880" s="56">
        <v>1170</v>
      </c>
      <c r="S1880" s="56">
        <v>1112</v>
      </c>
      <c r="T1880" s="15" t="str">
        <f t="shared" si="213"/>
        <v>有</v>
      </c>
      <c r="U1880" s="15" t="str">
        <f t="shared" si="214"/>
        <v>無</v>
      </c>
      <c r="V1880" s="67">
        <f t="shared" si="215"/>
        <v>-1.2422360248447228E-2</v>
      </c>
      <c r="W1880" s="17" t="s">
        <v>967</v>
      </c>
      <c r="X1880" s="46">
        <v>11</v>
      </c>
      <c r="Y1880" s="71">
        <f t="shared" si="216"/>
        <v>9.7604259094942325</v>
      </c>
      <c r="Z1880" s="72">
        <v>1113</v>
      </c>
      <c r="AA1880" s="72">
        <v>1120</v>
      </c>
      <c r="AB1880" s="72">
        <v>1113</v>
      </c>
      <c r="AC1880" s="72">
        <v>1120</v>
      </c>
      <c r="AD1880" s="72">
        <v>10000</v>
      </c>
      <c r="AE1880" s="72">
        <v>1121</v>
      </c>
      <c r="AF1880" s="72">
        <v>1121</v>
      </c>
      <c r="AG1880" s="72">
        <v>1116</v>
      </c>
      <c r="AH1880" s="72">
        <v>1116</v>
      </c>
      <c r="AI1880" s="72">
        <v>6000</v>
      </c>
      <c r="AJ1880" s="72">
        <v>1113</v>
      </c>
      <c r="AK1880" s="72">
        <v>1113</v>
      </c>
      <c r="AL1880" s="72">
        <v>1113</v>
      </c>
      <c r="AM1880" s="72">
        <v>1113</v>
      </c>
      <c r="AN1880" s="72">
        <v>1000</v>
      </c>
      <c r="AO1880" s="72">
        <v>1112</v>
      </c>
      <c r="AP1880" s="72">
        <v>1120</v>
      </c>
      <c r="AQ1880" s="72">
        <v>1112</v>
      </c>
      <c r="AR1880" s="72">
        <v>1120</v>
      </c>
      <c r="AS1880" s="72">
        <v>7000</v>
      </c>
      <c r="AT1880" s="72">
        <v>1124</v>
      </c>
      <c r="AU1880" s="72">
        <v>1124</v>
      </c>
      <c r="AV1880" s="72">
        <v>1124</v>
      </c>
      <c r="AW1880" s="72">
        <v>1124</v>
      </c>
      <c r="AX1880" s="72">
        <v>1000</v>
      </c>
      <c r="AY1880" s="72">
        <v>1127</v>
      </c>
      <c r="AZ1880" s="72">
        <v>1138</v>
      </c>
      <c r="BA1880" s="72">
        <v>1127</v>
      </c>
      <c r="BB1880" s="72">
        <v>1138</v>
      </c>
      <c r="BC1880" s="72">
        <v>14000</v>
      </c>
    </row>
    <row r="1881" spans="1:55" s="72" customFormat="1" ht="15">
      <c r="A1881" s="15" t="s">
        <v>18</v>
      </c>
      <c r="B1881" s="30">
        <v>29</v>
      </c>
      <c r="C1881" s="30">
        <v>6078</v>
      </c>
      <c r="D1881" s="10" t="s">
        <v>1095</v>
      </c>
      <c r="E1881" s="15" t="s">
        <v>20</v>
      </c>
      <c r="F1881" s="15" t="s">
        <v>1164</v>
      </c>
      <c r="G1881" s="50">
        <v>4140</v>
      </c>
      <c r="H1881" s="50">
        <v>190</v>
      </c>
      <c r="I1881" s="58">
        <v>4.8099999999999997E-2</v>
      </c>
      <c r="J1881" s="50">
        <v>21400</v>
      </c>
      <c r="K1881" s="50">
        <v>4150</v>
      </c>
      <c r="L1881" s="53">
        <v>4000</v>
      </c>
      <c r="M1881" s="63">
        <f t="shared" si="212"/>
        <v>6.6666666666666666E-2</v>
      </c>
      <c r="N1881" s="42" t="str">
        <f>IFERROR(VLOOKUP(C1881, マスタ!$E$2:$G$33, 3, TRUE), "")</f>
        <v>機械</v>
      </c>
      <c r="O1881" s="15" t="str">
        <f>IF(F1881 = "", "", TEXT( WORKDAY(TEXT(LEFT(F1881, FIND("(", F1881) - 1), "yyyy/mm/dd"), 1, マスタ!$A$2:$A$106), "yyyymmdd"))</f>
        <v>20170926</v>
      </c>
      <c r="P1881" s="16">
        <v>43004</v>
      </c>
      <c r="Q1881" s="56">
        <v>4150</v>
      </c>
      <c r="R1881" s="56">
        <v>4285</v>
      </c>
      <c r="S1881" s="56">
        <v>4150</v>
      </c>
      <c r="T1881" s="15" t="str">
        <f t="shared" si="213"/>
        <v>有</v>
      </c>
      <c r="U1881" s="15" t="str">
        <f t="shared" si="214"/>
        <v>無</v>
      </c>
      <c r="V1881" s="67">
        <f t="shared" si="215"/>
        <v>2.4154589371980784E-3</v>
      </c>
      <c r="W1881" s="17" t="s">
        <v>968</v>
      </c>
      <c r="X1881" s="46">
        <v>82</v>
      </c>
      <c r="Y1881" s="71">
        <f t="shared" si="216"/>
        <v>19.806763285024154</v>
      </c>
      <c r="Z1881" s="72">
        <v>4150</v>
      </c>
      <c r="AA1881" s="72">
        <v>4160</v>
      </c>
      <c r="AB1881" s="72">
        <v>4150</v>
      </c>
      <c r="AC1881" s="72">
        <v>4160</v>
      </c>
      <c r="AD1881" s="72">
        <v>2500</v>
      </c>
      <c r="AE1881" s="72">
        <v>4165</v>
      </c>
      <c r="AF1881" s="72">
        <v>4200</v>
      </c>
      <c r="AG1881" s="72">
        <v>4165</v>
      </c>
      <c r="AH1881" s="72">
        <v>4200</v>
      </c>
      <c r="AI1881" s="72">
        <v>2100</v>
      </c>
      <c r="AJ1881" s="72">
        <v>4205</v>
      </c>
      <c r="AK1881" s="72">
        <v>4205</v>
      </c>
      <c r="AL1881" s="72">
        <v>4190</v>
      </c>
      <c r="AM1881" s="72">
        <v>4190</v>
      </c>
      <c r="AN1881" s="72">
        <v>200</v>
      </c>
      <c r="AO1881" s="72">
        <v>4205</v>
      </c>
      <c r="AP1881" s="72">
        <v>4225</v>
      </c>
      <c r="AQ1881" s="72">
        <v>4205</v>
      </c>
      <c r="AR1881" s="72">
        <v>4220</v>
      </c>
      <c r="AS1881" s="72">
        <v>1000</v>
      </c>
      <c r="AT1881" s="72">
        <v>4235</v>
      </c>
      <c r="AU1881" s="72">
        <v>4255</v>
      </c>
      <c r="AV1881" s="72">
        <v>4235</v>
      </c>
      <c r="AW1881" s="72">
        <v>4255</v>
      </c>
      <c r="AX1881" s="72">
        <v>500</v>
      </c>
      <c r="AY1881" s="72">
        <v>4255</v>
      </c>
      <c r="AZ1881" s="72">
        <v>4255</v>
      </c>
      <c r="BA1881" s="72">
        <v>4255</v>
      </c>
      <c r="BB1881" s="72">
        <v>4255</v>
      </c>
      <c r="BC1881" s="72">
        <v>100</v>
      </c>
    </row>
    <row r="1882" spans="1:55" s="72" customFormat="1" ht="15">
      <c r="A1882" s="15" t="s">
        <v>18</v>
      </c>
      <c r="B1882" s="30">
        <v>30</v>
      </c>
      <c r="C1882" s="30">
        <v>3551</v>
      </c>
      <c r="D1882" s="10" t="s">
        <v>1169</v>
      </c>
      <c r="E1882" s="15" t="s">
        <v>20</v>
      </c>
      <c r="F1882" s="15" t="s">
        <v>1164</v>
      </c>
      <c r="G1882" s="50">
        <v>1235</v>
      </c>
      <c r="H1882" s="50">
        <v>55</v>
      </c>
      <c r="I1882" s="58">
        <v>4.6600000000000003E-2</v>
      </c>
      <c r="J1882" s="50">
        <v>357000</v>
      </c>
      <c r="K1882" s="50">
        <v>1255</v>
      </c>
      <c r="L1882" s="53">
        <v>1180</v>
      </c>
      <c r="M1882" s="63">
        <f t="shared" si="212"/>
        <v>0.26666666666666666</v>
      </c>
      <c r="N1882" s="42" t="str">
        <f>IFERROR(VLOOKUP(C1882, マスタ!$E$2:$G$33, 3, TRUE), "")</f>
        <v>繊維製品</v>
      </c>
      <c r="O1882" s="15" t="str">
        <f>IF(F1882 = "", "", TEXT( WORKDAY(TEXT(LEFT(F1882, FIND("(", F1882) - 1), "yyyy/mm/dd"), 1, マスタ!$A$2:$A$106), "yyyymmdd"))</f>
        <v>20170926</v>
      </c>
      <c r="P1882" s="16">
        <v>43004</v>
      </c>
      <c r="Q1882" s="56">
        <v>249</v>
      </c>
      <c r="R1882" s="56">
        <v>251</v>
      </c>
      <c r="S1882" s="56">
        <v>242</v>
      </c>
      <c r="T1882" s="15" t="str">
        <f t="shared" si="213"/>
        <v>無</v>
      </c>
      <c r="U1882" s="15" t="str">
        <f t="shared" si="214"/>
        <v>無</v>
      </c>
      <c r="V1882" s="67">
        <f t="shared" si="215"/>
        <v>-0.7983805668016194</v>
      </c>
      <c r="W1882" s="17" t="s">
        <v>969</v>
      </c>
      <c r="X1882" s="46">
        <v>-5</v>
      </c>
      <c r="Y1882" s="71">
        <f t="shared" si="216"/>
        <v>-4.048582995951417</v>
      </c>
      <c r="Z1882" s="72">
        <v>249</v>
      </c>
      <c r="AA1882" s="72">
        <v>249</v>
      </c>
      <c r="AB1882" s="72">
        <v>248</v>
      </c>
      <c r="AC1882" s="72">
        <v>248</v>
      </c>
      <c r="AD1882" s="72">
        <v>24000</v>
      </c>
      <c r="AE1882" s="72">
        <v>248</v>
      </c>
      <c r="AF1882" s="72">
        <v>251</v>
      </c>
      <c r="AG1882" s="72">
        <v>248</v>
      </c>
      <c r="AH1882" s="72">
        <v>249</v>
      </c>
      <c r="AI1882" s="72">
        <v>9000</v>
      </c>
      <c r="AJ1882" s="72">
        <v>248</v>
      </c>
      <c r="AK1882" s="72">
        <v>248</v>
      </c>
      <c r="AL1882" s="72">
        <v>246</v>
      </c>
      <c r="AM1882" s="72">
        <v>246</v>
      </c>
      <c r="AN1882" s="72">
        <v>6000</v>
      </c>
      <c r="AO1882" s="72">
        <v>246</v>
      </c>
      <c r="AP1882" s="72">
        <v>246</v>
      </c>
      <c r="AQ1882" s="72">
        <v>246</v>
      </c>
      <c r="AR1882" s="72">
        <v>246</v>
      </c>
      <c r="AS1882" s="72">
        <v>1000</v>
      </c>
      <c r="AT1882" s="72">
        <v>246</v>
      </c>
      <c r="AU1882" s="72">
        <v>246</v>
      </c>
      <c r="AV1882" s="72">
        <v>244</v>
      </c>
      <c r="AW1882" s="72">
        <v>244</v>
      </c>
      <c r="AX1882" s="72">
        <v>5000</v>
      </c>
      <c r="AY1882" s="72">
        <v>247</v>
      </c>
      <c r="AZ1882" s="72">
        <v>248</v>
      </c>
      <c r="BA1882" s="72">
        <v>247</v>
      </c>
      <c r="BB1882" s="72">
        <v>248</v>
      </c>
      <c r="BC1882" s="72">
        <v>5000</v>
      </c>
    </row>
    <row r="1883" spans="1:55" s="72" customFormat="1" ht="15">
      <c r="A1883" s="15" t="s">
        <v>18</v>
      </c>
      <c r="B1883" s="30">
        <v>32</v>
      </c>
      <c r="C1883" s="30">
        <v>9616</v>
      </c>
      <c r="D1883" s="10" t="s">
        <v>1170</v>
      </c>
      <c r="E1883" s="15" t="s">
        <v>20</v>
      </c>
      <c r="F1883" s="15" t="s">
        <v>1164</v>
      </c>
      <c r="G1883" s="50">
        <v>3275</v>
      </c>
      <c r="H1883" s="50">
        <v>140</v>
      </c>
      <c r="I1883" s="58">
        <v>4.4699999999999997E-2</v>
      </c>
      <c r="J1883" s="50">
        <v>540900</v>
      </c>
      <c r="K1883" s="50">
        <v>3290</v>
      </c>
      <c r="L1883" s="53">
        <v>3160</v>
      </c>
      <c r="M1883" s="63">
        <f t="shared" si="212"/>
        <v>0.11538461538461539</v>
      </c>
      <c r="N1883" s="42" t="str">
        <f>IFERROR(VLOOKUP(C1883, マスタ!$E$2:$G$33, 3, TRUE), "")</f>
        <v>サービス</v>
      </c>
      <c r="O1883" s="15" t="str">
        <f>IF(F1883 = "", "", TEXT( WORKDAY(TEXT(LEFT(F1883, FIND("(", F1883) - 1), "yyyy/mm/dd"), 1, マスタ!$A$2:$A$106), "yyyymmdd"))</f>
        <v>20170926</v>
      </c>
      <c r="P1883" s="16">
        <v>43004</v>
      </c>
      <c r="Q1883" s="56">
        <v>3280</v>
      </c>
      <c r="R1883" s="56">
        <v>3315</v>
      </c>
      <c r="S1883" s="56">
        <v>3260</v>
      </c>
      <c r="T1883" s="15" t="str">
        <f t="shared" si="213"/>
        <v>有</v>
      </c>
      <c r="U1883" s="15" t="str">
        <f t="shared" si="214"/>
        <v>無</v>
      </c>
      <c r="V1883" s="67">
        <f t="shared" si="215"/>
        <v>1.5267175572519776E-3</v>
      </c>
      <c r="W1883" s="17" t="s">
        <v>967</v>
      </c>
      <c r="X1883" s="46">
        <v>25</v>
      </c>
      <c r="Y1883" s="71">
        <f t="shared" si="216"/>
        <v>7.6335877862595414</v>
      </c>
      <c r="Z1883" s="72">
        <v>3280</v>
      </c>
      <c r="AA1883" s="72">
        <v>3300</v>
      </c>
      <c r="AB1883" s="72">
        <v>3270</v>
      </c>
      <c r="AC1883" s="72">
        <v>3295</v>
      </c>
      <c r="AD1883" s="72">
        <v>191600</v>
      </c>
      <c r="AE1883" s="72">
        <v>3300</v>
      </c>
      <c r="AF1883" s="72">
        <v>3315</v>
      </c>
      <c r="AG1883" s="72">
        <v>3300</v>
      </c>
      <c r="AH1883" s="72">
        <v>3310</v>
      </c>
      <c r="AI1883" s="72">
        <v>10800</v>
      </c>
      <c r="AJ1883" s="72">
        <v>3315</v>
      </c>
      <c r="AK1883" s="72">
        <v>3315</v>
      </c>
      <c r="AL1883" s="72">
        <v>3310</v>
      </c>
      <c r="AM1883" s="72">
        <v>3310</v>
      </c>
      <c r="AN1883" s="72">
        <v>4200</v>
      </c>
      <c r="AO1883" s="72">
        <v>3310</v>
      </c>
      <c r="AP1883" s="72">
        <v>3315</v>
      </c>
      <c r="AQ1883" s="72">
        <v>3305</v>
      </c>
      <c r="AR1883" s="72">
        <v>3310</v>
      </c>
      <c r="AS1883" s="72">
        <v>4600</v>
      </c>
      <c r="AT1883" s="72">
        <v>3305</v>
      </c>
      <c r="AU1883" s="72">
        <v>3310</v>
      </c>
      <c r="AV1883" s="72">
        <v>3305</v>
      </c>
      <c r="AW1883" s="72">
        <v>3305</v>
      </c>
      <c r="AX1883" s="72">
        <v>1500</v>
      </c>
      <c r="AY1883" s="72">
        <v>3305</v>
      </c>
      <c r="AZ1883" s="72">
        <v>3310</v>
      </c>
      <c r="BA1883" s="72">
        <v>3295</v>
      </c>
      <c r="BB1883" s="72">
        <v>3295</v>
      </c>
      <c r="BC1883" s="72">
        <v>4700</v>
      </c>
    </row>
    <row r="1884" spans="1:55" s="72" customFormat="1" ht="15">
      <c r="A1884" s="15" t="s">
        <v>18</v>
      </c>
      <c r="B1884" s="30">
        <v>33</v>
      </c>
      <c r="C1884" s="30">
        <v>1384</v>
      </c>
      <c r="D1884" s="10" t="s">
        <v>252</v>
      </c>
      <c r="E1884" s="15" t="s">
        <v>20</v>
      </c>
      <c r="F1884" s="15" t="s">
        <v>1164</v>
      </c>
      <c r="G1884" s="50">
        <v>1016</v>
      </c>
      <c r="H1884" s="50">
        <v>43</v>
      </c>
      <c r="I1884" s="58">
        <v>4.4200000000000003E-2</v>
      </c>
      <c r="J1884" s="50">
        <v>124400</v>
      </c>
      <c r="K1884" s="50">
        <v>1021</v>
      </c>
      <c r="L1884" s="53">
        <v>979</v>
      </c>
      <c r="M1884" s="63">
        <f t="shared" si="212"/>
        <v>0.11904761904761904</v>
      </c>
      <c r="N1884" s="42" t="str">
        <f>IFERROR(VLOOKUP(C1884, マスタ!$E$2:$G$33, 3, TRUE), "")</f>
        <v>農林水産</v>
      </c>
      <c r="O1884" s="15" t="str">
        <f>IF(F1884 = "", "", TEXT( WORKDAY(TEXT(LEFT(F1884, FIND("(", F1884) - 1), "yyyy/mm/dd"), 1, マスタ!$A$2:$A$106), "yyyymmdd"))</f>
        <v>20170926</v>
      </c>
      <c r="P1884" s="16">
        <v>43004</v>
      </c>
      <c r="Q1884" s="56">
        <v>1015</v>
      </c>
      <c r="R1884" s="56">
        <v>1035</v>
      </c>
      <c r="S1884" s="56">
        <v>1013</v>
      </c>
      <c r="T1884" s="15" t="str">
        <f t="shared" si="213"/>
        <v>有</v>
      </c>
      <c r="U1884" s="15" t="str">
        <f t="shared" si="214"/>
        <v>無</v>
      </c>
      <c r="V1884" s="67">
        <f t="shared" si="215"/>
        <v>-9.8425196850393526E-4</v>
      </c>
      <c r="W1884" s="17" t="s">
        <v>968</v>
      </c>
      <c r="X1884" s="46">
        <v>20</v>
      </c>
      <c r="Y1884" s="71">
        <f t="shared" si="216"/>
        <v>19.685039370078741</v>
      </c>
      <c r="Z1884" s="72">
        <v>1015</v>
      </c>
      <c r="AA1884" s="72">
        <v>1015</v>
      </c>
      <c r="AB1884" s="72">
        <v>1013</v>
      </c>
      <c r="AC1884" s="72">
        <v>1015</v>
      </c>
      <c r="AD1884" s="72">
        <v>6100</v>
      </c>
      <c r="AE1884" s="72">
        <v>1015</v>
      </c>
      <c r="AF1884" s="72">
        <v>1015</v>
      </c>
      <c r="AG1884" s="72">
        <v>1014</v>
      </c>
      <c r="AH1884" s="72">
        <v>1014</v>
      </c>
      <c r="AI1884" s="72">
        <v>400</v>
      </c>
      <c r="AJ1884" s="72">
        <v>1013</v>
      </c>
      <c r="AK1884" s="72">
        <v>1018</v>
      </c>
      <c r="AL1884" s="72">
        <v>1013</v>
      </c>
      <c r="AM1884" s="72">
        <v>1018</v>
      </c>
      <c r="AN1884" s="72">
        <v>2800</v>
      </c>
      <c r="AO1884" s="72">
        <v>1019</v>
      </c>
      <c r="AP1884" s="72">
        <v>1035</v>
      </c>
      <c r="AQ1884" s="72">
        <v>1019</v>
      </c>
      <c r="AR1884" s="72">
        <v>1035</v>
      </c>
      <c r="AS1884" s="72">
        <v>8100</v>
      </c>
      <c r="AT1884" s="72">
        <v>1031</v>
      </c>
      <c r="AU1884" s="72">
        <v>1033</v>
      </c>
      <c r="AV1884" s="72">
        <v>1028</v>
      </c>
      <c r="AW1884" s="72">
        <v>1031</v>
      </c>
      <c r="AX1884" s="72">
        <v>2600</v>
      </c>
      <c r="AY1884" s="72">
        <v>1028</v>
      </c>
      <c r="AZ1884" s="72">
        <v>1032</v>
      </c>
      <c r="BA1884" s="72">
        <v>1028</v>
      </c>
      <c r="BB1884" s="72">
        <v>1032</v>
      </c>
      <c r="BC1884" s="72">
        <v>800</v>
      </c>
    </row>
    <row r="1885" spans="1:55" s="72" customFormat="1" ht="15">
      <c r="A1885" s="15" t="s">
        <v>18</v>
      </c>
      <c r="B1885" s="30">
        <v>34</v>
      </c>
      <c r="C1885" s="30">
        <v>3109</v>
      </c>
      <c r="D1885" s="10" t="s">
        <v>1171</v>
      </c>
      <c r="E1885" s="15" t="s">
        <v>20</v>
      </c>
      <c r="F1885" s="15" t="s">
        <v>1164</v>
      </c>
      <c r="G1885" s="50">
        <v>1660</v>
      </c>
      <c r="H1885" s="50">
        <v>70</v>
      </c>
      <c r="I1885" s="58">
        <v>4.3999999999999997E-2</v>
      </c>
      <c r="J1885" s="50">
        <v>999000</v>
      </c>
      <c r="K1885" s="50">
        <v>1660</v>
      </c>
      <c r="L1885" s="53">
        <v>1610</v>
      </c>
      <c r="M1885" s="63">
        <f t="shared" si="212"/>
        <v>0</v>
      </c>
      <c r="N1885" s="42" t="str">
        <f>IFERROR(VLOOKUP(C1885, マスタ!$E$2:$G$33, 3, TRUE), "")</f>
        <v>繊維製品</v>
      </c>
      <c r="O1885" s="15" t="str">
        <f>IF(F1885 = "", "", TEXT( WORKDAY(TEXT(LEFT(F1885, FIND("(", F1885) - 1), "yyyy/mm/dd"), 1, マスタ!$A$2:$A$106), "yyyymmdd"))</f>
        <v>20170926</v>
      </c>
      <c r="P1885" s="16">
        <v>43004</v>
      </c>
      <c r="Q1885" s="56">
        <v>167</v>
      </c>
      <c r="R1885" s="56">
        <v>170</v>
      </c>
      <c r="S1885" s="56">
        <v>164</v>
      </c>
      <c r="T1885" s="15" t="str">
        <f t="shared" si="213"/>
        <v>無</v>
      </c>
      <c r="U1885" s="15" t="str">
        <f t="shared" si="214"/>
        <v>無</v>
      </c>
      <c r="V1885" s="67">
        <f t="shared" si="215"/>
        <v>-0.89939759036144573</v>
      </c>
      <c r="W1885" s="17" t="s">
        <v>969</v>
      </c>
      <c r="X1885" s="46">
        <v>-1</v>
      </c>
      <c r="Y1885" s="71">
        <f t="shared" si="216"/>
        <v>-0.60240963855421692</v>
      </c>
      <c r="Z1885" s="72">
        <v>167</v>
      </c>
      <c r="AA1885" s="72">
        <v>168</v>
      </c>
      <c r="AB1885" s="72">
        <v>166</v>
      </c>
      <c r="AC1885" s="72">
        <v>166</v>
      </c>
      <c r="AD1885" s="72">
        <v>378000</v>
      </c>
      <c r="AE1885" s="72">
        <v>166</v>
      </c>
      <c r="AF1885" s="72">
        <v>166</v>
      </c>
      <c r="AG1885" s="72">
        <v>166</v>
      </c>
      <c r="AH1885" s="72">
        <v>166</v>
      </c>
      <c r="AI1885" s="72">
        <v>148000</v>
      </c>
      <c r="AJ1885" s="72">
        <v>166</v>
      </c>
      <c r="AK1885" s="72">
        <v>167</v>
      </c>
      <c r="AL1885" s="72">
        <v>166</v>
      </c>
      <c r="AM1885" s="72">
        <v>167</v>
      </c>
      <c r="AN1885" s="72">
        <v>48000</v>
      </c>
      <c r="AO1885" s="72">
        <v>166</v>
      </c>
      <c r="AP1885" s="72">
        <v>166</v>
      </c>
      <c r="AQ1885" s="72">
        <v>166</v>
      </c>
      <c r="AR1885" s="72">
        <v>166</v>
      </c>
      <c r="AS1885" s="72">
        <v>14000</v>
      </c>
      <c r="AX1885" s="72">
        <v>0</v>
      </c>
      <c r="AY1885" s="72">
        <v>166</v>
      </c>
      <c r="AZ1885" s="72">
        <v>166</v>
      </c>
      <c r="BA1885" s="72">
        <v>166</v>
      </c>
      <c r="BB1885" s="72">
        <v>166</v>
      </c>
      <c r="BC1885" s="72">
        <v>1000</v>
      </c>
    </row>
    <row r="1886" spans="1:55" s="72" customFormat="1" ht="15">
      <c r="A1886" s="15" t="s">
        <v>18</v>
      </c>
      <c r="B1886" s="30">
        <v>35</v>
      </c>
      <c r="C1886" s="30">
        <v>4368</v>
      </c>
      <c r="D1886" s="10" t="s">
        <v>1059</v>
      </c>
      <c r="E1886" s="15" t="s">
        <v>20</v>
      </c>
      <c r="F1886" s="15" t="s">
        <v>1164</v>
      </c>
      <c r="G1886" s="50">
        <v>3580</v>
      </c>
      <c r="H1886" s="50">
        <v>150</v>
      </c>
      <c r="I1886" s="58">
        <v>4.3700000000000003E-2</v>
      </c>
      <c r="J1886" s="50">
        <v>163200</v>
      </c>
      <c r="K1886" s="50">
        <v>3625</v>
      </c>
      <c r="L1886" s="53">
        <v>3455</v>
      </c>
      <c r="M1886" s="63">
        <f t="shared" si="212"/>
        <v>0.26470588235294118</v>
      </c>
      <c r="N1886" s="42" t="str">
        <f>IFERROR(VLOOKUP(C1886, マスタ!$E$2:$G$33, 3, TRUE), "")</f>
        <v>化学・医薬品</v>
      </c>
      <c r="O1886" s="15" t="str">
        <f>IF(F1886 = "", "", TEXT( WORKDAY(TEXT(LEFT(F1886, FIND("(", F1886) - 1), "yyyy/mm/dd"), 1, マスタ!$A$2:$A$106), "yyyymmdd"))</f>
        <v>20170926</v>
      </c>
      <c r="P1886" s="16">
        <v>43004</v>
      </c>
      <c r="Q1886" s="56">
        <v>3560</v>
      </c>
      <c r="R1886" s="56">
        <v>3625</v>
      </c>
      <c r="S1886" s="56">
        <v>3505</v>
      </c>
      <c r="T1886" s="15" t="str">
        <f t="shared" si="213"/>
        <v>有</v>
      </c>
      <c r="U1886" s="15" t="str">
        <f t="shared" si="214"/>
        <v>有</v>
      </c>
      <c r="V1886" s="67">
        <f t="shared" si="215"/>
        <v>-5.5865921787709993E-3</v>
      </c>
      <c r="W1886" s="17" t="s">
        <v>966</v>
      </c>
      <c r="X1886" s="46">
        <v>-35</v>
      </c>
      <c r="Y1886" s="71">
        <f t="shared" si="216"/>
        <v>-9.7765363128491618</v>
      </c>
      <c r="Z1886" s="72">
        <v>3560</v>
      </c>
      <c r="AA1886" s="72">
        <v>3565</v>
      </c>
      <c r="AB1886" s="72">
        <v>3520</v>
      </c>
      <c r="AC1886" s="72">
        <v>3535</v>
      </c>
      <c r="AD1886" s="72">
        <v>5600</v>
      </c>
      <c r="AE1886" s="72">
        <v>3530</v>
      </c>
      <c r="AF1886" s="72">
        <v>3540</v>
      </c>
      <c r="AG1886" s="72">
        <v>3520</v>
      </c>
      <c r="AH1886" s="72">
        <v>3520</v>
      </c>
      <c r="AI1886" s="72">
        <v>4700</v>
      </c>
      <c r="AJ1886" s="72">
        <v>3515</v>
      </c>
      <c r="AK1886" s="72">
        <v>3525</v>
      </c>
      <c r="AL1886" s="72">
        <v>3505</v>
      </c>
      <c r="AM1886" s="72">
        <v>3525</v>
      </c>
      <c r="AN1886" s="72">
        <v>1400</v>
      </c>
      <c r="AO1886" s="72">
        <v>3530</v>
      </c>
      <c r="AP1886" s="72">
        <v>3535</v>
      </c>
      <c r="AQ1886" s="72">
        <v>3530</v>
      </c>
      <c r="AR1886" s="72">
        <v>3530</v>
      </c>
      <c r="AS1886" s="72">
        <v>2200</v>
      </c>
      <c r="AT1886" s="72">
        <v>3525</v>
      </c>
      <c r="AU1886" s="72">
        <v>3545</v>
      </c>
      <c r="AV1886" s="72">
        <v>3520</v>
      </c>
      <c r="AW1886" s="72">
        <v>3545</v>
      </c>
      <c r="AX1886" s="72">
        <v>1600</v>
      </c>
      <c r="AY1886" s="72">
        <v>3540</v>
      </c>
      <c r="AZ1886" s="72">
        <v>3550</v>
      </c>
      <c r="BA1886" s="72">
        <v>3540</v>
      </c>
      <c r="BB1886" s="72">
        <v>3550</v>
      </c>
      <c r="BC1886" s="72">
        <v>900</v>
      </c>
    </row>
    <row r="1887" spans="1:55" s="72" customFormat="1" ht="15">
      <c r="A1887" s="15" t="s">
        <v>18</v>
      </c>
      <c r="B1887" s="30">
        <v>36</v>
      </c>
      <c r="C1887" s="30">
        <v>4023</v>
      </c>
      <c r="D1887" s="10" t="s">
        <v>1172</v>
      </c>
      <c r="E1887" s="15" t="s">
        <v>20</v>
      </c>
      <c r="F1887" s="15" t="s">
        <v>1164</v>
      </c>
      <c r="G1887" s="50">
        <v>6020</v>
      </c>
      <c r="H1887" s="50">
        <v>250</v>
      </c>
      <c r="I1887" s="58">
        <v>4.3299999999999998E-2</v>
      </c>
      <c r="J1887" s="50">
        <v>241100</v>
      </c>
      <c r="K1887" s="50">
        <v>6070</v>
      </c>
      <c r="L1887" s="53">
        <v>5750</v>
      </c>
      <c r="M1887" s="63">
        <f t="shared" si="212"/>
        <v>0.15625</v>
      </c>
      <c r="N1887" s="42" t="str">
        <f>IFERROR(VLOOKUP(C1887, マスタ!$E$2:$G$33, 3, TRUE), "")</f>
        <v>化学・医薬品</v>
      </c>
      <c r="O1887" s="15" t="str">
        <f>IF(F1887 = "", "", TEXT( WORKDAY(TEXT(LEFT(F1887, FIND("(", F1887) - 1), "yyyy/mm/dd"), 1, マスタ!$A$2:$A$106), "yyyymmdd"))</f>
        <v>20170926</v>
      </c>
      <c r="P1887" s="16">
        <v>43004</v>
      </c>
      <c r="Q1887" s="56">
        <v>5870</v>
      </c>
      <c r="R1887" s="56">
        <v>5980</v>
      </c>
      <c r="S1887" s="56">
        <v>5680</v>
      </c>
      <c r="T1887" s="15" t="str">
        <f t="shared" si="213"/>
        <v>有</v>
      </c>
      <c r="U1887" s="15" t="str">
        <f t="shared" si="214"/>
        <v>有</v>
      </c>
      <c r="V1887" s="67">
        <f t="shared" si="215"/>
        <v>-2.4916943521594681E-2</v>
      </c>
      <c r="W1887" s="17" t="s">
        <v>966</v>
      </c>
      <c r="X1887" s="46">
        <v>-60</v>
      </c>
      <c r="Y1887" s="71">
        <f t="shared" si="216"/>
        <v>-9.9667774086378724</v>
      </c>
      <c r="Z1887" s="72">
        <v>5870</v>
      </c>
      <c r="AA1887" s="72">
        <v>5880</v>
      </c>
      <c r="AB1887" s="72">
        <v>5680</v>
      </c>
      <c r="AC1887" s="72">
        <v>5790</v>
      </c>
      <c r="AD1887" s="72">
        <v>28000</v>
      </c>
      <c r="AE1887" s="72">
        <v>5790</v>
      </c>
      <c r="AF1887" s="72">
        <v>5850</v>
      </c>
      <c r="AG1887" s="72">
        <v>5790</v>
      </c>
      <c r="AH1887" s="72">
        <v>5790</v>
      </c>
      <c r="AI1887" s="72">
        <v>7000</v>
      </c>
      <c r="AJ1887" s="72">
        <v>5790</v>
      </c>
      <c r="AK1887" s="72">
        <v>5790</v>
      </c>
      <c r="AL1887" s="72">
        <v>5730</v>
      </c>
      <c r="AM1887" s="72">
        <v>5760</v>
      </c>
      <c r="AN1887" s="72">
        <v>3200</v>
      </c>
      <c r="AO1887" s="72">
        <v>5760</v>
      </c>
      <c r="AP1887" s="72">
        <v>5760</v>
      </c>
      <c r="AQ1887" s="72">
        <v>5700</v>
      </c>
      <c r="AR1887" s="72">
        <v>5700</v>
      </c>
      <c r="AS1887" s="72">
        <v>6400</v>
      </c>
      <c r="AT1887" s="72">
        <v>5700</v>
      </c>
      <c r="AU1887" s="72">
        <v>5730</v>
      </c>
      <c r="AV1887" s="72">
        <v>5690</v>
      </c>
      <c r="AW1887" s="72">
        <v>5720</v>
      </c>
      <c r="AX1887" s="72">
        <v>6400</v>
      </c>
      <c r="AY1887" s="72">
        <v>5720</v>
      </c>
      <c r="AZ1887" s="72">
        <v>5730</v>
      </c>
      <c r="BA1887" s="72">
        <v>5700</v>
      </c>
      <c r="BB1887" s="72">
        <v>5730</v>
      </c>
      <c r="BC1887" s="72">
        <v>9200</v>
      </c>
    </row>
    <row r="1888" spans="1:55" s="72" customFormat="1" ht="15">
      <c r="A1888" s="15" t="s">
        <v>1182</v>
      </c>
      <c r="B1888" s="30">
        <v>37</v>
      </c>
      <c r="C1888" s="30">
        <v>9755</v>
      </c>
      <c r="D1888" s="10" t="s">
        <v>1153</v>
      </c>
      <c r="E1888" s="15" t="s">
        <v>20</v>
      </c>
      <c r="F1888" s="15" t="s">
        <v>1164</v>
      </c>
      <c r="G1888" s="50">
        <v>1769</v>
      </c>
      <c r="H1888" s="50">
        <v>73</v>
      </c>
      <c r="I1888" s="58">
        <v>4.2999999999999997E-2</v>
      </c>
      <c r="J1888" s="50">
        <v>160200</v>
      </c>
      <c r="K1888" s="50">
        <v>1777</v>
      </c>
      <c r="L1888" s="53">
        <v>1724</v>
      </c>
      <c r="M1888" s="63">
        <f t="shared" si="212"/>
        <v>0.15094339622641509</v>
      </c>
      <c r="N1888" s="42" t="str">
        <f>IFERROR(VLOOKUP(C1888, マスタ!$E$2:$G$33, 3, TRUE), "")</f>
        <v>サービス</v>
      </c>
      <c r="O1888" s="15" t="str">
        <f>IF(F1888 = "", "", TEXT( WORKDAY(TEXT(LEFT(F1888, FIND("(", F1888) - 1), "yyyy/mm/dd"), 1, マスタ!$A$2:$A$106), "yyyymmdd"))</f>
        <v>20170926</v>
      </c>
      <c r="P1888" s="16">
        <v>43004</v>
      </c>
      <c r="Q1888" s="56">
        <v>1768</v>
      </c>
      <c r="R1888" s="56">
        <v>1785</v>
      </c>
      <c r="S1888" s="56">
        <v>1741</v>
      </c>
      <c r="T1888" s="15" t="str">
        <f t="shared" si="213"/>
        <v>有</v>
      </c>
      <c r="U1888" s="15" t="str">
        <f t="shared" si="214"/>
        <v>有</v>
      </c>
      <c r="V1888" s="67">
        <f t="shared" si="215"/>
        <v>-5.6529112492931244E-4</v>
      </c>
      <c r="W1888" s="17" t="s">
        <v>966</v>
      </c>
      <c r="X1888" s="46">
        <v>-17</v>
      </c>
      <c r="Y1888" s="71">
        <f t="shared" si="216"/>
        <v>-9.6099491237987564</v>
      </c>
      <c r="Z1888" s="72">
        <v>1768</v>
      </c>
      <c r="AA1888" s="72">
        <v>1768</v>
      </c>
      <c r="AB1888" s="72">
        <v>1748</v>
      </c>
      <c r="AC1888" s="72">
        <v>1750</v>
      </c>
      <c r="AD1888" s="72">
        <v>5300</v>
      </c>
      <c r="AE1888" s="72">
        <v>1746</v>
      </c>
      <c r="AF1888" s="72">
        <v>1750</v>
      </c>
      <c r="AG1888" s="72">
        <v>1741</v>
      </c>
      <c r="AH1888" s="72">
        <v>1750</v>
      </c>
      <c r="AI1888" s="72">
        <v>2400</v>
      </c>
      <c r="AJ1888" s="72">
        <v>1750</v>
      </c>
      <c r="AK1888" s="72">
        <v>1763</v>
      </c>
      <c r="AL1888" s="72">
        <v>1743</v>
      </c>
      <c r="AM1888" s="72">
        <v>1763</v>
      </c>
      <c r="AN1888" s="72">
        <v>4800</v>
      </c>
      <c r="AO1888" s="72">
        <v>1765</v>
      </c>
      <c r="AP1888" s="72">
        <v>1782</v>
      </c>
      <c r="AQ1888" s="72">
        <v>1762</v>
      </c>
      <c r="AR1888" s="72">
        <v>1781</v>
      </c>
      <c r="AS1888" s="72">
        <v>11000</v>
      </c>
      <c r="AT1888" s="72">
        <v>1781</v>
      </c>
      <c r="AU1888" s="72">
        <v>1781</v>
      </c>
      <c r="AV1888" s="72">
        <v>1772</v>
      </c>
      <c r="AW1888" s="72">
        <v>1777</v>
      </c>
      <c r="AX1888" s="72">
        <v>1600</v>
      </c>
      <c r="AY1888" s="72">
        <v>1777</v>
      </c>
      <c r="AZ1888" s="72">
        <v>1779</v>
      </c>
      <c r="BA1888" s="72">
        <v>1777</v>
      </c>
      <c r="BB1888" s="72">
        <v>1777</v>
      </c>
      <c r="BC1888" s="72">
        <v>1600</v>
      </c>
    </row>
    <row r="1889" spans="1:55" s="72" customFormat="1" ht="15">
      <c r="A1889" s="15" t="s">
        <v>18</v>
      </c>
      <c r="B1889" s="30">
        <v>38</v>
      </c>
      <c r="C1889" s="30">
        <v>3179</v>
      </c>
      <c r="D1889" s="10" t="s">
        <v>249</v>
      </c>
      <c r="E1889" s="15" t="s">
        <v>20</v>
      </c>
      <c r="F1889" s="15" t="s">
        <v>1164</v>
      </c>
      <c r="G1889" s="50">
        <v>2424</v>
      </c>
      <c r="H1889" s="50">
        <v>99</v>
      </c>
      <c r="I1889" s="58">
        <v>4.2599999999999999E-2</v>
      </c>
      <c r="J1889" s="50">
        <v>205100</v>
      </c>
      <c r="K1889" s="50">
        <v>2424</v>
      </c>
      <c r="L1889" s="53">
        <v>2327</v>
      </c>
      <c r="M1889" s="63">
        <f t="shared" si="212"/>
        <v>0</v>
      </c>
      <c r="N1889" s="42" t="str">
        <f>IFERROR(VLOOKUP(C1889, マスタ!$E$2:$G$33, 3, TRUE), "")</f>
        <v>繊維製品</v>
      </c>
      <c r="O1889" s="15" t="str">
        <f>IF(F1889 = "", "", TEXT( WORKDAY(TEXT(LEFT(F1889, FIND("(", F1889) - 1), "yyyy/mm/dd"), 1, マスタ!$A$2:$A$106), "yyyymmdd"))</f>
        <v>20170926</v>
      </c>
      <c r="P1889" s="16">
        <v>43004</v>
      </c>
      <c r="Q1889" s="56">
        <v>2402</v>
      </c>
      <c r="R1889" s="56">
        <v>2547</v>
      </c>
      <c r="S1889" s="56">
        <v>2370</v>
      </c>
      <c r="T1889" s="15" t="str">
        <f t="shared" si="213"/>
        <v>有</v>
      </c>
      <c r="U1889" s="15" t="str">
        <f t="shared" si="214"/>
        <v>有</v>
      </c>
      <c r="V1889" s="67">
        <f t="shared" si="215"/>
        <v>-9.075907590759047E-3</v>
      </c>
      <c r="W1889" s="17" t="s">
        <v>968</v>
      </c>
      <c r="X1889" s="46">
        <v>48</v>
      </c>
      <c r="Y1889" s="71">
        <f t="shared" si="216"/>
        <v>19.801980198019802</v>
      </c>
      <c r="Z1889" s="72">
        <v>2402</v>
      </c>
      <c r="AA1889" s="72">
        <v>2489</v>
      </c>
      <c r="AB1889" s="72">
        <v>2402</v>
      </c>
      <c r="AC1889" s="72">
        <v>2484</v>
      </c>
      <c r="AD1889" s="72">
        <v>17700</v>
      </c>
      <c r="AE1889" s="72">
        <v>2480</v>
      </c>
      <c r="AF1889" s="72">
        <v>2480</v>
      </c>
      <c r="AG1889" s="72">
        <v>2440</v>
      </c>
      <c r="AH1889" s="72">
        <v>2462</v>
      </c>
      <c r="AI1889" s="72">
        <v>13200</v>
      </c>
      <c r="AJ1889" s="72">
        <v>2467</v>
      </c>
      <c r="AK1889" s="72">
        <v>2502</v>
      </c>
      <c r="AL1889" s="72">
        <v>2467</v>
      </c>
      <c r="AM1889" s="72">
        <v>2502</v>
      </c>
      <c r="AN1889" s="72">
        <v>14700</v>
      </c>
      <c r="AO1889" s="72">
        <v>2505</v>
      </c>
      <c r="AP1889" s="72">
        <v>2531</v>
      </c>
      <c r="AQ1889" s="72">
        <v>2503</v>
      </c>
      <c r="AR1889" s="72">
        <v>2513</v>
      </c>
      <c r="AS1889" s="72">
        <v>20800</v>
      </c>
      <c r="AT1889" s="72">
        <v>2523</v>
      </c>
      <c r="AU1889" s="72">
        <v>2547</v>
      </c>
      <c r="AV1889" s="72">
        <v>2494</v>
      </c>
      <c r="AW1889" s="72">
        <v>2499</v>
      </c>
      <c r="AX1889" s="72">
        <v>20000</v>
      </c>
      <c r="AY1889" s="72">
        <v>2502</v>
      </c>
      <c r="AZ1889" s="72">
        <v>2515</v>
      </c>
      <c r="BA1889" s="72">
        <v>2500</v>
      </c>
      <c r="BB1889" s="72">
        <v>2509</v>
      </c>
      <c r="BC1889" s="72">
        <v>6200</v>
      </c>
    </row>
    <row r="1890" spans="1:55" s="72" customFormat="1" ht="27">
      <c r="A1890" s="15" t="s">
        <v>18</v>
      </c>
      <c r="B1890" s="30">
        <v>41</v>
      </c>
      <c r="C1890" s="30">
        <v>9039</v>
      </c>
      <c r="D1890" s="10" t="s">
        <v>348</v>
      </c>
      <c r="E1890" s="15" t="s">
        <v>20</v>
      </c>
      <c r="F1890" s="15" t="s">
        <v>1164</v>
      </c>
      <c r="G1890" s="50">
        <v>5930</v>
      </c>
      <c r="H1890" s="50">
        <v>230</v>
      </c>
      <c r="I1890" s="58">
        <v>4.0399999999999998E-2</v>
      </c>
      <c r="J1890" s="50">
        <v>78700</v>
      </c>
      <c r="K1890" s="50">
        <v>5940</v>
      </c>
      <c r="L1890" s="53">
        <v>5710</v>
      </c>
      <c r="M1890" s="63">
        <f t="shared" si="212"/>
        <v>4.3478260869565216E-2</v>
      </c>
      <c r="N1890" s="42" t="str">
        <f>IFERROR(VLOOKUP(C1890, マスタ!$E$2:$G$33, 3, TRUE), "")</f>
        <v>陸運</v>
      </c>
      <c r="O1890" s="15" t="str">
        <f>IF(F1890 = "", "", TEXT( WORKDAY(TEXT(LEFT(F1890, FIND("(", F1890) - 1), "yyyy/mm/dd"), 1, マスタ!$A$2:$A$106), "yyyymmdd"))</f>
        <v>20170926</v>
      </c>
      <c r="P1890" s="16">
        <v>43004</v>
      </c>
      <c r="Q1890" s="56">
        <v>6000</v>
      </c>
      <c r="R1890" s="56">
        <v>6200</v>
      </c>
      <c r="S1890" s="56">
        <v>5910</v>
      </c>
      <c r="T1890" s="15" t="str">
        <f t="shared" si="213"/>
        <v>有</v>
      </c>
      <c r="U1890" s="15" t="str">
        <f t="shared" si="214"/>
        <v>有</v>
      </c>
      <c r="V1890" s="67">
        <f t="shared" si="215"/>
        <v>1.180438448566612E-2</v>
      </c>
      <c r="W1890" s="17" t="s">
        <v>966</v>
      </c>
      <c r="X1890" s="46">
        <v>-59</v>
      </c>
      <c r="Y1890" s="71">
        <f t="shared" si="216"/>
        <v>-9.9494097807757154</v>
      </c>
      <c r="Z1890" s="72">
        <v>6000</v>
      </c>
      <c r="AA1890" s="72">
        <v>6000</v>
      </c>
      <c r="AB1890" s="72">
        <v>5970</v>
      </c>
      <c r="AC1890" s="72">
        <v>5970</v>
      </c>
      <c r="AD1890" s="72">
        <v>14300</v>
      </c>
      <c r="AE1890" s="72">
        <v>5950</v>
      </c>
      <c r="AF1890" s="72">
        <v>5950</v>
      </c>
      <c r="AG1890" s="72">
        <v>5910</v>
      </c>
      <c r="AH1890" s="72">
        <v>5930</v>
      </c>
      <c r="AI1890" s="72">
        <v>3800</v>
      </c>
      <c r="AJ1890" s="72">
        <v>5910</v>
      </c>
      <c r="AK1890" s="72">
        <v>5910</v>
      </c>
      <c r="AL1890" s="72">
        <v>5910</v>
      </c>
      <c r="AM1890" s="72">
        <v>5910</v>
      </c>
      <c r="AN1890" s="72">
        <v>800</v>
      </c>
      <c r="AO1890" s="72">
        <v>5920</v>
      </c>
      <c r="AP1890" s="72">
        <v>5940</v>
      </c>
      <c r="AQ1890" s="72">
        <v>5920</v>
      </c>
      <c r="AR1890" s="72">
        <v>5940</v>
      </c>
      <c r="AS1890" s="72">
        <v>1000</v>
      </c>
      <c r="AT1890" s="72">
        <v>5950</v>
      </c>
      <c r="AU1890" s="72">
        <v>5950</v>
      </c>
      <c r="AV1890" s="72">
        <v>5940</v>
      </c>
      <c r="AW1890" s="72">
        <v>5940</v>
      </c>
      <c r="AX1890" s="72">
        <v>500</v>
      </c>
      <c r="AY1890" s="72">
        <v>5950</v>
      </c>
      <c r="AZ1890" s="72">
        <v>5970</v>
      </c>
      <c r="BA1890" s="72">
        <v>5950</v>
      </c>
      <c r="BB1890" s="72">
        <v>5970</v>
      </c>
      <c r="BC1890" s="72">
        <v>1800</v>
      </c>
    </row>
    <row r="1891" spans="1:55" s="72" customFormat="1" ht="15">
      <c r="A1891" s="15" t="s">
        <v>18</v>
      </c>
      <c r="B1891" s="30">
        <v>42</v>
      </c>
      <c r="C1891" s="30">
        <v>9536</v>
      </c>
      <c r="D1891" s="10" t="s">
        <v>1173</v>
      </c>
      <c r="E1891" s="15" t="s">
        <v>20</v>
      </c>
      <c r="F1891" s="15" t="s">
        <v>1164</v>
      </c>
      <c r="G1891" s="50">
        <v>2860</v>
      </c>
      <c r="H1891" s="50">
        <v>110</v>
      </c>
      <c r="I1891" s="58">
        <v>0.04</v>
      </c>
      <c r="J1891" s="50">
        <v>384000</v>
      </c>
      <c r="K1891" s="50">
        <v>2860</v>
      </c>
      <c r="L1891" s="53">
        <v>2750</v>
      </c>
      <c r="M1891" s="63">
        <f t="shared" si="212"/>
        <v>0</v>
      </c>
      <c r="N1891" s="42" t="str">
        <f>IFERROR(VLOOKUP(C1891, マスタ!$E$2:$G$33, 3, TRUE), "")</f>
        <v>電気ガス</v>
      </c>
      <c r="O1891" s="15" t="str">
        <f>IF(F1891 = "", "", TEXT( WORKDAY(TEXT(LEFT(F1891, FIND("(", F1891) - 1), "yyyy/mm/dd"), 1, マスタ!$A$2:$A$106), "yyyymmdd"))</f>
        <v>20170926</v>
      </c>
      <c r="P1891" s="16">
        <v>43004</v>
      </c>
      <c r="Q1891" s="56">
        <v>286</v>
      </c>
      <c r="R1891" s="56">
        <v>291</v>
      </c>
      <c r="S1891" s="56">
        <v>286</v>
      </c>
      <c r="T1891" s="15" t="str">
        <f t="shared" si="213"/>
        <v>無</v>
      </c>
      <c r="U1891" s="15" t="str">
        <f t="shared" si="214"/>
        <v>無</v>
      </c>
      <c r="V1891" s="67">
        <f t="shared" si="215"/>
        <v>-0.9</v>
      </c>
      <c r="W1891" s="17" t="s">
        <v>967</v>
      </c>
      <c r="X1891" s="46">
        <v>2</v>
      </c>
      <c r="Y1891" s="71">
        <f t="shared" si="216"/>
        <v>0.69930069930069927</v>
      </c>
      <c r="Z1891" s="72">
        <v>286</v>
      </c>
      <c r="AA1891" s="72">
        <v>288</v>
      </c>
      <c r="AB1891" s="72">
        <v>286</v>
      </c>
      <c r="AC1891" s="72">
        <v>288</v>
      </c>
      <c r="AD1891" s="72">
        <v>28000</v>
      </c>
      <c r="AE1891" s="72">
        <v>288</v>
      </c>
      <c r="AF1891" s="72">
        <v>289</v>
      </c>
      <c r="AG1891" s="72">
        <v>288</v>
      </c>
      <c r="AH1891" s="72">
        <v>289</v>
      </c>
      <c r="AI1891" s="72">
        <v>9000</v>
      </c>
      <c r="AJ1891" s="72">
        <v>288</v>
      </c>
      <c r="AK1891" s="72">
        <v>288</v>
      </c>
      <c r="AL1891" s="72">
        <v>288</v>
      </c>
      <c r="AM1891" s="72">
        <v>288</v>
      </c>
      <c r="AN1891" s="72">
        <v>1000</v>
      </c>
      <c r="AS1891" s="72">
        <v>0</v>
      </c>
      <c r="AT1891" s="72">
        <v>288</v>
      </c>
      <c r="AU1891" s="72">
        <v>288</v>
      </c>
      <c r="AV1891" s="72">
        <v>288</v>
      </c>
      <c r="AW1891" s="72">
        <v>288</v>
      </c>
      <c r="AX1891" s="72">
        <v>2000</v>
      </c>
      <c r="BC1891" s="72">
        <v>0</v>
      </c>
    </row>
    <row r="1892" spans="1:55" s="72" customFormat="1" ht="15">
      <c r="A1892" s="15" t="s">
        <v>18</v>
      </c>
      <c r="B1892" s="30">
        <v>43</v>
      </c>
      <c r="C1892" s="30">
        <v>7715</v>
      </c>
      <c r="D1892" s="10" t="s">
        <v>974</v>
      </c>
      <c r="E1892" s="15" t="s">
        <v>20</v>
      </c>
      <c r="F1892" s="15" t="s">
        <v>1164</v>
      </c>
      <c r="G1892" s="50">
        <v>1082</v>
      </c>
      <c r="H1892" s="50">
        <v>41</v>
      </c>
      <c r="I1892" s="58">
        <v>3.9399999999999998E-2</v>
      </c>
      <c r="J1892" s="50">
        <v>128100</v>
      </c>
      <c r="K1892" s="50">
        <v>1090</v>
      </c>
      <c r="L1892" s="53">
        <v>1053</v>
      </c>
      <c r="M1892" s="63">
        <f t="shared" si="212"/>
        <v>0.21621621621621623</v>
      </c>
      <c r="N1892" s="42" t="str">
        <f>IFERROR(VLOOKUP(C1892, マスタ!$E$2:$G$33, 3, TRUE), "")</f>
        <v>精密機械</v>
      </c>
      <c r="O1892" s="15" t="str">
        <f>IF(F1892 = "", "", TEXT( WORKDAY(TEXT(LEFT(F1892, FIND("(", F1892) - 1), "yyyy/mm/dd"), 1, マスタ!$A$2:$A$106), "yyyymmdd"))</f>
        <v>20170926</v>
      </c>
      <c r="P1892" s="16">
        <v>43004</v>
      </c>
      <c r="Q1892" s="56">
        <v>1080</v>
      </c>
      <c r="R1892" s="56">
        <v>1159</v>
      </c>
      <c r="S1892" s="56">
        <v>1080</v>
      </c>
      <c r="T1892" s="15" t="str">
        <f t="shared" si="213"/>
        <v>有</v>
      </c>
      <c r="U1892" s="15" t="str">
        <f t="shared" si="214"/>
        <v>無</v>
      </c>
      <c r="V1892" s="67">
        <f t="shared" si="215"/>
        <v>-1.848428835489857E-3</v>
      </c>
      <c r="W1892" s="17" t="s">
        <v>968</v>
      </c>
      <c r="X1892" s="46">
        <v>21</v>
      </c>
      <c r="Y1892" s="71">
        <f t="shared" si="216"/>
        <v>19.408502772643253</v>
      </c>
      <c r="Z1892" s="72">
        <v>1080</v>
      </c>
      <c r="AA1892" s="72">
        <v>1108</v>
      </c>
      <c r="AB1892" s="72">
        <v>1080</v>
      </c>
      <c r="AC1892" s="72">
        <v>1108</v>
      </c>
      <c r="AD1892" s="72">
        <v>22000</v>
      </c>
      <c r="AE1892" s="72">
        <v>1109</v>
      </c>
      <c r="AF1892" s="72">
        <v>1124</v>
      </c>
      <c r="AG1892" s="72">
        <v>1094</v>
      </c>
      <c r="AH1892" s="72">
        <v>1115</v>
      </c>
      <c r="AI1892" s="72">
        <v>14900</v>
      </c>
      <c r="AJ1892" s="72">
        <v>1115</v>
      </c>
      <c r="AK1892" s="72">
        <v>1129</v>
      </c>
      <c r="AL1892" s="72">
        <v>1115</v>
      </c>
      <c r="AM1892" s="72">
        <v>1115</v>
      </c>
      <c r="AN1892" s="72">
        <v>7100</v>
      </c>
      <c r="AO1892" s="72">
        <v>1117</v>
      </c>
      <c r="AP1892" s="72">
        <v>1130</v>
      </c>
      <c r="AQ1892" s="72">
        <v>1117</v>
      </c>
      <c r="AR1892" s="72">
        <v>1126</v>
      </c>
      <c r="AS1892" s="72">
        <v>12400</v>
      </c>
      <c r="AT1892" s="72">
        <v>1125</v>
      </c>
      <c r="AU1892" s="72">
        <v>1125</v>
      </c>
      <c r="AV1892" s="72">
        <v>1114</v>
      </c>
      <c r="AW1892" s="72">
        <v>1125</v>
      </c>
      <c r="AX1892" s="72">
        <v>7100</v>
      </c>
      <c r="AY1892" s="72">
        <v>1126</v>
      </c>
      <c r="AZ1892" s="72">
        <v>1133</v>
      </c>
      <c r="BA1892" s="72">
        <v>1124</v>
      </c>
      <c r="BB1892" s="72">
        <v>1130</v>
      </c>
      <c r="BC1892" s="72">
        <v>6900</v>
      </c>
    </row>
    <row r="1893" spans="1:55" s="72" customFormat="1" ht="15">
      <c r="A1893" s="15" t="s">
        <v>18</v>
      </c>
      <c r="B1893" s="30">
        <v>44</v>
      </c>
      <c r="C1893" s="30">
        <v>2427</v>
      </c>
      <c r="D1893" s="10" t="s">
        <v>186</v>
      </c>
      <c r="E1893" s="15" t="s">
        <v>20</v>
      </c>
      <c r="F1893" s="15" t="s">
        <v>1164</v>
      </c>
      <c r="G1893" s="50">
        <v>1382</v>
      </c>
      <c r="H1893" s="50">
        <v>52</v>
      </c>
      <c r="I1893" s="58">
        <v>3.9100000000000003E-2</v>
      </c>
      <c r="J1893" s="50">
        <v>287100</v>
      </c>
      <c r="K1893" s="50">
        <v>1386</v>
      </c>
      <c r="L1893" s="53">
        <v>1342</v>
      </c>
      <c r="M1893" s="63">
        <f t="shared" si="212"/>
        <v>9.0909090909090912E-2</v>
      </c>
      <c r="N1893" s="42" t="str">
        <f>IFERROR(VLOOKUP(C1893, マスタ!$E$2:$G$33, 3, TRUE), "")</f>
        <v>食品</v>
      </c>
      <c r="O1893" s="15" t="str">
        <f>IF(F1893 = "", "", TEXT( WORKDAY(TEXT(LEFT(F1893, FIND("(", F1893) - 1), "yyyy/mm/dd"), 1, マスタ!$A$2:$A$106), "yyyymmdd"))</f>
        <v>20170926</v>
      </c>
      <c r="P1893" s="16">
        <v>43004</v>
      </c>
      <c r="Q1893" s="56">
        <v>6860</v>
      </c>
      <c r="R1893" s="56">
        <v>6910</v>
      </c>
      <c r="S1893" s="56">
        <v>6790</v>
      </c>
      <c r="T1893" s="15" t="str">
        <f t="shared" si="213"/>
        <v>有</v>
      </c>
      <c r="U1893" s="15" t="str">
        <f t="shared" si="214"/>
        <v>有</v>
      </c>
      <c r="V1893" s="67">
        <f t="shared" si="215"/>
        <v>3.9638205499276413</v>
      </c>
      <c r="W1893" s="17" t="s">
        <v>966</v>
      </c>
      <c r="X1893" s="46">
        <v>-13</v>
      </c>
      <c r="Y1893" s="71">
        <f t="shared" si="216"/>
        <v>-9.4066570188133145</v>
      </c>
      <c r="Z1893" s="72">
        <v>6860</v>
      </c>
      <c r="AA1893" s="72">
        <v>6880</v>
      </c>
      <c r="AB1893" s="72">
        <v>6840</v>
      </c>
      <c r="AC1893" s="72">
        <v>6860</v>
      </c>
      <c r="AD1893" s="72">
        <v>19500</v>
      </c>
      <c r="AE1893" s="72">
        <v>6860</v>
      </c>
      <c r="AF1893" s="72">
        <v>6860</v>
      </c>
      <c r="AG1893" s="72">
        <v>6810</v>
      </c>
      <c r="AH1893" s="72">
        <v>6850</v>
      </c>
      <c r="AI1893" s="72">
        <v>8700</v>
      </c>
      <c r="AJ1893" s="72">
        <v>6840</v>
      </c>
      <c r="AK1893" s="72">
        <v>6870</v>
      </c>
      <c r="AL1893" s="72">
        <v>6830</v>
      </c>
      <c r="AM1893" s="72">
        <v>6850</v>
      </c>
      <c r="AN1893" s="72">
        <v>2600</v>
      </c>
      <c r="AO1893" s="72">
        <v>6850</v>
      </c>
      <c r="AP1893" s="72">
        <v>6850</v>
      </c>
      <c r="AQ1893" s="72">
        <v>6830</v>
      </c>
      <c r="AR1893" s="72">
        <v>6830</v>
      </c>
      <c r="AS1893" s="72">
        <v>2300</v>
      </c>
      <c r="AT1893" s="72">
        <v>6840</v>
      </c>
      <c r="AU1893" s="72">
        <v>6860</v>
      </c>
      <c r="AV1893" s="72">
        <v>6830</v>
      </c>
      <c r="AW1893" s="72">
        <v>6860</v>
      </c>
      <c r="AX1893" s="72">
        <v>5000</v>
      </c>
      <c r="AY1893" s="72">
        <v>6850</v>
      </c>
      <c r="AZ1893" s="72">
        <v>6860</v>
      </c>
      <c r="BA1893" s="72">
        <v>6850</v>
      </c>
      <c r="BB1893" s="72">
        <v>6860</v>
      </c>
      <c r="BC1893" s="72">
        <v>800</v>
      </c>
    </row>
    <row r="1894" spans="1:55" s="72" customFormat="1" ht="15">
      <c r="A1894" s="15" t="s">
        <v>18</v>
      </c>
      <c r="B1894" s="30">
        <v>46</v>
      </c>
      <c r="C1894" s="30">
        <v>6055</v>
      </c>
      <c r="D1894" s="10" t="s">
        <v>584</v>
      </c>
      <c r="E1894" s="15" t="s">
        <v>20</v>
      </c>
      <c r="F1894" s="15" t="s">
        <v>1164</v>
      </c>
      <c r="G1894" s="50">
        <v>2932</v>
      </c>
      <c r="H1894" s="50">
        <v>110</v>
      </c>
      <c r="I1894" s="58">
        <v>3.9E-2</v>
      </c>
      <c r="J1894" s="50">
        <v>199800</v>
      </c>
      <c r="K1894" s="50">
        <v>2945</v>
      </c>
      <c r="L1894" s="53">
        <v>2830</v>
      </c>
      <c r="M1894" s="63">
        <f t="shared" si="212"/>
        <v>0.11304347826086956</v>
      </c>
      <c r="N1894" s="42" t="str">
        <f>IFERROR(VLOOKUP(C1894, マスタ!$E$2:$G$33, 3, TRUE), "")</f>
        <v>機械</v>
      </c>
      <c r="O1894" s="15" t="str">
        <f>IF(F1894 = "", "", TEXT( WORKDAY(TEXT(LEFT(F1894, FIND("(", F1894) - 1), "yyyy/mm/dd"), 1, マスタ!$A$2:$A$106), "yyyymmdd"))</f>
        <v>20170926</v>
      </c>
      <c r="P1894" s="16">
        <v>43004</v>
      </c>
      <c r="Q1894" s="56">
        <v>2897</v>
      </c>
      <c r="R1894" s="56">
        <v>2931</v>
      </c>
      <c r="S1894" s="56">
        <v>2839</v>
      </c>
      <c r="T1894" s="15" t="str">
        <f t="shared" si="213"/>
        <v>有</v>
      </c>
      <c r="U1894" s="15" t="str">
        <f t="shared" si="214"/>
        <v>有</v>
      </c>
      <c r="V1894" s="67">
        <f t="shared" si="215"/>
        <v>-1.1937244201910002E-2</v>
      </c>
      <c r="W1894" s="17" t="s">
        <v>969</v>
      </c>
      <c r="X1894" s="46">
        <v>-9</v>
      </c>
      <c r="Y1894" s="71">
        <f t="shared" si="216"/>
        <v>-3.0695770804911322</v>
      </c>
      <c r="Z1894" s="72">
        <v>2897</v>
      </c>
      <c r="AA1894" s="72">
        <v>2918</v>
      </c>
      <c r="AB1894" s="72">
        <v>2891</v>
      </c>
      <c r="AC1894" s="72">
        <v>2916</v>
      </c>
      <c r="AD1894" s="72">
        <v>18300</v>
      </c>
      <c r="AE1894" s="72">
        <v>2915</v>
      </c>
      <c r="AF1894" s="72">
        <v>2931</v>
      </c>
      <c r="AG1894" s="72">
        <v>2912</v>
      </c>
      <c r="AH1894" s="72">
        <v>2914</v>
      </c>
      <c r="AI1894" s="72">
        <v>7500</v>
      </c>
      <c r="AJ1894" s="72">
        <v>2913</v>
      </c>
      <c r="AK1894" s="72">
        <v>2922</v>
      </c>
      <c r="AL1894" s="72">
        <v>2913</v>
      </c>
      <c r="AM1894" s="72">
        <v>2922</v>
      </c>
      <c r="AN1894" s="72">
        <v>800</v>
      </c>
      <c r="AO1894" s="72">
        <v>2920</v>
      </c>
      <c r="AP1894" s="72">
        <v>2920</v>
      </c>
      <c r="AQ1894" s="72">
        <v>2900</v>
      </c>
      <c r="AR1894" s="72">
        <v>2900</v>
      </c>
      <c r="AS1894" s="72">
        <v>3100</v>
      </c>
      <c r="AT1894" s="72">
        <v>2892</v>
      </c>
      <c r="AU1894" s="72">
        <v>2894</v>
      </c>
      <c r="AV1894" s="72">
        <v>2887</v>
      </c>
      <c r="AW1894" s="72">
        <v>2888</v>
      </c>
      <c r="AX1894" s="72">
        <v>3800</v>
      </c>
      <c r="AY1894" s="72">
        <v>2885</v>
      </c>
      <c r="AZ1894" s="72">
        <v>2889</v>
      </c>
      <c r="BA1894" s="72">
        <v>2884</v>
      </c>
      <c r="BB1894" s="72">
        <v>2888</v>
      </c>
      <c r="BC1894" s="72">
        <v>1900</v>
      </c>
    </row>
    <row r="1895" spans="1:55" s="72" customFormat="1" ht="15">
      <c r="A1895" s="15" t="s">
        <v>18</v>
      </c>
      <c r="B1895" s="30">
        <v>47</v>
      </c>
      <c r="C1895" s="30">
        <v>7271</v>
      </c>
      <c r="D1895" s="10" t="s">
        <v>160</v>
      </c>
      <c r="E1895" s="15" t="s">
        <v>20</v>
      </c>
      <c r="F1895" s="15" t="s">
        <v>1164</v>
      </c>
      <c r="G1895" s="50">
        <v>3105</v>
      </c>
      <c r="H1895" s="50">
        <v>116</v>
      </c>
      <c r="I1895" s="58">
        <v>3.8800000000000001E-2</v>
      </c>
      <c r="J1895" s="50">
        <v>461400</v>
      </c>
      <c r="K1895" s="50">
        <v>3140</v>
      </c>
      <c r="L1895" s="53">
        <v>2935</v>
      </c>
      <c r="M1895" s="63">
        <f t="shared" si="212"/>
        <v>0.17073170731707318</v>
      </c>
      <c r="N1895" s="42" t="str">
        <f>IFERROR(VLOOKUP(C1895, マスタ!$E$2:$G$33, 3, TRUE), "")</f>
        <v>輸送用機械</v>
      </c>
      <c r="O1895" s="15" t="str">
        <f>IF(F1895 = "", "", TEXT( WORKDAY(TEXT(LEFT(F1895, FIND("(", F1895) - 1), "yyyy/mm/dd"), 1, マスタ!$A$2:$A$106), "yyyymmdd"))</f>
        <v>20170926</v>
      </c>
      <c r="P1895" s="16">
        <v>43004</v>
      </c>
      <c r="Q1895" s="56">
        <v>3070</v>
      </c>
      <c r="R1895" s="56">
        <v>3230</v>
      </c>
      <c r="S1895" s="56">
        <v>3005</v>
      </c>
      <c r="T1895" s="15" t="str">
        <f t="shared" si="213"/>
        <v>有</v>
      </c>
      <c r="U1895" s="15" t="str">
        <f t="shared" si="214"/>
        <v>有</v>
      </c>
      <c r="V1895" s="67">
        <f t="shared" si="215"/>
        <v>-1.1272141706924366E-2</v>
      </c>
      <c r="W1895" s="17" t="s">
        <v>966</v>
      </c>
      <c r="X1895" s="46">
        <v>-31</v>
      </c>
      <c r="Y1895" s="71">
        <f t="shared" si="216"/>
        <v>-9.9838969404186795</v>
      </c>
      <c r="Z1895" s="72">
        <v>3070</v>
      </c>
      <c r="AA1895" s="72">
        <v>3105</v>
      </c>
      <c r="AB1895" s="72">
        <v>3045</v>
      </c>
      <c r="AC1895" s="72">
        <v>3080</v>
      </c>
      <c r="AD1895" s="72">
        <v>30300</v>
      </c>
      <c r="AE1895" s="72">
        <v>3070</v>
      </c>
      <c r="AF1895" s="72">
        <v>3070</v>
      </c>
      <c r="AG1895" s="72">
        <v>3005</v>
      </c>
      <c r="AH1895" s="72">
        <v>3010</v>
      </c>
      <c r="AI1895" s="72">
        <v>29000</v>
      </c>
      <c r="AJ1895" s="72">
        <v>3010</v>
      </c>
      <c r="AK1895" s="72">
        <v>3060</v>
      </c>
      <c r="AL1895" s="72">
        <v>3005</v>
      </c>
      <c r="AM1895" s="72">
        <v>3045</v>
      </c>
      <c r="AN1895" s="72">
        <v>10100</v>
      </c>
      <c r="AO1895" s="72">
        <v>3045</v>
      </c>
      <c r="AP1895" s="72">
        <v>3050</v>
      </c>
      <c r="AQ1895" s="72">
        <v>3020</v>
      </c>
      <c r="AR1895" s="72">
        <v>3025</v>
      </c>
      <c r="AS1895" s="72">
        <v>13200</v>
      </c>
      <c r="AT1895" s="72">
        <v>3025</v>
      </c>
      <c r="AU1895" s="72">
        <v>3055</v>
      </c>
      <c r="AV1895" s="72">
        <v>3015</v>
      </c>
      <c r="AW1895" s="72">
        <v>3050</v>
      </c>
      <c r="AX1895" s="72">
        <v>9800</v>
      </c>
      <c r="AY1895" s="72">
        <v>3050</v>
      </c>
      <c r="AZ1895" s="72">
        <v>3080</v>
      </c>
      <c r="BA1895" s="72">
        <v>3045</v>
      </c>
      <c r="BB1895" s="72">
        <v>3075</v>
      </c>
      <c r="BC1895" s="72">
        <v>8500</v>
      </c>
    </row>
    <row r="1896" spans="1:55" s="72" customFormat="1" ht="15">
      <c r="A1896" s="15" t="s">
        <v>18</v>
      </c>
      <c r="B1896" s="30">
        <v>48</v>
      </c>
      <c r="C1896" s="30">
        <v>7466</v>
      </c>
      <c r="D1896" s="10" t="s">
        <v>262</v>
      </c>
      <c r="E1896" s="15" t="s">
        <v>20</v>
      </c>
      <c r="F1896" s="15" t="s">
        <v>1164</v>
      </c>
      <c r="G1896" s="50">
        <v>3120</v>
      </c>
      <c r="H1896" s="50">
        <v>115</v>
      </c>
      <c r="I1896" s="58">
        <v>3.8300000000000001E-2</v>
      </c>
      <c r="J1896" s="50">
        <v>5700</v>
      </c>
      <c r="K1896" s="50">
        <v>3150</v>
      </c>
      <c r="L1896" s="53">
        <v>3065</v>
      </c>
      <c r="M1896" s="63">
        <f t="shared" si="212"/>
        <v>0.35294117647058826</v>
      </c>
      <c r="N1896" s="42" t="str">
        <f>IFERROR(VLOOKUP(C1896, マスタ!$E$2:$G$33, 3, TRUE), "")</f>
        <v>輸送用機械</v>
      </c>
      <c r="O1896" s="15" t="str">
        <f>IF(F1896 = "", "", TEXT( WORKDAY(TEXT(LEFT(F1896, FIND("(", F1896) - 1), "yyyy/mm/dd"), 1, マスタ!$A$2:$A$106), "yyyymmdd"))</f>
        <v>20170926</v>
      </c>
      <c r="P1896" s="16">
        <v>43004</v>
      </c>
      <c r="Q1896" s="56">
        <v>3075</v>
      </c>
      <c r="R1896" s="56">
        <v>3115</v>
      </c>
      <c r="S1896" s="56">
        <v>3075</v>
      </c>
      <c r="T1896" s="15" t="str">
        <f t="shared" si="213"/>
        <v>有</v>
      </c>
      <c r="U1896" s="15" t="str">
        <f t="shared" si="214"/>
        <v>無</v>
      </c>
      <c r="V1896" s="67">
        <f t="shared" si="215"/>
        <v>-1.4423076923076872E-2</v>
      </c>
      <c r="W1896" s="17" t="s">
        <v>967</v>
      </c>
      <c r="X1896" s="46">
        <v>20</v>
      </c>
      <c r="Y1896" s="71">
        <f t="shared" si="216"/>
        <v>6.4102564102564097</v>
      </c>
      <c r="Z1896" s="72">
        <v>3075</v>
      </c>
      <c r="AA1896" s="72">
        <v>3075</v>
      </c>
      <c r="AB1896" s="72">
        <v>3075</v>
      </c>
      <c r="AC1896" s="72">
        <v>3075</v>
      </c>
      <c r="AD1896" s="72">
        <v>700</v>
      </c>
      <c r="AI1896" s="72">
        <v>0</v>
      </c>
      <c r="AN1896" s="72">
        <v>0</v>
      </c>
      <c r="AO1896" s="72">
        <v>3095</v>
      </c>
      <c r="AP1896" s="72">
        <v>3095</v>
      </c>
      <c r="AQ1896" s="72">
        <v>3095</v>
      </c>
      <c r="AR1896" s="72">
        <v>3095</v>
      </c>
      <c r="AS1896" s="72">
        <v>100</v>
      </c>
      <c r="AX1896" s="72">
        <v>0</v>
      </c>
      <c r="BC1896" s="72">
        <v>0</v>
      </c>
    </row>
    <row r="1897" spans="1:55" s="72" customFormat="1" ht="15">
      <c r="A1897" s="15" t="s">
        <v>18</v>
      </c>
      <c r="B1897" s="30">
        <v>49</v>
      </c>
      <c r="C1897" s="30">
        <v>2109</v>
      </c>
      <c r="D1897" s="10" t="s">
        <v>1174</v>
      </c>
      <c r="E1897" s="15" t="s">
        <v>20</v>
      </c>
      <c r="F1897" s="15" t="s">
        <v>1164</v>
      </c>
      <c r="G1897" s="50">
        <v>3845</v>
      </c>
      <c r="H1897" s="50">
        <v>140</v>
      </c>
      <c r="I1897" s="58">
        <v>3.78E-2</v>
      </c>
      <c r="J1897" s="50">
        <v>101600</v>
      </c>
      <c r="K1897" s="50">
        <v>3850</v>
      </c>
      <c r="L1897" s="53">
        <v>3755</v>
      </c>
      <c r="M1897" s="63">
        <f t="shared" si="212"/>
        <v>5.2631578947368418E-2</v>
      </c>
      <c r="N1897" s="42" t="str">
        <f>IFERROR(VLOOKUP(C1897, マスタ!$E$2:$G$33, 3, TRUE), "")</f>
        <v>食品</v>
      </c>
      <c r="O1897" s="15" t="str">
        <f>IF(F1897 = "", "", TEXT( WORKDAY(TEXT(LEFT(F1897, FIND("(", F1897) - 1), "yyyy/mm/dd"), 1, マスタ!$A$2:$A$106), "yyyymmdd"))</f>
        <v>20170926</v>
      </c>
      <c r="P1897" s="16">
        <v>43004</v>
      </c>
      <c r="Q1897" s="56">
        <v>3830</v>
      </c>
      <c r="R1897" s="56">
        <v>3855</v>
      </c>
      <c r="S1897" s="56">
        <v>3815</v>
      </c>
      <c r="T1897" s="15" t="str">
        <f t="shared" si="213"/>
        <v>無</v>
      </c>
      <c r="U1897" s="15" t="str">
        <f t="shared" si="214"/>
        <v>無</v>
      </c>
      <c r="V1897" s="67">
        <f t="shared" si="215"/>
        <v>-3.9011703511053764E-3</v>
      </c>
      <c r="W1897" s="17" t="s">
        <v>967</v>
      </c>
      <c r="X1897" s="46">
        <v>5</v>
      </c>
      <c r="Y1897" s="71">
        <f t="shared" si="216"/>
        <v>1.3003901170351106</v>
      </c>
      <c r="Z1897" s="72">
        <v>3830</v>
      </c>
      <c r="AA1897" s="72">
        <v>3830</v>
      </c>
      <c r="AB1897" s="72">
        <v>3825</v>
      </c>
      <c r="AC1897" s="72">
        <v>3830</v>
      </c>
      <c r="AD1897" s="72">
        <v>2000</v>
      </c>
      <c r="AE1897" s="72">
        <v>3835</v>
      </c>
      <c r="AF1897" s="72">
        <v>3835</v>
      </c>
      <c r="AG1897" s="72">
        <v>3815</v>
      </c>
      <c r="AH1897" s="72">
        <v>3815</v>
      </c>
      <c r="AI1897" s="72">
        <v>1200</v>
      </c>
      <c r="AJ1897" s="72">
        <v>3825</v>
      </c>
      <c r="AK1897" s="72">
        <v>3825</v>
      </c>
      <c r="AL1897" s="72">
        <v>3825</v>
      </c>
      <c r="AM1897" s="72">
        <v>3825</v>
      </c>
      <c r="AN1897" s="72">
        <v>500</v>
      </c>
      <c r="AO1897" s="72">
        <v>3830</v>
      </c>
      <c r="AP1897" s="72">
        <v>3835</v>
      </c>
      <c r="AQ1897" s="72">
        <v>3830</v>
      </c>
      <c r="AR1897" s="72">
        <v>3830</v>
      </c>
      <c r="AS1897" s="72">
        <v>500</v>
      </c>
      <c r="AT1897" s="72">
        <v>3835</v>
      </c>
      <c r="AU1897" s="72">
        <v>3835</v>
      </c>
      <c r="AV1897" s="72">
        <v>3835</v>
      </c>
      <c r="AW1897" s="72">
        <v>3835</v>
      </c>
      <c r="AX1897" s="72">
        <v>200</v>
      </c>
      <c r="AY1897" s="72">
        <v>3830</v>
      </c>
      <c r="AZ1897" s="72">
        <v>3840</v>
      </c>
      <c r="BA1897" s="72">
        <v>3830</v>
      </c>
      <c r="BB1897" s="72">
        <v>3840</v>
      </c>
      <c r="BC1897" s="72">
        <v>500</v>
      </c>
    </row>
    <row r="1898" spans="1:55" s="72" customFormat="1" ht="15">
      <c r="A1898" s="15" t="s">
        <v>18</v>
      </c>
      <c r="B1898" s="30">
        <v>3</v>
      </c>
      <c r="C1898" s="30">
        <v>7467</v>
      </c>
      <c r="D1898" s="10" t="s">
        <v>1100</v>
      </c>
      <c r="E1898" s="15" t="s">
        <v>20</v>
      </c>
      <c r="F1898" s="15" t="s">
        <v>1175</v>
      </c>
      <c r="G1898" s="50">
        <v>3020</v>
      </c>
      <c r="H1898" s="50">
        <v>279</v>
      </c>
      <c r="I1898" s="58">
        <v>0.1018</v>
      </c>
      <c r="J1898" s="50">
        <v>242800</v>
      </c>
      <c r="K1898" s="50">
        <v>3080</v>
      </c>
      <c r="L1898" s="53">
        <v>2955</v>
      </c>
      <c r="M1898" s="63">
        <f t="shared" si="212"/>
        <v>0.48</v>
      </c>
      <c r="N1898" s="42" t="str">
        <f>IFERROR(VLOOKUP(C1898, マスタ!$E$2:$G$33, 3, TRUE), "")</f>
        <v>輸送用機械</v>
      </c>
      <c r="O1898" s="15" t="str">
        <f>IF(F1898 = "", "", TEXT( WORKDAY(TEXT(LEFT(F1898, FIND("(", F1898) - 1), "yyyy/mm/dd"), 1, マスタ!$A$2:$A$106), "yyyymmdd"))</f>
        <v>20170927</v>
      </c>
      <c r="P1898" s="16">
        <v>43005</v>
      </c>
      <c r="Q1898" s="56">
        <v>3020</v>
      </c>
      <c r="R1898" s="56">
        <v>3155</v>
      </c>
      <c r="S1898" s="56">
        <v>2993</v>
      </c>
      <c r="T1898" s="15" t="str">
        <f t="shared" si="213"/>
        <v>有</v>
      </c>
      <c r="U1898" s="15" t="str">
        <f t="shared" si="214"/>
        <v>無</v>
      </c>
      <c r="V1898" s="67">
        <f t="shared" si="215"/>
        <v>0</v>
      </c>
      <c r="W1898" s="17" t="s">
        <v>967</v>
      </c>
      <c r="X1898" s="46">
        <v>20</v>
      </c>
      <c r="Y1898" s="71">
        <f t="shared" si="216"/>
        <v>6.6225165562913908</v>
      </c>
      <c r="Z1898" s="72">
        <v>3020</v>
      </c>
      <c r="AA1898" s="72">
        <v>3020</v>
      </c>
      <c r="AB1898" s="72">
        <v>3000</v>
      </c>
      <c r="AC1898" s="72">
        <v>3005</v>
      </c>
      <c r="AD1898" s="72">
        <v>9200</v>
      </c>
      <c r="AE1898" s="72">
        <v>3000</v>
      </c>
      <c r="AF1898" s="72">
        <v>3015</v>
      </c>
      <c r="AG1898" s="72">
        <v>2993</v>
      </c>
      <c r="AH1898" s="72">
        <v>3015</v>
      </c>
      <c r="AI1898" s="72">
        <v>4400</v>
      </c>
      <c r="AJ1898" s="72">
        <v>3015</v>
      </c>
      <c r="AK1898" s="72">
        <v>3040</v>
      </c>
      <c r="AL1898" s="72">
        <v>3005</v>
      </c>
      <c r="AM1898" s="72">
        <v>3040</v>
      </c>
      <c r="AN1898" s="72">
        <v>3900</v>
      </c>
      <c r="AO1898" s="72">
        <v>3040</v>
      </c>
      <c r="AP1898" s="72">
        <v>3050</v>
      </c>
      <c r="AQ1898" s="72">
        <v>3035</v>
      </c>
      <c r="AR1898" s="72">
        <v>3035</v>
      </c>
      <c r="AS1898" s="72">
        <v>1500</v>
      </c>
      <c r="AT1898" s="72">
        <v>3035</v>
      </c>
      <c r="AU1898" s="72">
        <v>3040</v>
      </c>
      <c r="AV1898" s="72">
        <v>3030</v>
      </c>
      <c r="AW1898" s="72">
        <v>3040</v>
      </c>
      <c r="AX1898" s="72">
        <v>600</v>
      </c>
      <c r="AY1898" s="72">
        <v>3040</v>
      </c>
      <c r="AZ1898" s="72">
        <v>3045</v>
      </c>
      <c r="BA1898" s="72">
        <v>3025</v>
      </c>
      <c r="BB1898" s="72">
        <v>3025</v>
      </c>
      <c r="BC1898" s="72">
        <v>2900</v>
      </c>
    </row>
    <row r="1899" spans="1:55" s="72" customFormat="1" ht="15">
      <c r="A1899" s="15" t="s">
        <v>18</v>
      </c>
      <c r="B1899" s="30">
        <v>4</v>
      </c>
      <c r="C1899" s="30">
        <v>9037</v>
      </c>
      <c r="D1899" s="10" t="s">
        <v>1105</v>
      </c>
      <c r="E1899" s="15" t="s">
        <v>20</v>
      </c>
      <c r="F1899" s="15" t="s">
        <v>1175</v>
      </c>
      <c r="G1899" s="50">
        <v>3360</v>
      </c>
      <c r="H1899" s="50">
        <v>310</v>
      </c>
      <c r="I1899" s="58">
        <v>0.1016</v>
      </c>
      <c r="J1899" s="50">
        <v>248900</v>
      </c>
      <c r="K1899" s="50">
        <v>3365</v>
      </c>
      <c r="L1899" s="53">
        <v>3130</v>
      </c>
      <c r="M1899" s="63">
        <f t="shared" si="212"/>
        <v>2.1276595744680851E-2</v>
      </c>
      <c r="N1899" s="42" t="str">
        <f>IFERROR(VLOOKUP(C1899, マスタ!$E$2:$G$33, 3, TRUE), "")</f>
        <v>陸運</v>
      </c>
      <c r="O1899" s="15" t="str">
        <f>IF(F1899 = "", "", TEXT( WORKDAY(TEXT(LEFT(F1899, FIND("(", F1899) - 1), "yyyy/mm/dd"), 1, マスタ!$A$2:$A$106), "yyyymmdd"))</f>
        <v>20170927</v>
      </c>
      <c r="P1899" s="16">
        <v>43005</v>
      </c>
      <c r="Q1899" s="56">
        <v>3365</v>
      </c>
      <c r="R1899" s="56">
        <v>3475</v>
      </c>
      <c r="S1899" s="56">
        <v>3295</v>
      </c>
      <c r="T1899" s="15" t="str">
        <f t="shared" si="213"/>
        <v>有</v>
      </c>
      <c r="U1899" s="15" t="str">
        <f t="shared" si="214"/>
        <v>有</v>
      </c>
      <c r="V1899" s="67">
        <f t="shared" si="215"/>
        <v>1.4880952380953438E-3</v>
      </c>
      <c r="W1899" s="17" t="s">
        <v>968</v>
      </c>
      <c r="X1899" s="46">
        <v>67</v>
      </c>
      <c r="Y1899" s="71">
        <f t="shared" si="216"/>
        <v>19.94047619047619</v>
      </c>
      <c r="Z1899" s="72">
        <v>3365</v>
      </c>
      <c r="AA1899" s="72">
        <v>3475</v>
      </c>
      <c r="AB1899" s="72">
        <v>3365</v>
      </c>
      <c r="AC1899" s="72">
        <v>3425</v>
      </c>
      <c r="AD1899" s="72">
        <v>20300</v>
      </c>
      <c r="AE1899" s="72">
        <v>3425</v>
      </c>
      <c r="AF1899" s="72">
        <v>3425</v>
      </c>
      <c r="AG1899" s="72">
        <v>3370</v>
      </c>
      <c r="AH1899" s="72">
        <v>3370</v>
      </c>
      <c r="AI1899" s="72">
        <v>3900</v>
      </c>
      <c r="AJ1899" s="72">
        <v>3370</v>
      </c>
      <c r="AK1899" s="72">
        <v>3370</v>
      </c>
      <c r="AL1899" s="72">
        <v>3305</v>
      </c>
      <c r="AM1899" s="72">
        <v>3305</v>
      </c>
      <c r="AN1899" s="72">
        <v>6400</v>
      </c>
      <c r="AO1899" s="72">
        <v>3310</v>
      </c>
      <c r="AP1899" s="72">
        <v>3325</v>
      </c>
      <c r="AQ1899" s="72">
        <v>3305</v>
      </c>
      <c r="AR1899" s="72">
        <v>3325</v>
      </c>
      <c r="AS1899" s="72">
        <v>2600</v>
      </c>
      <c r="AT1899" s="72">
        <v>3330</v>
      </c>
      <c r="AU1899" s="72">
        <v>3335</v>
      </c>
      <c r="AV1899" s="72">
        <v>3300</v>
      </c>
      <c r="AW1899" s="72">
        <v>3305</v>
      </c>
      <c r="AX1899" s="72">
        <v>4500</v>
      </c>
      <c r="AY1899" s="72">
        <v>3310</v>
      </c>
      <c r="AZ1899" s="72">
        <v>3310</v>
      </c>
      <c r="BA1899" s="72">
        <v>3295</v>
      </c>
      <c r="BB1899" s="72">
        <v>3310</v>
      </c>
      <c r="BC1899" s="72">
        <v>2500</v>
      </c>
    </row>
    <row r="1900" spans="1:55" s="72" customFormat="1" ht="15">
      <c r="A1900" s="15" t="s">
        <v>18</v>
      </c>
      <c r="B1900" s="30">
        <v>5</v>
      </c>
      <c r="C1900" s="30">
        <v>6277</v>
      </c>
      <c r="D1900" s="10" t="s">
        <v>925</v>
      </c>
      <c r="E1900" s="15" t="s">
        <v>20</v>
      </c>
      <c r="F1900" s="15" t="s">
        <v>1175</v>
      </c>
      <c r="G1900" s="50">
        <v>6570</v>
      </c>
      <c r="H1900" s="50">
        <v>540</v>
      </c>
      <c r="I1900" s="58">
        <v>8.9599999999999999E-2</v>
      </c>
      <c r="J1900" s="50">
        <v>251400</v>
      </c>
      <c r="K1900" s="50">
        <v>6660</v>
      </c>
      <c r="L1900" s="53">
        <v>6020</v>
      </c>
      <c r="M1900" s="63">
        <f t="shared" si="212"/>
        <v>0.140625</v>
      </c>
      <c r="N1900" s="42" t="str">
        <f>IFERROR(VLOOKUP(C1900, マスタ!$E$2:$G$33, 3, TRUE), "")</f>
        <v>機械</v>
      </c>
      <c r="O1900" s="15" t="str">
        <f>IF(F1900 = "", "", TEXT( WORKDAY(TEXT(LEFT(F1900, FIND("(", F1900) - 1), "yyyy/mm/dd"), 1, マスタ!$A$2:$A$106), "yyyymmdd"))</f>
        <v>20170927</v>
      </c>
      <c r="P1900" s="16">
        <v>43005</v>
      </c>
      <c r="Q1900" s="56">
        <v>6540</v>
      </c>
      <c r="R1900" s="56">
        <v>6600</v>
      </c>
      <c r="S1900" s="56">
        <v>6350</v>
      </c>
      <c r="T1900" s="15" t="str">
        <f t="shared" si="213"/>
        <v>無</v>
      </c>
      <c r="U1900" s="15" t="str">
        <f t="shared" si="214"/>
        <v>有</v>
      </c>
      <c r="V1900" s="67">
        <f t="shared" si="215"/>
        <v>-4.5662100456621557E-3</v>
      </c>
      <c r="W1900" s="17" t="s">
        <v>966</v>
      </c>
      <c r="X1900" s="46">
        <v>-65</v>
      </c>
      <c r="Y1900" s="71">
        <f t="shared" si="216"/>
        <v>-9.8934550989345507</v>
      </c>
      <c r="Z1900" s="72">
        <v>6540</v>
      </c>
      <c r="AA1900" s="72">
        <v>6540</v>
      </c>
      <c r="AB1900" s="72">
        <v>6430</v>
      </c>
      <c r="AC1900" s="72">
        <v>6520</v>
      </c>
      <c r="AD1900" s="72">
        <v>11100</v>
      </c>
      <c r="AE1900" s="72">
        <v>6490</v>
      </c>
      <c r="AF1900" s="72">
        <v>6530</v>
      </c>
      <c r="AG1900" s="72">
        <v>6490</v>
      </c>
      <c r="AH1900" s="72">
        <v>6530</v>
      </c>
      <c r="AI1900" s="72">
        <v>3100</v>
      </c>
      <c r="AJ1900" s="72">
        <v>6540</v>
      </c>
      <c r="AK1900" s="72">
        <v>6560</v>
      </c>
      <c r="AL1900" s="72">
        <v>6530</v>
      </c>
      <c r="AM1900" s="72">
        <v>6560</v>
      </c>
      <c r="AN1900" s="72">
        <v>3300</v>
      </c>
      <c r="AO1900" s="72">
        <v>6560</v>
      </c>
      <c r="AP1900" s="72">
        <v>6560</v>
      </c>
      <c r="AQ1900" s="72">
        <v>6520</v>
      </c>
      <c r="AR1900" s="72">
        <v>6520</v>
      </c>
      <c r="AS1900" s="72">
        <v>1700</v>
      </c>
      <c r="AT1900" s="72">
        <v>6500</v>
      </c>
      <c r="AU1900" s="72">
        <v>6540</v>
      </c>
      <c r="AV1900" s="72">
        <v>6490</v>
      </c>
      <c r="AW1900" s="72">
        <v>6530</v>
      </c>
      <c r="AX1900" s="72">
        <v>4000</v>
      </c>
      <c r="AY1900" s="72">
        <v>6500</v>
      </c>
      <c r="AZ1900" s="72">
        <v>6500</v>
      </c>
      <c r="BA1900" s="72">
        <v>6430</v>
      </c>
      <c r="BB1900" s="72">
        <v>6430</v>
      </c>
      <c r="BC1900" s="72">
        <v>4900</v>
      </c>
    </row>
    <row r="1901" spans="1:55" s="72" customFormat="1" ht="15">
      <c r="A1901" s="15" t="s">
        <v>18</v>
      </c>
      <c r="B1901" s="30">
        <v>6</v>
      </c>
      <c r="C1901" s="30">
        <v>4718</v>
      </c>
      <c r="D1901" s="10" t="s">
        <v>304</v>
      </c>
      <c r="E1901" s="15" t="s">
        <v>20</v>
      </c>
      <c r="F1901" s="15" t="s">
        <v>1175</v>
      </c>
      <c r="G1901" s="50">
        <v>1794</v>
      </c>
      <c r="H1901" s="50">
        <v>147</v>
      </c>
      <c r="I1901" s="58">
        <v>8.9300000000000004E-2</v>
      </c>
      <c r="J1901" s="50">
        <v>41500</v>
      </c>
      <c r="K1901" s="50">
        <v>1801</v>
      </c>
      <c r="L1901" s="53">
        <v>1656</v>
      </c>
      <c r="M1901" s="63">
        <f t="shared" si="212"/>
        <v>4.8275862068965517E-2</v>
      </c>
      <c r="N1901" s="42" t="str">
        <f>IFERROR(VLOOKUP(C1901, マスタ!$E$2:$G$33, 3, TRUE), "")</f>
        <v>化学・医薬品</v>
      </c>
      <c r="O1901" s="15" t="str">
        <f>IF(F1901 = "", "", TEXT( WORKDAY(TEXT(LEFT(F1901, FIND("(", F1901) - 1), "yyyy/mm/dd"), 1, マスタ!$A$2:$A$106), "yyyymmdd"))</f>
        <v>20170927</v>
      </c>
      <c r="P1901" s="16">
        <v>43005</v>
      </c>
      <c r="Q1901" s="56">
        <v>1749</v>
      </c>
      <c r="R1901" s="56">
        <v>1770</v>
      </c>
      <c r="S1901" s="56">
        <v>1688</v>
      </c>
      <c r="T1901" s="15" t="str">
        <f t="shared" si="213"/>
        <v>有</v>
      </c>
      <c r="U1901" s="15" t="str">
        <f t="shared" si="214"/>
        <v>有</v>
      </c>
      <c r="V1901" s="67">
        <f t="shared" si="215"/>
        <v>-2.5083612040133763E-2</v>
      </c>
      <c r="W1901" s="17" t="s">
        <v>969</v>
      </c>
      <c r="X1901" s="46">
        <v>-4</v>
      </c>
      <c r="Y1901" s="71">
        <f t="shared" si="216"/>
        <v>-2.229654403567447</v>
      </c>
      <c r="Z1901" s="72">
        <v>1749</v>
      </c>
      <c r="AA1901" s="72">
        <v>1768</v>
      </c>
      <c r="AB1901" s="72">
        <v>1744</v>
      </c>
      <c r="AC1901" s="72">
        <v>1750</v>
      </c>
      <c r="AD1901" s="72">
        <v>4100</v>
      </c>
      <c r="AE1901" s="72">
        <v>1750</v>
      </c>
      <c r="AF1901" s="72">
        <v>1768</v>
      </c>
      <c r="AG1901" s="72">
        <v>1750</v>
      </c>
      <c r="AH1901" s="72">
        <v>1759</v>
      </c>
      <c r="AI1901" s="72">
        <v>2200</v>
      </c>
      <c r="AJ1901" s="72">
        <v>1770</v>
      </c>
      <c r="AK1901" s="72">
        <v>1770</v>
      </c>
      <c r="AL1901" s="72">
        <v>1758</v>
      </c>
      <c r="AM1901" s="72">
        <v>1759</v>
      </c>
      <c r="AN1901" s="72">
        <v>500</v>
      </c>
      <c r="AO1901" s="72">
        <v>1756</v>
      </c>
      <c r="AP1901" s="72">
        <v>1756</v>
      </c>
      <c r="AQ1901" s="72">
        <v>1734</v>
      </c>
      <c r="AR1901" s="72">
        <v>1738</v>
      </c>
      <c r="AS1901" s="72">
        <v>3000</v>
      </c>
      <c r="AT1901" s="72">
        <v>1745</v>
      </c>
      <c r="AU1901" s="72">
        <v>1745</v>
      </c>
      <c r="AV1901" s="72">
        <v>1745</v>
      </c>
      <c r="AW1901" s="72">
        <v>1745</v>
      </c>
      <c r="AX1901" s="72">
        <v>100</v>
      </c>
      <c r="AY1901" s="72">
        <v>1736</v>
      </c>
      <c r="AZ1901" s="72">
        <v>1747</v>
      </c>
      <c r="BA1901" s="72">
        <v>1736</v>
      </c>
      <c r="BB1901" s="72">
        <v>1747</v>
      </c>
      <c r="BC1901" s="72">
        <v>400</v>
      </c>
    </row>
    <row r="1902" spans="1:55" s="72" customFormat="1" ht="15">
      <c r="A1902" s="15" t="s">
        <v>18</v>
      </c>
      <c r="B1902" s="30">
        <v>7</v>
      </c>
      <c r="C1902" s="30">
        <v>2462</v>
      </c>
      <c r="D1902" s="10" t="s">
        <v>240</v>
      </c>
      <c r="E1902" s="15" t="s">
        <v>20</v>
      </c>
      <c r="F1902" s="15" t="s">
        <v>1175</v>
      </c>
      <c r="G1902" s="50">
        <v>1951</v>
      </c>
      <c r="H1902" s="50">
        <v>141</v>
      </c>
      <c r="I1902" s="58">
        <v>7.7899999999999997E-2</v>
      </c>
      <c r="J1902" s="50">
        <v>278800</v>
      </c>
      <c r="K1902" s="50">
        <v>1954</v>
      </c>
      <c r="L1902" s="53">
        <v>1814</v>
      </c>
      <c r="M1902" s="63">
        <f t="shared" si="212"/>
        <v>2.1428571428571429E-2</v>
      </c>
      <c r="N1902" s="42" t="str">
        <f>IFERROR(VLOOKUP(C1902, マスタ!$E$2:$G$33, 3, TRUE), "")</f>
        <v>食品</v>
      </c>
      <c r="O1902" s="15" t="str">
        <f>IF(F1902 = "", "", TEXT( WORKDAY(TEXT(LEFT(F1902, FIND("(", F1902) - 1), "yyyy/mm/dd"), 1, マスタ!$A$2:$A$106), "yyyymmdd"))</f>
        <v>20170927</v>
      </c>
      <c r="P1902" s="16">
        <v>43005</v>
      </c>
      <c r="Q1902" s="56">
        <v>1912</v>
      </c>
      <c r="R1902" s="56">
        <v>1965</v>
      </c>
      <c r="S1902" s="56">
        <v>1881</v>
      </c>
      <c r="T1902" s="15" t="str">
        <f t="shared" si="213"/>
        <v>有</v>
      </c>
      <c r="U1902" s="15" t="str">
        <f t="shared" si="214"/>
        <v>有</v>
      </c>
      <c r="V1902" s="67">
        <f t="shared" si="215"/>
        <v>-1.9989748846745203E-2</v>
      </c>
      <c r="W1902" s="17" t="s">
        <v>967</v>
      </c>
      <c r="X1902" s="46">
        <v>5</v>
      </c>
      <c r="Y1902" s="71">
        <f t="shared" si="216"/>
        <v>2.5627883136852896</v>
      </c>
      <c r="Z1902" s="72">
        <v>1912</v>
      </c>
      <c r="AA1902" s="72">
        <v>1931</v>
      </c>
      <c r="AB1902" s="72">
        <v>1912</v>
      </c>
      <c r="AC1902" s="72">
        <v>1927</v>
      </c>
      <c r="AD1902" s="72">
        <v>10300</v>
      </c>
      <c r="AE1902" s="72">
        <v>1920</v>
      </c>
      <c r="AF1902" s="72">
        <v>1930</v>
      </c>
      <c r="AG1902" s="72">
        <v>1916</v>
      </c>
      <c r="AH1902" s="72">
        <v>1930</v>
      </c>
      <c r="AI1902" s="72">
        <v>2200</v>
      </c>
      <c r="AJ1902" s="72">
        <v>1928</v>
      </c>
      <c r="AK1902" s="72">
        <v>1940</v>
      </c>
      <c r="AL1902" s="72">
        <v>1927</v>
      </c>
      <c r="AM1902" s="72">
        <v>1938</v>
      </c>
      <c r="AN1902" s="72">
        <v>3500</v>
      </c>
      <c r="AO1902" s="72">
        <v>1939</v>
      </c>
      <c r="AP1902" s="72">
        <v>1939</v>
      </c>
      <c r="AQ1902" s="72">
        <v>1935</v>
      </c>
      <c r="AR1902" s="72">
        <v>1935</v>
      </c>
      <c r="AS1902" s="72">
        <v>900</v>
      </c>
      <c r="AT1902" s="72">
        <v>1929</v>
      </c>
      <c r="AU1902" s="72">
        <v>1929</v>
      </c>
      <c r="AV1902" s="72">
        <v>1917</v>
      </c>
      <c r="AW1902" s="72">
        <v>1917</v>
      </c>
      <c r="AX1902" s="72">
        <v>3200</v>
      </c>
      <c r="AY1902" s="72">
        <v>1920</v>
      </c>
      <c r="AZ1902" s="72">
        <v>1922</v>
      </c>
      <c r="BA1902" s="72">
        <v>1916</v>
      </c>
      <c r="BB1902" s="72">
        <v>1916</v>
      </c>
      <c r="BC1902" s="72">
        <v>2600</v>
      </c>
    </row>
    <row r="1903" spans="1:55" s="72" customFormat="1" ht="15">
      <c r="A1903" s="15" t="s">
        <v>18</v>
      </c>
      <c r="B1903" s="30">
        <v>8</v>
      </c>
      <c r="C1903" s="30">
        <v>4680</v>
      </c>
      <c r="D1903" s="10" t="s">
        <v>127</v>
      </c>
      <c r="E1903" s="15" t="s">
        <v>20</v>
      </c>
      <c r="F1903" s="15" t="s">
        <v>1175</v>
      </c>
      <c r="G1903" s="50">
        <v>1391</v>
      </c>
      <c r="H1903" s="50">
        <v>99</v>
      </c>
      <c r="I1903" s="58">
        <v>7.6600000000000001E-2</v>
      </c>
      <c r="J1903" s="50">
        <v>3661900</v>
      </c>
      <c r="K1903" s="50">
        <v>1425</v>
      </c>
      <c r="L1903" s="53">
        <v>1368</v>
      </c>
      <c r="M1903" s="63">
        <f t="shared" si="212"/>
        <v>0.59649122807017541</v>
      </c>
      <c r="N1903" s="42" t="str">
        <f>IFERROR(VLOOKUP(C1903, マスタ!$E$2:$G$33, 3, TRUE), "")</f>
        <v>化学・医薬品</v>
      </c>
      <c r="O1903" s="15" t="str">
        <f>IF(F1903 = "", "", TEXT( WORKDAY(TEXT(LEFT(F1903, FIND("(", F1903) - 1), "yyyy/mm/dd"), 1, マスタ!$A$2:$A$106), "yyyymmdd"))</f>
        <v>20170927</v>
      </c>
      <c r="P1903" s="16">
        <v>43005</v>
      </c>
      <c r="Q1903" s="56">
        <v>1431</v>
      </c>
      <c r="R1903" s="56">
        <v>1476</v>
      </c>
      <c r="S1903" s="56">
        <v>1428</v>
      </c>
      <c r="T1903" s="15" t="str">
        <f t="shared" si="213"/>
        <v>有</v>
      </c>
      <c r="U1903" s="15" t="str">
        <f t="shared" si="214"/>
        <v>無</v>
      </c>
      <c r="V1903" s="67">
        <f t="shared" si="215"/>
        <v>2.8756290438533449E-2</v>
      </c>
      <c r="W1903" s="17" t="s">
        <v>968</v>
      </c>
      <c r="X1903" s="46">
        <v>27</v>
      </c>
      <c r="Y1903" s="71">
        <f t="shared" si="216"/>
        <v>19.410496046010064</v>
      </c>
      <c r="Z1903" s="72">
        <v>1431</v>
      </c>
      <c r="AA1903" s="72">
        <v>1442</v>
      </c>
      <c r="AB1903" s="72">
        <v>1428</v>
      </c>
      <c r="AC1903" s="72">
        <v>1432</v>
      </c>
      <c r="AD1903" s="72">
        <v>274300</v>
      </c>
      <c r="AE1903" s="72">
        <v>1432</v>
      </c>
      <c r="AF1903" s="72">
        <v>1476</v>
      </c>
      <c r="AG1903" s="72">
        <v>1432</v>
      </c>
      <c r="AH1903" s="72">
        <v>1470</v>
      </c>
      <c r="AI1903" s="72">
        <v>217300</v>
      </c>
      <c r="AJ1903" s="72">
        <v>1468</v>
      </c>
      <c r="AK1903" s="72">
        <v>1476</v>
      </c>
      <c r="AL1903" s="72">
        <v>1462</v>
      </c>
      <c r="AM1903" s="72">
        <v>1468</v>
      </c>
      <c r="AN1903" s="72">
        <v>106200</v>
      </c>
      <c r="AO1903" s="72">
        <v>1468</v>
      </c>
      <c r="AP1903" s="72">
        <v>1470</v>
      </c>
      <c r="AQ1903" s="72">
        <v>1460</v>
      </c>
      <c r="AR1903" s="72">
        <v>1461</v>
      </c>
      <c r="AS1903" s="72">
        <v>72200</v>
      </c>
      <c r="AT1903" s="72">
        <v>1461</v>
      </c>
      <c r="AU1903" s="72">
        <v>1464</v>
      </c>
      <c r="AV1903" s="72">
        <v>1453</v>
      </c>
      <c r="AW1903" s="72">
        <v>1457</v>
      </c>
      <c r="AX1903" s="72">
        <v>85900</v>
      </c>
      <c r="AY1903" s="72">
        <v>1457</v>
      </c>
      <c r="AZ1903" s="72">
        <v>1467</v>
      </c>
      <c r="BA1903" s="72">
        <v>1455</v>
      </c>
      <c r="BB1903" s="72">
        <v>1458</v>
      </c>
      <c r="BC1903" s="72">
        <v>44800</v>
      </c>
    </row>
    <row r="1904" spans="1:55" s="72" customFormat="1" ht="15">
      <c r="A1904" s="15" t="s">
        <v>18</v>
      </c>
      <c r="B1904" s="30">
        <v>11</v>
      </c>
      <c r="C1904" s="30">
        <v>7715</v>
      </c>
      <c r="D1904" s="10" t="s">
        <v>974</v>
      </c>
      <c r="E1904" s="15" t="s">
        <v>20</v>
      </c>
      <c r="F1904" s="15" t="s">
        <v>1175</v>
      </c>
      <c r="G1904" s="50">
        <v>1159</v>
      </c>
      <c r="H1904" s="50">
        <v>77</v>
      </c>
      <c r="I1904" s="58">
        <v>7.1199999999999999E-2</v>
      </c>
      <c r="J1904" s="50">
        <v>295500</v>
      </c>
      <c r="K1904" s="50">
        <v>1159</v>
      </c>
      <c r="L1904" s="53">
        <v>1080</v>
      </c>
      <c r="M1904" s="63">
        <f t="shared" si="212"/>
        <v>0</v>
      </c>
      <c r="N1904" s="42" t="str">
        <f>IFERROR(VLOOKUP(C1904, マスタ!$E$2:$G$33, 3, TRUE), "")</f>
        <v>精密機械</v>
      </c>
      <c r="O1904" s="15" t="str">
        <f>IF(F1904 = "", "", TEXT( WORKDAY(TEXT(LEFT(F1904, FIND("(", F1904) - 1), "yyyy/mm/dd"), 1, マスタ!$A$2:$A$106), "yyyymmdd"))</f>
        <v>20170927</v>
      </c>
      <c r="P1904" s="16">
        <v>43005</v>
      </c>
      <c r="Q1904" s="56">
        <v>1148</v>
      </c>
      <c r="R1904" s="56">
        <v>1187</v>
      </c>
      <c r="S1904" s="56">
        <v>1142</v>
      </c>
      <c r="T1904" s="15" t="str">
        <f t="shared" si="213"/>
        <v>有</v>
      </c>
      <c r="U1904" s="15" t="str">
        <f t="shared" si="214"/>
        <v>無</v>
      </c>
      <c r="V1904" s="67">
        <f t="shared" si="215"/>
        <v>-9.4909404659189178E-3</v>
      </c>
      <c r="W1904" s="17" t="s">
        <v>968</v>
      </c>
      <c r="X1904" s="46">
        <v>23</v>
      </c>
      <c r="Y1904" s="71">
        <f t="shared" si="216"/>
        <v>19.844693701466781</v>
      </c>
      <c r="Z1904" s="72">
        <v>1148</v>
      </c>
      <c r="AA1904" s="72">
        <v>1164</v>
      </c>
      <c r="AB1904" s="72">
        <v>1148</v>
      </c>
      <c r="AC1904" s="72">
        <v>1164</v>
      </c>
      <c r="AD1904" s="72">
        <v>17100</v>
      </c>
      <c r="AE1904" s="72">
        <v>1160</v>
      </c>
      <c r="AF1904" s="72">
        <v>1163</v>
      </c>
      <c r="AG1904" s="72">
        <v>1152</v>
      </c>
      <c r="AH1904" s="72">
        <v>1163</v>
      </c>
      <c r="AI1904" s="72">
        <v>8900</v>
      </c>
      <c r="AJ1904" s="72">
        <v>1164</v>
      </c>
      <c r="AK1904" s="72">
        <v>1171</v>
      </c>
      <c r="AL1904" s="72">
        <v>1155</v>
      </c>
      <c r="AM1904" s="72">
        <v>1166</v>
      </c>
      <c r="AN1904" s="72">
        <v>9500</v>
      </c>
      <c r="AO1904" s="72">
        <v>1166</v>
      </c>
      <c r="AP1904" s="72">
        <v>1166</v>
      </c>
      <c r="AQ1904" s="72">
        <v>1152</v>
      </c>
      <c r="AR1904" s="72">
        <v>1152</v>
      </c>
      <c r="AS1904" s="72">
        <v>2700</v>
      </c>
      <c r="AT1904" s="72">
        <v>1151</v>
      </c>
      <c r="AU1904" s="72">
        <v>1153</v>
      </c>
      <c r="AV1904" s="72">
        <v>1148</v>
      </c>
      <c r="AW1904" s="72">
        <v>1152</v>
      </c>
      <c r="AX1904" s="72">
        <v>2500</v>
      </c>
      <c r="AY1904" s="72">
        <v>1152</v>
      </c>
      <c r="AZ1904" s="72">
        <v>1156</v>
      </c>
      <c r="BA1904" s="72">
        <v>1150</v>
      </c>
      <c r="BB1904" s="72">
        <v>1150</v>
      </c>
      <c r="BC1904" s="72">
        <v>1900</v>
      </c>
    </row>
    <row r="1905" spans="1:55" s="72" customFormat="1" ht="15">
      <c r="A1905" s="15" t="s">
        <v>18</v>
      </c>
      <c r="B1905" s="30">
        <v>12</v>
      </c>
      <c r="C1905" s="30">
        <v>9090</v>
      </c>
      <c r="D1905" s="10" t="s">
        <v>556</v>
      </c>
      <c r="E1905" s="15" t="s">
        <v>20</v>
      </c>
      <c r="F1905" s="15" t="s">
        <v>1175</v>
      </c>
      <c r="G1905" s="50">
        <v>2865</v>
      </c>
      <c r="H1905" s="50">
        <v>190</v>
      </c>
      <c r="I1905" s="58">
        <v>7.0999999999999994E-2</v>
      </c>
      <c r="J1905" s="50">
        <v>241400</v>
      </c>
      <c r="K1905" s="50">
        <v>2865</v>
      </c>
      <c r="L1905" s="53">
        <v>2685</v>
      </c>
      <c r="M1905" s="63">
        <f t="shared" si="212"/>
        <v>0</v>
      </c>
      <c r="N1905" s="42" t="str">
        <f>IFERROR(VLOOKUP(C1905, マスタ!$E$2:$G$33, 3, TRUE), "")</f>
        <v>陸運</v>
      </c>
      <c r="O1905" s="15" t="str">
        <f>IF(F1905 = "", "", TEXT( WORKDAY(TEXT(LEFT(F1905, FIND("(", F1905) - 1), "yyyy/mm/dd"), 1, マスタ!$A$2:$A$106), "yyyymmdd"))</f>
        <v>20170927</v>
      </c>
      <c r="P1905" s="16">
        <v>43005</v>
      </c>
      <c r="Q1905" s="56">
        <v>2810</v>
      </c>
      <c r="R1905" s="56">
        <v>2880</v>
      </c>
      <c r="S1905" s="56">
        <v>2755</v>
      </c>
      <c r="T1905" s="15" t="str">
        <f t="shared" si="213"/>
        <v>有</v>
      </c>
      <c r="U1905" s="15" t="str">
        <f t="shared" si="214"/>
        <v>有</v>
      </c>
      <c r="V1905" s="67">
        <f t="shared" si="215"/>
        <v>-1.919720767888311E-2</v>
      </c>
      <c r="W1905" s="17" t="s">
        <v>968</v>
      </c>
      <c r="X1905" s="46">
        <v>57</v>
      </c>
      <c r="Y1905" s="71">
        <f t="shared" si="216"/>
        <v>19.895287958115183</v>
      </c>
      <c r="Z1905" s="72">
        <v>2810</v>
      </c>
      <c r="AA1905" s="72">
        <v>2865</v>
      </c>
      <c r="AB1905" s="72">
        <v>2810</v>
      </c>
      <c r="AC1905" s="72">
        <v>2855</v>
      </c>
      <c r="AD1905" s="72">
        <v>28600</v>
      </c>
      <c r="AE1905" s="72">
        <v>2868</v>
      </c>
      <c r="AF1905" s="72">
        <v>2880</v>
      </c>
      <c r="AG1905" s="72">
        <v>2832</v>
      </c>
      <c r="AH1905" s="72">
        <v>2866</v>
      </c>
      <c r="AI1905" s="72">
        <v>5900</v>
      </c>
      <c r="AJ1905" s="72">
        <v>2867</v>
      </c>
      <c r="AK1905" s="72">
        <v>2867</v>
      </c>
      <c r="AL1905" s="72">
        <v>2852</v>
      </c>
      <c r="AM1905" s="72">
        <v>2864</v>
      </c>
      <c r="AN1905" s="72">
        <v>2200</v>
      </c>
      <c r="AO1905" s="72">
        <v>2863</v>
      </c>
      <c r="AP1905" s="72">
        <v>2865</v>
      </c>
      <c r="AQ1905" s="72">
        <v>2840</v>
      </c>
      <c r="AR1905" s="72">
        <v>2840</v>
      </c>
      <c r="AS1905" s="72">
        <v>3000</v>
      </c>
      <c r="AT1905" s="72">
        <v>2836</v>
      </c>
      <c r="AU1905" s="72">
        <v>2840</v>
      </c>
      <c r="AV1905" s="72">
        <v>2825</v>
      </c>
      <c r="AW1905" s="72">
        <v>2825</v>
      </c>
      <c r="AX1905" s="72">
        <v>2100</v>
      </c>
      <c r="AY1905" s="72">
        <v>2828</v>
      </c>
      <c r="AZ1905" s="72">
        <v>2831</v>
      </c>
      <c r="BA1905" s="72">
        <v>2820</v>
      </c>
      <c r="BB1905" s="72">
        <v>2820</v>
      </c>
      <c r="BC1905" s="72">
        <v>2500</v>
      </c>
    </row>
    <row r="1906" spans="1:55" s="72" customFormat="1" ht="15">
      <c r="A1906" s="15" t="s">
        <v>18</v>
      </c>
      <c r="B1906" s="30">
        <v>14</v>
      </c>
      <c r="C1906" s="30">
        <v>9319</v>
      </c>
      <c r="D1906" s="10" t="s">
        <v>1070</v>
      </c>
      <c r="E1906" s="15" t="s">
        <v>20</v>
      </c>
      <c r="F1906" s="15" t="s">
        <v>1175</v>
      </c>
      <c r="G1906" s="50">
        <v>1221</v>
      </c>
      <c r="H1906" s="50">
        <v>70</v>
      </c>
      <c r="I1906" s="58">
        <v>6.08E-2</v>
      </c>
      <c r="J1906" s="50">
        <v>18900</v>
      </c>
      <c r="K1906" s="50">
        <v>1221</v>
      </c>
      <c r="L1906" s="53">
        <v>1127</v>
      </c>
      <c r="M1906" s="63">
        <f t="shared" si="212"/>
        <v>0</v>
      </c>
      <c r="N1906" s="42" t="str">
        <f>IFERROR(VLOOKUP(C1906, マスタ!$E$2:$G$33, 3, TRUE), "")</f>
        <v>倉庫・運輸</v>
      </c>
      <c r="O1906" s="15" t="str">
        <f>IF(F1906 = "", "", TEXT( WORKDAY(TEXT(LEFT(F1906, FIND("(", F1906) - 1), "yyyy/mm/dd"), 1, マスタ!$A$2:$A$106), "yyyymmdd"))</f>
        <v>20170927</v>
      </c>
      <c r="P1906" s="16">
        <v>43005</v>
      </c>
      <c r="Q1906" s="56">
        <v>1205</v>
      </c>
      <c r="R1906" s="56">
        <v>1205</v>
      </c>
      <c r="S1906" s="56">
        <v>1167</v>
      </c>
      <c r="T1906" s="15" t="str">
        <f t="shared" si="213"/>
        <v>無</v>
      </c>
      <c r="U1906" s="15" t="str">
        <f t="shared" si="214"/>
        <v>有</v>
      </c>
      <c r="V1906" s="67">
        <f t="shared" si="215"/>
        <v>-1.3104013104013101E-2</v>
      </c>
      <c r="W1906" s="17" t="s">
        <v>967</v>
      </c>
      <c r="X1906" s="46">
        <v>0</v>
      </c>
      <c r="Y1906" s="71">
        <f t="shared" si="216"/>
        <v>0</v>
      </c>
      <c r="Z1906" s="72">
        <v>1205</v>
      </c>
      <c r="AA1906" s="72">
        <v>1205</v>
      </c>
      <c r="AB1906" s="72">
        <v>1205</v>
      </c>
      <c r="AC1906" s="72">
        <v>1205</v>
      </c>
      <c r="AD1906" s="72">
        <v>700</v>
      </c>
      <c r="AI1906" s="72">
        <v>0</v>
      </c>
      <c r="AN1906" s="72">
        <v>0</v>
      </c>
      <c r="AS1906" s="72">
        <v>0</v>
      </c>
      <c r="AX1906" s="72">
        <v>0</v>
      </c>
      <c r="BC1906" s="72">
        <v>0</v>
      </c>
    </row>
    <row r="1907" spans="1:55" s="72" customFormat="1" ht="15">
      <c r="A1907" s="15" t="s">
        <v>18</v>
      </c>
      <c r="B1907" s="30">
        <v>16</v>
      </c>
      <c r="C1907" s="30">
        <v>7475</v>
      </c>
      <c r="D1907" s="10" t="s">
        <v>662</v>
      </c>
      <c r="E1907" s="15" t="s">
        <v>20</v>
      </c>
      <c r="F1907" s="15" t="s">
        <v>1175</v>
      </c>
      <c r="G1907" s="50">
        <v>4565</v>
      </c>
      <c r="H1907" s="50">
        <v>240</v>
      </c>
      <c r="I1907" s="58">
        <v>5.5500000000000001E-2</v>
      </c>
      <c r="J1907" s="50">
        <v>71200</v>
      </c>
      <c r="K1907" s="50">
        <v>4605</v>
      </c>
      <c r="L1907" s="53">
        <v>4305</v>
      </c>
      <c r="M1907" s="63">
        <f t="shared" ref="M1907:M1951" si="217">IFERROR((K1907-G1907) / (K1907-L1907), "")</f>
        <v>0.13333333333333333</v>
      </c>
      <c r="N1907" s="42" t="str">
        <f>IFERROR(VLOOKUP(C1907, マスタ!$E$2:$G$33, 3, TRUE), "")</f>
        <v>輸送用機械</v>
      </c>
      <c r="O1907" s="15" t="str">
        <f>IF(F1907 = "", "", TEXT( WORKDAY(TEXT(LEFT(F1907, FIND("(", F1907) - 1), "yyyy/mm/dd"), 1, マスタ!$A$2:$A$106), "yyyymmdd"))</f>
        <v>20170927</v>
      </c>
      <c r="P1907" s="16">
        <v>43005</v>
      </c>
      <c r="Q1907" s="56">
        <v>4485</v>
      </c>
      <c r="R1907" s="56">
        <v>4525</v>
      </c>
      <c r="S1907" s="56">
        <v>4380</v>
      </c>
      <c r="T1907" s="15" t="str">
        <f t="shared" ref="T1907:T1951" si="218">IF(Q1907="", "", IF(R1907-Q1907&gt;=ROUNDDOWN(G1907/100, 0), "有", "無"))</f>
        <v>無</v>
      </c>
      <c r="U1907" s="15" t="str">
        <f t="shared" ref="U1907:U1951" si="219">IF(Q1907="", "", IF(Q1907-S1907&gt;=ROUNDDOWN(G1907/100, 0), "有", "無"))</f>
        <v>有</v>
      </c>
      <c r="V1907" s="67">
        <f t="shared" ref="V1907:V1951" si="220">IF(Q1907="", "", Q1907/G1907-1)</f>
        <v>-1.7524644030668113E-2</v>
      </c>
      <c r="W1907" s="17" t="s">
        <v>966</v>
      </c>
      <c r="X1907" s="46">
        <v>-45</v>
      </c>
      <c r="Y1907" s="71">
        <f t="shared" ref="Y1907:Y1951" si="221">IFERROR(X1907/G1907*1000,"")</f>
        <v>-9.857612267250822</v>
      </c>
      <c r="Z1907" s="72">
        <v>4485</v>
      </c>
      <c r="AA1907" s="72">
        <v>4525</v>
      </c>
      <c r="AB1907" s="72">
        <v>4455</v>
      </c>
      <c r="AC1907" s="72">
        <v>4495</v>
      </c>
      <c r="AD1907" s="72">
        <v>7300</v>
      </c>
      <c r="AE1907" s="72">
        <v>4490</v>
      </c>
      <c r="AF1907" s="72">
        <v>4490</v>
      </c>
      <c r="AG1907" s="72">
        <v>4465</v>
      </c>
      <c r="AH1907" s="72">
        <v>4485</v>
      </c>
      <c r="AI1907" s="72">
        <v>700</v>
      </c>
      <c r="AJ1907" s="72">
        <v>4495</v>
      </c>
      <c r="AK1907" s="72">
        <v>4495</v>
      </c>
      <c r="AL1907" s="72">
        <v>4460</v>
      </c>
      <c r="AM1907" s="72">
        <v>4465</v>
      </c>
      <c r="AN1907" s="72">
        <v>1000</v>
      </c>
      <c r="AO1907" s="72">
        <v>4475</v>
      </c>
      <c r="AP1907" s="72">
        <v>4475</v>
      </c>
      <c r="AQ1907" s="72">
        <v>4425</v>
      </c>
      <c r="AR1907" s="72">
        <v>4425</v>
      </c>
      <c r="AS1907" s="72">
        <v>700</v>
      </c>
      <c r="AT1907" s="72">
        <v>4430</v>
      </c>
      <c r="AU1907" s="72">
        <v>4450</v>
      </c>
      <c r="AV1907" s="72">
        <v>4430</v>
      </c>
      <c r="AW1907" s="72">
        <v>4450</v>
      </c>
      <c r="AX1907" s="72">
        <v>500</v>
      </c>
      <c r="AY1907" s="72">
        <v>4465</v>
      </c>
      <c r="AZ1907" s="72">
        <v>4465</v>
      </c>
      <c r="BA1907" s="72">
        <v>4460</v>
      </c>
      <c r="BB1907" s="72">
        <v>4465</v>
      </c>
      <c r="BC1907" s="72">
        <v>700</v>
      </c>
    </row>
    <row r="1908" spans="1:55" s="72" customFormat="1" ht="27">
      <c r="A1908" s="15" t="s">
        <v>18</v>
      </c>
      <c r="B1908" s="30">
        <v>17</v>
      </c>
      <c r="C1908" s="30">
        <v>4763</v>
      </c>
      <c r="D1908" s="10" t="s">
        <v>101</v>
      </c>
      <c r="E1908" s="15" t="s">
        <v>20</v>
      </c>
      <c r="F1908" s="15" t="s">
        <v>1175</v>
      </c>
      <c r="G1908" s="50">
        <v>1409</v>
      </c>
      <c r="H1908" s="50">
        <v>73</v>
      </c>
      <c r="I1908" s="58">
        <v>5.4600000000000003E-2</v>
      </c>
      <c r="J1908" s="50">
        <v>817600</v>
      </c>
      <c r="K1908" s="50">
        <v>1444</v>
      </c>
      <c r="L1908" s="53">
        <v>1339</v>
      </c>
      <c r="M1908" s="63">
        <f t="shared" si="217"/>
        <v>0.33333333333333331</v>
      </c>
      <c r="N1908" s="42" t="str">
        <f>IFERROR(VLOOKUP(C1908, マスタ!$E$2:$G$33, 3, TRUE), "")</f>
        <v>化学・医薬品</v>
      </c>
      <c r="O1908" s="15" t="str">
        <f>IF(F1908 = "", "", TEXT( WORKDAY(TEXT(LEFT(F1908, FIND("(", F1908) - 1), "yyyy/mm/dd"), 1, マスタ!$A$2:$A$106), "yyyymmdd"))</f>
        <v>20170927</v>
      </c>
      <c r="P1908" s="16">
        <v>43005</v>
      </c>
      <c r="Q1908" s="56">
        <v>1400</v>
      </c>
      <c r="R1908" s="56">
        <v>1433</v>
      </c>
      <c r="S1908" s="56">
        <v>1354</v>
      </c>
      <c r="T1908" s="15" t="str">
        <f t="shared" si="218"/>
        <v>有</v>
      </c>
      <c r="U1908" s="15" t="str">
        <f t="shared" si="219"/>
        <v>有</v>
      </c>
      <c r="V1908" s="67">
        <f t="shared" si="220"/>
        <v>-6.3875088715400485E-3</v>
      </c>
      <c r="W1908" s="17" t="s">
        <v>968</v>
      </c>
      <c r="X1908" s="46">
        <v>28</v>
      </c>
      <c r="Y1908" s="71">
        <f t="shared" si="221"/>
        <v>19.872249822569199</v>
      </c>
      <c r="Z1908" s="72">
        <v>1400</v>
      </c>
      <c r="AA1908" s="72">
        <v>1408</v>
      </c>
      <c r="AB1908" s="72">
        <v>1399</v>
      </c>
      <c r="AC1908" s="72">
        <v>1404</v>
      </c>
      <c r="AD1908" s="72">
        <v>37600</v>
      </c>
      <c r="AE1908" s="72">
        <v>1402</v>
      </c>
      <c r="AF1908" s="72">
        <v>1416</v>
      </c>
      <c r="AG1908" s="72">
        <v>1388</v>
      </c>
      <c r="AH1908" s="72">
        <v>1416</v>
      </c>
      <c r="AI1908" s="72">
        <v>27600</v>
      </c>
      <c r="AJ1908" s="72">
        <v>1418</v>
      </c>
      <c r="AK1908" s="72">
        <v>1433</v>
      </c>
      <c r="AL1908" s="72">
        <v>1416</v>
      </c>
      <c r="AM1908" s="72">
        <v>1430</v>
      </c>
      <c r="AN1908" s="72">
        <v>16600</v>
      </c>
      <c r="AO1908" s="72">
        <v>1430</v>
      </c>
      <c r="AP1908" s="72">
        <v>1432</v>
      </c>
      <c r="AQ1908" s="72">
        <v>1417</v>
      </c>
      <c r="AR1908" s="72">
        <v>1417</v>
      </c>
      <c r="AS1908" s="72">
        <v>18200</v>
      </c>
      <c r="AT1908" s="72">
        <v>1416</v>
      </c>
      <c r="AU1908" s="72">
        <v>1416</v>
      </c>
      <c r="AV1908" s="72">
        <v>1398</v>
      </c>
      <c r="AW1908" s="72">
        <v>1406</v>
      </c>
      <c r="AX1908" s="72">
        <v>19000</v>
      </c>
      <c r="AY1908" s="72">
        <v>1405</v>
      </c>
      <c r="AZ1908" s="72">
        <v>1407</v>
      </c>
      <c r="BA1908" s="72">
        <v>1397</v>
      </c>
      <c r="BB1908" s="72">
        <v>1406</v>
      </c>
      <c r="BC1908" s="72">
        <v>12600</v>
      </c>
    </row>
    <row r="1909" spans="1:55" s="72" customFormat="1" ht="15">
      <c r="A1909" s="15" t="s">
        <v>18</v>
      </c>
      <c r="B1909" s="30">
        <v>19</v>
      </c>
      <c r="C1909" s="30">
        <v>3333</v>
      </c>
      <c r="D1909" s="10" t="s">
        <v>1176</v>
      </c>
      <c r="E1909" s="15" t="s">
        <v>20</v>
      </c>
      <c r="F1909" s="15" t="s">
        <v>1175</v>
      </c>
      <c r="G1909" s="50">
        <v>1352</v>
      </c>
      <c r="H1909" s="50">
        <v>67</v>
      </c>
      <c r="I1909" s="58">
        <v>5.21E-2</v>
      </c>
      <c r="J1909" s="50">
        <v>656400</v>
      </c>
      <c r="K1909" s="50">
        <v>1360</v>
      </c>
      <c r="L1909" s="53">
        <v>1303</v>
      </c>
      <c r="M1909" s="63">
        <f t="shared" si="217"/>
        <v>0.14035087719298245</v>
      </c>
      <c r="N1909" s="42" t="str">
        <f>IFERROR(VLOOKUP(C1909, マスタ!$E$2:$G$33, 3, TRUE), "")</f>
        <v>繊維製品</v>
      </c>
      <c r="O1909" s="15" t="str">
        <f>IF(F1909 = "", "", TEXT( WORKDAY(TEXT(LEFT(F1909, FIND("(", F1909) - 1), "yyyy/mm/dd"), 1, マスタ!$A$2:$A$106), "yyyymmdd"))</f>
        <v>20170927</v>
      </c>
      <c r="P1909" s="16">
        <v>43005</v>
      </c>
      <c r="Q1909" s="56">
        <v>1351</v>
      </c>
      <c r="R1909" s="56">
        <v>1355</v>
      </c>
      <c r="S1909" s="56">
        <v>1322</v>
      </c>
      <c r="T1909" s="15" t="str">
        <f t="shared" si="218"/>
        <v>無</v>
      </c>
      <c r="U1909" s="15" t="str">
        <f t="shared" si="219"/>
        <v>有</v>
      </c>
      <c r="V1909" s="67">
        <f t="shared" si="220"/>
        <v>-7.3964497041423272E-4</v>
      </c>
      <c r="W1909" s="17" t="s">
        <v>966</v>
      </c>
      <c r="X1909" s="46">
        <v>-13</v>
      </c>
      <c r="Y1909" s="71">
        <f t="shared" si="221"/>
        <v>-9.6153846153846168</v>
      </c>
      <c r="Z1909" s="72">
        <v>1351</v>
      </c>
      <c r="AA1909" s="72">
        <v>1353</v>
      </c>
      <c r="AB1909" s="72">
        <v>1340</v>
      </c>
      <c r="AC1909" s="72">
        <v>1344</v>
      </c>
      <c r="AD1909" s="72">
        <v>16700</v>
      </c>
      <c r="AE1909" s="72">
        <v>1340</v>
      </c>
      <c r="AF1909" s="72">
        <v>1341</v>
      </c>
      <c r="AG1909" s="72">
        <v>1330</v>
      </c>
      <c r="AH1909" s="72">
        <v>1336</v>
      </c>
      <c r="AI1909" s="72">
        <v>6600</v>
      </c>
      <c r="AJ1909" s="72">
        <v>1336</v>
      </c>
      <c r="AK1909" s="72">
        <v>1355</v>
      </c>
      <c r="AL1909" s="72">
        <v>1335</v>
      </c>
      <c r="AM1909" s="72">
        <v>1344</v>
      </c>
      <c r="AN1909" s="72">
        <v>21100</v>
      </c>
      <c r="AO1909" s="72">
        <v>1343</v>
      </c>
      <c r="AP1909" s="72">
        <v>1343</v>
      </c>
      <c r="AQ1909" s="72">
        <v>1341</v>
      </c>
      <c r="AR1909" s="72">
        <v>1341</v>
      </c>
      <c r="AS1909" s="72">
        <v>500</v>
      </c>
      <c r="AT1909" s="72">
        <v>1338</v>
      </c>
      <c r="AU1909" s="72">
        <v>1342</v>
      </c>
      <c r="AV1909" s="72">
        <v>1338</v>
      </c>
      <c r="AW1909" s="72">
        <v>1342</v>
      </c>
      <c r="AX1909" s="72">
        <v>1300</v>
      </c>
      <c r="AY1909" s="72">
        <v>1339</v>
      </c>
      <c r="AZ1909" s="72">
        <v>1341</v>
      </c>
      <c r="BA1909" s="72">
        <v>1339</v>
      </c>
      <c r="BB1909" s="72">
        <v>1341</v>
      </c>
      <c r="BC1909" s="72">
        <v>800</v>
      </c>
    </row>
    <row r="1910" spans="1:55" s="72" customFormat="1" ht="15">
      <c r="A1910" s="15" t="s">
        <v>18</v>
      </c>
      <c r="B1910" s="30">
        <v>20</v>
      </c>
      <c r="C1910" s="30">
        <v>6089</v>
      </c>
      <c r="D1910" s="10" t="s">
        <v>583</v>
      </c>
      <c r="E1910" s="15" t="s">
        <v>20</v>
      </c>
      <c r="F1910" s="15" t="s">
        <v>1175</v>
      </c>
      <c r="G1910" s="50">
        <v>1264</v>
      </c>
      <c r="H1910" s="50">
        <v>62</v>
      </c>
      <c r="I1910" s="58">
        <v>5.16E-2</v>
      </c>
      <c r="J1910" s="50">
        <v>1741800</v>
      </c>
      <c r="K1910" s="50">
        <v>1340</v>
      </c>
      <c r="L1910" s="53">
        <v>1230</v>
      </c>
      <c r="M1910" s="63">
        <f t="shared" si="217"/>
        <v>0.69090909090909092</v>
      </c>
      <c r="N1910" s="42" t="str">
        <f>IFERROR(VLOOKUP(C1910, マスタ!$E$2:$G$33, 3, TRUE), "")</f>
        <v>機械</v>
      </c>
      <c r="O1910" s="15" t="str">
        <f>IF(F1910 = "", "", TEXT( WORKDAY(TEXT(LEFT(F1910, FIND("(", F1910) - 1), "yyyy/mm/dd"), 1, マスタ!$A$2:$A$106), "yyyymmdd"))</f>
        <v>20170927</v>
      </c>
      <c r="P1910" s="16">
        <v>43005</v>
      </c>
      <c r="Q1910" s="56">
        <v>1268</v>
      </c>
      <c r="R1910" s="56">
        <v>1296</v>
      </c>
      <c r="S1910" s="56">
        <v>1258</v>
      </c>
      <c r="T1910" s="15" t="str">
        <f t="shared" si="218"/>
        <v>有</v>
      </c>
      <c r="U1910" s="15" t="str">
        <f t="shared" si="219"/>
        <v>無</v>
      </c>
      <c r="V1910" s="67">
        <f t="shared" si="220"/>
        <v>3.1645569620253333E-3</v>
      </c>
      <c r="W1910" s="17" t="s">
        <v>969</v>
      </c>
      <c r="X1910" s="46">
        <v>-10</v>
      </c>
      <c r="Y1910" s="71">
        <f t="shared" si="221"/>
        <v>-7.9113924050632916</v>
      </c>
      <c r="Z1910" s="72">
        <v>1268</v>
      </c>
      <c r="AA1910" s="72">
        <v>1271</v>
      </c>
      <c r="AB1910" s="72">
        <v>1261</v>
      </c>
      <c r="AC1910" s="72">
        <v>1266</v>
      </c>
      <c r="AD1910" s="72">
        <v>42600</v>
      </c>
      <c r="AE1910" s="72">
        <v>1264</v>
      </c>
      <c r="AF1910" s="72">
        <v>1269</v>
      </c>
      <c r="AG1910" s="72">
        <v>1262</v>
      </c>
      <c r="AH1910" s="72">
        <v>1267</v>
      </c>
      <c r="AI1910" s="72">
        <v>6900</v>
      </c>
      <c r="AJ1910" s="72">
        <v>1267</v>
      </c>
      <c r="AK1910" s="72">
        <v>1278</v>
      </c>
      <c r="AL1910" s="72">
        <v>1262</v>
      </c>
      <c r="AM1910" s="72">
        <v>1267</v>
      </c>
      <c r="AN1910" s="72">
        <v>23800</v>
      </c>
      <c r="AO1910" s="72">
        <v>1265</v>
      </c>
      <c r="AP1910" s="72">
        <v>1265</v>
      </c>
      <c r="AQ1910" s="72">
        <v>1259</v>
      </c>
      <c r="AR1910" s="72">
        <v>1260</v>
      </c>
      <c r="AS1910" s="72">
        <v>9900</v>
      </c>
      <c r="AT1910" s="72">
        <v>1259</v>
      </c>
      <c r="AU1910" s="72">
        <v>1262</v>
      </c>
      <c r="AV1910" s="72">
        <v>1258</v>
      </c>
      <c r="AW1910" s="72">
        <v>1258</v>
      </c>
      <c r="AX1910" s="72">
        <v>3700</v>
      </c>
      <c r="AY1910" s="72">
        <v>1258</v>
      </c>
      <c r="AZ1910" s="72">
        <v>1260</v>
      </c>
      <c r="BA1910" s="72">
        <v>1258</v>
      </c>
      <c r="BB1910" s="72">
        <v>1260</v>
      </c>
      <c r="BC1910" s="72">
        <v>2900</v>
      </c>
    </row>
    <row r="1911" spans="1:55" s="72" customFormat="1" ht="15">
      <c r="A1911" s="15" t="s">
        <v>18</v>
      </c>
      <c r="B1911" s="30">
        <v>22</v>
      </c>
      <c r="C1911" s="30">
        <v>8084</v>
      </c>
      <c r="D1911" s="10" t="s">
        <v>1177</v>
      </c>
      <c r="E1911" s="15" t="s">
        <v>20</v>
      </c>
      <c r="F1911" s="15" t="s">
        <v>1175</v>
      </c>
      <c r="G1911" s="50">
        <v>1696</v>
      </c>
      <c r="H1911" s="50">
        <v>82</v>
      </c>
      <c r="I1911" s="58">
        <v>5.0799999999999998E-2</v>
      </c>
      <c r="J1911" s="50">
        <v>369000</v>
      </c>
      <c r="K1911" s="50">
        <v>1760</v>
      </c>
      <c r="L1911" s="53">
        <v>1692</v>
      </c>
      <c r="M1911" s="63">
        <f t="shared" si="217"/>
        <v>0.94117647058823528</v>
      </c>
      <c r="N1911" s="42" t="str">
        <f>IFERROR(VLOOKUP(C1911, マスタ!$E$2:$G$33, 3, TRUE), "")</f>
        <v>商業</v>
      </c>
      <c r="O1911" s="15" t="str">
        <f>IF(F1911 = "", "", TEXT( WORKDAY(TEXT(LEFT(F1911, FIND("(", F1911) - 1), "yyyy/mm/dd"), 1, マスタ!$A$2:$A$106), "yyyymmdd"))</f>
        <v>20170927</v>
      </c>
      <c r="P1911" s="16">
        <v>43005</v>
      </c>
      <c r="Q1911" s="56">
        <v>1694</v>
      </c>
      <c r="R1911" s="56">
        <v>1738</v>
      </c>
      <c r="S1911" s="56">
        <v>1691</v>
      </c>
      <c r="T1911" s="15" t="str">
        <f t="shared" si="218"/>
        <v>有</v>
      </c>
      <c r="U1911" s="15" t="str">
        <f t="shared" si="219"/>
        <v>無</v>
      </c>
      <c r="V1911" s="67">
        <f t="shared" si="220"/>
        <v>-1.179245283018826E-3</v>
      </c>
      <c r="W1911" s="17" t="s">
        <v>967</v>
      </c>
      <c r="X1911" s="46">
        <v>16</v>
      </c>
      <c r="Y1911" s="71">
        <f t="shared" si="221"/>
        <v>9.4339622641509422</v>
      </c>
      <c r="Z1911" s="72">
        <v>1694</v>
      </c>
      <c r="AA1911" s="72">
        <v>1704</v>
      </c>
      <c r="AB1911" s="72">
        <v>1694</v>
      </c>
      <c r="AC1911" s="72">
        <v>1704</v>
      </c>
      <c r="AD1911" s="72">
        <v>4100</v>
      </c>
      <c r="AE1911" s="72">
        <v>1704</v>
      </c>
      <c r="AF1911" s="72">
        <v>1704</v>
      </c>
      <c r="AG1911" s="72">
        <v>1691</v>
      </c>
      <c r="AH1911" s="72">
        <v>1703</v>
      </c>
      <c r="AI1911" s="72">
        <v>2200</v>
      </c>
      <c r="AJ1911" s="72">
        <v>1700</v>
      </c>
      <c r="AK1911" s="72">
        <v>1704</v>
      </c>
      <c r="AL1911" s="72">
        <v>1700</v>
      </c>
      <c r="AM1911" s="72">
        <v>1704</v>
      </c>
      <c r="AN1911" s="72">
        <v>1000</v>
      </c>
      <c r="AO1911" s="72">
        <v>1705</v>
      </c>
      <c r="AP1911" s="72">
        <v>1710</v>
      </c>
      <c r="AQ1911" s="72">
        <v>1704</v>
      </c>
      <c r="AR1911" s="72">
        <v>1704</v>
      </c>
      <c r="AS1911" s="72">
        <v>4600</v>
      </c>
      <c r="AT1911" s="72">
        <v>1710</v>
      </c>
      <c r="AU1911" s="72">
        <v>1710</v>
      </c>
      <c r="AV1911" s="72">
        <v>1710</v>
      </c>
      <c r="AW1911" s="72">
        <v>1710</v>
      </c>
      <c r="AX1911" s="72">
        <v>2500</v>
      </c>
      <c r="AY1911" s="72">
        <v>1715</v>
      </c>
      <c r="AZ1911" s="72">
        <v>1718</v>
      </c>
      <c r="BA1911" s="72">
        <v>1715</v>
      </c>
      <c r="BB1911" s="72">
        <v>1718</v>
      </c>
      <c r="BC1911" s="72">
        <v>1700</v>
      </c>
    </row>
    <row r="1912" spans="1:55" s="72" customFormat="1" ht="27">
      <c r="A1912" s="15" t="s">
        <v>18</v>
      </c>
      <c r="B1912" s="30">
        <v>23</v>
      </c>
      <c r="C1912" s="30">
        <v>9039</v>
      </c>
      <c r="D1912" s="10" t="s">
        <v>348</v>
      </c>
      <c r="E1912" s="15" t="s">
        <v>20</v>
      </c>
      <c r="F1912" s="15" t="s">
        <v>1175</v>
      </c>
      <c r="G1912" s="50">
        <v>6200</v>
      </c>
      <c r="H1912" s="50">
        <v>270</v>
      </c>
      <c r="I1912" s="58">
        <v>4.5499999999999999E-2</v>
      </c>
      <c r="J1912" s="50">
        <v>130300</v>
      </c>
      <c r="K1912" s="50">
        <v>6200</v>
      </c>
      <c r="L1912" s="53">
        <v>5910</v>
      </c>
      <c r="M1912" s="63">
        <f t="shared" si="217"/>
        <v>0</v>
      </c>
      <c r="N1912" s="42" t="str">
        <f>IFERROR(VLOOKUP(C1912, マスタ!$E$2:$G$33, 3, TRUE), "")</f>
        <v>陸運</v>
      </c>
      <c r="O1912" s="15" t="str">
        <f>IF(F1912 = "", "", TEXT( WORKDAY(TEXT(LEFT(F1912, FIND("(", F1912) - 1), "yyyy/mm/dd"), 1, マスタ!$A$2:$A$106), "yyyymmdd"))</f>
        <v>20170927</v>
      </c>
      <c r="P1912" s="16">
        <v>43005</v>
      </c>
      <c r="Q1912" s="56">
        <v>6220</v>
      </c>
      <c r="R1912" s="56">
        <v>6280</v>
      </c>
      <c r="S1912" s="56">
        <v>6060</v>
      </c>
      <c r="T1912" s="15" t="str">
        <f t="shared" si="218"/>
        <v>無</v>
      </c>
      <c r="U1912" s="15" t="str">
        <f t="shared" si="219"/>
        <v>有</v>
      </c>
      <c r="V1912" s="67">
        <f t="shared" si="220"/>
        <v>3.225806451612856E-3</v>
      </c>
      <c r="W1912" s="17" t="s">
        <v>969</v>
      </c>
      <c r="X1912" s="46">
        <v>-10</v>
      </c>
      <c r="Y1912" s="71">
        <f t="shared" si="221"/>
        <v>-1.6129032258064515</v>
      </c>
      <c r="Z1912" s="72">
        <v>6220</v>
      </c>
      <c r="AA1912" s="72">
        <v>6270</v>
      </c>
      <c r="AB1912" s="72">
        <v>6170</v>
      </c>
      <c r="AC1912" s="72">
        <v>6220</v>
      </c>
      <c r="AD1912" s="72">
        <v>6300</v>
      </c>
      <c r="AE1912" s="72">
        <v>6240</v>
      </c>
      <c r="AF1912" s="72">
        <v>6260</v>
      </c>
      <c r="AG1912" s="72">
        <v>6220</v>
      </c>
      <c r="AH1912" s="72">
        <v>6250</v>
      </c>
      <c r="AI1912" s="72">
        <v>2000</v>
      </c>
      <c r="AJ1912" s="72">
        <v>6270</v>
      </c>
      <c r="AK1912" s="72">
        <v>6280</v>
      </c>
      <c r="AL1912" s="72">
        <v>6260</v>
      </c>
      <c r="AM1912" s="72">
        <v>6260</v>
      </c>
      <c r="AN1912" s="72">
        <v>700</v>
      </c>
      <c r="AO1912" s="72">
        <v>6260</v>
      </c>
      <c r="AP1912" s="72">
        <v>6260</v>
      </c>
      <c r="AQ1912" s="72">
        <v>6250</v>
      </c>
      <c r="AR1912" s="72">
        <v>6250</v>
      </c>
      <c r="AS1912" s="72">
        <v>900</v>
      </c>
      <c r="AT1912" s="72">
        <v>6240</v>
      </c>
      <c r="AU1912" s="72">
        <v>6240</v>
      </c>
      <c r="AV1912" s="72">
        <v>6200</v>
      </c>
      <c r="AW1912" s="72">
        <v>6210</v>
      </c>
      <c r="AX1912" s="72">
        <v>4800</v>
      </c>
      <c r="AY1912" s="72">
        <v>6200</v>
      </c>
      <c r="AZ1912" s="72">
        <v>6200</v>
      </c>
      <c r="BA1912" s="72">
        <v>6170</v>
      </c>
      <c r="BB1912" s="72">
        <v>6180</v>
      </c>
      <c r="BC1912" s="72">
        <v>1600</v>
      </c>
    </row>
    <row r="1913" spans="1:55" s="72" customFormat="1" ht="15">
      <c r="A1913" s="15" t="s">
        <v>18</v>
      </c>
      <c r="B1913" s="30">
        <v>24</v>
      </c>
      <c r="C1913" s="30">
        <v>7867</v>
      </c>
      <c r="D1913" s="10" t="s">
        <v>578</v>
      </c>
      <c r="E1913" s="15" t="s">
        <v>20</v>
      </c>
      <c r="F1913" s="15" t="s">
        <v>1175</v>
      </c>
      <c r="G1913" s="50">
        <v>1480</v>
      </c>
      <c r="H1913" s="50">
        <v>64</v>
      </c>
      <c r="I1913" s="58">
        <v>4.5199999999999997E-2</v>
      </c>
      <c r="J1913" s="50">
        <v>895900</v>
      </c>
      <c r="K1913" s="50">
        <v>1485</v>
      </c>
      <c r="L1913" s="53">
        <v>1431</v>
      </c>
      <c r="M1913" s="63">
        <f t="shared" si="217"/>
        <v>9.2592592592592587E-2</v>
      </c>
      <c r="N1913" s="42" t="str">
        <f>IFERROR(VLOOKUP(C1913, マスタ!$E$2:$G$33, 3, TRUE), "")</f>
        <v>その他製品</v>
      </c>
      <c r="O1913" s="15" t="str">
        <f>IF(F1913 = "", "", TEXT( WORKDAY(TEXT(LEFT(F1913, FIND("(", F1913) - 1), "yyyy/mm/dd"), 1, マスタ!$A$2:$A$106), "yyyymmdd"))</f>
        <v>20170927</v>
      </c>
      <c r="P1913" s="16">
        <v>43005</v>
      </c>
      <c r="Q1913" s="56">
        <v>1470</v>
      </c>
      <c r="R1913" s="56">
        <v>1499</v>
      </c>
      <c r="S1913" s="56">
        <v>1462</v>
      </c>
      <c r="T1913" s="15" t="str">
        <f t="shared" si="218"/>
        <v>有</v>
      </c>
      <c r="U1913" s="15" t="str">
        <f t="shared" si="219"/>
        <v>無</v>
      </c>
      <c r="V1913" s="67">
        <f t="shared" si="220"/>
        <v>-6.7567567567567988E-3</v>
      </c>
      <c r="W1913" s="17" t="s">
        <v>967</v>
      </c>
      <c r="X1913" s="46">
        <v>6</v>
      </c>
      <c r="Y1913" s="71">
        <f t="shared" si="221"/>
        <v>4.0540540540540544</v>
      </c>
      <c r="Z1913" s="72">
        <v>1470</v>
      </c>
      <c r="AA1913" s="72">
        <v>1474</v>
      </c>
      <c r="AB1913" s="72">
        <v>1462</v>
      </c>
      <c r="AC1913" s="72">
        <v>1471</v>
      </c>
      <c r="AD1913" s="72">
        <v>40200</v>
      </c>
      <c r="AE1913" s="72">
        <v>1473</v>
      </c>
      <c r="AF1913" s="72">
        <v>1479</v>
      </c>
      <c r="AG1913" s="72">
        <v>1473</v>
      </c>
      <c r="AH1913" s="72">
        <v>1478</v>
      </c>
      <c r="AI1913" s="72">
        <v>12100</v>
      </c>
      <c r="AJ1913" s="72">
        <v>1479</v>
      </c>
      <c r="AK1913" s="72">
        <v>1480</v>
      </c>
      <c r="AL1913" s="72">
        <v>1475</v>
      </c>
      <c r="AM1913" s="72">
        <v>1476</v>
      </c>
      <c r="AN1913" s="72">
        <v>14300</v>
      </c>
      <c r="AO1913" s="72">
        <v>1477</v>
      </c>
      <c r="AP1913" s="72">
        <v>1479</v>
      </c>
      <c r="AQ1913" s="72">
        <v>1476</v>
      </c>
      <c r="AR1913" s="72">
        <v>1476</v>
      </c>
      <c r="AS1913" s="72">
        <v>3900</v>
      </c>
      <c r="AT1913" s="72">
        <v>1475</v>
      </c>
      <c r="AU1913" s="72">
        <v>1476</v>
      </c>
      <c r="AV1913" s="72">
        <v>1474</v>
      </c>
      <c r="AW1913" s="72">
        <v>1476</v>
      </c>
      <c r="AX1913" s="72">
        <v>1000</v>
      </c>
      <c r="AY1913" s="72">
        <v>1474</v>
      </c>
      <c r="AZ1913" s="72">
        <v>1477</v>
      </c>
      <c r="BA1913" s="72">
        <v>1474</v>
      </c>
      <c r="BB1913" s="72">
        <v>1476</v>
      </c>
      <c r="BC1913" s="72">
        <v>1900</v>
      </c>
    </row>
    <row r="1914" spans="1:55" s="72" customFormat="1" ht="15">
      <c r="A1914" s="15" t="s">
        <v>18</v>
      </c>
      <c r="B1914" s="30">
        <v>25</v>
      </c>
      <c r="C1914" s="30">
        <v>4027</v>
      </c>
      <c r="D1914" s="10" t="s">
        <v>1178</v>
      </c>
      <c r="E1914" s="15" t="s">
        <v>20</v>
      </c>
      <c r="F1914" s="15" t="s">
        <v>1175</v>
      </c>
      <c r="G1914" s="50">
        <v>2136</v>
      </c>
      <c r="H1914" s="50">
        <v>92</v>
      </c>
      <c r="I1914" s="58">
        <v>4.4999999999999998E-2</v>
      </c>
      <c r="J1914" s="50">
        <v>92000</v>
      </c>
      <c r="K1914" s="50">
        <v>2140</v>
      </c>
      <c r="L1914" s="53">
        <v>2016</v>
      </c>
      <c r="M1914" s="63">
        <f t="shared" si="217"/>
        <v>3.2258064516129031E-2</v>
      </c>
      <c r="N1914" s="42" t="str">
        <f>IFERROR(VLOOKUP(C1914, マスタ!$E$2:$G$33, 3, TRUE), "")</f>
        <v>化学・医薬品</v>
      </c>
      <c r="O1914" s="15" t="str">
        <f>IF(F1914 = "", "", TEXT( WORKDAY(TEXT(LEFT(F1914, FIND("(", F1914) - 1), "yyyy/mm/dd"), 1, マスタ!$A$2:$A$106), "yyyymmdd"))</f>
        <v>20170927</v>
      </c>
      <c r="P1914" s="16">
        <v>43005</v>
      </c>
      <c r="Q1914" s="56">
        <v>2150</v>
      </c>
      <c r="R1914" s="56">
        <v>2150</v>
      </c>
      <c r="S1914" s="56">
        <v>2062</v>
      </c>
      <c r="T1914" s="15" t="str">
        <f t="shared" si="218"/>
        <v>無</v>
      </c>
      <c r="U1914" s="15" t="str">
        <f t="shared" si="219"/>
        <v>有</v>
      </c>
      <c r="V1914" s="67">
        <f t="shared" si="220"/>
        <v>6.5543071161049404E-3</v>
      </c>
      <c r="W1914" s="17" t="s">
        <v>966</v>
      </c>
      <c r="X1914" s="46">
        <v>-21</v>
      </c>
      <c r="Y1914" s="71">
        <f t="shared" si="221"/>
        <v>-9.8314606741573023</v>
      </c>
      <c r="Z1914" s="72">
        <v>2150</v>
      </c>
      <c r="AA1914" s="72">
        <v>2150</v>
      </c>
      <c r="AB1914" s="72">
        <v>2132</v>
      </c>
      <c r="AC1914" s="72">
        <v>2150</v>
      </c>
      <c r="AD1914" s="72">
        <v>900</v>
      </c>
      <c r="AE1914" s="72">
        <v>2134</v>
      </c>
      <c r="AF1914" s="72">
        <v>2134</v>
      </c>
      <c r="AG1914" s="72">
        <v>2131</v>
      </c>
      <c r="AH1914" s="72">
        <v>2131</v>
      </c>
      <c r="AI1914" s="72">
        <v>500</v>
      </c>
      <c r="AJ1914" s="72">
        <v>2097</v>
      </c>
      <c r="AK1914" s="72">
        <v>2097</v>
      </c>
      <c r="AL1914" s="72">
        <v>2085</v>
      </c>
      <c r="AM1914" s="72">
        <v>2085</v>
      </c>
      <c r="AN1914" s="72">
        <v>200</v>
      </c>
      <c r="AS1914" s="72">
        <v>0</v>
      </c>
      <c r="AX1914" s="72">
        <v>0</v>
      </c>
      <c r="BC1914" s="72">
        <v>0</v>
      </c>
    </row>
    <row r="1915" spans="1:55" s="72" customFormat="1" ht="15">
      <c r="A1915" s="15" t="s">
        <v>18</v>
      </c>
      <c r="B1915" s="30">
        <v>28</v>
      </c>
      <c r="C1915" s="30">
        <v>9428</v>
      </c>
      <c r="D1915" s="10" t="s">
        <v>1150</v>
      </c>
      <c r="E1915" s="15" t="s">
        <v>20</v>
      </c>
      <c r="F1915" s="15" t="s">
        <v>1175</v>
      </c>
      <c r="G1915" s="50">
        <v>1250</v>
      </c>
      <c r="H1915" s="50">
        <v>52</v>
      </c>
      <c r="I1915" s="58">
        <v>4.3400000000000001E-2</v>
      </c>
      <c r="J1915" s="50">
        <v>268100</v>
      </c>
      <c r="K1915" s="50">
        <v>1250</v>
      </c>
      <c r="L1915" s="53">
        <v>1103</v>
      </c>
      <c r="M1915" s="63">
        <f t="shared" si="217"/>
        <v>0</v>
      </c>
      <c r="N1915" s="42" t="str">
        <f>IFERROR(VLOOKUP(C1915, マスタ!$E$2:$G$33, 3, TRUE), "")</f>
        <v>情報通信</v>
      </c>
      <c r="O1915" s="15" t="str">
        <f>IF(F1915 = "", "", TEXT( WORKDAY(TEXT(LEFT(F1915, FIND("(", F1915) - 1), "yyyy/mm/dd"), 1, マスタ!$A$2:$A$106), "yyyymmdd"))</f>
        <v>20170927</v>
      </c>
      <c r="P1915" s="16">
        <v>43005</v>
      </c>
      <c r="Q1915" s="56">
        <v>1367</v>
      </c>
      <c r="R1915" s="56">
        <v>1550</v>
      </c>
      <c r="S1915" s="56">
        <v>1313</v>
      </c>
      <c r="T1915" s="15" t="str">
        <f t="shared" si="218"/>
        <v>有</v>
      </c>
      <c r="U1915" s="15" t="str">
        <f t="shared" si="219"/>
        <v>有</v>
      </c>
      <c r="V1915" s="67">
        <f t="shared" si="220"/>
        <v>9.3599999999999905E-2</v>
      </c>
      <c r="W1915" s="17" t="s">
        <v>966</v>
      </c>
      <c r="X1915" s="46">
        <v>-12</v>
      </c>
      <c r="Y1915" s="71">
        <f t="shared" si="221"/>
        <v>-9.6</v>
      </c>
      <c r="AD1915" s="72">
        <v>0</v>
      </c>
      <c r="AE1915" s="72">
        <v>1367</v>
      </c>
      <c r="AF1915" s="72">
        <v>1430</v>
      </c>
      <c r="AG1915" s="72">
        <v>1354</v>
      </c>
      <c r="AH1915" s="72">
        <v>1386</v>
      </c>
      <c r="AI1915" s="72">
        <v>48400</v>
      </c>
      <c r="AJ1915" s="72">
        <v>1386</v>
      </c>
      <c r="AK1915" s="72">
        <v>1396</v>
      </c>
      <c r="AL1915" s="72">
        <v>1313</v>
      </c>
      <c r="AM1915" s="72">
        <v>1337</v>
      </c>
      <c r="AN1915" s="72">
        <v>28200</v>
      </c>
      <c r="AO1915" s="72">
        <v>1335</v>
      </c>
      <c r="AP1915" s="72">
        <v>1362</v>
      </c>
      <c r="AQ1915" s="72">
        <v>1333</v>
      </c>
      <c r="AR1915" s="72">
        <v>1352</v>
      </c>
      <c r="AS1915" s="72">
        <v>8700</v>
      </c>
      <c r="AT1915" s="72">
        <v>1350</v>
      </c>
      <c r="AU1915" s="72">
        <v>1464</v>
      </c>
      <c r="AV1915" s="72">
        <v>1349</v>
      </c>
      <c r="AW1915" s="72">
        <v>1463</v>
      </c>
      <c r="AX1915" s="72">
        <v>43700</v>
      </c>
      <c r="AY1915" s="72">
        <v>1457</v>
      </c>
      <c r="AZ1915" s="72">
        <v>1498</v>
      </c>
      <c r="BA1915" s="72">
        <v>1378</v>
      </c>
      <c r="BB1915" s="72">
        <v>1400</v>
      </c>
      <c r="BC1915" s="72">
        <v>64400</v>
      </c>
    </row>
    <row r="1916" spans="1:55" s="72" customFormat="1" ht="27">
      <c r="A1916" s="15" t="s">
        <v>18</v>
      </c>
      <c r="B1916" s="30">
        <v>29</v>
      </c>
      <c r="C1916" s="30">
        <v>5911</v>
      </c>
      <c r="D1916" s="10" t="s">
        <v>426</v>
      </c>
      <c r="E1916" s="15" t="s">
        <v>20</v>
      </c>
      <c r="F1916" s="15" t="s">
        <v>1175</v>
      </c>
      <c r="G1916" s="50">
        <v>2127</v>
      </c>
      <c r="H1916" s="50">
        <v>87</v>
      </c>
      <c r="I1916" s="58">
        <v>4.2599999999999999E-2</v>
      </c>
      <c r="J1916" s="50">
        <v>430000</v>
      </c>
      <c r="K1916" s="50">
        <v>2146</v>
      </c>
      <c r="L1916" s="53">
        <v>2033</v>
      </c>
      <c r="M1916" s="63">
        <f t="shared" si="217"/>
        <v>0.16814159292035399</v>
      </c>
      <c r="N1916" s="42" t="str">
        <f>IFERROR(VLOOKUP(C1916, マスタ!$E$2:$G$33, 3, TRUE), "")</f>
        <v>金属製品</v>
      </c>
      <c r="O1916" s="15" t="str">
        <f>IF(F1916 = "", "", TEXT( WORKDAY(TEXT(LEFT(F1916, FIND("(", F1916) - 1), "yyyy/mm/dd"), 1, マスタ!$A$2:$A$106), "yyyymmdd"))</f>
        <v>20170927</v>
      </c>
      <c r="P1916" s="16">
        <v>43005</v>
      </c>
      <c r="Q1916" s="56">
        <v>2140</v>
      </c>
      <c r="R1916" s="56">
        <v>2190</v>
      </c>
      <c r="S1916" s="56">
        <v>2119</v>
      </c>
      <c r="T1916" s="15" t="str">
        <f t="shared" si="218"/>
        <v>有</v>
      </c>
      <c r="U1916" s="15" t="str">
        <f t="shared" si="219"/>
        <v>有</v>
      </c>
      <c r="V1916" s="67">
        <f t="shared" si="220"/>
        <v>6.11189468735307E-3</v>
      </c>
      <c r="W1916" s="17" t="s">
        <v>966</v>
      </c>
      <c r="X1916" s="46">
        <v>-21</v>
      </c>
      <c r="Y1916" s="71">
        <f t="shared" si="221"/>
        <v>-9.873060648801129</v>
      </c>
      <c r="Z1916" s="72">
        <v>2140</v>
      </c>
      <c r="AA1916" s="72">
        <v>2140</v>
      </c>
      <c r="AB1916" s="72">
        <v>2128</v>
      </c>
      <c r="AC1916" s="72">
        <v>2131</v>
      </c>
      <c r="AD1916" s="72">
        <v>10900</v>
      </c>
      <c r="AE1916" s="72">
        <v>2131</v>
      </c>
      <c r="AF1916" s="72">
        <v>2131</v>
      </c>
      <c r="AG1916" s="72">
        <v>2119</v>
      </c>
      <c r="AH1916" s="72">
        <v>2126</v>
      </c>
      <c r="AI1916" s="72">
        <v>6200</v>
      </c>
      <c r="AJ1916" s="72">
        <v>2126</v>
      </c>
      <c r="AK1916" s="72">
        <v>2132</v>
      </c>
      <c r="AL1916" s="72">
        <v>2125</v>
      </c>
      <c r="AM1916" s="72">
        <v>2131</v>
      </c>
      <c r="AN1916" s="72">
        <v>1500</v>
      </c>
      <c r="AO1916" s="72">
        <v>2128</v>
      </c>
      <c r="AP1916" s="72">
        <v>2128</v>
      </c>
      <c r="AQ1916" s="72">
        <v>2119</v>
      </c>
      <c r="AR1916" s="72">
        <v>2123</v>
      </c>
      <c r="AS1916" s="72">
        <v>7500</v>
      </c>
      <c r="AT1916" s="72">
        <v>2124</v>
      </c>
      <c r="AU1916" s="72">
        <v>2136</v>
      </c>
      <c r="AV1916" s="72">
        <v>2124</v>
      </c>
      <c r="AW1916" s="72">
        <v>2136</v>
      </c>
      <c r="AX1916" s="72">
        <v>4100</v>
      </c>
      <c r="AY1916" s="72">
        <v>2135</v>
      </c>
      <c r="AZ1916" s="72">
        <v>2140</v>
      </c>
      <c r="BA1916" s="72">
        <v>2132</v>
      </c>
      <c r="BB1916" s="72">
        <v>2140</v>
      </c>
      <c r="BC1916" s="72">
        <v>11500</v>
      </c>
    </row>
    <row r="1917" spans="1:55" s="72" customFormat="1" ht="15">
      <c r="A1917" s="15" t="s">
        <v>18</v>
      </c>
      <c r="B1917" s="30">
        <v>30</v>
      </c>
      <c r="C1917" s="30">
        <v>3173</v>
      </c>
      <c r="D1917" s="10" t="s">
        <v>821</v>
      </c>
      <c r="E1917" s="15" t="s">
        <v>20</v>
      </c>
      <c r="F1917" s="15" t="s">
        <v>1175</v>
      </c>
      <c r="G1917" s="50">
        <v>1051</v>
      </c>
      <c r="H1917" s="50">
        <v>42</v>
      </c>
      <c r="I1917" s="58">
        <v>4.1599999999999998E-2</v>
      </c>
      <c r="J1917" s="50">
        <v>12800</v>
      </c>
      <c r="K1917" s="50">
        <v>1052</v>
      </c>
      <c r="L1917" s="53">
        <v>1017</v>
      </c>
      <c r="M1917" s="63">
        <f t="shared" si="217"/>
        <v>2.8571428571428571E-2</v>
      </c>
      <c r="N1917" s="42" t="str">
        <f>IFERROR(VLOOKUP(C1917, マスタ!$E$2:$G$33, 3, TRUE), "")</f>
        <v>繊維製品</v>
      </c>
      <c r="O1917" s="15" t="str">
        <f>IF(F1917 = "", "", TEXT( WORKDAY(TEXT(LEFT(F1917, FIND("(", F1917) - 1), "yyyy/mm/dd"), 1, マスタ!$A$2:$A$106), "yyyymmdd"))</f>
        <v>20170927</v>
      </c>
      <c r="P1917" s="16">
        <v>43005</v>
      </c>
      <c r="Q1917" s="56">
        <v>1051</v>
      </c>
      <c r="R1917" s="56">
        <v>1053</v>
      </c>
      <c r="S1917" s="56">
        <v>1023</v>
      </c>
      <c r="T1917" s="15" t="str">
        <f t="shared" si="218"/>
        <v>無</v>
      </c>
      <c r="U1917" s="15" t="str">
        <f t="shared" si="219"/>
        <v>有</v>
      </c>
      <c r="V1917" s="67">
        <f t="shared" si="220"/>
        <v>0</v>
      </c>
      <c r="W1917" s="17" t="s">
        <v>966</v>
      </c>
      <c r="X1917" s="46">
        <v>-10</v>
      </c>
      <c r="Y1917" s="71">
        <f t="shared" si="221"/>
        <v>-9.5147478591817318</v>
      </c>
      <c r="Z1917" s="72">
        <v>1051</v>
      </c>
      <c r="AA1917" s="72">
        <v>1053</v>
      </c>
      <c r="AB1917" s="72">
        <v>1040</v>
      </c>
      <c r="AC1917" s="72">
        <v>1040</v>
      </c>
      <c r="AD1917" s="72">
        <v>3800</v>
      </c>
      <c r="AI1917" s="72">
        <v>0</v>
      </c>
      <c r="AN1917" s="72">
        <v>0</v>
      </c>
      <c r="AO1917" s="72">
        <v>1045</v>
      </c>
      <c r="AP1917" s="72">
        <v>1045</v>
      </c>
      <c r="AQ1917" s="72">
        <v>1039</v>
      </c>
      <c r="AR1917" s="72">
        <v>1039</v>
      </c>
      <c r="AS1917" s="72">
        <v>400</v>
      </c>
      <c r="AX1917" s="72">
        <v>0</v>
      </c>
      <c r="BC1917" s="72">
        <v>0</v>
      </c>
    </row>
    <row r="1918" spans="1:55" s="72" customFormat="1" ht="15">
      <c r="A1918" s="15" t="s">
        <v>18</v>
      </c>
      <c r="B1918" s="30">
        <v>31</v>
      </c>
      <c r="C1918" s="30">
        <v>4674</v>
      </c>
      <c r="D1918" s="10" t="s">
        <v>308</v>
      </c>
      <c r="E1918" s="15" t="s">
        <v>20</v>
      </c>
      <c r="F1918" s="15" t="s">
        <v>1175</v>
      </c>
      <c r="G1918" s="50">
        <v>4280</v>
      </c>
      <c r="H1918" s="50">
        <v>170</v>
      </c>
      <c r="I1918" s="58">
        <v>4.1399999999999999E-2</v>
      </c>
      <c r="J1918" s="50">
        <v>75400</v>
      </c>
      <c r="K1918" s="50">
        <v>4315</v>
      </c>
      <c r="L1918" s="53">
        <v>4060</v>
      </c>
      <c r="M1918" s="63">
        <f t="shared" si="217"/>
        <v>0.13725490196078433</v>
      </c>
      <c r="N1918" s="42" t="str">
        <f>IFERROR(VLOOKUP(C1918, マスタ!$E$2:$G$33, 3, TRUE), "")</f>
        <v>化学・医薬品</v>
      </c>
      <c r="O1918" s="15" t="str">
        <f>IF(F1918 = "", "", TEXT( WORKDAY(TEXT(LEFT(F1918, FIND("(", F1918) - 1), "yyyy/mm/dd"), 1, マスタ!$A$2:$A$106), "yyyymmdd"))</f>
        <v>20170927</v>
      </c>
      <c r="P1918" s="16">
        <v>43005</v>
      </c>
      <c r="Q1918" s="56">
        <v>4255</v>
      </c>
      <c r="R1918" s="56">
        <v>4255</v>
      </c>
      <c r="S1918" s="56">
        <v>4165</v>
      </c>
      <c r="T1918" s="15" t="str">
        <f t="shared" si="218"/>
        <v>無</v>
      </c>
      <c r="U1918" s="15" t="str">
        <f t="shared" si="219"/>
        <v>有</v>
      </c>
      <c r="V1918" s="67">
        <f t="shared" si="220"/>
        <v>-5.8411214953271173E-3</v>
      </c>
      <c r="W1918" s="17" t="s">
        <v>966</v>
      </c>
      <c r="X1918" s="46">
        <v>-42</v>
      </c>
      <c r="Y1918" s="71">
        <f t="shared" si="221"/>
        <v>-9.8130841121495322</v>
      </c>
      <c r="Z1918" s="72">
        <v>4255</v>
      </c>
      <c r="AA1918" s="72">
        <v>4255</v>
      </c>
      <c r="AB1918" s="72">
        <v>4210</v>
      </c>
      <c r="AC1918" s="72">
        <v>4215</v>
      </c>
      <c r="AD1918" s="72">
        <v>1700</v>
      </c>
      <c r="AE1918" s="72">
        <v>4205</v>
      </c>
      <c r="AF1918" s="72">
        <v>4230</v>
      </c>
      <c r="AG1918" s="72">
        <v>4190</v>
      </c>
      <c r="AH1918" s="72">
        <v>4230</v>
      </c>
      <c r="AI1918" s="72">
        <v>900</v>
      </c>
      <c r="AN1918" s="72">
        <v>0</v>
      </c>
      <c r="AO1918" s="72">
        <v>4230</v>
      </c>
      <c r="AP1918" s="72">
        <v>4230</v>
      </c>
      <c r="AQ1918" s="72">
        <v>4225</v>
      </c>
      <c r="AR1918" s="72">
        <v>4225</v>
      </c>
      <c r="AS1918" s="72">
        <v>300</v>
      </c>
      <c r="AT1918" s="72">
        <v>4235</v>
      </c>
      <c r="AU1918" s="72">
        <v>4235</v>
      </c>
      <c r="AV1918" s="72">
        <v>4235</v>
      </c>
      <c r="AW1918" s="72">
        <v>4235</v>
      </c>
      <c r="AX1918" s="72">
        <v>200</v>
      </c>
      <c r="AY1918" s="72">
        <v>4225</v>
      </c>
      <c r="AZ1918" s="72">
        <v>4225</v>
      </c>
      <c r="BA1918" s="72">
        <v>4225</v>
      </c>
      <c r="BB1918" s="72">
        <v>4225</v>
      </c>
      <c r="BC1918" s="72">
        <v>200</v>
      </c>
    </row>
    <row r="1919" spans="1:55" s="72" customFormat="1" ht="27">
      <c r="A1919" s="15" t="s">
        <v>18</v>
      </c>
      <c r="B1919" s="30">
        <v>33</v>
      </c>
      <c r="C1919" s="30">
        <v>3443</v>
      </c>
      <c r="D1919" s="10" t="s">
        <v>1179</v>
      </c>
      <c r="E1919" s="15" t="s">
        <v>20</v>
      </c>
      <c r="F1919" s="15" t="s">
        <v>1175</v>
      </c>
      <c r="G1919" s="50">
        <v>6210</v>
      </c>
      <c r="H1919" s="50">
        <v>240</v>
      </c>
      <c r="I1919" s="58">
        <v>4.02E-2</v>
      </c>
      <c r="J1919" s="50">
        <v>44100</v>
      </c>
      <c r="K1919" s="50">
        <v>6250</v>
      </c>
      <c r="L1919" s="53">
        <v>5950</v>
      </c>
      <c r="M1919" s="63">
        <f t="shared" si="217"/>
        <v>0.13333333333333333</v>
      </c>
      <c r="N1919" s="42" t="str">
        <f>IFERROR(VLOOKUP(C1919, マスタ!$E$2:$G$33, 3, TRUE), "")</f>
        <v>繊維製品</v>
      </c>
      <c r="O1919" s="15" t="str">
        <f>IF(F1919 = "", "", TEXT( WORKDAY(TEXT(LEFT(F1919, FIND("(", F1919) - 1), "yyyy/mm/dd"), 1, マスタ!$A$2:$A$106), "yyyymmdd"))</f>
        <v>20170927</v>
      </c>
      <c r="P1919" s="16">
        <v>43005</v>
      </c>
      <c r="Q1919" s="56">
        <v>6280</v>
      </c>
      <c r="R1919" s="56">
        <v>6300</v>
      </c>
      <c r="S1919" s="56">
        <v>6230</v>
      </c>
      <c r="T1919" s="15" t="str">
        <f t="shared" si="218"/>
        <v>無</v>
      </c>
      <c r="U1919" s="15" t="str">
        <f t="shared" si="219"/>
        <v>無</v>
      </c>
      <c r="V1919" s="67">
        <f t="shared" si="220"/>
        <v>1.1272141706924366E-2</v>
      </c>
      <c r="W1919" s="17" t="s">
        <v>969</v>
      </c>
      <c r="X1919" s="46">
        <v>-30</v>
      </c>
      <c r="Y1919" s="71">
        <f t="shared" si="221"/>
        <v>-4.8309178743961354</v>
      </c>
      <c r="Z1919" s="72">
        <v>6280</v>
      </c>
      <c r="AA1919" s="72">
        <v>6290</v>
      </c>
      <c r="AB1919" s="72">
        <v>6250</v>
      </c>
      <c r="AC1919" s="72">
        <v>6270</v>
      </c>
      <c r="AD1919" s="72">
        <v>1700</v>
      </c>
      <c r="AE1919" s="72">
        <v>6240</v>
      </c>
      <c r="AF1919" s="72">
        <v>6250</v>
      </c>
      <c r="AG1919" s="72">
        <v>6230</v>
      </c>
      <c r="AH1919" s="72">
        <v>6250</v>
      </c>
      <c r="AI1919" s="72">
        <v>500</v>
      </c>
      <c r="AJ1919" s="72">
        <v>6240</v>
      </c>
      <c r="AK1919" s="72">
        <v>6260</v>
      </c>
      <c r="AL1919" s="72">
        <v>6240</v>
      </c>
      <c r="AM1919" s="72">
        <v>6260</v>
      </c>
      <c r="AN1919" s="72">
        <v>600</v>
      </c>
      <c r="AO1919" s="72">
        <v>6260</v>
      </c>
      <c r="AP1919" s="72">
        <v>6270</v>
      </c>
      <c r="AQ1919" s="72">
        <v>6240</v>
      </c>
      <c r="AR1919" s="72">
        <v>6240</v>
      </c>
      <c r="AS1919" s="72">
        <v>500</v>
      </c>
      <c r="AT1919" s="72">
        <v>6230</v>
      </c>
      <c r="AU1919" s="72">
        <v>6250</v>
      </c>
      <c r="AV1919" s="72">
        <v>6230</v>
      </c>
      <c r="AW1919" s="72">
        <v>6250</v>
      </c>
      <c r="AX1919" s="72">
        <v>300</v>
      </c>
      <c r="BC1919" s="72">
        <v>0</v>
      </c>
    </row>
    <row r="1920" spans="1:55" s="72" customFormat="1" ht="15">
      <c r="A1920" s="15" t="s">
        <v>18</v>
      </c>
      <c r="B1920" s="30">
        <v>35</v>
      </c>
      <c r="C1920" s="30">
        <v>9731</v>
      </c>
      <c r="D1920" s="10" t="s">
        <v>309</v>
      </c>
      <c r="E1920" s="15" t="s">
        <v>20</v>
      </c>
      <c r="F1920" s="15" t="s">
        <v>1175</v>
      </c>
      <c r="G1920" s="50">
        <v>3455</v>
      </c>
      <c r="H1920" s="50">
        <v>130</v>
      </c>
      <c r="I1920" s="58">
        <v>3.9100000000000003E-2</v>
      </c>
      <c r="J1920" s="50">
        <v>4600</v>
      </c>
      <c r="K1920" s="50">
        <v>3460</v>
      </c>
      <c r="L1920" s="53">
        <v>3320</v>
      </c>
      <c r="M1920" s="63">
        <f t="shared" si="217"/>
        <v>3.5714285714285712E-2</v>
      </c>
      <c r="N1920" s="42" t="str">
        <f>IFERROR(VLOOKUP(C1920, マスタ!$E$2:$G$33, 3, TRUE), "")</f>
        <v>サービス</v>
      </c>
      <c r="O1920" s="15" t="str">
        <f>IF(F1920 = "", "", TEXT( WORKDAY(TEXT(LEFT(F1920, FIND("(", F1920) - 1), "yyyy/mm/dd"), 1, マスタ!$A$2:$A$106), "yyyymmdd"))</f>
        <v>20170927</v>
      </c>
      <c r="P1920" s="16">
        <v>43005</v>
      </c>
      <c r="Q1920" s="56">
        <v>3410</v>
      </c>
      <c r="R1920" s="56">
        <v>3440</v>
      </c>
      <c r="S1920" s="56">
        <v>3400</v>
      </c>
      <c r="T1920" s="15" t="str">
        <f t="shared" si="218"/>
        <v>無</v>
      </c>
      <c r="U1920" s="15" t="str">
        <f t="shared" si="219"/>
        <v>無</v>
      </c>
      <c r="V1920" s="67">
        <f t="shared" si="220"/>
        <v>-1.3024602026049159E-2</v>
      </c>
      <c r="W1920" s="17" t="s">
        <v>967</v>
      </c>
      <c r="X1920" s="46">
        <v>0</v>
      </c>
      <c r="Y1920" s="71">
        <f t="shared" si="221"/>
        <v>0</v>
      </c>
      <c r="Z1920" s="72">
        <v>3410</v>
      </c>
      <c r="AA1920" s="72">
        <v>3410</v>
      </c>
      <c r="AB1920" s="72">
        <v>3410</v>
      </c>
      <c r="AC1920" s="72">
        <v>3410</v>
      </c>
      <c r="AD1920" s="72">
        <v>700</v>
      </c>
      <c r="AI1920" s="72">
        <v>0</v>
      </c>
      <c r="AN1920" s="72">
        <v>0</v>
      </c>
      <c r="AS1920" s="72">
        <v>0</v>
      </c>
      <c r="AX1920" s="72">
        <v>0</v>
      </c>
      <c r="BC1920" s="72">
        <v>0</v>
      </c>
    </row>
    <row r="1921" spans="1:55" s="72" customFormat="1" ht="15">
      <c r="A1921" s="15" t="s">
        <v>18</v>
      </c>
      <c r="B1921" s="30">
        <v>40</v>
      </c>
      <c r="C1921" s="30">
        <v>6289</v>
      </c>
      <c r="D1921" s="10" t="s">
        <v>1180</v>
      </c>
      <c r="E1921" s="15" t="s">
        <v>20</v>
      </c>
      <c r="F1921" s="15" t="s">
        <v>1175</v>
      </c>
      <c r="G1921" s="50">
        <v>3080</v>
      </c>
      <c r="H1921" s="50">
        <v>113</v>
      </c>
      <c r="I1921" s="58">
        <v>3.8100000000000002E-2</v>
      </c>
      <c r="J1921" s="50">
        <v>217400</v>
      </c>
      <c r="K1921" s="50">
        <v>3080</v>
      </c>
      <c r="L1921" s="53">
        <v>2945</v>
      </c>
      <c r="M1921" s="63">
        <f t="shared" si="217"/>
        <v>0</v>
      </c>
      <c r="N1921" s="42" t="str">
        <f>IFERROR(VLOOKUP(C1921, マスタ!$E$2:$G$33, 3, TRUE), "")</f>
        <v>機械</v>
      </c>
      <c r="O1921" s="15" t="str">
        <f>IF(F1921 = "", "", TEXT( WORKDAY(TEXT(LEFT(F1921, FIND("(", F1921) - 1), "yyyy/mm/dd"), 1, マスタ!$A$2:$A$106), "yyyymmdd"))</f>
        <v>20170927</v>
      </c>
      <c r="P1921" s="16">
        <v>43005</v>
      </c>
      <c r="Q1921" s="56">
        <v>3080</v>
      </c>
      <c r="R1921" s="56">
        <v>3130</v>
      </c>
      <c r="S1921" s="56">
        <v>3065</v>
      </c>
      <c r="T1921" s="15" t="str">
        <f t="shared" si="218"/>
        <v>有</v>
      </c>
      <c r="U1921" s="15" t="str">
        <f t="shared" si="219"/>
        <v>無</v>
      </c>
      <c r="V1921" s="67">
        <f t="shared" si="220"/>
        <v>0</v>
      </c>
      <c r="W1921" s="17" t="s">
        <v>967</v>
      </c>
      <c r="X1921" s="46">
        <v>30</v>
      </c>
      <c r="Y1921" s="71">
        <f t="shared" si="221"/>
        <v>9.7402597402597397</v>
      </c>
      <c r="Z1921" s="72">
        <v>3080</v>
      </c>
      <c r="AA1921" s="72">
        <v>3085</v>
      </c>
      <c r="AB1921" s="72">
        <v>3065</v>
      </c>
      <c r="AC1921" s="72">
        <v>3065</v>
      </c>
      <c r="AD1921" s="72">
        <v>8800</v>
      </c>
      <c r="AE1921" s="72">
        <v>3075</v>
      </c>
      <c r="AF1921" s="72">
        <v>3085</v>
      </c>
      <c r="AG1921" s="72">
        <v>3070</v>
      </c>
      <c r="AH1921" s="72">
        <v>3085</v>
      </c>
      <c r="AI1921" s="72">
        <v>2300</v>
      </c>
      <c r="AJ1921" s="72">
        <v>3085</v>
      </c>
      <c r="AK1921" s="72">
        <v>3110</v>
      </c>
      <c r="AL1921" s="72">
        <v>3085</v>
      </c>
      <c r="AM1921" s="72">
        <v>3110</v>
      </c>
      <c r="AN1921" s="72">
        <v>30400</v>
      </c>
      <c r="AO1921" s="72">
        <v>3115</v>
      </c>
      <c r="AP1921" s="72">
        <v>3115</v>
      </c>
      <c r="AQ1921" s="72">
        <v>3110</v>
      </c>
      <c r="AR1921" s="72">
        <v>3110</v>
      </c>
      <c r="AS1921" s="72">
        <v>4800</v>
      </c>
      <c r="AT1921" s="72">
        <v>3105</v>
      </c>
      <c r="AU1921" s="72">
        <v>3120</v>
      </c>
      <c r="AV1921" s="72">
        <v>3100</v>
      </c>
      <c r="AW1921" s="72">
        <v>3110</v>
      </c>
      <c r="AX1921" s="72">
        <v>9400</v>
      </c>
      <c r="AY1921" s="72">
        <v>3110</v>
      </c>
      <c r="AZ1921" s="72">
        <v>3130</v>
      </c>
      <c r="BA1921" s="72">
        <v>3110</v>
      </c>
      <c r="BB1921" s="72">
        <v>3115</v>
      </c>
      <c r="BC1921" s="72">
        <v>7600</v>
      </c>
    </row>
    <row r="1922" spans="1:55" s="72" customFormat="1" ht="15">
      <c r="A1922" s="15" t="s">
        <v>18</v>
      </c>
      <c r="B1922" s="30">
        <v>44</v>
      </c>
      <c r="C1922" s="30">
        <v>9551</v>
      </c>
      <c r="D1922" s="10" t="s">
        <v>1081</v>
      </c>
      <c r="E1922" s="15" t="s">
        <v>20</v>
      </c>
      <c r="F1922" s="15" t="s">
        <v>1175</v>
      </c>
      <c r="G1922" s="50">
        <v>3135</v>
      </c>
      <c r="H1922" s="50">
        <v>110</v>
      </c>
      <c r="I1922" s="58">
        <v>3.6400000000000002E-2</v>
      </c>
      <c r="J1922" s="50">
        <v>68500</v>
      </c>
      <c r="K1922" s="50">
        <v>3140</v>
      </c>
      <c r="L1922" s="53">
        <v>3025</v>
      </c>
      <c r="M1922" s="63">
        <f t="shared" si="217"/>
        <v>4.3478260869565216E-2</v>
      </c>
      <c r="N1922" s="42" t="str">
        <f>IFERROR(VLOOKUP(C1922, マスタ!$E$2:$G$33, 3, TRUE), "")</f>
        <v>電気ガス</v>
      </c>
      <c r="O1922" s="15" t="str">
        <f>IF(F1922 = "", "", TEXT( WORKDAY(TEXT(LEFT(F1922, FIND("(", F1922) - 1), "yyyy/mm/dd"), 1, マスタ!$A$2:$A$106), "yyyymmdd"))</f>
        <v>20170927</v>
      </c>
      <c r="P1922" s="16">
        <v>43005</v>
      </c>
      <c r="Q1922" s="56">
        <v>3125</v>
      </c>
      <c r="R1922" s="56">
        <v>3125</v>
      </c>
      <c r="S1922" s="56">
        <v>3065</v>
      </c>
      <c r="T1922" s="15" t="str">
        <f t="shared" si="218"/>
        <v>無</v>
      </c>
      <c r="U1922" s="15" t="str">
        <f t="shared" si="219"/>
        <v>有</v>
      </c>
      <c r="V1922" s="67">
        <f t="shared" si="220"/>
        <v>-3.1897926634768536E-3</v>
      </c>
      <c r="W1922" s="17" t="s">
        <v>966</v>
      </c>
      <c r="X1922" s="46">
        <v>-31</v>
      </c>
      <c r="Y1922" s="71">
        <f t="shared" si="221"/>
        <v>-9.8883572567783098</v>
      </c>
      <c r="Z1922" s="72">
        <v>3125</v>
      </c>
      <c r="AA1922" s="72">
        <v>3125</v>
      </c>
      <c r="AB1922" s="72">
        <v>3125</v>
      </c>
      <c r="AC1922" s="72">
        <v>3125</v>
      </c>
      <c r="AD1922" s="72">
        <v>1400</v>
      </c>
      <c r="AE1922" s="72">
        <v>3090</v>
      </c>
      <c r="AF1922" s="72">
        <v>3090</v>
      </c>
      <c r="AG1922" s="72">
        <v>3090</v>
      </c>
      <c r="AH1922" s="72">
        <v>3090</v>
      </c>
      <c r="AI1922" s="72">
        <v>300</v>
      </c>
      <c r="AJ1922" s="72">
        <v>3105</v>
      </c>
      <c r="AK1922" s="72">
        <v>3115</v>
      </c>
      <c r="AL1922" s="72">
        <v>3100</v>
      </c>
      <c r="AM1922" s="72">
        <v>3115</v>
      </c>
      <c r="AN1922" s="72">
        <v>800</v>
      </c>
      <c r="AO1922" s="72">
        <v>3105</v>
      </c>
      <c r="AP1922" s="72">
        <v>3105</v>
      </c>
      <c r="AQ1922" s="72">
        <v>3095</v>
      </c>
      <c r="AR1922" s="72">
        <v>3095</v>
      </c>
      <c r="AS1922" s="72">
        <v>600</v>
      </c>
      <c r="AX1922" s="72">
        <v>0</v>
      </c>
      <c r="BC1922" s="72">
        <v>0</v>
      </c>
    </row>
    <row r="1923" spans="1:55" s="72" customFormat="1" ht="15">
      <c r="A1923" s="15" t="s">
        <v>18</v>
      </c>
      <c r="B1923" s="30">
        <v>45</v>
      </c>
      <c r="C1923" s="30">
        <v>6961</v>
      </c>
      <c r="D1923" s="10" t="s">
        <v>289</v>
      </c>
      <c r="E1923" s="15" t="s">
        <v>20</v>
      </c>
      <c r="F1923" s="15" t="s">
        <v>1175</v>
      </c>
      <c r="G1923" s="50">
        <v>5000</v>
      </c>
      <c r="H1923" s="50">
        <v>175</v>
      </c>
      <c r="I1923" s="58">
        <v>3.6299999999999999E-2</v>
      </c>
      <c r="J1923" s="50">
        <v>143800</v>
      </c>
      <c r="K1923" s="50">
        <v>5050</v>
      </c>
      <c r="L1923" s="53">
        <v>4830</v>
      </c>
      <c r="M1923" s="63">
        <f t="shared" si="217"/>
        <v>0.22727272727272727</v>
      </c>
      <c r="N1923" s="42" t="str">
        <f>IFERROR(VLOOKUP(C1923, マスタ!$E$2:$G$33, 3, TRUE), "")</f>
        <v>電気</v>
      </c>
      <c r="O1923" s="15" t="str">
        <f>IF(F1923 = "", "", TEXT( WORKDAY(TEXT(LEFT(F1923, FIND("(", F1923) - 1), "yyyy/mm/dd"), 1, マスタ!$A$2:$A$106), "yyyymmdd"))</f>
        <v>20170927</v>
      </c>
      <c r="P1923" s="16">
        <v>43005</v>
      </c>
      <c r="Q1923" s="56">
        <v>4945</v>
      </c>
      <c r="R1923" s="56">
        <v>4970</v>
      </c>
      <c r="S1923" s="56">
        <v>4880</v>
      </c>
      <c r="T1923" s="15" t="str">
        <f t="shared" si="218"/>
        <v>無</v>
      </c>
      <c r="U1923" s="15" t="str">
        <f t="shared" si="219"/>
        <v>有</v>
      </c>
      <c r="V1923" s="67">
        <f t="shared" si="220"/>
        <v>-1.100000000000001E-2</v>
      </c>
      <c r="W1923" s="17" t="s">
        <v>966</v>
      </c>
      <c r="X1923" s="46">
        <v>-50</v>
      </c>
      <c r="Y1923" s="71">
        <f t="shared" si="221"/>
        <v>-10</v>
      </c>
      <c r="Z1923" s="72">
        <v>4945</v>
      </c>
      <c r="AA1923" s="72">
        <v>4965</v>
      </c>
      <c r="AB1923" s="72">
        <v>4930</v>
      </c>
      <c r="AC1923" s="72">
        <v>4945</v>
      </c>
      <c r="AD1923" s="72">
        <v>4700</v>
      </c>
      <c r="AE1923" s="72">
        <v>4940</v>
      </c>
      <c r="AF1923" s="72">
        <v>4960</v>
      </c>
      <c r="AG1923" s="72">
        <v>4880</v>
      </c>
      <c r="AH1923" s="72">
        <v>4960</v>
      </c>
      <c r="AI1923" s="72">
        <v>4500</v>
      </c>
      <c r="AJ1923" s="72">
        <v>4965</v>
      </c>
      <c r="AK1923" s="72">
        <v>4970</v>
      </c>
      <c r="AL1923" s="72">
        <v>4960</v>
      </c>
      <c r="AM1923" s="72">
        <v>4970</v>
      </c>
      <c r="AN1923" s="72">
        <v>700</v>
      </c>
      <c r="AO1923" s="72">
        <v>4965</v>
      </c>
      <c r="AP1923" s="72">
        <v>4965</v>
      </c>
      <c r="AQ1923" s="72">
        <v>4945</v>
      </c>
      <c r="AR1923" s="72">
        <v>4945</v>
      </c>
      <c r="AS1923" s="72">
        <v>1100</v>
      </c>
      <c r="AT1923" s="72">
        <v>4950</v>
      </c>
      <c r="AU1923" s="72">
        <v>4965</v>
      </c>
      <c r="AV1923" s="72">
        <v>4950</v>
      </c>
      <c r="AW1923" s="72">
        <v>4950</v>
      </c>
      <c r="AX1923" s="72">
        <v>1100</v>
      </c>
      <c r="AY1923" s="72">
        <v>4960</v>
      </c>
      <c r="AZ1923" s="72">
        <v>4960</v>
      </c>
      <c r="BA1923" s="72">
        <v>4960</v>
      </c>
      <c r="BB1923" s="72">
        <v>4960</v>
      </c>
      <c r="BC1923" s="72">
        <v>400</v>
      </c>
    </row>
    <row r="1924" spans="1:55" s="72" customFormat="1" ht="15">
      <c r="A1924" s="15" t="s">
        <v>18</v>
      </c>
      <c r="B1924" s="30">
        <v>46</v>
      </c>
      <c r="C1924" s="30">
        <v>4955</v>
      </c>
      <c r="D1924" s="10" t="s">
        <v>487</v>
      </c>
      <c r="E1924" s="15" t="s">
        <v>20</v>
      </c>
      <c r="F1924" s="15" t="s">
        <v>1175</v>
      </c>
      <c r="G1924" s="50">
        <v>1823</v>
      </c>
      <c r="H1924" s="50">
        <v>62</v>
      </c>
      <c r="I1924" s="58">
        <v>3.5200000000000002E-2</v>
      </c>
      <c r="J1924" s="50">
        <v>11300</v>
      </c>
      <c r="K1924" s="50">
        <v>1823</v>
      </c>
      <c r="L1924" s="53">
        <v>1749</v>
      </c>
      <c r="M1924" s="63">
        <f t="shared" si="217"/>
        <v>0</v>
      </c>
      <c r="N1924" s="42" t="str">
        <f>IFERROR(VLOOKUP(C1924, マスタ!$E$2:$G$33, 3, TRUE), "")</f>
        <v>化学・医薬品</v>
      </c>
      <c r="O1924" s="15" t="str">
        <f>IF(F1924 = "", "", TEXT( WORKDAY(TEXT(LEFT(F1924, FIND("(", F1924) - 1), "yyyy/mm/dd"), 1, マスタ!$A$2:$A$106), "yyyymmdd"))</f>
        <v>20170927</v>
      </c>
      <c r="P1924" s="16">
        <v>43005</v>
      </c>
      <c r="Q1924" s="56">
        <v>1821</v>
      </c>
      <c r="R1924" s="56">
        <v>1840</v>
      </c>
      <c r="S1924" s="56">
        <v>1807</v>
      </c>
      <c r="T1924" s="15" t="str">
        <f t="shared" si="218"/>
        <v>有</v>
      </c>
      <c r="U1924" s="15" t="str">
        <f t="shared" si="219"/>
        <v>無</v>
      </c>
      <c r="V1924" s="67">
        <f t="shared" si="220"/>
        <v>-1.0970927043335577E-3</v>
      </c>
      <c r="W1924" s="17" t="s">
        <v>967</v>
      </c>
      <c r="X1924" s="46">
        <v>10</v>
      </c>
      <c r="Y1924" s="71">
        <f t="shared" si="221"/>
        <v>5.4854635216675813</v>
      </c>
      <c r="Z1924" s="72">
        <v>1821</v>
      </c>
      <c r="AA1924" s="72">
        <v>1836</v>
      </c>
      <c r="AB1924" s="72">
        <v>1821</v>
      </c>
      <c r="AC1924" s="72">
        <v>1836</v>
      </c>
      <c r="AD1924" s="72">
        <v>1900</v>
      </c>
      <c r="AE1924" s="72">
        <v>1831</v>
      </c>
      <c r="AF1924" s="72">
        <v>1831</v>
      </c>
      <c r="AG1924" s="72">
        <v>1831</v>
      </c>
      <c r="AH1924" s="72">
        <v>1831</v>
      </c>
      <c r="AI1924" s="72">
        <v>100</v>
      </c>
      <c r="AN1924" s="72">
        <v>0</v>
      </c>
      <c r="AS1924" s="72">
        <v>0</v>
      </c>
      <c r="AX1924" s="72">
        <v>0</v>
      </c>
      <c r="BC1924" s="72">
        <v>0</v>
      </c>
    </row>
    <row r="1925" spans="1:55" s="72" customFormat="1" ht="15">
      <c r="A1925" s="15" t="s">
        <v>18</v>
      </c>
      <c r="B1925" s="30">
        <v>47</v>
      </c>
      <c r="C1925" s="30">
        <v>6078</v>
      </c>
      <c r="D1925" s="10" t="s">
        <v>1095</v>
      </c>
      <c r="E1925" s="15" t="s">
        <v>20</v>
      </c>
      <c r="F1925" s="15" t="s">
        <v>1175</v>
      </c>
      <c r="G1925" s="50">
        <v>4285</v>
      </c>
      <c r="H1925" s="50">
        <v>145</v>
      </c>
      <c r="I1925" s="58">
        <v>3.5000000000000003E-2</v>
      </c>
      <c r="J1925" s="50">
        <v>18800</v>
      </c>
      <c r="K1925" s="50">
        <v>4285</v>
      </c>
      <c r="L1925" s="53">
        <v>4150</v>
      </c>
      <c r="M1925" s="63">
        <f t="shared" si="217"/>
        <v>0</v>
      </c>
      <c r="N1925" s="42" t="str">
        <f>IFERROR(VLOOKUP(C1925, マスタ!$E$2:$G$33, 3, TRUE), "")</f>
        <v>機械</v>
      </c>
      <c r="O1925" s="15" t="str">
        <f>IF(F1925 = "", "", TEXT( WORKDAY(TEXT(LEFT(F1925, FIND("(", F1925) - 1), "yyyy/mm/dd"), 1, マスタ!$A$2:$A$106), "yyyymmdd"))</f>
        <v>20170927</v>
      </c>
      <c r="P1925" s="16">
        <v>43005</v>
      </c>
      <c r="Q1925" s="56">
        <v>4220</v>
      </c>
      <c r="R1925" s="56">
        <v>4435</v>
      </c>
      <c r="S1925" s="56">
        <v>4220</v>
      </c>
      <c r="T1925" s="15" t="str">
        <f t="shared" si="218"/>
        <v>有</v>
      </c>
      <c r="U1925" s="15" t="str">
        <f t="shared" si="219"/>
        <v>無</v>
      </c>
      <c r="V1925" s="67">
        <f t="shared" si="220"/>
        <v>-1.516919486581092E-2</v>
      </c>
      <c r="W1925" s="17" t="s">
        <v>967</v>
      </c>
      <c r="X1925" s="46">
        <v>55</v>
      </c>
      <c r="Y1925" s="71">
        <f t="shared" si="221"/>
        <v>12.835472578763126</v>
      </c>
      <c r="Z1925" s="72">
        <v>4220</v>
      </c>
      <c r="AA1925" s="72">
        <v>4245</v>
      </c>
      <c r="AB1925" s="72">
        <v>4220</v>
      </c>
      <c r="AC1925" s="72">
        <v>4235</v>
      </c>
      <c r="AD1925" s="72">
        <v>2500</v>
      </c>
      <c r="AE1925" s="72">
        <v>4240</v>
      </c>
      <c r="AF1925" s="72">
        <v>4240</v>
      </c>
      <c r="AG1925" s="72">
        <v>4230</v>
      </c>
      <c r="AH1925" s="72">
        <v>4235</v>
      </c>
      <c r="AI1925" s="72">
        <v>600</v>
      </c>
      <c r="AN1925" s="72">
        <v>0</v>
      </c>
      <c r="AO1925" s="72">
        <v>4260</v>
      </c>
      <c r="AP1925" s="72">
        <v>4270</v>
      </c>
      <c r="AQ1925" s="72">
        <v>4260</v>
      </c>
      <c r="AR1925" s="72">
        <v>4270</v>
      </c>
      <c r="AS1925" s="72">
        <v>300</v>
      </c>
      <c r="AT1925" s="72">
        <v>4275</v>
      </c>
      <c r="AU1925" s="72">
        <v>4275</v>
      </c>
      <c r="AV1925" s="72">
        <v>4275</v>
      </c>
      <c r="AW1925" s="72">
        <v>4275</v>
      </c>
      <c r="AX1925" s="72">
        <v>100</v>
      </c>
      <c r="AY1925" s="72">
        <v>4280</v>
      </c>
      <c r="AZ1925" s="72">
        <v>4280</v>
      </c>
      <c r="BA1925" s="72">
        <v>4275</v>
      </c>
      <c r="BB1925" s="72">
        <v>4275</v>
      </c>
      <c r="BC1925" s="72">
        <v>300</v>
      </c>
    </row>
    <row r="1926" spans="1:55" s="72" customFormat="1" ht="15">
      <c r="A1926" s="15" t="s">
        <v>18</v>
      </c>
      <c r="B1926" s="30">
        <v>48</v>
      </c>
      <c r="C1926" s="30">
        <v>1939</v>
      </c>
      <c r="D1926" s="10" t="s">
        <v>1181</v>
      </c>
      <c r="E1926" s="15" t="s">
        <v>20</v>
      </c>
      <c r="F1926" s="15" t="s">
        <v>1175</v>
      </c>
      <c r="G1926" s="50">
        <v>3130</v>
      </c>
      <c r="H1926" s="50">
        <v>105</v>
      </c>
      <c r="I1926" s="58">
        <v>3.4700000000000002E-2</v>
      </c>
      <c r="J1926" s="50">
        <v>55000</v>
      </c>
      <c r="K1926" s="50">
        <v>3135</v>
      </c>
      <c r="L1926" s="53">
        <v>3015</v>
      </c>
      <c r="M1926" s="63">
        <f t="shared" si="217"/>
        <v>4.1666666666666664E-2</v>
      </c>
      <c r="N1926" s="42" t="str">
        <f>IFERROR(VLOOKUP(C1926, マスタ!$E$2:$G$33, 3, TRUE), "")</f>
        <v>建設</v>
      </c>
      <c r="O1926" s="15" t="str">
        <f>IF(F1926 = "", "", TEXT( WORKDAY(TEXT(LEFT(F1926, FIND("(", F1926) - 1), "yyyy/mm/dd"), 1, マスタ!$A$2:$A$106), "yyyymmdd"))</f>
        <v>20170927</v>
      </c>
      <c r="P1926" s="16">
        <v>43005</v>
      </c>
      <c r="Q1926" s="56">
        <v>3070</v>
      </c>
      <c r="R1926" s="56">
        <v>3135</v>
      </c>
      <c r="S1926" s="56">
        <v>3010</v>
      </c>
      <c r="T1926" s="15" t="str">
        <f t="shared" si="218"/>
        <v>有</v>
      </c>
      <c r="U1926" s="15" t="str">
        <f t="shared" si="219"/>
        <v>有</v>
      </c>
      <c r="V1926" s="67">
        <f t="shared" si="220"/>
        <v>-1.9169329073482455E-2</v>
      </c>
      <c r="W1926" s="17" t="s">
        <v>968</v>
      </c>
      <c r="X1926" s="46">
        <v>62</v>
      </c>
      <c r="Y1926" s="71">
        <f t="shared" si="221"/>
        <v>19.808306709265175</v>
      </c>
      <c r="Z1926" s="72">
        <v>3070</v>
      </c>
      <c r="AA1926" s="72">
        <v>3070</v>
      </c>
      <c r="AB1926" s="72">
        <v>3070</v>
      </c>
      <c r="AC1926" s="72">
        <v>3070</v>
      </c>
      <c r="AD1926" s="72">
        <v>600</v>
      </c>
      <c r="AE1926" s="72">
        <v>3085</v>
      </c>
      <c r="AF1926" s="72">
        <v>3085</v>
      </c>
      <c r="AG1926" s="72">
        <v>3085</v>
      </c>
      <c r="AH1926" s="72">
        <v>3085</v>
      </c>
      <c r="AI1926" s="72">
        <v>100</v>
      </c>
      <c r="AJ1926" s="72">
        <v>3135</v>
      </c>
      <c r="AK1926" s="72">
        <v>3135</v>
      </c>
      <c r="AL1926" s="72">
        <v>3135</v>
      </c>
      <c r="AM1926" s="72">
        <v>3135</v>
      </c>
      <c r="AN1926" s="72">
        <v>100</v>
      </c>
      <c r="AS1926" s="72">
        <v>0</v>
      </c>
      <c r="AX1926" s="72">
        <v>0</v>
      </c>
      <c r="BC1926" s="72">
        <v>0</v>
      </c>
    </row>
    <row r="1927" spans="1:55" s="72" customFormat="1" ht="15">
      <c r="A1927" s="15" t="s">
        <v>18</v>
      </c>
      <c r="B1927" s="30">
        <v>1</v>
      </c>
      <c r="C1927" s="30">
        <v>9428</v>
      </c>
      <c r="D1927" s="10" t="s">
        <v>1150</v>
      </c>
      <c r="E1927" s="15" t="s">
        <v>20</v>
      </c>
      <c r="F1927" s="15" t="s">
        <v>1183</v>
      </c>
      <c r="G1927" s="50">
        <v>1550</v>
      </c>
      <c r="H1927" s="50">
        <v>300</v>
      </c>
      <c r="I1927" s="58">
        <v>0.24</v>
      </c>
      <c r="J1927" s="50">
        <v>802300</v>
      </c>
      <c r="K1927" s="50">
        <v>1550</v>
      </c>
      <c r="L1927" s="53">
        <v>1313</v>
      </c>
      <c r="M1927" s="63">
        <f t="shared" si="217"/>
        <v>0</v>
      </c>
      <c r="N1927" s="42" t="str">
        <f>IFERROR(VLOOKUP(C1927, マスタ!$E$2:$G$33, 3, TRUE), "")</f>
        <v>情報通信</v>
      </c>
      <c r="O1927" s="15" t="str">
        <f>IF(F1927 = "", "", TEXT( WORKDAY(TEXT(LEFT(F1927, FIND("(", F1927) - 1), "yyyy/mm/dd"), 1, マスタ!$A$2:$A$106), "yyyymmdd"))</f>
        <v>20170928</v>
      </c>
      <c r="P1927" s="16">
        <v>43006</v>
      </c>
      <c r="Q1927" s="56">
        <v>1710</v>
      </c>
      <c r="R1927" s="56">
        <v>1826</v>
      </c>
      <c r="S1927" s="56">
        <v>1477</v>
      </c>
      <c r="T1927" s="15" t="str">
        <f t="shared" si="218"/>
        <v>有</v>
      </c>
      <c r="U1927" s="15" t="str">
        <f t="shared" si="219"/>
        <v>有</v>
      </c>
      <c r="V1927" s="67">
        <f t="shared" si="220"/>
        <v>0.10322580645161294</v>
      </c>
      <c r="W1927" s="17" t="s">
        <v>968</v>
      </c>
      <c r="X1927" s="46">
        <v>31</v>
      </c>
      <c r="Y1927" s="71">
        <f t="shared" si="221"/>
        <v>20</v>
      </c>
      <c r="AD1927" s="72">
        <v>0</v>
      </c>
      <c r="AE1927" s="72">
        <v>1710</v>
      </c>
      <c r="AF1927" s="72">
        <v>1763</v>
      </c>
      <c r="AG1927" s="72">
        <v>1697</v>
      </c>
      <c r="AH1927" s="72">
        <v>1700</v>
      </c>
      <c r="AI1927" s="72">
        <v>86000</v>
      </c>
      <c r="AJ1927" s="72">
        <v>1704</v>
      </c>
      <c r="AK1927" s="72">
        <v>1745</v>
      </c>
      <c r="AL1927" s="72">
        <v>1630</v>
      </c>
      <c r="AM1927" s="72">
        <v>1675</v>
      </c>
      <c r="AN1927" s="72">
        <v>84600</v>
      </c>
      <c r="AO1927" s="72">
        <v>1674</v>
      </c>
      <c r="AP1927" s="72">
        <v>1730</v>
      </c>
      <c r="AQ1927" s="72">
        <v>1650</v>
      </c>
      <c r="AR1927" s="72">
        <v>1716</v>
      </c>
      <c r="AS1927" s="72">
        <v>37500</v>
      </c>
      <c r="AT1927" s="72">
        <v>1715</v>
      </c>
      <c r="AU1927" s="72">
        <v>1826</v>
      </c>
      <c r="AV1927" s="72">
        <v>1715</v>
      </c>
      <c r="AW1927" s="72">
        <v>1826</v>
      </c>
      <c r="AX1927" s="72">
        <v>132100</v>
      </c>
      <c r="AY1927" s="72">
        <v>1825</v>
      </c>
      <c r="AZ1927" s="72">
        <v>1825</v>
      </c>
      <c r="BA1927" s="72">
        <v>1743</v>
      </c>
      <c r="BB1927" s="72">
        <v>1750</v>
      </c>
      <c r="BC1927" s="72">
        <v>84800</v>
      </c>
    </row>
    <row r="1928" spans="1:55" s="72" customFormat="1" ht="27">
      <c r="A1928" s="15" t="s">
        <v>18</v>
      </c>
      <c r="B1928" s="30">
        <v>2</v>
      </c>
      <c r="C1928" s="30">
        <v>3918</v>
      </c>
      <c r="D1928" s="10" t="s">
        <v>1184</v>
      </c>
      <c r="E1928" s="15" t="s">
        <v>20</v>
      </c>
      <c r="F1928" s="15" t="s">
        <v>1183</v>
      </c>
      <c r="G1928" s="50">
        <v>3290</v>
      </c>
      <c r="H1928" s="50">
        <v>454</v>
      </c>
      <c r="I1928" s="58">
        <v>0.16009999999999999</v>
      </c>
      <c r="J1928" s="50">
        <v>555500</v>
      </c>
      <c r="K1928" s="50">
        <v>3290</v>
      </c>
      <c r="L1928" s="53">
        <v>2981</v>
      </c>
      <c r="M1928" s="63">
        <f t="shared" si="217"/>
        <v>0</v>
      </c>
      <c r="N1928" s="42" t="str">
        <f>IFERROR(VLOOKUP(C1928, マスタ!$E$2:$G$33, 3, TRUE), "")</f>
        <v>パルプ・紙</v>
      </c>
      <c r="O1928" s="15" t="str">
        <f>IF(F1928 = "", "", TEXT( WORKDAY(TEXT(LEFT(F1928, FIND("(", F1928) - 1), "yyyy/mm/dd"), 1, マスタ!$A$2:$A$106), "yyyymmdd"))</f>
        <v>20170928</v>
      </c>
      <c r="P1928" s="16">
        <v>43006</v>
      </c>
      <c r="Q1928" s="56">
        <v>3480</v>
      </c>
      <c r="R1928" s="56">
        <v>3620</v>
      </c>
      <c r="S1928" s="56">
        <v>3210</v>
      </c>
      <c r="T1928" s="15" t="str">
        <f t="shared" si="218"/>
        <v>有</v>
      </c>
      <c r="U1928" s="15" t="str">
        <f t="shared" si="219"/>
        <v>有</v>
      </c>
      <c r="V1928" s="67">
        <f t="shared" si="220"/>
        <v>5.7750759878419489E-2</v>
      </c>
      <c r="W1928" s="17" t="s">
        <v>966</v>
      </c>
      <c r="X1928" s="46">
        <v>-32</v>
      </c>
      <c r="Y1928" s="71">
        <f t="shared" si="221"/>
        <v>-9.7264437689969618</v>
      </c>
      <c r="AD1928" s="72">
        <v>0</v>
      </c>
      <c r="AE1928" s="72">
        <v>3480</v>
      </c>
      <c r="AF1928" s="72">
        <v>3620</v>
      </c>
      <c r="AG1928" s="72">
        <v>3430</v>
      </c>
      <c r="AH1928" s="72">
        <v>3550</v>
      </c>
      <c r="AI1928" s="72">
        <v>199200</v>
      </c>
      <c r="AJ1928" s="72">
        <v>3545</v>
      </c>
      <c r="AK1928" s="72">
        <v>3580</v>
      </c>
      <c r="AL1928" s="72">
        <v>3400</v>
      </c>
      <c r="AM1928" s="72">
        <v>3405</v>
      </c>
      <c r="AN1928" s="72">
        <v>75400</v>
      </c>
      <c r="AO1928" s="72">
        <v>3410</v>
      </c>
      <c r="AP1928" s="72">
        <v>3460</v>
      </c>
      <c r="AQ1928" s="72">
        <v>3390</v>
      </c>
      <c r="AR1928" s="72">
        <v>3435</v>
      </c>
      <c r="AS1928" s="72">
        <v>30200</v>
      </c>
      <c r="AT1928" s="72">
        <v>3425</v>
      </c>
      <c r="AU1928" s="72">
        <v>3450</v>
      </c>
      <c r="AV1928" s="72">
        <v>3420</v>
      </c>
      <c r="AW1928" s="72">
        <v>3435</v>
      </c>
      <c r="AX1928" s="72">
        <v>12300</v>
      </c>
      <c r="AY1928" s="72">
        <v>3435</v>
      </c>
      <c r="AZ1928" s="72">
        <v>3495</v>
      </c>
      <c r="BA1928" s="72">
        <v>3425</v>
      </c>
      <c r="BB1928" s="72">
        <v>3445</v>
      </c>
      <c r="BC1928" s="72">
        <v>27100</v>
      </c>
    </row>
    <row r="1929" spans="1:55" s="72" customFormat="1" ht="15">
      <c r="A1929" s="15" t="s">
        <v>18</v>
      </c>
      <c r="B1929" s="30">
        <v>3</v>
      </c>
      <c r="C1929" s="30">
        <v>4295</v>
      </c>
      <c r="D1929" s="10" t="s">
        <v>525</v>
      </c>
      <c r="E1929" s="15" t="s">
        <v>20</v>
      </c>
      <c r="F1929" s="15" t="s">
        <v>1183</v>
      </c>
      <c r="G1929" s="50">
        <v>1371</v>
      </c>
      <c r="H1929" s="50">
        <v>157</v>
      </c>
      <c r="I1929" s="58">
        <v>0.1293</v>
      </c>
      <c r="J1929" s="50">
        <v>378500</v>
      </c>
      <c r="K1929" s="50">
        <v>1425</v>
      </c>
      <c r="L1929" s="53">
        <v>1204</v>
      </c>
      <c r="M1929" s="63">
        <f t="shared" si="217"/>
        <v>0.24434389140271492</v>
      </c>
      <c r="N1929" s="42" t="str">
        <f>IFERROR(VLOOKUP(C1929, マスタ!$E$2:$G$33, 3, TRUE), "")</f>
        <v>化学・医薬品</v>
      </c>
      <c r="O1929" s="15" t="str">
        <f>IF(F1929 = "", "", TEXT( WORKDAY(TEXT(LEFT(F1929, FIND("(", F1929) - 1), "yyyy/mm/dd"), 1, マスタ!$A$2:$A$106), "yyyymmdd"))</f>
        <v>20170928</v>
      </c>
      <c r="P1929" s="16">
        <v>43006</v>
      </c>
      <c r="Q1929" s="56">
        <v>1341</v>
      </c>
      <c r="R1929" s="56">
        <v>1360</v>
      </c>
      <c r="S1929" s="56">
        <v>1275</v>
      </c>
      <c r="T1929" s="15" t="str">
        <f t="shared" si="218"/>
        <v>有</v>
      </c>
      <c r="U1929" s="15" t="str">
        <f t="shared" si="219"/>
        <v>有</v>
      </c>
      <c r="V1929" s="67">
        <f t="shared" si="220"/>
        <v>-2.1881838074398252E-2</v>
      </c>
      <c r="W1929" s="17" t="s">
        <v>966</v>
      </c>
      <c r="X1929" s="46">
        <v>-13</v>
      </c>
      <c r="Y1929" s="71">
        <f t="shared" si="221"/>
        <v>-9.4821298322392416</v>
      </c>
      <c r="Z1929" s="72">
        <v>1341</v>
      </c>
      <c r="AA1929" s="72">
        <v>1360</v>
      </c>
      <c r="AB1929" s="72">
        <v>1313</v>
      </c>
      <c r="AC1929" s="72">
        <v>1318</v>
      </c>
      <c r="AD1929" s="72">
        <v>16100</v>
      </c>
      <c r="AE1929" s="72">
        <v>1325</v>
      </c>
      <c r="AF1929" s="72">
        <v>1349</v>
      </c>
      <c r="AG1929" s="72">
        <v>1325</v>
      </c>
      <c r="AH1929" s="72">
        <v>1349</v>
      </c>
      <c r="AI1929" s="72">
        <v>3700</v>
      </c>
      <c r="AJ1929" s="72">
        <v>1345</v>
      </c>
      <c r="AK1929" s="72">
        <v>1346</v>
      </c>
      <c r="AL1929" s="72">
        <v>1297</v>
      </c>
      <c r="AM1929" s="72">
        <v>1303</v>
      </c>
      <c r="AN1929" s="72">
        <v>11300</v>
      </c>
      <c r="AO1929" s="72">
        <v>1303</v>
      </c>
      <c r="AP1929" s="72">
        <v>1317</v>
      </c>
      <c r="AQ1929" s="72">
        <v>1301</v>
      </c>
      <c r="AR1929" s="72">
        <v>1302</v>
      </c>
      <c r="AS1929" s="72">
        <v>2700</v>
      </c>
      <c r="AT1929" s="72">
        <v>1303</v>
      </c>
      <c r="AU1929" s="72">
        <v>1306</v>
      </c>
      <c r="AV1929" s="72">
        <v>1303</v>
      </c>
      <c r="AW1929" s="72">
        <v>1306</v>
      </c>
      <c r="AX1929" s="72">
        <v>900</v>
      </c>
      <c r="AY1929" s="72">
        <v>1303</v>
      </c>
      <c r="AZ1929" s="72">
        <v>1303</v>
      </c>
      <c r="BA1929" s="72">
        <v>1303</v>
      </c>
      <c r="BB1929" s="72">
        <v>1303</v>
      </c>
      <c r="BC1929" s="72">
        <v>200</v>
      </c>
    </row>
    <row r="1930" spans="1:55" s="72" customFormat="1" ht="15">
      <c r="A1930" s="15" t="s">
        <v>18</v>
      </c>
      <c r="B1930" s="30">
        <v>4</v>
      </c>
      <c r="C1930" s="30">
        <v>8543</v>
      </c>
      <c r="D1930" s="10" t="s">
        <v>1185</v>
      </c>
      <c r="E1930" s="15" t="s">
        <v>20</v>
      </c>
      <c r="F1930" s="15" t="s">
        <v>1183</v>
      </c>
      <c r="G1930" s="50">
        <v>2055</v>
      </c>
      <c r="H1930" s="50">
        <v>178</v>
      </c>
      <c r="I1930" s="58">
        <v>9.4799999999999995E-2</v>
      </c>
      <c r="J1930" s="50">
        <v>200500</v>
      </c>
      <c r="K1930" s="50">
        <v>2098</v>
      </c>
      <c r="L1930" s="53">
        <v>2000</v>
      </c>
      <c r="M1930" s="63">
        <f t="shared" si="217"/>
        <v>0.43877551020408162</v>
      </c>
      <c r="N1930" s="42" t="str">
        <f>IFERROR(VLOOKUP(C1930, マスタ!$E$2:$G$33, 3, TRUE), "")</f>
        <v>銀行・ノンバンク</v>
      </c>
      <c r="O1930" s="15" t="str">
        <f>IF(F1930 = "", "", TEXT( WORKDAY(TEXT(LEFT(F1930, FIND("(", F1930) - 1), "yyyy/mm/dd"), 1, マスタ!$A$2:$A$106), "yyyymmdd"))</f>
        <v>20170928</v>
      </c>
      <c r="P1930" s="16">
        <v>43006</v>
      </c>
      <c r="Q1930" s="56">
        <v>2055</v>
      </c>
      <c r="R1930" s="56">
        <v>2055</v>
      </c>
      <c r="S1930" s="56">
        <v>2010</v>
      </c>
      <c r="T1930" s="15" t="str">
        <f t="shared" si="218"/>
        <v>無</v>
      </c>
      <c r="U1930" s="15" t="str">
        <f t="shared" si="219"/>
        <v>有</v>
      </c>
      <c r="V1930" s="67">
        <f t="shared" si="220"/>
        <v>0</v>
      </c>
      <c r="W1930" s="17" t="s">
        <v>966</v>
      </c>
      <c r="X1930" s="46">
        <v>-20</v>
      </c>
      <c r="Y1930" s="71">
        <f t="shared" si="221"/>
        <v>-9.7323600973236015</v>
      </c>
      <c r="Z1930" s="72">
        <v>2055</v>
      </c>
      <c r="AA1930" s="72">
        <v>2055</v>
      </c>
      <c r="AB1930" s="72">
        <v>2045</v>
      </c>
      <c r="AC1930" s="72">
        <v>2045</v>
      </c>
      <c r="AD1930" s="72">
        <v>15500</v>
      </c>
      <c r="AE1930" s="72">
        <v>2045</v>
      </c>
      <c r="AF1930" s="72">
        <v>2045</v>
      </c>
      <c r="AG1930" s="72">
        <v>2032</v>
      </c>
      <c r="AH1930" s="72">
        <v>2032</v>
      </c>
      <c r="AI1930" s="72">
        <v>4400</v>
      </c>
      <c r="AJ1930" s="72">
        <v>2034</v>
      </c>
      <c r="AK1930" s="72">
        <v>2035</v>
      </c>
      <c r="AL1930" s="72">
        <v>2027</v>
      </c>
      <c r="AM1930" s="72">
        <v>2027</v>
      </c>
      <c r="AN1930" s="72">
        <v>3900</v>
      </c>
      <c r="AO1930" s="72">
        <v>2031</v>
      </c>
      <c r="AP1930" s="72">
        <v>2031</v>
      </c>
      <c r="AQ1930" s="72">
        <v>2030</v>
      </c>
      <c r="AR1930" s="72">
        <v>2030</v>
      </c>
      <c r="AS1930" s="72">
        <v>500</v>
      </c>
      <c r="AT1930" s="72">
        <v>2030</v>
      </c>
      <c r="AU1930" s="72">
        <v>2030</v>
      </c>
      <c r="AV1930" s="72">
        <v>2026</v>
      </c>
      <c r="AW1930" s="72">
        <v>2026</v>
      </c>
      <c r="AX1930" s="72">
        <v>2500</v>
      </c>
      <c r="AY1930" s="72">
        <v>2025</v>
      </c>
      <c r="AZ1930" s="72">
        <v>2028</v>
      </c>
      <c r="BA1930" s="72">
        <v>2025</v>
      </c>
      <c r="BB1930" s="72">
        <v>2028</v>
      </c>
      <c r="BC1930" s="72">
        <v>1700</v>
      </c>
    </row>
    <row r="1931" spans="1:55" s="72" customFormat="1" ht="15">
      <c r="A1931" s="15" t="s">
        <v>18</v>
      </c>
      <c r="B1931" s="30">
        <v>5</v>
      </c>
      <c r="C1931" s="30">
        <v>6958</v>
      </c>
      <c r="D1931" s="10" t="s">
        <v>297</v>
      </c>
      <c r="E1931" s="15" t="s">
        <v>20</v>
      </c>
      <c r="F1931" s="15" t="s">
        <v>1183</v>
      </c>
      <c r="G1931" s="50">
        <v>1099</v>
      </c>
      <c r="H1931" s="50">
        <v>74</v>
      </c>
      <c r="I1931" s="58">
        <v>7.22E-2</v>
      </c>
      <c r="J1931" s="50">
        <v>1503400</v>
      </c>
      <c r="K1931" s="50">
        <v>1118</v>
      </c>
      <c r="L1931" s="53">
        <v>1065</v>
      </c>
      <c r="M1931" s="63">
        <f t="shared" si="217"/>
        <v>0.35849056603773582</v>
      </c>
      <c r="N1931" s="42" t="str">
        <f>IFERROR(VLOOKUP(C1931, マスタ!$E$2:$G$33, 3, TRUE), "")</f>
        <v>電気</v>
      </c>
      <c r="O1931" s="15" t="str">
        <f>IF(F1931 = "", "", TEXT( WORKDAY(TEXT(LEFT(F1931, FIND("(", F1931) - 1), "yyyy/mm/dd"), 1, マスタ!$A$2:$A$106), "yyyymmdd"))</f>
        <v>20170928</v>
      </c>
      <c r="P1931" s="16">
        <v>43006</v>
      </c>
      <c r="Q1931" s="56">
        <v>1110</v>
      </c>
      <c r="R1931" s="56">
        <v>1131</v>
      </c>
      <c r="S1931" s="56">
        <v>1091</v>
      </c>
      <c r="T1931" s="15" t="str">
        <f t="shared" si="218"/>
        <v>有</v>
      </c>
      <c r="U1931" s="15" t="str">
        <f t="shared" si="219"/>
        <v>有</v>
      </c>
      <c r="V1931" s="67">
        <f t="shared" si="220"/>
        <v>1.0009099181073733E-2</v>
      </c>
      <c r="W1931" s="17" t="s">
        <v>966</v>
      </c>
      <c r="X1931" s="46">
        <v>-10</v>
      </c>
      <c r="Y1931" s="71">
        <f t="shared" si="221"/>
        <v>-9.0991810737033667</v>
      </c>
      <c r="Z1931" s="72">
        <v>1110</v>
      </c>
      <c r="AA1931" s="72">
        <v>1114</v>
      </c>
      <c r="AB1931" s="72">
        <v>1091</v>
      </c>
      <c r="AC1931" s="72">
        <v>1104</v>
      </c>
      <c r="AD1931" s="72">
        <v>159900</v>
      </c>
      <c r="AE1931" s="72">
        <v>1102</v>
      </c>
      <c r="AF1931" s="72">
        <v>1110</v>
      </c>
      <c r="AG1931" s="72">
        <v>1099</v>
      </c>
      <c r="AH1931" s="72">
        <v>1110</v>
      </c>
      <c r="AI1931" s="72">
        <v>36000</v>
      </c>
      <c r="AJ1931" s="72">
        <v>1108</v>
      </c>
      <c r="AK1931" s="72">
        <v>1116</v>
      </c>
      <c r="AL1931" s="72">
        <v>1106</v>
      </c>
      <c r="AM1931" s="72">
        <v>1111</v>
      </c>
      <c r="AN1931" s="72">
        <v>67300</v>
      </c>
      <c r="AO1931" s="72">
        <v>1110</v>
      </c>
      <c r="AP1931" s="72">
        <v>1114</v>
      </c>
      <c r="AQ1931" s="72">
        <v>1110</v>
      </c>
      <c r="AR1931" s="72">
        <v>1113</v>
      </c>
      <c r="AS1931" s="72">
        <v>17800</v>
      </c>
      <c r="AT1931" s="72">
        <v>1114</v>
      </c>
      <c r="AU1931" s="72">
        <v>1122</v>
      </c>
      <c r="AV1931" s="72">
        <v>1097</v>
      </c>
      <c r="AW1931" s="72">
        <v>1100</v>
      </c>
      <c r="AX1931" s="72">
        <v>137400</v>
      </c>
      <c r="AY1931" s="72">
        <v>1099</v>
      </c>
      <c r="AZ1931" s="72">
        <v>1100</v>
      </c>
      <c r="BA1931" s="72">
        <v>1091</v>
      </c>
      <c r="BB1931" s="72">
        <v>1091</v>
      </c>
      <c r="BC1931" s="72">
        <v>42700</v>
      </c>
    </row>
    <row r="1932" spans="1:55" s="72" customFormat="1" ht="15">
      <c r="A1932" s="15" t="s">
        <v>18</v>
      </c>
      <c r="B1932" s="30">
        <v>6</v>
      </c>
      <c r="C1932" s="30">
        <v>9322</v>
      </c>
      <c r="D1932" s="10" t="s">
        <v>24</v>
      </c>
      <c r="E1932" s="15" t="s">
        <v>20</v>
      </c>
      <c r="F1932" s="15" t="s">
        <v>1183</v>
      </c>
      <c r="G1932" s="50">
        <v>2444</v>
      </c>
      <c r="H1932" s="50">
        <v>159</v>
      </c>
      <c r="I1932" s="58">
        <v>6.9599999999999995E-2</v>
      </c>
      <c r="J1932" s="50">
        <v>15700</v>
      </c>
      <c r="K1932" s="50">
        <v>2444</v>
      </c>
      <c r="L1932" s="53">
        <v>2246</v>
      </c>
      <c r="M1932" s="63">
        <f t="shared" si="217"/>
        <v>0</v>
      </c>
      <c r="N1932" s="42" t="str">
        <f>IFERROR(VLOOKUP(C1932, マスタ!$E$2:$G$33, 3, TRUE), "")</f>
        <v>倉庫・運輸</v>
      </c>
      <c r="O1932" s="15" t="str">
        <f>IF(F1932 = "", "", TEXT( WORKDAY(TEXT(LEFT(F1932, FIND("(", F1932) - 1), "yyyy/mm/dd"), 1, マスタ!$A$2:$A$106), "yyyymmdd"))</f>
        <v>20170928</v>
      </c>
      <c r="P1932" s="16">
        <v>43006</v>
      </c>
      <c r="Q1932" s="56">
        <v>2440</v>
      </c>
      <c r="R1932" s="56">
        <v>2440</v>
      </c>
      <c r="S1932" s="56">
        <v>2326</v>
      </c>
      <c r="T1932" s="15" t="str">
        <f t="shared" si="218"/>
        <v>無</v>
      </c>
      <c r="U1932" s="15" t="str">
        <f t="shared" si="219"/>
        <v>有</v>
      </c>
      <c r="V1932" s="67">
        <f t="shared" si="220"/>
        <v>-1.6366612111292644E-3</v>
      </c>
      <c r="W1932" s="17" t="s">
        <v>966</v>
      </c>
      <c r="X1932" s="46">
        <v>-24</v>
      </c>
      <c r="Y1932" s="71">
        <f t="shared" si="221"/>
        <v>-9.8199672667757767</v>
      </c>
      <c r="Z1932" s="72">
        <v>2440</v>
      </c>
      <c r="AA1932" s="72">
        <v>2440</v>
      </c>
      <c r="AB1932" s="72">
        <v>2440</v>
      </c>
      <c r="AC1932" s="72">
        <v>2440</v>
      </c>
      <c r="AD1932" s="72">
        <v>500</v>
      </c>
      <c r="AE1932" s="72">
        <v>2419</v>
      </c>
      <c r="AF1932" s="72">
        <v>2419</v>
      </c>
      <c r="AG1932" s="72">
        <v>2419</v>
      </c>
      <c r="AH1932" s="72">
        <v>2419</v>
      </c>
      <c r="AI1932" s="72">
        <v>100</v>
      </c>
      <c r="AJ1932" s="72">
        <v>2410</v>
      </c>
      <c r="AK1932" s="72">
        <v>2410</v>
      </c>
      <c r="AL1932" s="72">
        <v>2410</v>
      </c>
      <c r="AM1932" s="72">
        <v>2410</v>
      </c>
      <c r="AN1932" s="72">
        <v>100</v>
      </c>
      <c r="AO1932" s="72">
        <v>2409</v>
      </c>
      <c r="AP1932" s="72">
        <v>2409</v>
      </c>
      <c r="AQ1932" s="72">
        <v>2406</v>
      </c>
      <c r="AR1932" s="72">
        <v>2406</v>
      </c>
      <c r="AS1932" s="72">
        <v>200</v>
      </c>
      <c r="AT1932" s="72">
        <v>2400</v>
      </c>
      <c r="AU1932" s="72">
        <v>2400</v>
      </c>
      <c r="AV1932" s="72">
        <v>2400</v>
      </c>
      <c r="AW1932" s="72">
        <v>2400</v>
      </c>
      <c r="AX1932" s="72">
        <v>100</v>
      </c>
      <c r="AY1932" s="72">
        <v>2392</v>
      </c>
      <c r="AZ1932" s="72">
        <v>2394</v>
      </c>
      <c r="BA1932" s="72">
        <v>2392</v>
      </c>
      <c r="BB1932" s="72">
        <v>2394</v>
      </c>
      <c r="BC1932" s="72">
        <v>200</v>
      </c>
    </row>
    <row r="1933" spans="1:55" s="72" customFormat="1" ht="15">
      <c r="A1933" s="15" t="s">
        <v>18</v>
      </c>
      <c r="B1933" s="30">
        <v>7</v>
      </c>
      <c r="C1933" s="30">
        <v>9384</v>
      </c>
      <c r="D1933" s="10" t="s">
        <v>412</v>
      </c>
      <c r="E1933" s="15" t="s">
        <v>20</v>
      </c>
      <c r="F1933" s="15" t="s">
        <v>1183</v>
      </c>
      <c r="G1933" s="50">
        <v>1728</v>
      </c>
      <c r="H1933" s="50">
        <v>112</v>
      </c>
      <c r="I1933" s="58">
        <v>6.93E-2</v>
      </c>
      <c r="J1933" s="50">
        <v>38500</v>
      </c>
      <c r="K1933" s="50">
        <v>1744</v>
      </c>
      <c r="L1933" s="53">
        <v>1646</v>
      </c>
      <c r="M1933" s="63">
        <f t="shared" si="217"/>
        <v>0.16326530612244897</v>
      </c>
      <c r="N1933" s="42" t="str">
        <f>IFERROR(VLOOKUP(C1933, マスタ!$E$2:$G$33, 3, TRUE), "")</f>
        <v>倉庫・運輸</v>
      </c>
      <c r="O1933" s="15" t="str">
        <f>IF(F1933 = "", "", TEXT( WORKDAY(TEXT(LEFT(F1933, FIND("(", F1933) - 1), "yyyy/mm/dd"), 1, マスタ!$A$2:$A$106), "yyyymmdd"))</f>
        <v>20170928</v>
      </c>
      <c r="P1933" s="16">
        <v>43006</v>
      </c>
      <c r="Q1933" s="56">
        <v>1704</v>
      </c>
      <c r="R1933" s="56">
        <v>1724</v>
      </c>
      <c r="S1933" s="56">
        <v>1645</v>
      </c>
      <c r="T1933" s="15" t="str">
        <f t="shared" si="218"/>
        <v>有</v>
      </c>
      <c r="U1933" s="15" t="str">
        <f t="shared" si="219"/>
        <v>有</v>
      </c>
      <c r="V1933" s="67">
        <f t="shared" si="220"/>
        <v>-1.388888888888884E-2</v>
      </c>
      <c r="W1933" s="17" t="s">
        <v>967</v>
      </c>
      <c r="X1933" s="46">
        <v>20</v>
      </c>
      <c r="Y1933" s="71">
        <f t="shared" si="221"/>
        <v>11.574074074074073</v>
      </c>
      <c r="Z1933" s="72">
        <v>1704</v>
      </c>
      <c r="AA1933" s="72">
        <v>1712</v>
      </c>
      <c r="AB1933" s="72">
        <v>1704</v>
      </c>
      <c r="AC1933" s="72">
        <v>1707</v>
      </c>
      <c r="AD1933" s="72">
        <v>3500</v>
      </c>
      <c r="AE1933" s="72">
        <v>1704</v>
      </c>
      <c r="AF1933" s="72">
        <v>1708</v>
      </c>
      <c r="AG1933" s="72">
        <v>1701</v>
      </c>
      <c r="AH1933" s="72">
        <v>1708</v>
      </c>
      <c r="AI1933" s="72">
        <v>1800</v>
      </c>
      <c r="AJ1933" s="72">
        <v>1705</v>
      </c>
      <c r="AK1933" s="72">
        <v>1712</v>
      </c>
      <c r="AL1933" s="72">
        <v>1705</v>
      </c>
      <c r="AM1933" s="72">
        <v>1712</v>
      </c>
      <c r="AN1933" s="72">
        <v>300</v>
      </c>
      <c r="AO1933" s="72">
        <v>1714</v>
      </c>
      <c r="AP1933" s="72">
        <v>1721</v>
      </c>
      <c r="AQ1933" s="72">
        <v>1714</v>
      </c>
      <c r="AR1933" s="72">
        <v>1721</v>
      </c>
      <c r="AS1933" s="72">
        <v>300</v>
      </c>
      <c r="AT1933" s="72">
        <v>1723</v>
      </c>
      <c r="AU1933" s="72">
        <v>1724</v>
      </c>
      <c r="AV1933" s="72">
        <v>1721</v>
      </c>
      <c r="AW1933" s="72">
        <v>1724</v>
      </c>
      <c r="AX1933" s="72">
        <v>400</v>
      </c>
      <c r="AY1933" s="72">
        <v>1718</v>
      </c>
      <c r="AZ1933" s="72">
        <v>1718</v>
      </c>
      <c r="BA1933" s="72">
        <v>1714</v>
      </c>
      <c r="BB1933" s="72">
        <v>1714</v>
      </c>
      <c r="BC1933" s="72">
        <v>500</v>
      </c>
    </row>
    <row r="1934" spans="1:55" s="72" customFormat="1" ht="15">
      <c r="A1934" s="15" t="s">
        <v>18</v>
      </c>
      <c r="B1934" s="30">
        <v>9</v>
      </c>
      <c r="C1934" s="30">
        <v>4514</v>
      </c>
      <c r="D1934" s="10" t="s">
        <v>111</v>
      </c>
      <c r="E1934" s="15" t="s">
        <v>20</v>
      </c>
      <c r="F1934" s="15" t="s">
        <v>1183</v>
      </c>
      <c r="G1934" s="50">
        <v>1822</v>
      </c>
      <c r="H1934" s="50">
        <v>112</v>
      </c>
      <c r="I1934" s="58">
        <v>6.5500000000000003E-2</v>
      </c>
      <c r="J1934" s="50">
        <v>251600</v>
      </c>
      <c r="K1934" s="50">
        <v>1822</v>
      </c>
      <c r="L1934" s="53">
        <v>1713</v>
      </c>
      <c r="M1934" s="63">
        <f t="shared" si="217"/>
        <v>0</v>
      </c>
      <c r="N1934" s="42" t="str">
        <f>IFERROR(VLOOKUP(C1934, マスタ!$E$2:$G$33, 3, TRUE), "")</f>
        <v>化学・医薬品</v>
      </c>
      <c r="O1934" s="15" t="str">
        <f>IF(F1934 = "", "", TEXT( WORKDAY(TEXT(LEFT(F1934, FIND("(", F1934) - 1), "yyyy/mm/dd"), 1, マスタ!$A$2:$A$106), "yyyymmdd"))</f>
        <v>20170928</v>
      </c>
      <c r="P1934" s="16">
        <v>43006</v>
      </c>
      <c r="Q1934" s="56">
        <v>1814</v>
      </c>
      <c r="R1934" s="56">
        <v>1825</v>
      </c>
      <c r="S1934" s="56">
        <v>1789</v>
      </c>
      <c r="T1934" s="15" t="str">
        <f t="shared" si="218"/>
        <v>無</v>
      </c>
      <c r="U1934" s="15" t="str">
        <f t="shared" si="219"/>
        <v>有</v>
      </c>
      <c r="V1934" s="67">
        <f t="shared" si="220"/>
        <v>-4.3907793633369829E-3</v>
      </c>
      <c r="W1934" s="17" t="s">
        <v>969</v>
      </c>
      <c r="X1934" s="46">
        <v>-9</v>
      </c>
      <c r="Y1934" s="71">
        <f t="shared" si="221"/>
        <v>-4.9396267837541163</v>
      </c>
      <c r="Z1934" s="72">
        <v>1814</v>
      </c>
      <c r="AA1934" s="72">
        <v>1821</v>
      </c>
      <c r="AB1934" s="72">
        <v>1810</v>
      </c>
      <c r="AC1934" s="72">
        <v>1810</v>
      </c>
      <c r="AD1934" s="72">
        <v>11000</v>
      </c>
      <c r="AE1934" s="72">
        <v>1817</v>
      </c>
      <c r="AF1934" s="72">
        <v>1824</v>
      </c>
      <c r="AG1934" s="72">
        <v>1815</v>
      </c>
      <c r="AH1934" s="72">
        <v>1823</v>
      </c>
      <c r="AI1934" s="72">
        <v>9500</v>
      </c>
      <c r="AJ1934" s="72">
        <v>1824</v>
      </c>
      <c r="AK1934" s="72">
        <v>1825</v>
      </c>
      <c r="AL1934" s="72">
        <v>1809</v>
      </c>
      <c r="AM1934" s="72">
        <v>1812</v>
      </c>
      <c r="AN1934" s="72">
        <v>2900</v>
      </c>
      <c r="AO1934" s="72">
        <v>1811</v>
      </c>
      <c r="AP1934" s="72">
        <v>1811</v>
      </c>
      <c r="AQ1934" s="72">
        <v>1804</v>
      </c>
      <c r="AR1934" s="72">
        <v>1804</v>
      </c>
      <c r="AS1934" s="72">
        <v>3800</v>
      </c>
      <c r="AT1934" s="72">
        <v>1805</v>
      </c>
      <c r="AU1934" s="72">
        <v>1810</v>
      </c>
      <c r="AV1934" s="72">
        <v>1805</v>
      </c>
      <c r="AW1934" s="72">
        <v>1805</v>
      </c>
      <c r="AX1934" s="72">
        <v>1900</v>
      </c>
      <c r="AY1934" s="72">
        <v>1804</v>
      </c>
      <c r="AZ1934" s="72">
        <v>1804</v>
      </c>
      <c r="BA1934" s="72">
        <v>1804</v>
      </c>
      <c r="BB1934" s="72">
        <v>1804</v>
      </c>
      <c r="BC1934" s="72">
        <v>100</v>
      </c>
    </row>
    <row r="1935" spans="1:55" s="72" customFormat="1" ht="15">
      <c r="A1935" s="15" t="s">
        <v>18</v>
      </c>
      <c r="B1935" s="30">
        <v>11</v>
      </c>
      <c r="C1935" s="30">
        <v>3230</v>
      </c>
      <c r="D1935" s="10" t="s">
        <v>144</v>
      </c>
      <c r="E1935" s="15" t="s">
        <v>20</v>
      </c>
      <c r="F1935" s="15" t="s">
        <v>1183</v>
      </c>
      <c r="G1935" s="50">
        <v>1670</v>
      </c>
      <c r="H1935" s="50">
        <v>100</v>
      </c>
      <c r="I1935" s="58">
        <v>6.3700000000000007E-2</v>
      </c>
      <c r="J1935" s="50">
        <v>150100</v>
      </c>
      <c r="K1935" s="50">
        <v>1704</v>
      </c>
      <c r="L1935" s="53">
        <v>1552</v>
      </c>
      <c r="M1935" s="63">
        <f t="shared" si="217"/>
        <v>0.22368421052631579</v>
      </c>
      <c r="N1935" s="42" t="str">
        <f>IFERROR(VLOOKUP(C1935, マスタ!$E$2:$G$33, 3, TRUE), "")</f>
        <v>繊維製品</v>
      </c>
      <c r="O1935" s="15" t="str">
        <f>IF(F1935 = "", "", TEXT( WORKDAY(TEXT(LEFT(F1935, FIND("(", F1935) - 1), "yyyy/mm/dd"), 1, マスタ!$A$2:$A$106), "yyyymmdd"))</f>
        <v>20170928</v>
      </c>
      <c r="P1935" s="16">
        <v>43006</v>
      </c>
      <c r="Q1935" s="56">
        <v>1697</v>
      </c>
      <c r="R1935" s="56">
        <v>1750</v>
      </c>
      <c r="S1935" s="56">
        <v>1664</v>
      </c>
      <c r="T1935" s="15" t="str">
        <f t="shared" si="218"/>
        <v>有</v>
      </c>
      <c r="U1935" s="15" t="str">
        <f t="shared" si="219"/>
        <v>有</v>
      </c>
      <c r="V1935" s="67">
        <f t="shared" si="220"/>
        <v>1.6167664670658777E-2</v>
      </c>
      <c r="W1935" s="17" t="s">
        <v>968</v>
      </c>
      <c r="X1935" s="46">
        <v>33</v>
      </c>
      <c r="Y1935" s="71">
        <f t="shared" si="221"/>
        <v>19.76047904191617</v>
      </c>
      <c r="Z1935" s="72">
        <v>1697</v>
      </c>
      <c r="AA1935" s="72">
        <v>1716</v>
      </c>
      <c r="AB1935" s="72">
        <v>1688</v>
      </c>
      <c r="AC1935" s="72">
        <v>1716</v>
      </c>
      <c r="AD1935" s="72">
        <v>37800</v>
      </c>
      <c r="AE1935" s="72">
        <v>1716</v>
      </c>
      <c r="AF1935" s="72">
        <v>1750</v>
      </c>
      <c r="AG1935" s="72">
        <v>1716</v>
      </c>
      <c r="AH1935" s="72">
        <v>1745</v>
      </c>
      <c r="AI1935" s="72">
        <v>16400</v>
      </c>
      <c r="AJ1935" s="72">
        <v>1735</v>
      </c>
      <c r="AK1935" s="72">
        <v>1749</v>
      </c>
      <c r="AL1935" s="72">
        <v>1710</v>
      </c>
      <c r="AM1935" s="72">
        <v>1735</v>
      </c>
      <c r="AN1935" s="72">
        <v>12900</v>
      </c>
      <c r="AO1935" s="72">
        <v>1732</v>
      </c>
      <c r="AP1935" s="72">
        <v>1732</v>
      </c>
      <c r="AQ1935" s="72">
        <v>1700</v>
      </c>
      <c r="AR1935" s="72">
        <v>1701</v>
      </c>
      <c r="AS1935" s="72">
        <v>8600</v>
      </c>
      <c r="AT1935" s="72">
        <v>1707</v>
      </c>
      <c r="AU1935" s="72">
        <v>1709</v>
      </c>
      <c r="AV1935" s="72">
        <v>1701</v>
      </c>
      <c r="AW1935" s="72">
        <v>1707</v>
      </c>
      <c r="AX1935" s="72">
        <v>2500</v>
      </c>
      <c r="AY1935" s="72">
        <v>1707</v>
      </c>
      <c r="AZ1935" s="72">
        <v>1709</v>
      </c>
      <c r="BA1935" s="72">
        <v>1703</v>
      </c>
      <c r="BB1935" s="72">
        <v>1709</v>
      </c>
      <c r="BC1935" s="72">
        <v>1300</v>
      </c>
    </row>
    <row r="1936" spans="1:55" s="72" customFormat="1" ht="15">
      <c r="A1936" s="15" t="s">
        <v>18</v>
      </c>
      <c r="B1936" s="30">
        <v>12</v>
      </c>
      <c r="C1936" s="30">
        <v>6937</v>
      </c>
      <c r="D1936" s="10" t="s">
        <v>1103</v>
      </c>
      <c r="E1936" s="15" t="s">
        <v>20</v>
      </c>
      <c r="F1936" s="15" t="s">
        <v>1183</v>
      </c>
      <c r="G1936" s="50">
        <v>1227</v>
      </c>
      <c r="H1936" s="50">
        <v>73</v>
      </c>
      <c r="I1936" s="58">
        <v>6.3299999999999995E-2</v>
      </c>
      <c r="J1936" s="50">
        <v>1400000</v>
      </c>
      <c r="K1936" s="50">
        <v>1265</v>
      </c>
      <c r="L1936" s="53">
        <v>1162</v>
      </c>
      <c r="M1936" s="63">
        <f t="shared" si="217"/>
        <v>0.36893203883495146</v>
      </c>
      <c r="N1936" s="42" t="str">
        <f>IFERROR(VLOOKUP(C1936, マスタ!$E$2:$G$33, 3, TRUE), "")</f>
        <v>電気</v>
      </c>
      <c r="O1936" s="15" t="str">
        <f>IF(F1936 = "", "", TEXT( WORKDAY(TEXT(LEFT(F1936, FIND("(", F1936) - 1), "yyyy/mm/dd"), 1, マスタ!$A$2:$A$106), "yyyymmdd"))</f>
        <v>20170928</v>
      </c>
      <c r="P1936" s="16">
        <v>43006</v>
      </c>
      <c r="Q1936" s="56">
        <v>1233</v>
      </c>
      <c r="R1936" s="56">
        <v>1277</v>
      </c>
      <c r="S1936" s="56">
        <v>1202</v>
      </c>
      <c r="T1936" s="15" t="str">
        <f t="shared" si="218"/>
        <v>有</v>
      </c>
      <c r="U1936" s="15" t="str">
        <f t="shared" si="219"/>
        <v>有</v>
      </c>
      <c r="V1936" s="67">
        <f t="shared" si="220"/>
        <v>4.8899755501221609E-3</v>
      </c>
      <c r="W1936" s="17" t="s">
        <v>966</v>
      </c>
      <c r="X1936" s="46">
        <v>-12</v>
      </c>
      <c r="Y1936" s="71">
        <f t="shared" si="221"/>
        <v>-9.7799511002444994</v>
      </c>
      <c r="Z1936" s="72">
        <v>1233</v>
      </c>
      <c r="AA1936" s="72">
        <v>1246</v>
      </c>
      <c r="AB1936" s="72">
        <v>1233</v>
      </c>
      <c r="AC1936" s="72">
        <v>1246</v>
      </c>
      <c r="AD1936" s="72">
        <v>142000</v>
      </c>
      <c r="AE1936" s="72">
        <v>1247</v>
      </c>
      <c r="AF1936" s="72">
        <v>1248</v>
      </c>
      <c r="AG1936" s="72">
        <v>1223</v>
      </c>
      <c r="AH1936" s="72">
        <v>1223</v>
      </c>
      <c r="AI1936" s="72">
        <v>60000</v>
      </c>
      <c r="AJ1936" s="72">
        <v>1222</v>
      </c>
      <c r="AK1936" s="72">
        <v>1230</v>
      </c>
      <c r="AL1936" s="72">
        <v>1220</v>
      </c>
      <c r="AM1936" s="72">
        <v>1224</v>
      </c>
      <c r="AN1936" s="72">
        <v>38000</v>
      </c>
      <c r="AO1936" s="72">
        <v>1222</v>
      </c>
      <c r="AP1936" s="72">
        <v>1222</v>
      </c>
      <c r="AQ1936" s="72">
        <v>1202</v>
      </c>
      <c r="AR1936" s="72">
        <v>1214</v>
      </c>
      <c r="AS1936" s="72">
        <v>45000</v>
      </c>
      <c r="AT1936" s="72">
        <v>1214</v>
      </c>
      <c r="AU1936" s="72">
        <v>1230</v>
      </c>
      <c r="AV1936" s="72">
        <v>1214</v>
      </c>
      <c r="AW1936" s="72">
        <v>1230</v>
      </c>
      <c r="AX1936" s="72">
        <v>15000</v>
      </c>
      <c r="AY1936" s="72">
        <v>1223</v>
      </c>
      <c r="AZ1936" s="72">
        <v>1243</v>
      </c>
      <c r="BA1936" s="72">
        <v>1223</v>
      </c>
      <c r="BB1936" s="72">
        <v>1243</v>
      </c>
      <c r="BC1936" s="72">
        <v>22000</v>
      </c>
    </row>
    <row r="1937" spans="1:55" s="72" customFormat="1" ht="15">
      <c r="A1937" s="15" t="s">
        <v>18</v>
      </c>
      <c r="B1937" s="30">
        <v>13</v>
      </c>
      <c r="C1937" s="30">
        <v>8545</v>
      </c>
      <c r="D1937" s="10" t="s">
        <v>419</v>
      </c>
      <c r="E1937" s="15" t="s">
        <v>20</v>
      </c>
      <c r="F1937" s="15" t="s">
        <v>1183</v>
      </c>
      <c r="G1937" s="50">
        <v>1435</v>
      </c>
      <c r="H1937" s="50">
        <v>85</v>
      </c>
      <c r="I1937" s="58">
        <v>6.3E-2</v>
      </c>
      <c r="J1937" s="50">
        <v>237500</v>
      </c>
      <c r="K1937" s="50">
        <v>1483</v>
      </c>
      <c r="L1937" s="53">
        <v>1408</v>
      </c>
      <c r="M1937" s="63">
        <f t="shared" si="217"/>
        <v>0.64</v>
      </c>
      <c r="N1937" s="42" t="str">
        <f>IFERROR(VLOOKUP(C1937, マスタ!$E$2:$G$33, 3, TRUE), "")</f>
        <v>銀行・ノンバンク</v>
      </c>
      <c r="O1937" s="15" t="str">
        <f>IF(F1937 = "", "", TEXT( WORKDAY(TEXT(LEFT(F1937, FIND("(", F1937) - 1), "yyyy/mm/dd"), 1, マスタ!$A$2:$A$106), "yyyymmdd"))</f>
        <v>20170928</v>
      </c>
      <c r="P1937" s="16">
        <v>43006</v>
      </c>
      <c r="Q1937" s="56">
        <v>1434</v>
      </c>
      <c r="R1937" s="56">
        <v>1434</v>
      </c>
      <c r="S1937" s="56">
        <v>1405</v>
      </c>
      <c r="T1937" s="15" t="str">
        <f t="shared" si="218"/>
        <v>無</v>
      </c>
      <c r="U1937" s="15" t="str">
        <f t="shared" si="219"/>
        <v>有</v>
      </c>
      <c r="V1937" s="67">
        <f t="shared" si="220"/>
        <v>-6.9686411149827432E-4</v>
      </c>
      <c r="W1937" s="17" t="s">
        <v>966</v>
      </c>
      <c r="X1937" s="46">
        <v>-14</v>
      </c>
      <c r="Y1937" s="71">
        <f t="shared" si="221"/>
        <v>-9.7560975609756095</v>
      </c>
      <c r="Z1937" s="72">
        <v>1434</v>
      </c>
      <c r="AA1937" s="72">
        <v>1434</v>
      </c>
      <c r="AB1937" s="72">
        <v>1425</v>
      </c>
      <c r="AC1937" s="72">
        <v>1429</v>
      </c>
      <c r="AD1937" s="72">
        <v>9500</v>
      </c>
      <c r="AE1937" s="72">
        <v>1427</v>
      </c>
      <c r="AF1937" s="72">
        <v>1427</v>
      </c>
      <c r="AG1937" s="72">
        <v>1418</v>
      </c>
      <c r="AH1937" s="72">
        <v>1418</v>
      </c>
      <c r="AI1937" s="72">
        <v>3000</v>
      </c>
      <c r="AJ1937" s="72">
        <v>1420</v>
      </c>
      <c r="AK1937" s="72">
        <v>1422</v>
      </c>
      <c r="AL1937" s="72">
        <v>1415</v>
      </c>
      <c r="AM1937" s="72">
        <v>1418</v>
      </c>
      <c r="AN1937" s="72">
        <v>2200</v>
      </c>
      <c r="AO1937" s="72">
        <v>1418</v>
      </c>
      <c r="AP1937" s="72">
        <v>1418</v>
      </c>
      <c r="AQ1937" s="72">
        <v>1413</v>
      </c>
      <c r="AR1937" s="72">
        <v>1413</v>
      </c>
      <c r="AS1937" s="72">
        <v>3400</v>
      </c>
      <c r="AT1937" s="72">
        <v>1412</v>
      </c>
      <c r="AU1937" s="72">
        <v>1413</v>
      </c>
      <c r="AV1937" s="72">
        <v>1412</v>
      </c>
      <c r="AW1937" s="72">
        <v>1412</v>
      </c>
      <c r="AX1937" s="72">
        <v>1200</v>
      </c>
      <c r="AY1937" s="72">
        <v>1413</v>
      </c>
      <c r="AZ1937" s="72">
        <v>1414</v>
      </c>
      <c r="BA1937" s="72">
        <v>1413</v>
      </c>
      <c r="BB1937" s="72">
        <v>1414</v>
      </c>
      <c r="BC1937" s="72">
        <v>500</v>
      </c>
    </row>
    <row r="1938" spans="1:55" s="72" customFormat="1" ht="15">
      <c r="A1938" s="15" t="s">
        <v>18</v>
      </c>
      <c r="B1938" s="30">
        <v>14</v>
      </c>
      <c r="C1938" s="30">
        <v>9902</v>
      </c>
      <c r="D1938" s="10" t="s">
        <v>439</v>
      </c>
      <c r="E1938" s="15" t="s">
        <v>20</v>
      </c>
      <c r="F1938" s="15" t="s">
        <v>1183</v>
      </c>
      <c r="G1938" s="50">
        <v>2375</v>
      </c>
      <c r="H1938" s="50">
        <v>140</v>
      </c>
      <c r="I1938" s="58">
        <v>6.2600000000000003E-2</v>
      </c>
      <c r="J1938" s="50">
        <v>39100</v>
      </c>
      <c r="K1938" s="50">
        <v>2384</v>
      </c>
      <c r="L1938" s="53">
        <v>2221</v>
      </c>
      <c r="M1938" s="63">
        <f t="shared" si="217"/>
        <v>5.5214723926380369E-2</v>
      </c>
      <c r="N1938" s="42" t="str">
        <f>IFERROR(VLOOKUP(C1938, マスタ!$E$2:$G$33, 3, TRUE), "")</f>
        <v>サービス</v>
      </c>
      <c r="O1938" s="15" t="str">
        <f>IF(F1938 = "", "", TEXT( WORKDAY(TEXT(LEFT(F1938, FIND("(", F1938) - 1), "yyyy/mm/dd"), 1, マスタ!$A$2:$A$106), "yyyymmdd"))</f>
        <v>20170928</v>
      </c>
      <c r="P1938" s="16">
        <v>43006</v>
      </c>
      <c r="Q1938" s="56">
        <v>2375</v>
      </c>
      <c r="R1938" s="56">
        <v>2375</v>
      </c>
      <c r="S1938" s="56">
        <v>2323</v>
      </c>
      <c r="T1938" s="15" t="str">
        <f t="shared" si="218"/>
        <v>無</v>
      </c>
      <c r="U1938" s="15" t="str">
        <f t="shared" si="219"/>
        <v>有</v>
      </c>
      <c r="V1938" s="67">
        <f t="shared" si="220"/>
        <v>0</v>
      </c>
      <c r="W1938" s="17" t="s">
        <v>969</v>
      </c>
      <c r="X1938" s="46">
        <v>-6</v>
      </c>
      <c r="Y1938" s="71">
        <f t="shared" si="221"/>
        <v>-2.5263157894736841</v>
      </c>
      <c r="Z1938" s="72">
        <v>2375</v>
      </c>
      <c r="AA1938" s="72">
        <v>2375</v>
      </c>
      <c r="AB1938" s="72">
        <v>2369</v>
      </c>
      <c r="AC1938" s="72">
        <v>2369</v>
      </c>
      <c r="AD1938" s="72">
        <v>800</v>
      </c>
      <c r="AI1938" s="72">
        <v>0</v>
      </c>
      <c r="AJ1938" s="72">
        <v>2366</v>
      </c>
      <c r="AK1938" s="72">
        <v>2370</v>
      </c>
      <c r="AL1938" s="72">
        <v>2366</v>
      </c>
      <c r="AM1938" s="72">
        <v>2370</v>
      </c>
      <c r="AN1938" s="72">
        <v>800</v>
      </c>
      <c r="AO1938" s="72">
        <v>2370</v>
      </c>
      <c r="AP1938" s="72">
        <v>2370</v>
      </c>
      <c r="AQ1938" s="72">
        <v>2370</v>
      </c>
      <c r="AR1938" s="72">
        <v>2370</v>
      </c>
      <c r="AS1938" s="72">
        <v>100</v>
      </c>
      <c r="AT1938" s="72">
        <v>2364</v>
      </c>
      <c r="AU1938" s="72">
        <v>2370</v>
      </c>
      <c r="AV1938" s="72">
        <v>2364</v>
      </c>
      <c r="AW1938" s="72">
        <v>2369</v>
      </c>
      <c r="AX1938" s="72">
        <v>700</v>
      </c>
      <c r="AY1938" s="72">
        <v>2360</v>
      </c>
      <c r="AZ1938" s="72">
        <v>2360</v>
      </c>
      <c r="BA1938" s="72">
        <v>2360</v>
      </c>
      <c r="BB1938" s="72">
        <v>2360</v>
      </c>
      <c r="BC1938" s="72">
        <v>100</v>
      </c>
    </row>
    <row r="1939" spans="1:55" s="72" customFormat="1" ht="15">
      <c r="A1939" s="15" t="s">
        <v>18</v>
      </c>
      <c r="B1939" s="30">
        <v>15</v>
      </c>
      <c r="C1939" s="30">
        <v>3666</v>
      </c>
      <c r="D1939" s="10" t="s">
        <v>1187</v>
      </c>
      <c r="E1939" s="15" t="s">
        <v>20</v>
      </c>
      <c r="F1939" s="15" t="s">
        <v>1183</v>
      </c>
      <c r="G1939" s="50">
        <v>1069</v>
      </c>
      <c r="H1939" s="50">
        <v>63</v>
      </c>
      <c r="I1939" s="58">
        <v>6.2600000000000003E-2</v>
      </c>
      <c r="J1939" s="50">
        <v>229900</v>
      </c>
      <c r="K1939" s="50">
        <v>1074</v>
      </c>
      <c r="L1939" s="53">
        <v>1013</v>
      </c>
      <c r="M1939" s="63">
        <f t="shared" si="217"/>
        <v>8.1967213114754092E-2</v>
      </c>
      <c r="N1939" s="42" t="str">
        <f>IFERROR(VLOOKUP(C1939, マスタ!$E$2:$G$33, 3, TRUE), "")</f>
        <v>36</v>
      </c>
      <c r="O1939" s="15" t="str">
        <f>IF(F1939 = "", "", TEXT( WORKDAY(TEXT(LEFT(F1939, FIND("(", F1939) - 1), "yyyy/mm/dd"), 1, マスタ!$A$2:$A$106), "yyyymmdd"))</f>
        <v>20170928</v>
      </c>
      <c r="P1939" s="16">
        <v>43006</v>
      </c>
      <c r="Q1939" s="56">
        <v>1070</v>
      </c>
      <c r="R1939" s="56">
        <v>1090</v>
      </c>
      <c r="S1939" s="56">
        <v>1045</v>
      </c>
      <c r="T1939" s="15" t="str">
        <f t="shared" si="218"/>
        <v>有</v>
      </c>
      <c r="U1939" s="15" t="str">
        <f t="shared" si="219"/>
        <v>有</v>
      </c>
      <c r="V1939" s="67">
        <f t="shared" si="220"/>
        <v>9.3545369504210996E-4</v>
      </c>
      <c r="W1939" s="17" t="s">
        <v>966</v>
      </c>
      <c r="X1939" s="46">
        <v>-10</v>
      </c>
      <c r="Y1939" s="71">
        <f t="shared" si="221"/>
        <v>-9.3545369504209539</v>
      </c>
      <c r="Z1939" s="72">
        <v>1070</v>
      </c>
      <c r="AA1939" s="72">
        <v>1070</v>
      </c>
      <c r="AB1939" s="72">
        <v>1061</v>
      </c>
      <c r="AC1939" s="72">
        <v>1061</v>
      </c>
      <c r="AD1939" s="72">
        <v>10100</v>
      </c>
      <c r="AE1939" s="72">
        <v>1062</v>
      </c>
      <c r="AF1939" s="72">
        <v>1062</v>
      </c>
      <c r="AG1939" s="72">
        <v>1055</v>
      </c>
      <c r="AH1939" s="72">
        <v>1055</v>
      </c>
      <c r="AI1939" s="72">
        <v>4200</v>
      </c>
      <c r="AJ1939" s="72">
        <v>1055</v>
      </c>
      <c r="AK1939" s="72">
        <v>1059</v>
      </c>
      <c r="AL1939" s="72">
        <v>1051</v>
      </c>
      <c r="AM1939" s="72">
        <v>1059</v>
      </c>
      <c r="AN1939" s="72">
        <v>6500</v>
      </c>
      <c r="AO1939" s="72">
        <v>1061</v>
      </c>
      <c r="AP1939" s="72">
        <v>1062</v>
      </c>
      <c r="AQ1939" s="72">
        <v>1059</v>
      </c>
      <c r="AR1939" s="72">
        <v>1060</v>
      </c>
      <c r="AS1939" s="72">
        <v>1600</v>
      </c>
      <c r="AT1939" s="72">
        <v>1060</v>
      </c>
      <c r="AU1939" s="72">
        <v>1062</v>
      </c>
      <c r="AV1939" s="72">
        <v>1055</v>
      </c>
      <c r="AW1939" s="72">
        <v>1059</v>
      </c>
      <c r="AX1939" s="72">
        <v>10200</v>
      </c>
      <c r="AY1939" s="72">
        <v>1057</v>
      </c>
      <c r="AZ1939" s="72">
        <v>1057</v>
      </c>
      <c r="BA1939" s="72">
        <v>1045</v>
      </c>
      <c r="BB1939" s="72">
        <v>1048</v>
      </c>
      <c r="BC1939" s="72">
        <v>13300</v>
      </c>
    </row>
    <row r="1940" spans="1:55" s="72" customFormat="1" ht="15">
      <c r="A1940" s="15" t="s">
        <v>18</v>
      </c>
      <c r="B1940" s="30">
        <v>16</v>
      </c>
      <c r="C1940" s="30">
        <v>3683</v>
      </c>
      <c r="D1940" s="10" t="s">
        <v>528</v>
      </c>
      <c r="E1940" s="15" t="s">
        <v>20</v>
      </c>
      <c r="F1940" s="15" t="s">
        <v>1183</v>
      </c>
      <c r="G1940" s="50">
        <v>1599</v>
      </c>
      <c r="H1940" s="50">
        <v>93</v>
      </c>
      <c r="I1940" s="58">
        <v>6.1800000000000001E-2</v>
      </c>
      <c r="J1940" s="50">
        <v>69000</v>
      </c>
      <c r="K1940" s="50">
        <v>1602</v>
      </c>
      <c r="L1940" s="53">
        <v>1499</v>
      </c>
      <c r="M1940" s="63">
        <f t="shared" si="217"/>
        <v>2.9126213592233011E-2</v>
      </c>
      <c r="N1940" s="42" t="str">
        <f>IFERROR(VLOOKUP(C1940, マスタ!$E$2:$G$33, 3, TRUE), "")</f>
        <v>36</v>
      </c>
      <c r="O1940" s="15" t="str">
        <f>IF(F1940 = "", "", TEXT( WORKDAY(TEXT(LEFT(F1940, FIND("(", F1940) - 1), "yyyy/mm/dd"), 1, マスタ!$A$2:$A$106), "yyyymmdd"))</f>
        <v>20170928</v>
      </c>
      <c r="P1940" s="16">
        <v>43006</v>
      </c>
      <c r="Q1940" s="56">
        <v>1600</v>
      </c>
      <c r="R1940" s="56">
        <v>1600</v>
      </c>
      <c r="S1940" s="56">
        <v>1563</v>
      </c>
      <c r="T1940" s="15" t="str">
        <f t="shared" si="218"/>
        <v>無</v>
      </c>
      <c r="U1940" s="15" t="str">
        <f t="shared" si="219"/>
        <v>有</v>
      </c>
      <c r="V1940" s="67">
        <f t="shared" si="220"/>
        <v>6.2539086929325194E-4</v>
      </c>
      <c r="W1940" s="17" t="s">
        <v>966</v>
      </c>
      <c r="X1940" s="46">
        <v>-15</v>
      </c>
      <c r="Y1940" s="71">
        <f t="shared" si="221"/>
        <v>-9.3808630393996264</v>
      </c>
      <c r="Z1940" s="72">
        <v>1600</v>
      </c>
      <c r="AA1940" s="72">
        <v>1600</v>
      </c>
      <c r="AB1940" s="72">
        <v>1591</v>
      </c>
      <c r="AC1940" s="72">
        <v>1591</v>
      </c>
      <c r="AD1940" s="72">
        <v>2400</v>
      </c>
      <c r="AI1940" s="72">
        <v>0</v>
      </c>
      <c r="AJ1940" s="72">
        <v>1584</v>
      </c>
      <c r="AK1940" s="72">
        <v>1584</v>
      </c>
      <c r="AL1940" s="72">
        <v>1580</v>
      </c>
      <c r="AM1940" s="72">
        <v>1580</v>
      </c>
      <c r="AN1940" s="72">
        <v>600</v>
      </c>
      <c r="AO1940" s="72">
        <v>1578</v>
      </c>
      <c r="AP1940" s="72">
        <v>1578</v>
      </c>
      <c r="AQ1940" s="72">
        <v>1563</v>
      </c>
      <c r="AR1940" s="72">
        <v>1573</v>
      </c>
      <c r="AS1940" s="72">
        <v>1200</v>
      </c>
      <c r="AX1940" s="72">
        <v>0</v>
      </c>
      <c r="AY1940" s="72">
        <v>1573</v>
      </c>
      <c r="AZ1940" s="72">
        <v>1573</v>
      </c>
      <c r="BA1940" s="72">
        <v>1573</v>
      </c>
      <c r="BB1940" s="72">
        <v>1573</v>
      </c>
      <c r="BC1940" s="72">
        <v>300</v>
      </c>
    </row>
    <row r="1941" spans="1:55" s="72" customFormat="1" ht="15">
      <c r="A1941" s="15" t="s">
        <v>18</v>
      </c>
      <c r="B1941" s="30">
        <v>18</v>
      </c>
      <c r="C1941" s="30">
        <v>6820</v>
      </c>
      <c r="D1941" s="10" t="s">
        <v>1188</v>
      </c>
      <c r="E1941" s="15" t="s">
        <v>20</v>
      </c>
      <c r="F1941" s="15" t="s">
        <v>1183</v>
      </c>
      <c r="G1941" s="50">
        <v>2799</v>
      </c>
      <c r="H1941" s="50">
        <v>151</v>
      </c>
      <c r="I1941" s="58">
        <v>5.7000000000000002E-2</v>
      </c>
      <c r="J1941" s="50">
        <v>27900</v>
      </c>
      <c r="K1941" s="50">
        <v>2799</v>
      </c>
      <c r="L1941" s="53">
        <v>2601</v>
      </c>
      <c r="M1941" s="63">
        <f t="shared" si="217"/>
        <v>0</v>
      </c>
      <c r="N1941" s="42" t="str">
        <f>IFERROR(VLOOKUP(C1941, マスタ!$E$2:$G$33, 3, TRUE), "")</f>
        <v>電気</v>
      </c>
      <c r="O1941" s="15" t="str">
        <f>IF(F1941 = "", "", TEXT( WORKDAY(TEXT(LEFT(F1941, FIND("(", F1941) - 1), "yyyy/mm/dd"), 1, マスタ!$A$2:$A$106), "yyyymmdd"))</f>
        <v>20170928</v>
      </c>
      <c r="P1941" s="16">
        <v>43006</v>
      </c>
      <c r="Q1941" s="56">
        <v>2799</v>
      </c>
      <c r="R1941" s="56">
        <v>2817</v>
      </c>
      <c r="S1941" s="56">
        <v>2757</v>
      </c>
      <c r="T1941" s="15" t="str">
        <f t="shared" si="218"/>
        <v>無</v>
      </c>
      <c r="U1941" s="15" t="str">
        <f t="shared" si="219"/>
        <v>有</v>
      </c>
      <c r="V1941" s="67">
        <f t="shared" si="220"/>
        <v>0</v>
      </c>
      <c r="W1941" s="17" t="s">
        <v>966</v>
      </c>
      <c r="X1941" s="46">
        <v>-27</v>
      </c>
      <c r="Y1941" s="71">
        <f t="shared" si="221"/>
        <v>-9.6463022508038598</v>
      </c>
      <c r="Z1941" s="72">
        <v>2799</v>
      </c>
      <c r="AA1941" s="72">
        <v>2808</v>
      </c>
      <c r="AB1941" s="72">
        <v>2771</v>
      </c>
      <c r="AC1941" s="72">
        <v>2772</v>
      </c>
      <c r="AD1941" s="72">
        <v>3700</v>
      </c>
      <c r="AE1941" s="72">
        <v>2762</v>
      </c>
      <c r="AF1941" s="72">
        <v>2762</v>
      </c>
      <c r="AG1941" s="72">
        <v>2762</v>
      </c>
      <c r="AH1941" s="72">
        <v>2762</v>
      </c>
      <c r="AI1941" s="72">
        <v>100</v>
      </c>
      <c r="AJ1941" s="72">
        <v>2758</v>
      </c>
      <c r="AK1941" s="72">
        <v>2758</v>
      </c>
      <c r="AL1941" s="72">
        <v>2757</v>
      </c>
      <c r="AM1941" s="72">
        <v>2757</v>
      </c>
      <c r="AN1941" s="72">
        <v>200</v>
      </c>
      <c r="AO1941" s="72">
        <v>2759</v>
      </c>
      <c r="AP1941" s="72">
        <v>2770</v>
      </c>
      <c r="AQ1941" s="72">
        <v>2759</v>
      </c>
      <c r="AR1941" s="72">
        <v>2764</v>
      </c>
      <c r="AS1941" s="72">
        <v>700</v>
      </c>
      <c r="AX1941" s="72">
        <v>0</v>
      </c>
      <c r="AY1941" s="72">
        <v>2764</v>
      </c>
      <c r="AZ1941" s="72">
        <v>2764</v>
      </c>
      <c r="BA1941" s="72">
        <v>2764</v>
      </c>
      <c r="BB1941" s="72">
        <v>2764</v>
      </c>
      <c r="BC1941" s="72">
        <v>100</v>
      </c>
    </row>
    <row r="1942" spans="1:55" s="72" customFormat="1" ht="15">
      <c r="A1942" s="15" t="s">
        <v>18</v>
      </c>
      <c r="B1942" s="30">
        <v>19</v>
      </c>
      <c r="C1942" s="30">
        <v>7609</v>
      </c>
      <c r="D1942" s="10" t="s">
        <v>53</v>
      </c>
      <c r="E1942" s="15" t="s">
        <v>20</v>
      </c>
      <c r="F1942" s="15" t="s">
        <v>1183</v>
      </c>
      <c r="G1942" s="50">
        <v>1955</v>
      </c>
      <c r="H1942" s="50">
        <v>105</v>
      </c>
      <c r="I1942" s="58">
        <v>5.6800000000000003E-2</v>
      </c>
      <c r="J1942" s="50">
        <v>110500</v>
      </c>
      <c r="K1942" s="50">
        <v>1968</v>
      </c>
      <c r="L1942" s="53">
        <v>1847</v>
      </c>
      <c r="M1942" s="63">
        <f t="shared" si="217"/>
        <v>0.10743801652892562</v>
      </c>
      <c r="N1942" s="42" t="str">
        <f>IFERROR(VLOOKUP(C1942, マスタ!$E$2:$G$33, 3, TRUE), "")</f>
        <v>75</v>
      </c>
      <c r="O1942" s="15" t="str">
        <f>IF(F1942 = "", "", TEXT( WORKDAY(TEXT(LEFT(F1942, FIND("(", F1942) - 1), "yyyy/mm/dd"), 1, マスタ!$A$2:$A$106), "yyyymmdd"))</f>
        <v>20170928</v>
      </c>
      <c r="P1942" s="16">
        <v>43006</v>
      </c>
      <c r="Q1942" s="56">
        <v>1980</v>
      </c>
      <c r="R1942" s="56">
        <v>2102</v>
      </c>
      <c r="S1942" s="56">
        <v>1954</v>
      </c>
      <c r="T1942" s="15" t="str">
        <f t="shared" si="218"/>
        <v>有</v>
      </c>
      <c r="U1942" s="15" t="str">
        <f t="shared" si="219"/>
        <v>有</v>
      </c>
      <c r="V1942" s="67">
        <f t="shared" si="220"/>
        <v>1.2787723785166349E-2</v>
      </c>
      <c r="W1942" s="17" t="s">
        <v>966</v>
      </c>
      <c r="X1942" s="46">
        <v>-19</v>
      </c>
      <c r="Y1942" s="71">
        <f t="shared" si="221"/>
        <v>-9.7186700767263421</v>
      </c>
      <c r="Z1942" s="72">
        <v>1980</v>
      </c>
      <c r="AA1942" s="72">
        <v>2000</v>
      </c>
      <c r="AB1942" s="72">
        <v>1977</v>
      </c>
      <c r="AC1942" s="72">
        <v>1992</v>
      </c>
      <c r="AD1942" s="72">
        <v>28300</v>
      </c>
      <c r="AE1942" s="72">
        <v>1992</v>
      </c>
      <c r="AF1942" s="72">
        <v>1996</v>
      </c>
      <c r="AG1942" s="72">
        <v>1988</v>
      </c>
      <c r="AH1942" s="72">
        <v>1988</v>
      </c>
      <c r="AI1942" s="72">
        <v>1800</v>
      </c>
      <c r="AJ1942" s="72">
        <v>1987</v>
      </c>
      <c r="AK1942" s="72">
        <v>2013</v>
      </c>
      <c r="AL1942" s="72">
        <v>1970</v>
      </c>
      <c r="AM1942" s="72">
        <v>1970</v>
      </c>
      <c r="AN1942" s="72">
        <v>22400</v>
      </c>
      <c r="AO1942" s="72">
        <v>1967</v>
      </c>
      <c r="AP1942" s="72">
        <v>1987</v>
      </c>
      <c r="AQ1942" s="72">
        <v>1954</v>
      </c>
      <c r="AR1942" s="72">
        <v>1980</v>
      </c>
      <c r="AS1942" s="72">
        <v>7700</v>
      </c>
      <c r="AT1942" s="72">
        <v>1987</v>
      </c>
      <c r="AU1942" s="72">
        <v>1992</v>
      </c>
      <c r="AV1942" s="72">
        <v>1984</v>
      </c>
      <c r="AW1942" s="72">
        <v>1984</v>
      </c>
      <c r="AX1942" s="72">
        <v>1400</v>
      </c>
      <c r="AY1942" s="72">
        <v>1995</v>
      </c>
      <c r="AZ1942" s="72">
        <v>1999</v>
      </c>
      <c r="BA1942" s="72">
        <v>1995</v>
      </c>
      <c r="BB1942" s="72">
        <v>1999</v>
      </c>
      <c r="BC1942" s="72">
        <v>400</v>
      </c>
    </row>
    <row r="1943" spans="1:55" s="72" customFormat="1" ht="27">
      <c r="A1943" s="15" t="s">
        <v>18</v>
      </c>
      <c r="B1943" s="30">
        <v>20</v>
      </c>
      <c r="C1943" s="30">
        <v>4064</v>
      </c>
      <c r="D1943" s="10" t="s">
        <v>1189</v>
      </c>
      <c r="E1943" s="15" t="s">
        <v>20</v>
      </c>
      <c r="F1943" s="15" t="s">
        <v>1183</v>
      </c>
      <c r="G1943" s="50">
        <v>2502</v>
      </c>
      <c r="H1943" s="50">
        <v>132</v>
      </c>
      <c r="I1943" s="58">
        <v>5.57E-2</v>
      </c>
      <c r="J1943" s="50">
        <v>262100</v>
      </c>
      <c r="K1943" s="50">
        <v>2510</v>
      </c>
      <c r="L1943" s="53">
        <v>2350</v>
      </c>
      <c r="M1943" s="63">
        <f t="shared" si="217"/>
        <v>0.05</v>
      </c>
      <c r="N1943" s="42" t="str">
        <f>IFERROR(VLOOKUP(C1943, マスタ!$E$2:$G$33, 3, TRUE), "")</f>
        <v>化学・医薬品</v>
      </c>
      <c r="O1943" s="15" t="str">
        <f>IF(F1943 = "", "", TEXT( WORKDAY(TEXT(LEFT(F1943, FIND("(", F1943) - 1), "yyyy/mm/dd"), 1, マスタ!$A$2:$A$106), "yyyymmdd"))</f>
        <v>20170928</v>
      </c>
      <c r="P1943" s="16">
        <v>43006</v>
      </c>
      <c r="Q1943" s="56">
        <v>2515</v>
      </c>
      <c r="R1943" s="56">
        <v>2520</v>
      </c>
      <c r="S1943" s="56">
        <v>2461</v>
      </c>
      <c r="T1943" s="15" t="str">
        <f t="shared" si="218"/>
        <v>無</v>
      </c>
      <c r="U1943" s="15" t="str">
        <f t="shared" si="219"/>
        <v>有</v>
      </c>
      <c r="V1943" s="67">
        <f t="shared" si="220"/>
        <v>5.1958433253396219E-3</v>
      </c>
      <c r="W1943" s="17" t="s">
        <v>966</v>
      </c>
      <c r="X1943" s="46">
        <v>-25</v>
      </c>
      <c r="Y1943" s="71">
        <f t="shared" si="221"/>
        <v>-9.9920063948840916</v>
      </c>
      <c r="Z1943" s="72">
        <v>2515</v>
      </c>
      <c r="AA1943" s="72">
        <v>2515</v>
      </c>
      <c r="AB1943" s="72">
        <v>2477</v>
      </c>
      <c r="AC1943" s="72">
        <v>2477</v>
      </c>
      <c r="AD1943" s="72">
        <v>11500</v>
      </c>
      <c r="AE1943" s="72">
        <v>2480</v>
      </c>
      <c r="AF1943" s="72">
        <v>2480</v>
      </c>
      <c r="AG1943" s="72">
        <v>2461</v>
      </c>
      <c r="AH1943" s="72">
        <v>2461</v>
      </c>
      <c r="AI1943" s="72">
        <v>3500</v>
      </c>
      <c r="AJ1943" s="72">
        <v>2465</v>
      </c>
      <c r="AK1943" s="72">
        <v>2486</v>
      </c>
      <c r="AL1943" s="72">
        <v>2465</v>
      </c>
      <c r="AM1943" s="72">
        <v>2473</v>
      </c>
      <c r="AN1943" s="72">
        <v>3100</v>
      </c>
      <c r="AO1943" s="72">
        <v>2485</v>
      </c>
      <c r="AP1943" s="72">
        <v>2496</v>
      </c>
      <c r="AQ1943" s="72">
        <v>2480</v>
      </c>
      <c r="AR1943" s="72">
        <v>2480</v>
      </c>
      <c r="AS1943" s="72">
        <v>1400</v>
      </c>
      <c r="AX1943" s="72">
        <v>0</v>
      </c>
      <c r="AY1943" s="72">
        <v>2479</v>
      </c>
      <c r="AZ1943" s="72">
        <v>2488</v>
      </c>
      <c r="BA1943" s="72">
        <v>2478</v>
      </c>
      <c r="BB1943" s="72">
        <v>2488</v>
      </c>
      <c r="BC1943" s="72">
        <v>500</v>
      </c>
    </row>
    <row r="1944" spans="1:55" s="72" customFormat="1" ht="15">
      <c r="A1944" s="15" t="s">
        <v>18</v>
      </c>
      <c r="B1944" s="30">
        <v>21</v>
      </c>
      <c r="C1944" s="30">
        <v>1606</v>
      </c>
      <c r="D1944" s="10" t="s">
        <v>1190</v>
      </c>
      <c r="E1944" s="15" t="s">
        <v>20</v>
      </c>
      <c r="F1944" s="15" t="s">
        <v>1183</v>
      </c>
      <c r="G1944" s="50">
        <v>2198</v>
      </c>
      <c r="H1944" s="50">
        <v>111</v>
      </c>
      <c r="I1944" s="58">
        <v>5.3199999999999997E-2</v>
      </c>
      <c r="J1944" s="50">
        <v>143900</v>
      </c>
      <c r="K1944" s="50">
        <v>2220</v>
      </c>
      <c r="L1944" s="53">
        <v>2137</v>
      </c>
      <c r="M1944" s="63">
        <f t="shared" si="217"/>
        <v>0.26506024096385544</v>
      </c>
      <c r="N1944" s="42" t="str">
        <f>IFERROR(VLOOKUP(C1944, マスタ!$E$2:$G$33, 3, TRUE), "")</f>
        <v>鉱業</v>
      </c>
      <c r="O1944" s="15" t="str">
        <f>IF(F1944 = "", "", TEXT( WORKDAY(TEXT(LEFT(F1944, FIND("(", F1944) - 1), "yyyy/mm/dd"), 1, マスタ!$A$2:$A$106), "yyyymmdd"))</f>
        <v>20170928</v>
      </c>
      <c r="P1944" s="16">
        <v>43006</v>
      </c>
      <c r="Q1944" s="56">
        <v>2209</v>
      </c>
      <c r="R1944" s="56">
        <v>2217</v>
      </c>
      <c r="S1944" s="56">
        <v>2135</v>
      </c>
      <c r="T1944" s="15" t="str">
        <f t="shared" si="218"/>
        <v>無</v>
      </c>
      <c r="U1944" s="15" t="str">
        <f t="shared" si="219"/>
        <v>有</v>
      </c>
      <c r="V1944" s="67">
        <f t="shared" si="220"/>
        <v>5.0045495905368664E-3</v>
      </c>
      <c r="W1944" s="17" t="s">
        <v>966</v>
      </c>
      <c r="X1944" s="46">
        <v>-21</v>
      </c>
      <c r="Y1944" s="71">
        <f t="shared" si="221"/>
        <v>-9.5541401273885338</v>
      </c>
      <c r="Z1944" s="72">
        <v>2209</v>
      </c>
      <c r="AA1944" s="72">
        <v>2217</v>
      </c>
      <c r="AB1944" s="72">
        <v>2202</v>
      </c>
      <c r="AC1944" s="72">
        <v>2203</v>
      </c>
      <c r="AD1944" s="72">
        <v>11700</v>
      </c>
      <c r="AE1944" s="72">
        <v>2203</v>
      </c>
      <c r="AF1944" s="72">
        <v>2203</v>
      </c>
      <c r="AG1944" s="72">
        <v>2190</v>
      </c>
      <c r="AH1944" s="72">
        <v>2190</v>
      </c>
      <c r="AI1944" s="72">
        <v>4800</v>
      </c>
      <c r="AJ1944" s="72">
        <v>2190</v>
      </c>
      <c r="AK1944" s="72">
        <v>2190</v>
      </c>
      <c r="AL1944" s="72">
        <v>2171</v>
      </c>
      <c r="AM1944" s="72">
        <v>2171</v>
      </c>
      <c r="AN1944" s="72">
        <v>2300</v>
      </c>
      <c r="AO1944" s="72">
        <v>2171</v>
      </c>
      <c r="AP1944" s="72">
        <v>2180</v>
      </c>
      <c r="AQ1944" s="72">
        <v>2167</v>
      </c>
      <c r="AR1944" s="72">
        <v>2172</v>
      </c>
      <c r="AS1944" s="72">
        <v>2300</v>
      </c>
      <c r="AT1944" s="72">
        <v>2174</v>
      </c>
      <c r="AU1944" s="72">
        <v>2177</v>
      </c>
      <c r="AV1944" s="72">
        <v>2165</v>
      </c>
      <c r="AW1944" s="72">
        <v>2165</v>
      </c>
      <c r="AX1944" s="72">
        <v>1900</v>
      </c>
      <c r="AY1944" s="72">
        <v>2165</v>
      </c>
      <c r="AZ1944" s="72">
        <v>2173</v>
      </c>
      <c r="BA1944" s="72">
        <v>2164</v>
      </c>
      <c r="BB1944" s="72">
        <v>2173</v>
      </c>
      <c r="BC1944" s="72">
        <v>1400</v>
      </c>
    </row>
    <row r="1945" spans="1:55" s="72" customFormat="1" ht="15">
      <c r="A1945" s="15" t="s">
        <v>18</v>
      </c>
      <c r="B1945" s="30">
        <v>22</v>
      </c>
      <c r="C1945" s="30">
        <v>3179</v>
      </c>
      <c r="D1945" s="10" t="s">
        <v>249</v>
      </c>
      <c r="E1945" s="15" t="s">
        <v>20</v>
      </c>
      <c r="F1945" s="15" t="s">
        <v>1183</v>
      </c>
      <c r="G1945" s="50">
        <v>2535</v>
      </c>
      <c r="H1945" s="50">
        <v>128</v>
      </c>
      <c r="I1945" s="58">
        <v>5.3199999999999997E-2</v>
      </c>
      <c r="J1945" s="50">
        <v>172000</v>
      </c>
      <c r="K1945" s="50">
        <v>2537</v>
      </c>
      <c r="L1945" s="53">
        <v>2424</v>
      </c>
      <c r="M1945" s="63">
        <f t="shared" si="217"/>
        <v>1.7699115044247787E-2</v>
      </c>
      <c r="N1945" s="42" t="str">
        <f>IFERROR(VLOOKUP(C1945, マスタ!$E$2:$G$33, 3, TRUE), "")</f>
        <v>繊維製品</v>
      </c>
      <c r="O1945" s="15" t="str">
        <f>IF(F1945 = "", "", TEXT( WORKDAY(TEXT(LEFT(F1945, FIND("(", F1945) - 1), "yyyy/mm/dd"), 1, マスタ!$A$2:$A$106), "yyyymmdd"))</f>
        <v>20170928</v>
      </c>
      <c r="P1945" s="16">
        <v>43006</v>
      </c>
      <c r="Q1945" s="56">
        <v>2550</v>
      </c>
      <c r="R1945" s="56">
        <v>2560</v>
      </c>
      <c r="S1945" s="56">
        <v>2486</v>
      </c>
      <c r="T1945" s="15" t="str">
        <f t="shared" si="218"/>
        <v>無</v>
      </c>
      <c r="U1945" s="15" t="str">
        <f t="shared" si="219"/>
        <v>有</v>
      </c>
      <c r="V1945" s="67">
        <f t="shared" si="220"/>
        <v>5.9171597633136397E-3</v>
      </c>
      <c r="W1945" s="17" t="s">
        <v>966</v>
      </c>
      <c r="X1945" s="46">
        <v>-25</v>
      </c>
      <c r="Y1945" s="71">
        <f t="shared" si="221"/>
        <v>-9.8619329388560164</v>
      </c>
      <c r="Z1945" s="72">
        <v>2550</v>
      </c>
      <c r="AA1945" s="72">
        <v>2550</v>
      </c>
      <c r="AB1945" s="72">
        <v>2523</v>
      </c>
      <c r="AC1945" s="72">
        <v>2526</v>
      </c>
      <c r="AD1945" s="72">
        <v>10100</v>
      </c>
      <c r="AE1945" s="72">
        <v>2515</v>
      </c>
      <c r="AF1945" s="72">
        <v>2519</v>
      </c>
      <c r="AG1945" s="72">
        <v>2501</v>
      </c>
      <c r="AH1945" s="72">
        <v>2504</v>
      </c>
      <c r="AI1945" s="72">
        <v>8100</v>
      </c>
      <c r="AJ1945" s="72">
        <v>2504</v>
      </c>
      <c r="AK1945" s="72">
        <v>2505</v>
      </c>
      <c r="AL1945" s="72">
        <v>2486</v>
      </c>
      <c r="AM1945" s="72">
        <v>2501</v>
      </c>
      <c r="AN1945" s="72">
        <v>3600</v>
      </c>
      <c r="AO1945" s="72">
        <v>2504</v>
      </c>
      <c r="AP1945" s="72">
        <v>2509</v>
      </c>
      <c r="AQ1945" s="72">
        <v>2503</v>
      </c>
      <c r="AR1945" s="72">
        <v>2507</v>
      </c>
      <c r="AS1945" s="72">
        <v>1100</v>
      </c>
      <c r="AT1945" s="72">
        <v>2511</v>
      </c>
      <c r="AU1945" s="72">
        <v>2540</v>
      </c>
      <c r="AV1945" s="72">
        <v>2511</v>
      </c>
      <c r="AW1945" s="72">
        <v>2540</v>
      </c>
      <c r="AX1945" s="72">
        <v>2900</v>
      </c>
      <c r="AY1945" s="72">
        <v>2538</v>
      </c>
      <c r="AZ1945" s="72">
        <v>2538</v>
      </c>
      <c r="BA1945" s="72">
        <v>2518</v>
      </c>
      <c r="BB1945" s="72">
        <v>2519</v>
      </c>
      <c r="BC1945" s="72">
        <v>2400</v>
      </c>
    </row>
    <row r="1946" spans="1:55" s="72" customFormat="1" ht="15">
      <c r="A1946" s="15" t="s">
        <v>18</v>
      </c>
      <c r="B1946" s="30">
        <v>23</v>
      </c>
      <c r="C1946" s="30">
        <v>4112</v>
      </c>
      <c r="D1946" s="10" t="s">
        <v>173</v>
      </c>
      <c r="E1946" s="15" t="s">
        <v>20</v>
      </c>
      <c r="F1946" s="15" t="s">
        <v>1183</v>
      </c>
      <c r="G1946" s="50">
        <v>8120</v>
      </c>
      <c r="H1946" s="50">
        <v>400</v>
      </c>
      <c r="I1946" s="58">
        <v>5.1799999999999999E-2</v>
      </c>
      <c r="J1946" s="50">
        <v>340300</v>
      </c>
      <c r="K1946" s="50">
        <v>8180</v>
      </c>
      <c r="L1946" s="53">
        <v>7780</v>
      </c>
      <c r="M1946" s="63">
        <f t="shared" si="217"/>
        <v>0.15</v>
      </c>
      <c r="N1946" s="42" t="str">
        <f>IFERROR(VLOOKUP(C1946, マスタ!$E$2:$G$33, 3, TRUE), "")</f>
        <v>化学・医薬品</v>
      </c>
      <c r="O1946" s="15" t="str">
        <f>IF(F1946 = "", "", TEXT( WORKDAY(TEXT(LEFT(F1946, FIND("(", F1946) - 1), "yyyy/mm/dd"), 1, マスタ!$A$2:$A$106), "yyyymmdd"))</f>
        <v>20170928</v>
      </c>
      <c r="P1946" s="16">
        <v>43006</v>
      </c>
      <c r="Q1946" s="56">
        <v>8220</v>
      </c>
      <c r="R1946" s="56">
        <v>8240</v>
      </c>
      <c r="S1946" s="56">
        <v>7680</v>
      </c>
      <c r="T1946" s="15" t="str">
        <f t="shared" si="218"/>
        <v>無</v>
      </c>
      <c r="U1946" s="15" t="str">
        <f t="shared" si="219"/>
        <v>有</v>
      </c>
      <c r="V1946" s="67">
        <f t="shared" si="220"/>
        <v>1.2315270935960632E-2</v>
      </c>
      <c r="W1946" s="17" t="s">
        <v>966</v>
      </c>
      <c r="X1946" s="46">
        <v>-81</v>
      </c>
      <c r="Y1946" s="71">
        <f t="shared" si="221"/>
        <v>-9.9753694581280783</v>
      </c>
      <c r="Z1946" s="72">
        <v>8220</v>
      </c>
      <c r="AA1946" s="72">
        <v>8240</v>
      </c>
      <c r="AB1946" s="72">
        <v>8070</v>
      </c>
      <c r="AC1946" s="72">
        <v>8090</v>
      </c>
      <c r="AD1946" s="72">
        <v>36500</v>
      </c>
      <c r="AE1946" s="72">
        <v>8070</v>
      </c>
      <c r="AF1946" s="72">
        <v>8080</v>
      </c>
      <c r="AG1946" s="72">
        <v>8000</v>
      </c>
      <c r="AH1946" s="72">
        <v>8020</v>
      </c>
      <c r="AI1946" s="72">
        <v>18000</v>
      </c>
      <c r="AJ1946" s="72">
        <v>8020</v>
      </c>
      <c r="AK1946" s="72">
        <v>8060</v>
      </c>
      <c r="AL1946" s="72">
        <v>7980</v>
      </c>
      <c r="AM1946" s="72">
        <v>8050</v>
      </c>
      <c r="AN1946" s="72">
        <v>10100</v>
      </c>
      <c r="AO1946" s="72">
        <v>8060</v>
      </c>
      <c r="AP1946" s="72">
        <v>8060</v>
      </c>
      <c r="AQ1946" s="72">
        <v>8010</v>
      </c>
      <c r="AR1946" s="72">
        <v>8020</v>
      </c>
      <c r="AS1946" s="72">
        <v>3100</v>
      </c>
      <c r="AT1946" s="72">
        <v>8030</v>
      </c>
      <c r="AU1946" s="72">
        <v>8080</v>
      </c>
      <c r="AV1946" s="72">
        <v>8030</v>
      </c>
      <c r="AW1946" s="72">
        <v>8080</v>
      </c>
      <c r="AX1946" s="72">
        <v>6100</v>
      </c>
      <c r="AY1946" s="72">
        <v>8080</v>
      </c>
      <c r="AZ1946" s="72">
        <v>8080</v>
      </c>
      <c r="BA1946" s="72">
        <v>8010</v>
      </c>
      <c r="BB1946" s="72">
        <v>8010</v>
      </c>
      <c r="BC1946" s="72">
        <v>4700</v>
      </c>
    </row>
    <row r="1947" spans="1:55" s="72" customFormat="1" ht="15">
      <c r="A1947" s="15" t="s">
        <v>18</v>
      </c>
      <c r="B1947" s="30">
        <v>24</v>
      </c>
      <c r="C1947" s="30">
        <v>4318</v>
      </c>
      <c r="D1947" s="10" t="s">
        <v>267</v>
      </c>
      <c r="E1947" s="15" t="s">
        <v>20</v>
      </c>
      <c r="F1947" s="15" t="s">
        <v>1183</v>
      </c>
      <c r="G1947" s="50">
        <v>1830</v>
      </c>
      <c r="H1947" s="50">
        <v>90</v>
      </c>
      <c r="I1947" s="58">
        <v>5.1700000000000003E-2</v>
      </c>
      <c r="J1947" s="50">
        <v>147000</v>
      </c>
      <c r="K1947" s="50">
        <v>1832</v>
      </c>
      <c r="L1947" s="53">
        <v>1750</v>
      </c>
      <c r="M1947" s="63">
        <f t="shared" si="217"/>
        <v>2.4390243902439025E-2</v>
      </c>
      <c r="N1947" s="42" t="str">
        <f>IFERROR(VLOOKUP(C1947, マスタ!$E$2:$G$33, 3, TRUE), "")</f>
        <v>化学・医薬品</v>
      </c>
      <c r="O1947" s="15" t="str">
        <f>IF(F1947 = "", "", TEXT( WORKDAY(TEXT(LEFT(F1947, FIND("(", F1947) - 1), "yyyy/mm/dd"), 1, マスタ!$A$2:$A$106), "yyyymmdd"))</f>
        <v>20170928</v>
      </c>
      <c r="P1947" s="16">
        <v>43006</v>
      </c>
      <c r="Q1947" s="56">
        <v>1860</v>
      </c>
      <c r="R1947" s="56">
        <v>1873</v>
      </c>
      <c r="S1947" s="56">
        <v>1842</v>
      </c>
      <c r="T1947" s="15" t="str">
        <f t="shared" si="218"/>
        <v>無</v>
      </c>
      <c r="U1947" s="15" t="str">
        <f t="shared" si="219"/>
        <v>有</v>
      </c>
      <c r="V1947" s="67">
        <f t="shared" si="220"/>
        <v>1.6393442622950838E-2</v>
      </c>
      <c r="W1947" s="17" t="s">
        <v>967</v>
      </c>
      <c r="X1947" s="46">
        <v>12</v>
      </c>
      <c r="Y1947" s="71">
        <f t="shared" si="221"/>
        <v>6.557377049180328</v>
      </c>
      <c r="Z1947" s="72">
        <v>1860</v>
      </c>
      <c r="AA1947" s="72">
        <v>1866</v>
      </c>
      <c r="AB1947" s="72">
        <v>1847</v>
      </c>
      <c r="AC1947" s="72">
        <v>1850</v>
      </c>
      <c r="AD1947" s="72">
        <v>11700</v>
      </c>
      <c r="AE1947" s="72">
        <v>1849</v>
      </c>
      <c r="AF1947" s="72">
        <v>1853</v>
      </c>
      <c r="AG1947" s="72">
        <v>1849</v>
      </c>
      <c r="AH1947" s="72">
        <v>1851</v>
      </c>
      <c r="AI1947" s="72">
        <v>3700</v>
      </c>
      <c r="AJ1947" s="72">
        <v>1848</v>
      </c>
      <c r="AK1947" s="72">
        <v>1861</v>
      </c>
      <c r="AL1947" s="72">
        <v>1848</v>
      </c>
      <c r="AM1947" s="72">
        <v>1858</v>
      </c>
      <c r="AN1947" s="72">
        <v>1600</v>
      </c>
      <c r="AO1947" s="72">
        <v>1860</v>
      </c>
      <c r="AP1947" s="72">
        <v>1865</v>
      </c>
      <c r="AQ1947" s="72">
        <v>1859</v>
      </c>
      <c r="AR1947" s="72">
        <v>1865</v>
      </c>
      <c r="AS1947" s="72">
        <v>2500</v>
      </c>
      <c r="AT1947" s="72">
        <v>1866</v>
      </c>
      <c r="AU1947" s="72">
        <v>1872</v>
      </c>
      <c r="AV1947" s="72">
        <v>1866</v>
      </c>
      <c r="AW1947" s="72">
        <v>1872</v>
      </c>
      <c r="AX1947" s="72">
        <v>3200</v>
      </c>
      <c r="AY1947" s="72">
        <v>1872</v>
      </c>
      <c r="AZ1947" s="72">
        <v>1872</v>
      </c>
      <c r="BA1947" s="72">
        <v>1867</v>
      </c>
      <c r="BB1947" s="72">
        <v>1870</v>
      </c>
      <c r="BC1947" s="72">
        <v>3300</v>
      </c>
    </row>
    <row r="1948" spans="1:55" s="72" customFormat="1" ht="15">
      <c r="A1948" s="15" t="s">
        <v>18</v>
      </c>
      <c r="B1948" s="30">
        <v>25</v>
      </c>
      <c r="C1948" s="30">
        <v>4680</v>
      </c>
      <c r="D1948" s="10" t="s">
        <v>127</v>
      </c>
      <c r="E1948" s="15" t="s">
        <v>20</v>
      </c>
      <c r="F1948" s="15" t="s">
        <v>1183</v>
      </c>
      <c r="G1948" s="50">
        <v>1461</v>
      </c>
      <c r="H1948" s="50">
        <v>70</v>
      </c>
      <c r="I1948" s="58">
        <v>5.0299999999999997E-2</v>
      </c>
      <c r="J1948" s="50">
        <v>2518200</v>
      </c>
      <c r="K1948" s="50">
        <v>1476</v>
      </c>
      <c r="L1948" s="53">
        <v>1428</v>
      </c>
      <c r="M1948" s="63">
        <f t="shared" si="217"/>
        <v>0.3125</v>
      </c>
      <c r="N1948" s="42" t="str">
        <f>IFERROR(VLOOKUP(C1948, マスタ!$E$2:$G$33, 3, TRUE), "")</f>
        <v>化学・医薬品</v>
      </c>
      <c r="O1948" s="15" t="str">
        <f>IF(F1948 = "", "", TEXT( WORKDAY(TEXT(LEFT(F1948, FIND("(", F1948) - 1), "yyyy/mm/dd"), 1, マスタ!$A$2:$A$106), "yyyymmdd"))</f>
        <v>20170928</v>
      </c>
      <c r="P1948" s="16">
        <v>43006</v>
      </c>
      <c r="Q1948" s="56">
        <v>1491</v>
      </c>
      <c r="R1948" s="56">
        <v>1540</v>
      </c>
      <c r="S1948" s="56">
        <v>1486</v>
      </c>
      <c r="T1948" s="15" t="str">
        <f t="shared" si="218"/>
        <v>有</v>
      </c>
      <c r="U1948" s="15" t="str">
        <f t="shared" si="219"/>
        <v>無</v>
      </c>
      <c r="V1948" s="67">
        <f t="shared" si="220"/>
        <v>2.0533880903490731E-2</v>
      </c>
      <c r="W1948" s="17" t="s">
        <v>968</v>
      </c>
      <c r="X1948" s="46">
        <v>29</v>
      </c>
      <c r="Y1948" s="71">
        <f t="shared" si="221"/>
        <v>19.849418206707735</v>
      </c>
      <c r="Z1948" s="72">
        <v>1491</v>
      </c>
      <c r="AA1948" s="72">
        <v>1524</v>
      </c>
      <c r="AB1948" s="72">
        <v>1486</v>
      </c>
      <c r="AC1948" s="72">
        <v>1513</v>
      </c>
      <c r="AD1948" s="72">
        <v>321300</v>
      </c>
      <c r="AE1948" s="72">
        <v>1509</v>
      </c>
      <c r="AF1948" s="72">
        <v>1522</v>
      </c>
      <c r="AG1948" s="72">
        <v>1500</v>
      </c>
      <c r="AH1948" s="72">
        <v>1500</v>
      </c>
      <c r="AI1948" s="72">
        <v>114000</v>
      </c>
      <c r="AJ1948" s="72">
        <v>1500</v>
      </c>
      <c r="AK1948" s="72">
        <v>1508</v>
      </c>
      <c r="AL1948" s="72">
        <v>1492</v>
      </c>
      <c r="AM1948" s="72">
        <v>1495</v>
      </c>
      <c r="AN1948" s="72">
        <v>52600</v>
      </c>
      <c r="AO1948" s="72">
        <v>1495</v>
      </c>
      <c r="AP1948" s="72">
        <v>1498</v>
      </c>
      <c r="AQ1948" s="72">
        <v>1488</v>
      </c>
      <c r="AR1948" s="72">
        <v>1491</v>
      </c>
      <c r="AS1948" s="72">
        <v>43200</v>
      </c>
      <c r="AT1948" s="72">
        <v>1491</v>
      </c>
      <c r="AU1948" s="72">
        <v>1496</v>
      </c>
      <c r="AV1948" s="72">
        <v>1489</v>
      </c>
      <c r="AW1948" s="72">
        <v>1496</v>
      </c>
      <c r="AX1948" s="72">
        <v>12900</v>
      </c>
      <c r="AY1948" s="72">
        <v>1497</v>
      </c>
      <c r="AZ1948" s="72">
        <v>1505</v>
      </c>
      <c r="BA1948" s="72">
        <v>1497</v>
      </c>
      <c r="BB1948" s="72">
        <v>1502</v>
      </c>
      <c r="BC1948" s="72">
        <v>34200</v>
      </c>
    </row>
    <row r="1949" spans="1:55" s="72" customFormat="1" ht="15">
      <c r="A1949" s="15" t="s">
        <v>18</v>
      </c>
      <c r="B1949" s="30">
        <v>26</v>
      </c>
      <c r="C1949" s="30">
        <v>4979</v>
      </c>
      <c r="D1949" s="10" t="s">
        <v>526</v>
      </c>
      <c r="E1949" s="15" t="s">
        <v>20</v>
      </c>
      <c r="F1949" s="15" t="s">
        <v>1183</v>
      </c>
      <c r="G1949" s="50">
        <v>2166</v>
      </c>
      <c r="H1949" s="50">
        <v>103</v>
      </c>
      <c r="I1949" s="58">
        <v>4.99E-2</v>
      </c>
      <c r="J1949" s="50">
        <v>22900</v>
      </c>
      <c r="K1949" s="50">
        <v>2169</v>
      </c>
      <c r="L1949" s="53">
        <v>2049</v>
      </c>
      <c r="M1949" s="63">
        <f t="shared" si="217"/>
        <v>2.5000000000000001E-2</v>
      </c>
      <c r="N1949" s="42" t="str">
        <f>IFERROR(VLOOKUP(C1949, マスタ!$E$2:$G$33, 3, TRUE), "")</f>
        <v>化学・医薬品</v>
      </c>
      <c r="O1949" s="15" t="str">
        <f>IF(F1949 = "", "", TEXT( WORKDAY(TEXT(LEFT(F1949, FIND("(", F1949) - 1), "yyyy/mm/dd"), 1, マスタ!$A$2:$A$106), "yyyymmdd"))</f>
        <v>20170928</v>
      </c>
      <c r="P1949" s="16">
        <v>43006</v>
      </c>
      <c r="Q1949" s="56">
        <v>2170</v>
      </c>
      <c r="R1949" s="56">
        <v>2180</v>
      </c>
      <c r="S1949" s="56">
        <v>2121</v>
      </c>
      <c r="T1949" s="15" t="str">
        <f t="shared" si="218"/>
        <v>無</v>
      </c>
      <c r="U1949" s="15" t="str">
        <f t="shared" si="219"/>
        <v>有</v>
      </c>
      <c r="V1949" s="67">
        <f t="shared" si="220"/>
        <v>1.8467220683286989E-3</v>
      </c>
      <c r="W1949" s="17" t="s">
        <v>969</v>
      </c>
      <c r="X1949" s="46">
        <v>-10</v>
      </c>
      <c r="Y1949" s="71">
        <f t="shared" si="221"/>
        <v>-4.6168051708217916</v>
      </c>
      <c r="Z1949" s="72">
        <v>2170</v>
      </c>
      <c r="AA1949" s="72">
        <v>2180</v>
      </c>
      <c r="AB1949" s="72">
        <v>2170</v>
      </c>
      <c r="AC1949" s="72">
        <v>2180</v>
      </c>
      <c r="AD1949" s="72">
        <v>2000</v>
      </c>
      <c r="AE1949" s="72">
        <v>2172</v>
      </c>
      <c r="AF1949" s="72">
        <v>2172</v>
      </c>
      <c r="AG1949" s="72">
        <v>2172</v>
      </c>
      <c r="AH1949" s="72">
        <v>2172</v>
      </c>
      <c r="AI1949" s="72">
        <v>100</v>
      </c>
      <c r="AJ1949" s="72">
        <v>2172</v>
      </c>
      <c r="AK1949" s="72">
        <v>2172</v>
      </c>
      <c r="AL1949" s="72">
        <v>2170</v>
      </c>
      <c r="AM1949" s="72">
        <v>2170</v>
      </c>
      <c r="AN1949" s="72">
        <v>1100</v>
      </c>
      <c r="AO1949" s="72">
        <v>2167</v>
      </c>
      <c r="AP1949" s="72">
        <v>2167</v>
      </c>
      <c r="AQ1949" s="72">
        <v>2167</v>
      </c>
      <c r="AR1949" s="72">
        <v>2167</v>
      </c>
      <c r="AS1949" s="72">
        <v>100</v>
      </c>
      <c r="AT1949" s="72">
        <v>2160</v>
      </c>
      <c r="AU1949" s="72">
        <v>2160</v>
      </c>
      <c r="AV1949" s="72">
        <v>2160</v>
      </c>
      <c r="AW1949" s="72">
        <v>2160</v>
      </c>
      <c r="AX1949" s="72">
        <v>500</v>
      </c>
      <c r="AY1949" s="72">
        <v>2152</v>
      </c>
      <c r="AZ1949" s="72">
        <v>2165</v>
      </c>
      <c r="BA1949" s="72">
        <v>2152</v>
      </c>
      <c r="BB1949" s="72">
        <v>2165</v>
      </c>
      <c r="BC1949" s="72">
        <v>500</v>
      </c>
    </row>
    <row r="1950" spans="1:55" s="72" customFormat="1" ht="15">
      <c r="A1950" s="15" t="s">
        <v>18</v>
      </c>
      <c r="B1950" s="30">
        <v>27</v>
      </c>
      <c r="C1950" s="30">
        <v>3656</v>
      </c>
      <c r="D1950" s="10" t="s">
        <v>124</v>
      </c>
      <c r="E1950" s="15" t="s">
        <v>20</v>
      </c>
      <c r="F1950" s="15" t="s">
        <v>1183</v>
      </c>
      <c r="G1950" s="50">
        <v>1643</v>
      </c>
      <c r="H1950" s="50">
        <v>77</v>
      </c>
      <c r="I1950" s="58">
        <v>4.9200000000000001E-2</v>
      </c>
      <c r="J1950" s="50">
        <v>3389800</v>
      </c>
      <c r="K1950" s="50">
        <v>1646</v>
      </c>
      <c r="L1950" s="53">
        <v>1567</v>
      </c>
      <c r="M1950" s="63">
        <f t="shared" si="217"/>
        <v>3.7974683544303799E-2</v>
      </c>
      <c r="N1950" s="42" t="str">
        <f>IFERROR(VLOOKUP(C1950, マスタ!$E$2:$G$33, 3, TRUE), "")</f>
        <v>36</v>
      </c>
      <c r="O1950" s="15" t="str">
        <f>IF(F1950 = "", "", TEXT( WORKDAY(TEXT(LEFT(F1950, FIND("(", F1950) - 1), "yyyy/mm/dd"), 1, マスタ!$A$2:$A$106), "yyyymmdd"))</f>
        <v>20170928</v>
      </c>
      <c r="P1950" s="16">
        <v>43006</v>
      </c>
      <c r="Q1950" s="56">
        <v>1661</v>
      </c>
      <c r="R1950" s="56">
        <v>1673</v>
      </c>
      <c r="S1950" s="56">
        <v>1611</v>
      </c>
      <c r="T1950" s="15" t="str">
        <f t="shared" si="218"/>
        <v>無</v>
      </c>
      <c r="U1950" s="15" t="str">
        <f t="shared" si="219"/>
        <v>有</v>
      </c>
      <c r="V1950" s="67">
        <f t="shared" si="220"/>
        <v>1.0955569080949523E-2</v>
      </c>
      <c r="W1950" s="17" t="s">
        <v>966</v>
      </c>
      <c r="X1950" s="46">
        <v>-16</v>
      </c>
      <c r="Y1950" s="71">
        <f t="shared" si="221"/>
        <v>-9.7382836275106506</v>
      </c>
      <c r="Z1950" s="72">
        <v>1661</v>
      </c>
      <c r="AA1950" s="72">
        <v>1673</v>
      </c>
      <c r="AB1950" s="72">
        <v>1633</v>
      </c>
      <c r="AC1950" s="72">
        <v>1640</v>
      </c>
      <c r="AD1950" s="72">
        <v>309000</v>
      </c>
      <c r="AE1950" s="72">
        <v>1640</v>
      </c>
      <c r="AF1950" s="72">
        <v>1645</v>
      </c>
      <c r="AG1950" s="72">
        <v>1630</v>
      </c>
      <c r="AH1950" s="72">
        <v>1630</v>
      </c>
      <c r="AI1950" s="72">
        <v>87800</v>
      </c>
      <c r="AJ1950" s="72">
        <v>1632</v>
      </c>
      <c r="AK1950" s="72">
        <v>1648</v>
      </c>
      <c r="AL1950" s="72">
        <v>1631</v>
      </c>
      <c r="AM1950" s="72">
        <v>1643</v>
      </c>
      <c r="AN1950" s="72">
        <v>74800</v>
      </c>
      <c r="AO1950" s="72">
        <v>1644</v>
      </c>
      <c r="AP1950" s="72">
        <v>1656</v>
      </c>
      <c r="AQ1950" s="72">
        <v>1644</v>
      </c>
      <c r="AR1950" s="72">
        <v>1653</v>
      </c>
      <c r="AS1950" s="72">
        <v>80700</v>
      </c>
      <c r="AT1950" s="72">
        <v>1653</v>
      </c>
      <c r="AU1950" s="72">
        <v>1658</v>
      </c>
      <c r="AV1950" s="72">
        <v>1648</v>
      </c>
      <c r="AW1950" s="72">
        <v>1650</v>
      </c>
      <c r="AX1950" s="72">
        <v>81500</v>
      </c>
      <c r="AY1950" s="72">
        <v>1652</v>
      </c>
      <c r="AZ1950" s="72">
        <v>1656</v>
      </c>
      <c r="BA1950" s="72">
        <v>1641</v>
      </c>
      <c r="BB1950" s="72">
        <v>1644</v>
      </c>
      <c r="BC1950" s="72">
        <v>70100</v>
      </c>
    </row>
    <row r="1951" spans="1:55" s="72" customFormat="1" ht="27">
      <c r="A1951" s="15" t="s">
        <v>18</v>
      </c>
      <c r="B1951" s="30">
        <v>28</v>
      </c>
      <c r="C1951" s="30">
        <v>3097</v>
      </c>
      <c r="D1951" s="10" t="s">
        <v>305</v>
      </c>
      <c r="E1951" s="15" t="s">
        <v>20</v>
      </c>
      <c r="F1951" s="15" t="s">
        <v>1183</v>
      </c>
      <c r="G1951" s="50">
        <v>7620</v>
      </c>
      <c r="H1951" s="50">
        <v>350</v>
      </c>
      <c r="I1951" s="58">
        <v>4.8099999999999997E-2</v>
      </c>
      <c r="J1951" s="50">
        <v>52900</v>
      </c>
      <c r="K1951" s="50">
        <v>7650</v>
      </c>
      <c r="L1951" s="53">
        <v>7330</v>
      </c>
      <c r="M1951" s="63">
        <f t="shared" si="217"/>
        <v>9.375E-2</v>
      </c>
      <c r="N1951" s="42" t="str">
        <f>IFERROR(VLOOKUP(C1951, マスタ!$E$2:$G$33, 3, TRUE), "")</f>
        <v>繊維製品</v>
      </c>
      <c r="O1951" s="15" t="str">
        <f>IF(F1951 = "", "", TEXT( WORKDAY(TEXT(LEFT(F1951, FIND("(", F1951) - 1), "yyyy/mm/dd"), 1, マスタ!$A$2:$A$106), "yyyymmdd"))</f>
        <v>20170928</v>
      </c>
      <c r="P1951" s="16">
        <v>43006</v>
      </c>
      <c r="Q1951" s="56">
        <v>7620</v>
      </c>
      <c r="R1951" s="56">
        <v>7810</v>
      </c>
      <c r="S1951" s="56">
        <v>7450</v>
      </c>
      <c r="T1951" s="15" t="str">
        <f t="shared" si="218"/>
        <v>有</v>
      </c>
      <c r="U1951" s="15" t="str">
        <f t="shared" si="219"/>
        <v>有</v>
      </c>
      <c r="V1951" s="67">
        <f t="shared" si="220"/>
        <v>0</v>
      </c>
      <c r="W1951" s="17" t="s">
        <v>966</v>
      </c>
      <c r="X1951" s="46">
        <v>-76</v>
      </c>
      <c r="Y1951" s="71">
        <f t="shared" si="221"/>
        <v>-9.9737532808398957</v>
      </c>
      <c r="Z1951" s="72">
        <v>7620</v>
      </c>
      <c r="AA1951" s="72">
        <v>7620</v>
      </c>
      <c r="AB1951" s="72">
        <v>7450</v>
      </c>
      <c r="AC1951" s="72">
        <v>7570</v>
      </c>
      <c r="AD1951" s="72">
        <v>9500</v>
      </c>
      <c r="AE1951" s="72">
        <v>7570</v>
      </c>
      <c r="AF1951" s="72">
        <v>7570</v>
      </c>
      <c r="AG1951" s="72">
        <v>7490</v>
      </c>
      <c r="AH1951" s="72">
        <v>7500</v>
      </c>
      <c r="AI1951" s="72">
        <v>1800</v>
      </c>
      <c r="AJ1951" s="72">
        <v>7550</v>
      </c>
      <c r="AK1951" s="72">
        <v>7600</v>
      </c>
      <c r="AL1951" s="72">
        <v>7550</v>
      </c>
      <c r="AM1951" s="72">
        <v>7600</v>
      </c>
      <c r="AN1951" s="72">
        <v>500</v>
      </c>
      <c r="AO1951" s="72">
        <v>7610</v>
      </c>
      <c r="AP1951" s="72">
        <v>7710</v>
      </c>
      <c r="AQ1951" s="72">
        <v>7610</v>
      </c>
      <c r="AR1951" s="72">
        <v>7710</v>
      </c>
      <c r="AS1951" s="72">
        <v>3000</v>
      </c>
      <c r="AT1951" s="72">
        <v>7700</v>
      </c>
      <c r="AU1951" s="72">
        <v>7810</v>
      </c>
      <c r="AV1951" s="72">
        <v>7660</v>
      </c>
      <c r="AW1951" s="72">
        <v>7720</v>
      </c>
      <c r="AX1951" s="72">
        <v>3500</v>
      </c>
      <c r="AY1951" s="72">
        <v>7720</v>
      </c>
      <c r="AZ1951" s="72">
        <v>7730</v>
      </c>
      <c r="BA1951" s="72">
        <v>7710</v>
      </c>
      <c r="BB1951" s="72">
        <v>7710</v>
      </c>
      <c r="BC1951" s="72">
        <v>1000</v>
      </c>
    </row>
    <row r="1952" spans="1:55" s="72" customFormat="1" ht="27">
      <c r="A1952" s="15" t="s">
        <v>18</v>
      </c>
      <c r="B1952" s="30">
        <v>30</v>
      </c>
      <c r="C1952" s="30">
        <v>3445</v>
      </c>
      <c r="D1952" s="10" t="s">
        <v>140</v>
      </c>
      <c r="E1952" s="15" t="s">
        <v>20</v>
      </c>
      <c r="F1952" s="15" t="s">
        <v>1183</v>
      </c>
      <c r="G1952" s="50">
        <v>4255</v>
      </c>
      <c r="H1952" s="50">
        <v>190</v>
      </c>
      <c r="I1952" s="58">
        <v>4.6699999999999998E-2</v>
      </c>
      <c r="J1952" s="50">
        <v>185700</v>
      </c>
      <c r="K1952" s="50">
        <v>4325</v>
      </c>
      <c r="L1952" s="53">
        <v>3995</v>
      </c>
      <c r="M1952" s="63">
        <f t="shared" ref="M1952:M2024" si="222">IFERROR((K1952-G1952) / (K1952-L1952), "")</f>
        <v>0.21212121212121213</v>
      </c>
      <c r="N1952" s="42" t="str">
        <f>IFERROR(VLOOKUP(C1952, マスタ!$E$2:$G$33, 3, TRUE), "")</f>
        <v>繊維製品</v>
      </c>
      <c r="O1952" s="15" t="str">
        <f>IF(F1952 = "", "", TEXT( WORKDAY(TEXT(LEFT(F1952, FIND("(", F1952) - 1), "yyyy/mm/dd"), 1, マスタ!$A$2:$A$106), "yyyymmdd"))</f>
        <v>20170928</v>
      </c>
      <c r="P1952" s="16">
        <v>43006</v>
      </c>
      <c r="Q1952" s="56">
        <v>4325</v>
      </c>
      <c r="R1952" s="56">
        <v>4415</v>
      </c>
      <c r="S1952" s="56">
        <v>4315</v>
      </c>
      <c r="T1952" s="15" t="str">
        <f t="shared" ref="T1952:T2024" si="223">IF(Q1952="", "", IF(R1952-Q1952&gt;=ROUNDDOWN(G1952/100, 0), "有", "無"))</f>
        <v>有</v>
      </c>
      <c r="U1952" s="15" t="str">
        <f t="shared" ref="U1952:U2024" si="224">IF(Q1952="", "", IF(Q1952-S1952&gt;=ROUNDDOWN(G1952/100, 0), "有", "無"))</f>
        <v>無</v>
      </c>
      <c r="V1952" s="67">
        <f t="shared" ref="V1952:V2024" si="225">IF(Q1952="", "", Q1952/G1952-1)</f>
        <v>1.6451233842538215E-2</v>
      </c>
      <c r="W1952" s="17" t="s">
        <v>968</v>
      </c>
      <c r="X1952" s="46">
        <v>85</v>
      </c>
      <c r="Y1952" s="71">
        <f t="shared" ref="Y1952:Y2024" si="226">IFERROR(X1952/G1952*1000,"")</f>
        <v>19.9764982373678</v>
      </c>
      <c r="Z1952" s="72">
        <v>4325</v>
      </c>
      <c r="AA1952" s="72">
        <v>4345</v>
      </c>
      <c r="AB1952" s="72">
        <v>4320</v>
      </c>
      <c r="AC1952" s="72">
        <v>4340</v>
      </c>
      <c r="AD1952" s="72">
        <v>17300</v>
      </c>
      <c r="AE1952" s="72">
        <v>4350</v>
      </c>
      <c r="AF1952" s="72">
        <v>4415</v>
      </c>
      <c r="AG1952" s="72">
        <v>4350</v>
      </c>
      <c r="AH1952" s="72">
        <v>4375</v>
      </c>
      <c r="AI1952" s="72">
        <v>17900</v>
      </c>
      <c r="AJ1952" s="72">
        <v>4375</v>
      </c>
      <c r="AK1952" s="72">
        <v>4375</v>
      </c>
      <c r="AL1952" s="72">
        <v>4330</v>
      </c>
      <c r="AM1952" s="72">
        <v>4360</v>
      </c>
      <c r="AN1952" s="72">
        <v>4600</v>
      </c>
      <c r="AO1952" s="72">
        <v>4370</v>
      </c>
      <c r="AP1952" s="72">
        <v>4375</v>
      </c>
      <c r="AQ1952" s="72">
        <v>4360</v>
      </c>
      <c r="AR1952" s="72">
        <v>4375</v>
      </c>
      <c r="AS1952" s="72">
        <v>3800</v>
      </c>
      <c r="AT1952" s="72">
        <v>4375</v>
      </c>
      <c r="AU1952" s="72">
        <v>4375</v>
      </c>
      <c r="AV1952" s="72">
        <v>4355</v>
      </c>
      <c r="AW1952" s="72">
        <v>4375</v>
      </c>
      <c r="AX1952" s="72">
        <v>2900</v>
      </c>
      <c r="AY1952" s="72">
        <v>4375</v>
      </c>
      <c r="AZ1952" s="72">
        <v>4385</v>
      </c>
      <c r="BA1952" s="72">
        <v>4365</v>
      </c>
      <c r="BB1952" s="72">
        <v>4365</v>
      </c>
      <c r="BC1952" s="72">
        <v>4100</v>
      </c>
    </row>
    <row r="1953" spans="1:55" s="72" customFormat="1" ht="27">
      <c r="A1953" s="15" t="s">
        <v>18</v>
      </c>
      <c r="B1953" s="30">
        <v>31</v>
      </c>
      <c r="C1953" s="30">
        <v>3676</v>
      </c>
      <c r="D1953" s="10" t="s">
        <v>530</v>
      </c>
      <c r="E1953" s="15" t="s">
        <v>20</v>
      </c>
      <c r="F1953" s="15" t="s">
        <v>1183</v>
      </c>
      <c r="G1953" s="50">
        <v>1519</v>
      </c>
      <c r="H1953" s="50">
        <v>67</v>
      </c>
      <c r="I1953" s="58">
        <v>4.6100000000000002E-2</v>
      </c>
      <c r="J1953" s="50">
        <v>270800</v>
      </c>
      <c r="K1953" s="50">
        <v>1523</v>
      </c>
      <c r="L1953" s="53">
        <v>1460</v>
      </c>
      <c r="M1953" s="63">
        <f t="shared" si="222"/>
        <v>6.3492063492063489E-2</v>
      </c>
      <c r="N1953" s="42" t="str">
        <f>IFERROR(VLOOKUP(C1953, マスタ!$E$2:$G$33, 3, TRUE), "")</f>
        <v>36</v>
      </c>
      <c r="O1953" s="15" t="str">
        <f>IF(F1953 = "", "", TEXT( WORKDAY(TEXT(LEFT(F1953, FIND("(", F1953) - 1), "yyyy/mm/dd"), 1, マスタ!$A$2:$A$106), "yyyymmdd"))</f>
        <v>20170928</v>
      </c>
      <c r="P1953" s="16">
        <v>43006</v>
      </c>
      <c r="Q1953" s="56">
        <v>1523</v>
      </c>
      <c r="R1953" s="56">
        <v>1556</v>
      </c>
      <c r="S1953" s="56">
        <v>1511</v>
      </c>
      <c r="T1953" s="15" t="str">
        <f t="shared" si="223"/>
        <v>有</v>
      </c>
      <c r="U1953" s="15" t="str">
        <f t="shared" si="224"/>
        <v>無</v>
      </c>
      <c r="V1953" s="67">
        <f t="shared" si="225"/>
        <v>2.6333113890717463E-3</v>
      </c>
      <c r="W1953" s="17" t="s">
        <v>967</v>
      </c>
      <c r="X1953" s="46">
        <v>17</v>
      </c>
      <c r="Y1953" s="71">
        <f t="shared" si="226"/>
        <v>11.191573403554971</v>
      </c>
      <c r="Z1953" s="72">
        <v>1523</v>
      </c>
      <c r="AA1953" s="72">
        <v>1528</v>
      </c>
      <c r="AB1953" s="72">
        <v>1511</v>
      </c>
      <c r="AC1953" s="72">
        <v>1522</v>
      </c>
      <c r="AD1953" s="72">
        <v>17500</v>
      </c>
      <c r="AE1953" s="72">
        <v>1523</v>
      </c>
      <c r="AF1953" s="72">
        <v>1526</v>
      </c>
      <c r="AG1953" s="72">
        <v>1517</v>
      </c>
      <c r="AH1953" s="72">
        <v>1526</v>
      </c>
      <c r="AI1953" s="72">
        <v>5700</v>
      </c>
      <c r="AJ1953" s="72">
        <v>1525</v>
      </c>
      <c r="AK1953" s="72">
        <v>1541</v>
      </c>
      <c r="AL1953" s="72">
        <v>1524</v>
      </c>
      <c r="AM1953" s="72">
        <v>1541</v>
      </c>
      <c r="AN1953" s="72">
        <v>16700</v>
      </c>
      <c r="AO1953" s="72">
        <v>1540</v>
      </c>
      <c r="AP1953" s="72">
        <v>1542</v>
      </c>
      <c r="AQ1953" s="72">
        <v>1537</v>
      </c>
      <c r="AR1953" s="72">
        <v>1537</v>
      </c>
      <c r="AS1953" s="72">
        <v>4500</v>
      </c>
      <c r="AT1953" s="72">
        <v>1538</v>
      </c>
      <c r="AU1953" s="72">
        <v>1540</v>
      </c>
      <c r="AV1953" s="72">
        <v>1536</v>
      </c>
      <c r="AW1953" s="72">
        <v>1540</v>
      </c>
      <c r="AX1953" s="72">
        <v>3700</v>
      </c>
      <c r="AY1953" s="72">
        <v>1539</v>
      </c>
      <c r="AZ1953" s="72">
        <v>1540</v>
      </c>
      <c r="BA1953" s="72">
        <v>1531</v>
      </c>
      <c r="BB1953" s="72">
        <v>1535</v>
      </c>
      <c r="BC1953" s="72">
        <v>4700</v>
      </c>
    </row>
    <row r="1954" spans="1:55" s="72" customFormat="1" ht="15">
      <c r="A1954" s="15" t="s">
        <v>18</v>
      </c>
      <c r="B1954" s="30">
        <v>32</v>
      </c>
      <c r="C1954" s="30">
        <v>3630</v>
      </c>
      <c r="D1954" s="10" t="s">
        <v>1191</v>
      </c>
      <c r="E1954" s="15" t="s">
        <v>20</v>
      </c>
      <c r="F1954" s="15" t="s">
        <v>1183</v>
      </c>
      <c r="G1954" s="50">
        <v>2093</v>
      </c>
      <c r="H1954" s="50">
        <v>92</v>
      </c>
      <c r="I1954" s="58">
        <v>4.5999999999999999E-2</v>
      </c>
      <c r="J1954" s="50">
        <v>38300</v>
      </c>
      <c r="K1954" s="50">
        <v>2099</v>
      </c>
      <c r="L1954" s="53">
        <v>2016</v>
      </c>
      <c r="M1954" s="63">
        <f t="shared" si="222"/>
        <v>7.2289156626506021E-2</v>
      </c>
      <c r="N1954" s="42" t="str">
        <f>IFERROR(VLOOKUP(C1954, マスタ!$E$2:$G$33, 3, TRUE), "")</f>
        <v>36</v>
      </c>
      <c r="O1954" s="15" t="str">
        <f>IF(F1954 = "", "", TEXT( WORKDAY(TEXT(LEFT(F1954, FIND("(", F1954) - 1), "yyyy/mm/dd"), 1, マスタ!$A$2:$A$106), "yyyymmdd"))</f>
        <v>20170928</v>
      </c>
      <c r="P1954" s="16">
        <v>43006</v>
      </c>
      <c r="Q1954" s="56">
        <v>2100</v>
      </c>
      <c r="R1954" s="56">
        <v>2150</v>
      </c>
      <c r="S1954" s="56">
        <v>2092</v>
      </c>
      <c r="T1954" s="15" t="str">
        <f t="shared" si="223"/>
        <v>有</v>
      </c>
      <c r="U1954" s="15" t="str">
        <f t="shared" si="224"/>
        <v>無</v>
      </c>
      <c r="V1954" s="67">
        <f t="shared" si="225"/>
        <v>3.3444816053511683E-3</v>
      </c>
      <c r="W1954" s="17" t="s">
        <v>967</v>
      </c>
      <c r="X1954" s="46">
        <v>30</v>
      </c>
      <c r="Y1954" s="71">
        <f t="shared" si="226"/>
        <v>14.333492594362159</v>
      </c>
      <c r="Z1954" s="72">
        <v>2100</v>
      </c>
      <c r="AA1954" s="72">
        <v>2100</v>
      </c>
      <c r="AB1954" s="72">
        <v>2092</v>
      </c>
      <c r="AC1954" s="72">
        <v>2092</v>
      </c>
      <c r="AD1954" s="72">
        <v>4900</v>
      </c>
      <c r="AE1954" s="72">
        <v>2094</v>
      </c>
      <c r="AF1954" s="72">
        <v>2094</v>
      </c>
      <c r="AG1954" s="72">
        <v>2094</v>
      </c>
      <c r="AH1954" s="72">
        <v>2094</v>
      </c>
      <c r="AI1954" s="72">
        <v>200</v>
      </c>
      <c r="AJ1954" s="72">
        <v>2094</v>
      </c>
      <c r="AK1954" s="72">
        <v>2096</v>
      </c>
      <c r="AL1954" s="72">
        <v>2094</v>
      </c>
      <c r="AM1954" s="72">
        <v>2096</v>
      </c>
      <c r="AN1954" s="72">
        <v>900</v>
      </c>
      <c r="AO1954" s="72">
        <v>2098</v>
      </c>
      <c r="AP1954" s="72">
        <v>2115</v>
      </c>
      <c r="AQ1954" s="72">
        <v>2098</v>
      </c>
      <c r="AR1954" s="72">
        <v>2115</v>
      </c>
      <c r="AS1954" s="72">
        <v>1700</v>
      </c>
      <c r="AT1954" s="72">
        <v>2115</v>
      </c>
      <c r="AU1954" s="72">
        <v>2131</v>
      </c>
      <c r="AV1954" s="72">
        <v>2115</v>
      </c>
      <c r="AW1954" s="72">
        <v>2130</v>
      </c>
      <c r="AX1954" s="72">
        <v>2000</v>
      </c>
      <c r="AY1954" s="72">
        <v>2131</v>
      </c>
      <c r="AZ1954" s="72">
        <v>2133</v>
      </c>
      <c r="BA1954" s="72">
        <v>2130</v>
      </c>
      <c r="BB1954" s="72">
        <v>2133</v>
      </c>
      <c r="BC1954" s="72">
        <v>1200</v>
      </c>
    </row>
    <row r="1955" spans="1:55" s="72" customFormat="1" ht="15">
      <c r="A1955" s="15" t="s">
        <v>18</v>
      </c>
      <c r="B1955" s="30">
        <v>33</v>
      </c>
      <c r="C1955" s="30">
        <v>6099</v>
      </c>
      <c r="D1955" s="10" t="s">
        <v>633</v>
      </c>
      <c r="E1955" s="15" t="s">
        <v>20</v>
      </c>
      <c r="F1955" s="15" t="s">
        <v>1183</v>
      </c>
      <c r="G1955" s="50">
        <v>1651</v>
      </c>
      <c r="H1955" s="50">
        <v>71</v>
      </c>
      <c r="I1955" s="58">
        <v>4.4900000000000002E-2</v>
      </c>
      <c r="J1955" s="50">
        <v>76800</v>
      </c>
      <c r="K1955" s="50">
        <v>1667</v>
      </c>
      <c r="L1955" s="53">
        <v>1560</v>
      </c>
      <c r="M1955" s="63">
        <f t="shared" si="222"/>
        <v>0.14953271028037382</v>
      </c>
      <c r="N1955" s="42" t="str">
        <f>IFERROR(VLOOKUP(C1955, マスタ!$E$2:$G$33, 3, TRUE), "")</f>
        <v>機械</v>
      </c>
      <c r="O1955" s="15" t="str">
        <f>IF(F1955 = "", "", TEXT( WORKDAY(TEXT(LEFT(F1955, FIND("(", F1955) - 1), "yyyy/mm/dd"), 1, マスタ!$A$2:$A$106), "yyyymmdd"))</f>
        <v>20170928</v>
      </c>
      <c r="P1955" s="16">
        <v>43006</v>
      </c>
      <c r="Q1955" s="56">
        <v>1691</v>
      </c>
      <c r="R1955" s="56">
        <v>1719</v>
      </c>
      <c r="S1955" s="56">
        <v>1631</v>
      </c>
      <c r="T1955" s="15" t="str">
        <f t="shared" si="223"/>
        <v>有</v>
      </c>
      <c r="U1955" s="15" t="str">
        <f t="shared" si="224"/>
        <v>有</v>
      </c>
      <c r="V1955" s="67">
        <f t="shared" si="225"/>
        <v>2.4227740763173911E-2</v>
      </c>
      <c r="W1955" s="17" t="s">
        <v>966</v>
      </c>
      <c r="X1955" s="46">
        <v>-16</v>
      </c>
      <c r="Y1955" s="71">
        <f t="shared" si="226"/>
        <v>-9.691096305269534</v>
      </c>
      <c r="Z1955" s="72">
        <v>1691</v>
      </c>
      <c r="AA1955" s="72">
        <v>1691</v>
      </c>
      <c r="AB1955" s="72">
        <v>1670</v>
      </c>
      <c r="AC1955" s="72">
        <v>1683</v>
      </c>
      <c r="AD1955" s="72">
        <v>8800</v>
      </c>
      <c r="AE1955" s="72">
        <v>1677</v>
      </c>
      <c r="AF1955" s="72">
        <v>1677</v>
      </c>
      <c r="AG1955" s="72">
        <v>1670</v>
      </c>
      <c r="AH1955" s="72">
        <v>1671</v>
      </c>
      <c r="AI1955" s="72">
        <v>1400</v>
      </c>
      <c r="AJ1955" s="72">
        <v>1673</v>
      </c>
      <c r="AK1955" s="72">
        <v>1685</v>
      </c>
      <c r="AL1955" s="72">
        <v>1673</v>
      </c>
      <c r="AM1955" s="72">
        <v>1681</v>
      </c>
      <c r="AN1955" s="72">
        <v>2400</v>
      </c>
      <c r="AO1955" s="72">
        <v>1681</v>
      </c>
      <c r="AP1955" s="72">
        <v>1685</v>
      </c>
      <c r="AQ1955" s="72">
        <v>1680</v>
      </c>
      <c r="AR1955" s="72">
        <v>1684</v>
      </c>
      <c r="AS1955" s="72">
        <v>1900</v>
      </c>
      <c r="AT1955" s="72">
        <v>1685</v>
      </c>
      <c r="AU1955" s="72">
        <v>1698</v>
      </c>
      <c r="AV1955" s="72">
        <v>1685</v>
      </c>
      <c r="AW1955" s="72">
        <v>1698</v>
      </c>
      <c r="AX1955" s="72">
        <v>3900</v>
      </c>
      <c r="AY1955" s="72">
        <v>1698</v>
      </c>
      <c r="AZ1955" s="72">
        <v>1715</v>
      </c>
      <c r="BA1955" s="72">
        <v>1698</v>
      </c>
      <c r="BB1955" s="72">
        <v>1709</v>
      </c>
      <c r="BC1955" s="72">
        <v>14000</v>
      </c>
    </row>
    <row r="1956" spans="1:55" s="72" customFormat="1" ht="15">
      <c r="A1956" s="15" t="s">
        <v>18</v>
      </c>
      <c r="B1956" s="30">
        <v>34</v>
      </c>
      <c r="C1956" s="30">
        <v>7467</v>
      </c>
      <c r="D1956" s="10" t="s">
        <v>1100</v>
      </c>
      <c r="E1956" s="15" t="s">
        <v>20</v>
      </c>
      <c r="F1956" s="15" t="s">
        <v>1183</v>
      </c>
      <c r="G1956" s="50">
        <v>3155</v>
      </c>
      <c r="H1956" s="50">
        <v>135</v>
      </c>
      <c r="I1956" s="58">
        <v>4.4699999999999997E-2</v>
      </c>
      <c r="J1956" s="50">
        <v>94700</v>
      </c>
      <c r="K1956" s="50">
        <v>3155</v>
      </c>
      <c r="L1956" s="53">
        <v>2993</v>
      </c>
      <c r="M1956" s="63">
        <f t="shared" si="222"/>
        <v>0</v>
      </c>
      <c r="N1956" s="42" t="str">
        <f>IFERROR(VLOOKUP(C1956, マスタ!$E$2:$G$33, 3, TRUE), "")</f>
        <v>輸送用機械</v>
      </c>
      <c r="O1956" s="15" t="str">
        <f>IF(F1956 = "", "", TEXT( WORKDAY(TEXT(LEFT(F1956, FIND("(", F1956) - 1), "yyyy/mm/dd"), 1, マスタ!$A$2:$A$106), "yyyymmdd"))</f>
        <v>20170928</v>
      </c>
      <c r="P1956" s="16">
        <v>43006</v>
      </c>
      <c r="Q1956" s="56">
        <v>3110</v>
      </c>
      <c r="R1956" s="56">
        <v>3180</v>
      </c>
      <c r="S1956" s="56">
        <v>3100</v>
      </c>
      <c r="T1956" s="15" t="str">
        <f t="shared" si="223"/>
        <v>有</v>
      </c>
      <c r="U1956" s="15" t="str">
        <f t="shared" si="224"/>
        <v>無</v>
      </c>
      <c r="V1956" s="67">
        <f t="shared" si="225"/>
        <v>-1.4263074484944571E-2</v>
      </c>
      <c r="W1956" s="17" t="s">
        <v>967</v>
      </c>
      <c r="X1956" s="46">
        <v>5</v>
      </c>
      <c r="Y1956" s="71">
        <f t="shared" si="226"/>
        <v>1.5847860538827259</v>
      </c>
      <c r="Z1956" s="72">
        <v>3110</v>
      </c>
      <c r="AA1956" s="72">
        <v>3120</v>
      </c>
      <c r="AB1956" s="72">
        <v>3110</v>
      </c>
      <c r="AC1956" s="72">
        <v>3120</v>
      </c>
      <c r="AD1956" s="72">
        <v>3000</v>
      </c>
      <c r="AE1956" s="72">
        <v>3115</v>
      </c>
      <c r="AF1956" s="72">
        <v>3115</v>
      </c>
      <c r="AG1956" s="72">
        <v>3115</v>
      </c>
      <c r="AH1956" s="72">
        <v>3115</v>
      </c>
      <c r="AI1956" s="72">
        <v>100</v>
      </c>
      <c r="AJ1956" s="72">
        <v>3110</v>
      </c>
      <c r="AK1956" s="72">
        <v>3110</v>
      </c>
      <c r="AL1956" s="72">
        <v>3110</v>
      </c>
      <c r="AM1956" s="72">
        <v>3110</v>
      </c>
      <c r="AN1956" s="72">
        <v>300</v>
      </c>
      <c r="AO1956" s="72">
        <v>3115</v>
      </c>
      <c r="AP1956" s="72">
        <v>3115</v>
      </c>
      <c r="AQ1956" s="72">
        <v>3110</v>
      </c>
      <c r="AR1956" s="72">
        <v>3110</v>
      </c>
      <c r="AS1956" s="72">
        <v>900</v>
      </c>
      <c r="AT1956" s="72">
        <v>3110</v>
      </c>
      <c r="AU1956" s="72">
        <v>3115</v>
      </c>
      <c r="AV1956" s="72">
        <v>3110</v>
      </c>
      <c r="AW1956" s="72">
        <v>3115</v>
      </c>
      <c r="AX1956" s="72">
        <v>400</v>
      </c>
      <c r="AY1956" s="72">
        <v>3120</v>
      </c>
      <c r="AZ1956" s="72">
        <v>3120</v>
      </c>
      <c r="BA1956" s="72">
        <v>3120</v>
      </c>
      <c r="BB1956" s="72">
        <v>3120</v>
      </c>
      <c r="BC1956" s="72">
        <v>200</v>
      </c>
    </row>
    <row r="1957" spans="1:55" s="72" customFormat="1" ht="15">
      <c r="A1957" s="15" t="s">
        <v>18</v>
      </c>
      <c r="B1957" s="30">
        <v>35</v>
      </c>
      <c r="C1957" s="30">
        <v>3221</v>
      </c>
      <c r="D1957" s="10" t="s">
        <v>247</v>
      </c>
      <c r="E1957" s="15" t="s">
        <v>20</v>
      </c>
      <c r="F1957" s="15" t="s">
        <v>1183</v>
      </c>
      <c r="G1957" s="50">
        <v>2416</v>
      </c>
      <c r="H1957" s="50">
        <v>103</v>
      </c>
      <c r="I1957" s="58">
        <v>4.4499999999999998E-2</v>
      </c>
      <c r="J1957" s="50">
        <v>76700</v>
      </c>
      <c r="K1957" s="50">
        <v>2425</v>
      </c>
      <c r="L1957" s="53">
        <v>2281</v>
      </c>
      <c r="M1957" s="63">
        <f t="shared" si="222"/>
        <v>6.25E-2</v>
      </c>
      <c r="N1957" s="42" t="str">
        <f>IFERROR(VLOOKUP(C1957, マスタ!$E$2:$G$33, 3, TRUE), "")</f>
        <v>繊維製品</v>
      </c>
      <c r="O1957" s="15" t="str">
        <f>IF(F1957 = "", "", TEXT( WORKDAY(TEXT(LEFT(F1957, FIND("(", F1957) - 1), "yyyy/mm/dd"), 1, マスタ!$A$2:$A$106), "yyyymmdd"))</f>
        <v>20170928</v>
      </c>
      <c r="P1957" s="16">
        <v>43006</v>
      </c>
      <c r="Q1957" s="56">
        <v>2428</v>
      </c>
      <c r="R1957" s="56">
        <v>2494</v>
      </c>
      <c r="S1957" s="56">
        <v>2362</v>
      </c>
      <c r="T1957" s="15" t="str">
        <f t="shared" si="223"/>
        <v>有</v>
      </c>
      <c r="U1957" s="15" t="str">
        <f t="shared" si="224"/>
        <v>有</v>
      </c>
      <c r="V1957" s="67">
        <f t="shared" si="225"/>
        <v>4.9668874172186239E-3</v>
      </c>
      <c r="W1957" s="17" t="s">
        <v>968</v>
      </c>
      <c r="X1957" s="46">
        <v>48</v>
      </c>
      <c r="Y1957" s="71">
        <f t="shared" si="226"/>
        <v>19.867549668874172</v>
      </c>
      <c r="Z1957" s="72">
        <v>2428</v>
      </c>
      <c r="AA1957" s="72">
        <v>2467</v>
      </c>
      <c r="AB1957" s="72">
        <v>2428</v>
      </c>
      <c r="AC1957" s="72">
        <v>2460</v>
      </c>
      <c r="AD1957" s="72">
        <v>13300</v>
      </c>
      <c r="AE1957" s="72">
        <v>2465</v>
      </c>
      <c r="AF1957" s="72">
        <v>2465</v>
      </c>
      <c r="AG1957" s="72">
        <v>2461</v>
      </c>
      <c r="AH1957" s="72">
        <v>2461</v>
      </c>
      <c r="AI1957" s="72">
        <v>300</v>
      </c>
      <c r="AJ1957" s="72">
        <v>2467</v>
      </c>
      <c r="AK1957" s="72">
        <v>2494</v>
      </c>
      <c r="AL1957" s="72">
        <v>2446</v>
      </c>
      <c r="AM1957" s="72">
        <v>2446</v>
      </c>
      <c r="AN1957" s="72">
        <v>3500</v>
      </c>
      <c r="AO1957" s="72">
        <v>2446</v>
      </c>
      <c r="AP1957" s="72">
        <v>2446</v>
      </c>
      <c r="AQ1957" s="72">
        <v>2433</v>
      </c>
      <c r="AR1957" s="72">
        <v>2438</v>
      </c>
      <c r="AS1957" s="72">
        <v>1000</v>
      </c>
      <c r="AT1957" s="72">
        <v>2441</v>
      </c>
      <c r="AU1957" s="72">
        <v>2445</v>
      </c>
      <c r="AV1957" s="72">
        <v>2438</v>
      </c>
      <c r="AW1957" s="72">
        <v>2445</v>
      </c>
      <c r="AX1957" s="72">
        <v>600</v>
      </c>
      <c r="AY1957" s="72">
        <v>2448</v>
      </c>
      <c r="AZ1957" s="72">
        <v>2449</v>
      </c>
      <c r="BA1957" s="72">
        <v>2424</v>
      </c>
      <c r="BB1957" s="72">
        <v>2437</v>
      </c>
      <c r="BC1957" s="72">
        <v>1300</v>
      </c>
    </row>
    <row r="1958" spans="1:55" s="72" customFormat="1" ht="15">
      <c r="A1958" s="15" t="s">
        <v>18</v>
      </c>
      <c r="B1958" s="30">
        <v>37</v>
      </c>
      <c r="C1958" s="30">
        <v>4109</v>
      </c>
      <c r="D1958" s="10" t="s">
        <v>361</v>
      </c>
      <c r="E1958" s="15" t="s">
        <v>20</v>
      </c>
      <c r="F1958" s="15" t="s">
        <v>1183</v>
      </c>
      <c r="G1958" s="50">
        <v>4820</v>
      </c>
      <c r="H1958" s="50">
        <v>205</v>
      </c>
      <c r="I1958" s="58">
        <v>4.4400000000000002E-2</v>
      </c>
      <c r="J1958" s="50">
        <v>406200</v>
      </c>
      <c r="K1958" s="50">
        <v>4830</v>
      </c>
      <c r="L1958" s="53">
        <v>4605</v>
      </c>
      <c r="M1958" s="63">
        <f t="shared" si="222"/>
        <v>4.4444444444444446E-2</v>
      </c>
      <c r="N1958" s="42" t="str">
        <f>IFERROR(VLOOKUP(C1958, マスタ!$E$2:$G$33, 3, TRUE), "")</f>
        <v>化学・医薬品</v>
      </c>
      <c r="O1958" s="15" t="str">
        <f>IF(F1958 = "", "", TEXT( WORKDAY(TEXT(LEFT(F1958, FIND("(", F1958) - 1), "yyyy/mm/dd"), 1, マスタ!$A$2:$A$106), "yyyymmdd"))</f>
        <v>20170928</v>
      </c>
      <c r="P1958" s="16">
        <v>43006</v>
      </c>
      <c r="Q1958" s="56">
        <v>4850</v>
      </c>
      <c r="R1958" s="56">
        <v>4880</v>
      </c>
      <c r="S1958" s="56">
        <v>4710</v>
      </c>
      <c r="T1958" s="15" t="str">
        <f t="shared" si="223"/>
        <v>無</v>
      </c>
      <c r="U1958" s="15" t="str">
        <f t="shared" si="224"/>
        <v>有</v>
      </c>
      <c r="V1958" s="67">
        <f t="shared" si="225"/>
        <v>6.2240663900414717E-3</v>
      </c>
      <c r="W1958" s="17" t="s">
        <v>966</v>
      </c>
      <c r="X1958" s="46">
        <v>-48</v>
      </c>
      <c r="Y1958" s="71">
        <f t="shared" si="226"/>
        <v>-9.9585062240663902</v>
      </c>
      <c r="Z1958" s="72">
        <v>4850</v>
      </c>
      <c r="AA1958" s="72">
        <v>4875</v>
      </c>
      <c r="AB1958" s="72">
        <v>4830</v>
      </c>
      <c r="AC1958" s="72">
        <v>4840</v>
      </c>
      <c r="AD1958" s="72">
        <v>49800</v>
      </c>
      <c r="AE1958" s="72">
        <v>4840</v>
      </c>
      <c r="AF1958" s="72">
        <v>4840</v>
      </c>
      <c r="AG1958" s="72">
        <v>4780</v>
      </c>
      <c r="AH1958" s="72">
        <v>4795</v>
      </c>
      <c r="AI1958" s="72">
        <v>25100</v>
      </c>
      <c r="AJ1958" s="72">
        <v>4790</v>
      </c>
      <c r="AK1958" s="72">
        <v>4845</v>
      </c>
      <c r="AL1958" s="72">
        <v>4790</v>
      </c>
      <c r="AM1958" s="72">
        <v>4840</v>
      </c>
      <c r="AN1958" s="72">
        <v>9300</v>
      </c>
      <c r="AO1958" s="72">
        <v>4840</v>
      </c>
      <c r="AP1958" s="72">
        <v>4855</v>
      </c>
      <c r="AQ1958" s="72">
        <v>4825</v>
      </c>
      <c r="AR1958" s="72">
        <v>4830</v>
      </c>
      <c r="AS1958" s="72">
        <v>23300</v>
      </c>
      <c r="AT1958" s="72">
        <v>4830</v>
      </c>
      <c r="AU1958" s="72">
        <v>4860</v>
      </c>
      <c r="AV1958" s="72">
        <v>4830</v>
      </c>
      <c r="AW1958" s="72">
        <v>4845</v>
      </c>
      <c r="AX1958" s="72">
        <v>9100</v>
      </c>
      <c r="AY1958" s="72">
        <v>4845</v>
      </c>
      <c r="AZ1958" s="72">
        <v>4875</v>
      </c>
      <c r="BA1958" s="72">
        <v>4840</v>
      </c>
      <c r="BB1958" s="72">
        <v>4860</v>
      </c>
      <c r="BC1958" s="72">
        <v>6600</v>
      </c>
    </row>
    <row r="1959" spans="1:55" s="72" customFormat="1" ht="27">
      <c r="A1959" s="15" t="s">
        <v>18</v>
      </c>
      <c r="B1959" s="30">
        <v>38</v>
      </c>
      <c r="C1959" s="30">
        <v>9990</v>
      </c>
      <c r="D1959" s="10" t="s">
        <v>1192</v>
      </c>
      <c r="E1959" s="15" t="s">
        <v>20</v>
      </c>
      <c r="F1959" s="15" t="s">
        <v>1183</v>
      </c>
      <c r="G1959" s="50">
        <v>1419</v>
      </c>
      <c r="H1959" s="50">
        <v>60</v>
      </c>
      <c r="I1959" s="58">
        <v>4.4200000000000003E-2</v>
      </c>
      <c r="J1959" s="50">
        <v>114000</v>
      </c>
      <c r="K1959" s="50">
        <v>1430</v>
      </c>
      <c r="L1959" s="53">
        <v>1375</v>
      </c>
      <c r="M1959" s="63">
        <f t="shared" si="222"/>
        <v>0.2</v>
      </c>
      <c r="N1959" s="42" t="str">
        <f>IFERROR(VLOOKUP(C1959, マスタ!$E$2:$G$33, 3, TRUE), "")</f>
        <v>サービス</v>
      </c>
      <c r="O1959" s="15" t="str">
        <f>IF(F1959 = "", "", TEXT( WORKDAY(TEXT(LEFT(F1959, FIND("(", F1959) - 1), "yyyy/mm/dd"), 1, マスタ!$A$2:$A$106), "yyyymmdd"))</f>
        <v>20170928</v>
      </c>
      <c r="P1959" s="16">
        <v>43006</v>
      </c>
      <c r="Q1959" s="56">
        <v>1425</v>
      </c>
      <c r="R1959" s="56">
        <v>1445</v>
      </c>
      <c r="S1959" s="56">
        <v>1415</v>
      </c>
      <c r="T1959" s="15" t="str">
        <f t="shared" si="223"/>
        <v>有</v>
      </c>
      <c r="U1959" s="15" t="str">
        <f t="shared" si="224"/>
        <v>無</v>
      </c>
      <c r="V1959" s="67">
        <f t="shared" si="225"/>
        <v>4.2283298097252064E-3</v>
      </c>
      <c r="W1959" s="17" t="s">
        <v>967</v>
      </c>
      <c r="X1959" s="46">
        <v>3</v>
      </c>
      <c r="Y1959" s="71">
        <f t="shared" si="226"/>
        <v>2.1141649048625792</v>
      </c>
      <c r="Z1959" s="72">
        <v>1425</v>
      </c>
      <c r="AA1959" s="72">
        <v>1425</v>
      </c>
      <c r="AB1959" s="72">
        <v>1421</v>
      </c>
      <c r="AC1959" s="72">
        <v>1423</v>
      </c>
      <c r="AD1959" s="72">
        <v>2800</v>
      </c>
      <c r="AE1959" s="72">
        <v>1420</v>
      </c>
      <c r="AF1959" s="72">
        <v>1420</v>
      </c>
      <c r="AG1959" s="72">
        <v>1415</v>
      </c>
      <c r="AH1959" s="72">
        <v>1418</v>
      </c>
      <c r="AI1959" s="72">
        <v>2700</v>
      </c>
      <c r="AJ1959" s="72">
        <v>1418</v>
      </c>
      <c r="AK1959" s="72">
        <v>1419</v>
      </c>
      <c r="AL1959" s="72">
        <v>1417</v>
      </c>
      <c r="AM1959" s="72">
        <v>1417</v>
      </c>
      <c r="AN1959" s="72">
        <v>400</v>
      </c>
      <c r="AO1959" s="72">
        <v>1419</v>
      </c>
      <c r="AP1959" s="72">
        <v>1420</v>
      </c>
      <c r="AQ1959" s="72">
        <v>1419</v>
      </c>
      <c r="AR1959" s="72">
        <v>1420</v>
      </c>
      <c r="AS1959" s="72">
        <v>800</v>
      </c>
      <c r="AT1959" s="72">
        <v>1421</v>
      </c>
      <c r="AU1959" s="72">
        <v>1428</v>
      </c>
      <c r="AV1959" s="72">
        <v>1421</v>
      </c>
      <c r="AW1959" s="72">
        <v>1428</v>
      </c>
      <c r="AX1959" s="72">
        <v>2000</v>
      </c>
      <c r="AY1959" s="72">
        <v>1428</v>
      </c>
      <c r="AZ1959" s="72">
        <v>1429</v>
      </c>
      <c r="BA1959" s="72">
        <v>1427</v>
      </c>
      <c r="BB1959" s="72">
        <v>1427</v>
      </c>
      <c r="BC1959" s="72">
        <v>600</v>
      </c>
    </row>
    <row r="1960" spans="1:55" s="72" customFormat="1" ht="15">
      <c r="A1960" s="15" t="s">
        <v>18</v>
      </c>
      <c r="B1960" s="30">
        <v>40</v>
      </c>
      <c r="C1960" s="30">
        <v>3687</v>
      </c>
      <c r="D1960" s="10" t="s">
        <v>27</v>
      </c>
      <c r="E1960" s="15" t="s">
        <v>20</v>
      </c>
      <c r="F1960" s="15" t="s">
        <v>1183</v>
      </c>
      <c r="G1960" s="50">
        <v>4200</v>
      </c>
      <c r="H1960" s="50">
        <v>170</v>
      </c>
      <c r="I1960" s="58">
        <v>4.2200000000000001E-2</v>
      </c>
      <c r="J1960" s="50">
        <v>371100</v>
      </c>
      <c r="K1960" s="50">
        <v>4290</v>
      </c>
      <c r="L1960" s="53">
        <v>4025</v>
      </c>
      <c r="M1960" s="63">
        <f t="shared" si="222"/>
        <v>0.33962264150943394</v>
      </c>
      <c r="N1960" s="42" t="str">
        <f>IFERROR(VLOOKUP(C1960, マスタ!$E$2:$G$33, 3, TRUE), "")</f>
        <v>36</v>
      </c>
      <c r="O1960" s="15" t="str">
        <f>IF(F1960 = "", "", TEXT( WORKDAY(TEXT(LEFT(F1960, FIND("(", F1960) - 1), "yyyy/mm/dd"), 1, マスタ!$A$2:$A$106), "yyyymmdd"))</f>
        <v>20170928</v>
      </c>
      <c r="P1960" s="16">
        <v>43006</v>
      </c>
      <c r="Q1960" s="56">
        <v>4380</v>
      </c>
      <c r="R1960" s="56">
        <v>4465</v>
      </c>
      <c r="S1960" s="56">
        <v>4225</v>
      </c>
      <c r="T1960" s="15" t="str">
        <f t="shared" si="223"/>
        <v>有</v>
      </c>
      <c r="U1960" s="15" t="str">
        <f t="shared" si="224"/>
        <v>有</v>
      </c>
      <c r="V1960" s="67">
        <f t="shared" si="225"/>
        <v>4.2857142857142927E-2</v>
      </c>
      <c r="W1960" s="17" t="s">
        <v>966</v>
      </c>
      <c r="X1960" s="46">
        <v>-42</v>
      </c>
      <c r="Y1960" s="71">
        <f t="shared" si="226"/>
        <v>-10</v>
      </c>
      <c r="AD1960" s="72">
        <v>0</v>
      </c>
      <c r="AE1960" s="72">
        <v>4380</v>
      </c>
      <c r="AF1960" s="72">
        <v>4450</v>
      </c>
      <c r="AG1960" s="72">
        <v>4370</v>
      </c>
      <c r="AH1960" s="72">
        <v>4400</v>
      </c>
      <c r="AI1960" s="72">
        <v>131200</v>
      </c>
      <c r="AJ1960" s="72">
        <v>4400</v>
      </c>
      <c r="AK1960" s="72">
        <v>4420</v>
      </c>
      <c r="AL1960" s="72">
        <v>4345</v>
      </c>
      <c r="AM1960" s="72">
        <v>4365</v>
      </c>
      <c r="AN1960" s="72">
        <v>47100</v>
      </c>
      <c r="AO1960" s="72">
        <v>4370</v>
      </c>
      <c r="AP1960" s="72">
        <v>4390</v>
      </c>
      <c r="AQ1960" s="72">
        <v>4330</v>
      </c>
      <c r="AR1960" s="72">
        <v>4355</v>
      </c>
      <c r="AS1960" s="72">
        <v>25200</v>
      </c>
      <c r="AT1960" s="72">
        <v>4340</v>
      </c>
      <c r="AU1960" s="72">
        <v>4365</v>
      </c>
      <c r="AV1960" s="72">
        <v>4330</v>
      </c>
      <c r="AW1960" s="72">
        <v>4360</v>
      </c>
      <c r="AX1960" s="72">
        <v>15500</v>
      </c>
      <c r="AY1960" s="72">
        <v>4360</v>
      </c>
      <c r="AZ1960" s="72">
        <v>4385</v>
      </c>
      <c r="BA1960" s="72">
        <v>4355</v>
      </c>
      <c r="BB1960" s="72">
        <v>4375</v>
      </c>
      <c r="BC1960" s="72">
        <v>14900</v>
      </c>
    </row>
    <row r="1961" spans="1:55" s="72" customFormat="1" ht="15">
      <c r="A1961" s="15" t="s">
        <v>18</v>
      </c>
      <c r="B1961" s="30">
        <v>41</v>
      </c>
      <c r="C1961" s="30">
        <v>3392</v>
      </c>
      <c r="D1961" s="10" t="s">
        <v>325</v>
      </c>
      <c r="E1961" s="15" t="s">
        <v>20</v>
      </c>
      <c r="F1961" s="15" t="s">
        <v>1183</v>
      </c>
      <c r="G1961" s="50">
        <v>1617</v>
      </c>
      <c r="H1961" s="50">
        <v>64</v>
      </c>
      <c r="I1961" s="58">
        <v>4.1200000000000001E-2</v>
      </c>
      <c r="J1961" s="50">
        <v>52200</v>
      </c>
      <c r="K1961" s="50">
        <v>1625</v>
      </c>
      <c r="L1961" s="53">
        <v>1565</v>
      </c>
      <c r="M1961" s="63">
        <f t="shared" si="222"/>
        <v>0.13333333333333333</v>
      </c>
      <c r="N1961" s="42" t="str">
        <f>IFERROR(VLOOKUP(C1961, マスタ!$E$2:$G$33, 3, TRUE), "")</f>
        <v>繊維製品</v>
      </c>
      <c r="O1961" s="15" t="str">
        <f>IF(F1961 = "", "", TEXT( WORKDAY(TEXT(LEFT(F1961, FIND("(", F1961) - 1), "yyyy/mm/dd"), 1, マスタ!$A$2:$A$106), "yyyymmdd"))</f>
        <v>20170928</v>
      </c>
      <c r="P1961" s="16">
        <v>43006</v>
      </c>
      <c r="Q1961" s="56">
        <v>1614</v>
      </c>
      <c r="R1961" s="56">
        <v>1614</v>
      </c>
      <c r="S1961" s="56">
        <v>1584</v>
      </c>
      <c r="T1961" s="15" t="str">
        <f t="shared" si="223"/>
        <v>無</v>
      </c>
      <c r="U1961" s="15" t="str">
        <f t="shared" si="224"/>
        <v>有</v>
      </c>
      <c r="V1961" s="67">
        <f t="shared" si="225"/>
        <v>-1.8552875695733162E-3</v>
      </c>
      <c r="W1961" s="17" t="s">
        <v>969</v>
      </c>
      <c r="X1961" s="46">
        <v>-13</v>
      </c>
      <c r="Y1961" s="71">
        <f t="shared" si="226"/>
        <v>-8.0395794681508956</v>
      </c>
      <c r="Z1961" s="72">
        <v>1614</v>
      </c>
      <c r="AA1961" s="72">
        <v>1614</v>
      </c>
      <c r="AB1961" s="72">
        <v>1603</v>
      </c>
      <c r="AC1961" s="72">
        <v>1603</v>
      </c>
      <c r="AD1961" s="72">
        <v>1300</v>
      </c>
      <c r="AE1961" s="72">
        <v>1601</v>
      </c>
      <c r="AF1961" s="72">
        <v>1601</v>
      </c>
      <c r="AG1961" s="72">
        <v>1601</v>
      </c>
      <c r="AH1961" s="72">
        <v>1601</v>
      </c>
      <c r="AI1961" s="72">
        <v>100</v>
      </c>
      <c r="AJ1961" s="72">
        <v>1601</v>
      </c>
      <c r="AK1961" s="72">
        <v>1601</v>
      </c>
      <c r="AL1961" s="72">
        <v>1601</v>
      </c>
      <c r="AM1961" s="72">
        <v>1601</v>
      </c>
      <c r="AN1961" s="72">
        <v>200</v>
      </c>
      <c r="AO1961" s="72">
        <v>1601</v>
      </c>
      <c r="AP1961" s="72">
        <v>1601</v>
      </c>
      <c r="AQ1961" s="72">
        <v>1601</v>
      </c>
      <c r="AR1961" s="72">
        <v>1601</v>
      </c>
      <c r="AS1961" s="72">
        <v>200</v>
      </c>
      <c r="AT1961" s="72">
        <v>1601</v>
      </c>
      <c r="AU1961" s="72">
        <v>1601</v>
      </c>
      <c r="AV1961" s="72">
        <v>1601</v>
      </c>
      <c r="AW1961" s="72">
        <v>1601</v>
      </c>
      <c r="AX1961" s="72">
        <v>100</v>
      </c>
      <c r="BC1961" s="72">
        <v>0</v>
      </c>
    </row>
    <row r="1962" spans="1:55" s="72" customFormat="1" ht="15">
      <c r="A1962" s="15" t="s">
        <v>18</v>
      </c>
      <c r="B1962" s="30">
        <v>42</v>
      </c>
      <c r="C1962" s="30">
        <v>6630</v>
      </c>
      <c r="D1962" s="10" t="s">
        <v>263</v>
      </c>
      <c r="E1962" s="15" t="s">
        <v>20</v>
      </c>
      <c r="F1962" s="15" t="s">
        <v>1183</v>
      </c>
      <c r="G1962" s="50">
        <v>11970</v>
      </c>
      <c r="H1962" s="50">
        <v>470</v>
      </c>
      <c r="I1962" s="58">
        <v>4.0899999999999999E-2</v>
      </c>
      <c r="J1962" s="50">
        <v>113400</v>
      </c>
      <c r="K1962" s="50">
        <v>12000</v>
      </c>
      <c r="L1962" s="53">
        <v>11470</v>
      </c>
      <c r="M1962" s="63">
        <f t="shared" si="222"/>
        <v>5.6603773584905662E-2</v>
      </c>
      <c r="N1962" s="42" t="str">
        <f>IFERROR(VLOOKUP(C1962, マスタ!$E$2:$G$33, 3, TRUE), "")</f>
        <v>電気</v>
      </c>
      <c r="O1962" s="15" t="str">
        <f>IF(F1962 = "", "", TEXT( WORKDAY(TEXT(LEFT(F1962, FIND("(", F1962) - 1), "yyyy/mm/dd"), 1, マスタ!$A$2:$A$106), "yyyymmdd"))</f>
        <v>20170928</v>
      </c>
      <c r="P1962" s="16">
        <v>43006</v>
      </c>
      <c r="Q1962" s="56">
        <v>12030</v>
      </c>
      <c r="R1962" s="56">
        <v>12300</v>
      </c>
      <c r="S1962" s="56">
        <v>11610</v>
      </c>
      <c r="T1962" s="15" t="str">
        <f t="shared" si="223"/>
        <v>有</v>
      </c>
      <c r="U1962" s="15" t="str">
        <f t="shared" si="224"/>
        <v>有</v>
      </c>
      <c r="V1962" s="67">
        <f t="shared" si="225"/>
        <v>5.0125313283209127E-3</v>
      </c>
      <c r="W1962" s="17" t="s">
        <v>968</v>
      </c>
      <c r="X1962" s="46">
        <v>239</v>
      </c>
      <c r="Y1962" s="71">
        <f t="shared" si="226"/>
        <v>19.966583124477861</v>
      </c>
      <c r="Z1962" s="72">
        <v>12030</v>
      </c>
      <c r="AA1962" s="72">
        <v>12300</v>
      </c>
      <c r="AB1962" s="72">
        <v>12030</v>
      </c>
      <c r="AC1962" s="72">
        <v>12100</v>
      </c>
      <c r="AD1962" s="72">
        <v>22400</v>
      </c>
      <c r="AE1962" s="72">
        <v>12080</v>
      </c>
      <c r="AF1962" s="72">
        <v>12130</v>
      </c>
      <c r="AG1962" s="72">
        <v>11910</v>
      </c>
      <c r="AH1962" s="72">
        <v>11910</v>
      </c>
      <c r="AI1962" s="72">
        <v>9700</v>
      </c>
      <c r="AJ1962" s="72">
        <v>11910</v>
      </c>
      <c r="AK1962" s="72">
        <v>11940</v>
      </c>
      <c r="AL1962" s="72">
        <v>11830</v>
      </c>
      <c r="AM1962" s="72">
        <v>11860</v>
      </c>
      <c r="AN1962" s="72">
        <v>5500</v>
      </c>
      <c r="AO1962" s="72">
        <v>11890</v>
      </c>
      <c r="AP1962" s="72">
        <v>11890</v>
      </c>
      <c r="AQ1962" s="72">
        <v>11750</v>
      </c>
      <c r="AR1962" s="72">
        <v>11810</v>
      </c>
      <c r="AS1962" s="72">
        <v>4400</v>
      </c>
      <c r="AT1962" s="72">
        <v>11810</v>
      </c>
      <c r="AU1962" s="72">
        <v>11870</v>
      </c>
      <c r="AV1962" s="72">
        <v>11800</v>
      </c>
      <c r="AW1962" s="72">
        <v>11840</v>
      </c>
      <c r="AX1962" s="72">
        <v>1700</v>
      </c>
      <c r="AY1962" s="72">
        <v>11840</v>
      </c>
      <c r="AZ1962" s="72">
        <v>11850</v>
      </c>
      <c r="BA1962" s="72">
        <v>11820</v>
      </c>
      <c r="BB1962" s="72">
        <v>11820</v>
      </c>
      <c r="BC1962" s="72">
        <v>1700</v>
      </c>
    </row>
    <row r="1963" spans="1:55" s="72" customFormat="1" ht="27">
      <c r="A1963" s="15" t="s">
        <v>18</v>
      </c>
      <c r="B1963" s="30">
        <v>43</v>
      </c>
      <c r="C1963" s="30">
        <v>3053</v>
      </c>
      <c r="D1963" s="10" t="s">
        <v>1073</v>
      </c>
      <c r="E1963" s="15" t="s">
        <v>20</v>
      </c>
      <c r="F1963" s="15" t="s">
        <v>1183</v>
      </c>
      <c r="G1963" s="50">
        <v>4585</v>
      </c>
      <c r="H1963" s="50">
        <v>180</v>
      </c>
      <c r="I1963" s="58">
        <v>4.0899999999999999E-2</v>
      </c>
      <c r="J1963" s="50">
        <v>895300</v>
      </c>
      <c r="K1963" s="50">
        <v>4720</v>
      </c>
      <c r="L1963" s="53">
        <v>4420</v>
      </c>
      <c r="M1963" s="63">
        <f t="shared" si="222"/>
        <v>0.45</v>
      </c>
      <c r="N1963" s="42" t="str">
        <f>IFERROR(VLOOKUP(C1963, マスタ!$E$2:$G$33, 3, TRUE), "")</f>
        <v>繊維製品</v>
      </c>
      <c r="O1963" s="15" t="str">
        <f>IF(F1963 = "", "", TEXT( WORKDAY(TEXT(LEFT(F1963, FIND("(", F1963) - 1), "yyyy/mm/dd"), 1, マスタ!$A$2:$A$106), "yyyymmdd"))</f>
        <v>20170928</v>
      </c>
      <c r="P1963" s="16">
        <v>43006</v>
      </c>
      <c r="Q1963" s="56">
        <v>4700</v>
      </c>
      <c r="R1963" s="56">
        <v>4900</v>
      </c>
      <c r="S1963" s="56">
        <v>4360</v>
      </c>
      <c r="T1963" s="15" t="str">
        <f t="shared" si="223"/>
        <v>有</v>
      </c>
      <c r="U1963" s="15" t="str">
        <f t="shared" si="224"/>
        <v>有</v>
      </c>
      <c r="V1963" s="67">
        <f t="shared" si="225"/>
        <v>2.5081788440566966E-2</v>
      </c>
      <c r="W1963" s="17" t="s">
        <v>966</v>
      </c>
      <c r="X1963" s="46">
        <v>-45</v>
      </c>
      <c r="Y1963" s="71">
        <f t="shared" si="226"/>
        <v>-9.8146128680479823</v>
      </c>
      <c r="Z1963" s="72">
        <v>4700</v>
      </c>
      <c r="AA1963" s="72">
        <v>4740</v>
      </c>
      <c r="AB1963" s="72">
        <v>4675</v>
      </c>
      <c r="AC1963" s="72">
        <v>4680</v>
      </c>
      <c r="AD1963" s="72">
        <v>87600</v>
      </c>
      <c r="AE1963" s="72">
        <v>4670</v>
      </c>
      <c r="AF1963" s="72">
        <v>4700</v>
      </c>
      <c r="AG1963" s="72">
        <v>4645</v>
      </c>
      <c r="AH1963" s="72">
        <v>4690</v>
      </c>
      <c r="AI1963" s="72">
        <v>44600</v>
      </c>
      <c r="AJ1963" s="72">
        <v>4695</v>
      </c>
      <c r="AK1963" s="72">
        <v>4725</v>
      </c>
      <c r="AL1963" s="72">
        <v>4685</v>
      </c>
      <c r="AM1963" s="72">
        <v>4715</v>
      </c>
      <c r="AN1963" s="72">
        <v>27500</v>
      </c>
      <c r="AO1963" s="72">
        <v>4715</v>
      </c>
      <c r="AP1963" s="72">
        <v>4815</v>
      </c>
      <c r="AQ1963" s="72">
        <v>4715</v>
      </c>
      <c r="AR1963" s="72">
        <v>4790</v>
      </c>
      <c r="AS1963" s="72">
        <v>60400</v>
      </c>
      <c r="AT1963" s="72">
        <v>4790</v>
      </c>
      <c r="AU1963" s="72">
        <v>4850</v>
      </c>
      <c r="AV1963" s="72">
        <v>4785</v>
      </c>
      <c r="AW1963" s="72">
        <v>4800</v>
      </c>
      <c r="AX1963" s="72">
        <v>48200</v>
      </c>
      <c r="AY1963" s="72">
        <v>4810</v>
      </c>
      <c r="AZ1963" s="72">
        <v>4825</v>
      </c>
      <c r="BA1963" s="72">
        <v>4800</v>
      </c>
      <c r="BB1963" s="72">
        <v>4815</v>
      </c>
      <c r="BC1963" s="72">
        <v>20100</v>
      </c>
    </row>
    <row r="1964" spans="1:55" s="72" customFormat="1" ht="15">
      <c r="A1964" s="15" t="s">
        <v>18</v>
      </c>
      <c r="B1964" s="30">
        <v>45</v>
      </c>
      <c r="C1964" s="30">
        <v>4812</v>
      </c>
      <c r="D1964" s="10" t="s">
        <v>278</v>
      </c>
      <c r="E1964" s="15" t="s">
        <v>20</v>
      </c>
      <c r="F1964" s="15" t="s">
        <v>1183</v>
      </c>
      <c r="G1964" s="50">
        <v>2543</v>
      </c>
      <c r="H1964" s="50">
        <v>99</v>
      </c>
      <c r="I1964" s="58">
        <v>4.0500000000000001E-2</v>
      </c>
      <c r="J1964" s="50">
        <v>109900</v>
      </c>
      <c r="K1964" s="50">
        <v>2553</v>
      </c>
      <c r="L1964" s="53">
        <v>2443</v>
      </c>
      <c r="M1964" s="63">
        <f t="shared" si="222"/>
        <v>9.0909090909090912E-2</v>
      </c>
      <c r="N1964" s="42" t="str">
        <f>IFERROR(VLOOKUP(C1964, マスタ!$E$2:$G$33, 3, TRUE), "")</f>
        <v>化学・医薬品</v>
      </c>
      <c r="O1964" s="15" t="str">
        <f>IF(F1964 = "", "", TEXT( WORKDAY(TEXT(LEFT(F1964, FIND("(", F1964) - 1), "yyyy/mm/dd"), 1, マスタ!$A$2:$A$106), "yyyymmdd"))</f>
        <v>20170928</v>
      </c>
      <c r="P1964" s="16">
        <v>43006</v>
      </c>
      <c r="Q1964" s="56">
        <v>2560</v>
      </c>
      <c r="R1964" s="56">
        <v>2566</v>
      </c>
      <c r="S1964" s="56">
        <v>2496</v>
      </c>
      <c r="T1964" s="15" t="str">
        <f t="shared" si="223"/>
        <v>無</v>
      </c>
      <c r="U1964" s="15" t="str">
        <f t="shared" si="224"/>
        <v>有</v>
      </c>
      <c r="V1964" s="67">
        <f t="shared" si="225"/>
        <v>6.6850176956350094E-3</v>
      </c>
      <c r="W1964" s="17" t="s">
        <v>966</v>
      </c>
      <c r="X1964" s="46">
        <v>-25</v>
      </c>
      <c r="Y1964" s="71">
        <f t="shared" si="226"/>
        <v>-9.8309083759339355</v>
      </c>
      <c r="Z1964" s="72">
        <v>2560</v>
      </c>
      <c r="AA1964" s="72">
        <v>2560</v>
      </c>
      <c r="AB1964" s="72">
        <v>2518</v>
      </c>
      <c r="AC1964" s="72">
        <v>2518</v>
      </c>
      <c r="AD1964" s="72">
        <v>8900</v>
      </c>
      <c r="AE1964" s="72">
        <v>2525</v>
      </c>
      <c r="AF1964" s="72">
        <v>2529</v>
      </c>
      <c r="AG1964" s="72">
        <v>2513</v>
      </c>
      <c r="AH1964" s="72">
        <v>2513</v>
      </c>
      <c r="AI1964" s="72">
        <v>2700</v>
      </c>
      <c r="AJ1964" s="72">
        <v>2517</v>
      </c>
      <c r="AK1964" s="72">
        <v>2518</v>
      </c>
      <c r="AL1964" s="72">
        <v>2510</v>
      </c>
      <c r="AM1964" s="72">
        <v>2510</v>
      </c>
      <c r="AN1964" s="72">
        <v>900</v>
      </c>
      <c r="AO1964" s="72">
        <v>2510</v>
      </c>
      <c r="AP1964" s="72">
        <v>2514</v>
      </c>
      <c r="AQ1964" s="72">
        <v>2508</v>
      </c>
      <c r="AR1964" s="72">
        <v>2514</v>
      </c>
      <c r="AS1964" s="72">
        <v>1300</v>
      </c>
      <c r="AT1964" s="72">
        <v>2511</v>
      </c>
      <c r="AU1964" s="72">
        <v>2518</v>
      </c>
      <c r="AV1964" s="72">
        <v>2508</v>
      </c>
      <c r="AW1964" s="72">
        <v>2518</v>
      </c>
      <c r="AX1964" s="72">
        <v>1100</v>
      </c>
      <c r="AY1964" s="72">
        <v>2516</v>
      </c>
      <c r="AZ1964" s="72">
        <v>2516</v>
      </c>
      <c r="BA1964" s="72">
        <v>2516</v>
      </c>
      <c r="BB1964" s="72">
        <v>2516</v>
      </c>
      <c r="BC1964" s="72">
        <v>200</v>
      </c>
    </row>
    <row r="1965" spans="1:55" s="72" customFormat="1" ht="15">
      <c r="A1965" s="15" t="s">
        <v>18</v>
      </c>
      <c r="B1965" s="30">
        <v>46</v>
      </c>
      <c r="C1965" s="30">
        <v>4004</v>
      </c>
      <c r="D1965" s="10" t="s">
        <v>225</v>
      </c>
      <c r="E1965" s="15" t="s">
        <v>20</v>
      </c>
      <c r="F1965" s="15" t="s">
        <v>1183</v>
      </c>
      <c r="G1965" s="50">
        <v>3340</v>
      </c>
      <c r="H1965" s="50">
        <v>130</v>
      </c>
      <c r="I1965" s="58">
        <v>4.0500000000000001E-2</v>
      </c>
      <c r="J1965" s="50">
        <v>1419700</v>
      </c>
      <c r="K1965" s="50">
        <v>3345</v>
      </c>
      <c r="L1965" s="53">
        <v>3230</v>
      </c>
      <c r="M1965" s="63">
        <f t="shared" si="222"/>
        <v>4.3478260869565216E-2</v>
      </c>
      <c r="N1965" s="42" t="str">
        <f>IFERROR(VLOOKUP(C1965, マスタ!$E$2:$G$33, 3, TRUE), "")</f>
        <v>化学・医薬品</v>
      </c>
      <c r="O1965" s="15" t="str">
        <f>IF(F1965 = "", "", TEXT( WORKDAY(TEXT(LEFT(F1965, FIND("(", F1965) - 1), "yyyy/mm/dd"), 1, マスタ!$A$2:$A$106), "yyyymmdd"))</f>
        <v>20170928</v>
      </c>
      <c r="P1965" s="16">
        <v>43006</v>
      </c>
      <c r="Q1965" s="56">
        <v>3410</v>
      </c>
      <c r="R1965" s="56">
        <v>3680</v>
      </c>
      <c r="S1965" s="56">
        <v>3410</v>
      </c>
      <c r="T1965" s="15" t="str">
        <f t="shared" si="223"/>
        <v>有</v>
      </c>
      <c r="U1965" s="15" t="str">
        <f t="shared" si="224"/>
        <v>無</v>
      </c>
      <c r="V1965" s="67">
        <f t="shared" si="225"/>
        <v>2.0958083832335328E-2</v>
      </c>
      <c r="W1965" s="17" t="s">
        <v>968</v>
      </c>
      <c r="X1965" s="46">
        <v>66</v>
      </c>
      <c r="Y1965" s="71">
        <f t="shared" si="226"/>
        <v>19.76047904191617</v>
      </c>
      <c r="Z1965" s="72">
        <v>3410</v>
      </c>
      <c r="AA1965" s="72">
        <v>3595</v>
      </c>
      <c r="AB1965" s="72">
        <v>3410</v>
      </c>
      <c r="AC1965" s="72">
        <v>3530</v>
      </c>
      <c r="AD1965" s="72">
        <v>669900</v>
      </c>
      <c r="AE1965" s="72">
        <v>3535</v>
      </c>
      <c r="AF1965" s="72">
        <v>3555</v>
      </c>
      <c r="AG1965" s="72">
        <v>3505</v>
      </c>
      <c r="AH1965" s="72">
        <v>3535</v>
      </c>
      <c r="AI1965" s="72">
        <v>167500</v>
      </c>
      <c r="AJ1965" s="72">
        <v>3540</v>
      </c>
      <c r="AK1965" s="72">
        <v>3665</v>
      </c>
      <c r="AL1965" s="72">
        <v>3535</v>
      </c>
      <c r="AM1965" s="72">
        <v>3590</v>
      </c>
      <c r="AN1965" s="72">
        <v>356200</v>
      </c>
      <c r="AO1965" s="72">
        <v>3595</v>
      </c>
      <c r="AP1965" s="72">
        <v>3680</v>
      </c>
      <c r="AQ1965" s="72">
        <v>3570</v>
      </c>
      <c r="AR1965" s="72">
        <v>3630</v>
      </c>
      <c r="AS1965" s="72">
        <v>284700</v>
      </c>
      <c r="AT1965" s="72">
        <v>3635</v>
      </c>
      <c r="AU1965" s="72">
        <v>3670</v>
      </c>
      <c r="AV1965" s="72">
        <v>3630</v>
      </c>
      <c r="AW1965" s="72">
        <v>3650</v>
      </c>
      <c r="AX1965" s="72">
        <v>196400</v>
      </c>
      <c r="AY1965" s="72">
        <v>3645</v>
      </c>
      <c r="AZ1965" s="72">
        <v>3660</v>
      </c>
      <c r="BA1965" s="72">
        <v>3625</v>
      </c>
      <c r="BB1965" s="72">
        <v>3640</v>
      </c>
      <c r="BC1965" s="72">
        <v>93200</v>
      </c>
    </row>
    <row r="1966" spans="1:55" s="72" customFormat="1" ht="15">
      <c r="A1966" s="15" t="s">
        <v>18</v>
      </c>
      <c r="B1966" s="30">
        <v>47</v>
      </c>
      <c r="C1966" s="30">
        <v>3903</v>
      </c>
      <c r="D1966" s="10" t="s">
        <v>143</v>
      </c>
      <c r="E1966" s="15" t="s">
        <v>20</v>
      </c>
      <c r="F1966" s="15" t="s">
        <v>1183</v>
      </c>
      <c r="G1966" s="50">
        <v>1070</v>
      </c>
      <c r="H1966" s="50">
        <v>41</v>
      </c>
      <c r="I1966" s="58">
        <v>3.9800000000000002E-2</v>
      </c>
      <c r="J1966" s="50">
        <v>819300</v>
      </c>
      <c r="K1966" s="50">
        <v>1086</v>
      </c>
      <c r="L1966" s="53">
        <v>1036</v>
      </c>
      <c r="M1966" s="63">
        <f t="shared" si="222"/>
        <v>0.32</v>
      </c>
      <c r="N1966" s="42" t="str">
        <f>IFERROR(VLOOKUP(C1966, マスタ!$E$2:$G$33, 3, TRUE), "")</f>
        <v>パルプ・紙</v>
      </c>
      <c r="O1966" s="15" t="str">
        <f>IF(F1966 = "", "", TEXT( WORKDAY(TEXT(LEFT(F1966, FIND("(", F1966) - 1), "yyyy/mm/dd"), 1, マスタ!$A$2:$A$106), "yyyymmdd"))</f>
        <v>20170928</v>
      </c>
      <c r="P1966" s="16">
        <v>43006</v>
      </c>
      <c r="Q1966" s="56">
        <v>1089</v>
      </c>
      <c r="R1966" s="56">
        <v>1103</v>
      </c>
      <c r="S1966" s="56">
        <v>1074</v>
      </c>
      <c r="T1966" s="15" t="str">
        <f t="shared" si="223"/>
        <v>有</v>
      </c>
      <c r="U1966" s="15" t="str">
        <f t="shared" si="224"/>
        <v>有</v>
      </c>
      <c r="V1966" s="67">
        <f t="shared" si="225"/>
        <v>1.7757009345794383E-2</v>
      </c>
      <c r="W1966" s="17" t="s">
        <v>966</v>
      </c>
      <c r="X1966" s="46">
        <v>-10</v>
      </c>
      <c r="Y1966" s="71">
        <f t="shared" si="226"/>
        <v>-9.3457943925233646</v>
      </c>
      <c r="Z1966" s="72">
        <v>1089</v>
      </c>
      <c r="AA1966" s="72">
        <v>1092</v>
      </c>
      <c r="AB1966" s="72">
        <v>1074</v>
      </c>
      <c r="AC1966" s="72">
        <v>1076</v>
      </c>
      <c r="AD1966" s="72">
        <v>74200</v>
      </c>
      <c r="AE1966" s="72">
        <v>1077</v>
      </c>
      <c r="AF1966" s="72">
        <v>1081</v>
      </c>
      <c r="AG1966" s="72">
        <v>1077</v>
      </c>
      <c r="AH1966" s="72">
        <v>1081</v>
      </c>
      <c r="AI1966" s="72">
        <v>15200</v>
      </c>
      <c r="AJ1966" s="72">
        <v>1081</v>
      </c>
      <c r="AK1966" s="72">
        <v>1084</v>
      </c>
      <c r="AL1966" s="72">
        <v>1080</v>
      </c>
      <c r="AM1966" s="72">
        <v>1084</v>
      </c>
      <c r="AN1966" s="72">
        <v>9700</v>
      </c>
      <c r="AO1966" s="72">
        <v>1085</v>
      </c>
      <c r="AP1966" s="72">
        <v>1100</v>
      </c>
      <c r="AQ1966" s="72">
        <v>1081</v>
      </c>
      <c r="AR1966" s="72">
        <v>1092</v>
      </c>
      <c r="AS1966" s="72">
        <v>73000</v>
      </c>
      <c r="AT1966" s="72">
        <v>1092</v>
      </c>
      <c r="AU1966" s="72">
        <v>1098</v>
      </c>
      <c r="AV1966" s="72">
        <v>1092</v>
      </c>
      <c r="AW1966" s="72">
        <v>1095</v>
      </c>
      <c r="AX1966" s="72">
        <v>40600</v>
      </c>
      <c r="AY1966" s="72">
        <v>1098</v>
      </c>
      <c r="AZ1966" s="72">
        <v>1101</v>
      </c>
      <c r="BA1966" s="72">
        <v>1090</v>
      </c>
      <c r="BB1966" s="72">
        <v>1090</v>
      </c>
      <c r="BC1966" s="72">
        <v>24300</v>
      </c>
    </row>
    <row r="1967" spans="1:55" s="72" customFormat="1" ht="15">
      <c r="A1967" s="15" t="s">
        <v>18</v>
      </c>
      <c r="B1967" s="30">
        <v>49</v>
      </c>
      <c r="C1967" s="30">
        <v>2737</v>
      </c>
      <c r="D1967" s="10" t="s">
        <v>374</v>
      </c>
      <c r="E1967" s="15" t="s">
        <v>20</v>
      </c>
      <c r="F1967" s="15" t="s">
        <v>1183</v>
      </c>
      <c r="G1967" s="50">
        <v>2924</v>
      </c>
      <c r="H1967" s="50">
        <v>111</v>
      </c>
      <c r="I1967" s="58">
        <v>3.95E-2</v>
      </c>
      <c r="J1967" s="50">
        <v>50600</v>
      </c>
      <c r="K1967" s="50">
        <v>2953</v>
      </c>
      <c r="L1967" s="53">
        <v>2790</v>
      </c>
      <c r="M1967" s="63">
        <f t="shared" si="222"/>
        <v>0.17791411042944785</v>
      </c>
      <c r="N1967" s="42" t="str">
        <f>IFERROR(VLOOKUP(C1967, マスタ!$E$2:$G$33, 3, TRUE), "")</f>
        <v>食品</v>
      </c>
      <c r="O1967" s="15" t="str">
        <f>IF(F1967 = "", "", TEXT( WORKDAY(TEXT(LEFT(F1967, FIND("(", F1967) - 1), "yyyy/mm/dd"), 1, マスタ!$A$2:$A$106), "yyyymmdd"))</f>
        <v>20170928</v>
      </c>
      <c r="P1967" s="16">
        <v>43006</v>
      </c>
      <c r="Q1967" s="56">
        <v>2950</v>
      </c>
      <c r="R1967" s="56">
        <v>2961</v>
      </c>
      <c r="S1967" s="56">
        <v>2907</v>
      </c>
      <c r="T1967" s="15" t="str">
        <f t="shared" si="223"/>
        <v>無</v>
      </c>
      <c r="U1967" s="15" t="str">
        <f t="shared" si="224"/>
        <v>有</v>
      </c>
      <c r="V1967" s="67">
        <f t="shared" si="225"/>
        <v>8.8919288645690209E-3</v>
      </c>
      <c r="W1967" s="17" t="s">
        <v>969</v>
      </c>
      <c r="X1967" s="46">
        <v>-27</v>
      </c>
      <c r="Y1967" s="71">
        <f t="shared" si="226"/>
        <v>-9.2339261285909711</v>
      </c>
      <c r="Z1967" s="72">
        <v>2950</v>
      </c>
      <c r="AA1967" s="72">
        <v>2961</v>
      </c>
      <c r="AB1967" s="72">
        <v>2943</v>
      </c>
      <c r="AC1967" s="72">
        <v>2943</v>
      </c>
      <c r="AD1967" s="72">
        <v>3100</v>
      </c>
      <c r="AE1967" s="72">
        <v>2952</v>
      </c>
      <c r="AF1967" s="72">
        <v>2952</v>
      </c>
      <c r="AG1967" s="72">
        <v>2941</v>
      </c>
      <c r="AH1967" s="72">
        <v>2948</v>
      </c>
      <c r="AI1967" s="72">
        <v>400</v>
      </c>
      <c r="AJ1967" s="72">
        <v>2942</v>
      </c>
      <c r="AK1967" s="72">
        <v>2942</v>
      </c>
      <c r="AL1967" s="72">
        <v>2942</v>
      </c>
      <c r="AM1967" s="72">
        <v>2942</v>
      </c>
      <c r="AN1967" s="72">
        <v>100</v>
      </c>
      <c r="AO1967" s="72">
        <v>2923</v>
      </c>
      <c r="AP1967" s="72">
        <v>2923</v>
      </c>
      <c r="AQ1967" s="72">
        <v>2922</v>
      </c>
      <c r="AR1967" s="72">
        <v>2922</v>
      </c>
      <c r="AS1967" s="72">
        <v>200</v>
      </c>
      <c r="AT1967" s="72">
        <v>2922</v>
      </c>
      <c r="AU1967" s="72">
        <v>2923</v>
      </c>
      <c r="AV1967" s="72">
        <v>2922</v>
      </c>
      <c r="AW1967" s="72">
        <v>2923</v>
      </c>
      <c r="AX1967" s="72">
        <v>200</v>
      </c>
      <c r="BC1967" s="72">
        <v>0</v>
      </c>
    </row>
    <row r="1968" spans="1:55" s="72" customFormat="1" ht="15">
      <c r="A1968" s="15" t="s">
        <v>18</v>
      </c>
      <c r="B1968" s="30">
        <v>50</v>
      </c>
      <c r="C1968" s="30">
        <v>5491</v>
      </c>
      <c r="D1968" s="10" t="s">
        <v>93</v>
      </c>
      <c r="E1968" s="15" t="s">
        <v>20</v>
      </c>
      <c r="F1968" s="15" t="s">
        <v>1183</v>
      </c>
      <c r="G1968" s="50">
        <v>3250</v>
      </c>
      <c r="H1968" s="50">
        <v>120</v>
      </c>
      <c r="I1968" s="58">
        <v>3.8300000000000001E-2</v>
      </c>
      <c r="J1968" s="50">
        <v>89600</v>
      </c>
      <c r="K1968" s="50">
        <v>3250</v>
      </c>
      <c r="L1968" s="53">
        <v>3105</v>
      </c>
      <c r="M1968" s="63">
        <f t="shared" si="222"/>
        <v>0</v>
      </c>
      <c r="N1968" s="42" t="str">
        <f>IFERROR(VLOOKUP(C1968, マスタ!$E$2:$G$33, 3, TRUE), "")</f>
        <v>鉄鋼</v>
      </c>
      <c r="O1968" s="15" t="str">
        <f>IF(F1968 = "", "", TEXT( WORKDAY(TEXT(LEFT(F1968, FIND("(", F1968) - 1), "yyyy/mm/dd"), 1, マスタ!$A$2:$A$106), "yyyymmdd"))</f>
        <v>20170928</v>
      </c>
      <c r="P1968" s="16">
        <v>43006</v>
      </c>
      <c r="Q1968" s="56">
        <v>3250</v>
      </c>
      <c r="R1968" s="56">
        <v>3280</v>
      </c>
      <c r="S1968" s="56">
        <v>3155</v>
      </c>
      <c r="T1968" s="15" t="str">
        <f t="shared" si="223"/>
        <v>無</v>
      </c>
      <c r="U1968" s="15" t="str">
        <f t="shared" si="224"/>
        <v>有</v>
      </c>
      <c r="V1968" s="67">
        <f t="shared" si="225"/>
        <v>0</v>
      </c>
      <c r="W1968" s="17" t="s">
        <v>966</v>
      </c>
      <c r="X1968" s="46">
        <v>-32</v>
      </c>
      <c r="Y1968" s="71">
        <f t="shared" si="226"/>
        <v>-9.8461538461538467</v>
      </c>
      <c r="Z1968" s="72">
        <v>3250</v>
      </c>
      <c r="AA1968" s="72">
        <v>3280</v>
      </c>
      <c r="AB1968" s="72">
        <v>3240</v>
      </c>
      <c r="AC1968" s="72">
        <v>3240</v>
      </c>
      <c r="AD1968" s="72">
        <v>6000</v>
      </c>
      <c r="AE1968" s="72">
        <v>3235</v>
      </c>
      <c r="AF1968" s="72">
        <v>3240</v>
      </c>
      <c r="AG1968" s="72">
        <v>3195</v>
      </c>
      <c r="AH1968" s="72">
        <v>3200</v>
      </c>
      <c r="AI1968" s="72">
        <v>3200</v>
      </c>
      <c r="AJ1968" s="72">
        <v>3200</v>
      </c>
      <c r="AK1968" s="72">
        <v>3215</v>
      </c>
      <c r="AL1968" s="72">
        <v>3195</v>
      </c>
      <c r="AM1968" s="72">
        <v>3200</v>
      </c>
      <c r="AN1968" s="72">
        <v>1900</v>
      </c>
      <c r="AO1968" s="72">
        <v>3200</v>
      </c>
      <c r="AP1968" s="72">
        <v>3200</v>
      </c>
      <c r="AQ1968" s="72">
        <v>3160</v>
      </c>
      <c r="AR1968" s="72">
        <v>3180</v>
      </c>
      <c r="AS1968" s="72">
        <v>3900</v>
      </c>
      <c r="AT1968" s="72">
        <v>3190</v>
      </c>
      <c r="AU1968" s="72">
        <v>3205</v>
      </c>
      <c r="AV1968" s="72">
        <v>3190</v>
      </c>
      <c r="AW1968" s="72">
        <v>3205</v>
      </c>
      <c r="AX1968" s="72">
        <v>1200</v>
      </c>
      <c r="AY1968" s="72">
        <v>3205</v>
      </c>
      <c r="AZ1968" s="72">
        <v>3235</v>
      </c>
      <c r="BA1968" s="72">
        <v>3200</v>
      </c>
      <c r="BB1968" s="72">
        <v>3210</v>
      </c>
      <c r="BC1968" s="72">
        <v>5900</v>
      </c>
    </row>
    <row r="1969" spans="1:55" s="72" customFormat="1" ht="15">
      <c r="A1969" s="15" t="s">
        <v>18</v>
      </c>
      <c r="B1969" s="30">
        <v>1</v>
      </c>
      <c r="C1969" s="30">
        <v>5218</v>
      </c>
      <c r="D1969" s="10" t="s">
        <v>251</v>
      </c>
      <c r="E1969" s="15" t="s">
        <v>20</v>
      </c>
      <c r="F1969" s="15" t="s">
        <v>1193</v>
      </c>
      <c r="G1969" s="50">
        <v>2281</v>
      </c>
      <c r="H1969" s="50">
        <v>329</v>
      </c>
      <c r="I1969" s="58">
        <v>0.16850000000000001</v>
      </c>
      <c r="J1969" s="50">
        <v>2452800</v>
      </c>
      <c r="K1969" s="50">
        <v>2340</v>
      </c>
      <c r="L1969" s="53">
        <v>1988</v>
      </c>
      <c r="M1969" s="63">
        <f t="shared" si="222"/>
        <v>0.16761363636363635</v>
      </c>
      <c r="N1969" s="42" t="str">
        <f>IFERROR(VLOOKUP(C1969, マスタ!$E$2:$G$33, 3, TRUE), "")</f>
        <v>窯業</v>
      </c>
      <c r="O1969" s="15" t="str">
        <f>IF(F1969 = "", "", TEXT( WORKDAY(TEXT(LEFT(F1969, FIND("(", F1969) - 1), "yyyy/mm/dd"), 1, マスタ!$A$2:$A$106), "yyyymmdd"))</f>
        <v>20170929</v>
      </c>
      <c r="P1969" s="16">
        <v>43007</v>
      </c>
      <c r="Q1969" s="56">
        <v>2281</v>
      </c>
      <c r="R1969" s="56">
        <v>2325</v>
      </c>
      <c r="S1969" s="56">
        <v>2170</v>
      </c>
      <c r="T1969" s="15" t="str">
        <f t="shared" si="223"/>
        <v>有</v>
      </c>
      <c r="U1969" s="15" t="str">
        <f t="shared" si="224"/>
        <v>有</v>
      </c>
      <c r="V1969" s="67">
        <f t="shared" si="225"/>
        <v>0</v>
      </c>
      <c r="W1969" s="17" t="s">
        <v>966</v>
      </c>
      <c r="X1969" s="46">
        <v>-22</v>
      </c>
      <c r="Y1969" s="71">
        <f t="shared" si="226"/>
        <v>-9.6448925909688725</v>
      </c>
      <c r="Z1969" s="72">
        <v>2281</v>
      </c>
      <c r="AA1969" s="72">
        <v>2325</v>
      </c>
      <c r="AB1969" s="72">
        <v>2261</v>
      </c>
      <c r="AC1969" s="72">
        <v>2276</v>
      </c>
      <c r="AD1969" s="72">
        <v>132900</v>
      </c>
      <c r="AE1969" s="72">
        <v>2273</v>
      </c>
      <c r="AF1969" s="72">
        <v>2275</v>
      </c>
      <c r="AG1969" s="72">
        <v>2203</v>
      </c>
      <c r="AH1969" s="72">
        <v>2214</v>
      </c>
      <c r="AI1969" s="72">
        <v>95400</v>
      </c>
      <c r="AJ1969" s="72">
        <v>2216</v>
      </c>
      <c r="AK1969" s="72">
        <v>2255</v>
      </c>
      <c r="AL1969" s="72">
        <v>2213</v>
      </c>
      <c r="AM1969" s="72">
        <v>2255</v>
      </c>
      <c r="AN1969" s="72">
        <v>29600</v>
      </c>
      <c r="AO1969" s="72">
        <v>2252</v>
      </c>
      <c r="AP1969" s="72">
        <v>2289</v>
      </c>
      <c r="AQ1969" s="72">
        <v>2240</v>
      </c>
      <c r="AR1969" s="72">
        <v>2264</v>
      </c>
      <c r="AS1969" s="72">
        <v>42600</v>
      </c>
      <c r="AT1969" s="72">
        <v>2261</v>
      </c>
      <c r="AU1969" s="72">
        <v>2274</v>
      </c>
      <c r="AV1969" s="72">
        <v>2247</v>
      </c>
      <c r="AW1969" s="72">
        <v>2259</v>
      </c>
      <c r="AX1969" s="72">
        <v>21000</v>
      </c>
      <c r="AY1969" s="72">
        <v>2257</v>
      </c>
      <c r="AZ1969" s="72">
        <v>2273</v>
      </c>
      <c r="BA1969" s="72">
        <v>2240</v>
      </c>
      <c r="BB1969" s="72">
        <v>2251</v>
      </c>
      <c r="BC1969" s="72">
        <v>23700</v>
      </c>
    </row>
    <row r="1970" spans="1:55" s="72" customFormat="1" ht="15">
      <c r="A1970" s="15" t="s">
        <v>18</v>
      </c>
      <c r="B1970" s="30">
        <v>2</v>
      </c>
      <c r="C1970" s="30">
        <v>7271</v>
      </c>
      <c r="D1970" s="10" t="s">
        <v>160</v>
      </c>
      <c r="E1970" s="15" t="s">
        <v>20</v>
      </c>
      <c r="F1970" s="15" t="s">
        <v>1193</v>
      </c>
      <c r="G1970" s="50">
        <v>3800</v>
      </c>
      <c r="H1970" s="50">
        <v>515</v>
      </c>
      <c r="I1970" s="58">
        <v>0.15679999999999999</v>
      </c>
      <c r="J1970" s="50">
        <v>3200300</v>
      </c>
      <c r="K1970" s="50">
        <v>3860</v>
      </c>
      <c r="L1970" s="53">
        <v>3350</v>
      </c>
      <c r="M1970" s="63">
        <f t="shared" ref="M1970:M2007" si="227">IFERROR((K1970-G1970) / (K1970-L1970), "")</f>
        <v>0.11764705882352941</v>
      </c>
      <c r="N1970" s="42" t="str">
        <f>IFERROR(VLOOKUP(C1970, マスタ!$E$2:$G$33, 3, TRUE), "")</f>
        <v>輸送用機械</v>
      </c>
      <c r="O1970" s="15" t="str">
        <f>IF(F1970 = "", "", TEXT( WORKDAY(TEXT(LEFT(F1970, FIND("(", F1970) - 1), "yyyy/mm/dd"), 1, マスタ!$A$2:$A$106), "yyyymmdd"))</f>
        <v>20170929</v>
      </c>
      <c r="P1970" s="16">
        <v>43007</v>
      </c>
      <c r="Q1970" s="56">
        <v>3800</v>
      </c>
      <c r="R1970" s="56">
        <v>3845</v>
      </c>
      <c r="S1970" s="56">
        <v>3630</v>
      </c>
      <c r="T1970" s="15" t="str">
        <f t="shared" ref="T1970:T2007" si="228">IF(Q1970="", "", IF(R1970-Q1970&gt;=ROUNDDOWN(G1970/100, 0), "有", "無"))</f>
        <v>有</v>
      </c>
      <c r="U1970" s="15" t="str">
        <f t="shared" ref="U1970:U2007" si="229">IF(Q1970="", "", IF(Q1970-S1970&gt;=ROUNDDOWN(G1970/100, 0), "有", "無"))</f>
        <v>有</v>
      </c>
      <c r="V1970" s="67">
        <f t="shared" ref="V1970:V2007" si="230">IF(Q1970="", "", Q1970/G1970-1)</f>
        <v>0</v>
      </c>
      <c r="W1970" s="17" t="s">
        <v>966</v>
      </c>
      <c r="X1970" s="46">
        <v>-38</v>
      </c>
      <c r="Y1970" s="71">
        <f t="shared" ref="Y1970:Y2007" si="231">IFERROR(X1970/G1970*1000,"")</f>
        <v>-10</v>
      </c>
      <c r="Z1970" s="72">
        <v>3800</v>
      </c>
      <c r="AA1970" s="72">
        <v>3800</v>
      </c>
      <c r="AB1970" s="72">
        <v>3640</v>
      </c>
      <c r="AC1970" s="72">
        <v>3695</v>
      </c>
      <c r="AD1970" s="72">
        <v>180300</v>
      </c>
      <c r="AE1970" s="72">
        <v>3700</v>
      </c>
      <c r="AF1970" s="72">
        <v>3740</v>
      </c>
      <c r="AG1970" s="72">
        <v>3665</v>
      </c>
      <c r="AH1970" s="72">
        <v>3685</v>
      </c>
      <c r="AI1970" s="72">
        <v>57000</v>
      </c>
      <c r="AJ1970" s="72">
        <v>3690</v>
      </c>
      <c r="AK1970" s="72">
        <v>3760</v>
      </c>
      <c r="AL1970" s="72">
        <v>3685</v>
      </c>
      <c r="AM1970" s="72">
        <v>3745</v>
      </c>
      <c r="AN1970" s="72">
        <v>41100</v>
      </c>
      <c r="AO1970" s="72">
        <v>3745</v>
      </c>
      <c r="AP1970" s="72">
        <v>3765</v>
      </c>
      <c r="AQ1970" s="72">
        <v>3710</v>
      </c>
      <c r="AR1970" s="72">
        <v>3715</v>
      </c>
      <c r="AS1970" s="72">
        <v>30000</v>
      </c>
      <c r="AT1970" s="72">
        <v>3720</v>
      </c>
      <c r="AU1970" s="72">
        <v>3800</v>
      </c>
      <c r="AV1970" s="72">
        <v>3715</v>
      </c>
      <c r="AW1970" s="72">
        <v>3790</v>
      </c>
      <c r="AX1970" s="72">
        <v>44200</v>
      </c>
      <c r="AY1970" s="72">
        <v>3785</v>
      </c>
      <c r="AZ1970" s="72">
        <v>3825</v>
      </c>
      <c r="BA1970" s="72">
        <v>3740</v>
      </c>
      <c r="BB1970" s="72">
        <v>3770</v>
      </c>
      <c r="BC1970" s="72">
        <v>76400</v>
      </c>
    </row>
    <row r="1971" spans="1:55" s="72" customFormat="1" ht="15">
      <c r="A1971" s="15" t="s">
        <v>18</v>
      </c>
      <c r="B1971" s="30">
        <v>3</v>
      </c>
      <c r="C1971" s="30">
        <v>5301</v>
      </c>
      <c r="D1971" s="10" t="s">
        <v>1186</v>
      </c>
      <c r="E1971" s="15" t="s">
        <v>20</v>
      </c>
      <c r="F1971" s="15" t="s">
        <v>1193</v>
      </c>
      <c r="G1971" s="50">
        <v>1055</v>
      </c>
      <c r="H1971" s="50">
        <v>137</v>
      </c>
      <c r="I1971" s="58">
        <v>0.1492</v>
      </c>
      <c r="J1971" s="50">
        <v>15515200</v>
      </c>
      <c r="K1971" s="50">
        <v>1068</v>
      </c>
      <c r="L1971" s="53">
        <v>1007</v>
      </c>
      <c r="M1971" s="63">
        <f t="shared" si="227"/>
        <v>0.21311475409836064</v>
      </c>
      <c r="N1971" s="42" t="str">
        <f>IFERROR(VLOOKUP(C1971, マスタ!$E$2:$G$33, 3, TRUE), "")</f>
        <v>窯業</v>
      </c>
      <c r="O1971" s="15" t="str">
        <f>IF(F1971 = "", "", TEXT( WORKDAY(TEXT(LEFT(F1971, FIND("(", F1971) - 1), "yyyy/mm/dd"), 1, マスタ!$A$2:$A$106), "yyyymmdd"))</f>
        <v>20170929</v>
      </c>
      <c r="P1971" s="16">
        <v>43007</v>
      </c>
      <c r="Q1971" s="56">
        <v>1056</v>
      </c>
      <c r="R1971" s="56">
        <v>1110</v>
      </c>
      <c r="S1971" s="56">
        <v>1017</v>
      </c>
      <c r="T1971" s="15" t="str">
        <f t="shared" si="228"/>
        <v>有</v>
      </c>
      <c r="U1971" s="15" t="str">
        <f t="shared" si="229"/>
        <v>有</v>
      </c>
      <c r="V1971" s="67">
        <f t="shared" si="230"/>
        <v>9.4786729857809782E-4</v>
      </c>
      <c r="W1971" s="17" t="s">
        <v>966</v>
      </c>
      <c r="X1971" s="46">
        <v>-10</v>
      </c>
      <c r="Y1971" s="71">
        <f t="shared" si="231"/>
        <v>-9.4786729857819907</v>
      </c>
      <c r="Z1971" s="72">
        <v>1056</v>
      </c>
      <c r="AA1971" s="72">
        <v>1062</v>
      </c>
      <c r="AB1971" s="72">
        <v>1017</v>
      </c>
      <c r="AC1971" s="72">
        <v>1050</v>
      </c>
      <c r="AD1971" s="72">
        <v>1839200</v>
      </c>
      <c r="AE1971" s="72">
        <v>1051</v>
      </c>
      <c r="AF1971" s="72">
        <v>1110</v>
      </c>
      <c r="AG1971" s="72">
        <v>1050</v>
      </c>
      <c r="AH1971" s="72">
        <v>1096</v>
      </c>
      <c r="AI1971" s="72">
        <v>1162300</v>
      </c>
      <c r="AJ1971" s="72">
        <v>1095</v>
      </c>
      <c r="AK1971" s="72">
        <v>1098</v>
      </c>
      <c r="AL1971" s="72">
        <v>1068</v>
      </c>
      <c r="AM1971" s="72">
        <v>1083</v>
      </c>
      <c r="AN1971" s="72">
        <v>370700</v>
      </c>
      <c r="AO1971" s="72">
        <v>1084</v>
      </c>
      <c r="AP1971" s="72">
        <v>1096</v>
      </c>
      <c r="AQ1971" s="72">
        <v>1070</v>
      </c>
      <c r="AR1971" s="72">
        <v>1070</v>
      </c>
      <c r="AS1971" s="72">
        <v>317800</v>
      </c>
      <c r="AT1971" s="72">
        <v>1071</v>
      </c>
      <c r="AU1971" s="72">
        <v>1079</v>
      </c>
      <c r="AV1971" s="72">
        <v>1062</v>
      </c>
      <c r="AW1971" s="72">
        <v>1069</v>
      </c>
      <c r="AX1971" s="72">
        <v>254600</v>
      </c>
      <c r="AY1971" s="72">
        <v>1070</v>
      </c>
      <c r="AZ1971" s="72">
        <v>1074</v>
      </c>
      <c r="BA1971" s="72">
        <v>1065</v>
      </c>
      <c r="BB1971" s="72">
        <v>1066</v>
      </c>
      <c r="BC1971" s="72">
        <v>253200</v>
      </c>
    </row>
    <row r="1972" spans="1:55" s="72" customFormat="1" ht="15">
      <c r="A1972" s="15" t="s">
        <v>18</v>
      </c>
      <c r="B1972" s="30">
        <v>4</v>
      </c>
      <c r="C1972" s="30">
        <v>5988</v>
      </c>
      <c r="D1972" s="10" t="s">
        <v>1194</v>
      </c>
      <c r="E1972" s="15" t="s">
        <v>20</v>
      </c>
      <c r="F1972" s="15" t="s">
        <v>1193</v>
      </c>
      <c r="G1972" s="50">
        <v>3300</v>
      </c>
      <c r="H1972" s="50">
        <v>331</v>
      </c>
      <c r="I1972" s="58">
        <v>0.1115</v>
      </c>
      <c r="J1972" s="50">
        <v>329500</v>
      </c>
      <c r="K1972" s="50">
        <v>3470</v>
      </c>
      <c r="L1972" s="53">
        <v>3280</v>
      </c>
      <c r="M1972" s="63">
        <f t="shared" si="227"/>
        <v>0.89473684210526316</v>
      </c>
      <c r="N1972" s="42" t="str">
        <f>IFERROR(VLOOKUP(C1972, マスタ!$E$2:$G$33, 3, TRUE), "")</f>
        <v>金属製品</v>
      </c>
      <c r="O1972" s="15" t="str">
        <f>IF(F1972 = "", "", TEXT( WORKDAY(TEXT(LEFT(F1972, FIND("(", F1972) - 1), "yyyy/mm/dd"), 1, マスタ!$A$2:$A$106), "yyyymmdd"))</f>
        <v>20170929</v>
      </c>
      <c r="P1972" s="16">
        <v>43007</v>
      </c>
      <c r="Q1972" s="56">
        <v>3295</v>
      </c>
      <c r="R1972" s="56">
        <v>3295</v>
      </c>
      <c r="S1972" s="56">
        <v>3160</v>
      </c>
      <c r="T1972" s="15" t="str">
        <f t="shared" si="228"/>
        <v>無</v>
      </c>
      <c r="U1972" s="15" t="str">
        <f t="shared" si="229"/>
        <v>有</v>
      </c>
      <c r="V1972" s="67">
        <f t="shared" si="230"/>
        <v>-1.5151515151514694E-3</v>
      </c>
      <c r="W1972" s="17" t="s">
        <v>966</v>
      </c>
      <c r="X1972" s="46">
        <v>-33</v>
      </c>
      <c r="Y1972" s="71">
        <f t="shared" si="231"/>
        <v>-10</v>
      </c>
      <c r="Z1972" s="72">
        <v>3295</v>
      </c>
      <c r="AA1972" s="72">
        <v>3295</v>
      </c>
      <c r="AB1972" s="72">
        <v>3240</v>
      </c>
      <c r="AC1972" s="72">
        <v>3240</v>
      </c>
      <c r="AD1972" s="72">
        <v>20300</v>
      </c>
      <c r="AE1972" s="72">
        <v>3235</v>
      </c>
      <c r="AF1972" s="72">
        <v>3245</v>
      </c>
      <c r="AG1972" s="72">
        <v>3200</v>
      </c>
      <c r="AH1972" s="72">
        <v>3205</v>
      </c>
      <c r="AI1972" s="72">
        <v>16000</v>
      </c>
      <c r="AJ1972" s="72">
        <v>3210</v>
      </c>
      <c r="AK1972" s="72">
        <v>3215</v>
      </c>
      <c r="AL1972" s="72">
        <v>3200</v>
      </c>
      <c r="AM1972" s="72">
        <v>3205</v>
      </c>
      <c r="AN1972" s="72">
        <v>9000</v>
      </c>
      <c r="AO1972" s="72">
        <v>3205</v>
      </c>
      <c r="AP1972" s="72">
        <v>3240</v>
      </c>
      <c r="AQ1972" s="72">
        <v>3205</v>
      </c>
      <c r="AR1972" s="72">
        <v>3225</v>
      </c>
      <c r="AS1972" s="72">
        <v>14800</v>
      </c>
      <c r="AT1972" s="72">
        <v>3225</v>
      </c>
      <c r="AU1972" s="72">
        <v>3235</v>
      </c>
      <c r="AV1972" s="72">
        <v>3225</v>
      </c>
      <c r="AW1972" s="72">
        <v>3230</v>
      </c>
      <c r="AX1972" s="72">
        <v>5300</v>
      </c>
      <c r="AY1972" s="72">
        <v>3225</v>
      </c>
      <c r="AZ1972" s="72">
        <v>3225</v>
      </c>
      <c r="BA1972" s="72">
        <v>3210</v>
      </c>
      <c r="BB1972" s="72">
        <v>3215</v>
      </c>
      <c r="BC1972" s="72">
        <v>5600</v>
      </c>
    </row>
    <row r="1973" spans="1:55" s="72" customFormat="1" ht="15">
      <c r="A1973" s="15" t="s">
        <v>18</v>
      </c>
      <c r="B1973" s="30">
        <v>5</v>
      </c>
      <c r="C1973" s="30">
        <v>3036</v>
      </c>
      <c r="D1973" s="10" t="s">
        <v>444</v>
      </c>
      <c r="E1973" s="15" t="s">
        <v>20</v>
      </c>
      <c r="F1973" s="15" t="s">
        <v>1193</v>
      </c>
      <c r="G1973" s="50">
        <v>2045</v>
      </c>
      <c r="H1973" s="50">
        <v>188</v>
      </c>
      <c r="I1973" s="58">
        <v>0.1012</v>
      </c>
      <c r="J1973" s="50">
        <v>1767700</v>
      </c>
      <c r="K1973" s="50">
        <v>2082</v>
      </c>
      <c r="L1973" s="53">
        <v>1955</v>
      </c>
      <c r="M1973" s="63">
        <f t="shared" si="227"/>
        <v>0.29133858267716534</v>
      </c>
      <c r="N1973" s="42" t="str">
        <f>IFERROR(VLOOKUP(C1973, マスタ!$E$2:$G$33, 3, TRUE), "")</f>
        <v>繊維製品</v>
      </c>
      <c r="O1973" s="15" t="str">
        <f>IF(F1973 = "", "", TEXT( WORKDAY(TEXT(LEFT(F1973, FIND("(", F1973) - 1), "yyyy/mm/dd"), 1, マスタ!$A$2:$A$106), "yyyymmdd"))</f>
        <v>20170929</v>
      </c>
      <c r="P1973" s="16">
        <v>43007</v>
      </c>
      <c r="Q1973" s="56">
        <v>2043</v>
      </c>
      <c r="R1973" s="56">
        <v>2043</v>
      </c>
      <c r="S1973" s="56">
        <v>1982</v>
      </c>
      <c r="T1973" s="15" t="str">
        <f t="shared" si="228"/>
        <v>無</v>
      </c>
      <c r="U1973" s="15" t="str">
        <f t="shared" si="229"/>
        <v>有</v>
      </c>
      <c r="V1973" s="67">
        <f t="shared" si="230"/>
        <v>-9.7799511002449879E-4</v>
      </c>
      <c r="W1973" s="17" t="s">
        <v>966</v>
      </c>
      <c r="X1973" s="46">
        <v>-20</v>
      </c>
      <c r="Y1973" s="71">
        <f t="shared" si="231"/>
        <v>-9.7799511002444994</v>
      </c>
      <c r="Z1973" s="72">
        <v>2043</v>
      </c>
      <c r="AA1973" s="72">
        <v>2043</v>
      </c>
      <c r="AB1973" s="72">
        <v>1997</v>
      </c>
      <c r="AC1973" s="72">
        <v>2022</v>
      </c>
      <c r="AD1973" s="72">
        <v>97700</v>
      </c>
      <c r="AE1973" s="72">
        <v>2017</v>
      </c>
      <c r="AF1973" s="72">
        <v>2033</v>
      </c>
      <c r="AG1973" s="72">
        <v>2012</v>
      </c>
      <c r="AH1973" s="72">
        <v>2029</v>
      </c>
      <c r="AI1973" s="72">
        <v>17700</v>
      </c>
      <c r="AJ1973" s="72">
        <v>2028</v>
      </c>
      <c r="AK1973" s="72">
        <v>2028</v>
      </c>
      <c r="AL1973" s="72">
        <v>1992</v>
      </c>
      <c r="AM1973" s="72">
        <v>1998</v>
      </c>
      <c r="AN1973" s="72">
        <v>20300</v>
      </c>
      <c r="AO1973" s="72">
        <v>1995</v>
      </c>
      <c r="AP1973" s="72">
        <v>1999</v>
      </c>
      <c r="AQ1973" s="72">
        <v>1985</v>
      </c>
      <c r="AR1973" s="72">
        <v>1996</v>
      </c>
      <c r="AS1973" s="72">
        <v>29900</v>
      </c>
      <c r="AT1973" s="72">
        <v>1999</v>
      </c>
      <c r="AU1973" s="72">
        <v>2009</v>
      </c>
      <c r="AV1973" s="72">
        <v>1993</v>
      </c>
      <c r="AW1973" s="72">
        <v>2009</v>
      </c>
      <c r="AX1973" s="72">
        <v>11700</v>
      </c>
      <c r="AY1973" s="72">
        <v>2009</v>
      </c>
      <c r="AZ1973" s="72">
        <v>2036</v>
      </c>
      <c r="BA1973" s="72">
        <v>2009</v>
      </c>
      <c r="BB1973" s="72">
        <v>2036</v>
      </c>
      <c r="BC1973" s="72">
        <v>12400</v>
      </c>
    </row>
    <row r="1974" spans="1:55" s="72" customFormat="1" ht="27">
      <c r="A1974" s="15" t="s">
        <v>18</v>
      </c>
      <c r="B1974" s="30">
        <v>6</v>
      </c>
      <c r="C1974" s="30">
        <v>2884</v>
      </c>
      <c r="D1974" s="10" t="s">
        <v>199</v>
      </c>
      <c r="E1974" s="15" t="s">
        <v>20</v>
      </c>
      <c r="F1974" s="15" t="s">
        <v>1193</v>
      </c>
      <c r="G1974" s="50">
        <v>4760</v>
      </c>
      <c r="H1974" s="50">
        <v>420</v>
      </c>
      <c r="I1974" s="58">
        <v>9.6799999999999997E-2</v>
      </c>
      <c r="J1974" s="50">
        <v>134300</v>
      </c>
      <c r="K1974" s="50">
        <v>4870</v>
      </c>
      <c r="L1974" s="53">
        <v>4385</v>
      </c>
      <c r="M1974" s="63">
        <f t="shared" si="227"/>
        <v>0.22680412371134021</v>
      </c>
      <c r="N1974" s="42" t="str">
        <f>IFERROR(VLOOKUP(C1974, マスタ!$E$2:$G$33, 3, TRUE), "")</f>
        <v>食品</v>
      </c>
      <c r="O1974" s="15" t="str">
        <f>IF(F1974 = "", "", TEXT( WORKDAY(TEXT(LEFT(F1974, FIND("(", F1974) - 1), "yyyy/mm/dd"), 1, マスタ!$A$2:$A$106), "yyyymmdd"))</f>
        <v>20170929</v>
      </c>
      <c r="P1974" s="16">
        <v>43007</v>
      </c>
      <c r="Q1974" s="56">
        <v>4730</v>
      </c>
      <c r="R1974" s="56">
        <v>4935</v>
      </c>
      <c r="S1974" s="56">
        <v>4710</v>
      </c>
      <c r="T1974" s="15" t="str">
        <f t="shared" si="228"/>
        <v>有</v>
      </c>
      <c r="U1974" s="15" t="str">
        <f t="shared" si="229"/>
        <v>無</v>
      </c>
      <c r="V1974" s="67">
        <f t="shared" si="230"/>
        <v>-6.302521008403339E-3</v>
      </c>
      <c r="W1974" s="17" t="s">
        <v>968</v>
      </c>
      <c r="X1974" s="46">
        <v>95</v>
      </c>
      <c r="Y1974" s="71">
        <f t="shared" si="231"/>
        <v>19.957983193277311</v>
      </c>
      <c r="Z1974" s="72">
        <v>4730</v>
      </c>
      <c r="AA1974" s="72">
        <v>4815</v>
      </c>
      <c r="AB1974" s="72">
        <v>4720</v>
      </c>
      <c r="AC1974" s="72">
        <v>4800</v>
      </c>
      <c r="AD1974" s="72">
        <v>6000</v>
      </c>
      <c r="AE1974" s="72">
        <v>4790</v>
      </c>
      <c r="AF1974" s="72">
        <v>4845</v>
      </c>
      <c r="AG1974" s="72">
        <v>4770</v>
      </c>
      <c r="AH1974" s="72">
        <v>4845</v>
      </c>
      <c r="AI1974" s="72">
        <v>4800</v>
      </c>
      <c r="AJ1974" s="72">
        <v>4850</v>
      </c>
      <c r="AK1974" s="72">
        <v>4855</v>
      </c>
      <c r="AL1974" s="72">
        <v>4710</v>
      </c>
      <c r="AM1974" s="72">
        <v>4725</v>
      </c>
      <c r="AN1974" s="72">
        <v>5500</v>
      </c>
      <c r="AO1974" s="72">
        <v>4760</v>
      </c>
      <c r="AP1974" s="72">
        <v>4815</v>
      </c>
      <c r="AQ1974" s="72">
        <v>4760</v>
      </c>
      <c r="AR1974" s="72">
        <v>4765</v>
      </c>
      <c r="AS1974" s="72">
        <v>2900</v>
      </c>
      <c r="AT1974" s="72">
        <v>4805</v>
      </c>
      <c r="AU1974" s="72">
        <v>4805</v>
      </c>
      <c r="AV1974" s="72">
        <v>4805</v>
      </c>
      <c r="AW1974" s="72">
        <v>4805</v>
      </c>
      <c r="AX1974" s="72">
        <v>300</v>
      </c>
      <c r="AY1974" s="72">
        <v>4800</v>
      </c>
      <c r="AZ1974" s="72">
        <v>4800</v>
      </c>
      <c r="BA1974" s="72">
        <v>4790</v>
      </c>
      <c r="BB1974" s="72">
        <v>4790</v>
      </c>
      <c r="BC1974" s="72">
        <v>600</v>
      </c>
    </row>
    <row r="1975" spans="1:55" s="72" customFormat="1" ht="15">
      <c r="A1975" s="15" t="s">
        <v>18</v>
      </c>
      <c r="B1975" s="30">
        <v>7</v>
      </c>
      <c r="C1975" s="30">
        <v>3844</v>
      </c>
      <c r="D1975" s="10" t="s">
        <v>661</v>
      </c>
      <c r="E1975" s="15" t="s">
        <v>20</v>
      </c>
      <c r="F1975" s="15" t="s">
        <v>1193</v>
      </c>
      <c r="G1975" s="50">
        <v>2078</v>
      </c>
      <c r="H1975" s="50">
        <v>158</v>
      </c>
      <c r="I1975" s="58">
        <v>8.2299999999999998E-2</v>
      </c>
      <c r="J1975" s="50">
        <v>249400</v>
      </c>
      <c r="K1975" s="50">
        <v>2079</v>
      </c>
      <c r="L1975" s="53">
        <v>1910</v>
      </c>
      <c r="M1975" s="63">
        <f t="shared" si="227"/>
        <v>5.9171597633136093E-3</v>
      </c>
      <c r="N1975" s="42" t="str">
        <f>IFERROR(VLOOKUP(C1975, マスタ!$E$2:$G$33, 3, TRUE), "")</f>
        <v>パルプ・紙</v>
      </c>
      <c r="O1975" s="15" t="str">
        <f>IF(F1975 = "", "", TEXT( WORKDAY(TEXT(LEFT(F1975, FIND("(", F1975) - 1), "yyyy/mm/dd"), 1, マスタ!$A$2:$A$106), "yyyymmdd"))</f>
        <v>20170929</v>
      </c>
      <c r="P1975" s="16">
        <v>43007</v>
      </c>
      <c r="Q1975" s="56">
        <v>2098</v>
      </c>
      <c r="R1975" s="56">
        <v>2098</v>
      </c>
      <c r="S1975" s="56">
        <v>2050</v>
      </c>
      <c r="T1975" s="15" t="str">
        <f t="shared" si="228"/>
        <v>無</v>
      </c>
      <c r="U1975" s="15" t="str">
        <f t="shared" si="229"/>
        <v>有</v>
      </c>
      <c r="V1975" s="67">
        <f t="shared" si="230"/>
        <v>9.6246390760346134E-3</v>
      </c>
      <c r="W1975" s="17" t="s">
        <v>966</v>
      </c>
      <c r="X1975" s="46">
        <v>-20</v>
      </c>
      <c r="Y1975" s="71">
        <f t="shared" si="231"/>
        <v>-9.624639076034649</v>
      </c>
      <c r="Z1975" s="72">
        <v>2098</v>
      </c>
      <c r="AA1975" s="72">
        <v>2098</v>
      </c>
      <c r="AB1975" s="72">
        <v>2081</v>
      </c>
      <c r="AC1975" s="72">
        <v>2082</v>
      </c>
      <c r="AD1975" s="72">
        <v>17000</v>
      </c>
      <c r="AE1975" s="72">
        <v>2082</v>
      </c>
      <c r="AF1975" s="72">
        <v>2088</v>
      </c>
      <c r="AG1975" s="72">
        <v>2076</v>
      </c>
      <c r="AH1975" s="72">
        <v>2082</v>
      </c>
      <c r="AI1975" s="72">
        <v>3700</v>
      </c>
      <c r="AJ1975" s="72">
        <v>2076</v>
      </c>
      <c r="AK1975" s="72">
        <v>2090</v>
      </c>
      <c r="AL1975" s="72">
        <v>2072</v>
      </c>
      <c r="AM1975" s="72">
        <v>2084</v>
      </c>
      <c r="AN1975" s="72">
        <v>7200</v>
      </c>
      <c r="AO1975" s="72">
        <v>2095</v>
      </c>
      <c r="AP1975" s="72">
        <v>2098</v>
      </c>
      <c r="AQ1975" s="72">
        <v>2084</v>
      </c>
      <c r="AR1975" s="72">
        <v>2084</v>
      </c>
      <c r="AS1975" s="72">
        <v>4500</v>
      </c>
      <c r="AT1975" s="72">
        <v>2087</v>
      </c>
      <c r="AU1975" s="72">
        <v>2096</v>
      </c>
      <c r="AV1975" s="72">
        <v>2085</v>
      </c>
      <c r="AW1975" s="72">
        <v>2087</v>
      </c>
      <c r="AX1975" s="72">
        <v>2600</v>
      </c>
      <c r="AY1975" s="72">
        <v>2088</v>
      </c>
      <c r="AZ1975" s="72">
        <v>2094</v>
      </c>
      <c r="BA1975" s="72">
        <v>2088</v>
      </c>
      <c r="BB1975" s="72">
        <v>2090</v>
      </c>
      <c r="BC1975" s="72">
        <v>1400</v>
      </c>
    </row>
    <row r="1976" spans="1:55" s="72" customFormat="1" ht="15">
      <c r="A1976" s="15" t="s">
        <v>18</v>
      </c>
      <c r="B1976" s="30">
        <v>9</v>
      </c>
      <c r="C1976" s="30">
        <v>4301</v>
      </c>
      <c r="D1976" s="10" t="s">
        <v>1195</v>
      </c>
      <c r="E1976" s="15" t="s">
        <v>20</v>
      </c>
      <c r="F1976" s="15" t="s">
        <v>1193</v>
      </c>
      <c r="G1976" s="50">
        <v>2912</v>
      </c>
      <c r="H1976" s="50">
        <v>205</v>
      </c>
      <c r="I1976" s="58">
        <v>7.5700000000000003E-2</v>
      </c>
      <c r="J1976" s="50">
        <v>558300</v>
      </c>
      <c r="K1976" s="50">
        <v>3005</v>
      </c>
      <c r="L1976" s="53">
        <v>2751</v>
      </c>
      <c r="M1976" s="63">
        <f t="shared" si="227"/>
        <v>0.36614173228346458</v>
      </c>
      <c r="N1976" s="42" t="str">
        <f>IFERROR(VLOOKUP(C1976, マスタ!$E$2:$G$33, 3, TRUE), "")</f>
        <v>化学・医薬品</v>
      </c>
      <c r="O1976" s="15" t="str">
        <f>IF(F1976 = "", "", TEXT( WORKDAY(TEXT(LEFT(F1976, FIND("(", F1976) - 1), "yyyy/mm/dd"), 1, マスタ!$A$2:$A$106), "yyyymmdd"))</f>
        <v>20170929</v>
      </c>
      <c r="P1976" s="16">
        <v>43007</v>
      </c>
      <c r="Q1976" s="56">
        <v>2897</v>
      </c>
      <c r="R1976" s="56">
        <v>2919</v>
      </c>
      <c r="S1976" s="56">
        <v>2798</v>
      </c>
      <c r="T1976" s="15" t="str">
        <f t="shared" si="228"/>
        <v>無</v>
      </c>
      <c r="U1976" s="15" t="str">
        <f t="shared" si="229"/>
        <v>有</v>
      </c>
      <c r="V1976" s="67">
        <f t="shared" si="230"/>
        <v>-5.1510989010988828E-3</v>
      </c>
      <c r="W1976" s="17" t="s">
        <v>967</v>
      </c>
      <c r="X1976" s="46">
        <v>2</v>
      </c>
      <c r="Y1976" s="71">
        <f t="shared" si="231"/>
        <v>0.68681318681318682</v>
      </c>
      <c r="Z1976" s="72">
        <v>2897</v>
      </c>
      <c r="AA1976" s="72">
        <v>2911</v>
      </c>
      <c r="AB1976" s="72">
        <v>2876</v>
      </c>
      <c r="AC1976" s="72">
        <v>2911</v>
      </c>
      <c r="AD1976" s="72">
        <v>17000</v>
      </c>
      <c r="AE1976" s="72">
        <v>2911</v>
      </c>
      <c r="AF1976" s="72">
        <v>2919</v>
      </c>
      <c r="AG1976" s="72">
        <v>2905</v>
      </c>
      <c r="AH1976" s="72">
        <v>2915</v>
      </c>
      <c r="AI1976" s="72">
        <v>3100</v>
      </c>
      <c r="AJ1976" s="72">
        <v>2915</v>
      </c>
      <c r="AK1976" s="72">
        <v>2915</v>
      </c>
      <c r="AL1976" s="72">
        <v>2908</v>
      </c>
      <c r="AM1976" s="72">
        <v>2910</v>
      </c>
      <c r="AN1976" s="72">
        <v>1700</v>
      </c>
      <c r="AO1976" s="72">
        <v>2909</v>
      </c>
      <c r="AP1976" s="72">
        <v>2912</v>
      </c>
      <c r="AQ1976" s="72">
        <v>2905</v>
      </c>
      <c r="AR1976" s="72">
        <v>2905</v>
      </c>
      <c r="AS1976" s="72">
        <v>1900</v>
      </c>
      <c r="AT1976" s="72">
        <v>2908</v>
      </c>
      <c r="AU1976" s="72">
        <v>2908</v>
      </c>
      <c r="AV1976" s="72">
        <v>2897</v>
      </c>
      <c r="AW1976" s="72">
        <v>2899</v>
      </c>
      <c r="AX1976" s="72">
        <v>2800</v>
      </c>
      <c r="AY1976" s="72">
        <v>2903</v>
      </c>
      <c r="AZ1976" s="72">
        <v>2906</v>
      </c>
      <c r="BA1976" s="72">
        <v>2897</v>
      </c>
      <c r="BB1976" s="72">
        <v>2897</v>
      </c>
      <c r="BC1976" s="72">
        <v>1500</v>
      </c>
    </row>
    <row r="1977" spans="1:55" s="72" customFormat="1" ht="15">
      <c r="A1977" s="15" t="s">
        <v>18</v>
      </c>
      <c r="B1977" s="30">
        <v>10</v>
      </c>
      <c r="C1977" s="30">
        <v>5302</v>
      </c>
      <c r="D1977" s="10" t="s">
        <v>155</v>
      </c>
      <c r="E1977" s="15" t="s">
        <v>20</v>
      </c>
      <c r="F1977" s="15" t="s">
        <v>1193</v>
      </c>
      <c r="G1977" s="50">
        <v>4290</v>
      </c>
      <c r="H1977" s="50">
        <v>300</v>
      </c>
      <c r="I1977" s="58">
        <v>7.5200000000000003E-2</v>
      </c>
      <c r="J1977" s="50">
        <v>1074900</v>
      </c>
      <c r="K1977" s="50">
        <v>4430</v>
      </c>
      <c r="L1977" s="53">
        <v>4125</v>
      </c>
      <c r="M1977" s="63">
        <f t="shared" si="227"/>
        <v>0.45901639344262296</v>
      </c>
      <c r="N1977" s="42" t="str">
        <f>IFERROR(VLOOKUP(C1977, マスタ!$E$2:$G$33, 3, TRUE), "")</f>
        <v>窯業</v>
      </c>
      <c r="O1977" s="15" t="str">
        <f>IF(F1977 = "", "", TEXT( WORKDAY(TEXT(LEFT(F1977, FIND("(", F1977) - 1), "yyyy/mm/dd"), 1, マスタ!$A$2:$A$106), "yyyymmdd"))</f>
        <v>20170929</v>
      </c>
      <c r="P1977" s="16">
        <v>43007</v>
      </c>
      <c r="Q1977" s="56">
        <v>4280</v>
      </c>
      <c r="R1977" s="56">
        <v>4400</v>
      </c>
      <c r="S1977" s="56">
        <v>4260</v>
      </c>
      <c r="T1977" s="15" t="str">
        <f t="shared" si="228"/>
        <v>有</v>
      </c>
      <c r="U1977" s="15" t="str">
        <f t="shared" si="229"/>
        <v>無</v>
      </c>
      <c r="V1977" s="67">
        <f t="shared" si="230"/>
        <v>-2.3310023310023631E-3</v>
      </c>
      <c r="W1977" s="17" t="s">
        <v>968</v>
      </c>
      <c r="X1977" s="46">
        <v>85</v>
      </c>
      <c r="Y1977" s="71">
        <f t="shared" si="231"/>
        <v>19.813519813519811</v>
      </c>
      <c r="Z1977" s="72">
        <v>4280</v>
      </c>
      <c r="AA1977" s="72">
        <v>4300</v>
      </c>
      <c r="AB1977" s="72">
        <v>4260</v>
      </c>
      <c r="AC1977" s="72">
        <v>4290</v>
      </c>
      <c r="AD1977" s="72">
        <v>27300</v>
      </c>
      <c r="AE1977" s="72">
        <v>4290</v>
      </c>
      <c r="AF1977" s="72">
        <v>4395</v>
      </c>
      <c r="AG1977" s="72">
        <v>4290</v>
      </c>
      <c r="AH1977" s="72">
        <v>4390</v>
      </c>
      <c r="AI1977" s="72">
        <v>43000</v>
      </c>
      <c r="AJ1977" s="72">
        <v>4385</v>
      </c>
      <c r="AK1977" s="72">
        <v>4390</v>
      </c>
      <c r="AL1977" s="72">
        <v>4325</v>
      </c>
      <c r="AM1977" s="72">
        <v>4330</v>
      </c>
      <c r="AN1977" s="72">
        <v>12700</v>
      </c>
      <c r="AO1977" s="72">
        <v>4340</v>
      </c>
      <c r="AP1977" s="72">
        <v>4375</v>
      </c>
      <c r="AQ1977" s="72">
        <v>4340</v>
      </c>
      <c r="AR1977" s="72">
        <v>4370</v>
      </c>
      <c r="AS1977" s="72">
        <v>13000</v>
      </c>
      <c r="AT1977" s="72">
        <v>4360</v>
      </c>
      <c r="AU1977" s="72">
        <v>4380</v>
      </c>
      <c r="AV1977" s="72">
        <v>4340</v>
      </c>
      <c r="AW1977" s="72">
        <v>4340</v>
      </c>
      <c r="AX1977" s="72">
        <v>7400</v>
      </c>
      <c r="AY1977" s="72">
        <v>4340</v>
      </c>
      <c r="AZ1977" s="72">
        <v>4355</v>
      </c>
      <c r="BA1977" s="72">
        <v>4340</v>
      </c>
      <c r="BB1977" s="72">
        <v>4345</v>
      </c>
      <c r="BC1977" s="72">
        <v>1900</v>
      </c>
    </row>
    <row r="1978" spans="1:55" s="72" customFormat="1" ht="15">
      <c r="A1978" s="15" t="s">
        <v>18</v>
      </c>
      <c r="B1978" s="30">
        <v>11</v>
      </c>
      <c r="C1978" s="30">
        <v>4004</v>
      </c>
      <c r="D1978" s="10" t="s">
        <v>225</v>
      </c>
      <c r="E1978" s="15" t="s">
        <v>20</v>
      </c>
      <c r="F1978" s="15" t="s">
        <v>1193</v>
      </c>
      <c r="G1978" s="50">
        <v>3590</v>
      </c>
      <c r="H1978" s="50">
        <v>250</v>
      </c>
      <c r="I1978" s="58">
        <v>7.4899999999999994E-2</v>
      </c>
      <c r="J1978" s="50">
        <v>4310500</v>
      </c>
      <c r="K1978" s="50">
        <v>3680</v>
      </c>
      <c r="L1978" s="53">
        <v>3410</v>
      </c>
      <c r="M1978" s="63">
        <f t="shared" si="227"/>
        <v>0.33333333333333331</v>
      </c>
      <c r="N1978" s="42" t="str">
        <f>IFERROR(VLOOKUP(C1978, マスタ!$E$2:$G$33, 3, TRUE), "")</f>
        <v>化学・医薬品</v>
      </c>
      <c r="O1978" s="15" t="str">
        <f>IF(F1978 = "", "", TEXT( WORKDAY(TEXT(LEFT(F1978, FIND("(", F1978) - 1), "yyyy/mm/dd"), 1, マスタ!$A$2:$A$106), "yyyymmdd"))</f>
        <v>20170929</v>
      </c>
      <c r="P1978" s="16">
        <v>43007</v>
      </c>
      <c r="Q1978" s="56">
        <v>3520</v>
      </c>
      <c r="R1978" s="56">
        <v>3575</v>
      </c>
      <c r="S1978" s="56">
        <v>3415</v>
      </c>
      <c r="T1978" s="15" t="str">
        <f t="shared" si="228"/>
        <v>有</v>
      </c>
      <c r="U1978" s="15" t="str">
        <f t="shared" si="229"/>
        <v>有</v>
      </c>
      <c r="V1978" s="67">
        <f t="shared" si="230"/>
        <v>-1.9498607242339872E-2</v>
      </c>
      <c r="W1978" s="17" t="s">
        <v>966</v>
      </c>
      <c r="X1978" s="46">
        <v>-35</v>
      </c>
      <c r="Y1978" s="71">
        <f t="shared" si="231"/>
        <v>-9.7493036211699167</v>
      </c>
      <c r="Z1978" s="72">
        <v>3520</v>
      </c>
      <c r="AA1978" s="72">
        <v>3525</v>
      </c>
      <c r="AB1978" s="72">
        <v>3415</v>
      </c>
      <c r="AC1978" s="72">
        <v>3445</v>
      </c>
      <c r="AD1978" s="72">
        <v>580000</v>
      </c>
      <c r="AE1978" s="72">
        <v>3450</v>
      </c>
      <c r="AF1978" s="72">
        <v>3540</v>
      </c>
      <c r="AG1978" s="72">
        <v>3440</v>
      </c>
      <c r="AH1978" s="72">
        <v>3540</v>
      </c>
      <c r="AI1978" s="72">
        <v>243300</v>
      </c>
      <c r="AJ1978" s="72">
        <v>3535</v>
      </c>
      <c r="AK1978" s="72">
        <v>3575</v>
      </c>
      <c r="AL1978" s="72">
        <v>3530</v>
      </c>
      <c r="AM1978" s="72">
        <v>3540</v>
      </c>
      <c r="AN1978" s="72">
        <v>87600</v>
      </c>
      <c r="AO1978" s="72">
        <v>3540</v>
      </c>
      <c r="AP1978" s="72">
        <v>3540</v>
      </c>
      <c r="AQ1978" s="72">
        <v>3435</v>
      </c>
      <c r="AR1978" s="72">
        <v>3460</v>
      </c>
      <c r="AS1978" s="72">
        <v>192900</v>
      </c>
      <c r="AT1978" s="72">
        <v>3460</v>
      </c>
      <c r="AU1978" s="72">
        <v>3465</v>
      </c>
      <c r="AV1978" s="72">
        <v>3425</v>
      </c>
      <c r="AW1978" s="72">
        <v>3450</v>
      </c>
      <c r="AX1978" s="72">
        <v>90800</v>
      </c>
      <c r="AY1978" s="72">
        <v>3450</v>
      </c>
      <c r="AZ1978" s="72">
        <v>3455</v>
      </c>
      <c r="BA1978" s="72">
        <v>3440</v>
      </c>
      <c r="BB1978" s="72">
        <v>3445</v>
      </c>
      <c r="BC1978" s="72">
        <v>34300</v>
      </c>
    </row>
    <row r="1979" spans="1:55" s="72" customFormat="1" ht="15">
      <c r="A1979" s="15" t="s">
        <v>18</v>
      </c>
      <c r="B1979" s="30">
        <v>12</v>
      </c>
      <c r="C1979" s="30">
        <v>7744</v>
      </c>
      <c r="D1979" s="10" t="s">
        <v>565</v>
      </c>
      <c r="E1979" s="15" t="s">
        <v>20</v>
      </c>
      <c r="F1979" s="15" t="s">
        <v>1193</v>
      </c>
      <c r="G1979" s="50">
        <v>1380</v>
      </c>
      <c r="H1979" s="50">
        <v>96</v>
      </c>
      <c r="I1979" s="58">
        <v>7.4800000000000005E-2</v>
      </c>
      <c r="J1979" s="50">
        <v>1327000</v>
      </c>
      <c r="K1979" s="50">
        <v>1383</v>
      </c>
      <c r="L1979" s="53">
        <v>1299</v>
      </c>
      <c r="M1979" s="63">
        <f t="shared" si="227"/>
        <v>3.5714285714285712E-2</v>
      </c>
      <c r="N1979" s="42" t="str">
        <f>IFERROR(VLOOKUP(C1979, マスタ!$E$2:$G$33, 3, TRUE), "")</f>
        <v>精密機械</v>
      </c>
      <c r="O1979" s="15" t="str">
        <f>IF(F1979 = "", "", TEXT( WORKDAY(TEXT(LEFT(F1979, FIND("(", F1979) - 1), "yyyy/mm/dd"), 1, マスタ!$A$2:$A$106), "yyyymmdd"))</f>
        <v>20170929</v>
      </c>
      <c r="P1979" s="16">
        <v>43007</v>
      </c>
      <c r="Q1979" s="56">
        <v>1401</v>
      </c>
      <c r="R1979" s="56">
        <v>1446</v>
      </c>
      <c r="S1979" s="56">
        <v>1365</v>
      </c>
      <c r="T1979" s="15" t="str">
        <f t="shared" si="228"/>
        <v>有</v>
      </c>
      <c r="U1979" s="15" t="str">
        <f t="shared" si="229"/>
        <v>有</v>
      </c>
      <c r="V1979" s="67">
        <f t="shared" si="230"/>
        <v>1.5217391304347849E-2</v>
      </c>
      <c r="W1979" s="17" t="s">
        <v>968</v>
      </c>
      <c r="X1979" s="46">
        <v>27</v>
      </c>
      <c r="Y1979" s="71">
        <f t="shared" si="231"/>
        <v>19.565217391304348</v>
      </c>
      <c r="Z1979" s="72">
        <v>1401</v>
      </c>
      <c r="AA1979" s="72">
        <v>1446</v>
      </c>
      <c r="AB1979" s="72">
        <v>1397</v>
      </c>
      <c r="AC1979" s="72">
        <v>1421</v>
      </c>
      <c r="AD1979" s="72">
        <v>210300</v>
      </c>
      <c r="AE1979" s="72">
        <v>1423</v>
      </c>
      <c r="AF1979" s="72">
        <v>1426</v>
      </c>
      <c r="AG1979" s="72">
        <v>1383</v>
      </c>
      <c r="AH1979" s="72">
        <v>1383</v>
      </c>
      <c r="AI1979" s="72">
        <v>60000</v>
      </c>
      <c r="AJ1979" s="72">
        <v>1383</v>
      </c>
      <c r="AK1979" s="72">
        <v>1400</v>
      </c>
      <c r="AL1979" s="72">
        <v>1382</v>
      </c>
      <c r="AM1979" s="72">
        <v>1389</v>
      </c>
      <c r="AN1979" s="72">
        <v>20500</v>
      </c>
      <c r="AO1979" s="72">
        <v>1391</v>
      </c>
      <c r="AP1979" s="72">
        <v>1397</v>
      </c>
      <c r="AQ1979" s="72">
        <v>1365</v>
      </c>
      <c r="AR1979" s="72">
        <v>1397</v>
      </c>
      <c r="AS1979" s="72">
        <v>43700</v>
      </c>
      <c r="AT1979" s="72">
        <v>1397</v>
      </c>
      <c r="AU1979" s="72">
        <v>1398</v>
      </c>
      <c r="AV1979" s="72">
        <v>1380</v>
      </c>
      <c r="AW1979" s="72">
        <v>1397</v>
      </c>
      <c r="AX1979" s="72">
        <v>51300</v>
      </c>
      <c r="AY1979" s="72">
        <v>1397</v>
      </c>
      <c r="AZ1979" s="72">
        <v>1413</v>
      </c>
      <c r="BA1979" s="72">
        <v>1395</v>
      </c>
      <c r="BB1979" s="72">
        <v>1404</v>
      </c>
      <c r="BC1979" s="72">
        <v>33300</v>
      </c>
    </row>
    <row r="1980" spans="1:55" s="72" customFormat="1" ht="15">
      <c r="A1980" s="15" t="s">
        <v>18</v>
      </c>
      <c r="B1980" s="30">
        <v>13</v>
      </c>
      <c r="C1980" s="30">
        <v>7419</v>
      </c>
      <c r="D1980" s="10" t="s">
        <v>447</v>
      </c>
      <c r="E1980" s="15" t="s">
        <v>20</v>
      </c>
      <c r="F1980" s="15" t="s">
        <v>1193</v>
      </c>
      <c r="G1980" s="50">
        <v>2278</v>
      </c>
      <c r="H1980" s="50">
        <v>157</v>
      </c>
      <c r="I1980" s="58">
        <v>7.3999999999999996E-2</v>
      </c>
      <c r="J1980" s="50">
        <v>398300</v>
      </c>
      <c r="K1980" s="50">
        <v>2280</v>
      </c>
      <c r="L1980" s="53">
        <v>2121</v>
      </c>
      <c r="M1980" s="63">
        <f t="shared" si="227"/>
        <v>1.2578616352201259E-2</v>
      </c>
      <c r="N1980" s="42" t="str">
        <f>IFERROR(VLOOKUP(C1980, マスタ!$E$2:$G$33, 3, TRUE), "")</f>
        <v>輸送用機械</v>
      </c>
      <c r="O1980" s="15" t="str">
        <f>IF(F1980 = "", "", TEXT( WORKDAY(TEXT(LEFT(F1980, FIND("(", F1980) - 1), "yyyy/mm/dd"), 1, マスタ!$A$2:$A$106), "yyyymmdd"))</f>
        <v>20170929</v>
      </c>
      <c r="P1980" s="16">
        <v>43007</v>
      </c>
      <c r="Q1980" s="56">
        <v>2275</v>
      </c>
      <c r="R1980" s="56">
        <v>2298</v>
      </c>
      <c r="S1980" s="56">
        <v>2255</v>
      </c>
      <c r="T1980" s="15" t="str">
        <f t="shared" si="228"/>
        <v>有</v>
      </c>
      <c r="U1980" s="15" t="str">
        <f t="shared" si="229"/>
        <v>無</v>
      </c>
      <c r="V1980" s="67">
        <f t="shared" si="230"/>
        <v>-1.3169446883231073E-3</v>
      </c>
      <c r="W1980" s="17" t="s">
        <v>967</v>
      </c>
      <c r="X1980" s="46">
        <v>0</v>
      </c>
      <c r="Y1980" s="71">
        <f t="shared" si="231"/>
        <v>0</v>
      </c>
      <c r="Z1980" s="72">
        <v>2275</v>
      </c>
      <c r="AA1980" s="72">
        <v>2298</v>
      </c>
      <c r="AB1980" s="72">
        <v>2270</v>
      </c>
      <c r="AC1980" s="72">
        <v>2293</v>
      </c>
      <c r="AD1980" s="72">
        <v>12700</v>
      </c>
      <c r="AE1980" s="72">
        <v>2295</v>
      </c>
      <c r="AF1980" s="72">
        <v>2298</v>
      </c>
      <c r="AG1980" s="72">
        <v>2265</v>
      </c>
      <c r="AH1980" s="72">
        <v>2290</v>
      </c>
      <c r="AI1980" s="72">
        <v>9400</v>
      </c>
      <c r="AJ1980" s="72">
        <v>2289</v>
      </c>
      <c r="AK1980" s="72">
        <v>2289</v>
      </c>
      <c r="AL1980" s="72">
        <v>2262</v>
      </c>
      <c r="AM1980" s="72">
        <v>2273</v>
      </c>
      <c r="AN1980" s="72">
        <v>5800</v>
      </c>
      <c r="AO1980" s="72">
        <v>2272</v>
      </c>
      <c r="AP1980" s="72">
        <v>2281</v>
      </c>
      <c r="AQ1980" s="72">
        <v>2265</v>
      </c>
      <c r="AR1980" s="72">
        <v>2281</v>
      </c>
      <c r="AS1980" s="72">
        <v>4500</v>
      </c>
      <c r="AT1980" s="72">
        <v>2279</v>
      </c>
      <c r="AU1980" s="72">
        <v>2279</v>
      </c>
      <c r="AV1980" s="72">
        <v>2275</v>
      </c>
      <c r="AW1980" s="72">
        <v>2275</v>
      </c>
      <c r="AX1980" s="72">
        <v>700</v>
      </c>
      <c r="AY1980" s="72">
        <v>2269</v>
      </c>
      <c r="AZ1980" s="72">
        <v>2269</v>
      </c>
      <c r="BA1980" s="72">
        <v>2263</v>
      </c>
      <c r="BB1980" s="72">
        <v>2263</v>
      </c>
      <c r="BC1980" s="72">
        <v>2500</v>
      </c>
    </row>
    <row r="1981" spans="1:55" s="72" customFormat="1" ht="40.5">
      <c r="A1981" s="15" t="s">
        <v>18</v>
      </c>
      <c r="B1981" s="30">
        <v>15</v>
      </c>
      <c r="C1981" s="30">
        <v>8028</v>
      </c>
      <c r="D1981" s="10" t="s">
        <v>926</v>
      </c>
      <c r="E1981" s="15" t="s">
        <v>20</v>
      </c>
      <c r="F1981" s="15" t="s">
        <v>1193</v>
      </c>
      <c r="G1981" s="50">
        <v>6080</v>
      </c>
      <c r="H1981" s="50">
        <v>410</v>
      </c>
      <c r="I1981" s="58">
        <v>7.2300000000000003E-2</v>
      </c>
      <c r="J1981" s="50">
        <v>2632500</v>
      </c>
      <c r="K1981" s="50">
        <v>6190</v>
      </c>
      <c r="L1981" s="53">
        <v>5780</v>
      </c>
      <c r="M1981" s="63">
        <f t="shared" si="227"/>
        <v>0.26829268292682928</v>
      </c>
      <c r="N1981" s="42" t="str">
        <f>IFERROR(VLOOKUP(C1981, マスタ!$E$2:$G$33, 3, TRUE), "")</f>
        <v>商業</v>
      </c>
      <c r="O1981" s="15" t="str">
        <f>IF(F1981 = "", "", TEXT( WORKDAY(TEXT(LEFT(F1981, FIND("(", F1981) - 1), "yyyy/mm/dd"), 1, マスタ!$A$2:$A$106), "yyyymmdd"))</f>
        <v>20170929</v>
      </c>
      <c r="P1981" s="16">
        <v>43007</v>
      </c>
      <c r="Q1981" s="56">
        <v>6040</v>
      </c>
      <c r="R1981" s="56">
        <v>6150</v>
      </c>
      <c r="S1981" s="56">
        <v>5870</v>
      </c>
      <c r="T1981" s="15" t="str">
        <f t="shared" si="228"/>
        <v>有</v>
      </c>
      <c r="U1981" s="15" t="str">
        <f t="shared" si="229"/>
        <v>有</v>
      </c>
      <c r="V1981" s="67">
        <f t="shared" si="230"/>
        <v>-6.5789473684210176E-3</v>
      </c>
      <c r="W1981" s="17" t="s">
        <v>967</v>
      </c>
      <c r="X1981" s="46">
        <v>40</v>
      </c>
      <c r="Y1981" s="71">
        <f t="shared" si="231"/>
        <v>6.5789473684210522</v>
      </c>
      <c r="Z1981" s="72">
        <v>6040</v>
      </c>
      <c r="AA1981" s="72">
        <v>6140</v>
      </c>
      <c r="AB1981" s="72">
        <v>5990</v>
      </c>
      <c r="AC1981" s="72">
        <v>6130</v>
      </c>
      <c r="AD1981" s="72">
        <v>226200</v>
      </c>
      <c r="AE1981" s="72">
        <v>6140</v>
      </c>
      <c r="AF1981" s="72">
        <v>6150</v>
      </c>
      <c r="AG1981" s="72">
        <v>6080</v>
      </c>
      <c r="AH1981" s="72">
        <v>6100</v>
      </c>
      <c r="AI1981" s="72">
        <v>31500</v>
      </c>
      <c r="AJ1981" s="72">
        <v>6100</v>
      </c>
      <c r="AK1981" s="72">
        <v>6120</v>
      </c>
      <c r="AL1981" s="72">
        <v>6090</v>
      </c>
      <c r="AM1981" s="72">
        <v>6110</v>
      </c>
      <c r="AN1981" s="72">
        <v>9600</v>
      </c>
      <c r="AO1981" s="72">
        <v>6120</v>
      </c>
      <c r="AP1981" s="72">
        <v>6120</v>
      </c>
      <c r="AQ1981" s="72">
        <v>6070</v>
      </c>
      <c r="AR1981" s="72">
        <v>6080</v>
      </c>
      <c r="AS1981" s="72">
        <v>17200</v>
      </c>
      <c r="AT1981" s="72">
        <v>6080</v>
      </c>
      <c r="AU1981" s="72">
        <v>6110</v>
      </c>
      <c r="AV1981" s="72">
        <v>6080</v>
      </c>
      <c r="AW1981" s="72">
        <v>6080</v>
      </c>
      <c r="AX1981" s="72">
        <v>24000</v>
      </c>
      <c r="AY1981" s="72">
        <v>6090</v>
      </c>
      <c r="AZ1981" s="72">
        <v>6100</v>
      </c>
      <c r="BA1981" s="72">
        <v>6080</v>
      </c>
      <c r="BB1981" s="72">
        <v>6100</v>
      </c>
      <c r="BC1981" s="72">
        <v>14000</v>
      </c>
    </row>
    <row r="1982" spans="1:55" s="72" customFormat="1" ht="15">
      <c r="A1982" s="15" t="s">
        <v>18</v>
      </c>
      <c r="B1982" s="30">
        <v>16</v>
      </c>
      <c r="C1982" s="30">
        <v>6961</v>
      </c>
      <c r="D1982" s="10" t="s">
        <v>289</v>
      </c>
      <c r="E1982" s="15" t="s">
        <v>20</v>
      </c>
      <c r="F1982" s="15" t="s">
        <v>1193</v>
      </c>
      <c r="G1982" s="50">
        <v>5280</v>
      </c>
      <c r="H1982" s="50">
        <v>355</v>
      </c>
      <c r="I1982" s="58">
        <v>7.2099999999999997E-2</v>
      </c>
      <c r="J1982" s="50">
        <v>196700</v>
      </c>
      <c r="K1982" s="50">
        <v>5300</v>
      </c>
      <c r="L1982" s="53">
        <v>4995</v>
      </c>
      <c r="M1982" s="63">
        <f t="shared" si="227"/>
        <v>6.5573770491803282E-2</v>
      </c>
      <c r="N1982" s="42" t="str">
        <f>IFERROR(VLOOKUP(C1982, マスタ!$E$2:$G$33, 3, TRUE), "")</f>
        <v>電気</v>
      </c>
      <c r="O1982" s="15" t="str">
        <f>IF(F1982 = "", "", TEXT( WORKDAY(TEXT(LEFT(F1982, FIND("(", F1982) - 1), "yyyy/mm/dd"), 1, マスタ!$A$2:$A$106), "yyyymmdd"))</f>
        <v>20170929</v>
      </c>
      <c r="P1982" s="16">
        <v>43007</v>
      </c>
      <c r="Q1982" s="56">
        <v>5210</v>
      </c>
      <c r="R1982" s="56">
        <v>5230</v>
      </c>
      <c r="S1982" s="56">
        <v>5140</v>
      </c>
      <c r="T1982" s="15" t="str">
        <f t="shared" si="228"/>
        <v>無</v>
      </c>
      <c r="U1982" s="15" t="str">
        <f t="shared" si="229"/>
        <v>有</v>
      </c>
      <c r="V1982" s="67">
        <f t="shared" si="230"/>
        <v>-1.3257575757575801E-2</v>
      </c>
      <c r="W1982" s="17" t="s">
        <v>966</v>
      </c>
      <c r="X1982" s="46">
        <v>-52</v>
      </c>
      <c r="Y1982" s="71">
        <f t="shared" si="231"/>
        <v>-9.8484848484848477</v>
      </c>
      <c r="Z1982" s="72">
        <v>5210</v>
      </c>
      <c r="AA1982" s="72">
        <v>5230</v>
      </c>
      <c r="AB1982" s="72">
        <v>5200</v>
      </c>
      <c r="AC1982" s="72">
        <v>5200</v>
      </c>
      <c r="AD1982" s="72">
        <v>5100</v>
      </c>
      <c r="AE1982" s="72">
        <v>5200</v>
      </c>
      <c r="AF1982" s="72">
        <v>5220</v>
      </c>
      <c r="AG1982" s="72">
        <v>5170</v>
      </c>
      <c r="AH1982" s="72">
        <v>5170</v>
      </c>
      <c r="AI1982" s="72">
        <v>3900</v>
      </c>
      <c r="AJ1982" s="72">
        <v>5180</v>
      </c>
      <c r="AK1982" s="72">
        <v>5210</v>
      </c>
      <c r="AL1982" s="72">
        <v>5170</v>
      </c>
      <c r="AM1982" s="72">
        <v>5200</v>
      </c>
      <c r="AN1982" s="72">
        <v>2000</v>
      </c>
      <c r="AO1982" s="72">
        <v>5200</v>
      </c>
      <c r="AP1982" s="72">
        <v>5210</v>
      </c>
      <c r="AQ1982" s="72">
        <v>5180</v>
      </c>
      <c r="AR1982" s="72">
        <v>5180</v>
      </c>
      <c r="AS1982" s="72">
        <v>2000</v>
      </c>
      <c r="AT1982" s="72">
        <v>5180</v>
      </c>
      <c r="AU1982" s="72">
        <v>5180</v>
      </c>
      <c r="AV1982" s="72">
        <v>5140</v>
      </c>
      <c r="AW1982" s="72">
        <v>5150</v>
      </c>
      <c r="AX1982" s="72">
        <v>3400</v>
      </c>
      <c r="AY1982" s="72">
        <v>5160</v>
      </c>
      <c r="AZ1982" s="72">
        <v>5210</v>
      </c>
      <c r="BA1982" s="72">
        <v>5150</v>
      </c>
      <c r="BB1982" s="72">
        <v>5210</v>
      </c>
      <c r="BC1982" s="72">
        <v>3500</v>
      </c>
    </row>
    <row r="1983" spans="1:55" s="72" customFormat="1" ht="15">
      <c r="A1983" s="15" t="s">
        <v>18</v>
      </c>
      <c r="B1983" s="30">
        <v>17</v>
      </c>
      <c r="C1983" s="30">
        <v>6941</v>
      </c>
      <c r="D1983" s="10" t="s">
        <v>265</v>
      </c>
      <c r="E1983" s="15" t="s">
        <v>20</v>
      </c>
      <c r="F1983" s="15" t="s">
        <v>1193</v>
      </c>
      <c r="G1983" s="50">
        <v>2095</v>
      </c>
      <c r="H1983" s="50">
        <v>138</v>
      </c>
      <c r="I1983" s="58">
        <v>7.0499999999999993E-2</v>
      </c>
      <c r="J1983" s="50">
        <v>689600</v>
      </c>
      <c r="K1983" s="50">
        <v>2098</v>
      </c>
      <c r="L1983" s="53">
        <v>1986</v>
      </c>
      <c r="M1983" s="63">
        <f t="shared" si="227"/>
        <v>2.6785714285714284E-2</v>
      </c>
      <c r="N1983" s="42" t="str">
        <f>IFERROR(VLOOKUP(C1983, マスタ!$E$2:$G$33, 3, TRUE), "")</f>
        <v>電気</v>
      </c>
      <c r="O1983" s="15" t="str">
        <f>IF(F1983 = "", "", TEXT( WORKDAY(TEXT(LEFT(F1983, FIND("(", F1983) - 1), "yyyy/mm/dd"), 1, マスタ!$A$2:$A$106), "yyyymmdd"))</f>
        <v>20170929</v>
      </c>
      <c r="P1983" s="16">
        <v>43007</v>
      </c>
      <c r="Q1983" s="56">
        <v>2095</v>
      </c>
      <c r="R1983" s="56">
        <v>2112</v>
      </c>
      <c r="S1983" s="56">
        <v>2059</v>
      </c>
      <c r="T1983" s="15" t="str">
        <f t="shared" si="228"/>
        <v>無</v>
      </c>
      <c r="U1983" s="15" t="str">
        <f t="shared" si="229"/>
        <v>有</v>
      </c>
      <c r="V1983" s="67">
        <f t="shared" si="230"/>
        <v>0</v>
      </c>
      <c r="W1983" s="17" t="s">
        <v>967</v>
      </c>
      <c r="X1983" s="46">
        <v>1</v>
      </c>
      <c r="Y1983" s="71">
        <f t="shared" si="231"/>
        <v>0.47732696897374705</v>
      </c>
      <c r="Z1983" s="72">
        <v>2095</v>
      </c>
      <c r="AA1983" s="72">
        <v>2100</v>
      </c>
      <c r="AB1983" s="72">
        <v>2081</v>
      </c>
      <c r="AC1983" s="72">
        <v>2095</v>
      </c>
      <c r="AD1983" s="72">
        <v>45300</v>
      </c>
      <c r="AE1983" s="72">
        <v>2097</v>
      </c>
      <c r="AF1983" s="72">
        <v>2112</v>
      </c>
      <c r="AG1983" s="72">
        <v>2090</v>
      </c>
      <c r="AH1983" s="72">
        <v>2102</v>
      </c>
      <c r="AI1983" s="72">
        <v>18200</v>
      </c>
      <c r="AJ1983" s="72">
        <v>2101</v>
      </c>
      <c r="AK1983" s="72">
        <v>2106</v>
      </c>
      <c r="AL1983" s="72">
        <v>2097</v>
      </c>
      <c r="AM1983" s="72">
        <v>2101</v>
      </c>
      <c r="AN1983" s="72">
        <v>10200</v>
      </c>
      <c r="AO1983" s="72">
        <v>2105</v>
      </c>
      <c r="AP1983" s="72">
        <v>2106</v>
      </c>
      <c r="AQ1983" s="72">
        <v>2100</v>
      </c>
      <c r="AR1983" s="72">
        <v>2105</v>
      </c>
      <c r="AS1983" s="72">
        <v>11700</v>
      </c>
      <c r="AT1983" s="72">
        <v>2106</v>
      </c>
      <c r="AU1983" s="72">
        <v>2106</v>
      </c>
      <c r="AV1983" s="72">
        <v>2096</v>
      </c>
      <c r="AW1983" s="72">
        <v>2096</v>
      </c>
      <c r="AX1983" s="72">
        <v>10900</v>
      </c>
      <c r="AY1983" s="72">
        <v>2099</v>
      </c>
      <c r="AZ1983" s="72">
        <v>2106</v>
      </c>
      <c r="BA1983" s="72">
        <v>2097</v>
      </c>
      <c r="BB1983" s="72">
        <v>2101</v>
      </c>
      <c r="BC1983" s="72">
        <v>4500</v>
      </c>
    </row>
    <row r="1984" spans="1:55" s="72" customFormat="1" ht="15">
      <c r="A1984" s="15" t="s">
        <v>18</v>
      </c>
      <c r="B1984" s="30">
        <v>18</v>
      </c>
      <c r="C1984" s="30">
        <v>8137</v>
      </c>
      <c r="D1984" s="10" t="s">
        <v>290</v>
      </c>
      <c r="E1984" s="15" t="s">
        <v>20</v>
      </c>
      <c r="F1984" s="15" t="s">
        <v>1193</v>
      </c>
      <c r="G1984" s="50">
        <v>2050</v>
      </c>
      <c r="H1984" s="50">
        <v>134</v>
      </c>
      <c r="I1984" s="58">
        <v>6.9900000000000004E-2</v>
      </c>
      <c r="J1984" s="50">
        <v>221600</v>
      </c>
      <c r="K1984" s="50">
        <v>2050</v>
      </c>
      <c r="L1984" s="53">
        <v>1927</v>
      </c>
      <c r="M1984" s="63">
        <f t="shared" si="227"/>
        <v>0</v>
      </c>
      <c r="N1984" s="42" t="str">
        <f>IFERROR(VLOOKUP(C1984, マスタ!$E$2:$G$33, 3, TRUE), "")</f>
        <v>商業</v>
      </c>
      <c r="O1984" s="15" t="str">
        <f>IF(F1984 = "", "", TEXT( WORKDAY(TEXT(LEFT(F1984, FIND("(", F1984) - 1), "yyyy/mm/dd"), 1, マスタ!$A$2:$A$106), "yyyymmdd"))</f>
        <v>20170929</v>
      </c>
      <c r="P1984" s="16">
        <v>43007</v>
      </c>
      <c r="Q1984" s="56">
        <v>2081</v>
      </c>
      <c r="R1984" s="56">
        <v>2120</v>
      </c>
      <c r="S1984" s="56">
        <v>2072</v>
      </c>
      <c r="T1984" s="15" t="str">
        <f t="shared" si="228"/>
        <v>有</v>
      </c>
      <c r="U1984" s="15" t="str">
        <f t="shared" si="229"/>
        <v>無</v>
      </c>
      <c r="V1984" s="67">
        <f t="shared" si="230"/>
        <v>1.5121951219512209E-2</v>
      </c>
      <c r="W1984" s="17" t="s">
        <v>967</v>
      </c>
      <c r="X1984" s="46">
        <v>17</v>
      </c>
      <c r="Y1984" s="71">
        <f t="shared" si="231"/>
        <v>8.2926829268292686</v>
      </c>
      <c r="Z1984" s="72">
        <v>2081</v>
      </c>
      <c r="AA1984" s="72">
        <v>2112</v>
      </c>
      <c r="AB1984" s="72">
        <v>2081</v>
      </c>
      <c r="AC1984" s="72">
        <v>2110</v>
      </c>
      <c r="AD1984" s="72">
        <v>19500</v>
      </c>
      <c r="AE1984" s="72">
        <v>2112</v>
      </c>
      <c r="AF1984" s="72">
        <v>2120</v>
      </c>
      <c r="AG1984" s="72">
        <v>2102</v>
      </c>
      <c r="AH1984" s="72">
        <v>2106</v>
      </c>
      <c r="AI1984" s="72">
        <v>4300</v>
      </c>
      <c r="AJ1984" s="72">
        <v>2104</v>
      </c>
      <c r="AK1984" s="72">
        <v>2104</v>
      </c>
      <c r="AL1984" s="72">
        <v>2081</v>
      </c>
      <c r="AM1984" s="72">
        <v>2083</v>
      </c>
      <c r="AN1984" s="72">
        <v>5800</v>
      </c>
      <c r="AO1984" s="72">
        <v>2086</v>
      </c>
      <c r="AP1984" s="72">
        <v>2095</v>
      </c>
      <c r="AQ1984" s="72">
        <v>2086</v>
      </c>
      <c r="AR1984" s="72">
        <v>2094</v>
      </c>
      <c r="AS1984" s="72">
        <v>2900</v>
      </c>
      <c r="AT1984" s="72">
        <v>2092</v>
      </c>
      <c r="AU1984" s="72">
        <v>2100</v>
      </c>
      <c r="AV1984" s="72">
        <v>2089</v>
      </c>
      <c r="AW1984" s="72">
        <v>2098</v>
      </c>
      <c r="AX1984" s="72">
        <v>4500</v>
      </c>
      <c r="AY1984" s="72">
        <v>2095</v>
      </c>
      <c r="AZ1984" s="72">
        <v>2106</v>
      </c>
      <c r="BA1984" s="72">
        <v>2087</v>
      </c>
      <c r="BB1984" s="72">
        <v>2093</v>
      </c>
      <c r="BC1984" s="72">
        <v>6300</v>
      </c>
    </row>
    <row r="1985" spans="1:55" s="72" customFormat="1" ht="15">
      <c r="A1985" s="15" t="s">
        <v>18</v>
      </c>
      <c r="B1985" s="30">
        <v>19</v>
      </c>
      <c r="C1985" s="30">
        <v>4551</v>
      </c>
      <c r="D1985" s="10" t="s">
        <v>372</v>
      </c>
      <c r="E1985" s="15" t="s">
        <v>20</v>
      </c>
      <c r="F1985" s="15" t="s">
        <v>1193</v>
      </c>
      <c r="G1985" s="50">
        <v>3240</v>
      </c>
      <c r="H1985" s="50">
        <v>205</v>
      </c>
      <c r="I1985" s="58">
        <v>6.7500000000000004E-2</v>
      </c>
      <c r="J1985" s="50">
        <v>206400</v>
      </c>
      <c r="K1985" s="50">
        <v>3455</v>
      </c>
      <c r="L1985" s="53">
        <v>3230</v>
      </c>
      <c r="M1985" s="63">
        <f t="shared" si="227"/>
        <v>0.9555555555555556</v>
      </c>
      <c r="N1985" s="42" t="str">
        <f>IFERROR(VLOOKUP(C1985, マスタ!$E$2:$G$33, 3, TRUE), "")</f>
        <v>化学・医薬品</v>
      </c>
      <c r="O1985" s="15" t="str">
        <f>IF(F1985 = "", "", TEXT( WORKDAY(TEXT(LEFT(F1985, FIND("(", F1985) - 1), "yyyy/mm/dd"), 1, マスタ!$A$2:$A$106), "yyyymmdd"))</f>
        <v>20170929</v>
      </c>
      <c r="P1985" s="16">
        <v>43007</v>
      </c>
      <c r="Q1985" s="56">
        <v>3240</v>
      </c>
      <c r="R1985" s="56">
        <v>3255</v>
      </c>
      <c r="S1985" s="56">
        <v>3170</v>
      </c>
      <c r="T1985" s="15" t="str">
        <f t="shared" si="228"/>
        <v>無</v>
      </c>
      <c r="U1985" s="15" t="str">
        <f t="shared" si="229"/>
        <v>有</v>
      </c>
      <c r="V1985" s="67">
        <f t="shared" si="230"/>
        <v>0</v>
      </c>
      <c r="W1985" s="17" t="s">
        <v>966</v>
      </c>
      <c r="X1985" s="46">
        <v>-32</v>
      </c>
      <c r="Y1985" s="71">
        <f t="shared" si="231"/>
        <v>-9.8765432098765427</v>
      </c>
      <c r="Z1985" s="72">
        <v>3240</v>
      </c>
      <c r="AA1985" s="72">
        <v>3255</v>
      </c>
      <c r="AB1985" s="72">
        <v>3215</v>
      </c>
      <c r="AC1985" s="72">
        <v>3215</v>
      </c>
      <c r="AD1985" s="72">
        <v>7200</v>
      </c>
      <c r="AE1985" s="72">
        <v>3215</v>
      </c>
      <c r="AF1985" s="72">
        <v>3220</v>
      </c>
      <c r="AG1985" s="72">
        <v>3180</v>
      </c>
      <c r="AH1985" s="72">
        <v>3180</v>
      </c>
      <c r="AI1985" s="72">
        <v>6600</v>
      </c>
      <c r="AJ1985" s="72">
        <v>3190</v>
      </c>
      <c r="AK1985" s="72">
        <v>3205</v>
      </c>
      <c r="AL1985" s="72">
        <v>3190</v>
      </c>
      <c r="AM1985" s="72">
        <v>3190</v>
      </c>
      <c r="AN1985" s="72">
        <v>1300</v>
      </c>
      <c r="AO1985" s="72">
        <v>3190</v>
      </c>
      <c r="AP1985" s="72">
        <v>3205</v>
      </c>
      <c r="AQ1985" s="72">
        <v>3190</v>
      </c>
      <c r="AR1985" s="72">
        <v>3200</v>
      </c>
      <c r="AS1985" s="72">
        <v>1600</v>
      </c>
      <c r="AT1985" s="72">
        <v>3205</v>
      </c>
      <c r="AU1985" s="72">
        <v>3205</v>
      </c>
      <c r="AV1985" s="72">
        <v>3200</v>
      </c>
      <c r="AW1985" s="72">
        <v>3200</v>
      </c>
      <c r="AX1985" s="72">
        <v>400</v>
      </c>
      <c r="AY1985" s="72">
        <v>3200</v>
      </c>
      <c r="AZ1985" s="72">
        <v>3200</v>
      </c>
      <c r="BA1985" s="72">
        <v>3200</v>
      </c>
      <c r="BB1985" s="72">
        <v>3200</v>
      </c>
      <c r="BC1985" s="72">
        <v>400</v>
      </c>
    </row>
    <row r="1986" spans="1:55" s="72" customFormat="1" ht="15">
      <c r="A1986" s="15" t="s">
        <v>18</v>
      </c>
      <c r="B1986" s="30">
        <v>20</v>
      </c>
      <c r="C1986" s="30">
        <v>4722</v>
      </c>
      <c r="D1986" s="10" t="s">
        <v>1196</v>
      </c>
      <c r="E1986" s="15" t="s">
        <v>20</v>
      </c>
      <c r="F1986" s="15" t="s">
        <v>1193</v>
      </c>
      <c r="G1986" s="50">
        <v>1044</v>
      </c>
      <c r="H1986" s="50">
        <v>65</v>
      </c>
      <c r="I1986" s="58">
        <v>6.6400000000000001E-2</v>
      </c>
      <c r="J1986" s="50">
        <v>191300</v>
      </c>
      <c r="K1986" s="50">
        <v>1045</v>
      </c>
      <c r="L1986" s="53">
        <v>983</v>
      </c>
      <c r="M1986" s="63">
        <f t="shared" si="227"/>
        <v>1.6129032258064516E-2</v>
      </c>
      <c r="N1986" s="42" t="str">
        <f>IFERROR(VLOOKUP(C1986, マスタ!$E$2:$G$33, 3, TRUE), "")</f>
        <v>化学・医薬品</v>
      </c>
      <c r="O1986" s="15" t="str">
        <f>IF(F1986 = "", "", TEXT( WORKDAY(TEXT(LEFT(F1986, FIND("(", F1986) - 1), "yyyy/mm/dd"), 1, マスタ!$A$2:$A$106), "yyyymmdd"))</f>
        <v>20170929</v>
      </c>
      <c r="P1986" s="16">
        <v>43007</v>
      </c>
      <c r="Q1986" s="56">
        <v>1047</v>
      </c>
      <c r="R1986" s="56">
        <v>1047</v>
      </c>
      <c r="S1986" s="56">
        <v>1016</v>
      </c>
      <c r="T1986" s="15" t="str">
        <f t="shared" si="228"/>
        <v>無</v>
      </c>
      <c r="U1986" s="15" t="str">
        <f t="shared" si="229"/>
        <v>有</v>
      </c>
      <c r="V1986" s="67">
        <f t="shared" si="230"/>
        <v>2.8735632183907178E-3</v>
      </c>
      <c r="W1986" s="17" t="s">
        <v>966</v>
      </c>
      <c r="X1986" s="46">
        <v>-10</v>
      </c>
      <c r="Y1986" s="71">
        <f t="shared" si="231"/>
        <v>-9.5785440613026811</v>
      </c>
      <c r="Z1986" s="72">
        <v>1047</v>
      </c>
      <c r="AA1986" s="72">
        <v>1047</v>
      </c>
      <c r="AB1986" s="72">
        <v>1034</v>
      </c>
      <c r="AC1986" s="72">
        <v>1039</v>
      </c>
      <c r="AD1986" s="72">
        <v>16800</v>
      </c>
      <c r="AE1986" s="72">
        <v>1037</v>
      </c>
      <c r="AF1986" s="72">
        <v>1038</v>
      </c>
      <c r="AG1986" s="72">
        <v>1035</v>
      </c>
      <c r="AH1986" s="72">
        <v>1037</v>
      </c>
      <c r="AI1986" s="72">
        <v>2200</v>
      </c>
      <c r="AJ1986" s="72">
        <v>1037</v>
      </c>
      <c r="AK1986" s="72">
        <v>1038</v>
      </c>
      <c r="AL1986" s="72">
        <v>1036</v>
      </c>
      <c r="AM1986" s="72">
        <v>1038</v>
      </c>
      <c r="AN1986" s="72">
        <v>900</v>
      </c>
      <c r="AO1986" s="72">
        <v>1036</v>
      </c>
      <c r="AP1986" s="72">
        <v>1038</v>
      </c>
      <c r="AQ1986" s="72">
        <v>1027</v>
      </c>
      <c r="AR1986" s="72">
        <v>1029</v>
      </c>
      <c r="AS1986" s="72">
        <v>3200</v>
      </c>
      <c r="AT1986" s="72">
        <v>1030</v>
      </c>
      <c r="AU1986" s="72">
        <v>1032</v>
      </c>
      <c r="AV1986" s="72">
        <v>1028</v>
      </c>
      <c r="AW1986" s="72">
        <v>1032</v>
      </c>
      <c r="AX1986" s="72">
        <v>1200</v>
      </c>
      <c r="AY1986" s="72">
        <v>1032</v>
      </c>
      <c r="AZ1986" s="72">
        <v>1032</v>
      </c>
      <c r="BA1986" s="72">
        <v>1025</v>
      </c>
      <c r="BB1986" s="72">
        <v>1025</v>
      </c>
      <c r="BC1986" s="72">
        <v>2400</v>
      </c>
    </row>
    <row r="1987" spans="1:55" s="72" customFormat="1" ht="27">
      <c r="A1987" s="15" t="s">
        <v>18</v>
      </c>
      <c r="B1987" s="30">
        <v>22</v>
      </c>
      <c r="C1987" s="30">
        <v>1435</v>
      </c>
      <c r="D1987" s="10" t="s">
        <v>822</v>
      </c>
      <c r="E1987" s="15" t="s">
        <v>20</v>
      </c>
      <c r="F1987" s="15" t="s">
        <v>1193</v>
      </c>
      <c r="G1987" s="50">
        <v>6610</v>
      </c>
      <c r="H1987" s="50">
        <v>390</v>
      </c>
      <c r="I1987" s="58">
        <v>6.2700000000000006E-2</v>
      </c>
      <c r="J1987" s="50">
        <v>109400</v>
      </c>
      <c r="K1987" s="50">
        <v>6640</v>
      </c>
      <c r="L1987" s="53">
        <v>6340</v>
      </c>
      <c r="M1987" s="63">
        <f t="shared" si="227"/>
        <v>0.1</v>
      </c>
      <c r="N1987" s="42" t="str">
        <f>IFERROR(VLOOKUP(C1987, マスタ!$E$2:$G$33, 3, TRUE), "")</f>
        <v>農林水産</v>
      </c>
      <c r="O1987" s="15" t="str">
        <f>IF(F1987 = "", "", TEXT( WORKDAY(TEXT(LEFT(F1987, FIND("(", F1987) - 1), "yyyy/mm/dd"), 1, マスタ!$A$2:$A$106), "yyyymmdd"))</f>
        <v>20170929</v>
      </c>
      <c r="P1987" s="16">
        <v>43007</v>
      </c>
      <c r="Q1987" s="56">
        <v>6670</v>
      </c>
      <c r="R1987" s="56">
        <v>6710</v>
      </c>
      <c r="S1987" s="56">
        <v>6580</v>
      </c>
      <c r="T1987" s="15" t="str">
        <f t="shared" si="228"/>
        <v>無</v>
      </c>
      <c r="U1987" s="15" t="str">
        <f t="shared" si="229"/>
        <v>有</v>
      </c>
      <c r="V1987" s="67">
        <f t="shared" si="230"/>
        <v>9.0771558245084094E-3</v>
      </c>
      <c r="W1987" s="17" t="s">
        <v>966</v>
      </c>
      <c r="X1987" s="46">
        <v>-66</v>
      </c>
      <c r="Y1987" s="71">
        <f t="shared" si="231"/>
        <v>-9.9848714069591527</v>
      </c>
      <c r="Z1987" s="72">
        <v>6670</v>
      </c>
      <c r="AA1987" s="72">
        <v>6670</v>
      </c>
      <c r="AB1987" s="72">
        <v>6620</v>
      </c>
      <c r="AC1987" s="72">
        <v>6620</v>
      </c>
      <c r="AD1987" s="72">
        <v>8100</v>
      </c>
      <c r="AE1987" s="72">
        <v>6620</v>
      </c>
      <c r="AF1987" s="72">
        <v>6670</v>
      </c>
      <c r="AG1987" s="72">
        <v>6620</v>
      </c>
      <c r="AH1987" s="72">
        <v>6670</v>
      </c>
      <c r="AI1987" s="72">
        <v>2400</v>
      </c>
      <c r="AJ1987" s="72">
        <v>6670</v>
      </c>
      <c r="AK1987" s="72">
        <v>6670</v>
      </c>
      <c r="AL1987" s="72">
        <v>6640</v>
      </c>
      <c r="AM1987" s="72">
        <v>6650</v>
      </c>
      <c r="AN1987" s="72">
        <v>1700</v>
      </c>
      <c r="AO1987" s="72">
        <v>6660</v>
      </c>
      <c r="AP1987" s="72">
        <v>6680</v>
      </c>
      <c r="AQ1987" s="72">
        <v>6660</v>
      </c>
      <c r="AR1987" s="72">
        <v>6660</v>
      </c>
      <c r="AS1987" s="72">
        <v>1600</v>
      </c>
      <c r="AT1987" s="72">
        <v>6650</v>
      </c>
      <c r="AU1987" s="72">
        <v>6650</v>
      </c>
      <c r="AV1987" s="72">
        <v>6590</v>
      </c>
      <c r="AW1987" s="72">
        <v>6610</v>
      </c>
      <c r="AX1987" s="72">
        <v>4300</v>
      </c>
      <c r="AY1987" s="72">
        <v>6620</v>
      </c>
      <c r="AZ1987" s="72">
        <v>6620</v>
      </c>
      <c r="BA1987" s="72">
        <v>6610</v>
      </c>
      <c r="BB1987" s="72">
        <v>6620</v>
      </c>
      <c r="BC1987" s="72">
        <v>500</v>
      </c>
    </row>
    <row r="1988" spans="1:55" s="72" customFormat="1" ht="15">
      <c r="A1988" s="15" t="s">
        <v>18</v>
      </c>
      <c r="B1988" s="30">
        <v>24</v>
      </c>
      <c r="C1988" s="30">
        <v>8155</v>
      </c>
      <c r="D1988" s="10" t="s">
        <v>913</v>
      </c>
      <c r="E1988" s="15" t="s">
        <v>20</v>
      </c>
      <c r="F1988" s="15" t="s">
        <v>1193</v>
      </c>
      <c r="G1988" s="50">
        <v>1855</v>
      </c>
      <c r="H1988" s="50">
        <v>109</v>
      </c>
      <c r="I1988" s="58">
        <v>6.2399999999999997E-2</v>
      </c>
      <c r="J1988" s="50">
        <v>443400</v>
      </c>
      <c r="K1988" s="50">
        <v>1866</v>
      </c>
      <c r="L1988" s="53">
        <v>1780</v>
      </c>
      <c r="M1988" s="63">
        <f t="shared" si="227"/>
        <v>0.12790697674418605</v>
      </c>
      <c r="N1988" s="42" t="str">
        <f>IFERROR(VLOOKUP(C1988, マスタ!$E$2:$G$33, 3, TRUE), "")</f>
        <v>商業</v>
      </c>
      <c r="O1988" s="15" t="str">
        <f>IF(F1988 = "", "", TEXT( WORKDAY(TEXT(LEFT(F1988, FIND("(", F1988) - 1), "yyyy/mm/dd"), 1, マスタ!$A$2:$A$106), "yyyymmdd"))</f>
        <v>20170929</v>
      </c>
      <c r="P1988" s="16">
        <v>43007</v>
      </c>
      <c r="Q1988" s="56">
        <v>1850</v>
      </c>
      <c r="R1988" s="56">
        <v>1850</v>
      </c>
      <c r="S1988" s="56">
        <v>1791</v>
      </c>
      <c r="T1988" s="15" t="str">
        <f t="shared" si="228"/>
        <v>無</v>
      </c>
      <c r="U1988" s="15" t="str">
        <f t="shared" si="229"/>
        <v>有</v>
      </c>
      <c r="V1988" s="67">
        <f t="shared" si="230"/>
        <v>-2.6954177897574594E-3</v>
      </c>
      <c r="W1988" s="17" t="s">
        <v>966</v>
      </c>
      <c r="X1988" s="46">
        <v>-18</v>
      </c>
      <c r="Y1988" s="71">
        <f t="shared" si="231"/>
        <v>-9.703504043126685</v>
      </c>
      <c r="Z1988" s="72">
        <v>1850</v>
      </c>
      <c r="AA1988" s="72">
        <v>1850</v>
      </c>
      <c r="AB1988" s="72">
        <v>1814</v>
      </c>
      <c r="AC1988" s="72">
        <v>1815</v>
      </c>
      <c r="AD1988" s="72">
        <v>26700</v>
      </c>
      <c r="AE1988" s="72">
        <v>1812</v>
      </c>
      <c r="AF1988" s="72">
        <v>1813</v>
      </c>
      <c r="AG1988" s="72">
        <v>1793</v>
      </c>
      <c r="AH1988" s="72">
        <v>1797</v>
      </c>
      <c r="AI1988" s="72">
        <v>27400</v>
      </c>
      <c r="AJ1988" s="72">
        <v>1799</v>
      </c>
      <c r="AK1988" s="72">
        <v>1804</v>
      </c>
      <c r="AL1988" s="72">
        <v>1796</v>
      </c>
      <c r="AM1988" s="72">
        <v>1798</v>
      </c>
      <c r="AN1988" s="72">
        <v>10500</v>
      </c>
      <c r="AO1988" s="72">
        <v>1799</v>
      </c>
      <c r="AP1988" s="72">
        <v>1803</v>
      </c>
      <c r="AQ1988" s="72">
        <v>1791</v>
      </c>
      <c r="AR1988" s="72">
        <v>1802</v>
      </c>
      <c r="AS1988" s="72">
        <v>11700</v>
      </c>
      <c r="AT1988" s="72">
        <v>1804</v>
      </c>
      <c r="AU1988" s="72">
        <v>1810</v>
      </c>
      <c r="AV1988" s="72">
        <v>1798</v>
      </c>
      <c r="AW1988" s="72">
        <v>1804</v>
      </c>
      <c r="AX1988" s="72">
        <v>10300</v>
      </c>
      <c r="AY1988" s="72">
        <v>1805</v>
      </c>
      <c r="AZ1988" s="72">
        <v>1807</v>
      </c>
      <c r="BA1988" s="72">
        <v>1792</v>
      </c>
      <c r="BB1988" s="72">
        <v>1795</v>
      </c>
      <c r="BC1988" s="72">
        <v>7800</v>
      </c>
    </row>
    <row r="1989" spans="1:55" s="72" customFormat="1" ht="15">
      <c r="A1989" s="15" t="s">
        <v>18</v>
      </c>
      <c r="B1989" s="30">
        <v>25</v>
      </c>
      <c r="C1989" s="30">
        <v>7591</v>
      </c>
      <c r="D1989" s="10" t="s">
        <v>514</v>
      </c>
      <c r="E1989" s="15" t="s">
        <v>20</v>
      </c>
      <c r="F1989" s="15" t="s">
        <v>1193</v>
      </c>
      <c r="G1989" s="50">
        <v>2114</v>
      </c>
      <c r="H1989" s="50">
        <v>124</v>
      </c>
      <c r="I1989" s="58">
        <v>6.2300000000000001E-2</v>
      </c>
      <c r="J1989" s="50">
        <v>77100</v>
      </c>
      <c r="K1989" s="50">
        <v>2114</v>
      </c>
      <c r="L1989" s="53">
        <v>1990</v>
      </c>
      <c r="M1989" s="63">
        <f t="shared" si="227"/>
        <v>0</v>
      </c>
      <c r="N1989" s="42" t="str">
        <f>IFERROR(VLOOKUP(C1989, マスタ!$E$2:$G$33, 3, TRUE), "")</f>
        <v>75</v>
      </c>
      <c r="O1989" s="15" t="str">
        <f>IF(F1989 = "", "", TEXT( WORKDAY(TEXT(LEFT(F1989, FIND("(", F1989) - 1), "yyyy/mm/dd"), 1, マスタ!$A$2:$A$106), "yyyymmdd"))</f>
        <v>20170929</v>
      </c>
      <c r="P1989" s="16">
        <v>43007</v>
      </c>
      <c r="Q1989" s="56">
        <v>2064</v>
      </c>
      <c r="R1989" s="56">
        <v>2107</v>
      </c>
      <c r="S1989" s="56">
        <v>2030</v>
      </c>
      <c r="T1989" s="15" t="str">
        <f t="shared" si="228"/>
        <v>有</v>
      </c>
      <c r="U1989" s="15" t="str">
        <f t="shared" si="229"/>
        <v>有</v>
      </c>
      <c r="V1989" s="67">
        <f t="shared" si="230"/>
        <v>-2.3651844843897818E-2</v>
      </c>
      <c r="W1989" s="17" t="s">
        <v>966</v>
      </c>
      <c r="X1989" s="46">
        <v>-21</v>
      </c>
      <c r="Y1989" s="71">
        <f t="shared" si="231"/>
        <v>-9.9337748344370862</v>
      </c>
      <c r="Z1989" s="72">
        <v>2064</v>
      </c>
      <c r="AA1989" s="72">
        <v>2088</v>
      </c>
      <c r="AB1989" s="72">
        <v>2064</v>
      </c>
      <c r="AC1989" s="72">
        <v>2077</v>
      </c>
      <c r="AD1989" s="72">
        <v>9500</v>
      </c>
      <c r="AE1989" s="72">
        <v>2076</v>
      </c>
      <c r="AF1989" s="72">
        <v>2076</v>
      </c>
      <c r="AG1989" s="72">
        <v>2054</v>
      </c>
      <c r="AH1989" s="72">
        <v>2059</v>
      </c>
      <c r="AI1989" s="72">
        <v>2300</v>
      </c>
      <c r="AJ1989" s="72">
        <v>2067</v>
      </c>
      <c r="AK1989" s="72">
        <v>2075</v>
      </c>
      <c r="AL1989" s="72">
        <v>2060</v>
      </c>
      <c r="AM1989" s="72">
        <v>2060</v>
      </c>
      <c r="AN1989" s="72">
        <v>1800</v>
      </c>
      <c r="AO1989" s="72">
        <v>2061</v>
      </c>
      <c r="AP1989" s="72">
        <v>2061</v>
      </c>
      <c r="AQ1989" s="72">
        <v>2030</v>
      </c>
      <c r="AR1989" s="72">
        <v>2030</v>
      </c>
      <c r="AS1989" s="72">
        <v>7300</v>
      </c>
      <c r="AT1989" s="72">
        <v>2041</v>
      </c>
      <c r="AU1989" s="72">
        <v>2050</v>
      </c>
      <c r="AV1989" s="72">
        <v>2041</v>
      </c>
      <c r="AW1989" s="72">
        <v>2050</v>
      </c>
      <c r="AX1989" s="72">
        <v>600</v>
      </c>
      <c r="AY1989" s="72">
        <v>2053</v>
      </c>
      <c r="AZ1989" s="72">
        <v>2055</v>
      </c>
      <c r="BA1989" s="72">
        <v>2053</v>
      </c>
      <c r="BB1989" s="72">
        <v>2055</v>
      </c>
      <c r="BC1989" s="72">
        <v>400</v>
      </c>
    </row>
    <row r="1990" spans="1:55" s="72" customFormat="1" ht="15">
      <c r="A1990" s="15" t="s">
        <v>18</v>
      </c>
      <c r="B1990" s="30">
        <v>26</v>
      </c>
      <c r="C1990" s="30">
        <v>4047</v>
      </c>
      <c r="D1990" s="10" t="s">
        <v>96</v>
      </c>
      <c r="E1990" s="15" t="s">
        <v>20</v>
      </c>
      <c r="F1990" s="15" t="s">
        <v>1193</v>
      </c>
      <c r="G1990" s="50">
        <v>1219</v>
      </c>
      <c r="H1990" s="50">
        <v>71</v>
      </c>
      <c r="I1990" s="58">
        <v>6.1800000000000001E-2</v>
      </c>
      <c r="J1990" s="50">
        <v>2116100</v>
      </c>
      <c r="K1990" s="50">
        <v>1222</v>
      </c>
      <c r="L1990" s="53">
        <v>1163</v>
      </c>
      <c r="M1990" s="63">
        <f t="shared" si="227"/>
        <v>5.0847457627118647E-2</v>
      </c>
      <c r="N1990" s="42" t="str">
        <f>IFERROR(VLOOKUP(C1990, マスタ!$E$2:$G$33, 3, TRUE), "")</f>
        <v>化学・医薬品</v>
      </c>
      <c r="O1990" s="15" t="str">
        <f>IF(F1990 = "", "", TEXT( WORKDAY(TEXT(LEFT(F1990, FIND("(", F1990) - 1), "yyyy/mm/dd"), 1, マスタ!$A$2:$A$106), "yyyymmdd"))</f>
        <v>20170929</v>
      </c>
      <c r="P1990" s="16">
        <v>43007</v>
      </c>
      <c r="Q1990" s="56">
        <v>1211</v>
      </c>
      <c r="R1990" s="56">
        <v>1215</v>
      </c>
      <c r="S1990" s="56">
        <v>1185</v>
      </c>
      <c r="T1990" s="15" t="str">
        <f t="shared" si="228"/>
        <v>無</v>
      </c>
      <c r="U1990" s="15" t="str">
        <f t="shared" si="229"/>
        <v>有</v>
      </c>
      <c r="V1990" s="67">
        <f t="shared" si="230"/>
        <v>-6.5627563576702297E-3</v>
      </c>
      <c r="W1990" s="17" t="s">
        <v>969</v>
      </c>
      <c r="X1990" s="46">
        <v>-10</v>
      </c>
      <c r="Y1990" s="71">
        <f t="shared" si="231"/>
        <v>-8.2034454470877769</v>
      </c>
      <c r="Z1990" s="72">
        <v>1211</v>
      </c>
      <c r="AA1990" s="72">
        <v>1215</v>
      </c>
      <c r="AB1990" s="72">
        <v>1202</v>
      </c>
      <c r="AC1990" s="72">
        <v>1215</v>
      </c>
      <c r="AD1990" s="72">
        <v>76200</v>
      </c>
      <c r="AE1990" s="72">
        <v>1214</v>
      </c>
      <c r="AF1990" s="72">
        <v>1215</v>
      </c>
      <c r="AG1990" s="72">
        <v>1204</v>
      </c>
      <c r="AH1990" s="72">
        <v>1212</v>
      </c>
      <c r="AI1990" s="72">
        <v>42200</v>
      </c>
      <c r="AJ1990" s="72">
        <v>1211</v>
      </c>
      <c r="AK1990" s="72">
        <v>1212</v>
      </c>
      <c r="AL1990" s="72">
        <v>1205</v>
      </c>
      <c r="AM1990" s="72">
        <v>1205</v>
      </c>
      <c r="AN1990" s="72">
        <v>14100</v>
      </c>
      <c r="AO1990" s="72">
        <v>1205</v>
      </c>
      <c r="AP1990" s="72">
        <v>1205</v>
      </c>
      <c r="AQ1990" s="72">
        <v>1202</v>
      </c>
      <c r="AR1990" s="72">
        <v>1205</v>
      </c>
      <c r="AS1990" s="72">
        <v>25200</v>
      </c>
      <c r="AT1990" s="72">
        <v>1205</v>
      </c>
      <c r="AU1990" s="72">
        <v>1205</v>
      </c>
      <c r="AV1990" s="72">
        <v>1200</v>
      </c>
      <c r="AW1990" s="72">
        <v>1201</v>
      </c>
      <c r="AX1990" s="72">
        <v>4600</v>
      </c>
      <c r="AY1990" s="72">
        <v>1201</v>
      </c>
      <c r="AZ1990" s="72">
        <v>1202</v>
      </c>
      <c r="BA1990" s="72">
        <v>1198</v>
      </c>
      <c r="BB1990" s="72">
        <v>1200</v>
      </c>
      <c r="BC1990" s="72">
        <v>23500</v>
      </c>
    </row>
    <row r="1991" spans="1:55" s="72" customFormat="1" ht="15">
      <c r="A1991" s="15" t="s">
        <v>18</v>
      </c>
      <c r="B1991" s="30">
        <v>27</v>
      </c>
      <c r="C1991" s="30">
        <v>6197</v>
      </c>
      <c r="D1991" s="10" t="s">
        <v>319</v>
      </c>
      <c r="E1991" s="15" t="s">
        <v>20</v>
      </c>
      <c r="F1991" s="15" t="s">
        <v>1193</v>
      </c>
      <c r="G1991" s="50">
        <v>2164</v>
      </c>
      <c r="H1991" s="50">
        <v>126</v>
      </c>
      <c r="I1991" s="58">
        <v>6.1800000000000001E-2</v>
      </c>
      <c r="J1991" s="50">
        <v>248700</v>
      </c>
      <c r="K1991" s="50">
        <v>2189</v>
      </c>
      <c r="L1991" s="53">
        <v>2075</v>
      </c>
      <c r="M1991" s="63">
        <f t="shared" si="227"/>
        <v>0.21929824561403508</v>
      </c>
      <c r="N1991" s="42" t="str">
        <f>IFERROR(VLOOKUP(C1991, マスタ!$E$2:$G$33, 3, TRUE), "")</f>
        <v>機械</v>
      </c>
      <c r="O1991" s="15" t="str">
        <f>IF(F1991 = "", "", TEXT( WORKDAY(TEXT(LEFT(F1991, FIND("(", F1991) - 1), "yyyy/mm/dd"), 1, マスタ!$A$2:$A$106), "yyyymmdd"))</f>
        <v>20170929</v>
      </c>
      <c r="P1991" s="16">
        <v>43007</v>
      </c>
      <c r="Q1991" s="56">
        <v>2164</v>
      </c>
      <c r="R1991" s="56">
        <v>2210</v>
      </c>
      <c r="S1991" s="56">
        <v>2163</v>
      </c>
      <c r="T1991" s="15" t="str">
        <f t="shared" si="228"/>
        <v>有</v>
      </c>
      <c r="U1991" s="15" t="str">
        <f t="shared" si="229"/>
        <v>無</v>
      </c>
      <c r="V1991" s="67">
        <f t="shared" si="230"/>
        <v>0</v>
      </c>
      <c r="W1991" s="17" t="s">
        <v>968</v>
      </c>
      <c r="X1991" s="46">
        <v>43</v>
      </c>
      <c r="Y1991" s="71">
        <f t="shared" si="231"/>
        <v>19.870609981515713</v>
      </c>
      <c r="Z1991" s="72">
        <v>2164</v>
      </c>
      <c r="AA1991" s="72">
        <v>2210</v>
      </c>
      <c r="AB1991" s="72">
        <v>2163</v>
      </c>
      <c r="AC1991" s="72">
        <v>2210</v>
      </c>
      <c r="AD1991" s="72">
        <v>23600</v>
      </c>
      <c r="AE1991" s="72">
        <v>2206</v>
      </c>
      <c r="AF1991" s="72">
        <v>2210</v>
      </c>
      <c r="AG1991" s="72">
        <v>2192</v>
      </c>
      <c r="AH1991" s="72">
        <v>2198</v>
      </c>
      <c r="AI1991" s="72">
        <v>12600</v>
      </c>
      <c r="AJ1991" s="72">
        <v>2196</v>
      </c>
      <c r="AK1991" s="72">
        <v>2196</v>
      </c>
      <c r="AL1991" s="72">
        <v>2181</v>
      </c>
      <c r="AM1991" s="72">
        <v>2187</v>
      </c>
      <c r="AN1991" s="72">
        <v>5900</v>
      </c>
      <c r="AO1991" s="72">
        <v>2188</v>
      </c>
      <c r="AP1991" s="72">
        <v>2197</v>
      </c>
      <c r="AQ1991" s="72">
        <v>2181</v>
      </c>
      <c r="AR1991" s="72">
        <v>2193</v>
      </c>
      <c r="AS1991" s="72">
        <v>1600</v>
      </c>
      <c r="AT1991" s="72">
        <v>2192</v>
      </c>
      <c r="AU1991" s="72">
        <v>2199</v>
      </c>
      <c r="AV1991" s="72">
        <v>2192</v>
      </c>
      <c r="AW1991" s="72">
        <v>2196</v>
      </c>
      <c r="AX1991" s="72">
        <v>1700</v>
      </c>
      <c r="AY1991" s="72">
        <v>2191</v>
      </c>
      <c r="AZ1991" s="72">
        <v>2193</v>
      </c>
      <c r="BA1991" s="72">
        <v>2184</v>
      </c>
      <c r="BB1991" s="72">
        <v>2185</v>
      </c>
      <c r="BC1991" s="72">
        <v>2100</v>
      </c>
    </row>
    <row r="1992" spans="1:55" s="72" customFormat="1" ht="15">
      <c r="A1992" s="15" t="s">
        <v>18</v>
      </c>
      <c r="B1992" s="30">
        <v>28</v>
      </c>
      <c r="C1992" s="30">
        <v>6516</v>
      </c>
      <c r="D1992" s="10" t="s">
        <v>293</v>
      </c>
      <c r="E1992" s="15" t="s">
        <v>20</v>
      </c>
      <c r="F1992" s="15" t="s">
        <v>1193</v>
      </c>
      <c r="G1992" s="50">
        <v>6580</v>
      </c>
      <c r="H1992" s="50">
        <v>380</v>
      </c>
      <c r="I1992" s="58">
        <v>6.13E-2</v>
      </c>
      <c r="J1992" s="50">
        <v>82100</v>
      </c>
      <c r="K1992" s="50">
        <v>6590</v>
      </c>
      <c r="L1992" s="53">
        <v>6210</v>
      </c>
      <c r="M1992" s="63">
        <f t="shared" si="227"/>
        <v>2.6315789473684209E-2</v>
      </c>
      <c r="N1992" s="42" t="str">
        <f>IFERROR(VLOOKUP(C1992, マスタ!$E$2:$G$33, 3, TRUE), "")</f>
        <v>電気</v>
      </c>
      <c r="O1992" s="15" t="str">
        <f>IF(F1992 = "", "", TEXT( WORKDAY(TEXT(LEFT(F1992, FIND("(", F1992) - 1), "yyyy/mm/dd"), 1, マスタ!$A$2:$A$106), "yyyymmdd"))</f>
        <v>20170929</v>
      </c>
      <c r="P1992" s="16">
        <v>43007</v>
      </c>
      <c r="Q1992" s="56">
        <v>6460</v>
      </c>
      <c r="R1992" s="56">
        <v>6500</v>
      </c>
      <c r="S1992" s="56">
        <v>6300</v>
      </c>
      <c r="T1992" s="15" t="str">
        <f t="shared" si="228"/>
        <v>無</v>
      </c>
      <c r="U1992" s="15" t="str">
        <f t="shared" si="229"/>
        <v>有</v>
      </c>
      <c r="V1992" s="67">
        <f t="shared" si="230"/>
        <v>-1.8237082066869248E-2</v>
      </c>
      <c r="W1992" s="17" t="s">
        <v>969</v>
      </c>
      <c r="X1992" s="46">
        <v>-10</v>
      </c>
      <c r="Y1992" s="71">
        <f t="shared" si="231"/>
        <v>-1.5197568389057752</v>
      </c>
      <c r="Z1992" s="72">
        <v>6460</v>
      </c>
      <c r="AA1992" s="72">
        <v>6460</v>
      </c>
      <c r="AB1992" s="72">
        <v>6460</v>
      </c>
      <c r="AC1992" s="72">
        <v>6460</v>
      </c>
      <c r="AD1992" s="72">
        <v>1900</v>
      </c>
      <c r="AE1992" s="72">
        <v>6480</v>
      </c>
      <c r="AF1992" s="72">
        <v>6500</v>
      </c>
      <c r="AG1992" s="72">
        <v>6480</v>
      </c>
      <c r="AH1992" s="72">
        <v>6500</v>
      </c>
      <c r="AI1992" s="72">
        <v>600</v>
      </c>
      <c r="AN1992" s="72">
        <v>0</v>
      </c>
      <c r="AO1992" s="72">
        <v>6470</v>
      </c>
      <c r="AP1992" s="72">
        <v>6470</v>
      </c>
      <c r="AQ1992" s="72">
        <v>6470</v>
      </c>
      <c r="AR1992" s="72">
        <v>6470</v>
      </c>
      <c r="AS1992" s="72">
        <v>400</v>
      </c>
      <c r="AT1992" s="72">
        <v>6480</v>
      </c>
      <c r="AU1992" s="72">
        <v>6480</v>
      </c>
      <c r="AV1992" s="72">
        <v>6450</v>
      </c>
      <c r="AW1992" s="72">
        <v>6450</v>
      </c>
      <c r="AX1992" s="72">
        <v>400</v>
      </c>
      <c r="AY1992" s="72">
        <v>6410</v>
      </c>
      <c r="AZ1992" s="72">
        <v>6410</v>
      </c>
      <c r="BA1992" s="72">
        <v>6410</v>
      </c>
      <c r="BB1992" s="72">
        <v>6410</v>
      </c>
      <c r="BC1992" s="72">
        <v>100</v>
      </c>
    </row>
    <row r="1993" spans="1:55" s="72" customFormat="1" ht="15">
      <c r="A1993" s="15" t="s">
        <v>18</v>
      </c>
      <c r="B1993" s="30">
        <v>29</v>
      </c>
      <c r="C1993" s="30">
        <v>2168</v>
      </c>
      <c r="D1993" s="10" t="s">
        <v>169</v>
      </c>
      <c r="E1993" s="15" t="s">
        <v>20</v>
      </c>
      <c r="F1993" s="15" t="s">
        <v>1193</v>
      </c>
      <c r="G1993" s="50">
        <v>1219</v>
      </c>
      <c r="H1993" s="50">
        <v>68</v>
      </c>
      <c r="I1993" s="58">
        <v>5.91E-2</v>
      </c>
      <c r="J1993" s="50">
        <v>673600</v>
      </c>
      <c r="K1993" s="50">
        <v>1292</v>
      </c>
      <c r="L1993" s="53">
        <v>1152</v>
      </c>
      <c r="M1993" s="63">
        <f t="shared" si="227"/>
        <v>0.52142857142857146</v>
      </c>
      <c r="N1993" s="42" t="str">
        <f>IFERROR(VLOOKUP(C1993, マスタ!$E$2:$G$33, 3, TRUE), "")</f>
        <v>食品</v>
      </c>
      <c r="O1993" s="15" t="str">
        <f>IF(F1993 = "", "", TEXT( WORKDAY(TEXT(LEFT(F1993, FIND("(", F1993) - 1), "yyyy/mm/dd"), 1, マスタ!$A$2:$A$106), "yyyymmdd"))</f>
        <v>20170929</v>
      </c>
      <c r="P1993" s="16">
        <v>43007</v>
      </c>
      <c r="Q1993" s="56">
        <v>1207</v>
      </c>
      <c r="R1993" s="56">
        <v>1247</v>
      </c>
      <c r="S1993" s="56">
        <v>1206</v>
      </c>
      <c r="T1993" s="15" t="str">
        <f t="shared" si="228"/>
        <v>有</v>
      </c>
      <c r="U1993" s="15" t="str">
        <f t="shared" si="229"/>
        <v>無</v>
      </c>
      <c r="V1993" s="67">
        <f t="shared" si="230"/>
        <v>-9.8441345365053445E-3</v>
      </c>
      <c r="W1993" s="17" t="s">
        <v>968</v>
      </c>
      <c r="X1993" s="46">
        <v>24</v>
      </c>
      <c r="Y1993" s="71">
        <f t="shared" si="231"/>
        <v>19.688269073010666</v>
      </c>
      <c r="Z1993" s="72">
        <v>1207</v>
      </c>
      <c r="AA1993" s="72">
        <v>1227</v>
      </c>
      <c r="AB1993" s="72">
        <v>1206</v>
      </c>
      <c r="AC1993" s="72">
        <v>1225</v>
      </c>
      <c r="AD1993" s="72">
        <v>25500</v>
      </c>
      <c r="AE1993" s="72">
        <v>1221</v>
      </c>
      <c r="AF1993" s="72">
        <v>1223</v>
      </c>
      <c r="AG1993" s="72">
        <v>1209</v>
      </c>
      <c r="AH1993" s="72">
        <v>1223</v>
      </c>
      <c r="AI1993" s="72">
        <v>12800</v>
      </c>
      <c r="AJ1993" s="72">
        <v>1223</v>
      </c>
      <c r="AK1993" s="72">
        <v>1245</v>
      </c>
      <c r="AL1993" s="72">
        <v>1222</v>
      </c>
      <c r="AM1993" s="72">
        <v>1237</v>
      </c>
      <c r="AN1993" s="72">
        <v>25500</v>
      </c>
      <c r="AO1993" s="72">
        <v>1239</v>
      </c>
      <c r="AP1993" s="72">
        <v>1247</v>
      </c>
      <c r="AQ1993" s="72">
        <v>1235</v>
      </c>
      <c r="AR1993" s="72">
        <v>1247</v>
      </c>
      <c r="AS1993" s="72">
        <v>12200</v>
      </c>
      <c r="AT1993" s="72">
        <v>1243</v>
      </c>
      <c r="AU1993" s="72">
        <v>1247</v>
      </c>
      <c r="AV1993" s="72">
        <v>1233</v>
      </c>
      <c r="AW1993" s="72">
        <v>1243</v>
      </c>
      <c r="AX1993" s="72">
        <v>11600</v>
      </c>
      <c r="AY1993" s="72">
        <v>1242</v>
      </c>
      <c r="AZ1993" s="72">
        <v>1246</v>
      </c>
      <c r="BA1993" s="72">
        <v>1238</v>
      </c>
      <c r="BB1993" s="72">
        <v>1239</v>
      </c>
      <c r="BC1993" s="72">
        <v>12100</v>
      </c>
    </row>
    <row r="1994" spans="1:55" s="72" customFormat="1" ht="15">
      <c r="A1994" s="15" t="s">
        <v>18</v>
      </c>
      <c r="B1994" s="30">
        <v>30</v>
      </c>
      <c r="C1994" s="30">
        <v>7609</v>
      </c>
      <c r="D1994" s="10" t="s">
        <v>53</v>
      </c>
      <c r="E1994" s="15" t="s">
        <v>20</v>
      </c>
      <c r="F1994" s="15" t="s">
        <v>1193</v>
      </c>
      <c r="G1994" s="50">
        <v>2067</v>
      </c>
      <c r="H1994" s="50">
        <v>112</v>
      </c>
      <c r="I1994" s="58">
        <v>5.7299999999999997E-2</v>
      </c>
      <c r="J1994" s="50">
        <v>250800</v>
      </c>
      <c r="K1994" s="50">
        <v>2102</v>
      </c>
      <c r="L1994" s="53">
        <v>1954</v>
      </c>
      <c r="M1994" s="63">
        <f t="shared" si="227"/>
        <v>0.23648648648648649</v>
      </c>
      <c r="N1994" s="42" t="str">
        <f>IFERROR(VLOOKUP(C1994, マスタ!$E$2:$G$33, 3, TRUE), "")</f>
        <v>75</v>
      </c>
      <c r="O1994" s="15" t="str">
        <f>IF(F1994 = "", "", TEXT( WORKDAY(TEXT(LEFT(F1994, FIND("(", F1994) - 1), "yyyy/mm/dd"), 1, マスタ!$A$2:$A$106), "yyyymmdd"))</f>
        <v>20170929</v>
      </c>
      <c r="P1994" s="16">
        <v>43007</v>
      </c>
      <c r="Q1994" s="56">
        <v>2044</v>
      </c>
      <c r="R1994" s="56">
        <v>2049</v>
      </c>
      <c r="S1994" s="56">
        <v>1982</v>
      </c>
      <c r="T1994" s="15" t="str">
        <f t="shared" si="228"/>
        <v>無</v>
      </c>
      <c r="U1994" s="15" t="str">
        <f t="shared" si="229"/>
        <v>有</v>
      </c>
      <c r="V1994" s="67">
        <f t="shared" si="230"/>
        <v>-1.1127237542331914E-2</v>
      </c>
      <c r="W1994" s="17" t="s">
        <v>966</v>
      </c>
      <c r="X1994" s="46">
        <v>-20</v>
      </c>
      <c r="Y1994" s="71">
        <f t="shared" si="231"/>
        <v>-9.6758587324625065</v>
      </c>
      <c r="Z1994" s="72">
        <v>2044</v>
      </c>
      <c r="AA1994" s="72">
        <v>2049</v>
      </c>
      <c r="AB1994" s="72">
        <v>2032</v>
      </c>
      <c r="AC1994" s="72">
        <v>2046</v>
      </c>
      <c r="AD1994" s="72">
        <v>6100</v>
      </c>
      <c r="AE1994" s="72">
        <v>2037</v>
      </c>
      <c r="AF1994" s="72">
        <v>2037</v>
      </c>
      <c r="AG1994" s="72">
        <v>2016</v>
      </c>
      <c r="AH1994" s="72">
        <v>2024</v>
      </c>
      <c r="AI1994" s="72">
        <v>4400</v>
      </c>
      <c r="AJ1994" s="72">
        <v>2017</v>
      </c>
      <c r="AK1994" s="72">
        <v>2024</v>
      </c>
      <c r="AL1994" s="72">
        <v>2017</v>
      </c>
      <c r="AM1994" s="72">
        <v>2017</v>
      </c>
      <c r="AN1994" s="72">
        <v>2400</v>
      </c>
      <c r="AO1994" s="72">
        <v>2015</v>
      </c>
      <c r="AP1994" s="72">
        <v>2015</v>
      </c>
      <c r="AQ1994" s="72">
        <v>2004</v>
      </c>
      <c r="AR1994" s="72">
        <v>2006</v>
      </c>
      <c r="AS1994" s="72">
        <v>4700</v>
      </c>
      <c r="AT1994" s="72">
        <v>2001</v>
      </c>
      <c r="AU1994" s="72">
        <v>2005</v>
      </c>
      <c r="AV1994" s="72">
        <v>2000</v>
      </c>
      <c r="AW1994" s="72">
        <v>2003</v>
      </c>
      <c r="AX1994" s="72">
        <v>1300</v>
      </c>
      <c r="AY1994" s="72">
        <v>2006</v>
      </c>
      <c r="AZ1994" s="72">
        <v>2012</v>
      </c>
      <c r="BA1994" s="72">
        <v>2006</v>
      </c>
      <c r="BB1994" s="72">
        <v>2008</v>
      </c>
      <c r="BC1994" s="72">
        <v>300</v>
      </c>
    </row>
    <row r="1995" spans="1:55" s="72" customFormat="1" ht="15">
      <c r="A1995" s="15" t="s">
        <v>18</v>
      </c>
      <c r="B1995" s="30">
        <v>31</v>
      </c>
      <c r="C1995" s="30">
        <v>2427</v>
      </c>
      <c r="D1995" s="10" t="s">
        <v>186</v>
      </c>
      <c r="E1995" s="15" t="s">
        <v>20</v>
      </c>
      <c r="F1995" s="15" t="s">
        <v>1193</v>
      </c>
      <c r="G1995" s="50">
        <v>1479</v>
      </c>
      <c r="H1995" s="50">
        <v>80</v>
      </c>
      <c r="I1995" s="58">
        <v>5.7200000000000001E-2</v>
      </c>
      <c r="J1995" s="50">
        <v>2805400</v>
      </c>
      <c r="K1995" s="50">
        <v>1480</v>
      </c>
      <c r="L1995" s="53">
        <v>1395</v>
      </c>
      <c r="M1995" s="63">
        <f t="shared" si="227"/>
        <v>1.1764705882352941E-2</v>
      </c>
      <c r="N1995" s="42" t="str">
        <f>IFERROR(VLOOKUP(C1995, マスタ!$E$2:$G$33, 3, TRUE), "")</f>
        <v>食品</v>
      </c>
      <c r="O1995" s="15" t="str">
        <f>IF(F1995 = "", "", TEXT( WORKDAY(TEXT(LEFT(F1995, FIND("(", F1995) - 1), "yyyy/mm/dd"), 1, マスタ!$A$2:$A$106), "yyyymmdd"))</f>
        <v>20170929</v>
      </c>
      <c r="P1995" s="16">
        <v>43007</v>
      </c>
      <c r="Q1995" s="56">
        <v>1486</v>
      </c>
      <c r="R1995" s="56">
        <v>1566</v>
      </c>
      <c r="S1995" s="56">
        <v>1475</v>
      </c>
      <c r="T1995" s="15" t="str">
        <f t="shared" si="228"/>
        <v>有</v>
      </c>
      <c r="U1995" s="15" t="str">
        <f t="shared" si="229"/>
        <v>無</v>
      </c>
      <c r="V1995" s="67">
        <f t="shared" si="230"/>
        <v>4.7329276538201626E-3</v>
      </c>
      <c r="W1995" s="17" t="s">
        <v>968</v>
      </c>
      <c r="X1995" s="46">
        <v>29</v>
      </c>
      <c r="Y1995" s="71">
        <f t="shared" si="231"/>
        <v>19.607843137254903</v>
      </c>
      <c r="Z1995" s="72">
        <v>1486</v>
      </c>
      <c r="AA1995" s="72">
        <v>1489</v>
      </c>
      <c r="AB1995" s="72">
        <v>1475</v>
      </c>
      <c r="AC1995" s="72">
        <v>1487</v>
      </c>
      <c r="AD1995" s="72">
        <v>192300</v>
      </c>
      <c r="AE1995" s="72">
        <v>1487</v>
      </c>
      <c r="AF1995" s="72">
        <v>1505</v>
      </c>
      <c r="AG1995" s="72">
        <v>1486</v>
      </c>
      <c r="AH1995" s="72">
        <v>1504</v>
      </c>
      <c r="AI1995" s="72">
        <v>165500</v>
      </c>
      <c r="AJ1995" s="72">
        <v>1504</v>
      </c>
      <c r="AK1995" s="72">
        <v>1515</v>
      </c>
      <c r="AL1995" s="72">
        <v>1500</v>
      </c>
      <c r="AM1995" s="72">
        <v>1515</v>
      </c>
      <c r="AN1995" s="72">
        <v>117100</v>
      </c>
      <c r="AO1995" s="72">
        <v>1515</v>
      </c>
      <c r="AP1995" s="72">
        <v>1517</v>
      </c>
      <c r="AQ1995" s="72">
        <v>1505</v>
      </c>
      <c r="AR1995" s="72">
        <v>1506</v>
      </c>
      <c r="AS1995" s="72">
        <v>99200</v>
      </c>
      <c r="AT1995" s="72">
        <v>1506</v>
      </c>
      <c r="AU1995" s="72">
        <v>1511</v>
      </c>
      <c r="AV1995" s="72">
        <v>1500</v>
      </c>
      <c r="AW1995" s="72">
        <v>1505</v>
      </c>
      <c r="AX1995" s="72">
        <v>115200</v>
      </c>
      <c r="AY1995" s="72">
        <v>1506</v>
      </c>
      <c r="AZ1995" s="72">
        <v>1507</v>
      </c>
      <c r="BA1995" s="72">
        <v>1496</v>
      </c>
      <c r="BB1995" s="72">
        <v>1498</v>
      </c>
      <c r="BC1995" s="72">
        <v>94600</v>
      </c>
    </row>
    <row r="1996" spans="1:55" s="72" customFormat="1" ht="15">
      <c r="A1996" s="15" t="s">
        <v>18</v>
      </c>
      <c r="B1996" s="30">
        <v>32</v>
      </c>
      <c r="C1996" s="30">
        <v>8551</v>
      </c>
      <c r="D1996" s="10" t="s">
        <v>1197</v>
      </c>
      <c r="E1996" s="15" t="s">
        <v>20</v>
      </c>
      <c r="F1996" s="15" t="s">
        <v>1193</v>
      </c>
      <c r="G1996" s="50">
        <v>3270</v>
      </c>
      <c r="H1996" s="50">
        <v>170</v>
      </c>
      <c r="I1996" s="58">
        <v>5.4800000000000001E-2</v>
      </c>
      <c r="J1996" s="50">
        <v>9200</v>
      </c>
      <c r="K1996" s="50">
        <v>3270</v>
      </c>
      <c r="L1996" s="53">
        <v>3095</v>
      </c>
      <c r="M1996" s="63">
        <f t="shared" si="227"/>
        <v>0</v>
      </c>
      <c r="N1996" s="42" t="str">
        <f>IFERROR(VLOOKUP(C1996, マスタ!$E$2:$G$33, 3, TRUE), "")</f>
        <v>銀行・ノンバンク</v>
      </c>
      <c r="O1996" s="15" t="str">
        <f>IF(F1996 = "", "", TEXT( WORKDAY(TEXT(LEFT(F1996, FIND("(", F1996) - 1), "yyyy/mm/dd"), 1, マスタ!$A$2:$A$106), "yyyymmdd"))</f>
        <v>20170929</v>
      </c>
      <c r="P1996" s="16">
        <v>43007</v>
      </c>
      <c r="Q1996" s="56">
        <v>3220</v>
      </c>
      <c r="R1996" s="56">
        <v>3220</v>
      </c>
      <c r="S1996" s="56">
        <v>3155</v>
      </c>
      <c r="T1996" s="15" t="str">
        <f t="shared" si="228"/>
        <v>無</v>
      </c>
      <c r="U1996" s="15" t="str">
        <f t="shared" si="229"/>
        <v>有</v>
      </c>
      <c r="V1996" s="67">
        <f t="shared" si="230"/>
        <v>-1.5290519877675823E-2</v>
      </c>
      <c r="W1996" s="17" t="s">
        <v>966</v>
      </c>
      <c r="X1996" s="46">
        <v>-32</v>
      </c>
      <c r="Y1996" s="71">
        <f t="shared" si="231"/>
        <v>-9.7859327217125376</v>
      </c>
      <c r="Z1996" s="72">
        <v>3220</v>
      </c>
      <c r="AA1996" s="72">
        <v>3220</v>
      </c>
      <c r="AB1996" s="72">
        <v>3175</v>
      </c>
      <c r="AC1996" s="72">
        <v>3210</v>
      </c>
      <c r="AD1996" s="72">
        <v>1100</v>
      </c>
      <c r="AI1996" s="72">
        <v>0</v>
      </c>
      <c r="AN1996" s="72">
        <v>0</v>
      </c>
      <c r="AS1996" s="72">
        <v>0</v>
      </c>
      <c r="AT1996" s="72">
        <v>3195</v>
      </c>
      <c r="AU1996" s="72">
        <v>3195</v>
      </c>
      <c r="AV1996" s="72">
        <v>3195</v>
      </c>
      <c r="AW1996" s="72">
        <v>3195</v>
      </c>
      <c r="AX1996" s="72">
        <v>100</v>
      </c>
      <c r="AY1996" s="72">
        <v>3200</v>
      </c>
      <c r="AZ1996" s="72">
        <v>3200</v>
      </c>
      <c r="BA1996" s="72">
        <v>3200</v>
      </c>
      <c r="BB1996" s="72">
        <v>3200</v>
      </c>
      <c r="BC1996" s="72">
        <v>100</v>
      </c>
    </row>
    <row r="1997" spans="1:55" s="72" customFormat="1" ht="15">
      <c r="A1997" s="15" t="s">
        <v>18</v>
      </c>
      <c r="B1997" s="30">
        <v>33</v>
      </c>
      <c r="C1997" s="30">
        <v>6078</v>
      </c>
      <c r="D1997" s="10" t="s">
        <v>1095</v>
      </c>
      <c r="E1997" s="15" t="s">
        <v>20</v>
      </c>
      <c r="F1997" s="15" t="s">
        <v>1193</v>
      </c>
      <c r="G1997" s="50">
        <v>4660</v>
      </c>
      <c r="H1997" s="50">
        <v>240</v>
      </c>
      <c r="I1997" s="58">
        <v>5.4300000000000001E-2</v>
      </c>
      <c r="J1997" s="50">
        <v>36800</v>
      </c>
      <c r="K1997" s="50">
        <v>4665</v>
      </c>
      <c r="L1997" s="53">
        <v>4470</v>
      </c>
      <c r="M1997" s="63">
        <f t="shared" si="227"/>
        <v>2.564102564102564E-2</v>
      </c>
      <c r="N1997" s="42" t="str">
        <f>IFERROR(VLOOKUP(C1997, マスタ!$E$2:$G$33, 3, TRUE), "")</f>
        <v>機械</v>
      </c>
      <c r="O1997" s="15" t="str">
        <f>IF(F1997 = "", "", TEXT( WORKDAY(TEXT(LEFT(F1997, FIND("(", F1997) - 1), "yyyy/mm/dd"), 1, マスタ!$A$2:$A$106), "yyyymmdd"))</f>
        <v>20170929</v>
      </c>
      <c r="P1997" s="16">
        <v>43007</v>
      </c>
      <c r="Q1997" s="56">
        <v>4690</v>
      </c>
      <c r="R1997" s="56">
        <v>4790</v>
      </c>
      <c r="S1997" s="56">
        <v>4255</v>
      </c>
      <c r="T1997" s="15" t="str">
        <f t="shared" si="228"/>
        <v>有</v>
      </c>
      <c r="U1997" s="15" t="str">
        <f t="shared" si="229"/>
        <v>有</v>
      </c>
      <c r="V1997" s="67">
        <f t="shared" si="230"/>
        <v>6.4377682403433667E-3</v>
      </c>
      <c r="W1997" s="17" t="s">
        <v>968</v>
      </c>
      <c r="X1997" s="46">
        <v>93</v>
      </c>
      <c r="Y1997" s="71">
        <f t="shared" si="231"/>
        <v>19.957081545064376</v>
      </c>
      <c r="Z1997" s="72">
        <v>4690</v>
      </c>
      <c r="AA1997" s="72">
        <v>4715</v>
      </c>
      <c r="AB1997" s="72">
        <v>4690</v>
      </c>
      <c r="AC1997" s="72">
        <v>4715</v>
      </c>
      <c r="AD1997" s="72">
        <v>2500</v>
      </c>
      <c r="AE1997" s="72">
        <v>4720</v>
      </c>
      <c r="AF1997" s="72">
        <v>4775</v>
      </c>
      <c r="AG1997" s="72">
        <v>4720</v>
      </c>
      <c r="AH1997" s="72">
        <v>4750</v>
      </c>
      <c r="AI1997" s="72">
        <v>2000</v>
      </c>
      <c r="AJ1997" s="72">
        <v>4755</v>
      </c>
      <c r="AK1997" s="72">
        <v>4755</v>
      </c>
      <c r="AL1997" s="72">
        <v>4745</v>
      </c>
      <c r="AM1997" s="72">
        <v>4750</v>
      </c>
      <c r="AN1997" s="72">
        <v>600</v>
      </c>
      <c r="AO1997" s="72">
        <v>4770</v>
      </c>
      <c r="AP1997" s="72">
        <v>4770</v>
      </c>
      <c r="AQ1997" s="72">
        <v>4770</v>
      </c>
      <c r="AR1997" s="72">
        <v>4770</v>
      </c>
      <c r="AS1997" s="72">
        <v>300</v>
      </c>
      <c r="AT1997" s="72">
        <v>4770</v>
      </c>
      <c r="AU1997" s="72">
        <v>4790</v>
      </c>
      <c r="AV1997" s="72">
        <v>4770</v>
      </c>
      <c r="AW1997" s="72">
        <v>4780</v>
      </c>
      <c r="AX1997" s="72">
        <v>700</v>
      </c>
      <c r="AY1997" s="72">
        <v>4770</v>
      </c>
      <c r="AZ1997" s="72">
        <v>4770</v>
      </c>
      <c r="BA1997" s="72">
        <v>4770</v>
      </c>
      <c r="BB1997" s="72">
        <v>4770</v>
      </c>
      <c r="BC1997" s="72">
        <v>100</v>
      </c>
    </row>
    <row r="1998" spans="1:55" s="72" customFormat="1" ht="27">
      <c r="A1998" s="15" t="s">
        <v>18</v>
      </c>
      <c r="B1998" s="30">
        <v>35</v>
      </c>
      <c r="C1998" s="30">
        <v>2124</v>
      </c>
      <c r="D1998" s="10" t="s">
        <v>38</v>
      </c>
      <c r="E1998" s="15" t="s">
        <v>20</v>
      </c>
      <c r="F1998" s="15" t="s">
        <v>1193</v>
      </c>
      <c r="G1998" s="50">
        <v>1739</v>
      </c>
      <c r="H1998" s="50">
        <v>88</v>
      </c>
      <c r="I1998" s="58">
        <v>5.33E-2</v>
      </c>
      <c r="J1998" s="50">
        <v>673800</v>
      </c>
      <c r="K1998" s="50">
        <v>1739</v>
      </c>
      <c r="L1998" s="53">
        <v>1673</v>
      </c>
      <c r="M1998" s="63">
        <f t="shared" si="227"/>
        <v>0</v>
      </c>
      <c r="N1998" s="42" t="str">
        <f>IFERROR(VLOOKUP(C1998, マスタ!$E$2:$G$33, 3, TRUE), "")</f>
        <v>食品</v>
      </c>
      <c r="O1998" s="15" t="str">
        <f>IF(F1998 = "", "", TEXT( WORKDAY(TEXT(LEFT(F1998, FIND("(", F1998) - 1), "yyyy/mm/dd"), 1, マスタ!$A$2:$A$106), "yyyymmdd"))</f>
        <v>20170929</v>
      </c>
      <c r="P1998" s="16">
        <v>43007</v>
      </c>
      <c r="Q1998" s="56">
        <v>1733</v>
      </c>
      <c r="R1998" s="56">
        <v>1758</v>
      </c>
      <c r="S1998" s="56">
        <v>1716</v>
      </c>
      <c r="T1998" s="15" t="str">
        <f t="shared" si="228"/>
        <v>有</v>
      </c>
      <c r="U1998" s="15" t="str">
        <f t="shared" si="229"/>
        <v>有</v>
      </c>
      <c r="V1998" s="67">
        <f t="shared" si="230"/>
        <v>-3.4502587694077436E-3</v>
      </c>
      <c r="W1998" s="17" t="s">
        <v>969</v>
      </c>
      <c r="X1998" s="46">
        <v>-3</v>
      </c>
      <c r="Y1998" s="71">
        <f t="shared" si="231"/>
        <v>-1.7251293847038527</v>
      </c>
      <c r="Z1998" s="72">
        <v>1733</v>
      </c>
      <c r="AA1998" s="72">
        <v>1735</v>
      </c>
      <c r="AB1998" s="72">
        <v>1720</v>
      </c>
      <c r="AC1998" s="72">
        <v>1733</v>
      </c>
      <c r="AD1998" s="72">
        <v>22100</v>
      </c>
      <c r="AE1998" s="72">
        <v>1731</v>
      </c>
      <c r="AF1998" s="72">
        <v>1733</v>
      </c>
      <c r="AG1998" s="72">
        <v>1723</v>
      </c>
      <c r="AH1998" s="72">
        <v>1730</v>
      </c>
      <c r="AI1998" s="72">
        <v>10400</v>
      </c>
      <c r="AJ1998" s="72">
        <v>1730</v>
      </c>
      <c r="AK1998" s="72">
        <v>1730</v>
      </c>
      <c r="AL1998" s="72">
        <v>1726</v>
      </c>
      <c r="AM1998" s="72">
        <v>1727</v>
      </c>
      <c r="AN1998" s="72">
        <v>2700</v>
      </c>
      <c r="AO1998" s="72">
        <v>1728</v>
      </c>
      <c r="AP1998" s="72">
        <v>1732</v>
      </c>
      <c r="AQ1998" s="72">
        <v>1725</v>
      </c>
      <c r="AR1998" s="72">
        <v>1729</v>
      </c>
      <c r="AS1998" s="72">
        <v>6800</v>
      </c>
      <c r="AT1998" s="72">
        <v>1730</v>
      </c>
      <c r="AU1998" s="72">
        <v>1734</v>
      </c>
      <c r="AV1998" s="72">
        <v>1726</v>
      </c>
      <c r="AW1998" s="72">
        <v>1730</v>
      </c>
      <c r="AX1998" s="72">
        <v>6600</v>
      </c>
      <c r="AY1998" s="72">
        <v>1728</v>
      </c>
      <c r="AZ1998" s="72">
        <v>1730</v>
      </c>
      <c r="BA1998" s="72">
        <v>1723</v>
      </c>
      <c r="BB1998" s="72">
        <v>1728</v>
      </c>
      <c r="BC1998" s="72">
        <v>8700</v>
      </c>
    </row>
    <row r="1999" spans="1:55" s="72" customFormat="1" ht="15">
      <c r="A1999" s="15" t="s">
        <v>18</v>
      </c>
      <c r="B1999" s="30">
        <v>36</v>
      </c>
      <c r="C1999" s="30">
        <v>2154</v>
      </c>
      <c r="D1999" s="10" t="s">
        <v>185</v>
      </c>
      <c r="E1999" s="15" t="s">
        <v>20</v>
      </c>
      <c r="F1999" s="15" t="s">
        <v>1193</v>
      </c>
      <c r="G1999" s="50">
        <v>3145</v>
      </c>
      <c r="H1999" s="50">
        <v>159</v>
      </c>
      <c r="I1999" s="58">
        <v>5.3199999999999997E-2</v>
      </c>
      <c r="J1999" s="50">
        <v>163700</v>
      </c>
      <c r="K1999" s="50">
        <v>3175</v>
      </c>
      <c r="L1999" s="53">
        <v>3000</v>
      </c>
      <c r="M1999" s="63">
        <f t="shared" si="227"/>
        <v>0.17142857142857143</v>
      </c>
      <c r="N1999" s="42" t="str">
        <f>IFERROR(VLOOKUP(C1999, マスタ!$E$2:$G$33, 3, TRUE), "")</f>
        <v>食品</v>
      </c>
      <c r="O1999" s="15" t="str">
        <f>IF(F1999 = "", "", TEXT( WORKDAY(TEXT(LEFT(F1999, FIND("(", F1999) - 1), "yyyy/mm/dd"), 1, マスタ!$A$2:$A$106), "yyyymmdd"))</f>
        <v>20170929</v>
      </c>
      <c r="P1999" s="16">
        <v>43007</v>
      </c>
      <c r="Q1999" s="56">
        <v>3105</v>
      </c>
      <c r="R1999" s="56">
        <v>3130</v>
      </c>
      <c r="S1999" s="56">
        <v>3075</v>
      </c>
      <c r="T1999" s="15" t="str">
        <f t="shared" si="228"/>
        <v>無</v>
      </c>
      <c r="U1999" s="15" t="str">
        <f t="shared" si="229"/>
        <v>無</v>
      </c>
      <c r="V1999" s="67">
        <f t="shared" si="230"/>
        <v>-1.2718600953895098E-2</v>
      </c>
      <c r="W1999" s="17" t="s">
        <v>967</v>
      </c>
      <c r="X1999" s="46">
        <v>5</v>
      </c>
      <c r="Y1999" s="71">
        <f t="shared" si="231"/>
        <v>1.589825119236884</v>
      </c>
      <c r="Z1999" s="72">
        <v>3105</v>
      </c>
      <c r="AA1999" s="72">
        <v>3110</v>
      </c>
      <c r="AB1999" s="72">
        <v>3075</v>
      </c>
      <c r="AC1999" s="72">
        <v>3080</v>
      </c>
      <c r="AD1999" s="72">
        <v>7100</v>
      </c>
      <c r="AE1999" s="72">
        <v>3080</v>
      </c>
      <c r="AF1999" s="72">
        <v>3090</v>
      </c>
      <c r="AG1999" s="72">
        <v>3075</v>
      </c>
      <c r="AH1999" s="72">
        <v>3090</v>
      </c>
      <c r="AI1999" s="72">
        <v>2200</v>
      </c>
      <c r="AJ1999" s="72">
        <v>3085</v>
      </c>
      <c r="AK1999" s="72">
        <v>3085</v>
      </c>
      <c r="AL1999" s="72">
        <v>3080</v>
      </c>
      <c r="AM1999" s="72">
        <v>3085</v>
      </c>
      <c r="AN1999" s="72">
        <v>700</v>
      </c>
      <c r="AO1999" s="72">
        <v>3085</v>
      </c>
      <c r="AP1999" s="72">
        <v>3100</v>
      </c>
      <c r="AQ1999" s="72">
        <v>3085</v>
      </c>
      <c r="AR1999" s="72">
        <v>3100</v>
      </c>
      <c r="AS1999" s="72">
        <v>2400</v>
      </c>
      <c r="AT1999" s="72">
        <v>3100</v>
      </c>
      <c r="AU1999" s="72">
        <v>3115</v>
      </c>
      <c r="AV1999" s="72">
        <v>3100</v>
      </c>
      <c r="AW1999" s="72">
        <v>3110</v>
      </c>
      <c r="AX1999" s="72">
        <v>2000</v>
      </c>
      <c r="AY1999" s="72">
        <v>3105</v>
      </c>
      <c r="AZ1999" s="72">
        <v>3105</v>
      </c>
      <c r="BA1999" s="72">
        <v>3100</v>
      </c>
      <c r="BB1999" s="72">
        <v>3100</v>
      </c>
      <c r="BC1999" s="72">
        <v>1200</v>
      </c>
    </row>
    <row r="2000" spans="1:55" s="72" customFormat="1" ht="27">
      <c r="A2000" s="15" t="s">
        <v>18</v>
      </c>
      <c r="B2000" s="30">
        <v>37</v>
      </c>
      <c r="C2000" s="30">
        <v>6080</v>
      </c>
      <c r="D2000" s="10" t="s">
        <v>341</v>
      </c>
      <c r="E2000" s="15" t="s">
        <v>20</v>
      </c>
      <c r="F2000" s="15" t="s">
        <v>1193</v>
      </c>
      <c r="G2000" s="50">
        <v>5560</v>
      </c>
      <c r="H2000" s="50">
        <v>280</v>
      </c>
      <c r="I2000" s="58">
        <v>5.2999999999999999E-2</v>
      </c>
      <c r="J2000" s="50">
        <v>308100</v>
      </c>
      <c r="K2000" s="50">
        <v>5580</v>
      </c>
      <c r="L2000" s="53">
        <v>5290</v>
      </c>
      <c r="M2000" s="63">
        <f t="shared" si="227"/>
        <v>6.8965517241379309E-2</v>
      </c>
      <c r="N2000" s="42" t="str">
        <f>IFERROR(VLOOKUP(C2000, マスタ!$E$2:$G$33, 3, TRUE), "")</f>
        <v>機械</v>
      </c>
      <c r="O2000" s="15" t="str">
        <f>IF(F2000 = "", "", TEXT( WORKDAY(TEXT(LEFT(F2000, FIND("(", F2000) - 1), "yyyy/mm/dd"), 1, マスタ!$A$2:$A$106), "yyyymmdd"))</f>
        <v>20170929</v>
      </c>
      <c r="P2000" s="16">
        <v>43007</v>
      </c>
      <c r="Q2000" s="56">
        <v>5530</v>
      </c>
      <c r="R2000" s="56">
        <v>5640</v>
      </c>
      <c r="S2000" s="56">
        <v>5460</v>
      </c>
      <c r="T2000" s="15" t="str">
        <f t="shared" si="228"/>
        <v>有</v>
      </c>
      <c r="U2000" s="15" t="str">
        <f t="shared" si="229"/>
        <v>有</v>
      </c>
      <c r="V2000" s="67">
        <f t="shared" si="230"/>
        <v>-5.3956834532373765E-3</v>
      </c>
      <c r="W2000" s="17" t="s">
        <v>966</v>
      </c>
      <c r="X2000" s="46">
        <v>-55</v>
      </c>
      <c r="Y2000" s="71">
        <f t="shared" si="231"/>
        <v>-9.8920863309352516</v>
      </c>
      <c r="Z2000" s="72">
        <v>5530</v>
      </c>
      <c r="AA2000" s="72">
        <v>5540</v>
      </c>
      <c r="AB2000" s="72">
        <v>5460</v>
      </c>
      <c r="AC2000" s="72">
        <v>5540</v>
      </c>
      <c r="AD2000" s="72">
        <v>19900</v>
      </c>
      <c r="AE2000" s="72">
        <v>5540</v>
      </c>
      <c r="AF2000" s="72">
        <v>5610</v>
      </c>
      <c r="AG2000" s="72">
        <v>5540</v>
      </c>
      <c r="AH2000" s="72">
        <v>5600</v>
      </c>
      <c r="AI2000" s="72">
        <v>18000</v>
      </c>
      <c r="AJ2000" s="72">
        <v>5600</v>
      </c>
      <c r="AK2000" s="72">
        <v>5610</v>
      </c>
      <c r="AL2000" s="72">
        <v>5580</v>
      </c>
      <c r="AM2000" s="72">
        <v>5610</v>
      </c>
      <c r="AN2000" s="72">
        <v>3100</v>
      </c>
      <c r="AO2000" s="72">
        <v>5610</v>
      </c>
      <c r="AP2000" s="72">
        <v>5630</v>
      </c>
      <c r="AQ2000" s="72">
        <v>5600</v>
      </c>
      <c r="AR2000" s="72">
        <v>5630</v>
      </c>
      <c r="AS2000" s="72">
        <v>8500</v>
      </c>
      <c r="AT2000" s="72">
        <v>5630</v>
      </c>
      <c r="AU2000" s="72">
        <v>5640</v>
      </c>
      <c r="AV2000" s="72">
        <v>5620</v>
      </c>
      <c r="AW2000" s="72">
        <v>5620</v>
      </c>
      <c r="AX2000" s="72">
        <v>2800</v>
      </c>
      <c r="AY2000" s="72">
        <v>5610</v>
      </c>
      <c r="AZ2000" s="72">
        <v>5620</v>
      </c>
      <c r="BA2000" s="72">
        <v>5600</v>
      </c>
      <c r="BB2000" s="72">
        <v>5620</v>
      </c>
      <c r="BC2000" s="72">
        <v>1300</v>
      </c>
    </row>
    <row r="2001" spans="1:55" s="72" customFormat="1" ht="15">
      <c r="A2001" s="15" t="s">
        <v>18</v>
      </c>
      <c r="B2001" s="30">
        <v>38</v>
      </c>
      <c r="C2001" s="30">
        <v>6258</v>
      </c>
      <c r="D2001" s="10" t="s">
        <v>126</v>
      </c>
      <c r="E2001" s="15" t="s">
        <v>20</v>
      </c>
      <c r="F2001" s="15" t="s">
        <v>1193</v>
      </c>
      <c r="G2001" s="50">
        <v>11320</v>
      </c>
      <c r="H2001" s="50">
        <v>570</v>
      </c>
      <c r="I2001" s="58">
        <v>5.2999999999999999E-2</v>
      </c>
      <c r="J2001" s="50">
        <v>425400</v>
      </c>
      <c r="K2001" s="50">
        <v>11380</v>
      </c>
      <c r="L2001" s="53">
        <v>10920</v>
      </c>
      <c r="M2001" s="63">
        <f t="shared" si="227"/>
        <v>0.13043478260869565</v>
      </c>
      <c r="N2001" s="42" t="str">
        <f>IFERROR(VLOOKUP(C2001, マスタ!$E$2:$G$33, 3, TRUE), "")</f>
        <v>機械</v>
      </c>
      <c r="O2001" s="15" t="str">
        <f>IF(F2001 = "", "", TEXT( WORKDAY(TEXT(LEFT(F2001, FIND("(", F2001) - 1), "yyyy/mm/dd"), 1, マスタ!$A$2:$A$106), "yyyymmdd"))</f>
        <v>20170929</v>
      </c>
      <c r="P2001" s="16">
        <v>43007</v>
      </c>
      <c r="Q2001" s="56">
        <v>11350</v>
      </c>
      <c r="R2001" s="56">
        <v>11570</v>
      </c>
      <c r="S2001" s="56">
        <v>11240</v>
      </c>
      <c r="T2001" s="15" t="str">
        <f t="shared" si="228"/>
        <v>有</v>
      </c>
      <c r="U2001" s="15" t="str">
        <f t="shared" si="229"/>
        <v>無</v>
      </c>
      <c r="V2001" s="67">
        <f t="shared" si="230"/>
        <v>2.6501766784452485E-3</v>
      </c>
      <c r="W2001" s="17" t="s">
        <v>967</v>
      </c>
      <c r="X2001" s="46">
        <v>160</v>
      </c>
      <c r="Y2001" s="71">
        <f t="shared" si="231"/>
        <v>14.134275618374557</v>
      </c>
      <c r="Z2001" s="72">
        <v>11350</v>
      </c>
      <c r="AA2001" s="72">
        <v>11350</v>
      </c>
      <c r="AB2001" s="72">
        <v>11240</v>
      </c>
      <c r="AC2001" s="72">
        <v>11280</v>
      </c>
      <c r="AD2001" s="72">
        <v>23300</v>
      </c>
      <c r="AE2001" s="72">
        <v>11300</v>
      </c>
      <c r="AF2001" s="72">
        <v>11360</v>
      </c>
      <c r="AG2001" s="72">
        <v>11300</v>
      </c>
      <c r="AH2001" s="72">
        <v>11350</v>
      </c>
      <c r="AI2001" s="72">
        <v>4700</v>
      </c>
      <c r="AJ2001" s="72">
        <v>11350</v>
      </c>
      <c r="AK2001" s="72">
        <v>11450</v>
      </c>
      <c r="AL2001" s="72">
        <v>11350</v>
      </c>
      <c r="AM2001" s="72">
        <v>11430</v>
      </c>
      <c r="AN2001" s="72">
        <v>26500</v>
      </c>
      <c r="AO2001" s="72">
        <v>11440</v>
      </c>
      <c r="AP2001" s="72">
        <v>11560</v>
      </c>
      <c r="AQ2001" s="72">
        <v>11440</v>
      </c>
      <c r="AR2001" s="72">
        <v>11540</v>
      </c>
      <c r="AS2001" s="72">
        <v>39300</v>
      </c>
      <c r="AT2001" s="72">
        <v>11540</v>
      </c>
      <c r="AU2001" s="72">
        <v>11550</v>
      </c>
      <c r="AV2001" s="72">
        <v>11500</v>
      </c>
      <c r="AW2001" s="72">
        <v>11510</v>
      </c>
      <c r="AX2001" s="72">
        <v>7800</v>
      </c>
      <c r="AY2001" s="72">
        <v>11510</v>
      </c>
      <c r="AZ2001" s="72">
        <v>11530</v>
      </c>
      <c r="BA2001" s="72">
        <v>11470</v>
      </c>
      <c r="BB2001" s="72">
        <v>11510</v>
      </c>
      <c r="BC2001" s="72">
        <v>8800</v>
      </c>
    </row>
    <row r="2002" spans="1:55" s="72" customFormat="1" ht="27">
      <c r="A2002" s="15" t="s">
        <v>18</v>
      </c>
      <c r="B2002" s="30">
        <v>39</v>
      </c>
      <c r="C2002" s="30">
        <v>9628</v>
      </c>
      <c r="D2002" s="10" t="s">
        <v>272</v>
      </c>
      <c r="E2002" s="15" t="s">
        <v>20</v>
      </c>
      <c r="F2002" s="15" t="s">
        <v>1193</v>
      </c>
      <c r="G2002" s="50">
        <v>2748</v>
      </c>
      <c r="H2002" s="50">
        <v>138</v>
      </c>
      <c r="I2002" s="58">
        <v>5.2900000000000003E-2</v>
      </c>
      <c r="J2002" s="50">
        <v>29500</v>
      </c>
      <c r="K2002" s="50">
        <v>2776</v>
      </c>
      <c r="L2002" s="53">
        <v>2640</v>
      </c>
      <c r="M2002" s="63">
        <f t="shared" si="227"/>
        <v>0.20588235294117646</v>
      </c>
      <c r="N2002" s="42" t="str">
        <f>IFERROR(VLOOKUP(C2002, マスタ!$E$2:$G$33, 3, TRUE), "")</f>
        <v>サービス</v>
      </c>
      <c r="O2002" s="15" t="str">
        <f>IF(F2002 = "", "", TEXT( WORKDAY(TEXT(LEFT(F2002, FIND("(", F2002) - 1), "yyyy/mm/dd"), 1, マスタ!$A$2:$A$106), "yyyymmdd"))</f>
        <v>20170929</v>
      </c>
      <c r="P2002" s="16">
        <v>43007</v>
      </c>
      <c r="Q2002" s="56">
        <v>2750</v>
      </c>
      <c r="R2002" s="56">
        <v>2752</v>
      </c>
      <c r="S2002" s="56">
        <v>2705</v>
      </c>
      <c r="T2002" s="15" t="str">
        <f t="shared" si="228"/>
        <v>無</v>
      </c>
      <c r="U2002" s="15" t="str">
        <f t="shared" si="229"/>
        <v>有</v>
      </c>
      <c r="V2002" s="67">
        <f t="shared" si="230"/>
        <v>7.2780203784561515E-4</v>
      </c>
      <c r="W2002" s="17" t="s">
        <v>966</v>
      </c>
      <c r="X2002" s="46">
        <v>-27</v>
      </c>
      <c r="Y2002" s="71">
        <f t="shared" si="231"/>
        <v>-9.825327510917031</v>
      </c>
      <c r="Z2002" s="72">
        <v>2750</v>
      </c>
      <c r="AA2002" s="72">
        <v>2750</v>
      </c>
      <c r="AB2002" s="72">
        <v>2705</v>
      </c>
      <c r="AC2002" s="72">
        <v>2706</v>
      </c>
      <c r="AD2002" s="72">
        <v>4500</v>
      </c>
      <c r="AE2002" s="72">
        <v>2710</v>
      </c>
      <c r="AF2002" s="72">
        <v>2721</v>
      </c>
      <c r="AG2002" s="72">
        <v>2710</v>
      </c>
      <c r="AH2002" s="72">
        <v>2721</v>
      </c>
      <c r="AI2002" s="72">
        <v>200</v>
      </c>
      <c r="AN2002" s="72">
        <v>0</v>
      </c>
      <c r="AO2002" s="72">
        <v>2725</v>
      </c>
      <c r="AP2002" s="72">
        <v>2725</v>
      </c>
      <c r="AQ2002" s="72">
        <v>2725</v>
      </c>
      <c r="AR2002" s="72">
        <v>2725</v>
      </c>
      <c r="AS2002" s="72">
        <v>100</v>
      </c>
      <c r="AX2002" s="72">
        <v>0</v>
      </c>
      <c r="AY2002" s="72">
        <v>2731</v>
      </c>
      <c r="AZ2002" s="72">
        <v>2740</v>
      </c>
      <c r="BA2002" s="72">
        <v>2731</v>
      </c>
      <c r="BB2002" s="72">
        <v>2740</v>
      </c>
      <c r="BC2002" s="72">
        <v>500</v>
      </c>
    </row>
    <row r="2003" spans="1:55" s="72" customFormat="1" ht="15">
      <c r="A2003" s="15" t="s">
        <v>18</v>
      </c>
      <c r="B2003" s="30">
        <v>40</v>
      </c>
      <c r="C2003" s="30">
        <v>2359</v>
      </c>
      <c r="D2003" s="10" t="s">
        <v>179</v>
      </c>
      <c r="E2003" s="15" t="s">
        <v>20</v>
      </c>
      <c r="F2003" s="15" t="s">
        <v>1193</v>
      </c>
      <c r="G2003" s="50">
        <v>1892</v>
      </c>
      <c r="H2003" s="50">
        <v>94</v>
      </c>
      <c r="I2003" s="58">
        <v>5.2299999999999999E-2</v>
      </c>
      <c r="J2003" s="50">
        <v>172000</v>
      </c>
      <c r="K2003" s="50">
        <v>1919</v>
      </c>
      <c r="L2003" s="53">
        <v>1823</v>
      </c>
      <c r="M2003" s="63">
        <f t="shared" si="227"/>
        <v>0.28125</v>
      </c>
      <c r="N2003" s="42" t="str">
        <f>IFERROR(VLOOKUP(C2003, マスタ!$E$2:$G$33, 3, TRUE), "")</f>
        <v>食品</v>
      </c>
      <c r="O2003" s="15" t="str">
        <f>IF(F2003 = "", "", TEXT( WORKDAY(TEXT(LEFT(F2003, FIND("(", F2003) - 1), "yyyy/mm/dd"), 1, マスタ!$A$2:$A$106), "yyyymmdd"))</f>
        <v>20170929</v>
      </c>
      <c r="P2003" s="16">
        <v>43007</v>
      </c>
      <c r="Q2003" s="56">
        <v>1873</v>
      </c>
      <c r="R2003" s="56">
        <v>1892</v>
      </c>
      <c r="S2003" s="56">
        <v>1821</v>
      </c>
      <c r="T2003" s="15" t="str">
        <f t="shared" si="228"/>
        <v>有</v>
      </c>
      <c r="U2003" s="15" t="str">
        <f t="shared" si="229"/>
        <v>有</v>
      </c>
      <c r="V2003" s="67">
        <f t="shared" si="230"/>
        <v>-1.0042283298097199E-2</v>
      </c>
      <c r="W2003" s="17" t="s">
        <v>966</v>
      </c>
      <c r="X2003" s="46">
        <v>-18</v>
      </c>
      <c r="Y2003" s="71">
        <f t="shared" si="231"/>
        <v>-9.513742071881607</v>
      </c>
      <c r="Z2003" s="72">
        <v>1873</v>
      </c>
      <c r="AA2003" s="72">
        <v>1892</v>
      </c>
      <c r="AB2003" s="72">
        <v>1867</v>
      </c>
      <c r="AC2003" s="72">
        <v>1867</v>
      </c>
      <c r="AD2003" s="72">
        <v>17400</v>
      </c>
      <c r="AE2003" s="72">
        <v>1866</v>
      </c>
      <c r="AF2003" s="72">
        <v>1866</v>
      </c>
      <c r="AG2003" s="72">
        <v>1833</v>
      </c>
      <c r="AH2003" s="72">
        <v>1850</v>
      </c>
      <c r="AI2003" s="72">
        <v>12700</v>
      </c>
      <c r="AJ2003" s="72">
        <v>1853</v>
      </c>
      <c r="AK2003" s="72">
        <v>1870</v>
      </c>
      <c r="AL2003" s="72">
        <v>1853</v>
      </c>
      <c r="AM2003" s="72">
        <v>1870</v>
      </c>
      <c r="AN2003" s="72">
        <v>3300</v>
      </c>
      <c r="AO2003" s="72">
        <v>1867</v>
      </c>
      <c r="AP2003" s="72">
        <v>1882</v>
      </c>
      <c r="AQ2003" s="72">
        <v>1864</v>
      </c>
      <c r="AR2003" s="72">
        <v>1882</v>
      </c>
      <c r="AS2003" s="72">
        <v>2200</v>
      </c>
      <c r="AT2003" s="72">
        <v>1877</v>
      </c>
      <c r="AU2003" s="72">
        <v>1884</v>
      </c>
      <c r="AV2003" s="72">
        <v>1873</v>
      </c>
      <c r="AW2003" s="72">
        <v>1877</v>
      </c>
      <c r="AX2003" s="72">
        <v>2400</v>
      </c>
      <c r="AY2003" s="72">
        <v>1871</v>
      </c>
      <c r="AZ2003" s="72">
        <v>1871</v>
      </c>
      <c r="BA2003" s="72">
        <v>1871</v>
      </c>
      <c r="BB2003" s="72">
        <v>1871</v>
      </c>
      <c r="BC2003" s="72">
        <v>100</v>
      </c>
    </row>
    <row r="2004" spans="1:55" s="72" customFormat="1" ht="15">
      <c r="A2004" s="15" t="s">
        <v>18</v>
      </c>
      <c r="B2004" s="30">
        <v>41</v>
      </c>
      <c r="C2004" s="30">
        <v>1885</v>
      </c>
      <c r="D2004" s="10" t="s">
        <v>1053</v>
      </c>
      <c r="E2004" s="15" t="s">
        <v>20</v>
      </c>
      <c r="F2004" s="15" t="s">
        <v>1193</v>
      </c>
      <c r="G2004" s="50">
        <v>2258</v>
      </c>
      <c r="H2004" s="50">
        <v>111</v>
      </c>
      <c r="I2004" s="58">
        <v>5.1700000000000003E-2</v>
      </c>
      <c r="J2004" s="50">
        <v>849500</v>
      </c>
      <c r="K2004" s="50">
        <v>2260</v>
      </c>
      <c r="L2004" s="53">
        <v>2144</v>
      </c>
      <c r="M2004" s="63">
        <f t="shared" si="227"/>
        <v>1.7241379310344827E-2</v>
      </c>
      <c r="N2004" s="42" t="str">
        <f>IFERROR(VLOOKUP(C2004, マスタ!$E$2:$G$33, 3, TRUE), "")</f>
        <v>建設</v>
      </c>
      <c r="O2004" s="15" t="str">
        <f>IF(F2004 = "", "", TEXT( WORKDAY(TEXT(LEFT(F2004, FIND("(", F2004) - 1), "yyyy/mm/dd"), 1, マスタ!$A$2:$A$106), "yyyymmdd"))</f>
        <v>20170929</v>
      </c>
      <c r="P2004" s="16">
        <v>43007</v>
      </c>
      <c r="Q2004" s="56">
        <v>2246</v>
      </c>
      <c r="R2004" s="56">
        <v>2260</v>
      </c>
      <c r="S2004" s="56">
        <v>2166</v>
      </c>
      <c r="T2004" s="15" t="str">
        <f t="shared" si="228"/>
        <v>無</v>
      </c>
      <c r="U2004" s="15" t="str">
        <f t="shared" si="229"/>
        <v>有</v>
      </c>
      <c r="V2004" s="67">
        <f t="shared" si="230"/>
        <v>-5.3144375553587642E-3</v>
      </c>
      <c r="W2004" s="17" t="s">
        <v>966</v>
      </c>
      <c r="X2004" s="46">
        <v>-22</v>
      </c>
      <c r="Y2004" s="71">
        <f t="shared" si="231"/>
        <v>-9.7431355181576613</v>
      </c>
      <c r="Z2004" s="72">
        <v>2246</v>
      </c>
      <c r="AA2004" s="72">
        <v>2246</v>
      </c>
      <c r="AB2004" s="72">
        <v>2211</v>
      </c>
      <c r="AC2004" s="72">
        <v>2212</v>
      </c>
      <c r="AD2004" s="72">
        <v>29100</v>
      </c>
      <c r="AE2004" s="72">
        <v>2209</v>
      </c>
      <c r="AF2004" s="72">
        <v>2216</v>
      </c>
      <c r="AG2004" s="72">
        <v>2186</v>
      </c>
      <c r="AH2004" s="72">
        <v>2191</v>
      </c>
      <c r="AI2004" s="72">
        <v>17700</v>
      </c>
      <c r="AJ2004" s="72">
        <v>2194</v>
      </c>
      <c r="AK2004" s="72">
        <v>2205</v>
      </c>
      <c r="AL2004" s="72">
        <v>2189</v>
      </c>
      <c r="AM2004" s="72">
        <v>2196</v>
      </c>
      <c r="AN2004" s="72">
        <v>8000</v>
      </c>
      <c r="AO2004" s="72">
        <v>2195</v>
      </c>
      <c r="AP2004" s="72">
        <v>2224</v>
      </c>
      <c r="AQ2004" s="72">
        <v>2189</v>
      </c>
      <c r="AR2004" s="72">
        <v>2221</v>
      </c>
      <c r="AS2004" s="72">
        <v>36100</v>
      </c>
      <c r="AT2004" s="72">
        <v>2224</v>
      </c>
      <c r="AU2004" s="72">
        <v>2229</v>
      </c>
      <c r="AV2004" s="72">
        <v>2220</v>
      </c>
      <c r="AW2004" s="72">
        <v>2226</v>
      </c>
      <c r="AX2004" s="72">
        <v>16700</v>
      </c>
      <c r="AY2004" s="72">
        <v>2230</v>
      </c>
      <c r="AZ2004" s="72">
        <v>2236</v>
      </c>
      <c r="BA2004" s="72">
        <v>2225</v>
      </c>
      <c r="BB2004" s="72">
        <v>2231</v>
      </c>
      <c r="BC2004" s="72">
        <v>18500</v>
      </c>
    </row>
    <row r="2005" spans="1:55" s="72" customFormat="1" ht="15">
      <c r="A2005" s="15" t="s">
        <v>18</v>
      </c>
      <c r="B2005" s="30">
        <v>48</v>
      </c>
      <c r="C2005" s="30">
        <v>3926</v>
      </c>
      <c r="D2005" s="10" t="s">
        <v>755</v>
      </c>
      <c r="E2005" s="15" t="s">
        <v>20</v>
      </c>
      <c r="F2005" s="15" t="s">
        <v>1193</v>
      </c>
      <c r="G2005" s="50">
        <v>4845</v>
      </c>
      <c r="H2005" s="50">
        <v>225</v>
      </c>
      <c r="I2005" s="58">
        <v>4.87E-2</v>
      </c>
      <c r="J2005" s="50">
        <v>29400</v>
      </c>
      <c r="K2005" s="50">
        <v>4845</v>
      </c>
      <c r="L2005" s="53">
        <v>4560</v>
      </c>
      <c r="M2005" s="63">
        <f t="shared" si="227"/>
        <v>0</v>
      </c>
      <c r="N2005" s="42" t="str">
        <f>IFERROR(VLOOKUP(C2005, マスタ!$E$2:$G$33, 3, TRUE), "")</f>
        <v>パルプ・紙</v>
      </c>
      <c r="O2005" s="15" t="str">
        <f>IF(F2005 = "", "", TEXT( WORKDAY(TEXT(LEFT(F2005, FIND("(", F2005) - 1), "yyyy/mm/dd"), 1, マスタ!$A$2:$A$106), "yyyymmdd"))</f>
        <v>20170929</v>
      </c>
      <c r="P2005" s="16">
        <v>43007</v>
      </c>
      <c r="Q2005" s="56">
        <v>4785</v>
      </c>
      <c r="R2005" s="56">
        <v>5050</v>
      </c>
      <c r="S2005" s="56">
        <v>4555</v>
      </c>
      <c r="T2005" s="15" t="str">
        <f t="shared" si="228"/>
        <v>有</v>
      </c>
      <c r="U2005" s="15" t="str">
        <f t="shared" si="229"/>
        <v>有</v>
      </c>
      <c r="V2005" s="67">
        <f t="shared" si="230"/>
        <v>-1.2383900928792602E-2</v>
      </c>
      <c r="W2005" s="17" t="s">
        <v>968</v>
      </c>
      <c r="X2005" s="46">
        <v>96</v>
      </c>
      <c r="Y2005" s="71">
        <f t="shared" si="231"/>
        <v>19.814241486068113</v>
      </c>
      <c r="Z2005" s="72">
        <v>4785</v>
      </c>
      <c r="AA2005" s="72">
        <v>4830</v>
      </c>
      <c r="AB2005" s="72">
        <v>4785</v>
      </c>
      <c r="AC2005" s="72">
        <v>4825</v>
      </c>
      <c r="AD2005" s="72">
        <v>4100</v>
      </c>
      <c r="AE2005" s="72">
        <v>4830</v>
      </c>
      <c r="AF2005" s="72">
        <v>5050</v>
      </c>
      <c r="AG2005" s="72">
        <v>4830</v>
      </c>
      <c r="AH2005" s="72">
        <v>4860</v>
      </c>
      <c r="AI2005" s="72">
        <v>10300</v>
      </c>
      <c r="AJ2005" s="72">
        <v>5000</v>
      </c>
      <c r="AK2005" s="72">
        <v>5000</v>
      </c>
      <c r="AL2005" s="72">
        <v>4870</v>
      </c>
      <c r="AM2005" s="72">
        <v>4870</v>
      </c>
      <c r="AN2005" s="72">
        <v>4200</v>
      </c>
      <c r="AO2005" s="72">
        <v>4865</v>
      </c>
      <c r="AP2005" s="72">
        <v>4875</v>
      </c>
      <c r="AQ2005" s="72">
        <v>4845</v>
      </c>
      <c r="AR2005" s="72">
        <v>4855</v>
      </c>
      <c r="AS2005" s="72">
        <v>1000</v>
      </c>
      <c r="AT2005" s="72">
        <v>4855</v>
      </c>
      <c r="AU2005" s="72">
        <v>4855</v>
      </c>
      <c r="AV2005" s="72">
        <v>4775</v>
      </c>
      <c r="AW2005" s="72">
        <v>4810</v>
      </c>
      <c r="AX2005" s="72">
        <v>3000</v>
      </c>
      <c r="AY2005" s="72">
        <v>4790</v>
      </c>
      <c r="AZ2005" s="72">
        <v>4800</v>
      </c>
      <c r="BA2005" s="72">
        <v>4780</v>
      </c>
      <c r="BB2005" s="72">
        <v>4780</v>
      </c>
      <c r="BC2005" s="72">
        <v>1400</v>
      </c>
    </row>
    <row r="2006" spans="1:55" s="72" customFormat="1" ht="27">
      <c r="A2006" s="15" t="s">
        <v>18</v>
      </c>
      <c r="B2006" s="30">
        <v>49</v>
      </c>
      <c r="C2006" s="30">
        <v>7832</v>
      </c>
      <c r="D2006" s="10" t="s">
        <v>151</v>
      </c>
      <c r="E2006" s="15" t="s">
        <v>20</v>
      </c>
      <c r="F2006" s="15" t="s">
        <v>1193</v>
      </c>
      <c r="G2006" s="50">
        <v>3915</v>
      </c>
      <c r="H2006" s="50">
        <v>180</v>
      </c>
      <c r="I2006" s="58">
        <v>4.82E-2</v>
      </c>
      <c r="J2006" s="50">
        <v>1089700</v>
      </c>
      <c r="K2006" s="50">
        <v>3920</v>
      </c>
      <c r="L2006" s="53">
        <v>3815</v>
      </c>
      <c r="M2006" s="63">
        <f t="shared" si="227"/>
        <v>4.7619047619047616E-2</v>
      </c>
      <c r="N2006" s="42" t="str">
        <f>IFERROR(VLOOKUP(C2006, マスタ!$E$2:$G$33, 3, TRUE), "")</f>
        <v>その他製品</v>
      </c>
      <c r="O2006" s="15" t="str">
        <f>IF(F2006 = "", "", TEXT( WORKDAY(TEXT(LEFT(F2006, FIND("(", F2006) - 1), "yyyy/mm/dd"), 1, マスタ!$A$2:$A$106), "yyyymmdd"))</f>
        <v>20170929</v>
      </c>
      <c r="P2006" s="16">
        <v>43007</v>
      </c>
      <c r="Q2006" s="56">
        <v>3910</v>
      </c>
      <c r="R2006" s="56">
        <v>3945</v>
      </c>
      <c r="S2006" s="56">
        <v>3850</v>
      </c>
      <c r="T2006" s="15" t="str">
        <f t="shared" si="228"/>
        <v>無</v>
      </c>
      <c r="U2006" s="15" t="str">
        <f t="shared" si="229"/>
        <v>有</v>
      </c>
      <c r="V2006" s="67">
        <f t="shared" si="230"/>
        <v>-1.2771392081737387E-3</v>
      </c>
      <c r="W2006" s="17" t="s">
        <v>967</v>
      </c>
      <c r="X2006" s="46">
        <v>20</v>
      </c>
      <c r="Y2006" s="71">
        <f t="shared" si="231"/>
        <v>5.1085568326947639</v>
      </c>
      <c r="Z2006" s="72">
        <v>3910</v>
      </c>
      <c r="AA2006" s="72">
        <v>3935</v>
      </c>
      <c r="AB2006" s="72">
        <v>3905</v>
      </c>
      <c r="AC2006" s="72">
        <v>3930</v>
      </c>
      <c r="AD2006" s="72">
        <v>54600</v>
      </c>
      <c r="AE2006" s="72">
        <v>3935</v>
      </c>
      <c r="AF2006" s="72">
        <v>3945</v>
      </c>
      <c r="AG2006" s="72">
        <v>3925</v>
      </c>
      <c r="AH2006" s="72">
        <v>3940</v>
      </c>
      <c r="AI2006" s="72">
        <v>27100</v>
      </c>
      <c r="AJ2006" s="72">
        <v>3940</v>
      </c>
      <c r="AK2006" s="72">
        <v>3945</v>
      </c>
      <c r="AL2006" s="72">
        <v>3935</v>
      </c>
      <c r="AM2006" s="72">
        <v>3945</v>
      </c>
      <c r="AN2006" s="72">
        <v>13600</v>
      </c>
      <c r="AO2006" s="72">
        <v>3940</v>
      </c>
      <c r="AP2006" s="72">
        <v>3945</v>
      </c>
      <c r="AQ2006" s="72">
        <v>3935</v>
      </c>
      <c r="AR2006" s="72">
        <v>3935</v>
      </c>
      <c r="AS2006" s="72">
        <v>15100</v>
      </c>
      <c r="AT2006" s="72">
        <v>3935</v>
      </c>
      <c r="AU2006" s="72">
        <v>3935</v>
      </c>
      <c r="AV2006" s="72">
        <v>3915</v>
      </c>
      <c r="AW2006" s="72">
        <v>3930</v>
      </c>
      <c r="AX2006" s="72">
        <v>18400</v>
      </c>
      <c r="AY2006" s="72">
        <v>3925</v>
      </c>
      <c r="AZ2006" s="72">
        <v>3930</v>
      </c>
      <c r="BA2006" s="72">
        <v>3915</v>
      </c>
      <c r="BB2006" s="72">
        <v>3920</v>
      </c>
      <c r="BC2006" s="72">
        <v>5500</v>
      </c>
    </row>
    <row r="2007" spans="1:55" s="72" customFormat="1" ht="15">
      <c r="A2007" s="15" t="s">
        <v>18</v>
      </c>
      <c r="B2007" s="30">
        <v>50</v>
      </c>
      <c r="C2007" s="30">
        <v>4680</v>
      </c>
      <c r="D2007" s="10" t="s">
        <v>127</v>
      </c>
      <c r="E2007" s="15" t="s">
        <v>20</v>
      </c>
      <c r="F2007" s="15" t="s">
        <v>1193</v>
      </c>
      <c r="G2007" s="50">
        <v>1531</v>
      </c>
      <c r="H2007" s="50">
        <v>70</v>
      </c>
      <c r="I2007" s="58">
        <v>4.7899999999999998E-2</v>
      </c>
      <c r="J2007" s="50">
        <v>2087900</v>
      </c>
      <c r="K2007" s="50">
        <v>1540</v>
      </c>
      <c r="L2007" s="53">
        <v>1486</v>
      </c>
      <c r="M2007" s="63">
        <f t="shared" si="227"/>
        <v>0.16666666666666666</v>
      </c>
      <c r="N2007" s="42" t="str">
        <f>IFERROR(VLOOKUP(C2007, マスタ!$E$2:$G$33, 3, TRUE), "")</f>
        <v>化学・医薬品</v>
      </c>
      <c r="O2007" s="15" t="str">
        <f>IF(F2007 = "", "", TEXT( WORKDAY(TEXT(LEFT(F2007, FIND("(", F2007) - 1), "yyyy/mm/dd"), 1, マスタ!$A$2:$A$106), "yyyymmdd"))</f>
        <v>20170929</v>
      </c>
      <c r="P2007" s="16">
        <v>43007</v>
      </c>
      <c r="Q2007" s="56">
        <v>1516</v>
      </c>
      <c r="R2007" s="56">
        <v>1532</v>
      </c>
      <c r="S2007" s="56">
        <v>1501</v>
      </c>
      <c r="T2007" s="15" t="str">
        <f t="shared" si="228"/>
        <v>有</v>
      </c>
      <c r="U2007" s="15" t="str">
        <f t="shared" si="229"/>
        <v>有</v>
      </c>
      <c r="V2007" s="67">
        <f t="shared" si="230"/>
        <v>-9.7975179621162534E-3</v>
      </c>
      <c r="W2007" s="17" t="s">
        <v>967</v>
      </c>
      <c r="X2007" s="46">
        <v>2</v>
      </c>
      <c r="Y2007" s="71">
        <f t="shared" si="231"/>
        <v>1.3063357282821686</v>
      </c>
      <c r="Z2007" s="72">
        <v>1516</v>
      </c>
      <c r="AA2007" s="72">
        <v>1520</v>
      </c>
      <c r="AB2007" s="72">
        <v>1508</v>
      </c>
      <c r="AC2007" s="72">
        <v>1513</v>
      </c>
      <c r="AD2007" s="72">
        <v>87100</v>
      </c>
      <c r="AE2007" s="72">
        <v>1512</v>
      </c>
      <c r="AF2007" s="72">
        <v>1532</v>
      </c>
      <c r="AG2007" s="72">
        <v>1512</v>
      </c>
      <c r="AH2007" s="72">
        <v>1517</v>
      </c>
      <c r="AI2007" s="72">
        <v>36300</v>
      </c>
      <c r="AJ2007" s="72">
        <v>1517</v>
      </c>
      <c r="AK2007" s="72">
        <v>1521</v>
      </c>
      <c r="AL2007" s="72">
        <v>1515</v>
      </c>
      <c r="AM2007" s="72">
        <v>1521</v>
      </c>
      <c r="AN2007" s="72">
        <v>13800</v>
      </c>
      <c r="AO2007" s="72">
        <v>1520</v>
      </c>
      <c r="AP2007" s="72">
        <v>1521</v>
      </c>
      <c r="AQ2007" s="72">
        <v>1513</v>
      </c>
      <c r="AR2007" s="72">
        <v>1515</v>
      </c>
      <c r="AS2007" s="72">
        <v>23300</v>
      </c>
      <c r="AT2007" s="72">
        <v>1515</v>
      </c>
      <c r="AU2007" s="72">
        <v>1523</v>
      </c>
      <c r="AV2007" s="72">
        <v>1515</v>
      </c>
      <c r="AW2007" s="72">
        <v>1518</v>
      </c>
      <c r="AX2007" s="72">
        <v>14800</v>
      </c>
      <c r="AY2007" s="72">
        <v>1518</v>
      </c>
      <c r="AZ2007" s="72">
        <v>1521</v>
      </c>
      <c r="BA2007" s="72">
        <v>1516</v>
      </c>
      <c r="BB2007" s="72">
        <v>1517</v>
      </c>
      <c r="BC2007" s="72">
        <v>10300</v>
      </c>
    </row>
    <row r="2008" spans="1:55" s="72" customFormat="1" ht="15">
      <c r="A2008" s="15" t="s">
        <v>18</v>
      </c>
      <c r="B2008" s="30">
        <v>3</v>
      </c>
      <c r="C2008" s="30">
        <v>6208</v>
      </c>
      <c r="D2008" s="10" t="s">
        <v>55</v>
      </c>
      <c r="E2008" s="15" t="s">
        <v>20</v>
      </c>
      <c r="F2008" s="15" t="s">
        <v>1198</v>
      </c>
      <c r="G2008" s="50">
        <v>2957</v>
      </c>
      <c r="H2008" s="50">
        <v>259</v>
      </c>
      <c r="I2008" s="58">
        <v>9.6000000000000002E-2</v>
      </c>
      <c r="J2008" s="50">
        <v>3098000</v>
      </c>
      <c r="K2008" s="50">
        <v>3025</v>
      </c>
      <c r="L2008" s="53">
        <v>2761</v>
      </c>
      <c r="M2008" s="63">
        <f t="shared" si="222"/>
        <v>0.25757575757575757</v>
      </c>
      <c r="N2008" s="42" t="str">
        <f>IFERROR(VLOOKUP(C2008, マスタ!$E$2:$G$33, 3, TRUE), "")</f>
        <v>機械</v>
      </c>
      <c r="O2008" s="15" t="str">
        <f>IF(F2008 = "", "", TEXT( WORKDAY(TEXT(LEFT(F2008, FIND("(", F2008) - 1), "yyyy/mm/dd"), 1, マスタ!$A$2:$A$106), "yyyymmdd"))</f>
        <v>20171002</v>
      </c>
      <c r="P2008" s="16">
        <v>43010</v>
      </c>
      <c r="Q2008" s="56">
        <v>3100</v>
      </c>
      <c r="R2008" s="56">
        <v>3100</v>
      </c>
      <c r="S2008" s="56">
        <v>2925</v>
      </c>
      <c r="T2008" s="15" t="str">
        <f t="shared" si="223"/>
        <v>無</v>
      </c>
      <c r="U2008" s="15" t="str">
        <f t="shared" si="224"/>
        <v>有</v>
      </c>
      <c r="V2008" s="67">
        <f t="shared" si="225"/>
        <v>4.8359824146094077E-2</v>
      </c>
      <c r="W2008" s="17" t="s">
        <v>966</v>
      </c>
      <c r="X2008" s="46">
        <v>-29</v>
      </c>
      <c r="Y2008" s="71">
        <f t="shared" si="226"/>
        <v>-9.807237064592492</v>
      </c>
      <c r="AD2008" s="72">
        <v>0</v>
      </c>
      <c r="AE2008" s="72">
        <v>3100</v>
      </c>
      <c r="AF2008" s="72">
        <v>3100</v>
      </c>
      <c r="AG2008" s="72">
        <v>3010</v>
      </c>
      <c r="AH2008" s="72">
        <v>3030</v>
      </c>
      <c r="AI2008" s="72">
        <v>257500</v>
      </c>
      <c r="AJ2008" s="72">
        <v>3035</v>
      </c>
      <c r="AK2008" s="72">
        <v>3035</v>
      </c>
      <c r="AL2008" s="72">
        <v>2970</v>
      </c>
      <c r="AM2008" s="72">
        <v>2993</v>
      </c>
      <c r="AN2008" s="72">
        <v>141300</v>
      </c>
      <c r="AO2008" s="72">
        <v>2989</v>
      </c>
      <c r="AP2008" s="72">
        <v>3015</v>
      </c>
      <c r="AQ2008" s="72">
        <v>2982</v>
      </c>
      <c r="AR2008" s="72">
        <v>3010</v>
      </c>
      <c r="AS2008" s="72">
        <v>47200</v>
      </c>
      <c r="AT2008" s="72">
        <v>3010</v>
      </c>
      <c r="AU2008" s="72">
        <v>3010</v>
      </c>
      <c r="AV2008" s="72">
        <v>2971</v>
      </c>
      <c r="AW2008" s="72">
        <v>2987</v>
      </c>
      <c r="AX2008" s="72">
        <v>66300</v>
      </c>
      <c r="AY2008" s="72">
        <v>2987</v>
      </c>
      <c r="AZ2008" s="72">
        <v>3015</v>
      </c>
      <c r="BA2008" s="72">
        <v>2979</v>
      </c>
      <c r="BB2008" s="72">
        <v>2996</v>
      </c>
      <c r="BC2008" s="72">
        <v>29100</v>
      </c>
    </row>
    <row r="2009" spans="1:55" s="72" customFormat="1" ht="15">
      <c r="A2009" s="15" t="s">
        <v>18</v>
      </c>
      <c r="B2009" s="30">
        <v>6</v>
      </c>
      <c r="C2009" s="30">
        <v>4098</v>
      </c>
      <c r="D2009" s="10" t="s">
        <v>1199</v>
      </c>
      <c r="E2009" s="15" t="s">
        <v>20</v>
      </c>
      <c r="F2009" s="15" t="s">
        <v>1198</v>
      </c>
      <c r="G2009" s="50">
        <v>3550</v>
      </c>
      <c r="H2009" s="50">
        <v>245</v>
      </c>
      <c r="I2009" s="58">
        <v>7.4099999999999999E-2</v>
      </c>
      <c r="J2009" s="50">
        <v>160000</v>
      </c>
      <c r="K2009" s="50">
        <v>3550</v>
      </c>
      <c r="L2009" s="53">
        <v>3325</v>
      </c>
      <c r="M2009" s="63">
        <f t="shared" si="222"/>
        <v>0</v>
      </c>
      <c r="N2009" s="42" t="str">
        <f>IFERROR(VLOOKUP(C2009, マスタ!$E$2:$G$33, 3, TRUE), "")</f>
        <v>化学・医薬品</v>
      </c>
      <c r="O2009" s="15" t="str">
        <f>IF(F2009 = "", "", TEXT( WORKDAY(TEXT(LEFT(F2009, FIND("(", F2009) - 1), "yyyy/mm/dd"), 1, マスタ!$A$2:$A$106), "yyyymmdd"))</f>
        <v>20171002</v>
      </c>
      <c r="P2009" s="16">
        <v>43010</v>
      </c>
      <c r="Q2009" s="56">
        <v>3610</v>
      </c>
      <c r="R2009" s="56">
        <v>3815</v>
      </c>
      <c r="S2009" s="56">
        <v>3560</v>
      </c>
      <c r="T2009" s="15" t="str">
        <f t="shared" si="223"/>
        <v>有</v>
      </c>
      <c r="U2009" s="15" t="str">
        <f t="shared" si="224"/>
        <v>有</v>
      </c>
      <c r="V2009" s="67">
        <f t="shared" si="225"/>
        <v>1.6901408450704203E-2</v>
      </c>
      <c r="W2009" s="17" t="s">
        <v>966</v>
      </c>
      <c r="X2009" s="46">
        <v>-35</v>
      </c>
      <c r="Y2009" s="71">
        <f t="shared" si="226"/>
        <v>-9.8591549295774659</v>
      </c>
      <c r="Z2009" s="72">
        <v>3610</v>
      </c>
      <c r="AA2009" s="72">
        <v>3650</v>
      </c>
      <c r="AB2009" s="72">
        <v>3575</v>
      </c>
      <c r="AC2009" s="72">
        <v>3590</v>
      </c>
      <c r="AD2009" s="72">
        <v>41800</v>
      </c>
      <c r="AE2009" s="72">
        <v>3600</v>
      </c>
      <c r="AF2009" s="72">
        <v>3800</v>
      </c>
      <c r="AG2009" s="72">
        <v>3560</v>
      </c>
      <c r="AH2009" s="72">
        <v>3790</v>
      </c>
      <c r="AI2009" s="72">
        <v>54500</v>
      </c>
      <c r="AJ2009" s="72">
        <v>3775</v>
      </c>
      <c r="AK2009" s="72">
        <v>3805</v>
      </c>
      <c r="AL2009" s="72">
        <v>3705</v>
      </c>
      <c r="AM2009" s="72">
        <v>3710</v>
      </c>
      <c r="AN2009" s="72">
        <v>20700</v>
      </c>
      <c r="AO2009" s="72">
        <v>3715</v>
      </c>
      <c r="AP2009" s="72">
        <v>3780</v>
      </c>
      <c r="AQ2009" s="72">
        <v>3705</v>
      </c>
      <c r="AR2009" s="72">
        <v>3750</v>
      </c>
      <c r="AS2009" s="72">
        <v>13100</v>
      </c>
      <c r="AT2009" s="72">
        <v>3760</v>
      </c>
      <c r="AU2009" s="72">
        <v>3780</v>
      </c>
      <c r="AV2009" s="72">
        <v>3665</v>
      </c>
      <c r="AW2009" s="72">
        <v>3700</v>
      </c>
      <c r="AX2009" s="72">
        <v>15300</v>
      </c>
      <c r="AY2009" s="72">
        <v>3680</v>
      </c>
      <c r="AZ2009" s="72">
        <v>3750</v>
      </c>
      <c r="BA2009" s="72">
        <v>3675</v>
      </c>
      <c r="BB2009" s="72">
        <v>3725</v>
      </c>
      <c r="BC2009" s="72">
        <v>6500</v>
      </c>
    </row>
    <row r="2010" spans="1:55" s="72" customFormat="1" ht="27">
      <c r="A2010" s="15" t="s">
        <v>18</v>
      </c>
      <c r="B2010" s="30">
        <v>7</v>
      </c>
      <c r="C2010" s="30">
        <v>2760</v>
      </c>
      <c r="D2010" s="10" t="s">
        <v>358</v>
      </c>
      <c r="E2010" s="15" t="s">
        <v>20</v>
      </c>
      <c r="F2010" s="15" t="s">
        <v>1198</v>
      </c>
      <c r="G2010" s="50">
        <v>2127</v>
      </c>
      <c r="H2010" s="50">
        <v>140</v>
      </c>
      <c r="I2010" s="58">
        <v>7.0499999999999993E-2</v>
      </c>
      <c r="J2010" s="50">
        <v>193600</v>
      </c>
      <c r="K2010" s="50">
        <v>2130</v>
      </c>
      <c r="L2010" s="53">
        <v>2025</v>
      </c>
      <c r="M2010" s="63">
        <f t="shared" si="222"/>
        <v>2.8571428571428571E-2</v>
      </c>
      <c r="N2010" s="42" t="str">
        <f>IFERROR(VLOOKUP(C2010, マスタ!$E$2:$G$33, 3, TRUE), "")</f>
        <v>食品</v>
      </c>
      <c r="O2010" s="15" t="str">
        <f>IF(F2010 = "", "", TEXT( WORKDAY(TEXT(LEFT(F2010, FIND("(", F2010) - 1), "yyyy/mm/dd"), 1, マスタ!$A$2:$A$106), "yyyymmdd"))</f>
        <v>20171002</v>
      </c>
      <c r="P2010" s="16">
        <v>43010</v>
      </c>
      <c r="Q2010" s="56">
        <v>2126</v>
      </c>
      <c r="R2010" s="56">
        <v>2147</v>
      </c>
      <c r="S2010" s="56">
        <v>2078</v>
      </c>
      <c r="T2010" s="15" t="str">
        <f t="shared" si="223"/>
        <v>有</v>
      </c>
      <c r="U2010" s="15" t="str">
        <f t="shared" si="224"/>
        <v>有</v>
      </c>
      <c r="V2010" s="67">
        <f t="shared" si="225"/>
        <v>-4.7014574518100538E-4</v>
      </c>
      <c r="W2010" s="17" t="s">
        <v>967</v>
      </c>
      <c r="X2010" s="46">
        <v>8</v>
      </c>
      <c r="Y2010" s="71">
        <f t="shared" si="226"/>
        <v>3.7611659614480488</v>
      </c>
      <c r="Z2010" s="72">
        <v>2126</v>
      </c>
      <c r="AA2010" s="72">
        <v>2126</v>
      </c>
      <c r="AB2010" s="72">
        <v>2117</v>
      </c>
      <c r="AC2010" s="72">
        <v>2125</v>
      </c>
      <c r="AD2010" s="72">
        <v>11400</v>
      </c>
      <c r="AE2010" s="72">
        <v>2125</v>
      </c>
      <c r="AF2010" s="72">
        <v>2128</v>
      </c>
      <c r="AG2010" s="72">
        <v>2122</v>
      </c>
      <c r="AH2010" s="72">
        <v>2127</v>
      </c>
      <c r="AI2010" s="72">
        <v>3300</v>
      </c>
      <c r="AJ2010" s="72">
        <v>2125</v>
      </c>
      <c r="AK2010" s="72">
        <v>2126</v>
      </c>
      <c r="AL2010" s="72">
        <v>2122</v>
      </c>
      <c r="AM2010" s="72">
        <v>2126</v>
      </c>
      <c r="AN2010" s="72">
        <v>1000</v>
      </c>
      <c r="AO2010" s="72">
        <v>2126</v>
      </c>
      <c r="AP2010" s="72">
        <v>2130</v>
      </c>
      <c r="AQ2010" s="72">
        <v>2126</v>
      </c>
      <c r="AR2010" s="72">
        <v>2130</v>
      </c>
      <c r="AS2010" s="72">
        <v>2600</v>
      </c>
      <c r="AT2010" s="72">
        <v>2130</v>
      </c>
      <c r="AU2010" s="72">
        <v>2146</v>
      </c>
      <c r="AV2010" s="72">
        <v>2118</v>
      </c>
      <c r="AW2010" s="72">
        <v>2134</v>
      </c>
      <c r="AX2010" s="72">
        <v>11600</v>
      </c>
      <c r="AY2010" s="72">
        <v>2135</v>
      </c>
      <c r="AZ2010" s="72">
        <v>2140</v>
      </c>
      <c r="BA2010" s="72">
        <v>2133</v>
      </c>
      <c r="BB2010" s="72">
        <v>2140</v>
      </c>
      <c r="BC2010" s="72">
        <v>800</v>
      </c>
    </row>
    <row r="2011" spans="1:55" s="72" customFormat="1" ht="15">
      <c r="A2011" s="15" t="s">
        <v>18</v>
      </c>
      <c r="B2011" s="30">
        <v>9</v>
      </c>
      <c r="C2011" s="30">
        <v>5659</v>
      </c>
      <c r="D2011" s="10" t="s">
        <v>1200</v>
      </c>
      <c r="E2011" s="15" t="s">
        <v>20</v>
      </c>
      <c r="F2011" s="15" t="s">
        <v>1198</v>
      </c>
      <c r="G2011" s="50">
        <v>4960</v>
      </c>
      <c r="H2011" s="50">
        <v>305</v>
      </c>
      <c r="I2011" s="58">
        <v>6.5500000000000003E-2</v>
      </c>
      <c r="J2011" s="50">
        <v>40200</v>
      </c>
      <c r="K2011" s="50">
        <v>4990</v>
      </c>
      <c r="L2011" s="53">
        <v>4605</v>
      </c>
      <c r="M2011" s="63">
        <f t="shared" si="222"/>
        <v>7.792207792207792E-2</v>
      </c>
      <c r="N2011" s="42" t="str">
        <f>IFERROR(VLOOKUP(C2011, マスタ!$E$2:$G$33, 3, TRUE), "")</f>
        <v>鉄鋼</v>
      </c>
      <c r="O2011" s="15" t="str">
        <f>IF(F2011 = "", "", TEXT( WORKDAY(TEXT(LEFT(F2011, FIND("(", F2011) - 1), "yyyy/mm/dd"), 1, マスタ!$A$2:$A$106), "yyyymmdd"))</f>
        <v>20171002</v>
      </c>
      <c r="P2011" s="16">
        <v>43010</v>
      </c>
      <c r="Q2011" s="56">
        <v>4985</v>
      </c>
      <c r="R2011" s="56">
        <v>4985</v>
      </c>
      <c r="S2011" s="56">
        <v>4800</v>
      </c>
      <c r="T2011" s="15" t="str">
        <f t="shared" si="223"/>
        <v>無</v>
      </c>
      <c r="U2011" s="15" t="str">
        <f t="shared" si="224"/>
        <v>有</v>
      </c>
      <c r="V2011" s="67">
        <f t="shared" si="225"/>
        <v>5.0403225806452401E-3</v>
      </c>
      <c r="W2011" s="17" t="s">
        <v>966</v>
      </c>
      <c r="X2011" s="46">
        <v>-49</v>
      </c>
      <c r="Y2011" s="71">
        <f t="shared" si="226"/>
        <v>-9.879032258064516</v>
      </c>
      <c r="Z2011" s="72">
        <v>4985</v>
      </c>
      <c r="AA2011" s="72">
        <v>4985</v>
      </c>
      <c r="AB2011" s="72">
        <v>4970</v>
      </c>
      <c r="AC2011" s="72">
        <v>4970</v>
      </c>
      <c r="AD2011" s="72">
        <v>2600</v>
      </c>
      <c r="AE2011" s="72">
        <v>4960</v>
      </c>
      <c r="AF2011" s="72">
        <v>4960</v>
      </c>
      <c r="AG2011" s="72">
        <v>4915</v>
      </c>
      <c r="AH2011" s="72">
        <v>4915</v>
      </c>
      <c r="AI2011" s="72">
        <v>1500</v>
      </c>
      <c r="AN2011" s="72">
        <v>0</v>
      </c>
      <c r="AS2011" s="72">
        <v>0</v>
      </c>
      <c r="AT2011" s="72">
        <v>4920</v>
      </c>
      <c r="AU2011" s="72">
        <v>4920</v>
      </c>
      <c r="AV2011" s="72">
        <v>4915</v>
      </c>
      <c r="AW2011" s="72">
        <v>4915</v>
      </c>
      <c r="AX2011" s="72">
        <v>300</v>
      </c>
      <c r="BC2011" s="72">
        <v>0</v>
      </c>
    </row>
    <row r="2012" spans="1:55" s="72" customFormat="1" ht="27">
      <c r="A2012" s="15" t="s">
        <v>18</v>
      </c>
      <c r="B2012" s="30">
        <v>12</v>
      </c>
      <c r="C2012" s="30">
        <v>4848</v>
      </c>
      <c r="D2012" s="10" t="s">
        <v>438</v>
      </c>
      <c r="E2012" s="15" t="s">
        <v>20</v>
      </c>
      <c r="F2012" s="15" t="s">
        <v>1198</v>
      </c>
      <c r="G2012" s="50">
        <v>2045</v>
      </c>
      <c r="H2012" s="50">
        <v>116</v>
      </c>
      <c r="I2012" s="58">
        <v>6.0100000000000001E-2</v>
      </c>
      <c r="J2012" s="50">
        <v>413100</v>
      </c>
      <c r="K2012" s="50">
        <v>2053</v>
      </c>
      <c r="L2012" s="53">
        <v>1947</v>
      </c>
      <c r="M2012" s="63">
        <f t="shared" si="222"/>
        <v>7.5471698113207544E-2</v>
      </c>
      <c r="N2012" s="42" t="str">
        <f>IFERROR(VLOOKUP(C2012, マスタ!$E$2:$G$33, 3, TRUE), "")</f>
        <v>化学・医薬品</v>
      </c>
      <c r="O2012" s="15" t="str">
        <f>IF(F2012 = "", "", TEXT( WORKDAY(TEXT(LEFT(F2012, FIND("(", F2012) - 1), "yyyy/mm/dd"), 1, マスタ!$A$2:$A$106), "yyyymmdd"))</f>
        <v>20171002</v>
      </c>
      <c r="P2012" s="16">
        <v>43010</v>
      </c>
      <c r="Q2012" s="56">
        <v>2022</v>
      </c>
      <c r="R2012" s="56">
        <v>2025</v>
      </c>
      <c r="S2012" s="56">
        <v>1921</v>
      </c>
      <c r="T2012" s="15" t="str">
        <f t="shared" si="223"/>
        <v>無</v>
      </c>
      <c r="U2012" s="15" t="str">
        <f t="shared" si="224"/>
        <v>有</v>
      </c>
      <c r="V2012" s="67">
        <f t="shared" si="225"/>
        <v>-1.1246943765281125E-2</v>
      </c>
      <c r="W2012" s="17" t="s">
        <v>966</v>
      </c>
      <c r="X2012" s="46">
        <v>-20</v>
      </c>
      <c r="Y2012" s="71">
        <f t="shared" si="226"/>
        <v>-9.7799511002444994</v>
      </c>
      <c r="Z2012" s="72">
        <v>2022</v>
      </c>
      <c r="AA2012" s="72">
        <v>2025</v>
      </c>
      <c r="AB2012" s="72">
        <v>2004</v>
      </c>
      <c r="AC2012" s="72">
        <v>2024</v>
      </c>
      <c r="AD2012" s="72">
        <v>34400</v>
      </c>
      <c r="AE2012" s="72">
        <v>2019</v>
      </c>
      <c r="AF2012" s="72">
        <v>2019</v>
      </c>
      <c r="AG2012" s="72">
        <v>1990</v>
      </c>
      <c r="AH2012" s="72">
        <v>1993</v>
      </c>
      <c r="AI2012" s="72">
        <v>23600</v>
      </c>
      <c r="AJ2012" s="72">
        <v>1994</v>
      </c>
      <c r="AK2012" s="72">
        <v>2003</v>
      </c>
      <c r="AL2012" s="72">
        <v>1988</v>
      </c>
      <c r="AM2012" s="72">
        <v>1993</v>
      </c>
      <c r="AN2012" s="72">
        <v>12500</v>
      </c>
      <c r="AO2012" s="72">
        <v>1992</v>
      </c>
      <c r="AP2012" s="72">
        <v>2006</v>
      </c>
      <c r="AQ2012" s="72">
        <v>1992</v>
      </c>
      <c r="AR2012" s="72">
        <v>2002</v>
      </c>
      <c r="AS2012" s="72">
        <v>8300</v>
      </c>
      <c r="AT2012" s="72">
        <v>2001</v>
      </c>
      <c r="AU2012" s="72">
        <v>2012</v>
      </c>
      <c r="AV2012" s="72">
        <v>1992</v>
      </c>
      <c r="AW2012" s="72">
        <v>1992</v>
      </c>
      <c r="AX2012" s="72">
        <v>9900</v>
      </c>
      <c r="AY2012" s="72">
        <v>1991</v>
      </c>
      <c r="AZ2012" s="72">
        <v>1991</v>
      </c>
      <c r="BA2012" s="72">
        <v>1988</v>
      </c>
      <c r="BB2012" s="72">
        <v>1988</v>
      </c>
      <c r="BC2012" s="72">
        <v>3500</v>
      </c>
    </row>
    <row r="2013" spans="1:55" s="72" customFormat="1" ht="27">
      <c r="A2013" s="15" t="s">
        <v>18</v>
      </c>
      <c r="B2013" s="30">
        <v>13</v>
      </c>
      <c r="C2013" s="30">
        <v>2930</v>
      </c>
      <c r="D2013" s="10" t="s">
        <v>239</v>
      </c>
      <c r="E2013" s="15" t="s">
        <v>20</v>
      </c>
      <c r="F2013" s="15" t="s">
        <v>1198</v>
      </c>
      <c r="G2013" s="50">
        <v>1191</v>
      </c>
      <c r="H2013" s="50">
        <v>67</v>
      </c>
      <c r="I2013" s="58">
        <v>5.96E-2</v>
      </c>
      <c r="J2013" s="50">
        <v>550600</v>
      </c>
      <c r="K2013" s="50">
        <v>1216</v>
      </c>
      <c r="L2013" s="53">
        <v>1113</v>
      </c>
      <c r="M2013" s="63">
        <f t="shared" si="222"/>
        <v>0.24271844660194175</v>
      </c>
      <c r="N2013" s="42" t="str">
        <f>IFERROR(VLOOKUP(C2013, マスタ!$E$2:$G$33, 3, TRUE), "")</f>
        <v>食品</v>
      </c>
      <c r="O2013" s="15" t="str">
        <f>IF(F2013 = "", "", TEXT( WORKDAY(TEXT(LEFT(F2013, FIND("(", F2013) - 1), "yyyy/mm/dd"), 1, マスタ!$A$2:$A$106), "yyyymmdd"))</f>
        <v>20171002</v>
      </c>
      <c r="P2013" s="16">
        <v>43010</v>
      </c>
      <c r="Q2013" s="56">
        <v>1208</v>
      </c>
      <c r="R2013" s="56">
        <v>1210</v>
      </c>
      <c r="S2013" s="56">
        <v>1172</v>
      </c>
      <c r="T2013" s="15" t="str">
        <f t="shared" si="223"/>
        <v>無</v>
      </c>
      <c r="U2013" s="15" t="str">
        <f t="shared" si="224"/>
        <v>有</v>
      </c>
      <c r="V2013" s="67">
        <f t="shared" si="225"/>
        <v>1.4273719563392184E-2</v>
      </c>
      <c r="W2013" s="17" t="s">
        <v>966</v>
      </c>
      <c r="X2013" s="46">
        <v>-11</v>
      </c>
      <c r="Y2013" s="71">
        <f t="shared" si="226"/>
        <v>-9.2359361880772468</v>
      </c>
      <c r="Z2013" s="72">
        <v>1208</v>
      </c>
      <c r="AA2013" s="72">
        <v>1210</v>
      </c>
      <c r="AB2013" s="72">
        <v>1198</v>
      </c>
      <c r="AC2013" s="72">
        <v>1207</v>
      </c>
      <c r="AD2013" s="72">
        <v>42800</v>
      </c>
      <c r="AE2013" s="72">
        <v>1207</v>
      </c>
      <c r="AF2013" s="72">
        <v>1210</v>
      </c>
      <c r="AG2013" s="72">
        <v>1198</v>
      </c>
      <c r="AH2013" s="72">
        <v>1198</v>
      </c>
      <c r="AI2013" s="72">
        <v>11500</v>
      </c>
      <c r="AJ2013" s="72">
        <v>1200</v>
      </c>
      <c r="AK2013" s="72">
        <v>1206</v>
      </c>
      <c r="AL2013" s="72">
        <v>1182</v>
      </c>
      <c r="AM2013" s="72">
        <v>1193</v>
      </c>
      <c r="AN2013" s="72">
        <v>19300</v>
      </c>
      <c r="AO2013" s="72">
        <v>1192</v>
      </c>
      <c r="AP2013" s="72">
        <v>1200</v>
      </c>
      <c r="AQ2013" s="72">
        <v>1186</v>
      </c>
      <c r="AR2013" s="72">
        <v>1186</v>
      </c>
      <c r="AS2013" s="72">
        <v>9300</v>
      </c>
      <c r="AT2013" s="72">
        <v>1195</v>
      </c>
      <c r="AU2013" s="72">
        <v>1201</v>
      </c>
      <c r="AV2013" s="72">
        <v>1194</v>
      </c>
      <c r="AW2013" s="72">
        <v>1194</v>
      </c>
      <c r="AX2013" s="72">
        <v>5700</v>
      </c>
      <c r="AY2013" s="72">
        <v>1193</v>
      </c>
      <c r="AZ2013" s="72">
        <v>1193</v>
      </c>
      <c r="BA2013" s="72">
        <v>1185</v>
      </c>
      <c r="BB2013" s="72">
        <v>1189</v>
      </c>
      <c r="BC2013" s="72">
        <v>5500</v>
      </c>
    </row>
    <row r="2014" spans="1:55" s="72" customFormat="1" ht="27">
      <c r="A2014" s="15" t="s">
        <v>18</v>
      </c>
      <c r="B2014" s="30">
        <v>14</v>
      </c>
      <c r="C2014" s="30">
        <v>6817</v>
      </c>
      <c r="D2014" s="10" t="s">
        <v>31</v>
      </c>
      <c r="E2014" s="15" t="s">
        <v>20</v>
      </c>
      <c r="F2014" s="15" t="s">
        <v>1198</v>
      </c>
      <c r="G2014" s="50">
        <v>2192</v>
      </c>
      <c r="H2014" s="50">
        <v>122</v>
      </c>
      <c r="I2014" s="58">
        <v>5.8900000000000001E-2</v>
      </c>
      <c r="J2014" s="50">
        <v>819200</v>
      </c>
      <c r="K2014" s="50">
        <v>2196</v>
      </c>
      <c r="L2014" s="53">
        <v>2100</v>
      </c>
      <c r="M2014" s="63">
        <f t="shared" si="222"/>
        <v>4.1666666666666664E-2</v>
      </c>
      <c r="N2014" s="42" t="str">
        <f>IFERROR(VLOOKUP(C2014, マスタ!$E$2:$G$33, 3, TRUE), "")</f>
        <v>電気</v>
      </c>
      <c r="O2014" s="15" t="str">
        <f>IF(F2014 = "", "", TEXT( WORKDAY(TEXT(LEFT(F2014, FIND("(", F2014) - 1), "yyyy/mm/dd"), 1, マスタ!$A$2:$A$106), "yyyymmdd"))</f>
        <v>20171002</v>
      </c>
      <c r="P2014" s="16">
        <v>43010</v>
      </c>
      <c r="Q2014" s="56">
        <v>2170</v>
      </c>
      <c r="R2014" s="56">
        <v>2170</v>
      </c>
      <c r="S2014" s="56">
        <v>2099</v>
      </c>
      <c r="T2014" s="15" t="str">
        <f t="shared" si="223"/>
        <v>無</v>
      </c>
      <c r="U2014" s="15" t="str">
        <f t="shared" si="224"/>
        <v>有</v>
      </c>
      <c r="V2014" s="67">
        <f t="shared" si="225"/>
        <v>-1.0036496350364965E-2</v>
      </c>
      <c r="W2014" s="17" t="s">
        <v>966</v>
      </c>
      <c r="X2014" s="46">
        <v>-21</v>
      </c>
      <c r="Y2014" s="71">
        <f t="shared" si="226"/>
        <v>-9.5802919708029197</v>
      </c>
      <c r="Z2014" s="72">
        <v>2170</v>
      </c>
      <c r="AA2014" s="72">
        <v>2170</v>
      </c>
      <c r="AB2014" s="72">
        <v>2121</v>
      </c>
      <c r="AC2014" s="72">
        <v>2170</v>
      </c>
      <c r="AD2014" s="72">
        <v>35800</v>
      </c>
      <c r="AE2014" s="72">
        <v>2166</v>
      </c>
      <c r="AF2014" s="72">
        <v>2166</v>
      </c>
      <c r="AG2014" s="72">
        <v>2149</v>
      </c>
      <c r="AH2014" s="72">
        <v>2149</v>
      </c>
      <c r="AI2014" s="72">
        <v>6300</v>
      </c>
      <c r="AJ2014" s="72">
        <v>2147</v>
      </c>
      <c r="AK2014" s="72">
        <v>2147</v>
      </c>
      <c r="AL2014" s="72">
        <v>2135</v>
      </c>
      <c r="AM2014" s="72">
        <v>2135</v>
      </c>
      <c r="AN2014" s="72">
        <v>4800</v>
      </c>
      <c r="AO2014" s="72">
        <v>2139</v>
      </c>
      <c r="AP2014" s="72">
        <v>2142</v>
      </c>
      <c r="AQ2014" s="72">
        <v>2127</v>
      </c>
      <c r="AR2014" s="72">
        <v>2139</v>
      </c>
      <c r="AS2014" s="72">
        <v>6300</v>
      </c>
      <c r="AT2014" s="72">
        <v>2137</v>
      </c>
      <c r="AU2014" s="72">
        <v>2152</v>
      </c>
      <c r="AV2014" s="72">
        <v>2134</v>
      </c>
      <c r="AW2014" s="72">
        <v>2144</v>
      </c>
      <c r="AX2014" s="72">
        <v>8800</v>
      </c>
      <c r="AY2014" s="72">
        <v>2145</v>
      </c>
      <c r="AZ2014" s="72">
        <v>2149</v>
      </c>
      <c r="BA2014" s="72">
        <v>2140</v>
      </c>
      <c r="BB2014" s="72">
        <v>2143</v>
      </c>
      <c r="BC2014" s="72">
        <v>4000</v>
      </c>
    </row>
    <row r="2015" spans="1:55" s="72" customFormat="1" ht="15">
      <c r="A2015" s="15" t="s">
        <v>18</v>
      </c>
      <c r="B2015" s="30">
        <v>15</v>
      </c>
      <c r="C2015" s="30">
        <v>2427</v>
      </c>
      <c r="D2015" s="10" t="s">
        <v>186</v>
      </c>
      <c r="E2015" s="15" t="s">
        <v>20</v>
      </c>
      <c r="F2015" s="15" t="s">
        <v>1198</v>
      </c>
      <c r="G2015" s="50">
        <v>1565</v>
      </c>
      <c r="H2015" s="50">
        <v>86</v>
      </c>
      <c r="I2015" s="58">
        <v>5.8099999999999999E-2</v>
      </c>
      <c r="J2015" s="50">
        <v>3245800</v>
      </c>
      <c r="K2015" s="50">
        <v>1566</v>
      </c>
      <c r="L2015" s="53">
        <v>1475</v>
      </c>
      <c r="M2015" s="63">
        <f t="shared" si="222"/>
        <v>1.098901098901099E-2</v>
      </c>
      <c r="N2015" s="42" t="str">
        <f>IFERROR(VLOOKUP(C2015, マスタ!$E$2:$G$33, 3, TRUE), "")</f>
        <v>食品</v>
      </c>
      <c r="O2015" s="15" t="str">
        <f>IF(F2015 = "", "", TEXT( WORKDAY(TEXT(LEFT(F2015, FIND("(", F2015) - 1), "yyyy/mm/dd"), 1, マスタ!$A$2:$A$106), "yyyymmdd"))</f>
        <v>20171002</v>
      </c>
      <c r="P2015" s="16">
        <v>43010</v>
      </c>
      <c r="Q2015" s="56">
        <v>1594</v>
      </c>
      <c r="R2015" s="56">
        <v>1597</v>
      </c>
      <c r="S2015" s="56">
        <v>1537</v>
      </c>
      <c r="T2015" s="15" t="str">
        <f t="shared" si="223"/>
        <v>無</v>
      </c>
      <c r="U2015" s="15" t="str">
        <f t="shared" si="224"/>
        <v>有</v>
      </c>
      <c r="V2015" s="67">
        <f t="shared" si="225"/>
        <v>1.8530351437699766E-2</v>
      </c>
      <c r="W2015" s="17" t="s">
        <v>966</v>
      </c>
      <c r="X2015" s="46">
        <v>-15</v>
      </c>
      <c r="Y2015" s="71">
        <f t="shared" si="226"/>
        <v>-9.5846645367412133</v>
      </c>
      <c r="Z2015" s="72">
        <v>1594</v>
      </c>
      <c r="AA2015" s="72">
        <v>1594</v>
      </c>
      <c r="AB2015" s="72">
        <v>1578</v>
      </c>
      <c r="AC2015" s="72">
        <v>1585</v>
      </c>
      <c r="AD2015" s="72">
        <v>294200</v>
      </c>
      <c r="AE2015" s="72">
        <v>1585</v>
      </c>
      <c r="AF2015" s="72">
        <v>1585</v>
      </c>
      <c r="AG2015" s="72">
        <v>1574</v>
      </c>
      <c r="AH2015" s="72">
        <v>1583</v>
      </c>
      <c r="AI2015" s="72">
        <v>99700</v>
      </c>
      <c r="AJ2015" s="72">
        <v>1583</v>
      </c>
      <c r="AK2015" s="72">
        <v>1583</v>
      </c>
      <c r="AL2015" s="72">
        <v>1567</v>
      </c>
      <c r="AM2015" s="72">
        <v>1571</v>
      </c>
      <c r="AN2015" s="72">
        <v>94700</v>
      </c>
      <c r="AO2015" s="72">
        <v>1571</v>
      </c>
      <c r="AP2015" s="72">
        <v>1580</v>
      </c>
      <c r="AQ2015" s="72">
        <v>1568</v>
      </c>
      <c r="AR2015" s="72">
        <v>1578</v>
      </c>
      <c r="AS2015" s="72">
        <v>103900</v>
      </c>
      <c r="AT2015" s="72">
        <v>1577</v>
      </c>
      <c r="AU2015" s="72">
        <v>1582</v>
      </c>
      <c r="AV2015" s="72">
        <v>1573</v>
      </c>
      <c r="AW2015" s="72">
        <v>1575</v>
      </c>
      <c r="AX2015" s="72">
        <v>150300</v>
      </c>
      <c r="AY2015" s="72">
        <v>1573</v>
      </c>
      <c r="AZ2015" s="72">
        <v>1576</v>
      </c>
      <c r="BA2015" s="72">
        <v>1563</v>
      </c>
      <c r="BB2015" s="72">
        <v>1575</v>
      </c>
      <c r="BC2015" s="72">
        <v>72000</v>
      </c>
    </row>
    <row r="2016" spans="1:55" s="72" customFormat="1" ht="15">
      <c r="A2016" s="15" t="s">
        <v>18</v>
      </c>
      <c r="B2016" s="30">
        <v>16</v>
      </c>
      <c r="C2016" s="30">
        <v>7734</v>
      </c>
      <c r="D2016" s="10" t="s">
        <v>978</v>
      </c>
      <c r="E2016" s="15" t="s">
        <v>20</v>
      </c>
      <c r="F2016" s="15" t="s">
        <v>1198</v>
      </c>
      <c r="G2016" s="50">
        <v>2258</v>
      </c>
      <c r="H2016" s="50">
        <v>124</v>
      </c>
      <c r="I2016" s="58">
        <v>5.8099999999999999E-2</v>
      </c>
      <c r="J2016" s="50">
        <v>173600</v>
      </c>
      <c r="K2016" s="50">
        <v>2319</v>
      </c>
      <c r="L2016" s="53">
        <v>2244</v>
      </c>
      <c r="M2016" s="63">
        <f t="shared" si="222"/>
        <v>0.81333333333333335</v>
      </c>
      <c r="N2016" s="42" t="str">
        <f>IFERROR(VLOOKUP(C2016, マスタ!$E$2:$G$33, 3, TRUE), "")</f>
        <v>精密機械</v>
      </c>
      <c r="O2016" s="15" t="str">
        <f>IF(F2016 = "", "", TEXT( WORKDAY(TEXT(LEFT(F2016, FIND("(", F2016) - 1), "yyyy/mm/dd"), 1, マスタ!$A$2:$A$106), "yyyymmdd"))</f>
        <v>20171002</v>
      </c>
      <c r="P2016" s="16">
        <v>43010</v>
      </c>
      <c r="Q2016" s="56">
        <v>2266</v>
      </c>
      <c r="R2016" s="56">
        <v>2281</v>
      </c>
      <c r="S2016" s="56">
        <v>2236</v>
      </c>
      <c r="T2016" s="15" t="str">
        <f t="shared" si="223"/>
        <v>無</v>
      </c>
      <c r="U2016" s="15" t="str">
        <f t="shared" si="224"/>
        <v>有</v>
      </c>
      <c r="V2016" s="67">
        <f t="shared" si="225"/>
        <v>3.5429583702391021E-3</v>
      </c>
      <c r="W2016" s="17" t="s">
        <v>969</v>
      </c>
      <c r="X2016" s="46">
        <v>-13</v>
      </c>
      <c r="Y2016" s="71">
        <f t="shared" si="226"/>
        <v>-5.7573073516386177</v>
      </c>
      <c r="Z2016" s="72">
        <v>2266</v>
      </c>
      <c r="AA2016" s="72">
        <v>2281</v>
      </c>
      <c r="AB2016" s="72">
        <v>2255</v>
      </c>
      <c r="AC2016" s="72">
        <v>2261</v>
      </c>
      <c r="AD2016" s="72">
        <v>6200</v>
      </c>
      <c r="AE2016" s="72">
        <v>2258</v>
      </c>
      <c r="AF2016" s="72">
        <v>2258</v>
      </c>
      <c r="AG2016" s="72">
        <v>2247</v>
      </c>
      <c r="AH2016" s="72">
        <v>2247</v>
      </c>
      <c r="AI2016" s="72">
        <v>1100</v>
      </c>
      <c r="AJ2016" s="72">
        <v>2248</v>
      </c>
      <c r="AK2016" s="72">
        <v>2252</v>
      </c>
      <c r="AL2016" s="72">
        <v>2246</v>
      </c>
      <c r="AM2016" s="72">
        <v>2252</v>
      </c>
      <c r="AN2016" s="72">
        <v>700</v>
      </c>
      <c r="AO2016" s="72">
        <v>2253</v>
      </c>
      <c r="AP2016" s="72">
        <v>2253</v>
      </c>
      <c r="AQ2016" s="72">
        <v>2253</v>
      </c>
      <c r="AR2016" s="72">
        <v>2253</v>
      </c>
      <c r="AS2016" s="72">
        <v>300</v>
      </c>
      <c r="AT2016" s="72">
        <v>2253</v>
      </c>
      <c r="AU2016" s="72">
        <v>2253</v>
      </c>
      <c r="AV2016" s="72">
        <v>2249</v>
      </c>
      <c r="AW2016" s="72">
        <v>2253</v>
      </c>
      <c r="AX2016" s="72">
        <v>1600</v>
      </c>
      <c r="AY2016" s="72">
        <v>2253</v>
      </c>
      <c r="AZ2016" s="72">
        <v>2257</v>
      </c>
      <c r="BA2016" s="72">
        <v>2253</v>
      </c>
      <c r="BB2016" s="72">
        <v>2255</v>
      </c>
      <c r="BC2016" s="72">
        <v>2500</v>
      </c>
    </row>
    <row r="2017" spans="1:55" s="72" customFormat="1" ht="27">
      <c r="A2017" s="15" t="s">
        <v>18</v>
      </c>
      <c r="B2017" s="30">
        <v>18</v>
      </c>
      <c r="C2017" s="30">
        <v>6615</v>
      </c>
      <c r="D2017" s="10" t="s">
        <v>122</v>
      </c>
      <c r="E2017" s="15" t="s">
        <v>20</v>
      </c>
      <c r="F2017" s="15" t="s">
        <v>1198</v>
      </c>
      <c r="G2017" s="50">
        <v>2248</v>
      </c>
      <c r="H2017" s="50">
        <v>122</v>
      </c>
      <c r="I2017" s="58">
        <v>5.74E-2</v>
      </c>
      <c r="J2017" s="50">
        <v>67300</v>
      </c>
      <c r="K2017" s="50">
        <v>2260</v>
      </c>
      <c r="L2017" s="53">
        <v>2170</v>
      </c>
      <c r="M2017" s="63">
        <f t="shared" si="222"/>
        <v>0.13333333333333333</v>
      </c>
      <c r="N2017" s="42" t="str">
        <f>IFERROR(VLOOKUP(C2017, マスタ!$E$2:$G$33, 3, TRUE), "")</f>
        <v>電気</v>
      </c>
      <c r="O2017" s="15" t="str">
        <f>IF(F2017 = "", "", TEXT( WORKDAY(TEXT(LEFT(F2017, FIND("(", F2017) - 1), "yyyy/mm/dd"), 1, マスタ!$A$2:$A$106), "yyyymmdd"))</f>
        <v>20171002</v>
      </c>
      <c r="P2017" s="16">
        <v>43010</v>
      </c>
      <c r="Q2017" s="56">
        <v>2247</v>
      </c>
      <c r="R2017" s="56">
        <v>2256</v>
      </c>
      <c r="S2017" s="56">
        <v>2166</v>
      </c>
      <c r="T2017" s="15" t="str">
        <f t="shared" si="223"/>
        <v>無</v>
      </c>
      <c r="U2017" s="15" t="str">
        <f t="shared" si="224"/>
        <v>有</v>
      </c>
      <c r="V2017" s="67">
        <f t="shared" si="225"/>
        <v>-4.4483985765120249E-4</v>
      </c>
      <c r="W2017" s="17" t="s">
        <v>966</v>
      </c>
      <c r="X2017" s="46">
        <v>-22</v>
      </c>
      <c r="Y2017" s="71">
        <f t="shared" si="226"/>
        <v>-9.7864768683274015</v>
      </c>
      <c r="Z2017" s="72">
        <v>2247</v>
      </c>
      <c r="AA2017" s="72">
        <v>2248</v>
      </c>
      <c r="AB2017" s="72">
        <v>2237</v>
      </c>
      <c r="AC2017" s="72">
        <v>2237</v>
      </c>
      <c r="AD2017" s="72">
        <v>3500</v>
      </c>
      <c r="AE2017" s="72">
        <v>2236</v>
      </c>
      <c r="AF2017" s="72">
        <v>2236</v>
      </c>
      <c r="AG2017" s="72">
        <v>2215</v>
      </c>
      <c r="AH2017" s="72">
        <v>2215</v>
      </c>
      <c r="AI2017" s="72">
        <v>500</v>
      </c>
      <c r="AJ2017" s="72">
        <v>2210</v>
      </c>
      <c r="AK2017" s="72">
        <v>2210</v>
      </c>
      <c r="AL2017" s="72">
        <v>2201</v>
      </c>
      <c r="AM2017" s="72">
        <v>2207</v>
      </c>
      <c r="AN2017" s="72">
        <v>1500</v>
      </c>
      <c r="AO2017" s="72">
        <v>2210</v>
      </c>
      <c r="AP2017" s="72">
        <v>2210</v>
      </c>
      <c r="AQ2017" s="72">
        <v>2203</v>
      </c>
      <c r="AR2017" s="72">
        <v>2207</v>
      </c>
      <c r="AS2017" s="72">
        <v>1300</v>
      </c>
      <c r="AT2017" s="72">
        <v>2210</v>
      </c>
      <c r="AU2017" s="72">
        <v>2221</v>
      </c>
      <c r="AV2017" s="72">
        <v>2210</v>
      </c>
      <c r="AW2017" s="72">
        <v>2216</v>
      </c>
      <c r="AX2017" s="72">
        <v>2000</v>
      </c>
      <c r="AY2017" s="72">
        <v>2206</v>
      </c>
      <c r="AZ2017" s="72">
        <v>2207</v>
      </c>
      <c r="BA2017" s="72">
        <v>2203</v>
      </c>
      <c r="BB2017" s="72">
        <v>2203</v>
      </c>
      <c r="BC2017" s="72">
        <v>1400</v>
      </c>
    </row>
    <row r="2018" spans="1:55" s="72" customFormat="1" ht="27">
      <c r="A2018" s="15" t="s">
        <v>18</v>
      </c>
      <c r="B2018" s="30">
        <v>19</v>
      </c>
      <c r="C2018" s="30">
        <v>1712</v>
      </c>
      <c r="D2018" s="10" t="s">
        <v>306</v>
      </c>
      <c r="E2018" s="15" t="s">
        <v>20</v>
      </c>
      <c r="F2018" s="15" t="s">
        <v>1198</v>
      </c>
      <c r="G2018" s="50">
        <v>1418</v>
      </c>
      <c r="H2018" s="50">
        <v>76</v>
      </c>
      <c r="I2018" s="58">
        <v>5.6599999999999998E-2</v>
      </c>
      <c r="J2018" s="50">
        <v>49900</v>
      </c>
      <c r="K2018" s="50">
        <v>1428</v>
      </c>
      <c r="L2018" s="53">
        <v>1350</v>
      </c>
      <c r="M2018" s="63">
        <f t="shared" si="222"/>
        <v>0.12820512820512819</v>
      </c>
      <c r="N2018" s="42" t="str">
        <f>IFERROR(VLOOKUP(C2018, マスタ!$E$2:$G$33, 3, TRUE), "")</f>
        <v>建設</v>
      </c>
      <c r="O2018" s="15" t="str">
        <f>IF(F2018 = "", "", TEXT( WORKDAY(TEXT(LEFT(F2018, FIND("(", F2018) - 1), "yyyy/mm/dd"), 1, マスタ!$A$2:$A$106), "yyyymmdd"))</f>
        <v>20171002</v>
      </c>
      <c r="P2018" s="16">
        <v>43010</v>
      </c>
      <c r="Q2018" s="56">
        <v>1404</v>
      </c>
      <c r="R2018" s="56">
        <v>1404</v>
      </c>
      <c r="S2018" s="56">
        <v>1368</v>
      </c>
      <c r="T2018" s="15" t="str">
        <f t="shared" si="223"/>
        <v>無</v>
      </c>
      <c r="U2018" s="15" t="str">
        <f t="shared" si="224"/>
        <v>有</v>
      </c>
      <c r="V2018" s="67">
        <f t="shared" si="225"/>
        <v>-9.873060648801113E-3</v>
      </c>
      <c r="W2018" s="17" t="s">
        <v>966</v>
      </c>
      <c r="X2018" s="46">
        <v>-14</v>
      </c>
      <c r="Y2018" s="71">
        <f t="shared" si="226"/>
        <v>-9.873060648801129</v>
      </c>
      <c r="Z2018" s="72">
        <v>1404</v>
      </c>
      <c r="AA2018" s="72">
        <v>1404</v>
      </c>
      <c r="AB2018" s="72">
        <v>1390</v>
      </c>
      <c r="AC2018" s="72">
        <v>1391</v>
      </c>
      <c r="AD2018" s="72">
        <v>2700</v>
      </c>
      <c r="AE2018" s="72">
        <v>1382</v>
      </c>
      <c r="AF2018" s="72">
        <v>1385</v>
      </c>
      <c r="AG2018" s="72">
        <v>1379</v>
      </c>
      <c r="AH2018" s="72">
        <v>1385</v>
      </c>
      <c r="AI2018" s="72">
        <v>1100</v>
      </c>
      <c r="AN2018" s="72">
        <v>0</v>
      </c>
      <c r="AO2018" s="72">
        <v>1385</v>
      </c>
      <c r="AP2018" s="72">
        <v>1385</v>
      </c>
      <c r="AQ2018" s="72">
        <v>1385</v>
      </c>
      <c r="AR2018" s="72">
        <v>1385</v>
      </c>
      <c r="AS2018" s="72">
        <v>100</v>
      </c>
      <c r="AT2018" s="72">
        <v>1386</v>
      </c>
      <c r="AU2018" s="72">
        <v>1386</v>
      </c>
      <c r="AV2018" s="72">
        <v>1386</v>
      </c>
      <c r="AW2018" s="72">
        <v>1386</v>
      </c>
      <c r="AX2018" s="72">
        <v>100</v>
      </c>
      <c r="AY2018" s="72">
        <v>1385</v>
      </c>
      <c r="AZ2018" s="72">
        <v>1385</v>
      </c>
      <c r="BA2018" s="72">
        <v>1379</v>
      </c>
      <c r="BB2018" s="72">
        <v>1379</v>
      </c>
      <c r="BC2018" s="72">
        <v>1400</v>
      </c>
    </row>
    <row r="2019" spans="1:55" s="72" customFormat="1" ht="15">
      <c r="A2019" s="15" t="s">
        <v>18</v>
      </c>
      <c r="B2019" s="30">
        <v>20</v>
      </c>
      <c r="C2019" s="30">
        <v>4528</v>
      </c>
      <c r="D2019" s="10" t="s">
        <v>1078</v>
      </c>
      <c r="E2019" s="15" t="s">
        <v>20</v>
      </c>
      <c r="F2019" s="15" t="s">
        <v>1198</v>
      </c>
      <c r="G2019" s="50">
        <v>2549.5</v>
      </c>
      <c r="H2019" s="50">
        <v>129</v>
      </c>
      <c r="I2019" s="58">
        <v>5.33E-2</v>
      </c>
      <c r="J2019" s="50">
        <v>7082300</v>
      </c>
      <c r="K2019" s="50">
        <v>2558</v>
      </c>
      <c r="L2019" s="53">
        <v>2444.5</v>
      </c>
      <c r="M2019" s="63">
        <f t="shared" si="222"/>
        <v>7.4889867841409691E-2</v>
      </c>
      <c r="N2019" s="42" t="str">
        <f>IFERROR(VLOOKUP(C2019, マスタ!$E$2:$G$33, 3, TRUE), "")</f>
        <v>化学・医薬品</v>
      </c>
      <c r="O2019" s="15" t="str">
        <f>IF(F2019 = "", "", TEXT( WORKDAY(TEXT(LEFT(F2019, FIND("(", F2019) - 1), "yyyy/mm/dd"), 1, マスタ!$A$2:$A$106), "yyyymmdd"))</f>
        <v>20171002</v>
      </c>
      <c r="P2019" s="16">
        <v>43010</v>
      </c>
      <c r="Q2019" s="56">
        <v>2580</v>
      </c>
      <c r="R2019" s="56">
        <v>2645</v>
      </c>
      <c r="S2019" s="56">
        <v>2580</v>
      </c>
      <c r="T2019" s="15" t="str">
        <f t="shared" si="223"/>
        <v>有</v>
      </c>
      <c r="U2019" s="15" t="str">
        <f t="shared" si="224"/>
        <v>無</v>
      </c>
      <c r="V2019" s="67">
        <f t="shared" si="225"/>
        <v>1.1963130025495206E-2</v>
      </c>
      <c r="W2019" s="17" t="s">
        <v>968</v>
      </c>
      <c r="X2019" s="46">
        <v>50</v>
      </c>
      <c r="Y2019" s="71">
        <f t="shared" si="226"/>
        <v>19.611688566385567</v>
      </c>
      <c r="Z2019" s="72">
        <v>2580</v>
      </c>
      <c r="AA2019" s="72">
        <v>2613</v>
      </c>
      <c r="AB2019" s="72">
        <v>2580</v>
      </c>
      <c r="AC2019" s="72">
        <v>2607</v>
      </c>
      <c r="AD2019" s="72">
        <v>730100</v>
      </c>
      <c r="AE2019" s="72">
        <v>2607.5</v>
      </c>
      <c r="AF2019" s="72">
        <v>2620.5</v>
      </c>
      <c r="AG2019" s="72">
        <v>2606</v>
      </c>
      <c r="AH2019" s="72">
        <v>2614.5</v>
      </c>
      <c r="AI2019" s="72">
        <v>272000</v>
      </c>
      <c r="AJ2019" s="72">
        <v>2615</v>
      </c>
      <c r="AK2019" s="72">
        <v>2636</v>
      </c>
      <c r="AL2019" s="72">
        <v>2614</v>
      </c>
      <c r="AM2019" s="72">
        <v>2635</v>
      </c>
      <c r="AN2019" s="72">
        <v>253500</v>
      </c>
      <c r="AO2019" s="72">
        <v>2636</v>
      </c>
      <c r="AP2019" s="72">
        <v>2645</v>
      </c>
      <c r="AQ2019" s="72">
        <v>2617</v>
      </c>
      <c r="AR2019" s="72">
        <v>2626</v>
      </c>
      <c r="AS2019" s="72">
        <v>276100</v>
      </c>
      <c r="AT2019" s="72">
        <v>2627</v>
      </c>
      <c r="AU2019" s="72">
        <v>2639.5</v>
      </c>
      <c r="AV2019" s="72">
        <v>2620.5</v>
      </c>
      <c r="AW2019" s="72">
        <v>2634.5</v>
      </c>
      <c r="AX2019" s="72">
        <v>193600</v>
      </c>
      <c r="AY2019" s="72">
        <v>2635.5</v>
      </c>
      <c r="AZ2019" s="72">
        <v>2642</v>
      </c>
      <c r="BA2019" s="72">
        <v>2633</v>
      </c>
      <c r="BB2019" s="72">
        <v>2636</v>
      </c>
      <c r="BC2019" s="72">
        <v>174800</v>
      </c>
    </row>
    <row r="2020" spans="1:55" s="72" customFormat="1" ht="27">
      <c r="A2020" s="15" t="s">
        <v>18</v>
      </c>
      <c r="B2020" s="30">
        <v>21</v>
      </c>
      <c r="C2020" s="30">
        <v>6093</v>
      </c>
      <c r="D2020" s="10" t="s">
        <v>106</v>
      </c>
      <c r="E2020" s="15" t="s">
        <v>20</v>
      </c>
      <c r="F2020" s="15" t="s">
        <v>1198</v>
      </c>
      <c r="G2020" s="50">
        <v>3800</v>
      </c>
      <c r="H2020" s="50">
        <v>190</v>
      </c>
      <c r="I2020" s="58">
        <v>5.2600000000000001E-2</v>
      </c>
      <c r="J2020" s="50">
        <v>198200</v>
      </c>
      <c r="K2020" s="50">
        <v>3800</v>
      </c>
      <c r="L2020" s="53">
        <v>3590</v>
      </c>
      <c r="M2020" s="63">
        <f t="shared" si="222"/>
        <v>0</v>
      </c>
      <c r="N2020" s="42" t="str">
        <f>IFERROR(VLOOKUP(C2020, マスタ!$E$2:$G$33, 3, TRUE), "")</f>
        <v>機械</v>
      </c>
      <c r="O2020" s="15" t="str">
        <f>IF(F2020 = "", "", TEXT( WORKDAY(TEXT(LEFT(F2020, FIND("(", F2020) - 1), "yyyy/mm/dd"), 1, マスタ!$A$2:$A$106), "yyyymmdd"))</f>
        <v>20171002</v>
      </c>
      <c r="P2020" s="16">
        <v>43010</v>
      </c>
      <c r="Q2020" s="56">
        <v>3820</v>
      </c>
      <c r="R2020" s="56">
        <v>3835</v>
      </c>
      <c r="S2020" s="56">
        <v>3630</v>
      </c>
      <c r="T2020" s="15" t="str">
        <f t="shared" si="223"/>
        <v>無</v>
      </c>
      <c r="U2020" s="15" t="str">
        <f t="shared" si="224"/>
        <v>有</v>
      </c>
      <c r="V2020" s="67">
        <f t="shared" si="225"/>
        <v>5.2631578947368585E-3</v>
      </c>
      <c r="W2020" s="17" t="s">
        <v>966</v>
      </c>
      <c r="X2020" s="46">
        <v>-38</v>
      </c>
      <c r="Y2020" s="71">
        <f t="shared" si="226"/>
        <v>-10</v>
      </c>
      <c r="Z2020" s="72">
        <v>3820</v>
      </c>
      <c r="AA2020" s="72">
        <v>3835</v>
      </c>
      <c r="AB2020" s="72">
        <v>3730</v>
      </c>
      <c r="AC2020" s="72">
        <v>3735</v>
      </c>
      <c r="AD2020" s="72">
        <v>30000</v>
      </c>
      <c r="AE2020" s="72">
        <v>3730</v>
      </c>
      <c r="AF2020" s="72">
        <v>3745</v>
      </c>
      <c r="AG2020" s="72">
        <v>3715</v>
      </c>
      <c r="AH2020" s="72">
        <v>3730</v>
      </c>
      <c r="AI2020" s="72">
        <v>8600</v>
      </c>
      <c r="AJ2020" s="72">
        <v>3725</v>
      </c>
      <c r="AK2020" s="72">
        <v>3755</v>
      </c>
      <c r="AL2020" s="72">
        <v>3725</v>
      </c>
      <c r="AM2020" s="72">
        <v>3740</v>
      </c>
      <c r="AN2020" s="72">
        <v>7100</v>
      </c>
      <c r="AO2020" s="72">
        <v>3755</v>
      </c>
      <c r="AP2020" s="72">
        <v>3775</v>
      </c>
      <c r="AQ2020" s="72">
        <v>3745</v>
      </c>
      <c r="AR2020" s="72">
        <v>3775</v>
      </c>
      <c r="AS2020" s="72">
        <v>2300</v>
      </c>
      <c r="AT2020" s="72">
        <v>3775</v>
      </c>
      <c r="AU2020" s="72">
        <v>3795</v>
      </c>
      <c r="AV2020" s="72">
        <v>3765</v>
      </c>
      <c r="AW2020" s="72">
        <v>3770</v>
      </c>
      <c r="AX2020" s="72">
        <v>4200</v>
      </c>
      <c r="AY2020" s="72">
        <v>3765</v>
      </c>
      <c r="AZ2020" s="72">
        <v>3765</v>
      </c>
      <c r="BA2020" s="72">
        <v>3705</v>
      </c>
      <c r="BB2020" s="72">
        <v>3725</v>
      </c>
      <c r="BC2020" s="72">
        <v>14800</v>
      </c>
    </row>
    <row r="2021" spans="1:55" s="72" customFormat="1" ht="15">
      <c r="A2021" s="15" t="s">
        <v>18</v>
      </c>
      <c r="B2021" s="30">
        <v>23</v>
      </c>
      <c r="C2021" s="30">
        <v>7856</v>
      </c>
      <c r="D2021" s="10" t="s">
        <v>418</v>
      </c>
      <c r="E2021" s="15" t="s">
        <v>20</v>
      </c>
      <c r="F2021" s="15" t="s">
        <v>1198</v>
      </c>
      <c r="G2021" s="50">
        <v>3980</v>
      </c>
      <c r="H2021" s="50">
        <v>195</v>
      </c>
      <c r="I2021" s="58">
        <v>5.1499999999999997E-2</v>
      </c>
      <c r="J2021" s="50">
        <v>86500</v>
      </c>
      <c r="K2021" s="50">
        <v>4010</v>
      </c>
      <c r="L2021" s="53">
        <v>3800</v>
      </c>
      <c r="M2021" s="63">
        <f t="shared" si="222"/>
        <v>0.14285714285714285</v>
      </c>
      <c r="N2021" s="42" t="str">
        <f>IFERROR(VLOOKUP(C2021, マスタ!$E$2:$G$33, 3, TRUE), "")</f>
        <v>その他製品</v>
      </c>
      <c r="O2021" s="15" t="str">
        <f>IF(F2021 = "", "", TEXT( WORKDAY(TEXT(LEFT(F2021, FIND("(", F2021) - 1), "yyyy/mm/dd"), 1, マスタ!$A$2:$A$106), "yyyymmdd"))</f>
        <v>20171002</v>
      </c>
      <c r="P2021" s="16">
        <v>43010</v>
      </c>
      <c r="Q2021" s="56">
        <v>4035</v>
      </c>
      <c r="R2021" s="56">
        <v>4050</v>
      </c>
      <c r="S2021" s="56">
        <v>3930</v>
      </c>
      <c r="T2021" s="15" t="str">
        <f t="shared" si="223"/>
        <v>無</v>
      </c>
      <c r="U2021" s="15" t="str">
        <f t="shared" si="224"/>
        <v>有</v>
      </c>
      <c r="V2021" s="67">
        <f t="shared" si="225"/>
        <v>1.3819095477386911E-2</v>
      </c>
      <c r="W2021" s="17" t="s">
        <v>966</v>
      </c>
      <c r="X2021" s="46">
        <v>-39</v>
      </c>
      <c r="Y2021" s="71">
        <f t="shared" si="226"/>
        <v>-9.7989949748743719</v>
      </c>
      <c r="Z2021" s="72">
        <v>4035</v>
      </c>
      <c r="AA2021" s="72">
        <v>4050</v>
      </c>
      <c r="AB2021" s="72">
        <v>3980</v>
      </c>
      <c r="AC2021" s="72">
        <v>3980</v>
      </c>
      <c r="AD2021" s="72">
        <v>17700</v>
      </c>
      <c r="AE2021" s="72">
        <v>3985</v>
      </c>
      <c r="AF2021" s="72">
        <v>3990</v>
      </c>
      <c r="AG2021" s="72">
        <v>3935</v>
      </c>
      <c r="AH2021" s="72">
        <v>3940</v>
      </c>
      <c r="AI2021" s="72">
        <v>2500</v>
      </c>
      <c r="AJ2021" s="72">
        <v>3940</v>
      </c>
      <c r="AK2021" s="72">
        <v>3950</v>
      </c>
      <c r="AL2021" s="72">
        <v>3930</v>
      </c>
      <c r="AM2021" s="72">
        <v>3950</v>
      </c>
      <c r="AN2021" s="72">
        <v>2800</v>
      </c>
      <c r="AO2021" s="72">
        <v>3960</v>
      </c>
      <c r="AP2021" s="72">
        <v>3990</v>
      </c>
      <c r="AQ2021" s="72">
        <v>3960</v>
      </c>
      <c r="AR2021" s="72">
        <v>3990</v>
      </c>
      <c r="AS2021" s="72">
        <v>1300</v>
      </c>
      <c r="AT2021" s="72">
        <v>3990</v>
      </c>
      <c r="AU2021" s="72">
        <v>3990</v>
      </c>
      <c r="AV2021" s="72">
        <v>3990</v>
      </c>
      <c r="AW2021" s="72">
        <v>3990</v>
      </c>
      <c r="AX2021" s="72">
        <v>900</v>
      </c>
      <c r="AY2021" s="72">
        <v>3985</v>
      </c>
      <c r="AZ2021" s="72">
        <v>3990</v>
      </c>
      <c r="BA2021" s="72">
        <v>3975</v>
      </c>
      <c r="BB2021" s="72">
        <v>3990</v>
      </c>
      <c r="BC2021" s="72">
        <v>1100</v>
      </c>
    </row>
    <row r="2022" spans="1:55" s="72" customFormat="1" ht="15">
      <c r="A2022" s="15" t="s">
        <v>18</v>
      </c>
      <c r="B2022" s="30">
        <v>25</v>
      </c>
      <c r="C2022" s="30">
        <v>2737</v>
      </c>
      <c r="D2022" s="10" t="s">
        <v>374</v>
      </c>
      <c r="E2022" s="15" t="s">
        <v>20</v>
      </c>
      <c r="F2022" s="15" t="s">
        <v>1198</v>
      </c>
      <c r="G2022" s="50">
        <v>3065</v>
      </c>
      <c r="H2022" s="50">
        <v>143</v>
      </c>
      <c r="I2022" s="58">
        <v>4.8899999999999999E-2</v>
      </c>
      <c r="J2022" s="50">
        <v>21500</v>
      </c>
      <c r="K2022" s="50">
        <v>3070</v>
      </c>
      <c r="L2022" s="53">
        <v>2887</v>
      </c>
      <c r="M2022" s="63">
        <f t="shared" si="222"/>
        <v>2.7322404371584699E-2</v>
      </c>
      <c r="N2022" s="42" t="str">
        <f>IFERROR(VLOOKUP(C2022, マスタ!$E$2:$G$33, 3, TRUE), "")</f>
        <v>食品</v>
      </c>
      <c r="O2022" s="15" t="str">
        <f>IF(F2022 = "", "", TEXT( WORKDAY(TEXT(LEFT(F2022, FIND("(", F2022) - 1), "yyyy/mm/dd"), 1, マスタ!$A$2:$A$106), "yyyymmdd"))</f>
        <v>20171002</v>
      </c>
      <c r="P2022" s="16">
        <v>43010</v>
      </c>
      <c r="Q2022" s="56">
        <v>3060</v>
      </c>
      <c r="R2022" s="56">
        <v>3060</v>
      </c>
      <c r="S2022" s="56">
        <v>2956</v>
      </c>
      <c r="T2022" s="15" t="str">
        <f t="shared" si="223"/>
        <v>無</v>
      </c>
      <c r="U2022" s="15" t="str">
        <f t="shared" si="224"/>
        <v>有</v>
      </c>
      <c r="V2022" s="67">
        <f t="shared" si="225"/>
        <v>-1.6313213703099683E-3</v>
      </c>
      <c r="W2022" s="17" t="s">
        <v>966</v>
      </c>
      <c r="X2022" s="46">
        <v>-30</v>
      </c>
      <c r="Y2022" s="71">
        <f t="shared" si="226"/>
        <v>-9.7879282218597048</v>
      </c>
      <c r="Z2022" s="72">
        <v>3060</v>
      </c>
      <c r="AA2022" s="72">
        <v>3060</v>
      </c>
      <c r="AB2022" s="72">
        <v>3040</v>
      </c>
      <c r="AC2022" s="72">
        <v>3040</v>
      </c>
      <c r="AD2022" s="72">
        <v>1400</v>
      </c>
      <c r="AI2022" s="72">
        <v>0</v>
      </c>
      <c r="AJ2022" s="72">
        <v>3025</v>
      </c>
      <c r="AK2022" s="72">
        <v>3025</v>
      </c>
      <c r="AL2022" s="72">
        <v>3025</v>
      </c>
      <c r="AM2022" s="72">
        <v>3025</v>
      </c>
      <c r="AN2022" s="72">
        <v>300</v>
      </c>
      <c r="AS2022" s="72">
        <v>0</v>
      </c>
      <c r="AT2022" s="72">
        <v>3030</v>
      </c>
      <c r="AU2022" s="72">
        <v>3030</v>
      </c>
      <c r="AV2022" s="72">
        <v>3000</v>
      </c>
      <c r="AW2022" s="72">
        <v>3000</v>
      </c>
      <c r="AX2022" s="72">
        <v>1600</v>
      </c>
      <c r="AY2022" s="72">
        <v>3005</v>
      </c>
      <c r="AZ2022" s="72">
        <v>3005</v>
      </c>
      <c r="BA2022" s="72">
        <v>2992</v>
      </c>
      <c r="BB2022" s="72">
        <v>2992</v>
      </c>
      <c r="BC2022" s="72">
        <v>500</v>
      </c>
    </row>
    <row r="2023" spans="1:55" s="72" customFormat="1" ht="15">
      <c r="A2023" s="15" t="s">
        <v>18</v>
      </c>
      <c r="B2023" s="30">
        <v>27</v>
      </c>
      <c r="C2023" s="30">
        <v>7820</v>
      </c>
      <c r="D2023" s="10" t="s">
        <v>1201</v>
      </c>
      <c r="E2023" s="15" t="s">
        <v>20</v>
      </c>
      <c r="F2023" s="15" t="s">
        <v>1198</v>
      </c>
      <c r="G2023" s="50">
        <v>1677</v>
      </c>
      <c r="H2023" s="50">
        <v>77</v>
      </c>
      <c r="I2023" s="58">
        <v>4.8099999999999997E-2</v>
      </c>
      <c r="J2023" s="50">
        <v>110600</v>
      </c>
      <c r="K2023" s="50">
        <v>1687</v>
      </c>
      <c r="L2023" s="53">
        <v>1613</v>
      </c>
      <c r="M2023" s="63">
        <f t="shared" si="222"/>
        <v>0.13513513513513514</v>
      </c>
      <c r="N2023" s="42" t="str">
        <f>IFERROR(VLOOKUP(C2023, マスタ!$E$2:$G$33, 3, TRUE), "")</f>
        <v>その他製品</v>
      </c>
      <c r="O2023" s="15" t="str">
        <f>IF(F2023 = "", "", TEXT( WORKDAY(TEXT(LEFT(F2023, FIND("(", F2023) - 1), "yyyy/mm/dd"), 1, マスタ!$A$2:$A$106), "yyyymmdd"))</f>
        <v>20171002</v>
      </c>
      <c r="P2023" s="16">
        <v>43010</v>
      </c>
      <c r="Q2023" s="56">
        <v>1690</v>
      </c>
      <c r="R2023" s="56">
        <v>1724</v>
      </c>
      <c r="S2023" s="56">
        <v>1690</v>
      </c>
      <c r="T2023" s="15" t="str">
        <f t="shared" si="223"/>
        <v>有</v>
      </c>
      <c r="U2023" s="15" t="str">
        <f t="shared" si="224"/>
        <v>無</v>
      </c>
      <c r="V2023" s="67">
        <f t="shared" si="225"/>
        <v>7.7519379844961378E-3</v>
      </c>
      <c r="W2023" s="17" t="s">
        <v>968</v>
      </c>
      <c r="X2023" s="46">
        <v>33</v>
      </c>
      <c r="Y2023" s="71">
        <f t="shared" si="226"/>
        <v>19.677996422182471</v>
      </c>
      <c r="Z2023" s="72">
        <v>1690</v>
      </c>
      <c r="AA2023" s="72">
        <v>1691</v>
      </c>
      <c r="AB2023" s="72">
        <v>1690</v>
      </c>
      <c r="AC2023" s="72">
        <v>1691</v>
      </c>
      <c r="AD2023" s="72">
        <v>8500</v>
      </c>
      <c r="AE2023" s="72">
        <v>1696</v>
      </c>
      <c r="AF2023" s="72">
        <v>1700</v>
      </c>
      <c r="AG2023" s="72">
        <v>1693</v>
      </c>
      <c r="AH2023" s="72">
        <v>1695</v>
      </c>
      <c r="AI2023" s="72">
        <v>5000</v>
      </c>
      <c r="AJ2023" s="72">
        <v>1698</v>
      </c>
      <c r="AK2023" s="72">
        <v>1698</v>
      </c>
      <c r="AL2023" s="72">
        <v>1695</v>
      </c>
      <c r="AM2023" s="72">
        <v>1695</v>
      </c>
      <c r="AN2023" s="72">
        <v>300</v>
      </c>
      <c r="AO2023" s="72">
        <v>1698</v>
      </c>
      <c r="AP2023" s="72">
        <v>1724</v>
      </c>
      <c r="AQ2023" s="72">
        <v>1698</v>
      </c>
      <c r="AR2023" s="72">
        <v>1724</v>
      </c>
      <c r="AS2023" s="72">
        <v>9000</v>
      </c>
      <c r="AT2023" s="72">
        <v>1721</v>
      </c>
      <c r="AU2023" s="72">
        <v>1723</v>
      </c>
      <c r="AV2023" s="72">
        <v>1720</v>
      </c>
      <c r="AW2023" s="72">
        <v>1720</v>
      </c>
      <c r="AX2023" s="72">
        <v>1000</v>
      </c>
      <c r="AY2023" s="72">
        <v>1719</v>
      </c>
      <c r="AZ2023" s="72">
        <v>1719</v>
      </c>
      <c r="BA2023" s="72">
        <v>1717</v>
      </c>
      <c r="BB2023" s="72">
        <v>1717</v>
      </c>
      <c r="BC2023" s="72">
        <v>400</v>
      </c>
    </row>
    <row r="2024" spans="1:55" s="72" customFormat="1" ht="27">
      <c r="A2024" s="15" t="s">
        <v>18</v>
      </c>
      <c r="B2024" s="30">
        <v>28</v>
      </c>
      <c r="C2024" s="30">
        <v>3654</v>
      </c>
      <c r="D2024" s="10" t="s">
        <v>535</v>
      </c>
      <c r="E2024" s="15" t="s">
        <v>20</v>
      </c>
      <c r="F2024" s="15" t="s">
        <v>1198</v>
      </c>
      <c r="G2024" s="50">
        <v>1899</v>
      </c>
      <c r="H2024" s="50">
        <v>87</v>
      </c>
      <c r="I2024" s="58">
        <v>4.8000000000000001E-2</v>
      </c>
      <c r="J2024" s="50">
        <v>100500</v>
      </c>
      <c r="K2024" s="50">
        <v>1922</v>
      </c>
      <c r="L2024" s="53">
        <v>1851</v>
      </c>
      <c r="M2024" s="63">
        <f t="shared" si="222"/>
        <v>0.323943661971831</v>
      </c>
      <c r="N2024" s="42" t="str">
        <f>IFERROR(VLOOKUP(C2024, マスタ!$E$2:$G$33, 3, TRUE), "")</f>
        <v>36</v>
      </c>
      <c r="O2024" s="15" t="str">
        <f>IF(F2024 = "", "", TEXT( WORKDAY(TEXT(LEFT(F2024, FIND("(", F2024) - 1), "yyyy/mm/dd"), 1, マスタ!$A$2:$A$106), "yyyymmdd"))</f>
        <v>20171002</v>
      </c>
      <c r="P2024" s="16">
        <v>43010</v>
      </c>
      <c r="Q2024" s="56">
        <v>1937</v>
      </c>
      <c r="R2024" s="56">
        <v>2020</v>
      </c>
      <c r="S2024" s="56">
        <v>1920</v>
      </c>
      <c r="T2024" s="15" t="str">
        <f t="shared" si="223"/>
        <v>有</v>
      </c>
      <c r="U2024" s="15" t="str">
        <f t="shared" si="224"/>
        <v>無</v>
      </c>
      <c r="V2024" s="67">
        <f t="shared" si="225"/>
        <v>2.0010531858873026E-2</v>
      </c>
      <c r="W2024" s="17" t="s">
        <v>968</v>
      </c>
      <c r="X2024" s="46">
        <v>37</v>
      </c>
      <c r="Y2024" s="71">
        <f t="shared" si="226"/>
        <v>19.483938915218534</v>
      </c>
      <c r="Z2024" s="72">
        <v>1937</v>
      </c>
      <c r="AA2024" s="72">
        <v>1990</v>
      </c>
      <c r="AB2024" s="72">
        <v>1926</v>
      </c>
      <c r="AC2024" s="72">
        <v>1988</v>
      </c>
      <c r="AD2024" s="72">
        <v>20600</v>
      </c>
      <c r="AE2024" s="72">
        <v>1994</v>
      </c>
      <c r="AF2024" s="72">
        <v>2020</v>
      </c>
      <c r="AG2024" s="72">
        <v>1985</v>
      </c>
      <c r="AH2024" s="72">
        <v>1987</v>
      </c>
      <c r="AI2024" s="72">
        <v>13200</v>
      </c>
      <c r="AJ2024" s="72">
        <v>1990</v>
      </c>
      <c r="AK2024" s="72">
        <v>1991</v>
      </c>
      <c r="AL2024" s="72">
        <v>1961</v>
      </c>
      <c r="AM2024" s="72">
        <v>1968</v>
      </c>
      <c r="AN2024" s="72">
        <v>3600</v>
      </c>
      <c r="AO2024" s="72">
        <v>1961</v>
      </c>
      <c r="AP2024" s="72">
        <v>2010</v>
      </c>
      <c r="AQ2024" s="72">
        <v>1961</v>
      </c>
      <c r="AR2024" s="72">
        <v>1999</v>
      </c>
      <c r="AS2024" s="72">
        <v>15200</v>
      </c>
      <c r="AT2024" s="72">
        <v>1999</v>
      </c>
      <c r="AU2024" s="72">
        <v>2003</v>
      </c>
      <c r="AV2024" s="72">
        <v>1990</v>
      </c>
      <c r="AW2024" s="72">
        <v>1990</v>
      </c>
      <c r="AX2024" s="72">
        <v>7800</v>
      </c>
      <c r="AY2024" s="72">
        <v>1989</v>
      </c>
      <c r="AZ2024" s="72">
        <v>1989</v>
      </c>
      <c r="BA2024" s="72">
        <v>1981</v>
      </c>
      <c r="BB2024" s="72">
        <v>1981</v>
      </c>
      <c r="BC2024" s="72">
        <v>1800</v>
      </c>
    </row>
    <row r="2025" spans="1:55" s="72" customFormat="1" ht="15">
      <c r="A2025" s="15" t="s">
        <v>18</v>
      </c>
      <c r="B2025" s="30">
        <v>29</v>
      </c>
      <c r="C2025" s="30">
        <v>6077</v>
      </c>
      <c r="D2025" s="10" t="s">
        <v>640</v>
      </c>
      <c r="E2025" s="15" t="s">
        <v>20</v>
      </c>
      <c r="F2025" s="15" t="s">
        <v>1198</v>
      </c>
      <c r="G2025" s="50">
        <v>1774</v>
      </c>
      <c r="H2025" s="50">
        <v>81</v>
      </c>
      <c r="I2025" s="58">
        <v>4.7800000000000002E-2</v>
      </c>
      <c r="J2025" s="50">
        <v>696500</v>
      </c>
      <c r="K2025" s="50">
        <v>1793</v>
      </c>
      <c r="L2025" s="53">
        <v>1693</v>
      </c>
      <c r="M2025" s="63">
        <f t="shared" si="197"/>
        <v>0.19</v>
      </c>
      <c r="N2025" s="42" t="str">
        <f>IFERROR(VLOOKUP(C2025, マスタ!$E$2:$G$33, 3, TRUE), "")</f>
        <v>機械</v>
      </c>
      <c r="O2025" s="15" t="str">
        <f>IF(F2025 = "", "", TEXT( WORKDAY(TEXT(LEFT(F2025, FIND("(", F2025) - 1), "yyyy/mm/dd"), 1, マスタ!$A$2:$A$106), "yyyymmdd"))</f>
        <v>20171002</v>
      </c>
      <c r="P2025" s="16">
        <v>43010</v>
      </c>
      <c r="Q2025" s="56">
        <v>1799</v>
      </c>
      <c r="R2025" s="56">
        <v>1812</v>
      </c>
      <c r="S2025" s="56">
        <v>1753</v>
      </c>
      <c r="T2025" s="15" t="str">
        <f t="shared" si="198"/>
        <v>無</v>
      </c>
      <c r="U2025" s="15" t="str">
        <f t="shared" si="199"/>
        <v>有</v>
      </c>
      <c r="V2025" s="67">
        <f t="shared" si="200"/>
        <v>1.4092446448703555E-2</v>
      </c>
      <c r="W2025" s="17" t="s">
        <v>966</v>
      </c>
      <c r="X2025" s="46">
        <v>-17</v>
      </c>
      <c r="Y2025" s="71">
        <f t="shared" si="201"/>
        <v>-9.5828635851183765</v>
      </c>
      <c r="Z2025" s="72">
        <v>1799</v>
      </c>
      <c r="AA2025" s="72">
        <v>1812</v>
      </c>
      <c r="AB2025" s="72">
        <v>1775</v>
      </c>
      <c r="AC2025" s="72">
        <v>1780</v>
      </c>
      <c r="AD2025" s="72">
        <v>64800</v>
      </c>
      <c r="AE2025" s="72">
        <v>1783</v>
      </c>
      <c r="AF2025" s="72">
        <v>1784</v>
      </c>
      <c r="AG2025" s="72">
        <v>1753</v>
      </c>
      <c r="AH2025" s="72">
        <v>1784</v>
      </c>
      <c r="AI2025" s="72">
        <v>21300</v>
      </c>
      <c r="AJ2025" s="72">
        <v>1781</v>
      </c>
      <c r="AK2025" s="72">
        <v>1783</v>
      </c>
      <c r="AL2025" s="72">
        <v>1774</v>
      </c>
      <c r="AM2025" s="72">
        <v>1774</v>
      </c>
      <c r="AN2025" s="72">
        <v>7900</v>
      </c>
      <c r="AO2025" s="72">
        <v>1775</v>
      </c>
      <c r="AP2025" s="72">
        <v>1778</v>
      </c>
      <c r="AQ2025" s="72">
        <v>1774</v>
      </c>
      <c r="AR2025" s="72">
        <v>1778</v>
      </c>
      <c r="AS2025" s="72">
        <v>1800</v>
      </c>
      <c r="AT2025" s="72">
        <v>1778</v>
      </c>
      <c r="AU2025" s="72">
        <v>1778</v>
      </c>
      <c r="AV2025" s="72">
        <v>1765</v>
      </c>
      <c r="AW2025" s="72">
        <v>1775</v>
      </c>
      <c r="AX2025" s="72">
        <v>9000</v>
      </c>
      <c r="AY2025" s="72">
        <v>1775</v>
      </c>
      <c r="AZ2025" s="72">
        <v>1784</v>
      </c>
      <c r="BA2025" s="72">
        <v>1775</v>
      </c>
      <c r="BB2025" s="72">
        <v>1782</v>
      </c>
      <c r="BC2025" s="72">
        <v>6800</v>
      </c>
    </row>
    <row r="2026" spans="1:55" s="72" customFormat="1" ht="15">
      <c r="A2026" s="15" t="s">
        <v>18</v>
      </c>
      <c r="B2026" s="30">
        <v>30</v>
      </c>
      <c r="C2026" s="30">
        <v>9716</v>
      </c>
      <c r="D2026" s="10" t="s">
        <v>1202</v>
      </c>
      <c r="E2026" s="15" t="s">
        <v>20</v>
      </c>
      <c r="F2026" s="15" t="s">
        <v>1198</v>
      </c>
      <c r="G2026" s="50">
        <v>2493</v>
      </c>
      <c r="H2026" s="50">
        <v>113</v>
      </c>
      <c r="I2026" s="58">
        <v>4.7500000000000001E-2</v>
      </c>
      <c r="J2026" s="50">
        <v>392000</v>
      </c>
      <c r="K2026" s="50">
        <v>2497</v>
      </c>
      <c r="L2026" s="53">
        <v>2413</v>
      </c>
      <c r="M2026" s="63">
        <f t="shared" si="197"/>
        <v>4.7619047619047616E-2</v>
      </c>
      <c r="N2026" s="42" t="str">
        <f>IFERROR(VLOOKUP(C2026, マスタ!$E$2:$G$33, 3, TRUE), "")</f>
        <v>サービス</v>
      </c>
      <c r="O2026" s="15" t="str">
        <f>IF(F2026 = "", "", TEXT( WORKDAY(TEXT(LEFT(F2026, FIND("(", F2026) - 1), "yyyy/mm/dd"), 1, マスタ!$A$2:$A$106), "yyyymmdd"))</f>
        <v>20171002</v>
      </c>
      <c r="P2026" s="16">
        <v>43010</v>
      </c>
      <c r="Q2026" s="56">
        <v>2493</v>
      </c>
      <c r="R2026" s="56">
        <v>2499</v>
      </c>
      <c r="S2026" s="56">
        <v>2440</v>
      </c>
      <c r="T2026" s="15" t="str">
        <f t="shared" si="198"/>
        <v>無</v>
      </c>
      <c r="U2026" s="15" t="str">
        <f t="shared" si="199"/>
        <v>有</v>
      </c>
      <c r="V2026" s="67">
        <f t="shared" si="200"/>
        <v>0</v>
      </c>
      <c r="W2026" s="17" t="s">
        <v>969</v>
      </c>
      <c r="X2026" s="46">
        <v>-18</v>
      </c>
      <c r="Y2026" s="71">
        <f t="shared" si="201"/>
        <v>-7.2202166064981954</v>
      </c>
      <c r="Z2026" s="72">
        <v>2493</v>
      </c>
      <c r="AA2026" s="72">
        <v>2493</v>
      </c>
      <c r="AB2026" s="72">
        <v>2482</v>
      </c>
      <c r="AC2026" s="72">
        <v>2490</v>
      </c>
      <c r="AD2026" s="72">
        <v>16300</v>
      </c>
      <c r="AE2026" s="72">
        <v>2487</v>
      </c>
      <c r="AF2026" s="72">
        <v>2487</v>
      </c>
      <c r="AG2026" s="72">
        <v>2474</v>
      </c>
      <c r="AH2026" s="72">
        <v>2478</v>
      </c>
      <c r="AI2026" s="72">
        <v>2800</v>
      </c>
      <c r="AJ2026" s="72">
        <v>2479</v>
      </c>
      <c r="AK2026" s="72">
        <v>2481</v>
      </c>
      <c r="AL2026" s="72">
        <v>2472</v>
      </c>
      <c r="AM2026" s="72">
        <v>2474</v>
      </c>
      <c r="AN2026" s="72">
        <v>2800</v>
      </c>
      <c r="AO2026" s="72">
        <v>2475</v>
      </c>
      <c r="AP2026" s="72">
        <v>2479</v>
      </c>
      <c r="AQ2026" s="72">
        <v>2472</v>
      </c>
      <c r="AR2026" s="72">
        <v>2474</v>
      </c>
      <c r="AS2026" s="72">
        <v>5600</v>
      </c>
      <c r="AT2026" s="72">
        <v>2473</v>
      </c>
      <c r="AU2026" s="72">
        <v>2481</v>
      </c>
      <c r="AV2026" s="72">
        <v>2472</v>
      </c>
      <c r="AW2026" s="72">
        <v>2475</v>
      </c>
      <c r="AX2026" s="72">
        <v>5400</v>
      </c>
      <c r="AY2026" s="72">
        <v>2477</v>
      </c>
      <c r="AZ2026" s="72">
        <v>2477</v>
      </c>
      <c r="BA2026" s="72">
        <v>2466</v>
      </c>
      <c r="BB2026" s="72">
        <v>2466</v>
      </c>
      <c r="BC2026" s="72">
        <v>4100</v>
      </c>
    </row>
    <row r="2027" spans="1:55" s="72" customFormat="1" ht="15">
      <c r="A2027" s="15" t="s">
        <v>18</v>
      </c>
      <c r="B2027" s="30">
        <v>31</v>
      </c>
      <c r="C2027" s="30">
        <v>4548</v>
      </c>
      <c r="D2027" s="10" t="s">
        <v>1203</v>
      </c>
      <c r="E2027" s="15" t="s">
        <v>20</v>
      </c>
      <c r="F2027" s="15" t="s">
        <v>1198</v>
      </c>
      <c r="G2027" s="50">
        <v>2034</v>
      </c>
      <c r="H2027" s="50">
        <v>92</v>
      </c>
      <c r="I2027" s="58">
        <v>4.7399999999999998E-2</v>
      </c>
      <c r="J2027" s="50">
        <v>250800</v>
      </c>
      <c r="K2027" s="50">
        <v>2039</v>
      </c>
      <c r="L2027" s="53">
        <v>1942</v>
      </c>
      <c r="M2027" s="63">
        <f t="shared" si="197"/>
        <v>5.1546391752577317E-2</v>
      </c>
      <c r="N2027" s="42" t="str">
        <f>IFERROR(VLOOKUP(C2027, マスタ!$E$2:$G$33, 3, TRUE), "")</f>
        <v>化学・医薬品</v>
      </c>
      <c r="O2027" s="15" t="str">
        <f>IF(F2027 = "", "", TEXT( WORKDAY(TEXT(LEFT(F2027, FIND("(", F2027) - 1), "yyyy/mm/dd"), 1, マスタ!$A$2:$A$106), "yyyymmdd"))</f>
        <v>20171002</v>
      </c>
      <c r="P2027" s="16">
        <v>43010</v>
      </c>
      <c r="Q2027" s="56">
        <v>2034</v>
      </c>
      <c r="R2027" s="56">
        <v>2050</v>
      </c>
      <c r="S2027" s="56">
        <v>2018</v>
      </c>
      <c r="T2027" s="15" t="str">
        <f t="shared" si="198"/>
        <v>無</v>
      </c>
      <c r="U2027" s="15" t="str">
        <f t="shared" si="199"/>
        <v>無</v>
      </c>
      <c r="V2027" s="67">
        <f t="shared" si="200"/>
        <v>0</v>
      </c>
      <c r="W2027" s="17" t="s">
        <v>967</v>
      </c>
      <c r="X2027" s="46">
        <v>11</v>
      </c>
      <c r="Y2027" s="71">
        <f t="shared" si="201"/>
        <v>5.4080629301868246</v>
      </c>
      <c r="Z2027" s="72">
        <v>2034</v>
      </c>
      <c r="AA2027" s="72">
        <v>2042</v>
      </c>
      <c r="AB2027" s="72">
        <v>2018</v>
      </c>
      <c r="AC2027" s="72">
        <v>2042</v>
      </c>
      <c r="AD2027" s="72">
        <v>32400</v>
      </c>
      <c r="AE2027" s="72">
        <v>2044</v>
      </c>
      <c r="AF2027" s="72">
        <v>2049</v>
      </c>
      <c r="AG2027" s="72">
        <v>2032</v>
      </c>
      <c r="AH2027" s="72">
        <v>2049</v>
      </c>
      <c r="AI2027" s="72">
        <v>7700</v>
      </c>
      <c r="AJ2027" s="72">
        <v>2048</v>
      </c>
      <c r="AK2027" s="72">
        <v>2048</v>
      </c>
      <c r="AL2027" s="72">
        <v>2040</v>
      </c>
      <c r="AM2027" s="72">
        <v>2044</v>
      </c>
      <c r="AN2027" s="72">
        <v>3100</v>
      </c>
      <c r="AO2027" s="72">
        <v>2044</v>
      </c>
      <c r="AP2027" s="72">
        <v>2050</v>
      </c>
      <c r="AQ2027" s="72">
        <v>2044</v>
      </c>
      <c r="AR2027" s="72">
        <v>2050</v>
      </c>
      <c r="AS2027" s="72">
        <v>2700</v>
      </c>
      <c r="AT2027" s="72">
        <v>2048</v>
      </c>
      <c r="AU2027" s="72">
        <v>2048</v>
      </c>
      <c r="AV2027" s="72">
        <v>2045</v>
      </c>
      <c r="AW2027" s="72">
        <v>2045</v>
      </c>
      <c r="AX2027" s="72">
        <v>900</v>
      </c>
      <c r="AY2027" s="72">
        <v>2044</v>
      </c>
      <c r="AZ2027" s="72">
        <v>2044</v>
      </c>
      <c r="BA2027" s="72">
        <v>2037</v>
      </c>
      <c r="BB2027" s="72">
        <v>2039</v>
      </c>
      <c r="BC2027" s="72">
        <v>5800</v>
      </c>
    </row>
    <row r="2028" spans="1:55" s="72" customFormat="1" ht="27">
      <c r="A2028" s="15" t="s">
        <v>18</v>
      </c>
      <c r="B2028" s="30">
        <v>32</v>
      </c>
      <c r="C2028" s="30">
        <v>2475</v>
      </c>
      <c r="D2028" s="10" t="s">
        <v>548</v>
      </c>
      <c r="E2028" s="15" t="s">
        <v>20</v>
      </c>
      <c r="F2028" s="15" t="s">
        <v>1198</v>
      </c>
      <c r="G2028" s="50">
        <v>2746</v>
      </c>
      <c r="H2028" s="50">
        <v>119</v>
      </c>
      <c r="I2028" s="58">
        <v>4.53E-2</v>
      </c>
      <c r="J2028" s="50">
        <v>125600</v>
      </c>
      <c r="K2028" s="50">
        <v>2747</v>
      </c>
      <c r="L2028" s="53">
        <v>2618</v>
      </c>
      <c r="M2028" s="63">
        <f t="shared" si="197"/>
        <v>7.7519379844961239E-3</v>
      </c>
      <c r="N2028" s="42" t="str">
        <f>IFERROR(VLOOKUP(C2028, マスタ!$E$2:$G$33, 3, TRUE), "")</f>
        <v>食品</v>
      </c>
      <c r="O2028" s="15" t="str">
        <f>IF(F2028 = "", "", TEXT( WORKDAY(TEXT(LEFT(F2028, FIND("(", F2028) - 1), "yyyy/mm/dd"), 1, マスタ!$A$2:$A$106), "yyyymmdd"))</f>
        <v>20171002</v>
      </c>
      <c r="P2028" s="16">
        <v>43010</v>
      </c>
      <c r="Q2028" s="56">
        <v>2746</v>
      </c>
      <c r="R2028" s="56">
        <v>2830</v>
      </c>
      <c r="S2028" s="56">
        <v>2708</v>
      </c>
      <c r="T2028" s="15" t="str">
        <f t="shared" si="198"/>
        <v>有</v>
      </c>
      <c r="U2028" s="15" t="str">
        <f t="shared" si="199"/>
        <v>有</v>
      </c>
      <c r="V2028" s="67">
        <f t="shared" si="200"/>
        <v>0</v>
      </c>
      <c r="W2028" s="17" t="s">
        <v>966</v>
      </c>
      <c r="X2028" s="46">
        <v>-27</v>
      </c>
      <c r="Y2028" s="71">
        <f t="shared" si="201"/>
        <v>-9.8324836125273123</v>
      </c>
      <c r="Z2028" s="72">
        <v>2746</v>
      </c>
      <c r="AA2028" s="72">
        <v>2746</v>
      </c>
      <c r="AB2028" s="72">
        <v>2708</v>
      </c>
      <c r="AC2028" s="72">
        <v>2726</v>
      </c>
      <c r="AD2028" s="72">
        <v>6500</v>
      </c>
      <c r="AE2028" s="72">
        <v>2727</v>
      </c>
      <c r="AF2028" s="72">
        <v>2727</v>
      </c>
      <c r="AG2028" s="72">
        <v>2710</v>
      </c>
      <c r="AH2028" s="72">
        <v>2718</v>
      </c>
      <c r="AI2028" s="72">
        <v>2300</v>
      </c>
      <c r="AJ2028" s="72">
        <v>2724</v>
      </c>
      <c r="AK2028" s="72">
        <v>2730</v>
      </c>
      <c r="AL2028" s="72">
        <v>2721</v>
      </c>
      <c r="AM2028" s="72">
        <v>2730</v>
      </c>
      <c r="AN2028" s="72">
        <v>600</v>
      </c>
      <c r="AO2028" s="72">
        <v>2731</v>
      </c>
      <c r="AP2028" s="72">
        <v>2750</v>
      </c>
      <c r="AQ2028" s="72">
        <v>2731</v>
      </c>
      <c r="AR2028" s="72">
        <v>2750</v>
      </c>
      <c r="AS2028" s="72">
        <v>2000</v>
      </c>
      <c r="AT2028" s="72">
        <v>2753</v>
      </c>
      <c r="AU2028" s="72">
        <v>2760</v>
      </c>
      <c r="AV2028" s="72">
        <v>2753</v>
      </c>
      <c r="AW2028" s="72">
        <v>2753</v>
      </c>
      <c r="AX2028" s="72">
        <v>1400</v>
      </c>
      <c r="AY2028" s="72">
        <v>2745</v>
      </c>
      <c r="AZ2028" s="72">
        <v>2746</v>
      </c>
      <c r="BA2028" s="72">
        <v>2741</v>
      </c>
      <c r="BB2028" s="72">
        <v>2741</v>
      </c>
      <c r="BC2028" s="72">
        <v>800</v>
      </c>
    </row>
    <row r="2029" spans="1:55" s="72" customFormat="1" ht="15">
      <c r="A2029" s="15" t="s">
        <v>18</v>
      </c>
      <c r="B2029" s="30">
        <v>33</v>
      </c>
      <c r="C2029" s="30">
        <v>6997</v>
      </c>
      <c r="D2029" s="10" t="s">
        <v>1204</v>
      </c>
      <c r="E2029" s="15" t="s">
        <v>20</v>
      </c>
      <c r="F2029" s="15" t="s">
        <v>1198</v>
      </c>
      <c r="G2029" s="50">
        <v>3990</v>
      </c>
      <c r="H2029" s="50">
        <v>170</v>
      </c>
      <c r="I2029" s="58">
        <v>4.4499999999999998E-2</v>
      </c>
      <c r="J2029" s="50">
        <v>425300</v>
      </c>
      <c r="K2029" s="50">
        <v>4000</v>
      </c>
      <c r="L2029" s="53">
        <v>3860</v>
      </c>
      <c r="M2029" s="63">
        <f t="shared" si="197"/>
        <v>7.1428571428571425E-2</v>
      </c>
      <c r="N2029" s="42" t="str">
        <f>IFERROR(VLOOKUP(C2029, マスタ!$E$2:$G$33, 3, TRUE), "")</f>
        <v>電気</v>
      </c>
      <c r="O2029" s="15" t="str">
        <f>IF(F2029 = "", "", TEXT( WORKDAY(TEXT(LEFT(F2029, FIND("(", F2029) - 1), "yyyy/mm/dd"), 1, マスタ!$A$2:$A$106), "yyyymmdd"))</f>
        <v>20171002</v>
      </c>
      <c r="P2029" s="16">
        <v>43010</v>
      </c>
      <c r="Q2029" s="56">
        <v>4010</v>
      </c>
      <c r="R2029" s="56">
        <v>4015</v>
      </c>
      <c r="S2029" s="56">
        <v>3915</v>
      </c>
      <c r="T2029" s="15" t="str">
        <f t="shared" si="198"/>
        <v>無</v>
      </c>
      <c r="U2029" s="15" t="str">
        <f t="shared" si="199"/>
        <v>有</v>
      </c>
      <c r="V2029" s="67">
        <f t="shared" si="200"/>
        <v>5.0125313283209127E-3</v>
      </c>
      <c r="W2029" s="17" t="s">
        <v>966</v>
      </c>
      <c r="X2029" s="46">
        <v>-39</v>
      </c>
      <c r="Y2029" s="71">
        <f t="shared" si="201"/>
        <v>-9.7744360902255636</v>
      </c>
      <c r="Z2029" s="72">
        <v>4010</v>
      </c>
      <c r="AA2029" s="72">
        <v>4015</v>
      </c>
      <c r="AB2029" s="72">
        <v>3990</v>
      </c>
      <c r="AC2029" s="72">
        <v>3995</v>
      </c>
      <c r="AD2029" s="72">
        <v>7300</v>
      </c>
      <c r="AE2029" s="72">
        <v>3990</v>
      </c>
      <c r="AF2029" s="72">
        <v>3995</v>
      </c>
      <c r="AG2029" s="72">
        <v>3975</v>
      </c>
      <c r="AH2029" s="72">
        <v>3990</v>
      </c>
      <c r="AI2029" s="72">
        <v>2300</v>
      </c>
      <c r="AJ2029" s="72">
        <v>3975</v>
      </c>
      <c r="AK2029" s="72">
        <v>3985</v>
      </c>
      <c r="AL2029" s="72">
        <v>3960</v>
      </c>
      <c r="AM2029" s="72">
        <v>3960</v>
      </c>
      <c r="AN2029" s="72">
        <v>7200</v>
      </c>
      <c r="AO2029" s="72">
        <v>3975</v>
      </c>
      <c r="AP2029" s="72">
        <v>3975</v>
      </c>
      <c r="AQ2029" s="72">
        <v>3960</v>
      </c>
      <c r="AR2029" s="72">
        <v>3960</v>
      </c>
      <c r="AS2029" s="72">
        <v>3100</v>
      </c>
      <c r="AT2029" s="72">
        <v>3955</v>
      </c>
      <c r="AU2029" s="72">
        <v>3955</v>
      </c>
      <c r="AV2029" s="72">
        <v>3930</v>
      </c>
      <c r="AW2029" s="72">
        <v>3945</v>
      </c>
      <c r="AX2029" s="72">
        <v>11900</v>
      </c>
      <c r="AY2029" s="72">
        <v>3950</v>
      </c>
      <c r="AZ2029" s="72">
        <v>3950</v>
      </c>
      <c r="BA2029" s="72">
        <v>3915</v>
      </c>
      <c r="BB2029" s="72">
        <v>3925</v>
      </c>
      <c r="BC2029" s="72">
        <v>14600</v>
      </c>
    </row>
    <row r="2030" spans="1:55" s="72" customFormat="1" ht="15">
      <c r="A2030" s="15" t="s">
        <v>18</v>
      </c>
      <c r="B2030" s="30">
        <v>34</v>
      </c>
      <c r="C2030" s="30">
        <v>8253</v>
      </c>
      <c r="D2030" s="10" t="s">
        <v>1142</v>
      </c>
      <c r="E2030" s="15" t="s">
        <v>20</v>
      </c>
      <c r="F2030" s="15" t="s">
        <v>1198</v>
      </c>
      <c r="G2030" s="50">
        <v>2335</v>
      </c>
      <c r="H2030" s="50">
        <v>99</v>
      </c>
      <c r="I2030" s="58">
        <v>4.4299999999999999E-2</v>
      </c>
      <c r="J2030" s="50">
        <v>2631900</v>
      </c>
      <c r="K2030" s="50">
        <v>2346</v>
      </c>
      <c r="L2030" s="53">
        <v>2202</v>
      </c>
      <c r="M2030" s="63">
        <f t="shared" si="197"/>
        <v>7.6388888888888895E-2</v>
      </c>
      <c r="N2030" s="42" t="str">
        <f>IFERROR(VLOOKUP(C2030, マスタ!$E$2:$G$33, 3, TRUE), "")</f>
        <v>商業</v>
      </c>
      <c r="O2030" s="15" t="str">
        <f>IF(F2030 = "", "", TEXT( WORKDAY(TEXT(LEFT(F2030, FIND("(", F2030) - 1), "yyyy/mm/dd"), 1, マスタ!$A$2:$A$106), "yyyymmdd"))</f>
        <v>20171002</v>
      </c>
      <c r="P2030" s="16">
        <v>43010</v>
      </c>
      <c r="Q2030" s="56">
        <v>2319</v>
      </c>
      <c r="R2030" s="56">
        <v>2329</v>
      </c>
      <c r="S2030" s="56">
        <v>2307</v>
      </c>
      <c r="T2030" s="15" t="str">
        <f t="shared" si="198"/>
        <v>無</v>
      </c>
      <c r="U2030" s="15" t="str">
        <f t="shared" si="199"/>
        <v>無</v>
      </c>
      <c r="V2030" s="67">
        <f t="shared" si="200"/>
        <v>-6.8522483940043344E-3</v>
      </c>
      <c r="W2030" s="17" t="s">
        <v>967</v>
      </c>
      <c r="X2030" s="46">
        <v>4</v>
      </c>
      <c r="Y2030" s="71">
        <f t="shared" si="201"/>
        <v>1.7130620985010705</v>
      </c>
      <c r="Z2030" s="72">
        <v>2319</v>
      </c>
      <c r="AA2030" s="72">
        <v>2327</v>
      </c>
      <c r="AB2030" s="72">
        <v>2315</v>
      </c>
      <c r="AC2030" s="72">
        <v>2316</v>
      </c>
      <c r="AD2030" s="72">
        <v>122500</v>
      </c>
      <c r="AE2030" s="72">
        <v>2316</v>
      </c>
      <c r="AF2030" s="72">
        <v>2319</v>
      </c>
      <c r="AG2030" s="72">
        <v>2313</v>
      </c>
      <c r="AH2030" s="72">
        <v>2317</v>
      </c>
      <c r="AI2030" s="72">
        <v>25400</v>
      </c>
      <c r="AJ2030" s="72">
        <v>2317</v>
      </c>
      <c r="AK2030" s="72">
        <v>2325</v>
      </c>
      <c r="AL2030" s="72">
        <v>2316</v>
      </c>
      <c r="AM2030" s="72">
        <v>2325</v>
      </c>
      <c r="AN2030" s="72">
        <v>14600</v>
      </c>
      <c r="AO2030" s="72">
        <v>2324</v>
      </c>
      <c r="AP2030" s="72">
        <v>2327</v>
      </c>
      <c r="AQ2030" s="72">
        <v>2322</v>
      </c>
      <c r="AR2030" s="72">
        <v>2326</v>
      </c>
      <c r="AS2030" s="72">
        <v>16400</v>
      </c>
      <c r="AT2030" s="72">
        <v>2325</v>
      </c>
      <c r="AU2030" s="72">
        <v>2325</v>
      </c>
      <c r="AV2030" s="72">
        <v>2318</v>
      </c>
      <c r="AW2030" s="72">
        <v>2323</v>
      </c>
      <c r="AX2030" s="72">
        <v>19300</v>
      </c>
      <c r="AY2030" s="72">
        <v>2322</v>
      </c>
      <c r="AZ2030" s="72">
        <v>2322</v>
      </c>
      <c r="BA2030" s="72">
        <v>2316</v>
      </c>
      <c r="BB2030" s="72">
        <v>2318</v>
      </c>
      <c r="BC2030" s="72">
        <v>11200</v>
      </c>
    </row>
    <row r="2031" spans="1:55" s="72" customFormat="1" ht="27">
      <c r="A2031" s="15" t="s">
        <v>18</v>
      </c>
      <c r="B2031" s="30">
        <v>36</v>
      </c>
      <c r="C2031" s="30">
        <v>6028</v>
      </c>
      <c r="D2031" s="10" t="s">
        <v>1205</v>
      </c>
      <c r="E2031" s="15" t="s">
        <v>20</v>
      </c>
      <c r="F2031" s="15" t="s">
        <v>1198</v>
      </c>
      <c r="G2031" s="50">
        <v>5330</v>
      </c>
      <c r="H2031" s="50">
        <v>210</v>
      </c>
      <c r="I2031" s="58">
        <v>4.1000000000000002E-2</v>
      </c>
      <c r="J2031" s="50">
        <v>135900</v>
      </c>
      <c r="K2031" s="50">
        <v>5330</v>
      </c>
      <c r="L2031" s="53">
        <v>5130</v>
      </c>
      <c r="M2031" s="63">
        <f t="shared" si="197"/>
        <v>0</v>
      </c>
      <c r="N2031" s="42" t="str">
        <f>IFERROR(VLOOKUP(C2031, マスタ!$E$2:$G$33, 3, TRUE), "")</f>
        <v>機械</v>
      </c>
      <c r="O2031" s="15" t="str">
        <f>IF(F2031 = "", "", TEXT( WORKDAY(TEXT(LEFT(F2031, FIND("(", F2031) - 1), "yyyy/mm/dd"), 1, マスタ!$A$2:$A$106), "yyyymmdd"))</f>
        <v>20171002</v>
      </c>
      <c r="P2031" s="16">
        <v>43010</v>
      </c>
      <c r="Q2031" s="56">
        <v>5380</v>
      </c>
      <c r="R2031" s="56">
        <v>5400</v>
      </c>
      <c r="S2031" s="56">
        <v>5180</v>
      </c>
      <c r="T2031" s="15" t="str">
        <f t="shared" si="198"/>
        <v>無</v>
      </c>
      <c r="U2031" s="15" t="str">
        <f t="shared" si="199"/>
        <v>有</v>
      </c>
      <c r="V2031" s="67">
        <f t="shared" si="200"/>
        <v>9.3808630393996673E-3</v>
      </c>
      <c r="W2031" s="17" t="s">
        <v>966</v>
      </c>
      <c r="X2031" s="46">
        <v>-53</v>
      </c>
      <c r="Y2031" s="71">
        <f t="shared" si="201"/>
        <v>-9.9437148217636029</v>
      </c>
      <c r="Z2031" s="72">
        <v>5380</v>
      </c>
      <c r="AA2031" s="72">
        <v>5400</v>
      </c>
      <c r="AB2031" s="72">
        <v>5320</v>
      </c>
      <c r="AC2031" s="72">
        <v>5320</v>
      </c>
      <c r="AD2031" s="72">
        <v>9800</v>
      </c>
      <c r="AE2031" s="72">
        <v>5320</v>
      </c>
      <c r="AF2031" s="72">
        <v>5320</v>
      </c>
      <c r="AG2031" s="72">
        <v>5230</v>
      </c>
      <c r="AH2031" s="72">
        <v>5250</v>
      </c>
      <c r="AI2031" s="72">
        <v>7500</v>
      </c>
      <c r="AJ2031" s="72">
        <v>5250</v>
      </c>
      <c r="AK2031" s="72">
        <v>5260</v>
      </c>
      <c r="AL2031" s="72">
        <v>5250</v>
      </c>
      <c r="AM2031" s="72">
        <v>5260</v>
      </c>
      <c r="AN2031" s="72">
        <v>500</v>
      </c>
      <c r="AO2031" s="72">
        <v>5250</v>
      </c>
      <c r="AP2031" s="72">
        <v>5270</v>
      </c>
      <c r="AQ2031" s="72">
        <v>5250</v>
      </c>
      <c r="AR2031" s="72">
        <v>5260</v>
      </c>
      <c r="AS2031" s="72">
        <v>1900</v>
      </c>
      <c r="AT2031" s="72">
        <v>5260</v>
      </c>
      <c r="AU2031" s="72">
        <v>5270</v>
      </c>
      <c r="AV2031" s="72">
        <v>5260</v>
      </c>
      <c r="AW2031" s="72">
        <v>5270</v>
      </c>
      <c r="AX2031" s="72">
        <v>2700</v>
      </c>
      <c r="AY2031" s="72">
        <v>5260</v>
      </c>
      <c r="AZ2031" s="72">
        <v>5260</v>
      </c>
      <c r="BA2031" s="72">
        <v>5210</v>
      </c>
      <c r="BB2031" s="72">
        <v>5220</v>
      </c>
      <c r="BC2031" s="72">
        <v>3900</v>
      </c>
    </row>
    <row r="2032" spans="1:55" s="72" customFormat="1" ht="40.5">
      <c r="A2032" s="15" t="s">
        <v>18</v>
      </c>
      <c r="B2032" s="30">
        <v>37</v>
      </c>
      <c r="C2032" s="30">
        <v>3563</v>
      </c>
      <c r="D2032" s="10" t="s">
        <v>1206</v>
      </c>
      <c r="E2032" s="15" t="s">
        <v>20</v>
      </c>
      <c r="F2032" s="15" t="s">
        <v>1198</v>
      </c>
      <c r="G2032" s="50">
        <v>3610</v>
      </c>
      <c r="H2032" s="50">
        <v>140</v>
      </c>
      <c r="I2032" s="58">
        <v>4.0300000000000002E-2</v>
      </c>
      <c r="J2032" s="50">
        <v>869000</v>
      </c>
      <c r="K2032" s="50">
        <v>3715</v>
      </c>
      <c r="L2032" s="53">
        <v>3600</v>
      </c>
      <c r="M2032" s="63">
        <f t="shared" si="197"/>
        <v>0.91304347826086951</v>
      </c>
      <c r="N2032" s="42" t="str">
        <f>IFERROR(VLOOKUP(C2032, マスタ!$E$2:$G$33, 3, TRUE), "")</f>
        <v>繊維製品</v>
      </c>
      <c r="O2032" s="15" t="str">
        <f>IF(F2032 = "", "", TEXT( WORKDAY(TEXT(LEFT(F2032, FIND("(", F2032) - 1), "yyyy/mm/dd"), 1, マスタ!$A$2:$A$106), "yyyymmdd"))</f>
        <v>20171002</v>
      </c>
      <c r="P2032" s="16">
        <v>43010</v>
      </c>
      <c r="Q2032" s="56">
        <v>3625</v>
      </c>
      <c r="R2032" s="56">
        <v>3630</v>
      </c>
      <c r="S2032" s="56">
        <v>3550</v>
      </c>
      <c r="T2032" s="15" t="str">
        <f t="shared" si="198"/>
        <v>無</v>
      </c>
      <c r="U2032" s="15" t="str">
        <f t="shared" si="199"/>
        <v>有</v>
      </c>
      <c r="V2032" s="67">
        <f t="shared" si="200"/>
        <v>4.1551246537396835E-3</v>
      </c>
      <c r="W2032" s="17" t="s">
        <v>966</v>
      </c>
      <c r="X2032" s="46">
        <v>-36</v>
      </c>
      <c r="Y2032" s="71">
        <f t="shared" si="201"/>
        <v>-9.9722991689750682</v>
      </c>
      <c r="Z2032" s="72">
        <v>3625</v>
      </c>
      <c r="AA2032" s="72">
        <v>3625</v>
      </c>
      <c r="AB2032" s="72">
        <v>3570</v>
      </c>
      <c r="AC2032" s="72">
        <v>3585</v>
      </c>
      <c r="AD2032" s="72">
        <v>58400</v>
      </c>
      <c r="AE2032" s="72">
        <v>3590</v>
      </c>
      <c r="AF2032" s="72">
        <v>3595</v>
      </c>
      <c r="AG2032" s="72">
        <v>3575</v>
      </c>
      <c r="AH2032" s="72">
        <v>3575</v>
      </c>
      <c r="AI2032" s="72">
        <v>7000</v>
      </c>
      <c r="AJ2032" s="72">
        <v>3575</v>
      </c>
      <c r="AK2032" s="72">
        <v>3580</v>
      </c>
      <c r="AL2032" s="72">
        <v>3570</v>
      </c>
      <c r="AM2032" s="72">
        <v>3580</v>
      </c>
      <c r="AN2032" s="72">
        <v>11700</v>
      </c>
      <c r="AO2032" s="72">
        <v>3580</v>
      </c>
      <c r="AP2032" s="72">
        <v>3580</v>
      </c>
      <c r="AQ2032" s="72">
        <v>3575</v>
      </c>
      <c r="AR2032" s="72">
        <v>3575</v>
      </c>
      <c r="AS2032" s="72">
        <v>4600</v>
      </c>
      <c r="AT2032" s="72">
        <v>3570</v>
      </c>
      <c r="AU2032" s="72">
        <v>3575</v>
      </c>
      <c r="AV2032" s="72">
        <v>3555</v>
      </c>
      <c r="AW2032" s="72">
        <v>3560</v>
      </c>
      <c r="AX2032" s="72">
        <v>4900</v>
      </c>
      <c r="AY2032" s="72">
        <v>3555</v>
      </c>
      <c r="AZ2032" s="72">
        <v>3560</v>
      </c>
      <c r="BA2032" s="72">
        <v>3550</v>
      </c>
      <c r="BB2032" s="72">
        <v>3560</v>
      </c>
      <c r="BC2032" s="72">
        <v>4300</v>
      </c>
    </row>
    <row r="2033" spans="1:55" s="72" customFormat="1" ht="15">
      <c r="A2033" s="15" t="s">
        <v>18</v>
      </c>
      <c r="B2033" s="30">
        <v>38</v>
      </c>
      <c r="C2033" s="30">
        <v>9828</v>
      </c>
      <c r="D2033" s="10" t="s">
        <v>1207</v>
      </c>
      <c r="E2033" s="15" t="s">
        <v>20</v>
      </c>
      <c r="F2033" s="15" t="s">
        <v>1198</v>
      </c>
      <c r="G2033" s="50">
        <v>2665</v>
      </c>
      <c r="H2033" s="50">
        <v>103</v>
      </c>
      <c r="I2033" s="58">
        <v>4.02E-2</v>
      </c>
      <c r="J2033" s="50">
        <v>172900</v>
      </c>
      <c r="K2033" s="50">
        <v>2788</v>
      </c>
      <c r="L2033" s="53">
        <v>2611</v>
      </c>
      <c r="M2033" s="63">
        <f t="shared" si="172"/>
        <v>0.69491525423728817</v>
      </c>
      <c r="N2033" s="42" t="str">
        <f>IFERROR(VLOOKUP(C2033, マスタ!$E$2:$G$33, 3, TRUE), "")</f>
        <v>サービス</v>
      </c>
      <c r="O2033" s="15" t="str">
        <f>IF(F2033 = "", "", TEXT( WORKDAY(TEXT(LEFT(F2033, FIND("(", F2033) - 1), "yyyy/mm/dd"), 1, マスタ!$A$2:$A$106), "yyyymmdd"))</f>
        <v>20171002</v>
      </c>
      <c r="P2033" s="16">
        <v>43010</v>
      </c>
      <c r="Q2033" s="56">
        <v>2700</v>
      </c>
      <c r="R2033" s="56">
        <v>2774</v>
      </c>
      <c r="S2033" s="56">
        <v>2700</v>
      </c>
      <c r="T2033" s="15" t="str">
        <f t="shared" si="174"/>
        <v>有</v>
      </c>
      <c r="U2033" s="15" t="str">
        <f t="shared" si="175"/>
        <v>無</v>
      </c>
      <c r="V2033" s="67">
        <f t="shared" si="176"/>
        <v>1.3133208255159401E-2</v>
      </c>
      <c r="W2033" s="17" t="s">
        <v>967</v>
      </c>
      <c r="X2033" s="46">
        <v>15</v>
      </c>
      <c r="Y2033" s="71">
        <f t="shared" si="173"/>
        <v>5.6285178236397746</v>
      </c>
      <c r="Z2033" s="72">
        <v>2700</v>
      </c>
      <c r="AA2033" s="72">
        <v>2717</v>
      </c>
      <c r="AB2033" s="72">
        <v>2700</v>
      </c>
      <c r="AC2033" s="72">
        <v>2702</v>
      </c>
      <c r="AD2033" s="72">
        <v>12200</v>
      </c>
      <c r="AE2033" s="72">
        <v>2702</v>
      </c>
      <c r="AF2033" s="72">
        <v>2712</v>
      </c>
      <c r="AG2033" s="72">
        <v>2700</v>
      </c>
      <c r="AH2033" s="72">
        <v>2712</v>
      </c>
      <c r="AI2033" s="72">
        <v>2600</v>
      </c>
      <c r="AJ2033" s="72">
        <v>2710</v>
      </c>
      <c r="AK2033" s="72">
        <v>2710</v>
      </c>
      <c r="AL2033" s="72">
        <v>2702</v>
      </c>
      <c r="AM2033" s="72">
        <v>2710</v>
      </c>
      <c r="AN2033" s="72">
        <v>1200</v>
      </c>
      <c r="AO2033" s="72">
        <v>2710</v>
      </c>
      <c r="AP2033" s="72">
        <v>2713</v>
      </c>
      <c r="AQ2033" s="72">
        <v>2703</v>
      </c>
      <c r="AR2033" s="72">
        <v>2712</v>
      </c>
      <c r="AS2033" s="72">
        <v>900</v>
      </c>
      <c r="AT2033" s="72">
        <v>2713</v>
      </c>
      <c r="AU2033" s="72">
        <v>2715</v>
      </c>
      <c r="AV2033" s="72">
        <v>2706</v>
      </c>
      <c r="AW2033" s="72">
        <v>2715</v>
      </c>
      <c r="AX2033" s="72">
        <v>1500</v>
      </c>
      <c r="AY2033" s="72">
        <v>2717</v>
      </c>
      <c r="AZ2033" s="72">
        <v>2720</v>
      </c>
      <c r="BA2033" s="72">
        <v>2712</v>
      </c>
      <c r="BB2033" s="72">
        <v>2712</v>
      </c>
      <c r="BC2033" s="72">
        <v>3000</v>
      </c>
    </row>
    <row r="2034" spans="1:55" s="72" customFormat="1" ht="27">
      <c r="A2034" s="15" t="s">
        <v>18</v>
      </c>
      <c r="B2034" s="30">
        <v>42</v>
      </c>
      <c r="C2034" s="30">
        <v>6877</v>
      </c>
      <c r="D2034" s="10" t="s">
        <v>1208</v>
      </c>
      <c r="E2034" s="15" t="s">
        <v>20</v>
      </c>
      <c r="F2034" s="15" t="s">
        <v>1198</v>
      </c>
      <c r="G2034" s="50">
        <v>6370</v>
      </c>
      <c r="H2034" s="50">
        <v>230</v>
      </c>
      <c r="I2034" s="58">
        <v>3.7499999999999999E-2</v>
      </c>
      <c r="J2034" s="50">
        <v>87900</v>
      </c>
      <c r="K2034" s="50">
        <v>6400</v>
      </c>
      <c r="L2034" s="53">
        <v>6030</v>
      </c>
      <c r="M2034" s="63">
        <f t="shared" si="172"/>
        <v>8.1081081081081086E-2</v>
      </c>
      <c r="N2034" s="42" t="str">
        <f>IFERROR(VLOOKUP(C2034, マスタ!$E$2:$G$33, 3, TRUE), "")</f>
        <v>電気</v>
      </c>
      <c r="O2034" s="15" t="str">
        <f>IF(F2034 = "", "", TEXT( WORKDAY(TEXT(LEFT(F2034, FIND("(", F2034) - 1), "yyyy/mm/dd"), 1, マスタ!$A$2:$A$106), "yyyymmdd"))</f>
        <v>20171002</v>
      </c>
      <c r="P2034" s="16">
        <v>43010</v>
      </c>
      <c r="Q2034" s="56">
        <v>6360</v>
      </c>
      <c r="R2034" s="56">
        <v>6380</v>
      </c>
      <c r="S2034" s="56">
        <v>6240</v>
      </c>
      <c r="T2034" s="15" t="str">
        <f t="shared" si="174"/>
        <v>無</v>
      </c>
      <c r="U2034" s="15" t="str">
        <f t="shared" si="175"/>
        <v>有</v>
      </c>
      <c r="V2034" s="67">
        <f t="shared" si="176"/>
        <v>-1.5698587127158659E-3</v>
      </c>
      <c r="W2034" s="17" t="s">
        <v>966</v>
      </c>
      <c r="X2034" s="46">
        <v>-63</v>
      </c>
      <c r="Y2034" s="71">
        <f t="shared" si="173"/>
        <v>-9.8901098901098905</v>
      </c>
      <c r="Z2034" s="72">
        <v>6360</v>
      </c>
      <c r="AA2034" s="72">
        <v>6360</v>
      </c>
      <c r="AB2034" s="72">
        <v>6270</v>
      </c>
      <c r="AC2034" s="72">
        <v>6270</v>
      </c>
      <c r="AD2034" s="72">
        <v>1100</v>
      </c>
      <c r="AE2034" s="72">
        <v>6290</v>
      </c>
      <c r="AF2034" s="72">
        <v>6290</v>
      </c>
      <c r="AG2034" s="72">
        <v>6260</v>
      </c>
      <c r="AH2034" s="72">
        <v>6270</v>
      </c>
      <c r="AI2034" s="72">
        <v>900</v>
      </c>
      <c r="AJ2034" s="72">
        <v>6250</v>
      </c>
      <c r="AK2034" s="72">
        <v>6250</v>
      </c>
      <c r="AL2034" s="72">
        <v>6250</v>
      </c>
      <c r="AM2034" s="72">
        <v>6250</v>
      </c>
      <c r="AN2034" s="72">
        <v>100</v>
      </c>
      <c r="AO2034" s="72">
        <v>6260</v>
      </c>
      <c r="AP2034" s="72">
        <v>6290</v>
      </c>
      <c r="AQ2034" s="72">
        <v>6260</v>
      </c>
      <c r="AR2034" s="72">
        <v>6290</v>
      </c>
      <c r="AS2034" s="72">
        <v>1600</v>
      </c>
      <c r="AT2034" s="72">
        <v>6280</v>
      </c>
      <c r="AU2034" s="72">
        <v>6280</v>
      </c>
      <c r="AV2034" s="72">
        <v>6280</v>
      </c>
      <c r="AW2034" s="72">
        <v>6280</v>
      </c>
      <c r="AX2034" s="72">
        <v>200</v>
      </c>
      <c r="AY2034" s="72">
        <v>6260</v>
      </c>
      <c r="AZ2034" s="72">
        <v>6260</v>
      </c>
      <c r="BA2034" s="72">
        <v>6250</v>
      </c>
      <c r="BB2034" s="72">
        <v>6250</v>
      </c>
      <c r="BC2034" s="72">
        <v>300</v>
      </c>
    </row>
    <row r="2035" spans="1:55" s="72" customFormat="1" ht="15">
      <c r="A2035" s="15" t="s">
        <v>18</v>
      </c>
      <c r="B2035" s="30">
        <v>44</v>
      </c>
      <c r="C2035" s="30">
        <v>7467</v>
      </c>
      <c r="D2035" s="10" t="s">
        <v>1100</v>
      </c>
      <c r="E2035" s="15" t="s">
        <v>20</v>
      </c>
      <c r="F2035" s="15" t="s">
        <v>1198</v>
      </c>
      <c r="G2035" s="50">
        <v>3275</v>
      </c>
      <c r="H2035" s="50">
        <v>115</v>
      </c>
      <c r="I2035" s="58">
        <v>3.6400000000000002E-2</v>
      </c>
      <c r="J2035" s="50">
        <v>57900</v>
      </c>
      <c r="K2035" s="50">
        <v>3280</v>
      </c>
      <c r="L2035" s="53">
        <v>3120</v>
      </c>
      <c r="M2035" s="63">
        <f t="shared" si="172"/>
        <v>3.125E-2</v>
      </c>
      <c r="N2035" s="42" t="str">
        <f>IFERROR(VLOOKUP(C2035, マスタ!$E$2:$G$33, 3, TRUE), "")</f>
        <v>輸送用機械</v>
      </c>
      <c r="O2035" s="15" t="str">
        <f>IF(F2035 = "", "", TEXT( WORKDAY(TEXT(LEFT(F2035, FIND("(", F2035) - 1), "yyyy/mm/dd"), 1, マスタ!$A$2:$A$106), "yyyymmdd"))</f>
        <v>20171002</v>
      </c>
      <c r="P2035" s="16">
        <v>43010</v>
      </c>
      <c r="Q2035" s="56">
        <v>3270</v>
      </c>
      <c r="R2035" s="56">
        <v>3355</v>
      </c>
      <c r="S2035" s="56">
        <v>3270</v>
      </c>
      <c r="T2035" s="15" t="str">
        <f t="shared" si="174"/>
        <v>有</v>
      </c>
      <c r="U2035" s="15" t="str">
        <f t="shared" si="175"/>
        <v>無</v>
      </c>
      <c r="V2035" s="67">
        <f t="shared" si="176"/>
        <v>-1.5267175572518665E-3</v>
      </c>
      <c r="W2035" s="17" t="s">
        <v>968</v>
      </c>
      <c r="X2035" s="46">
        <v>65</v>
      </c>
      <c r="Y2035" s="71">
        <f t="shared" si="173"/>
        <v>19.847328244274809</v>
      </c>
      <c r="Z2035" s="72">
        <v>3270</v>
      </c>
      <c r="AA2035" s="72">
        <v>3325</v>
      </c>
      <c r="AB2035" s="72">
        <v>3270</v>
      </c>
      <c r="AC2035" s="72">
        <v>3315</v>
      </c>
      <c r="AD2035" s="72">
        <v>9800</v>
      </c>
      <c r="AE2035" s="72">
        <v>3320</v>
      </c>
      <c r="AF2035" s="72">
        <v>3320</v>
      </c>
      <c r="AG2035" s="72">
        <v>3315</v>
      </c>
      <c r="AH2035" s="72">
        <v>3315</v>
      </c>
      <c r="AI2035" s="72">
        <v>1500</v>
      </c>
      <c r="AJ2035" s="72">
        <v>3320</v>
      </c>
      <c r="AK2035" s="72">
        <v>3350</v>
      </c>
      <c r="AL2035" s="72">
        <v>3320</v>
      </c>
      <c r="AM2035" s="72">
        <v>3340</v>
      </c>
      <c r="AN2035" s="72">
        <v>6500</v>
      </c>
      <c r="AO2035" s="72">
        <v>3340</v>
      </c>
      <c r="AP2035" s="72">
        <v>3340</v>
      </c>
      <c r="AQ2035" s="72">
        <v>3335</v>
      </c>
      <c r="AR2035" s="72">
        <v>3340</v>
      </c>
      <c r="AS2035" s="72">
        <v>1100</v>
      </c>
      <c r="AT2035" s="72">
        <v>3340</v>
      </c>
      <c r="AU2035" s="72">
        <v>3340</v>
      </c>
      <c r="AV2035" s="72">
        <v>3340</v>
      </c>
      <c r="AW2035" s="72">
        <v>3340</v>
      </c>
      <c r="AX2035" s="72">
        <v>200</v>
      </c>
      <c r="BC2035" s="72">
        <v>0</v>
      </c>
    </row>
    <row r="2036" spans="1:55" s="72" customFormat="1" ht="15">
      <c r="A2036" s="15" t="s">
        <v>18</v>
      </c>
      <c r="B2036" s="30">
        <v>45</v>
      </c>
      <c r="C2036" s="30">
        <v>6728</v>
      </c>
      <c r="D2036" s="10" t="s">
        <v>595</v>
      </c>
      <c r="E2036" s="15" t="s">
        <v>20</v>
      </c>
      <c r="F2036" s="15" t="s">
        <v>1198</v>
      </c>
      <c r="G2036" s="50">
        <v>7070</v>
      </c>
      <c r="H2036" s="50">
        <v>240</v>
      </c>
      <c r="I2036" s="58">
        <v>3.5099999999999999E-2</v>
      </c>
      <c r="J2036" s="50">
        <v>1126200</v>
      </c>
      <c r="K2036" s="50">
        <v>7120</v>
      </c>
      <c r="L2036" s="53">
        <v>6830</v>
      </c>
      <c r="M2036" s="63">
        <f t="shared" si="172"/>
        <v>0.17241379310344829</v>
      </c>
      <c r="N2036" s="42" t="str">
        <f>IFERROR(VLOOKUP(C2036, マスタ!$E$2:$G$33, 3, TRUE), "")</f>
        <v>電気</v>
      </c>
      <c r="O2036" s="15" t="str">
        <f>IF(F2036 = "", "", TEXT( WORKDAY(TEXT(LEFT(F2036, FIND("(", F2036) - 1), "yyyy/mm/dd"), 1, マスタ!$A$2:$A$106), "yyyymmdd"))</f>
        <v>20171002</v>
      </c>
      <c r="P2036" s="16">
        <v>43010</v>
      </c>
      <c r="Q2036" s="56">
        <v>7070</v>
      </c>
      <c r="R2036" s="56">
        <v>7140</v>
      </c>
      <c r="S2036" s="56">
        <v>7040</v>
      </c>
      <c r="T2036" s="15" t="str">
        <f t="shared" si="174"/>
        <v>有</v>
      </c>
      <c r="U2036" s="15" t="str">
        <f t="shared" si="175"/>
        <v>無</v>
      </c>
      <c r="V2036" s="67">
        <f t="shared" si="176"/>
        <v>0</v>
      </c>
      <c r="W2036" s="17" t="s">
        <v>967</v>
      </c>
      <c r="X2036" s="46">
        <v>60</v>
      </c>
      <c r="Y2036" s="71">
        <f t="shared" si="173"/>
        <v>8.4865629420084865</v>
      </c>
      <c r="Z2036" s="72">
        <v>7070</v>
      </c>
      <c r="AA2036" s="72">
        <v>7070</v>
      </c>
      <c r="AB2036" s="72">
        <v>7040</v>
      </c>
      <c r="AC2036" s="72">
        <v>7070</v>
      </c>
      <c r="AD2036" s="72">
        <v>60500</v>
      </c>
      <c r="AE2036" s="72">
        <v>7070</v>
      </c>
      <c r="AF2036" s="72">
        <v>7070</v>
      </c>
      <c r="AG2036" s="72">
        <v>7040</v>
      </c>
      <c r="AH2036" s="72">
        <v>7040</v>
      </c>
      <c r="AI2036" s="72">
        <v>8700</v>
      </c>
      <c r="AJ2036" s="72">
        <v>7040</v>
      </c>
      <c r="AK2036" s="72">
        <v>7110</v>
      </c>
      <c r="AL2036" s="72">
        <v>7040</v>
      </c>
      <c r="AM2036" s="72">
        <v>7100</v>
      </c>
      <c r="AN2036" s="72">
        <v>15500</v>
      </c>
      <c r="AO2036" s="72">
        <v>7100</v>
      </c>
      <c r="AP2036" s="72">
        <v>7120</v>
      </c>
      <c r="AQ2036" s="72">
        <v>7100</v>
      </c>
      <c r="AR2036" s="72">
        <v>7110</v>
      </c>
      <c r="AS2036" s="72">
        <v>21200</v>
      </c>
      <c r="AT2036" s="72">
        <v>7110</v>
      </c>
      <c r="AU2036" s="72">
        <v>7140</v>
      </c>
      <c r="AV2036" s="72">
        <v>7110</v>
      </c>
      <c r="AW2036" s="72">
        <v>7130</v>
      </c>
      <c r="AX2036" s="72">
        <v>18700</v>
      </c>
      <c r="AY2036" s="72">
        <v>7130</v>
      </c>
      <c r="AZ2036" s="72">
        <v>7140</v>
      </c>
      <c r="BA2036" s="72">
        <v>7120</v>
      </c>
      <c r="BB2036" s="72">
        <v>7120</v>
      </c>
      <c r="BC2036" s="72">
        <v>11100</v>
      </c>
    </row>
    <row r="2037" spans="1:55" s="72" customFormat="1" ht="15">
      <c r="A2037" s="15" t="s">
        <v>18</v>
      </c>
      <c r="B2037" s="30">
        <v>46</v>
      </c>
      <c r="C2037" s="30">
        <v>6816</v>
      </c>
      <c r="D2037" s="10" t="s">
        <v>365</v>
      </c>
      <c r="E2037" s="15" t="s">
        <v>20</v>
      </c>
      <c r="F2037" s="15" t="s">
        <v>1198</v>
      </c>
      <c r="G2037" s="50">
        <v>2047</v>
      </c>
      <c r="H2037" s="50">
        <v>68</v>
      </c>
      <c r="I2037" s="58">
        <v>3.44E-2</v>
      </c>
      <c r="J2037" s="50">
        <v>367900</v>
      </c>
      <c r="K2037" s="50">
        <v>2057</v>
      </c>
      <c r="L2037" s="53">
        <v>1993</v>
      </c>
      <c r="M2037" s="63">
        <f t="shared" si="172"/>
        <v>0.15625</v>
      </c>
      <c r="N2037" s="42" t="str">
        <f>IFERROR(VLOOKUP(C2037, マスタ!$E$2:$G$33, 3, TRUE), "")</f>
        <v>電気</v>
      </c>
      <c r="O2037" s="15" t="str">
        <f>IF(F2037 = "", "", TEXT( WORKDAY(TEXT(LEFT(F2037, FIND("(", F2037) - 1), "yyyy/mm/dd"), 1, マスタ!$A$2:$A$106), "yyyymmdd"))</f>
        <v>20171002</v>
      </c>
      <c r="P2037" s="16">
        <v>43010</v>
      </c>
      <c r="Q2037" s="56">
        <v>2047</v>
      </c>
      <c r="R2037" s="56">
        <v>2069</v>
      </c>
      <c r="S2037" s="56">
        <v>2033</v>
      </c>
      <c r="T2037" s="15" t="str">
        <f t="shared" si="174"/>
        <v>有</v>
      </c>
      <c r="U2037" s="15" t="str">
        <f t="shared" si="175"/>
        <v>無</v>
      </c>
      <c r="V2037" s="67">
        <f t="shared" si="176"/>
        <v>0</v>
      </c>
      <c r="W2037" s="17" t="s">
        <v>969</v>
      </c>
      <c r="X2037" s="46">
        <v>-4</v>
      </c>
      <c r="Y2037" s="71">
        <f t="shared" si="173"/>
        <v>-1.9540791402051783</v>
      </c>
      <c r="Z2037" s="72">
        <v>2047</v>
      </c>
      <c r="AA2037" s="72">
        <v>2056</v>
      </c>
      <c r="AB2037" s="72">
        <v>2047</v>
      </c>
      <c r="AC2037" s="72">
        <v>2055</v>
      </c>
      <c r="AD2037" s="72">
        <v>15600</v>
      </c>
      <c r="AE2037" s="72">
        <v>2053</v>
      </c>
      <c r="AF2037" s="72">
        <v>2054</v>
      </c>
      <c r="AG2037" s="72">
        <v>2046</v>
      </c>
      <c r="AH2037" s="72">
        <v>2046</v>
      </c>
      <c r="AI2037" s="72">
        <v>3000</v>
      </c>
      <c r="AJ2037" s="72">
        <v>2045</v>
      </c>
      <c r="AK2037" s="72">
        <v>2046</v>
      </c>
      <c r="AL2037" s="72">
        <v>2040</v>
      </c>
      <c r="AM2037" s="72">
        <v>2044</v>
      </c>
      <c r="AN2037" s="72">
        <v>6300</v>
      </c>
      <c r="AO2037" s="72">
        <v>2045</v>
      </c>
      <c r="AP2037" s="72">
        <v>2048</v>
      </c>
      <c r="AQ2037" s="72">
        <v>2045</v>
      </c>
      <c r="AR2037" s="72">
        <v>2046</v>
      </c>
      <c r="AS2037" s="72">
        <v>6700</v>
      </c>
      <c r="AT2037" s="72">
        <v>2045</v>
      </c>
      <c r="AU2037" s="72">
        <v>2045</v>
      </c>
      <c r="AV2037" s="72">
        <v>2042</v>
      </c>
      <c r="AW2037" s="72">
        <v>2043</v>
      </c>
      <c r="AX2037" s="72">
        <v>5000</v>
      </c>
      <c r="AY2037" s="72">
        <v>2042</v>
      </c>
      <c r="AZ2037" s="72">
        <v>2043</v>
      </c>
      <c r="BA2037" s="72">
        <v>2036</v>
      </c>
      <c r="BB2037" s="72">
        <v>2037</v>
      </c>
      <c r="BC2037" s="72">
        <v>6200</v>
      </c>
    </row>
    <row r="2038" spans="1:55" s="72" customFormat="1" ht="15">
      <c r="A2038" s="15" t="s">
        <v>18</v>
      </c>
      <c r="B2038" s="30">
        <v>47</v>
      </c>
      <c r="C2038" s="30">
        <v>9600</v>
      </c>
      <c r="D2038" s="10" t="s">
        <v>1209</v>
      </c>
      <c r="E2038" s="15" t="s">
        <v>20</v>
      </c>
      <c r="F2038" s="15" t="s">
        <v>1198</v>
      </c>
      <c r="G2038" s="50">
        <v>1621</v>
      </c>
      <c r="H2038" s="50">
        <v>53</v>
      </c>
      <c r="I2038" s="58">
        <v>3.3799999999999997E-2</v>
      </c>
      <c r="J2038" s="50">
        <v>81600</v>
      </c>
      <c r="K2038" s="50">
        <v>1668</v>
      </c>
      <c r="L2038" s="53">
        <v>1584</v>
      </c>
      <c r="M2038" s="63">
        <f t="shared" si="172"/>
        <v>0.55952380952380953</v>
      </c>
      <c r="N2038" s="42" t="str">
        <f>IFERROR(VLOOKUP(C2038, マスタ!$E$2:$G$33, 3, TRUE), "")</f>
        <v>サービス</v>
      </c>
      <c r="O2038" s="15" t="str">
        <f>IF(F2038 = "", "", TEXT( WORKDAY(TEXT(LEFT(F2038, FIND("(", F2038) - 1), "yyyy/mm/dd"), 1, マスタ!$A$2:$A$106), "yyyymmdd"))</f>
        <v>20171002</v>
      </c>
      <c r="P2038" s="16">
        <v>43010</v>
      </c>
      <c r="Q2038" s="56">
        <v>1626</v>
      </c>
      <c r="R2038" s="56">
        <v>1626</v>
      </c>
      <c r="S2038" s="56">
        <v>1460</v>
      </c>
      <c r="T2038" s="15" t="str">
        <f t="shared" si="174"/>
        <v>無</v>
      </c>
      <c r="U2038" s="15" t="str">
        <f t="shared" si="175"/>
        <v>有</v>
      </c>
      <c r="V2038" s="67">
        <f t="shared" si="176"/>
        <v>3.0845157310301907E-3</v>
      </c>
      <c r="W2038" s="17" t="s">
        <v>966</v>
      </c>
      <c r="X2038" s="46">
        <v>-16</v>
      </c>
      <c r="Y2038" s="71">
        <f t="shared" si="173"/>
        <v>-9.8704503392967311</v>
      </c>
      <c r="Z2038" s="72">
        <v>1626</v>
      </c>
      <c r="AA2038" s="72">
        <v>1626</v>
      </c>
      <c r="AB2038" s="72">
        <v>1608</v>
      </c>
      <c r="AC2038" s="72">
        <v>1611</v>
      </c>
      <c r="AD2038" s="72">
        <v>2300</v>
      </c>
      <c r="AE2038" s="72">
        <v>1606</v>
      </c>
      <c r="AF2038" s="72">
        <v>1606</v>
      </c>
      <c r="AG2038" s="72">
        <v>1606</v>
      </c>
      <c r="AH2038" s="72">
        <v>1606</v>
      </c>
      <c r="AI2038" s="72">
        <v>100</v>
      </c>
      <c r="AN2038" s="72">
        <v>0</v>
      </c>
      <c r="AO2038" s="72">
        <v>1610</v>
      </c>
      <c r="AP2038" s="72">
        <v>1611</v>
      </c>
      <c r="AQ2038" s="72">
        <v>1610</v>
      </c>
      <c r="AR2038" s="72">
        <v>1611</v>
      </c>
      <c r="AS2038" s="72">
        <v>300</v>
      </c>
      <c r="AT2038" s="72">
        <v>1617</v>
      </c>
      <c r="AU2038" s="72">
        <v>1626</v>
      </c>
      <c r="AV2038" s="72">
        <v>1617</v>
      </c>
      <c r="AW2038" s="72">
        <v>1623</v>
      </c>
      <c r="AX2038" s="72">
        <v>1500</v>
      </c>
      <c r="AY2038" s="72">
        <v>1620</v>
      </c>
      <c r="AZ2038" s="72">
        <v>1620</v>
      </c>
      <c r="BA2038" s="72">
        <v>1597</v>
      </c>
      <c r="BB2038" s="72">
        <v>1601</v>
      </c>
      <c r="BC2038" s="72">
        <v>2700</v>
      </c>
    </row>
    <row r="2039" spans="1:55" s="72" customFormat="1" ht="15">
      <c r="A2039" s="15" t="s">
        <v>18</v>
      </c>
      <c r="B2039" s="30">
        <v>48</v>
      </c>
      <c r="C2039" s="30">
        <v>1930</v>
      </c>
      <c r="D2039" s="10" t="s">
        <v>1210</v>
      </c>
      <c r="E2039" s="15" t="s">
        <v>20</v>
      </c>
      <c r="F2039" s="15" t="s">
        <v>1198</v>
      </c>
      <c r="G2039" s="50">
        <v>1011</v>
      </c>
      <c r="H2039" s="50">
        <v>33</v>
      </c>
      <c r="I2039" s="58">
        <v>3.3700000000000001E-2</v>
      </c>
      <c r="J2039" s="50">
        <v>48400</v>
      </c>
      <c r="K2039" s="50">
        <v>1013</v>
      </c>
      <c r="L2039" s="53">
        <v>978</v>
      </c>
      <c r="M2039" s="63">
        <f t="shared" si="172"/>
        <v>5.7142857142857141E-2</v>
      </c>
      <c r="N2039" s="42" t="str">
        <f>IFERROR(VLOOKUP(C2039, マスタ!$E$2:$G$33, 3, TRUE), "")</f>
        <v>建設</v>
      </c>
      <c r="O2039" s="15" t="str">
        <f>IF(F2039 = "", "", TEXT( WORKDAY(TEXT(LEFT(F2039, FIND("(", F2039) - 1), "yyyy/mm/dd"), 1, マスタ!$A$2:$A$106), "yyyymmdd"))</f>
        <v>20171002</v>
      </c>
      <c r="P2039" s="16">
        <v>43010</v>
      </c>
      <c r="Q2039" s="56">
        <v>1016</v>
      </c>
      <c r="R2039" s="56">
        <v>1033</v>
      </c>
      <c r="S2039" s="56">
        <v>1016</v>
      </c>
      <c r="T2039" s="15" t="str">
        <f t="shared" si="174"/>
        <v>有</v>
      </c>
      <c r="U2039" s="15" t="str">
        <f t="shared" si="175"/>
        <v>無</v>
      </c>
      <c r="V2039" s="67">
        <f t="shared" si="176"/>
        <v>4.9455984174084922E-3</v>
      </c>
      <c r="W2039" s="17" t="s">
        <v>967</v>
      </c>
      <c r="X2039" s="46">
        <v>10</v>
      </c>
      <c r="Y2039" s="71">
        <f t="shared" si="173"/>
        <v>9.8911968348170127</v>
      </c>
      <c r="Z2039" s="72">
        <v>1016</v>
      </c>
      <c r="AA2039" s="72">
        <v>1018</v>
      </c>
      <c r="AB2039" s="72">
        <v>1016</v>
      </c>
      <c r="AC2039" s="72">
        <v>1018</v>
      </c>
      <c r="AD2039" s="72">
        <v>5100</v>
      </c>
      <c r="AE2039" s="72">
        <v>1018</v>
      </c>
      <c r="AF2039" s="72">
        <v>1018</v>
      </c>
      <c r="AG2039" s="72">
        <v>1018</v>
      </c>
      <c r="AH2039" s="72">
        <v>1018</v>
      </c>
      <c r="AI2039" s="72">
        <v>600</v>
      </c>
      <c r="AJ2039" s="72">
        <v>1017</v>
      </c>
      <c r="AK2039" s="72">
        <v>1019</v>
      </c>
      <c r="AL2039" s="72">
        <v>1017</v>
      </c>
      <c r="AM2039" s="72">
        <v>1019</v>
      </c>
      <c r="AN2039" s="72">
        <v>600</v>
      </c>
      <c r="AO2039" s="72">
        <v>1019</v>
      </c>
      <c r="AP2039" s="72">
        <v>1027</v>
      </c>
      <c r="AQ2039" s="72">
        <v>1019</v>
      </c>
      <c r="AR2039" s="72">
        <v>1026</v>
      </c>
      <c r="AS2039" s="72">
        <v>3000</v>
      </c>
      <c r="AT2039" s="72">
        <v>1026</v>
      </c>
      <c r="AU2039" s="72">
        <v>1026</v>
      </c>
      <c r="AV2039" s="72">
        <v>1026</v>
      </c>
      <c r="AW2039" s="72">
        <v>1026</v>
      </c>
      <c r="AX2039" s="72">
        <v>400</v>
      </c>
      <c r="AY2039" s="72">
        <v>1026</v>
      </c>
      <c r="AZ2039" s="72">
        <v>1026</v>
      </c>
      <c r="BA2039" s="72">
        <v>1023</v>
      </c>
      <c r="BB2039" s="72">
        <v>1025</v>
      </c>
      <c r="BC2039" s="72">
        <v>1200</v>
      </c>
    </row>
    <row r="2040" spans="1:55" s="72" customFormat="1" ht="15">
      <c r="A2040" s="15" t="s">
        <v>18</v>
      </c>
      <c r="B2040" s="30">
        <v>49</v>
      </c>
      <c r="C2040" s="30">
        <v>6103</v>
      </c>
      <c r="D2040" s="10" t="s">
        <v>236</v>
      </c>
      <c r="E2040" s="15" t="s">
        <v>20</v>
      </c>
      <c r="F2040" s="15" t="s">
        <v>1198</v>
      </c>
      <c r="G2040" s="50">
        <v>6160</v>
      </c>
      <c r="H2040" s="50">
        <v>200</v>
      </c>
      <c r="I2040" s="58">
        <v>3.3599999999999998E-2</v>
      </c>
      <c r="J2040" s="50">
        <v>668500</v>
      </c>
      <c r="K2040" s="50">
        <v>6170</v>
      </c>
      <c r="L2040" s="53">
        <v>6040</v>
      </c>
      <c r="M2040" s="63">
        <f t="shared" si="153"/>
        <v>7.6923076923076927E-2</v>
      </c>
      <c r="N2040" s="42" t="str">
        <f>IFERROR(VLOOKUP(C2040, マスタ!$E$2:$G$33, 3, TRUE), "")</f>
        <v>機械</v>
      </c>
      <c r="O2040" s="15" t="str">
        <f>IF(F2040 = "", "", TEXT( WORKDAY(TEXT(LEFT(F2040, FIND("(", F2040) - 1), "yyyy/mm/dd"), 1, マスタ!$A$2:$A$106), "yyyymmdd"))</f>
        <v>20171002</v>
      </c>
      <c r="P2040" s="16">
        <v>43010</v>
      </c>
      <c r="Q2040" s="56">
        <v>6150</v>
      </c>
      <c r="R2040" s="56">
        <v>6190</v>
      </c>
      <c r="S2040" s="56">
        <v>6110</v>
      </c>
      <c r="T2040" s="15" t="str">
        <f t="shared" si="154"/>
        <v>無</v>
      </c>
      <c r="U2040" s="15" t="str">
        <f t="shared" si="155"/>
        <v>無</v>
      </c>
      <c r="V2040" s="67">
        <f t="shared" si="156"/>
        <v>-1.6233766233766378E-3</v>
      </c>
      <c r="W2040" s="17" t="s">
        <v>967</v>
      </c>
      <c r="X2040" s="46">
        <v>40</v>
      </c>
      <c r="Y2040" s="71">
        <f t="shared" si="157"/>
        <v>6.4935064935064943</v>
      </c>
      <c r="Z2040" s="72">
        <v>6150</v>
      </c>
      <c r="AA2040" s="72">
        <v>6160</v>
      </c>
      <c r="AB2040" s="72">
        <v>6150</v>
      </c>
      <c r="AC2040" s="72">
        <v>6150</v>
      </c>
      <c r="AD2040" s="72">
        <v>17100</v>
      </c>
      <c r="AE2040" s="72">
        <v>6150</v>
      </c>
      <c r="AF2040" s="72">
        <v>6150</v>
      </c>
      <c r="AG2040" s="72">
        <v>6130</v>
      </c>
      <c r="AH2040" s="72">
        <v>6130</v>
      </c>
      <c r="AI2040" s="72">
        <v>3900</v>
      </c>
      <c r="AJ2040" s="72">
        <v>6130</v>
      </c>
      <c r="AK2040" s="72">
        <v>6140</v>
      </c>
      <c r="AL2040" s="72">
        <v>6120</v>
      </c>
      <c r="AM2040" s="72">
        <v>6130</v>
      </c>
      <c r="AN2040" s="72">
        <v>2400</v>
      </c>
      <c r="AO2040" s="72">
        <v>6150</v>
      </c>
      <c r="AP2040" s="72">
        <v>6150</v>
      </c>
      <c r="AQ2040" s="72">
        <v>6140</v>
      </c>
      <c r="AR2040" s="72">
        <v>6150</v>
      </c>
      <c r="AS2040" s="72">
        <v>6600</v>
      </c>
      <c r="AT2040" s="72">
        <v>6150</v>
      </c>
      <c r="AU2040" s="72">
        <v>6190</v>
      </c>
      <c r="AV2040" s="72">
        <v>6140</v>
      </c>
      <c r="AW2040" s="72">
        <v>6190</v>
      </c>
      <c r="AX2040" s="72">
        <v>15400</v>
      </c>
      <c r="AY2040" s="72">
        <v>6180</v>
      </c>
      <c r="AZ2040" s="72">
        <v>6180</v>
      </c>
      <c r="BA2040" s="72">
        <v>6170</v>
      </c>
      <c r="BB2040" s="72">
        <v>6180</v>
      </c>
      <c r="BC2040" s="72">
        <v>5000</v>
      </c>
    </row>
    <row r="2041" spans="1:55" s="72" customFormat="1" ht="15">
      <c r="A2041" s="15" t="s">
        <v>18</v>
      </c>
      <c r="B2041" s="30">
        <v>50</v>
      </c>
      <c r="C2041" s="30">
        <v>9511</v>
      </c>
      <c r="D2041" s="10" t="s">
        <v>1211</v>
      </c>
      <c r="E2041" s="15" t="s">
        <v>20</v>
      </c>
      <c r="F2041" s="15" t="s">
        <v>1198</v>
      </c>
      <c r="G2041" s="50">
        <v>2474</v>
      </c>
      <c r="H2041" s="50">
        <v>79</v>
      </c>
      <c r="I2041" s="58">
        <v>3.3000000000000002E-2</v>
      </c>
      <c r="J2041" s="50">
        <v>186700</v>
      </c>
      <c r="K2041" s="50">
        <v>2476</v>
      </c>
      <c r="L2041" s="53">
        <v>2426</v>
      </c>
      <c r="M2041" s="63">
        <f t="shared" si="153"/>
        <v>0.04</v>
      </c>
      <c r="N2041" s="42" t="str">
        <f>IFERROR(VLOOKUP(C2041, マスタ!$E$2:$G$33, 3, TRUE), "")</f>
        <v>電気ガス</v>
      </c>
      <c r="O2041" s="15" t="str">
        <f>IF(F2041 = "", "", TEXT( WORKDAY(TEXT(LEFT(F2041, FIND("(", F2041) - 1), "yyyy/mm/dd"), 1, マスタ!$A$2:$A$106), "yyyymmdd"))</f>
        <v>20171002</v>
      </c>
      <c r="P2041" s="16">
        <v>43010</v>
      </c>
      <c r="Q2041" s="56">
        <v>2461</v>
      </c>
      <c r="R2041" s="56">
        <v>2468</v>
      </c>
      <c r="S2041" s="56">
        <v>2420</v>
      </c>
      <c r="T2041" s="15" t="str">
        <f t="shared" si="154"/>
        <v>無</v>
      </c>
      <c r="U2041" s="15" t="str">
        <f t="shared" si="155"/>
        <v>有</v>
      </c>
      <c r="V2041" s="67">
        <f t="shared" si="156"/>
        <v>-5.2546483427647894E-3</v>
      </c>
      <c r="W2041" s="17" t="s">
        <v>969</v>
      </c>
      <c r="X2041" s="46">
        <v>-16</v>
      </c>
      <c r="Y2041" s="71">
        <f t="shared" si="157"/>
        <v>-6.4672594987873886</v>
      </c>
      <c r="Z2041" s="72">
        <v>2461</v>
      </c>
      <c r="AA2041" s="72">
        <v>2468</v>
      </c>
      <c r="AB2041" s="72">
        <v>2456</v>
      </c>
      <c r="AC2041" s="72">
        <v>2456</v>
      </c>
      <c r="AD2041" s="72">
        <v>7300</v>
      </c>
      <c r="AE2041" s="72">
        <v>2458</v>
      </c>
      <c r="AF2041" s="72">
        <v>2458</v>
      </c>
      <c r="AG2041" s="72">
        <v>2450</v>
      </c>
      <c r="AH2041" s="72">
        <v>2450</v>
      </c>
      <c r="AI2041" s="72">
        <v>3500</v>
      </c>
      <c r="AJ2041" s="72">
        <v>2447</v>
      </c>
      <c r="AK2041" s="72">
        <v>2451</v>
      </c>
      <c r="AL2041" s="72">
        <v>2447</v>
      </c>
      <c r="AM2041" s="72">
        <v>2451</v>
      </c>
      <c r="AN2041" s="72">
        <v>1400</v>
      </c>
      <c r="AO2041" s="72">
        <v>2453</v>
      </c>
      <c r="AP2041" s="72">
        <v>2455</v>
      </c>
      <c r="AQ2041" s="72">
        <v>2442</v>
      </c>
      <c r="AR2041" s="72">
        <v>2443</v>
      </c>
      <c r="AS2041" s="72">
        <v>2700</v>
      </c>
      <c r="AT2041" s="72">
        <v>2446</v>
      </c>
      <c r="AU2041" s="72">
        <v>2446</v>
      </c>
      <c r="AV2041" s="72">
        <v>2444</v>
      </c>
      <c r="AW2041" s="72">
        <v>2445</v>
      </c>
      <c r="AX2041" s="72">
        <v>3000</v>
      </c>
      <c r="AY2041" s="72">
        <v>2445</v>
      </c>
      <c r="AZ2041" s="72">
        <v>2445</v>
      </c>
      <c r="BA2041" s="72">
        <v>2444</v>
      </c>
      <c r="BB2041" s="72">
        <v>2444</v>
      </c>
      <c r="BC2041" s="72">
        <v>400</v>
      </c>
    </row>
    <row r="2042" spans="1:55" s="72" customFormat="1" ht="15">
      <c r="A2042" s="15" t="s">
        <v>18</v>
      </c>
      <c r="B2042" s="30">
        <v>2</v>
      </c>
      <c r="C2042" s="30">
        <v>4728</v>
      </c>
      <c r="D2042" s="10" t="s">
        <v>19</v>
      </c>
      <c r="E2042" s="15" t="s">
        <v>20</v>
      </c>
      <c r="F2042" s="15" t="s">
        <v>1212</v>
      </c>
      <c r="G2042" s="50">
        <v>2801</v>
      </c>
      <c r="H2042" s="50">
        <v>470</v>
      </c>
      <c r="I2042" s="58">
        <v>0.2016</v>
      </c>
      <c r="J2042" s="50">
        <v>1089800</v>
      </c>
      <c r="K2042" s="50">
        <v>2831</v>
      </c>
      <c r="L2042" s="53">
        <v>2569</v>
      </c>
      <c r="M2042" s="63">
        <f t="shared" ref="M2042:M2079" si="232">IFERROR((K2042-G2042) / (K2042-L2042), "")</f>
        <v>0.11450381679389313</v>
      </c>
      <c r="N2042" s="42" t="str">
        <f>IFERROR(VLOOKUP(C2042, マスタ!$E$2:$G$33, 3, TRUE), "")</f>
        <v>化学・医薬品</v>
      </c>
      <c r="O2042" s="15" t="str">
        <f>IF(F2042 = "", "", TEXT( WORKDAY(TEXT(LEFT(F2042, FIND("(", F2042) - 1), "yyyy/mm/dd"), 1, マスタ!$A$2:$A$106), "yyyymmdd"))</f>
        <v>20171003</v>
      </c>
      <c r="P2042" s="16">
        <v>43011</v>
      </c>
      <c r="Q2042" s="56">
        <v>2740</v>
      </c>
      <c r="R2042" s="56">
        <v>2856</v>
      </c>
      <c r="S2042" s="56">
        <v>2648</v>
      </c>
      <c r="T2042" s="15" t="str">
        <f t="shared" ref="T2042:T2079" si="233">IF(Q2042="", "", IF(R2042-Q2042&gt;=ROUNDDOWN(G2042/100, 0), "有", "無"))</f>
        <v>有</v>
      </c>
      <c r="U2042" s="15" t="str">
        <f t="shared" ref="U2042:U2079" si="234">IF(Q2042="", "", IF(Q2042-S2042&gt;=ROUNDDOWN(G2042/100, 0), "有", "無"))</f>
        <v>有</v>
      </c>
      <c r="V2042" s="67">
        <f t="shared" ref="V2042:V2079" si="235">IF(Q2042="", "", Q2042/G2042-1)</f>
        <v>-2.1777936451267355E-2</v>
      </c>
      <c r="W2042" s="17" t="s">
        <v>966</v>
      </c>
      <c r="X2042" s="46">
        <v>-28</v>
      </c>
      <c r="Y2042" s="71">
        <f t="shared" ref="Y2042:Y2079" si="236">IFERROR(X2042/G2042*1000,"")</f>
        <v>-9.9964298464833981</v>
      </c>
      <c r="Z2042" s="72">
        <v>2740</v>
      </c>
      <c r="AA2042" s="72">
        <v>2750</v>
      </c>
      <c r="AB2042" s="72">
        <v>2648</v>
      </c>
      <c r="AC2042" s="72">
        <v>2665</v>
      </c>
      <c r="AD2042" s="72">
        <v>74400</v>
      </c>
      <c r="AE2042" s="72">
        <v>2664</v>
      </c>
      <c r="AF2042" s="72">
        <v>2794</v>
      </c>
      <c r="AG2042" s="72">
        <v>2664</v>
      </c>
      <c r="AH2042" s="72">
        <v>2744</v>
      </c>
      <c r="AI2042" s="72">
        <v>40000</v>
      </c>
      <c r="AJ2042" s="72">
        <v>2754</v>
      </c>
      <c r="AK2042" s="72">
        <v>2755</v>
      </c>
      <c r="AL2042" s="72">
        <v>2659</v>
      </c>
      <c r="AM2042" s="72">
        <v>2681</v>
      </c>
      <c r="AN2042" s="72">
        <v>28500</v>
      </c>
      <c r="AO2042" s="72">
        <v>2681</v>
      </c>
      <c r="AP2042" s="72">
        <v>2700</v>
      </c>
      <c r="AQ2042" s="72">
        <v>2680</v>
      </c>
      <c r="AR2042" s="72">
        <v>2691</v>
      </c>
      <c r="AS2042" s="72">
        <v>8200</v>
      </c>
      <c r="AT2042" s="72">
        <v>2693</v>
      </c>
      <c r="AU2042" s="72">
        <v>2812</v>
      </c>
      <c r="AV2042" s="72">
        <v>2693</v>
      </c>
      <c r="AW2042" s="72">
        <v>2805</v>
      </c>
      <c r="AX2042" s="72">
        <v>38700</v>
      </c>
      <c r="AY2042" s="72">
        <v>2811</v>
      </c>
      <c r="AZ2042" s="72">
        <v>2814</v>
      </c>
      <c r="BA2042" s="72">
        <v>2765</v>
      </c>
      <c r="BB2042" s="72">
        <v>2793</v>
      </c>
      <c r="BC2042" s="72">
        <v>18200</v>
      </c>
    </row>
    <row r="2043" spans="1:55" s="72" customFormat="1" ht="15">
      <c r="A2043" s="15" t="s">
        <v>18</v>
      </c>
      <c r="B2043" s="30">
        <v>3</v>
      </c>
      <c r="C2043" s="30">
        <v>3321</v>
      </c>
      <c r="D2043" s="10" t="s">
        <v>1213</v>
      </c>
      <c r="E2043" s="15" t="s">
        <v>20</v>
      </c>
      <c r="F2043" s="15" t="s">
        <v>1212</v>
      </c>
      <c r="G2043" s="50">
        <v>1060</v>
      </c>
      <c r="H2043" s="50">
        <v>150</v>
      </c>
      <c r="I2043" s="58">
        <v>0.1648</v>
      </c>
      <c r="J2043" s="50">
        <v>81900</v>
      </c>
      <c r="K2043" s="50">
        <v>1060</v>
      </c>
      <c r="L2043" s="53">
        <v>1060</v>
      </c>
      <c r="M2043" s="63" t="str">
        <f t="shared" si="232"/>
        <v/>
      </c>
      <c r="N2043" s="42" t="str">
        <f>IFERROR(VLOOKUP(C2043, マスタ!$E$2:$G$33, 3, TRUE), "")</f>
        <v>繊維製品</v>
      </c>
      <c r="O2043" s="15" t="str">
        <f>IF(F2043 = "", "", TEXT( WORKDAY(TEXT(LEFT(F2043, FIND("(", F2043) - 1), "yyyy/mm/dd"), 1, マスタ!$A$2:$A$106), "yyyymmdd"))</f>
        <v>20171003</v>
      </c>
      <c r="P2043" s="16">
        <v>43011</v>
      </c>
      <c r="Q2043" s="56">
        <v>1360</v>
      </c>
      <c r="R2043" s="56">
        <v>1360</v>
      </c>
      <c r="S2043" s="56">
        <v>1360</v>
      </c>
      <c r="T2043" s="15" t="str">
        <f t="shared" si="233"/>
        <v>無</v>
      </c>
      <c r="U2043" s="15" t="str">
        <f t="shared" si="234"/>
        <v>無</v>
      </c>
      <c r="V2043" s="67">
        <f t="shared" si="235"/>
        <v>0.28301886792452824</v>
      </c>
      <c r="W2043" s="17" t="s">
        <v>969</v>
      </c>
      <c r="X2043" s="46">
        <v>-75</v>
      </c>
      <c r="Y2043" s="71">
        <f t="shared" si="236"/>
        <v>-70.754716981132077</v>
      </c>
      <c r="AD2043" s="72">
        <v>0</v>
      </c>
      <c r="AI2043" s="72">
        <v>0</v>
      </c>
      <c r="AN2043" s="72">
        <v>0</v>
      </c>
      <c r="AS2043" s="72">
        <v>0</v>
      </c>
      <c r="AX2043" s="72">
        <v>0</v>
      </c>
      <c r="BC2043" s="72">
        <v>0</v>
      </c>
    </row>
    <row r="2044" spans="1:55" s="72" customFormat="1" ht="15">
      <c r="A2044" s="15" t="s">
        <v>18</v>
      </c>
      <c r="B2044" s="30">
        <v>5</v>
      </c>
      <c r="C2044" s="30">
        <v>3186</v>
      </c>
      <c r="D2044" s="10" t="s">
        <v>25</v>
      </c>
      <c r="E2044" s="15" t="s">
        <v>20</v>
      </c>
      <c r="F2044" s="15" t="s">
        <v>1212</v>
      </c>
      <c r="G2044" s="50">
        <v>2212</v>
      </c>
      <c r="H2044" s="50">
        <v>232</v>
      </c>
      <c r="I2044" s="58">
        <v>0.1172</v>
      </c>
      <c r="J2044" s="50">
        <v>713500</v>
      </c>
      <c r="K2044" s="50">
        <v>2226</v>
      </c>
      <c r="L2044" s="53">
        <v>2069</v>
      </c>
      <c r="M2044" s="63">
        <f t="shared" si="232"/>
        <v>8.9171974522292988E-2</v>
      </c>
      <c r="N2044" s="42" t="str">
        <f>IFERROR(VLOOKUP(C2044, マスタ!$E$2:$G$33, 3, TRUE), "")</f>
        <v>繊維製品</v>
      </c>
      <c r="O2044" s="15" t="str">
        <f>IF(F2044 = "", "", TEXT( WORKDAY(TEXT(LEFT(F2044, FIND("(", F2044) - 1), "yyyy/mm/dd"), 1, マスタ!$A$2:$A$106), "yyyymmdd"))</f>
        <v>20171003</v>
      </c>
      <c r="P2044" s="16">
        <v>43011</v>
      </c>
      <c r="Q2044" s="56">
        <v>2262</v>
      </c>
      <c r="R2044" s="56">
        <v>2405</v>
      </c>
      <c r="S2044" s="56">
        <v>2234</v>
      </c>
      <c r="T2044" s="15" t="str">
        <f t="shared" si="233"/>
        <v>有</v>
      </c>
      <c r="U2044" s="15" t="str">
        <f t="shared" si="234"/>
        <v>有</v>
      </c>
      <c r="V2044" s="67">
        <f t="shared" si="235"/>
        <v>2.2603978300180794E-2</v>
      </c>
      <c r="W2044" s="17" t="s">
        <v>966</v>
      </c>
      <c r="X2044" s="46">
        <v>-22</v>
      </c>
      <c r="Y2044" s="71">
        <f t="shared" si="236"/>
        <v>-9.945750452079567</v>
      </c>
      <c r="Z2044" s="72">
        <v>2262</v>
      </c>
      <c r="AA2044" s="72">
        <v>2270</v>
      </c>
      <c r="AB2044" s="72">
        <v>2234</v>
      </c>
      <c r="AC2044" s="72">
        <v>2270</v>
      </c>
      <c r="AD2044" s="72">
        <v>52400</v>
      </c>
      <c r="AE2044" s="72">
        <v>2268</v>
      </c>
      <c r="AF2044" s="72">
        <v>2298</v>
      </c>
      <c r="AG2044" s="72">
        <v>2256</v>
      </c>
      <c r="AH2044" s="72">
        <v>2286</v>
      </c>
      <c r="AI2044" s="72">
        <v>22600</v>
      </c>
      <c r="AJ2044" s="72">
        <v>2286</v>
      </c>
      <c r="AK2044" s="72">
        <v>2292</v>
      </c>
      <c r="AL2044" s="72">
        <v>2284</v>
      </c>
      <c r="AM2044" s="72">
        <v>2286</v>
      </c>
      <c r="AN2044" s="72">
        <v>6500</v>
      </c>
      <c r="AO2044" s="72">
        <v>2289</v>
      </c>
      <c r="AP2044" s="72">
        <v>2291</v>
      </c>
      <c r="AQ2044" s="72">
        <v>2277</v>
      </c>
      <c r="AR2044" s="72">
        <v>2277</v>
      </c>
      <c r="AS2044" s="72">
        <v>8200</v>
      </c>
      <c r="AT2044" s="72">
        <v>2277</v>
      </c>
      <c r="AU2044" s="72">
        <v>2285</v>
      </c>
      <c r="AV2044" s="72">
        <v>2265</v>
      </c>
      <c r="AW2044" s="72">
        <v>2269</v>
      </c>
      <c r="AX2044" s="72">
        <v>9000</v>
      </c>
      <c r="AY2044" s="72">
        <v>2271</v>
      </c>
      <c r="AZ2044" s="72">
        <v>2271</v>
      </c>
      <c r="BA2044" s="72">
        <v>2252</v>
      </c>
      <c r="BB2044" s="72">
        <v>2252</v>
      </c>
      <c r="BC2044" s="72">
        <v>3900</v>
      </c>
    </row>
    <row r="2045" spans="1:55" s="72" customFormat="1" ht="15">
      <c r="A2045" s="15" t="s">
        <v>18</v>
      </c>
      <c r="B2045" s="30">
        <v>6</v>
      </c>
      <c r="C2045" s="30">
        <v>1384</v>
      </c>
      <c r="D2045" s="10" t="s">
        <v>252</v>
      </c>
      <c r="E2045" s="15" t="s">
        <v>20</v>
      </c>
      <c r="F2045" s="15" t="s">
        <v>1212</v>
      </c>
      <c r="G2045" s="50">
        <v>1193</v>
      </c>
      <c r="H2045" s="50">
        <v>111</v>
      </c>
      <c r="I2045" s="58">
        <v>0.1026</v>
      </c>
      <c r="J2045" s="50">
        <v>171100</v>
      </c>
      <c r="K2045" s="50">
        <v>1199</v>
      </c>
      <c r="L2045" s="53">
        <v>1091</v>
      </c>
      <c r="M2045" s="63">
        <f t="shared" si="232"/>
        <v>5.5555555555555552E-2</v>
      </c>
      <c r="N2045" s="42" t="str">
        <f>IFERROR(VLOOKUP(C2045, マスタ!$E$2:$G$33, 3, TRUE), "")</f>
        <v>農林水産</v>
      </c>
      <c r="O2045" s="15" t="str">
        <f>IF(F2045 = "", "", TEXT( WORKDAY(TEXT(LEFT(F2045, FIND("(", F2045) - 1), "yyyy/mm/dd"), 1, マスタ!$A$2:$A$106), "yyyymmdd"))</f>
        <v>20171003</v>
      </c>
      <c r="P2045" s="16">
        <v>43011</v>
      </c>
      <c r="Q2045" s="56">
        <v>1202</v>
      </c>
      <c r="R2045" s="56">
        <v>1268</v>
      </c>
      <c r="S2045" s="56">
        <v>1190</v>
      </c>
      <c r="T2045" s="15" t="str">
        <f t="shared" si="233"/>
        <v>有</v>
      </c>
      <c r="U2045" s="15" t="str">
        <f t="shared" si="234"/>
        <v>有</v>
      </c>
      <c r="V2045" s="67">
        <f t="shared" si="235"/>
        <v>7.5440067057837012E-3</v>
      </c>
      <c r="W2045" s="17" t="s">
        <v>968</v>
      </c>
      <c r="X2045" s="46">
        <v>23</v>
      </c>
      <c r="Y2045" s="71">
        <f t="shared" si="236"/>
        <v>19.279128248113999</v>
      </c>
      <c r="Z2045" s="72">
        <v>1202</v>
      </c>
      <c r="AA2045" s="72">
        <v>1222</v>
      </c>
      <c r="AB2045" s="72">
        <v>1202</v>
      </c>
      <c r="AC2045" s="72">
        <v>1219</v>
      </c>
      <c r="AD2045" s="72">
        <v>20200</v>
      </c>
      <c r="AE2045" s="72">
        <v>1223</v>
      </c>
      <c r="AF2045" s="72">
        <v>1233</v>
      </c>
      <c r="AG2045" s="72">
        <v>1220</v>
      </c>
      <c r="AH2045" s="72">
        <v>1233</v>
      </c>
      <c r="AI2045" s="72">
        <v>4400</v>
      </c>
      <c r="AJ2045" s="72">
        <v>1234</v>
      </c>
      <c r="AK2045" s="72">
        <v>1240</v>
      </c>
      <c r="AL2045" s="72">
        <v>1225</v>
      </c>
      <c r="AM2045" s="72">
        <v>1236</v>
      </c>
      <c r="AN2045" s="72">
        <v>7400</v>
      </c>
      <c r="AO2045" s="72">
        <v>1231</v>
      </c>
      <c r="AP2045" s="72">
        <v>1236</v>
      </c>
      <c r="AQ2045" s="72">
        <v>1230</v>
      </c>
      <c r="AR2045" s="72">
        <v>1235</v>
      </c>
      <c r="AS2045" s="72">
        <v>2900</v>
      </c>
      <c r="AT2045" s="72">
        <v>1237</v>
      </c>
      <c r="AU2045" s="72">
        <v>1237</v>
      </c>
      <c r="AV2045" s="72">
        <v>1231</v>
      </c>
      <c r="AW2045" s="72">
        <v>1235</v>
      </c>
      <c r="AX2045" s="72">
        <v>1000</v>
      </c>
      <c r="AY2045" s="72">
        <v>1236</v>
      </c>
      <c r="AZ2045" s="72">
        <v>1238</v>
      </c>
      <c r="BA2045" s="72">
        <v>1223</v>
      </c>
      <c r="BB2045" s="72">
        <v>1224</v>
      </c>
      <c r="BC2045" s="72">
        <v>5200</v>
      </c>
    </row>
    <row r="2046" spans="1:55" s="72" customFormat="1" ht="15">
      <c r="A2046" s="15" t="s">
        <v>18</v>
      </c>
      <c r="B2046" s="30">
        <v>9</v>
      </c>
      <c r="C2046" s="30">
        <v>5410</v>
      </c>
      <c r="D2046" s="10" t="s">
        <v>32</v>
      </c>
      <c r="E2046" s="15" t="s">
        <v>20</v>
      </c>
      <c r="F2046" s="15" t="s">
        <v>1212</v>
      </c>
      <c r="G2046" s="50">
        <v>2290</v>
      </c>
      <c r="H2046" s="50">
        <v>183</v>
      </c>
      <c r="I2046" s="58">
        <v>8.6900000000000005E-2</v>
      </c>
      <c r="J2046" s="50">
        <v>513100</v>
      </c>
      <c r="K2046" s="50">
        <v>2307</v>
      </c>
      <c r="L2046" s="53">
        <v>2154</v>
      </c>
      <c r="M2046" s="63">
        <f t="shared" si="232"/>
        <v>0.1111111111111111</v>
      </c>
      <c r="N2046" s="42" t="str">
        <f>IFERROR(VLOOKUP(C2046, マスタ!$E$2:$G$33, 3, TRUE), "")</f>
        <v>鉄鋼</v>
      </c>
      <c r="O2046" s="15" t="str">
        <f>IF(F2046 = "", "", TEXT( WORKDAY(TEXT(LEFT(F2046, FIND("(", F2046) - 1), "yyyy/mm/dd"), 1, マスタ!$A$2:$A$106), "yyyymmdd"))</f>
        <v>20171003</v>
      </c>
      <c r="P2046" s="16">
        <v>43011</v>
      </c>
      <c r="Q2046" s="56">
        <v>2340</v>
      </c>
      <c r="R2046" s="56">
        <v>2348</v>
      </c>
      <c r="S2046" s="56">
        <v>2296</v>
      </c>
      <c r="T2046" s="15" t="str">
        <f t="shared" si="233"/>
        <v>無</v>
      </c>
      <c r="U2046" s="15" t="str">
        <f t="shared" si="234"/>
        <v>有</v>
      </c>
      <c r="V2046" s="67">
        <f t="shared" si="235"/>
        <v>2.1834061135371119E-2</v>
      </c>
      <c r="W2046" s="17" t="s">
        <v>966</v>
      </c>
      <c r="X2046" s="46">
        <v>-22</v>
      </c>
      <c r="Y2046" s="71">
        <f t="shared" si="236"/>
        <v>-9.606986899563319</v>
      </c>
      <c r="Z2046" s="72">
        <v>2340</v>
      </c>
      <c r="AA2046" s="72">
        <v>2348</v>
      </c>
      <c r="AB2046" s="72">
        <v>2305</v>
      </c>
      <c r="AC2046" s="72">
        <v>2317</v>
      </c>
      <c r="AD2046" s="72">
        <v>41900</v>
      </c>
      <c r="AE2046" s="72">
        <v>2313</v>
      </c>
      <c r="AF2046" s="72">
        <v>2346</v>
      </c>
      <c r="AG2046" s="72">
        <v>2313</v>
      </c>
      <c r="AH2046" s="72">
        <v>2338</v>
      </c>
      <c r="AI2046" s="72">
        <v>10000</v>
      </c>
      <c r="AJ2046" s="72">
        <v>2336</v>
      </c>
      <c r="AK2046" s="72">
        <v>2347</v>
      </c>
      <c r="AL2046" s="72">
        <v>2331</v>
      </c>
      <c r="AM2046" s="72">
        <v>2331</v>
      </c>
      <c r="AN2046" s="72">
        <v>8800</v>
      </c>
      <c r="AO2046" s="72">
        <v>2332</v>
      </c>
      <c r="AP2046" s="72">
        <v>2339</v>
      </c>
      <c r="AQ2046" s="72">
        <v>2321</v>
      </c>
      <c r="AR2046" s="72">
        <v>2326</v>
      </c>
      <c r="AS2046" s="72">
        <v>3100</v>
      </c>
      <c r="AT2046" s="72">
        <v>2327</v>
      </c>
      <c r="AU2046" s="72">
        <v>2336</v>
      </c>
      <c r="AV2046" s="72">
        <v>2327</v>
      </c>
      <c r="AW2046" s="72">
        <v>2333</v>
      </c>
      <c r="AX2046" s="72">
        <v>2800</v>
      </c>
      <c r="AY2046" s="72">
        <v>2330</v>
      </c>
      <c r="AZ2046" s="72">
        <v>2333</v>
      </c>
      <c r="BA2046" s="72">
        <v>2325</v>
      </c>
      <c r="BB2046" s="72">
        <v>2325</v>
      </c>
      <c r="BC2046" s="72">
        <v>3300</v>
      </c>
    </row>
    <row r="2047" spans="1:55" s="72" customFormat="1" ht="15">
      <c r="A2047" s="15" t="s">
        <v>18</v>
      </c>
      <c r="B2047" s="30">
        <v>10</v>
      </c>
      <c r="C2047" s="30">
        <v>4694</v>
      </c>
      <c r="D2047" s="10" t="s">
        <v>1214</v>
      </c>
      <c r="E2047" s="15" t="s">
        <v>20</v>
      </c>
      <c r="F2047" s="15" t="s">
        <v>1212</v>
      </c>
      <c r="G2047" s="50">
        <v>2616</v>
      </c>
      <c r="H2047" s="50">
        <v>209</v>
      </c>
      <c r="I2047" s="58">
        <v>8.6800000000000002E-2</v>
      </c>
      <c r="J2047" s="50">
        <v>561700</v>
      </c>
      <c r="K2047" s="50">
        <v>2631</v>
      </c>
      <c r="L2047" s="53">
        <v>2462</v>
      </c>
      <c r="M2047" s="63">
        <f t="shared" si="232"/>
        <v>8.8757396449704137E-2</v>
      </c>
      <c r="N2047" s="42" t="str">
        <f>IFERROR(VLOOKUP(C2047, マスタ!$E$2:$G$33, 3, TRUE), "")</f>
        <v>化学・医薬品</v>
      </c>
      <c r="O2047" s="15" t="str">
        <f>IF(F2047 = "", "", TEXT( WORKDAY(TEXT(LEFT(F2047, FIND("(", F2047) - 1), "yyyy/mm/dd"), 1, マスタ!$A$2:$A$106), "yyyymmdd"))</f>
        <v>20171003</v>
      </c>
      <c r="P2047" s="16">
        <v>43011</v>
      </c>
      <c r="Q2047" s="56">
        <v>2636</v>
      </c>
      <c r="R2047" s="56">
        <v>2680</v>
      </c>
      <c r="S2047" s="56">
        <v>2632</v>
      </c>
      <c r="T2047" s="15" t="str">
        <f t="shared" si="233"/>
        <v>有</v>
      </c>
      <c r="U2047" s="15" t="str">
        <f t="shared" si="234"/>
        <v>無</v>
      </c>
      <c r="V2047" s="67">
        <f t="shared" si="235"/>
        <v>7.6452599388379117E-3</v>
      </c>
      <c r="W2047" s="17" t="s">
        <v>967</v>
      </c>
      <c r="X2047" s="46">
        <v>16</v>
      </c>
      <c r="Y2047" s="71">
        <f t="shared" si="236"/>
        <v>6.1162079510703364</v>
      </c>
      <c r="Z2047" s="72">
        <v>2636</v>
      </c>
      <c r="AA2047" s="72">
        <v>2656</v>
      </c>
      <c r="AB2047" s="72">
        <v>2632</v>
      </c>
      <c r="AC2047" s="72">
        <v>2646</v>
      </c>
      <c r="AD2047" s="72">
        <v>29200</v>
      </c>
      <c r="AE2047" s="72">
        <v>2652</v>
      </c>
      <c r="AF2047" s="72">
        <v>2659</v>
      </c>
      <c r="AG2047" s="72">
        <v>2648</v>
      </c>
      <c r="AH2047" s="72">
        <v>2657</v>
      </c>
      <c r="AI2047" s="72">
        <v>10500</v>
      </c>
      <c r="AJ2047" s="72">
        <v>2656</v>
      </c>
      <c r="AK2047" s="72">
        <v>2662</v>
      </c>
      <c r="AL2047" s="72">
        <v>2655</v>
      </c>
      <c r="AM2047" s="72">
        <v>2659</v>
      </c>
      <c r="AN2047" s="72">
        <v>7300</v>
      </c>
      <c r="AO2047" s="72">
        <v>2660</v>
      </c>
      <c r="AP2047" s="72">
        <v>2662</v>
      </c>
      <c r="AQ2047" s="72">
        <v>2649</v>
      </c>
      <c r="AR2047" s="72">
        <v>2650</v>
      </c>
      <c r="AS2047" s="72">
        <v>6400</v>
      </c>
      <c r="AT2047" s="72">
        <v>2651</v>
      </c>
      <c r="AU2047" s="72">
        <v>2654</v>
      </c>
      <c r="AV2047" s="72">
        <v>2649</v>
      </c>
      <c r="AW2047" s="72">
        <v>2652</v>
      </c>
      <c r="AX2047" s="72">
        <v>2900</v>
      </c>
      <c r="AY2047" s="72">
        <v>2653</v>
      </c>
      <c r="AZ2047" s="72">
        <v>2657</v>
      </c>
      <c r="BA2047" s="72">
        <v>2653</v>
      </c>
      <c r="BB2047" s="72">
        <v>2657</v>
      </c>
      <c r="BC2047" s="72">
        <v>1600</v>
      </c>
    </row>
    <row r="2048" spans="1:55" s="72" customFormat="1" ht="15">
      <c r="A2048" s="15" t="s">
        <v>18</v>
      </c>
      <c r="B2048" s="30">
        <v>11</v>
      </c>
      <c r="C2048" s="30">
        <v>9880</v>
      </c>
      <c r="D2048" s="10" t="s">
        <v>1215</v>
      </c>
      <c r="E2048" s="15" t="s">
        <v>20</v>
      </c>
      <c r="F2048" s="15" t="s">
        <v>1212</v>
      </c>
      <c r="G2048" s="50">
        <v>1012</v>
      </c>
      <c r="H2048" s="50">
        <v>80</v>
      </c>
      <c r="I2048" s="58">
        <v>8.5800000000000001E-2</v>
      </c>
      <c r="J2048" s="50">
        <v>507400</v>
      </c>
      <c r="K2048" s="50">
        <v>1020</v>
      </c>
      <c r="L2048" s="53">
        <v>930</v>
      </c>
      <c r="M2048" s="63">
        <f t="shared" si="232"/>
        <v>8.8888888888888892E-2</v>
      </c>
      <c r="N2048" s="42" t="str">
        <f>IFERROR(VLOOKUP(C2048, マスタ!$E$2:$G$33, 3, TRUE), "")</f>
        <v>サービス</v>
      </c>
      <c r="O2048" s="15" t="str">
        <f>IF(F2048 = "", "", TEXT( WORKDAY(TEXT(LEFT(F2048, FIND("(", F2048) - 1), "yyyy/mm/dd"), 1, マスタ!$A$2:$A$106), "yyyymmdd"))</f>
        <v>20171003</v>
      </c>
      <c r="P2048" s="16">
        <v>43011</v>
      </c>
      <c r="Q2048" s="56">
        <v>1014</v>
      </c>
      <c r="R2048" s="56">
        <v>1019</v>
      </c>
      <c r="S2048" s="56">
        <v>980</v>
      </c>
      <c r="T2048" s="15" t="str">
        <f t="shared" si="233"/>
        <v>無</v>
      </c>
      <c r="U2048" s="15" t="str">
        <f t="shared" si="234"/>
        <v>有</v>
      </c>
      <c r="V2048" s="67">
        <f t="shared" si="235"/>
        <v>1.9762845849802257E-3</v>
      </c>
      <c r="W2048" s="17" t="s">
        <v>966</v>
      </c>
      <c r="X2048" s="46">
        <v>-10</v>
      </c>
      <c r="Y2048" s="71">
        <f t="shared" si="236"/>
        <v>-9.8814229249011856</v>
      </c>
      <c r="Z2048" s="72">
        <v>1014</v>
      </c>
      <c r="AA2048" s="72">
        <v>1014</v>
      </c>
      <c r="AB2048" s="72">
        <v>991</v>
      </c>
      <c r="AC2048" s="72">
        <v>1000</v>
      </c>
      <c r="AD2048" s="72">
        <v>38900</v>
      </c>
      <c r="AE2048" s="72">
        <v>1000</v>
      </c>
      <c r="AF2048" s="72">
        <v>1005</v>
      </c>
      <c r="AG2048" s="72">
        <v>997</v>
      </c>
      <c r="AH2048" s="72">
        <v>1002</v>
      </c>
      <c r="AI2048" s="72">
        <v>9800</v>
      </c>
      <c r="AJ2048" s="72">
        <v>1002</v>
      </c>
      <c r="AK2048" s="72">
        <v>1002</v>
      </c>
      <c r="AL2048" s="72">
        <v>980</v>
      </c>
      <c r="AM2048" s="72">
        <v>1001</v>
      </c>
      <c r="AN2048" s="72">
        <v>25200</v>
      </c>
      <c r="AO2048" s="72">
        <v>1003</v>
      </c>
      <c r="AP2048" s="72">
        <v>1005</v>
      </c>
      <c r="AQ2048" s="72">
        <v>994</v>
      </c>
      <c r="AR2048" s="72">
        <v>994</v>
      </c>
      <c r="AS2048" s="72">
        <v>7000</v>
      </c>
      <c r="AT2048" s="72">
        <v>995</v>
      </c>
      <c r="AU2048" s="72">
        <v>1010</v>
      </c>
      <c r="AV2048" s="72">
        <v>995</v>
      </c>
      <c r="AW2048" s="72">
        <v>1009</v>
      </c>
      <c r="AX2048" s="72">
        <v>12100</v>
      </c>
      <c r="AY2048" s="72">
        <v>1009</v>
      </c>
      <c r="AZ2048" s="72">
        <v>1010</v>
      </c>
      <c r="BA2048" s="72">
        <v>1003</v>
      </c>
      <c r="BB2048" s="72">
        <v>1007</v>
      </c>
      <c r="BC2048" s="72">
        <v>4800</v>
      </c>
    </row>
    <row r="2049" spans="1:55" s="72" customFormat="1" ht="15">
      <c r="A2049" s="15" t="s">
        <v>18</v>
      </c>
      <c r="B2049" s="30">
        <v>12</v>
      </c>
      <c r="C2049" s="30">
        <v>3963</v>
      </c>
      <c r="D2049" s="10" t="s">
        <v>1216</v>
      </c>
      <c r="E2049" s="15" t="s">
        <v>20</v>
      </c>
      <c r="F2049" s="15" t="s">
        <v>1212</v>
      </c>
      <c r="G2049" s="50">
        <v>1898</v>
      </c>
      <c r="H2049" s="50">
        <v>126</v>
      </c>
      <c r="I2049" s="58">
        <v>7.1099999999999997E-2</v>
      </c>
      <c r="J2049" s="50">
        <v>103500</v>
      </c>
      <c r="K2049" s="50">
        <v>1899</v>
      </c>
      <c r="L2049" s="53">
        <v>1777</v>
      </c>
      <c r="M2049" s="63">
        <f t="shared" si="232"/>
        <v>8.1967213114754103E-3</v>
      </c>
      <c r="N2049" s="42" t="str">
        <f>IFERROR(VLOOKUP(C2049, マスタ!$E$2:$G$33, 3, TRUE), "")</f>
        <v>パルプ・紙</v>
      </c>
      <c r="O2049" s="15" t="str">
        <f>IF(F2049 = "", "", TEXT( WORKDAY(TEXT(LEFT(F2049, FIND("(", F2049) - 1), "yyyy/mm/dd"), 1, マスタ!$A$2:$A$106), "yyyymmdd"))</f>
        <v>20171003</v>
      </c>
      <c r="P2049" s="16">
        <v>43011</v>
      </c>
      <c r="Q2049" s="56">
        <v>1900</v>
      </c>
      <c r="R2049" s="56">
        <v>1921</v>
      </c>
      <c r="S2049" s="56">
        <v>1854</v>
      </c>
      <c r="T2049" s="15" t="str">
        <f t="shared" si="233"/>
        <v>有</v>
      </c>
      <c r="U2049" s="15" t="str">
        <f t="shared" si="234"/>
        <v>有</v>
      </c>
      <c r="V2049" s="67">
        <f t="shared" si="235"/>
        <v>1.0537407797681642E-3</v>
      </c>
      <c r="W2049" s="17" t="s">
        <v>966</v>
      </c>
      <c r="X2049" s="46">
        <v>-18</v>
      </c>
      <c r="Y2049" s="71">
        <f t="shared" si="236"/>
        <v>-9.4836670179135929</v>
      </c>
      <c r="Z2049" s="72">
        <v>1900</v>
      </c>
      <c r="AA2049" s="72">
        <v>1915</v>
      </c>
      <c r="AB2049" s="72">
        <v>1897</v>
      </c>
      <c r="AC2049" s="72">
        <v>1908</v>
      </c>
      <c r="AD2049" s="72">
        <v>10700</v>
      </c>
      <c r="AE2049" s="72">
        <v>1905</v>
      </c>
      <c r="AF2049" s="72">
        <v>1905</v>
      </c>
      <c r="AG2049" s="72">
        <v>1854</v>
      </c>
      <c r="AH2049" s="72">
        <v>1857</v>
      </c>
      <c r="AI2049" s="72">
        <v>3100</v>
      </c>
      <c r="AJ2049" s="72">
        <v>1860</v>
      </c>
      <c r="AK2049" s="72">
        <v>1868</v>
      </c>
      <c r="AL2049" s="72">
        <v>1860</v>
      </c>
      <c r="AM2049" s="72">
        <v>1865</v>
      </c>
      <c r="AN2049" s="72">
        <v>800</v>
      </c>
      <c r="AO2049" s="72">
        <v>1877</v>
      </c>
      <c r="AP2049" s="72">
        <v>1886</v>
      </c>
      <c r="AQ2049" s="72">
        <v>1876</v>
      </c>
      <c r="AR2049" s="72">
        <v>1886</v>
      </c>
      <c r="AS2049" s="72">
        <v>1000</v>
      </c>
      <c r="AT2049" s="72">
        <v>1896</v>
      </c>
      <c r="AU2049" s="72">
        <v>1896</v>
      </c>
      <c r="AV2049" s="72">
        <v>1895</v>
      </c>
      <c r="AW2049" s="72">
        <v>1895</v>
      </c>
      <c r="AX2049" s="72">
        <v>600</v>
      </c>
      <c r="BC2049" s="72">
        <v>0</v>
      </c>
    </row>
    <row r="2050" spans="1:55" s="72" customFormat="1" ht="27">
      <c r="A2050" s="15" t="s">
        <v>1245</v>
      </c>
      <c r="B2050" s="30">
        <v>13</v>
      </c>
      <c r="C2050" s="30">
        <v>5805</v>
      </c>
      <c r="D2050" s="10" t="s">
        <v>1217</v>
      </c>
      <c r="E2050" s="15" t="s">
        <v>20</v>
      </c>
      <c r="F2050" s="15" t="s">
        <v>1212</v>
      </c>
      <c r="G2050" s="50">
        <v>1099</v>
      </c>
      <c r="H2050" s="50">
        <v>66</v>
      </c>
      <c r="I2050" s="58">
        <v>6.3899999999999998E-2</v>
      </c>
      <c r="J2050" s="50">
        <v>604800</v>
      </c>
      <c r="K2050" s="50">
        <v>1104</v>
      </c>
      <c r="L2050" s="53">
        <v>1033</v>
      </c>
      <c r="M2050" s="63">
        <f t="shared" si="232"/>
        <v>7.0422535211267609E-2</v>
      </c>
      <c r="N2050" s="42" t="str">
        <f>IFERROR(VLOOKUP(C2050, マスタ!$E$2:$G$33, 3, TRUE), "")</f>
        <v>非鉄金属</v>
      </c>
      <c r="O2050" s="15" t="str">
        <f>IF(F2050 = "", "", TEXT( WORKDAY(TEXT(LEFT(F2050, FIND("(", F2050) - 1), "yyyy/mm/dd"), 1, マスタ!$A$2:$A$106), "yyyymmdd"))</f>
        <v>20171003</v>
      </c>
      <c r="P2050" s="16">
        <v>43011</v>
      </c>
      <c r="Q2050" s="56">
        <v>1099</v>
      </c>
      <c r="R2050" s="56">
        <v>1099</v>
      </c>
      <c r="S2050" s="56">
        <v>1071</v>
      </c>
      <c r="T2050" s="15" t="str">
        <f t="shared" si="233"/>
        <v>無</v>
      </c>
      <c r="U2050" s="15" t="str">
        <f t="shared" si="234"/>
        <v>有</v>
      </c>
      <c r="V2050" s="67">
        <f t="shared" si="235"/>
        <v>0</v>
      </c>
      <c r="W2050" s="17" t="s">
        <v>966</v>
      </c>
      <c r="X2050" s="46">
        <v>-10</v>
      </c>
      <c r="Y2050" s="71">
        <f t="shared" si="236"/>
        <v>-9.0991810737033667</v>
      </c>
      <c r="Z2050" s="72">
        <v>1099</v>
      </c>
      <c r="AA2050" s="72">
        <v>1099</v>
      </c>
      <c r="AB2050" s="72">
        <v>1092</v>
      </c>
      <c r="AC2050" s="72">
        <v>1092</v>
      </c>
      <c r="AD2050" s="72">
        <v>24800</v>
      </c>
      <c r="AE2050" s="72">
        <v>1092</v>
      </c>
      <c r="AF2050" s="72">
        <v>1092</v>
      </c>
      <c r="AG2050" s="72">
        <v>1079</v>
      </c>
      <c r="AH2050" s="72">
        <v>1084</v>
      </c>
      <c r="AI2050" s="72">
        <v>23200</v>
      </c>
      <c r="AJ2050" s="72">
        <v>1084</v>
      </c>
      <c r="AK2050" s="72">
        <v>1087</v>
      </c>
      <c r="AL2050" s="72">
        <v>1081</v>
      </c>
      <c r="AM2050" s="72">
        <v>1081</v>
      </c>
      <c r="AN2050" s="72">
        <v>6000</v>
      </c>
      <c r="AO2050" s="72">
        <v>1085</v>
      </c>
      <c r="AP2050" s="72">
        <v>1087</v>
      </c>
      <c r="AQ2050" s="72">
        <v>1082</v>
      </c>
      <c r="AR2050" s="72">
        <v>1083</v>
      </c>
      <c r="AS2050" s="72">
        <v>5900</v>
      </c>
      <c r="AT2050" s="72">
        <v>1083</v>
      </c>
      <c r="AU2050" s="72">
        <v>1086</v>
      </c>
      <c r="AV2050" s="72">
        <v>1083</v>
      </c>
      <c r="AW2050" s="72">
        <v>1086</v>
      </c>
      <c r="AX2050" s="72">
        <v>3700</v>
      </c>
      <c r="AY2050" s="72">
        <v>1088</v>
      </c>
      <c r="AZ2050" s="72">
        <v>1090</v>
      </c>
      <c r="BA2050" s="72">
        <v>1085</v>
      </c>
      <c r="BB2050" s="72">
        <v>1090</v>
      </c>
      <c r="BC2050" s="72">
        <v>7100</v>
      </c>
    </row>
    <row r="2051" spans="1:55" s="72" customFormat="1" ht="15">
      <c r="A2051" s="15" t="s">
        <v>18</v>
      </c>
      <c r="B2051" s="30">
        <v>15</v>
      </c>
      <c r="C2051" s="30">
        <v>4552</v>
      </c>
      <c r="D2051" s="10" t="s">
        <v>258</v>
      </c>
      <c r="E2051" s="15" t="s">
        <v>20</v>
      </c>
      <c r="F2051" s="15" t="s">
        <v>1212</v>
      </c>
      <c r="G2051" s="50">
        <v>3670</v>
      </c>
      <c r="H2051" s="50">
        <v>210</v>
      </c>
      <c r="I2051" s="58">
        <v>6.0699999999999997E-2</v>
      </c>
      <c r="J2051" s="50">
        <v>366000</v>
      </c>
      <c r="K2051" s="50">
        <v>3795</v>
      </c>
      <c r="L2051" s="53">
        <v>3620</v>
      </c>
      <c r="M2051" s="63">
        <f t="shared" si="232"/>
        <v>0.7142857142857143</v>
      </c>
      <c r="N2051" s="42" t="str">
        <f>IFERROR(VLOOKUP(C2051, マスタ!$E$2:$G$33, 3, TRUE), "")</f>
        <v>化学・医薬品</v>
      </c>
      <c r="O2051" s="15" t="str">
        <f>IF(F2051 = "", "", TEXT( WORKDAY(TEXT(LEFT(F2051, FIND("(", F2051) - 1), "yyyy/mm/dd"), 1, マスタ!$A$2:$A$106), "yyyymmdd"))</f>
        <v>20171003</v>
      </c>
      <c r="P2051" s="16">
        <v>43011</v>
      </c>
      <c r="Q2051" s="56">
        <v>3715</v>
      </c>
      <c r="R2051" s="56">
        <v>3870</v>
      </c>
      <c r="S2051" s="56">
        <v>3715</v>
      </c>
      <c r="T2051" s="15" t="str">
        <f t="shared" si="233"/>
        <v>有</v>
      </c>
      <c r="U2051" s="15" t="str">
        <f t="shared" si="234"/>
        <v>無</v>
      </c>
      <c r="V2051" s="67">
        <f t="shared" si="235"/>
        <v>1.2261580381471404E-2</v>
      </c>
      <c r="W2051" s="17" t="s">
        <v>968</v>
      </c>
      <c r="X2051" s="46">
        <v>73</v>
      </c>
      <c r="Y2051" s="71">
        <f t="shared" si="236"/>
        <v>19.891008174386918</v>
      </c>
      <c r="Z2051" s="72">
        <v>3715</v>
      </c>
      <c r="AA2051" s="72">
        <v>3815</v>
      </c>
      <c r="AB2051" s="72">
        <v>3715</v>
      </c>
      <c r="AC2051" s="72">
        <v>3790</v>
      </c>
      <c r="AD2051" s="72">
        <v>42600</v>
      </c>
      <c r="AE2051" s="72">
        <v>3805</v>
      </c>
      <c r="AF2051" s="72">
        <v>3860</v>
      </c>
      <c r="AG2051" s="72">
        <v>3805</v>
      </c>
      <c r="AH2051" s="72">
        <v>3855</v>
      </c>
      <c r="AI2051" s="72">
        <v>17300</v>
      </c>
      <c r="AJ2051" s="72">
        <v>3855</v>
      </c>
      <c r="AK2051" s="72">
        <v>3870</v>
      </c>
      <c r="AL2051" s="72">
        <v>3825</v>
      </c>
      <c r="AM2051" s="72">
        <v>3850</v>
      </c>
      <c r="AN2051" s="72">
        <v>9400</v>
      </c>
      <c r="AO2051" s="72">
        <v>3840</v>
      </c>
      <c r="AP2051" s="72">
        <v>3840</v>
      </c>
      <c r="AQ2051" s="72">
        <v>3790</v>
      </c>
      <c r="AR2051" s="72">
        <v>3790</v>
      </c>
      <c r="AS2051" s="72">
        <v>19400</v>
      </c>
      <c r="AT2051" s="72">
        <v>3790</v>
      </c>
      <c r="AU2051" s="72">
        <v>3805</v>
      </c>
      <c r="AV2051" s="72">
        <v>3780</v>
      </c>
      <c r="AW2051" s="72">
        <v>3780</v>
      </c>
      <c r="AX2051" s="72">
        <v>6300</v>
      </c>
      <c r="AY2051" s="72">
        <v>3780</v>
      </c>
      <c r="AZ2051" s="72">
        <v>3780</v>
      </c>
      <c r="BA2051" s="72">
        <v>3745</v>
      </c>
      <c r="BB2051" s="72">
        <v>3780</v>
      </c>
      <c r="BC2051" s="72">
        <v>11100</v>
      </c>
    </row>
    <row r="2052" spans="1:55" s="72" customFormat="1" ht="15">
      <c r="A2052" s="15" t="s">
        <v>18</v>
      </c>
      <c r="B2052" s="30">
        <v>16</v>
      </c>
      <c r="C2052" s="30">
        <v>6036</v>
      </c>
      <c r="D2052" s="10" t="s">
        <v>313</v>
      </c>
      <c r="E2052" s="15" t="s">
        <v>20</v>
      </c>
      <c r="F2052" s="15" t="s">
        <v>1212</v>
      </c>
      <c r="G2052" s="50">
        <v>1422</v>
      </c>
      <c r="H2052" s="50">
        <v>80</v>
      </c>
      <c r="I2052" s="58">
        <v>5.96E-2</v>
      </c>
      <c r="J2052" s="50">
        <v>147200</v>
      </c>
      <c r="K2052" s="50">
        <v>1430</v>
      </c>
      <c r="L2052" s="53">
        <v>1367</v>
      </c>
      <c r="M2052" s="63">
        <f t="shared" si="232"/>
        <v>0.12698412698412698</v>
      </c>
      <c r="N2052" s="42" t="str">
        <f>IFERROR(VLOOKUP(C2052, マスタ!$E$2:$G$33, 3, TRUE), "")</f>
        <v>機械</v>
      </c>
      <c r="O2052" s="15" t="str">
        <f>IF(F2052 = "", "", TEXT( WORKDAY(TEXT(LEFT(F2052, FIND("(", F2052) - 1), "yyyy/mm/dd"), 1, マスタ!$A$2:$A$106), "yyyymmdd"))</f>
        <v>20171003</v>
      </c>
      <c r="P2052" s="16">
        <v>43011</v>
      </c>
      <c r="Q2052" s="56">
        <v>1426</v>
      </c>
      <c r="R2052" s="56">
        <v>1426</v>
      </c>
      <c r="S2052" s="56">
        <v>1341</v>
      </c>
      <c r="T2052" s="15" t="str">
        <f t="shared" si="233"/>
        <v>無</v>
      </c>
      <c r="U2052" s="15" t="str">
        <f t="shared" si="234"/>
        <v>有</v>
      </c>
      <c r="V2052" s="67">
        <f t="shared" si="235"/>
        <v>2.8129395218001729E-3</v>
      </c>
      <c r="W2052" s="17" t="s">
        <v>966</v>
      </c>
      <c r="X2052" s="46">
        <v>-14</v>
      </c>
      <c r="Y2052" s="71">
        <f t="shared" si="236"/>
        <v>-9.8452883263009845</v>
      </c>
      <c r="Z2052" s="72">
        <v>1426</v>
      </c>
      <c r="AA2052" s="72">
        <v>1426</v>
      </c>
      <c r="AB2052" s="72">
        <v>1420</v>
      </c>
      <c r="AC2052" s="72">
        <v>1422</v>
      </c>
      <c r="AD2052" s="72">
        <v>7400</v>
      </c>
      <c r="AE2052" s="72">
        <v>1420</v>
      </c>
      <c r="AF2052" s="72">
        <v>1423</v>
      </c>
      <c r="AG2052" s="72">
        <v>1400</v>
      </c>
      <c r="AH2052" s="72">
        <v>1400</v>
      </c>
      <c r="AI2052" s="72">
        <v>3200</v>
      </c>
      <c r="AJ2052" s="72">
        <v>1402</v>
      </c>
      <c r="AK2052" s="72">
        <v>1406</v>
      </c>
      <c r="AL2052" s="72">
        <v>1380</v>
      </c>
      <c r="AM2052" s="72">
        <v>1380</v>
      </c>
      <c r="AN2052" s="72">
        <v>5500</v>
      </c>
      <c r="AO2052" s="72">
        <v>1380</v>
      </c>
      <c r="AP2052" s="72">
        <v>1381</v>
      </c>
      <c r="AQ2052" s="72">
        <v>1374</v>
      </c>
      <c r="AR2052" s="72">
        <v>1380</v>
      </c>
      <c r="AS2052" s="72">
        <v>3000</v>
      </c>
      <c r="AT2052" s="72">
        <v>1383</v>
      </c>
      <c r="AU2052" s="72">
        <v>1383</v>
      </c>
      <c r="AV2052" s="72">
        <v>1343</v>
      </c>
      <c r="AW2052" s="72">
        <v>1354</v>
      </c>
      <c r="AX2052" s="72">
        <v>10700</v>
      </c>
      <c r="AY2052" s="72">
        <v>1359</v>
      </c>
      <c r="AZ2052" s="72">
        <v>1370</v>
      </c>
      <c r="BA2052" s="72">
        <v>1357</v>
      </c>
      <c r="BB2052" s="72">
        <v>1361</v>
      </c>
      <c r="BC2052" s="72">
        <v>3600</v>
      </c>
    </row>
    <row r="2053" spans="1:55" s="72" customFormat="1" ht="15">
      <c r="A2053" s="15" t="s">
        <v>18</v>
      </c>
      <c r="B2053" s="30">
        <v>19</v>
      </c>
      <c r="C2053" s="30">
        <v>3230</v>
      </c>
      <c r="D2053" s="10" t="s">
        <v>144</v>
      </c>
      <c r="E2053" s="15" t="s">
        <v>20</v>
      </c>
      <c r="F2053" s="15" t="s">
        <v>1212</v>
      </c>
      <c r="G2053" s="50">
        <v>1770</v>
      </c>
      <c r="H2053" s="50">
        <v>94</v>
      </c>
      <c r="I2053" s="58">
        <v>5.6099999999999997E-2</v>
      </c>
      <c r="J2053" s="50">
        <v>400800</v>
      </c>
      <c r="K2053" s="50">
        <v>1842</v>
      </c>
      <c r="L2053" s="53">
        <v>1716</v>
      </c>
      <c r="M2053" s="63">
        <f t="shared" si="232"/>
        <v>0.5714285714285714</v>
      </c>
      <c r="N2053" s="42" t="str">
        <f>IFERROR(VLOOKUP(C2053, マスタ!$E$2:$G$33, 3, TRUE), "")</f>
        <v>繊維製品</v>
      </c>
      <c r="O2053" s="15" t="str">
        <f>IF(F2053 = "", "", TEXT( WORKDAY(TEXT(LEFT(F2053, FIND("(", F2053) - 1), "yyyy/mm/dd"), 1, マスタ!$A$2:$A$106), "yyyymmdd"))</f>
        <v>20171003</v>
      </c>
      <c r="P2053" s="16">
        <v>43011</v>
      </c>
      <c r="Q2053" s="56">
        <v>1752</v>
      </c>
      <c r="R2053" s="56">
        <v>1769</v>
      </c>
      <c r="S2053" s="56">
        <v>1717</v>
      </c>
      <c r="T2053" s="15" t="str">
        <f t="shared" si="233"/>
        <v>有</v>
      </c>
      <c r="U2053" s="15" t="str">
        <f t="shared" si="234"/>
        <v>有</v>
      </c>
      <c r="V2053" s="67">
        <f t="shared" si="235"/>
        <v>-1.016949152542368E-2</v>
      </c>
      <c r="W2053" s="17" t="s">
        <v>966</v>
      </c>
      <c r="X2053" s="46">
        <v>-17</v>
      </c>
      <c r="Y2053" s="71">
        <f t="shared" si="236"/>
        <v>-9.6045197740112993</v>
      </c>
      <c r="Z2053" s="72">
        <v>1752</v>
      </c>
      <c r="AA2053" s="72">
        <v>1769</v>
      </c>
      <c r="AB2053" s="72">
        <v>1742</v>
      </c>
      <c r="AC2053" s="72">
        <v>1769</v>
      </c>
      <c r="AD2053" s="72">
        <v>28600</v>
      </c>
      <c r="AE2053" s="72">
        <v>1766</v>
      </c>
      <c r="AF2053" s="72">
        <v>1766</v>
      </c>
      <c r="AG2053" s="72">
        <v>1758</v>
      </c>
      <c r="AH2053" s="72">
        <v>1758</v>
      </c>
      <c r="AI2053" s="72">
        <v>4800</v>
      </c>
      <c r="AJ2053" s="72">
        <v>1757</v>
      </c>
      <c r="AK2053" s="72">
        <v>1759</v>
      </c>
      <c r="AL2053" s="72">
        <v>1754</v>
      </c>
      <c r="AM2053" s="72">
        <v>1754</v>
      </c>
      <c r="AN2053" s="72">
        <v>3700</v>
      </c>
      <c r="AO2053" s="72">
        <v>1753</v>
      </c>
      <c r="AP2053" s="72">
        <v>1754</v>
      </c>
      <c r="AQ2053" s="72">
        <v>1743</v>
      </c>
      <c r="AR2053" s="72">
        <v>1745</v>
      </c>
      <c r="AS2053" s="72">
        <v>5900</v>
      </c>
      <c r="AT2053" s="72">
        <v>1744</v>
      </c>
      <c r="AU2053" s="72">
        <v>1747</v>
      </c>
      <c r="AV2053" s="72">
        <v>1726</v>
      </c>
      <c r="AW2053" s="72">
        <v>1732</v>
      </c>
      <c r="AX2053" s="72">
        <v>7300</v>
      </c>
      <c r="AY2053" s="72">
        <v>1732</v>
      </c>
      <c r="AZ2053" s="72">
        <v>1750</v>
      </c>
      <c r="BA2053" s="72">
        <v>1732</v>
      </c>
      <c r="BB2053" s="72">
        <v>1749</v>
      </c>
      <c r="BC2053" s="72">
        <v>4400</v>
      </c>
    </row>
    <row r="2054" spans="1:55" s="72" customFormat="1" ht="15">
      <c r="A2054" s="15" t="s">
        <v>18</v>
      </c>
      <c r="B2054" s="30">
        <v>21</v>
      </c>
      <c r="C2054" s="30">
        <v>3396</v>
      </c>
      <c r="D2054" s="10" t="s">
        <v>884</v>
      </c>
      <c r="E2054" s="15" t="s">
        <v>20</v>
      </c>
      <c r="F2054" s="15" t="s">
        <v>1212</v>
      </c>
      <c r="G2054" s="50">
        <v>1473</v>
      </c>
      <c r="H2054" s="50">
        <v>74</v>
      </c>
      <c r="I2054" s="58">
        <v>5.2900000000000003E-2</v>
      </c>
      <c r="J2054" s="50">
        <v>76800</v>
      </c>
      <c r="K2054" s="50">
        <v>1474</v>
      </c>
      <c r="L2054" s="53">
        <v>1395</v>
      </c>
      <c r="M2054" s="63">
        <f t="shared" si="232"/>
        <v>1.2658227848101266E-2</v>
      </c>
      <c r="N2054" s="42" t="str">
        <f>IFERROR(VLOOKUP(C2054, マスタ!$E$2:$G$33, 3, TRUE), "")</f>
        <v>繊維製品</v>
      </c>
      <c r="O2054" s="15" t="str">
        <f>IF(F2054 = "", "", TEXT( WORKDAY(TEXT(LEFT(F2054, FIND("(", F2054) - 1), "yyyy/mm/dd"), 1, マスタ!$A$2:$A$106), "yyyymmdd"))</f>
        <v>20171003</v>
      </c>
      <c r="P2054" s="16">
        <v>43011</v>
      </c>
      <c r="Q2054" s="56">
        <v>1443</v>
      </c>
      <c r="R2054" s="56">
        <v>1466</v>
      </c>
      <c r="S2054" s="56">
        <v>1376</v>
      </c>
      <c r="T2054" s="15" t="str">
        <f t="shared" si="233"/>
        <v>有</v>
      </c>
      <c r="U2054" s="15" t="str">
        <f t="shared" si="234"/>
        <v>有</v>
      </c>
      <c r="V2054" s="67">
        <f t="shared" si="235"/>
        <v>-2.0366598778004064E-2</v>
      </c>
      <c r="W2054" s="17" t="s">
        <v>966</v>
      </c>
      <c r="X2054" s="46">
        <v>-14</v>
      </c>
      <c r="Y2054" s="71">
        <f t="shared" si="236"/>
        <v>-9.5044127630685669</v>
      </c>
      <c r="Z2054" s="72">
        <v>1443</v>
      </c>
      <c r="AA2054" s="72">
        <v>1466</v>
      </c>
      <c r="AB2054" s="72">
        <v>1443</v>
      </c>
      <c r="AC2054" s="72">
        <v>1457</v>
      </c>
      <c r="AD2054" s="72">
        <v>37700</v>
      </c>
      <c r="AE2054" s="72">
        <v>1456</v>
      </c>
      <c r="AF2054" s="72">
        <v>1456</v>
      </c>
      <c r="AG2054" s="72">
        <v>1413</v>
      </c>
      <c r="AH2054" s="72">
        <v>1423</v>
      </c>
      <c r="AI2054" s="72">
        <v>11900</v>
      </c>
      <c r="AJ2054" s="72">
        <v>1423</v>
      </c>
      <c r="AK2054" s="72">
        <v>1429</v>
      </c>
      <c r="AL2054" s="72">
        <v>1376</v>
      </c>
      <c r="AM2054" s="72">
        <v>1390</v>
      </c>
      <c r="AN2054" s="72">
        <v>10800</v>
      </c>
      <c r="AO2054" s="72">
        <v>1393</v>
      </c>
      <c r="AP2054" s="72">
        <v>1397</v>
      </c>
      <c r="AQ2054" s="72">
        <v>1390</v>
      </c>
      <c r="AR2054" s="72">
        <v>1396</v>
      </c>
      <c r="AS2054" s="72">
        <v>1700</v>
      </c>
      <c r="AT2054" s="72">
        <v>1395</v>
      </c>
      <c r="AU2054" s="72">
        <v>1396</v>
      </c>
      <c r="AV2054" s="72">
        <v>1394</v>
      </c>
      <c r="AW2054" s="72">
        <v>1394</v>
      </c>
      <c r="AX2054" s="72">
        <v>800</v>
      </c>
      <c r="AY2054" s="72">
        <v>1399</v>
      </c>
      <c r="AZ2054" s="72">
        <v>1399</v>
      </c>
      <c r="BA2054" s="72">
        <v>1395</v>
      </c>
      <c r="BB2054" s="72">
        <v>1395</v>
      </c>
      <c r="BC2054" s="72">
        <v>1000</v>
      </c>
    </row>
    <row r="2055" spans="1:55" s="72" customFormat="1" ht="15">
      <c r="A2055" s="15" t="s">
        <v>18</v>
      </c>
      <c r="B2055" s="30">
        <v>27</v>
      </c>
      <c r="C2055" s="30">
        <v>3457</v>
      </c>
      <c r="D2055" s="10" t="s">
        <v>885</v>
      </c>
      <c r="E2055" s="15" t="s">
        <v>20</v>
      </c>
      <c r="F2055" s="15" t="s">
        <v>1212</v>
      </c>
      <c r="G2055" s="50">
        <v>1700</v>
      </c>
      <c r="H2055" s="50">
        <v>79</v>
      </c>
      <c r="I2055" s="58">
        <v>4.87E-2</v>
      </c>
      <c r="J2055" s="50">
        <v>53300</v>
      </c>
      <c r="K2055" s="50">
        <v>1700</v>
      </c>
      <c r="L2055" s="53">
        <v>1635</v>
      </c>
      <c r="M2055" s="63">
        <f t="shared" si="232"/>
        <v>0</v>
      </c>
      <c r="N2055" s="42" t="str">
        <f>IFERROR(VLOOKUP(C2055, マスタ!$E$2:$G$33, 3, TRUE), "")</f>
        <v>繊維製品</v>
      </c>
      <c r="O2055" s="15" t="str">
        <f>IF(F2055 = "", "", TEXT( WORKDAY(TEXT(LEFT(F2055, FIND("(", F2055) - 1), "yyyy/mm/dd"), 1, マスタ!$A$2:$A$106), "yyyymmdd"))</f>
        <v>20171003</v>
      </c>
      <c r="P2055" s="16">
        <v>43011</v>
      </c>
      <c r="Q2055" s="56">
        <v>1738</v>
      </c>
      <c r="R2055" s="56">
        <v>1788</v>
      </c>
      <c r="S2055" s="56">
        <v>1723</v>
      </c>
      <c r="T2055" s="15" t="str">
        <f t="shared" si="233"/>
        <v>有</v>
      </c>
      <c r="U2055" s="15" t="str">
        <f t="shared" si="234"/>
        <v>無</v>
      </c>
      <c r="V2055" s="67">
        <f t="shared" si="235"/>
        <v>2.2352941176470686E-2</v>
      </c>
      <c r="W2055" s="17" t="s">
        <v>968</v>
      </c>
      <c r="X2055" s="46">
        <v>34</v>
      </c>
      <c r="Y2055" s="71">
        <f t="shared" si="236"/>
        <v>20</v>
      </c>
      <c r="Z2055" s="72">
        <v>1738</v>
      </c>
      <c r="AA2055" s="72">
        <v>1774</v>
      </c>
      <c r="AB2055" s="72">
        <v>1738</v>
      </c>
      <c r="AC2055" s="72">
        <v>1772</v>
      </c>
      <c r="AD2055" s="72">
        <v>15900</v>
      </c>
      <c r="AE2055" s="72">
        <v>1773</v>
      </c>
      <c r="AF2055" s="72">
        <v>1788</v>
      </c>
      <c r="AG2055" s="72">
        <v>1770</v>
      </c>
      <c r="AH2055" s="72">
        <v>1779</v>
      </c>
      <c r="AI2055" s="72">
        <v>5100</v>
      </c>
      <c r="AJ2055" s="72">
        <v>1775</v>
      </c>
      <c r="AK2055" s="72">
        <v>1775</v>
      </c>
      <c r="AL2055" s="72">
        <v>1756</v>
      </c>
      <c r="AM2055" s="72">
        <v>1770</v>
      </c>
      <c r="AN2055" s="72">
        <v>3600</v>
      </c>
      <c r="AO2055" s="72">
        <v>1760</v>
      </c>
      <c r="AP2055" s="72">
        <v>1770</v>
      </c>
      <c r="AQ2055" s="72">
        <v>1760</v>
      </c>
      <c r="AR2055" s="72">
        <v>1770</v>
      </c>
      <c r="AS2055" s="72">
        <v>2100</v>
      </c>
      <c r="AT2055" s="72">
        <v>1771</v>
      </c>
      <c r="AU2055" s="72">
        <v>1771</v>
      </c>
      <c r="AV2055" s="72">
        <v>1766</v>
      </c>
      <c r="AW2055" s="72">
        <v>1766</v>
      </c>
      <c r="AX2055" s="72">
        <v>1000</v>
      </c>
      <c r="AY2055" s="72">
        <v>1769</v>
      </c>
      <c r="AZ2055" s="72">
        <v>1773</v>
      </c>
      <c r="BA2055" s="72">
        <v>1767</v>
      </c>
      <c r="BB2055" s="72">
        <v>1772</v>
      </c>
      <c r="BC2055" s="72">
        <v>1600</v>
      </c>
    </row>
    <row r="2056" spans="1:55" s="72" customFormat="1" ht="27">
      <c r="A2056" s="15" t="s">
        <v>18</v>
      </c>
      <c r="B2056" s="30">
        <v>28</v>
      </c>
      <c r="C2056" s="30">
        <v>3053</v>
      </c>
      <c r="D2056" s="10" t="s">
        <v>1073</v>
      </c>
      <c r="E2056" s="15" t="s">
        <v>20</v>
      </c>
      <c r="F2056" s="15" t="s">
        <v>1212</v>
      </c>
      <c r="G2056" s="50">
        <v>4970</v>
      </c>
      <c r="H2056" s="50">
        <v>230</v>
      </c>
      <c r="I2056" s="58">
        <v>4.8500000000000001E-2</v>
      </c>
      <c r="J2056" s="50">
        <v>691400</v>
      </c>
      <c r="K2056" s="50">
        <v>4975</v>
      </c>
      <c r="L2056" s="53">
        <v>4760</v>
      </c>
      <c r="M2056" s="63">
        <f t="shared" si="232"/>
        <v>2.3255813953488372E-2</v>
      </c>
      <c r="N2056" s="42" t="str">
        <f>IFERROR(VLOOKUP(C2056, マスタ!$E$2:$G$33, 3, TRUE), "")</f>
        <v>繊維製品</v>
      </c>
      <c r="O2056" s="15" t="str">
        <f>IF(F2056 = "", "", TEXT( WORKDAY(TEXT(LEFT(F2056, FIND("(", F2056) - 1), "yyyy/mm/dd"), 1, マスタ!$A$2:$A$106), "yyyymmdd"))</f>
        <v>20171003</v>
      </c>
      <c r="P2056" s="16">
        <v>43011</v>
      </c>
      <c r="Q2056" s="56">
        <v>5080</v>
      </c>
      <c r="R2056" s="56">
        <v>5500</v>
      </c>
      <c r="S2056" s="56">
        <v>5060</v>
      </c>
      <c r="T2056" s="15" t="str">
        <f t="shared" si="233"/>
        <v>有</v>
      </c>
      <c r="U2056" s="15" t="str">
        <f t="shared" si="234"/>
        <v>無</v>
      </c>
      <c r="V2056" s="67">
        <f t="shared" si="235"/>
        <v>2.2132796780684139E-2</v>
      </c>
      <c r="W2056" s="17" t="s">
        <v>968</v>
      </c>
      <c r="X2056" s="46">
        <v>99</v>
      </c>
      <c r="Y2056" s="71">
        <f t="shared" si="236"/>
        <v>19.919517102615696</v>
      </c>
      <c r="Z2056" s="72">
        <v>5080</v>
      </c>
      <c r="AA2056" s="72">
        <v>5130</v>
      </c>
      <c r="AB2056" s="72">
        <v>5060</v>
      </c>
      <c r="AC2056" s="72">
        <v>5080</v>
      </c>
      <c r="AD2056" s="72">
        <v>96000</v>
      </c>
      <c r="AE2056" s="72">
        <v>5090</v>
      </c>
      <c r="AF2056" s="72">
        <v>5130</v>
      </c>
      <c r="AG2056" s="72">
        <v>5060</v>
      </c>
      <c r="AH2056" s="72">
        <v>5120</v>
      </c>
      <c r="AI2056" s="72">
        <v>30200</v>
      </c>
      <c r="AJ2056" s="72">
        <v>5110</v>
      </c>
      <c r="AK2056" s="72">
        <v>5240</v>
      </c>
      <c r="AL2056" s="72">
        <v>5110</v>
      </c>
      <c r="AM2056" s="72">
        <v>5180</v>
      </c>
      <c r="AN2056" s="72">
        <v>80400</v>
      </c>
      <c r="AO2056" s="72">
        <v>5180</v>
      </c>
      <c r="AP2056" s="72">
        <v>5280</v>
      </c>
      <c r="AQ2056" s="72">
        <v>5170</v>
      </c>
      <c r="AR2056" s="72">
        <v>5260</v>
      </c>
      <c r="AS2056" s="72">
        <v>52400</v>
      </c>
      <c r="AT2056" s="72">
        <v>5240</v>
      </c>
      <c r="AU2056" s="72">
        <v>5260</v>
      </c>
      <c r="AV2056" s="72">
        <v>5180</v>
      </c>
      <c r="AW2056" s="72">
        <v>5200</v>
      </c>
      <c r="AX2056" s="72">
        <v>50000</v>
      </c>
      <c r="AY2056" s="72">
        <v>5200</v>
      </c>
      <c r="AZ2056" s="72">
        <v>5230</v>
      </c>
      <c r="BA2056" s="72">
        <v>5170</v>
      </c>
      <c r="BB2056" s="72">
        <v>5230</v>
      </c>
      <c r="BC2056" s="72">
        <v>22600</v>
      </c>
    </row>
    <row r="2057" spans="1:55" s="72" customFormat="1" ht="27">
      <c r="A2057" s="15" t="s">
        <v>18</v>
      </c>
      <c r="B2057" s="30">
        <v>29</v>
      </c>
      <c r="C2057" s="30">
        <v>2810</v>
      </c>
      <c r="D2057" s="10" t="s">
        <v>427</v>
      </c>
      <c r="E2057" s="15" t="s">
        <v>20</v>
      </c>
      <c r="F2057" s="15" t="s">
        <v>1212</v>
      </c>
      <c r="G2057" s="50">
        <v>3505</v>
      </c>
      <c r="H2057" s="50">
        <v>160</v>
      </c>
      <c r="I2057" s="58">
        <v>4.7800000000000002E-2</v>
      </c>
      <c r="J2057" s="50">
        <v>860400</v>
      </c>
      <c r="K2057" s="50">
        <v>3590</v>
      </c>
      <c r="L2057" s="53">
        <v>3495</v>
      </c>
      <c r="M2057" s="63">
        <f t="shared" si="232"/>
        <v>0.89473684210526316</v>
      </c>
      <c r="N2057" s="42" t="str">
        <f>IFERROR(VLOOKUP(C2057, マスタ!$E$2:$G$33, 3, TRUE), "")</f>
        <v>食品</v>
      </c>
      <c r="O2057" s="15" t="str">
        <f>IF(F2057 = "", "", TEXT( WORKDAY(TEXT(LEFT(F2057, FIND("(", F2057) - 1), "yyyy/mm/dd"), 1, マスタ!$A$2:$A$106), "yyyymmdd"))</f>
        <v>20171003</v>
      </c>
      <c r="P2057" s="16">
        <v>43011</v>
      </c>
      <c r="Q2057" s="56">
        <v>3510</v>
      </c>
      <c r="R2057" s="56">
        <v>3545</v>
      </c>
      <c r="S2057" s="56">
        <v>3480</v>
      </c>
      <c r="T2057" s="15" t="str">
        <f t="shared" si="233"/>
        <v>有</v>
      </c>
      <c r="U2057" s="15" t="str">
        <f t="shared" si="234"/>
        <v>無</v>
      </c>
      <c r="V2057" s="67">
        <f t="shared" si="235"/>
        <v>1.4265335235377208E-3</v>
      </c>
      <c r="W2057" s="17" t="s">
        <v>967</v>
      </c>
      <c r="X2057" s="46">
        <v>15</v>
      </c>
      <c r="Y2057" s="71">
        <f t="shared" si="236"/>
        <v>4.2796005706134093</v>
      </c>
      <c r="Z2057" s="72">
        <v>3510</v>
      </c>
      <c r="AA2057" s="72">
        <v>3515</v>
      </c>
      <c r="AB2057" s="72">
        <v>3495</v>
      </c>
      <c r="AC2057" s="72">
        <v>3505</v>
      </c>
      <c r="AD2057" s="72">
        <v>25800</v>
      </c>
      <c r="AE2057" s="72">
        <v>3500</v>
      </c>
      <c r="AF2057" s="72">
        <v>3520</v>
      </c>
      <c r="AG2057" s="72">
        <v>3500</v>
      </c>
      <c r="AH2057" s="72">
        <v>3515</v>
      </c>
      <c r="AI2057" s="72">
        <v>6600</v>
      </c>
      <c r="AJ2057" s="72">
        <v>3515</v>
      </c>
      <c r="AK2057" s="72">
        <v>3520</v>
      </c>
      <c r="AL2057" s="72">
        <v>3510</v>
      </c>
      <c r="AM2057" s="72">
        <v>3510</v>
      </c>
      <c r="AN2057" s="72">
        <v>4000</v>
      </c>
      <c r="AO2057" s="72">
        <v>3515</v>
      </c>
      <c r="AP2057" s="72">
        <v>3515</v>
      </c>
      <c r="AQ2057" s="72">
        <v>3510</v>
      </c>
      <c r="AR2057" s="72">
        <v>3510</v>
      </c>
      <c r="AS2057" s="72">
        <v>900</v>
      </c>
      <c r="AT2057" s="72">
        <v>3515</v>
      </c>
      <c r="AU2057" s="72">
        <v>3525</v>
      </c>
      <c r="AV2057" s="72">
        <v>3515</v>
      </c>
      <c r="AW2057" s="72">
        <v>3525</v>
      </c>
      <c r="AX2057" s="72">
        <v>7300</v>
      </c>
      <c r="AY2057" s="72">
        <v>3530</v>
      </c>
      <c r="AZ2057" s="72">
        <v>3540</v>
      </c>
      <c r="BA2057" s="72">
        <v>3530</v>
      </c>
      <c r="BB2057" s="72">
        <v>3540</v>
      </c>
      <c r="BC2057" s="72">
        <v>9000</v>
      </c>
    </row>
    <row r="2058" spans="1:55" s="72" customFormat="1" ht="27">
      <c r="A2058" s="15" t="s">
        <v>18</v>
      </c>
      <c r="B2058" s="30">
        <v>32</v>
      </c>
      <c r="C2058" s="30">
        <v>3157</v>
      </c>
      <c r="D2058" s="10" t="s">
        <v>1218</v>
      </c>
      <c r="E2058" s="15" t="s">
        <v>20</v>
      </c>
      <c r="F2058" s="15" t="s">
        <v>1212</v>
      </c>
      <c r="G2058" s="50">
        <v>1252</v>
      </c>
      <c r="H2058" s="50">
        <v>56</v>
      </c>
      <c r="I2058" s="58">
        <v>4.6800000000000001E-2</v>
      </c>
      <c r="J2058" s="50">
        <v>43900</v>
      </c>
      <c r="K2058" s="50">
        <v>1290</v>
      </c>
      <c r="L2058" s="53">
        <v>1151</v>
      </c>
      <c r="M2058" s="63">
        <f t="shared" si="232"/>
        <v>0.2733812949640288</v>
      </c>
      <c r="N2058" s="42" t="str">
        <f>IFERROR(VLOOKUP(C2058, マスタ!$E$2:$G$33, 3, TRUE), "")</f>
        <v>繊維製品</v>
      </c>
      <c r="O2058" s="15" t="str">
        <f>IF(F2058 = "", "", TEXT( WORKDAY(TEXT(LEFT(F2058, FIND("(", F2058) - 1), "yyyy/mm/dd"), 1, マスタ!$A$2:$A$106), "yyyymmdd"))</f>
        <v>20171003</v>
      </c>
      <c r="P2058" s="16">
        <v>43011</v>
      </c>
      <c r="Q2058" s="56">
        <v>1274</v>
      </c>
      <c r="R2058" s="56">
        <v>1300</v>
      </c>
      <c r="S2058" s="56">
        <v>1246</v>
      </c>
      <c r="T2058" s="15" t="str">
        <f t="shared" si="233"/>
        <v>有</v>
      </c>
      <c r="U2058" s="15" t="str">
        <f t="shared" si="234"/>
        <v>有</v>
      </c>
      <c r="V2058" s="67">
        <f t="shared" si="235"/>
        <v>1.7571884984025621E-2</v>
      </c>
      <c r="W2058" s="17" t="s">
        <v>966</v>
      </c>
      <c r="X2058" s="46">
        <v>-12</v>
      </c>
      <c r="Y2058" s="71">
        <f t="shared" si="236"/>
        <v>-9.5846645367412133</v>
      </c>
      <c r="Z2058" s="72">
        <v>1274</v>
      </c>
      <c r="AA2058" s="72">
        <v>1274</v>
      </c>
      <c r="AB2058" s="72">
        <v>1247</v>
      </c>
      <c r="AC2058" s="72">
        <v>1247</v>
      </c>
      <c r="AD2058" s="72">
        <v>2400</v>
      </c>
      <c r="AE2058" s="72">
        <v>1255</v>
      </c>
      <c r="AF2058" s="72">
        <v>1255</v>
      </c>
      <c r="AG2058" s="72">
        <v>1255</v>
      </c>
      <c r="AH2058" s="72">
        <v>1255</v>
      </c>
      <c r="AI2058" s="72">
        <v>100</v>
      </c>
      <c r="AJ2058" s="72">
        <v>1275</v>
      </c>
      <c r="AK2058" s="72">
        <v>1276</v>
      </c>
      <c r="AL2058" s="72">
        <v>1275</v>
      </c>
      <c r="AM2058" s="72">
        <v>1276</v>
      </c>
      <c r="AN2058" s="72">
        <v>300</v>
      </c>
      <c r="AO2058" s="72">
        <v>1281</v>
      </c>
      <c r="AP2058" s="72">
        <v>1283</v>
      </c>
      <c r="AQ2058" s="72">
        <v>1281</v>
      </c>
      <c r="AR2058" s="72">
        <v>1283</v>
      </c>
      <c r="AS2058" s="72">
        <v>500</v>
      </c>
      <c r="AT2058" s="72">
        <v>1283</v>
      </c>
      <c r="AU2058" s="72">
        <v>1283</v>
      </c>
      <c r="AV2058" s="72">
        <v>1283</v>
      </c>
      <c r="AW2058" s="72">
        <v>1283</v>
      </c>
      <c r="AX2058" s="72">
        <v>300</v>
      </c>
      <c r="BC2058" s="72">
        <v>0</v>
      </c>
    </row>
    <row r="2059" spans="1:55" s="72" customFormat="1" ht="15">
      <c r="A2059" s="15" t="s">
        <v>18</v>
      </c>
      <c r="B2059" s="30">
        <v>33</v>
      </c>
      <c r="C2059" s="30">
        <v>7818</v>
      </c>
      <c r="D2059" s="10" t="s">
        <v>283</v>
      </c>
      <c r="E2059" s="15" t="s">
        <v>20</v>
      </c>
      <c r="F2059" s="15" t="s">
        <v>1212</v>
      </c>
      <c r="G2059" s="50">
        <v>1078</v>
      </c>
      <c r="H2059" s="50">
        <v>48</v>
      </c>
      <c r="I2059" s="58">
        <v>4.6600000000000003E-2</v>
      </c>
      <c r="J2059" s="50">
        <v>335500</v>
      </c>
      <c r="K2059" s="50">
        <v>1086</v>
      </c>
      <c r="L2059" s="53">
        <v>1041</v>
      </c>
      <c r="M2059" s="63">
        <f t="shared" si="232"/>
        <v>0.17777777777777778</v>
      </c>
      <c r="N2059" s="42" t="str">
        <f>IFERROR(VLOOKUP(C2059, マスタ!$E$2:$G$33, 3, TRUE), "")</f>
        <v>その他製品</v>
      </c>
      <c r="O2059" s="15" t="str">
        <f>IF(F2059 = "", "", TEXT( WORKDAY(TEXT(LEFT(F2059, FIND("(", F2059) - 1), "yyyy/mm/dd"), 1, マスタ!$A$2:$A$106), "yyyymmdd"))</f>
        <v>20171003</v>
      </c>
      <c r="P2059" s="16">
        <v>43011</v>
      </c>
      <c r="Q2059" s="56">
        <v>1082</v>
      </c>
      <c r="R2059" s="56">
        <v>1085</v>
      </c>
      <c r="S2059" s="56">
        <v>1028</v>
      </c>
      <c r="T2059" s="15" t="str">
        <f t="shared" si="233"/>
        <v>無</v>
      </c>
      <c r="U2059" s="15" t="str">
        <f t="shared" si="234"/>
        <v>有</v>
      </c>
      <c r="V2059" s="67">
        <f t="shared" si="235"/>
        <v>3.7105751391466324E-3</v>
      </c>
      <c r="W2059" s="17" t="s">
        <v>966</v>
      </c>
      <c r="X2059" s="46">
        <v>-10</v>
      </c>
      <c r="Y2059" s="71">
        <f t="shared" si="236"/>
        <v>-9.2764378478664202</v>
      </c>
      <c r="Z2059" s="72">
        <v>1082</v>
      </c>
      <c r="AA2059" s="72">
        <v>1085</v>
      </c>
      <c r="AB2059" s="72">
        <v>1081</v>
      </c>
      <c r="AC2059" s="72">
        <v>1085</v>
      </c>
      <c r="AD2059" s="72">
        <v>21000</v>
      </c>
      <c r="AE2059" s="72">
        <v>1084</v>
      </c>
      <c r="AF2059" s="72">
        <v>1084</v>
      </c>
      <c r="AG2059" s="72">
        <v>1076</v>
      </c>
      <c r="AH2059" s="72">
        <v>1078</v>
      </c>
      <c r="AI2059" s="72">
        <v>10000</v>
      </c>
      <c r="AJ2059" s="72">
        <v>1078</v>
      </c>
      <c r="AK2059" s="72">
        <v>1080</v>
      </c>
      <c r="AL2059" s="72">
        <v>1072</v>
      </c>
      <c r="AM2059" s="72">
        <v>1072</v>
      </c>
      <c r="AN2059" s="72">
        <v>9900</v>
      </c>
      <c r="AO2059" s="72">
        <v>1071</v>
      </c>
      <c r="AP2059" s="72">
        <v>1071</v>
      </c>
      <c r="AQ2059" s="72">
        <v>1062</v>
      </c>
      <c r="AR2059" s="72">
        <v>1066</v>
      </c>
      <c r="AS2059" s="72">
        <v>8700</v>
      </c>
      <c r="AT2059" s="72">
        <v>1066</v>
      </c>
      <c r="AU2059" s="72">
        <v>1066</v>
      </c>
      <c r="AV2059" s="72">
        <v>1051</v>
      </c>
      <c r="AW2059" s="72">
        <v>1056</v>
      </c>
      <c r="AX2059" s="72">
        <v>24800</v>
      </c>
      <c r="AY2059" s="72">
        <v>1055</v>
      </c>
      <c r="AZ2059" s="72">
        <v>1060</v>
      </c>
      <c r="BA2059" s="72">
        <v>1054</v>
      </c>
      <c r="BB2059" s="72">
        <v>1057</v>
      </c>
      <c r="BC2059" s="72">
        <v>3200</v>
      </c>
    </row>
    <row r="2060" spans="1:55" s="72" customFormat="1" ht="27">
      <c r="A2060" s="15" t="s">
        <v>18</v>
      </c>
      <c r="B2060" s="30">
        <v>35</v>
      </c>
      <c r="C2060" s="30">
        <v>9790</v>
      </c>
      <c r="D2060" s="10" t="s">
        <v>174</v>
      </c>
      <c r="E2060" s="15" t="s">
        <v>20</v>
      </c>
      <c r="F2060" s="15" t="s">
        <v>1212</v>
      </c>
      <c r="G2060" s="50">
        <v>3030</v>
      </c>
      <c r="H2060" s="50">
        <v>130</v>
      </c>
      <c r="I2060" s="58">
        <v>4.48E-2</v>
      </c>
      <c r="J2060" s="50">
        <v>384100</v>
      </c>
      <c r="K2060" s="50">
        <v>3165</v>
      </c>
      <c r="L2060" s="53">
        <v>2990</v>
      </c>
      <c r="M2060" s="63">
        <f t="shared" si="232"/>
        <v>0.77142857142857146</v>
      </c>
      <c r="N2060" s="42" t="str">
        <f>IFERROR(VLOOKUP(C2060, マスタ!$E$2:$G$33, 3, TRUE), "")</f>
        <v>サービス</v>
      </c>
      <c r="O2060" s="15" t="str">
        <f>IF(F2060 = "", "", TEXT( WORKDAY(TEXT(LEFT(F2060, FIND("(", F2060) - 1), "yyyy/mm/dd"), 1, マスタ!$A$2:$A$106), "yyyymmdd"))</f>
        <v>20171003</v>
      </c>
      <c r="P2060" s="16">
        <v>43011</v>
      </c>
      <c r="Q2060" s="56">
        <v>3050</v>
      </c>
      <c r="R2060" s="56">
        <v>3110</v>
      </c>
      <c r="S2060" s="56">
        <v>2920</v>
      </c>
      <c r="T2060" s="15" t="str">
        <f t="shared" si="233"/>
        <v>有</v>
      </c>
      <c r="U2060" s="15" t="str">
        <f t="shared" si="234"/>
        <v>有</v>
      </c>
      <c r="V2060" s="67">
        <f t="shared" si="235"/>
        <v>6.6006600660066805E-3</v>
      </c>
      <c r="W2060" s="17" t="s">
        <v>968</v>
      </c>
      <c r="X2060" s="46">
        <v>60</v>
      </c>
      <c r="Y2060" s="71">
        <f t="shared" si="236"/>
        <v>19.801980198019802</v>
      </c>
      <c r="Z2060" s="72">
        <v>3050</v>
      </c>
      <c r="AA2060" s="72">
        <v>3085</v>
      </c>
      <c r="AB2060" s="72">
        <v>3050</v>
      </c>
      <c r="AC2060" s="72">
        <v>3085</v>
      </c>
      <c r="AD2060" s="72">
        <v>28500</v>
      </c>
      <c r="AE2060" s="72">
        <v>3090</v>
      </c>
      <c r="AF2060" s="72">
        <v>3110</v>
      </c>
      <c r="AG2060" s="72">
        <v>3085</v>
      </c>
      <c r="AH2060" s="72">
        <v>3085</v>
      </c>
      <c r="AI2060" s="72">
        <v>7500</v>
      </c>
      <c r="AJ2060" s="72">
        <v>3085</v>
      </c>
      <c r="AK2060" s="72">
        <v>3085</v>
      </c>
      <c r="AL2060" s="72">
        <v>3060</v>
      </c>
      <c r="AM2060" s="72">
        <v>3060</v>
      </c>
      <c r="AN2060" s="72">
        <v>2800</v>
      </c>
      <c r="AO2060" s="72">
        <v>3060</v>
      </c>
      <c r="AP2060" s="72">
        <v>3060</v>
      </c>
      <c r="AQ2060" s="72">
        <v>3035</v>
      </c>
      <c r="AR2060" s="72">
        <v>3040</v>
      </c>
      <c r="AS2060" s="72">
        <v>6200</v>
      </c>
      <c r="AT2060" s="72">
        <v>3040</v>
      </c>
      <c r="AU2060" s="72">
        <v>3040</v>
      </c>
      <c r="AV2060" s="72">
        <v>3020</v>
      </c>
      <c r="AW2060" s="72">
        <v>3020</v>
      </c>
      <c r="AX2060" s="72">
        <v>5100</v>
      </c>
      <c r="AY2060" s="72">
        <v>3020</v>
      </c>
      <c r="AZ2060" s="72">
        <v>3020</v>
      </c>
      <c r="BA2060" s="72">
        <v>2994</v>
      </c>
      <c r="BB2060" s="72">
        <v>2994</v>
      </c>
      <c r="BC2060" s="72">
        <v>7000</v>
      </c>
    </row>
    <row r="2061" spans="1:55" s="72" customFormat="1" ht="27">
      <c r="A2061" s="15" t="s">
        <v>18</v>
      </c>
      <c r="B2061" s="30">
        <v>37</v>
      </c>
      <c r="C2061" s="30">
        <v>5857</v>
      </c>
      <c r="D2061" s="10" t="s">
        <v>404</v>
      </c>
      <c r="E2061" s="15" t="s">
        <v>20</v>
      </c>
      <c r="F2061" s="15" t="s">
        <v>1212</v>
      </c>
      <c r="G2061" s="50">
        <v>2416</v>
      </c>
      <c r="H2061" s="50">
        <v>101</v>
      </c>
      <c r="I2061" s="58">
        <v>4.36E-2</v>
      </c>
      <c r="J2061" s="50">
        <v>460300</v>
      </c>
      <c r="K2061" s="50">
        <v>2417</v>
      </c>
      <c r="L2061" s="53">
        <v>2328</v>
      </c>
      <c r="M2061" s="63">
        <f t="shared" si="232"/>
        <v>1.1235955056179775E-2</v>
      </c>
      <c r="N2061" s="42" t="str">
        <f>IFERROR(VLOOKUP(C2061, マスタ!$E$2:$G$33, 3, TRUE), "")</f>
        <v>非鉄金属</v>
      </c>
      <c r="O2061" s="15" t="str">
        <f>IF(F2061 = "", "", TEXT( WORKDAY(TEXT(LEFT(F2061, FIND("(", F2061) - 1), "yyyy/mm/dd"), 1, マスタ!$A$2:$A$106), "yyyymmdd"))</f>
        <v>20171003</v>
      </c>
      <c r="P2061" s="16">
        <v>43011</v>
      </c>
      <c r="Q2061" s="56">
        <v>2398</v>
      </c>
      <c r="R2061" s="56">
        <v>2398</v>
      </c>
      <c r="S2061" s="56">
        <v>2342</v>
      </c>
      <c r="T2061" s="15" t="str">
        <f t="shared" si="233"/>
        <v>無</v>
      </c>
      <c r="U2061" s="15" t="str">
        <f t="shared" si="234"/>
        <v>有</v>
      </c>
      <c r="V2061" s="67">
        <f t="shared" si="235"/>
        <v>-7.4503311258278249E-3</v>
      </c>
      <c r="W2061" s="17" t="s">
        <v>966</v>
      </c>
      <c r="X2061" s="46">
        <v>-24</v>
      </c>
      <c r="Y2061" s="71">
        <f t="shared" si="236"/>
        <v>-9.9337748344370862</v>
      </c>
      <c r="Z2061" s="72">
        <v>2398</v>
      </c>
      <c r="AA2061" s="72">
        <v>2398</v>
      </c>
      <c r="AB2061" s="72">
        <v>2376</v>
      </c>
      <c r="AC2061" s="72">
        <v>2380</v>
      </c>
      <c r="AD2061" s="72">
        <v>19100</v>
      </c>
      <c r="AE2061" s="72">
        <v>2379</v>
      </c>
      <c r="AF2061" s="72">
        <v>2379</v>
      </c>
      <c r="AG2061" s="72">
        <v>2364</v>
      </c>
      <c r="AH2061" s="72">
        <v>2370</v>
      </c>
      <c r="AI2061" s="72">
        <v>6800</v>
      </c>
      <c r="AJ2061" s="72">
        <v>2371</v>
      </c>
      <c r="AK2061" s="72">
        <v>2373</v>
      </c>
      <c r="AL2061" s="72">
        <v>2361</v>
      </c>
      <c r="AM2061" s="72">
        <v>2361</v>
      </c>
      <c r="AN2061" s="72">
        <v>3500</v>
      </c>
      <c r="AO2061" s="72">
        <v>2360</v>
      </c>
      <c r="AP2061" s="72">
        <v>2361</v>
      </c>
      <c r="AQ2061" s="72">
        <v>2354</v>
      </c>
      <c r="AR2061" s="72">
        <v>2359</v>
      </c>
      <c r="AS2061" s="72">
        <v>5700</v>
      </c>
      <c r="AT2061" s="72">
        <v>2358</v>
      </c>
      <c r="AU2061" s="72">
        <v>2364</v>
      </c>
      <c r="AV2061" s="72">
        <v>2358</v>
      </c>
      <c r="AW2061" s="72">
        <v>2364</v>
      </c>
      <c r="AX2061" s="72">
        <v>2000</v>
      </c>
      <c r="AY2061" s="72">
        <v>2365</v>
      </c>
      <c r="AZ2061" s="72">
        <v>2367</v>
      </c>
      <c r="BA2061" s="72">
        <v>2365</v>
      </c>
      <c r="BB2061" s="72">
        <v>2367</v>
      </c>
      <c r="BC2061" s="72">
        <v>2200</v>
      </c>
    </row>
    <row r="2062" spans="1:55" s="72" customFormat="1" ht="15">
      <c r="A2062" s="15" t="s">
        <v>1244</v>
      </c>
      <c r="B2062" s="30">
        <v>38</v>
      </c>
      <c r="C2062" s="30">
        <v>6165</v>
      </c>
      <c r="D2062" s="10" t="s">
        <v>43</v>
      </c>
      <c r="E2062" s="15" t="s">
        <v>20</v>
      </c>
      <c r="F2062" s="15" t="s">
        <v>1212</v>
      </c>
      <c r="G2062" s="50">
        <v>2070</v>
      </c>
      <c r="H2062" s="50">
        <v>86</v>
      </c>
      <c r="I2062" s="58">
        <v>4.3299999999999998E-2</v>
      </c>
      <c r="J2062" s="50">
        <v>220200</v>
      </c>
      <c r="K2062" s="50">
        <v>2089</v>
      </c>
      <c r="L2062" s="53">
        <v>2001</v>
      </c>
      <c r="M2062" s="63">
        <f t="shared" si="232"/>
        <v>0.21590909090909091</v>
      </c>
      <c r="N2062" s="42" t="str">
        <f>IFERROR(VLOOKUP(C2062, マスタ!$E$2:$G$33, 3, TRUE), "")</f>
        <v>機械</v>
      </c>
      <c r="O2062" s="15" t="str">
        <f>IF(F2062 = "", "", TEXT( WORKDAY(TEXT(LEFT(F2062, FIND("(", F2062) - 1), "yyyy/mm/dd"), 1, マスタ!$A$2:$A$106), "yyyymmdd"))</f>
        <v>20171003</v>
      </c>
      <c r="P2062" s="16">
        <v>43011</v>
      </c>
      <c r="Q2062" s="56">
        <v>2080</v>
      </c>
      <c r="R2062" s="56">
        <v>2097</v>
      </c>
      <c r="S2062" s="56">
        <v>2037</v>
      </c>
      <c r="T2062" s="15" t="str">
        <f t="shared" si="233"/>
        <v>無</v>
      </c>
      <c r="U2062" s="15" t="str">
        <f t="shared" si="234"/>
        <v>有</v>
      </c>
      <c r="V2062" s="67">
        <f t="shared" si="235"/>
        <v>4.8309178743961567E-3</v>
      </c>
      <c r="W2062" s="17" t="s">
        <v>966</v>
      </c>
      <c r="X2062" s="46">
        <v>-20</v>
      </c>
      <c r="Y2062" s="71">
        <f t="shared" si="236"/>
        <v>-9.6618357487922708</v>
      </c>
      <c r="Z2062" s="72">
        <v>2080</v>
      </c>
      <c r="AA2062" s="72">
        <v>2097</v>
      </c>
      <c r="AB2062" s="72">
        <v>2075</v>
      </c>
      <c r="AC2062" s="72">
        <v>2076</v>
      </c>
      <c r="AD2062" s="72">
        <v>14600</v>
      </c>
      <c r="AE2062" s="72">
        <v>2077</v>
      </c>
      <c r="AF2062" s="72">
        <v>2080</v>
      </c>
      <c r="AG2062" s="72">
        <v>2077</v>
      </c>
      <c r="AH2062" s="72">
        <v>2077</v>
      </c>
      <c r="AI2062" s="72">
        <v>1800</v>
      </c>
      <c r="AJ2062" s="72">
        <v>2077</v>
      </c>
      <c r="AK2062" s="72">
        <v>2077</v>
      </c>
      <c r="AL2062" s="72">
        <v>2076</v>
      </c>
      <c r="AM2062" s="72">
        <v>2076</v>
      </c>
      <c r="AN2062" s="72">
        <v>200</v>
      </c>
      <c r="AO2062" s="72">
        <v>2075</v>
      </c>
      <c r="AP2062" s="72">
        <v>2075</v>
      </c>
      <c r="AQ2062" s="72">
        <v>2064</v>
      </c>
      <c r="AR2062" s="72">
        <v>2065</v>
      </c>
      <c r="AS2062" s="72">
        <v>3800</v>
      </c>
      <c r="AT2062" s="72">
        <v>2064</v>
      </c>
      <c r="AU2062" s="72">
        <v>2064</v>
      </c>
      <c r="AV2062" s="72">
        <v>2053</v>
      </c>
      <c r="AW2062" s="72">
        <v>2054</v>
      </c>
      <c r="AX2062" s="72">
        <v>3200</v>
      </c>
      <c r="AY2062" s="72">
        <v>2054</v>
      </c>
      <c r="AZ2062" s="72">
        <v>2056</v>
      </c>
      <c r="BA2062" s="72">
        <v>2052</v>
      </c>
      <c r="BB2062" s="72">
        <v>2052</v>
      </c>
      <c r="BC2062" s="72">
        <v>1200</v>
      </c>
    </row>
    <row r="2063" spans="1:55" s="72" customFormat="1" ht="27">
      <c r="A2063" s="15" t="s">
        <v>18</v>
      </c>
      <c r="B2063" s="30">
        <v>40</v>
      </c>
      <c r="C2063" s="30">
        <v>4064</v>
      </c>
      <c r="D2063" s="10" t="s">
        <v>1189</v>
      </c>
      <c r="E2063" s="15" t="s">
        <v>20</v>
      </c>
      <c r="F2063" s="15" t="s">
        <v>1212</v>
      </c>
      <c r="G2063" s="50">
        <v>2585</v>
      </c>
      <c r="H2063" s="50">
        <v>107</v>
      </c>
      <c r="I2063" s="58">
        <v>4.3200000000000002E-2</v>
      </c>
      <c r="J2063" s="50">
        <v>171000</v>
      </c>
      <c r="K2063" s="50">
        <v>2588</v>
      </c>
      <c r="L2063" s="53">
        <v>2491</v>
      </c>
      <c r="M2063" s="63">
        <f t="shared" si="232"/>
        <v>3.0927835051546393E-2</v>
      </c>
      <c r="N2063" s="42" t="str">
        <f>IFERROR(VLOOKUP(C2063, マスタ!$E$2:$G$33, 3, TRUE), "")</f>
        <v>化学・医薬品</v>
      </c>
      <c r="O2063" s="15" t="str">
        <f>IF(F2063 = "", "", TEXT( WORKDAY(TEXT(LEFT(F2063, FIND("(", F2063) - 1), "yyyy/mm/dd"), 1, マスタ!$A$2:$A$106), "yyyymmdd"))</f>
        <v>20171003</v>
      </c>
      <c r="P2063" s="16">
        <v>43011</v>
      </c>
      <c r="Q2063" s="56">
        <v>2588</v>
      </c>
      <c r="R2063" s="56">
        <v>2594</v>
      </c>
      <c r="S2063" s="56">
        <v>2561</v>
      </c>
      <c r="T2063" s="15" t="str">
        <f t="shared" si="233"/>
        <v>無</v>
      </c>
      <c r="U2063" s="15" t="str">
        <f t="shared" si="234"/>
        <v>有</v>
      </c>
      <c r="V2063" s="67">
        <f t="shared" si="235"/>
        <v>1.1605415860735935E-3</v>
      </c>
      <c r="W2063" s="17" t="s">
        <v>966</v>
      </c>
      <c r="X2063" s="46">
        <v>-25</v>
      </c>
      <c r="Y2063" s="71">
        <f t="shared" si="236"/>
        <v>-9.6711798839458414</v>
      </c>
      <c r="Z2063" s="72">
        <v>2588</v>
      </c>
      <c r="AA2063" s="72">
        <v>2588</v>
      </c>
      <c r="AB2063" s="72">
        <v>2571</v>
      </c>
      <c r="AC2063" s="72">
        <v>2577</v>
      </c>
      <c r="AD2063" s="72">
        <v>9300</v>
      </c>
      <c r="AE2063" s="72">
        <v>2577</v>
      </c>
      <c r="AF2063" s="72">
        <v>2577</v>
      </c>
      <c r="AG2063" s="72">
        <v>2563</v>
      </c>
      <c r="AH2063" s="72">
        <v>2576</v>
      </c>
      <c r="AI2063" s="72">
        <v>4500</v>
      </c>
      <c r="AJ2063" s="72">
        <v>2571</v>
      </c>
      <c r="AK2063" s="72">
        <v>2577</v>
      </c>
      <c r="AL2063" s="72">
        <v>2562</v>
      </c>
      <c r="AM2063" s="72">
        <v>2562</v>
      </c>
      <c r="AN2063" s="72">
        <v>2200</v>
      </c>
      <c r="AO2063" s="72">
        <v>2566</v>
      </c>
      <c r="AP2063" s="72">
        <v>2566</v>
      </c>
      <c r="AQ2063" s="72">
        <v>2566</v>
      </c>
      <c r="AR2063" s="72">
        <v>2566</v>
      </c>
      <c r="AS2063" s="72">
        <v>100</v>
      </c>
      <c r="AT2063" s="72">
        <v>2567</v>
      </c>
      <c r="AU2063" s="72">
        <v>2569</v>
      </c>
      <c r="AV2063" s="72">
        <v>2561</v>
      </c>
      <c r="AW2063" s="72">
        <v>2566</v>
      </c>
      <c r="AX2063" s="72">
        <v>6000</v>
      </c>
      <c r="AY2063" s="72">
        <v>2565</v>
      </c>
      <c r="AZ2063" s="72">
        <v>2565</v>
      </c>
      <c r="BA2063" s="72">
        <v>2565</v>
      </c>
      <c r="BB2063" s="72">
        <v>2565</v>
      </c>
      <c r="BC2063" s="72">
        <v>400</v>
      </c>
    </row>
    <row r="2064" spans="1:55" s="72" customFormat="1" ht="15">
      <c r="A2064" s="15" t="s">
        <v>18</v>
      </c>
      <c r="B2064" s="30">
        <v>41</v>
      </c>
      <c r="C2064" s="30">
        <v>9717</v>
      </c>
      <c r="D2064" s="10" t="s">
        <v>1219</v>
      </c>
      <c r="E2064" s="15" t="s">
        <v>20</v>
      </c>
      <c r="F2064" s="15" t="s">
        <v>1212</v>
      </c>
      <c r="G2064" s="50">
        <v>1433</v>
      </c>
      <c r="H2064" s="50">
        <v>59</v>
      </c>
      <c r="I2064" s="58">
        <v>4.2900000000000001E-2</v>
      </c>
      <c r="J2064" s="50">
        <v>145200</v>
      </c>
      <c r="K2064" s="50">
        <v>1447</v>
      </c>
      <c r="L2064" s="53">
        <v>1389</v>
      </c>
      <c r="M2064" s="63">
        <f t="shared" si="232"/>
        <v>0.2413793103448276</v>
      </c>
      <c r="N2064" s="42" t="str">
        <f>IFERROR(VLOOKUP(C2064, マスタ!$E$2:$G$33, 3, TRUE), "")</f>
        <v>サービス</v>
      </c>
      <c r="O2064" s="15" t="str">
        <f>IF(F2064 = "", "", TEXT( WORKDAY(TEXT(LEFT(F2064, FIND("(", F2064) - 1), "yyyy/mm/dd"), 1, マスタ!$A$2:$A$106), "yyyymmdd"))</f>
        <v>20171003</v>
      </c>
      <c r="P2064" s="16">
        <v>43011</v>
      </c>
      <c r="Q2064" s="56">
        <v>1304</v>
      </c>
      <c r="R2064" s="56">
        <v>1342</v>
      </c>
      <c r="S2064" s="56">
        <v>1293</v>
      </c>
      <c r="T2064" s="15" t="str">
        <f t="shared" si="233"/>
        <v>有</v>
      </c>
      <c r="U2064" s="15" t="str">
        <f t="shared" si="234"/>
        <v>無</v>
      </c>
      <c r="V2064" s="67">
        <f t="shared" si="235"/>
        <v>-9.0020935101186361E-2</v>
      </c>
      <c r="W2064" s="17" t="s">
        <v>967</v>
      </c>
      <c r="X2064" s="46">
        <v>15</v>
      </c>
      <c r="Y2064" s="71">
        <f t="shared" si="236"/>
        <v>10.467550593161199</v>
      </c>
      <c r="AD2064" s="72">
        <v>0</v>
      </c>
      <c r="AI2064" s="72">
        <v>0</v>
      </c>
      <c r="AJ2064" s="72">
        <v>1304</v>
      </c>
      <c r="AK2064" s="72">
        <v>1315</v>
      </c>
      <c r="AL2064" s="72">
        <v>1293</v>
      </c>
      <c r="AM2064" s="72">
        <v>1299</v>
      </c>
      <c r="AN2064" s="72">
        <v>62400</v>
      </c>
      <c r="AO2064" s="72">
        <v>1298</v>
      </c>
      <c r="AP2064" s="72">
        <v>1319</v>
      </c>
      <c r="AQ2064" s="72">
        <v>1296</v>
      </c>
      <c r="AR2064" s="72">
        <v>1310</v>
      </c>
      <c r="AS2064" s="72">
        <v>14200</v>
      </c>
      <c r="AT2064" s="72">
        <v>1311</v>
      </c>
      <c r="AU2064" s="72">
        <v>1322</v>
      </c>
      <c r="AV2064" s="72">
        <v>1309</v>
      </c>
      <c r="AW2064" s="72">
        <v>1319</v>
      </c>
      <c r="AX2064" s="72">
        <v>8100</v>
      </c>
      <c r="AY2064" s="72">
        <v>1320</v>
      </c>
      <c r="AZ2064" s="72">
        <v>1330</v>
      </c>
      <c r="BA2064" s="72">
        <v>1320</v>
      </c>
      <c r="BB2064" s="72">
        <v>1329</v>
      </c>
      <c r="BC2064" s="72">
        <v>7700</v>
      </c>
    </row>
    <row r="2065" spans="1:55" s="72" customFormat="1" ht="15">
      <c r="A2065" s="15" t="s">
        <v>18</v>
      </c>
      <c r="B2065" s="30">
        <v>43</v>
      </c>
      <c r="C2065" s="30">
        <v>4919</v>
      </c>
      <c r="D2065" s="10" t="s">
        <v>1220</v>
      </c>
      <c r="E2065" s="15" t="s">
        <v>20</v>
      </c>
      <c r="F2065" s="15" t="s">
        <v>1212</v>
      </c>
      <c r="G2065" s="50">
        <v>7120</v>
      </c>
      <c r="H2065" s="50">
        <v>290</v>
      </c>
      <c r="I2065" s="58">
        <v>4.2500000000000003E-2</v>
      </c>
      <c r="J2065" s="50">
        <v>61700</v>
      </c>
      <c r="K2065" s="50">
        <v>7170</v>
      </c>
      <c r="L2065" s="53">
        <v>6850</v>
      </c>
      <c r="M2065" s="63">
        <f t="shared" si="232"/>
        <v>0.15625</v>
      </c>
      <c r="N2065" s="42" t="str">
        <f>IFERROR(VLOOKUP(C2065, マスタ!$E$2:$G$33, 3, TRUE), "")</f>
        <v>化学・医薬品</v>
      </c>
      <c r="O2065" s="15" t="str">
        <f>IF(F2065 = "", "", TEXT( WORKDAY(TEXT(LEFT(F2065, FIND("(", F2065) - 1), "yyyy/mm/dd"), 1, マスタ!$A$2:$A$106), "yyyymmdd"))</f>
        <v>20171003</v>
      </c>
      <c r="P2065" s="16">
        <v>43011</v>
      </c>
      <c r="Q2065" s="56">
        <v>7120</v>
      </c>
      <c r="R2065" s="56">
        <v>7300</v>
      </c>
      <c r="S2065" s="56">
        <v>7040</v>
      </c>
      <c r="T2065" s="15" t="str">
        <f t="shared" si="233"/>
        <v>有</v>
      </c>
      <c r="U2065" s="15" t="str">
        <f t="shared" si="234"/>
        <v>有</v>
      </c>
      <c r="V2065" s="67">
        <f t="shared" si="235"/>
        <v>0</v>
      </c>
      <c r="W2065" s="17" t="s">
        <v>966</v>
      </c>
      <c r="X2065" s="46">
        <v>-71</v>
      </c>
      <c r="Y2065" s="71">
        <f t="shared" si="236"/>
        <v>-9.9719101123595504</v>
      </c>
      <c r="Z2065" s="72">
        <v>7120</v>
      </c>
      <c r="AA2065" s="72">
        <v>7120</v>
      </c>
      <c r="AB2065" s="72">
        <v>7040</v>
      </c>
      <c r="AC2065" s="72">
        <v>7080</v>
      </c>
      <c r="AD2065" s="72">
        <v>5300</v>
      </c>
      <c r="AE2065" s="72">
        <v>7070</v>
      </c>
      <c r="AF2065" s="72">
        <v>7100</v>
      </c>
      <c r="AG2065" s="72">
        <v>7060</v>
      </c>
      <c r="AH2065" s="72">
        <v>7090</v>
      </c>
      <c r="AI2065" s="72">
        <v>1700</v>
      </c>
      <c r="AJ2065" s="72">
        <v>7090</v>
      </c>
      <c r="AK2065" s="72">
        <v>7140</v>
      </c>
      <c r="AL2065" s="72">
        <v>7090</v>
      </c>
      <c r="AM2065" s="72">
        <v>7130</v>
      </c>
      <c r="AN2065" s="72">
        <v>2400</v>
      </c>
      <c r="AO2065" s="72">
        <v>7130</v>
      </c>
      <c r="AP2065" s="72">
        <v>7160</v>
      </c>
      <c r="AQ2065" s="72">
        <v>7130</v>
      </c>
      <c r="AR2065" s="72">
        <v>7160</v>
      </c>
      <c r="AS2065" s="72">
        <v>800</v>
      </c>
      <c r="AT2065" s="72">
        <v>7160</v>
      </c>
      <c r="AU2065" s="72">
        <v>7160</v>
      </c>
      <c r="AV2065" s="72">
        <v>7160</v>
      </c>
      <c r="AW2065" s="72">
        <v>7160</v>
      </c>
      <c r="AX2065" s="72">
        <v>200</v>
      </c>
      <c r="AY2065" s="72">
        <v>7170</v>
      </c>
      <c r="AZ2065" s="72">
        <v>7220</v>
      </c>
      <c r="BA2065" s="72">
        <v>7170</v>
      </c>
      <c r="BB2065" s="72">
        <v>7200</v>
      </c>
      <c r="BC2065" s="72">
        <v>4400</v>
      </c>
    </row>
    <row r="2066" spans="1:55" s="72" customFormat="1" ht="15">
      <c r="A2066" s="15" t="s">
        <v>18</v>
      </c>
      <c r="B2066" s="30">
        <v>45</v>
      </c>
      <c r="C2066" s="30">
        <v>7744</v>
      </c>
      <c r="D2066" s="10" t="s">
        <v>565</v>
      </c>
      <c r="E2066" s="15" t="s">
        <v>20</v>
      </c>
      <c r="F2066" s="15" t="s">
        <v>1212</v>
      </c>
      <c r="G2066" s="50">
        <v>1475</v>
      </c>
      <c r="H2066" s="50">
        <v>59</v>
      </c>
      <c r="I2066" s="58">
        <v>4.1700000000000001E-2</v>
      </c>
      <c r="J2066" s="50">
        <v>1127600</v>
      </c>
      <c r="K2066" s="50">
        <v>1475</v>
      </c>
      <c r="L2066" s="53">
        <v>1410</v>
      </c>
      <c r="M2066" s="63">
        <f t="shared" si="232"/>
        <v>0</v>
      </c>
      <c r="N2066" s="42" t="str">
        <f>IFERROR(VLOOKUP(C2066, マスタ!$E$2:$G$33, 3, TRUE), "")</f>
        <v>精密機械</v>
      </c>
      <c r="O2066" s="15" t="str">
        <f>IF(F2066 = "", "", TEXT( WORKDAY(TEXT(LEFT(F2066, FIND("(", F2066) - 1), "yyyy/mm/dd"), 1, マスタ!$A$2:$A$106), "yyyymmdd"))</f>
        <v>20171003</v>
      </c>
      <c r="P2066" s="16">
        <v>43011</v>
      </c>
      <c r="Q2066" s="56">
        <v>1468</v>
      </c>
      <c r="R2066" s="56">
        <v>1490</v>
      </c>
      <c r="S2066" s="56">
        <v>1435</v>
      </c>
      <c r="T2066" s="15" t="str">
        <f t="shared" si="233"/>
        <v>有</v>
      </c>
      <c r="U2066" s="15" t="str">
        <f t="shared" si="234"/>
        <v>有</v>
      </c>
      <c r="V2066" s="67">
        <f t="shared" si="235"/>
        <v>-4.745762711864443E-3</v>
      </c>
      <c r="W2066" s="17" t="s">
        <v>966</v>
      </c>
      <c r="X2066" s="46">
        <v>-14</v>
      </c>
      <c r="Y2066" s="71">
        <f t="shared" si="236"/>
        <v>-9.4915254237288131</v>
      </c>
      <c r="Z2066" s="72">
        <v>1468</v>
      </c>
      <c r="AA2066" s="72">
        <v>1481</v>
      </c>
      <c r="AB2066" s="72">
        <v>1458</v>
      </c>
      <c r="AC2066" s="72">
        <v>1479</v>
      </c>
      <c r="AD2066" s="72">
        <v>83600</v>
      </c>
      <c r="AE2066" s="72">
        <v>1480</v>
      </c>
      <c r="AF2066" s="72">
        <v>1485</v>
      </c>
      <c r="AG2066" s="72">
        <v>1465</v>
      </c>
      <c r="AH2066" s="72">
        <v>1476</v>
      </c>
      <c r="AI2066" s="72">
        <v>38500</v>
      </c>
      <c r="AJ2066" s="72">
        <v>1478</v>
      </c>
      <c r="AK2066" s="72">
        <v>1479</v>
      </c>
      <c r="AL2066" s="72">
        <v>1465</v>
      </c>
      <c r="AM2066" s="72">
        <v>1465</v>
      </c>
      <c r="AN2066" s="72">
        <v>13900</v>
      </c>
      <c r="AO2066" s="72">
        <v>1465</v>
      </c>
      <c r="AP2066" s="72">
        <v>1466</v>
      </c>
      <c r="AQ2066" s="72">
        <v>1454</v>
      </c>
      <c r="AR2066" s="72">
        <v>1461</v>
      </c>
      <c r="AS2066" s="72">
        <v>29200</v>
      </c>
      <c r="AT2066" s="72">
        <v>1459</v>
      </c>
      <c r="AU2066" s="72">
        <v>1464</v>
      </c>
      <c r="AV2066" s="72">
        <v>1454</v>
      </c>
      <c r="AW2066" s="72">
        <v>1457</v>
      </c>
      <c r="AX2066" s="72">
        <v>13200</v>
      </c>
      <c r="AY2066" s="72">
        <v>1457</v>
      </c>
      <c r="AZ2066" s="72">
        <v>1460</v>
      </c>
      <c r="BA2066" s="72">
        <v>1451</v>
      </c>
      <c r="BB2066" s="72">
        <v>1454</v>
      </c>
      <c r="BC2066" s="72">
        <v>10900</v>
      </c>
    </row>
    <row r="2067" spans="1:55" s="72" customFormat="1" ht="15">
      <c r="A2067" s="15" t="s">
        <v>18</v>
      </c>
      <c r="B2067" s="30">
        <v>46</v>
      </c>
      <c r="C2067" s="30">
        <v>4022</v>
      </c>
      <c r="D2067" s="10" t="s">
        <v>1221</v>
      </c>
      <c r="E2067" s="15" t="s">
        <v>20</v>
      </c>
      <c r="F2067" s="15" t="s">
        <v>1212</v>
      </c>
      <c r="G2067" s="50">
        <v>2112</v>
      </c>
      <c r="H2067" s="50">
        <v>84</v>
      </c>
      <c r="I2067" s="58">
        <v>4.1399999999999999E-2</v>
      </c>
      <c r="J2067" s="50">
        <v>220500</v>
      </c>
      <c r="K2067" s="50">
        <v>2117</v>
      </c>
      <c r="L2067" s="53">
        <v>2033</v>
      </c>
      <c r="M2067" s="63">
        <f t="shared" si="232"/>
        <v>5.9523809523809521E-2</v>
      </c>
      <c r="N2067" s="42" t="str">
        <f>IFERROR(VLOOKUP(C2067, マスタ!$E$2:$G$33, 3, TRUE), "")</f>
        <v>化学・医薬品</v>
      </c>
      <c r="O2067" s="15" t="str">
        <f>IF(F2067 = "", "", TEXT( WORKDAY(TEXT(LEFT(F2067, FIND("(", F2067) - 1), "yyyy/mm/dd"), 1, マスタ!$A$2:$A$106), "yyyymmdd"))</f>
        <v>20171003</v>
      </c>
      <c r="P2067" s="16">
        <v>43011</v>
      </c>
      <c r="Q2067" s="56">
        <v>2100</v>
      </c>
      <c r="R2067" s="56">
        <v>2160</v>
      </c>
      <c r="S2067" s="56">
        <v>2068</v>
      </c>
      <c r="T2067" s="15" t="str">
        <f t="shared" si="233"/>
        <v>有</v>
      </c>
      <c r="U2067" s="15" t="str">
        <f t="shared" si="234"/>
        <v>有</v>
      </c>
      <c r="V2067" s="67">
        <f t="shared" si="235"/>
        <v>-5.6818181818182323E-3</v>
      </c>
      <c r="W2067" s="17" t="s">
        <v>966</v>
      </c>
      <c r="X2067" s="46">
        <v>-21</v>
      </c>
      <c r="Y2067" s="71">
        <f t="shared" si="236"/>
        <v>-9.9431818181818183</v>
      </c>
      <c r="Z2067" s="72">
        <v>2100</v>
      </c>
      <c r="AA2067" s="72">
        <v>2107</v>
      </c>
      <c r="AB2067" s="72">
        <v>2099</v>
      </c>
      <c r="AC2067" s="72">
        <v>2099</v>
      </c>
      <c r="AD2067" s="72">
        <v>13000</v>
      </c>
      <c r="AE2067" s="72">
        <v>2099</v>
      </c>
      <c r="AF2067" s="72">
        <v>2101</v>
      </c>
      <c r="AG2067" s="72">
        <v>2082</v>
      </c>
      <c r="AH2067" s="72">
        <v>2090</v>
      </c>
      <c r="AI2067" s="72">
        <v>5100</v>
      </c>
      <c r="AJ2067" s="72">
        <v>2086</v>
      </c>
      <c r="AK2067" s="72">
        <v>2086</v>
      </c>
      <c r="AL2067" s="72">
        <v>2081</v>
      </c>
      <c r="AM2067" s="72">
        <v>2084</v>
      </c>
      <c r="AN2067" s="72">
        <v>1000</v>
      </c>
      <c r="AO2067" s="72">
        <v>2081</v>
      </c>
      <c r="AP2067" s="72">
        <v>2081</v>
      </c>
      <c r="AQ2067" s="72">
        <v>2068</v>
      </c>
      <c r="AR2067" s="72">
        <v>2074</v>
      </c>
      <c r="AS2067" s="72">
        <v>4000</v>
      </c>
      <c r="AT2067" s="72">
        <v>2076</v>
      </c>
      <c r="AU2067" s="72">
        <v>2090</v>
      </c>
      <c r="AV2067" s="72">
        <v>2076</v>
      </c>
      <c r="AW2067" s="72">
        <v>2090</v>
      </c>
      <c r="AX2067" s="72">
        <v>1100</v>
      </c>
      <c r="AY2067" s="72">
        <v>2089</v>
      </c>
      <c r="AZ2067" s="72">
        <v>2094</v>
      </c>
      <c r="BA2067" s="72">
        <v>2089</v>
      </c>
      <c r="BB2067" s="72">
        <v>2094</v>
      </c>
      <c r="BC2067" s="72">
        <v>600</v>
      </c>
    </row>
    <row r="2068" spans="1:55" s="72" customFormat="1" ht="27">
      <c r="A2068" s="15" t="s">
        <v>18</v>
      </c>
      <c r="B2068" s="30">
        <v>47</v>
      </c>
      <c r="C2068" s="30">
        <v>6871</v>
      </c>
      <c r="D2068" s="10" t="s">
        <v>159</v>
      </c>
      <c r="E2068" s="15" t="s">
        <v>20</v>
      </c>
      <c r="F2068" s="15" t="s">
        <v>1212</v>
      </c>
      <c r="G2068" s="50">
        <v>1079</v>
      </c>
      <c r="H2068" s="50">
        <v>42</v>
      </c>
      <c r="I2068" s="58">
        <v>4.0500000000000001E-2</v>
      </c>
      <c r="J2068" s="50">
        <v>436600</v>
      </c>
      <c r="K2068" s="50">
        <v>1080</v>
      </c>
      <c r="L2068" s="53">
        <v>1040</v>
      </c>
      <c r="M2068" s="63">
        <f t="shared" si="232"/>
        <v>2.5000000000000001E-2</v>
      </c>
      <c r="N2068" s="42" t="str">
        <f>IFERROR(VLOOKUP(C2068, マスタ!$E$2:$G$33, 3, TRUE), "")</f>
        <v>電気</v>
      </c>
      <c r="O2068" s="15" t="str">
        <f>IF(F2068 = "", "", TEXT( WORKDAY(TEXT(LEFT(F2068, FIND("(", F2068) - 1), "yyyy/mm/dd"), 1, マスタ!$A$2:$A$106), "yyyymmdd"))</f>
        <v>20171003</v>
      </c>
      <c r="P2068" s="16">
        <v>43011</v>
      </c>
      <c r="Q2068" s="56">
        <v>1086</v>
      </c>
      <c r="R2068" s="56">
        <v>1095</v>
      </c>
      <c r="S2068" s="56">
        <v>1071</v>
      </c>
      <c r="T2068" s="15" t="str">
        <f t="shared" si="233"/>
        <v>無</v>
      </c>
      <c r="U2068" s="15" t="str">
        <f t="shared" si="234"/>
        <v>有</v>
      </c>
      <c r="V2068" s="67">
        <f t="shared" si="235"/>
        <v>6.4874884151993051E-3</v>
      </c>
      <c r="W2068" s="17" t="s">
        <v>969</v>
      </c>
      <c r="X2068" s="46">
        <v>-4</v>
      </c>
      <c r="Y2068" s="71">
        <f t="shared" si="236"/>
        <v>-3.7071362372567194</v>
      </c>
      <c r="Z2068" s="72">
        <v>1086</v>
      </c>
      <c r="AA2068" s="72">
        <v>1094</v>
      </c>
      <c r="AB2068" s="72">
        <v>1085</v>
      </c>
      <c r="AC2068" s="72">
        <v>1094</v>
      </c>
      <c r="AD2068" s="72">
        <v>29300</v>
      </c>
      <c r="AE2068" s="72">
        <v>1095</v>
      </c>
      <c r="AF2068" s="72">
        <v>1095</v>
      </c>
      <c r="AG2068" s="72">
        <v>1081</v>
      </c>
      <c r="AH2068" s="72">
        <v>1087</v>
      </c>
      <c r="AI2068" s="72">
        <v>19200</v>
      </c>
      <c r="AJ2068" s="72">
        <v>1088</v>
      </c>
      <c r="AK2068" s="72">
        <v>1090</v>
      </c>
      <c r="AL2068" s="72">
        <v>1088</v>
      </c>
      <c r="AM2068" s="72">
        <v>1089</v>
      </c>
      <c r="AN2068" s="72">
        <v>6000</v>
      </c>
      <c r="AO2068" s="72">
        <v>1090</v>
      </c>
      <c r="AP2068" s="72">
        <v>1091</v>
      </c>
      <c r="AQ2068" s="72">
        <v>1089</v>
      </c>
      <c r="AR2068" s="72">
        <v>1089</v>
      </c>
      <c r="AS2068" s="72">
        <v>8500</v>
      </c>
      <c r="AT2068" s="72">
        <v>1089</v>
      </c>
      <c r="AU2068" s="72">
        <v>1089</v>
      </c>
      <c r="AV2068" s="72">
        <v>1082</v>
      </c>
      <c r="AW2068" s="72">
        <v>1082</v>
      </c>
      <c r="AX2068" s="72">
        <v>11700</v>
      </c>
      <c r="AY2068" s="72">
        <v>1082</v>
      </c>
      <c r="AZ2068" s="72">
        <v>1084</v>
      </c>
      <c r="BA2068" s="72">
        <v>1081</v>
      </c>
      <c r="BB2068" s="72">
        <v>1084</v>
      </c>
      <c r="BC2068" s="72">
        <v>2700</v>
      </c>
    </row>
    <row r="2069" spans="1:55" s="72" customFormat="1" ht="15">
      <c r="A2069" s="15" t="s">
        <v>18</v>
      </c>
      <c r="B2069" s="30">
        <v>48</v>
      </c>
      <c r="C2069" s="30">
        <v>3656</v>
      </c>
      <c r="D2069" s="10" t="s">
        <v>124</v>
      </c>
      <c r="E2069" s="15" t="s">
        <v>20</v>
      </c>
      <c r="F2069" s="15" t="s">
        <v>1212</v>
      </c>
      <c r="G2069" s="50">
        <v>1682</v>
      </c>
      <c r="H2069" s="50">
        <v>64</v>
      </c>
      <c r="I2069" s="58">
        <v>3.9600000000000003E-2</v>
      </c>
      <c r="J2069" s="50">
        <v>3377700</v>
      </c>
      <c r="K2069" s="50">
        <v>1686</v>
      </c>
      <c r="L2069" s="53">
        <v>1628</v>
      </c>
      <c r="M2069" s="63">
        <f t="shared" si="232"/>
        <v>6.8965517241379309E-2</v>
      </c>
      <c r="N2069" s="42" t="str">
        <f>IFERROR(VLOOKUP(C2069, マスタ!$E$2:$G$33, 3, TRUE), "")</f>
        <v>36</v>
      </c>
      <c r="O2069" s="15" t="str">
        <f>IF(F2069 = "", "", TEXT( WORKDAY(TEXT(LEFT(F2069, FIND("(", F2069) - 1), "yyyy/mm/dd"), 1, マスタ!$A$2:$A$106), "yyyymmdd"))</f>
        <v>20171003</v>
      </c>
      <c r="P2069" s="16">
        <v>43011</v>
      </c>
      <c r="Q2069" s="56">
        <v>1715</v>
      </c>
      <c r="R2069" s="56">
        <v>1766</v>
      </c>
      <c r="S2069" s="56">
        <v>1703</v>
      </c>
      <c r="T2069" s="15" t="str">
        <f t="shared" si="233"/>
        <v>有</v>
      </c>
      <c r="U2069" s="15" t="str">
        <f t="shared" si="234"/>
        <v>無</v>
      </c>
      <c r="V2069" s="67">
        <f t="shared" si="235"/>
        <v>1.9619500594530326E-2</v>
      </c>
      <c r="W2069" s="17" t="s">
        <v>967</v>
      </c>
      <c r="X2069" s="46">
        <v>9</v>
      </c>
      <c r="Y2069" s="71">
        <f t="shared" si="236"/>
        <v>5.3507728894173603</v>
      </c>
      <c r="Z2069" s="72">
        <v>1715</v>
      </c>
      <c r="AA2069" s="72">
        <v>1723</v>
      </c>
      <c r="AB2069" s="72">
        <v>1703</v>
      </c>
      <c r="AC2069" s="72">
        <v>1709</v>
      </c>
      <c r="AD2069" s="72">
        <v>436700</v>
      </c>
      <c r="AE2069" s="72">
        <v>1710</v>
      </c>
      <c r="AF2069" s="72">
        <v>1727</v>
      </c>
      <c r="AG2069" s="72">
        <v>1708</v>
      </c>
      <c r="AH2069" s="72">
        <v>1722</v>
      </c>
      <c r="AI2069" s="72">
        <v>181200</v>
      </c>
      <c r="AJ2069" s="72">
        <v>1721</v>
      </c>
      <c r="AK2069" s="72">
        <v>1736</v>
      </c>
      <c r="AL2069" s="72">
        <v>1716</v>
      </c>
      <c r="AM2069" s="72">
        <v>1732</v>
      </c>
      <c r="AN2069" s="72">
        <v>200000</v>
      </c>
      <c r="AO2069" s="72">
        <v>1733</v>
      </c>
      <c r="AP2069" s="72">
        <v>1734</v>
      </c>
      <c r="AQ2069" s="72">
        <v>1719</v>
      </c>
      <c r="AR2069" s="72">
        <v>1731</v>
      </c>
      <c r="AS2069" s="72">
        <v>145700</v>
      </c>
      <c r="AT2069" s="72">
        <v>1730</v>
      </c>
      <c r="AU2069" s="72">
        <v>1731</v>
      </c>
      <c r="AV2069" s="72">
        <v>1722</v>
      </c>
      <c r="AW2069" s="72">
        <v>1724</v>
      </c>
      <c r="AX2069" s="72">
        <v>64800</v>
      </c>
      <c r="AY2069" s="72">
        <v>1724</v>
      </c>
      <c r="AZ2069" s="72">
        <v>1725</v>
      </c>
      <c r="BA2069" s="72">
        <v>1712</v>
      </c>
      <c r="BB2069" s="72">
        <v>1721</v>
      </c>
      <c r="BC2069" s="72">
        <v>106800</v>
      </c>
    </row>
    <row r="2070" spans="1:55" s="72" customFormat="1" ht="15">
      <c r="A2070" s="15" t="s">
        <v>18</v>
      </c>
      <c r="B2070" s="30">
        <v>49</v>
      </c>
      <c r="C2070" s="30">
        <v>3179</v>
      </c>
      <c r="D2070" s="10" t="s">
        <v>249</v>
      </c>
      <c r="E2070" s="15" t="s">
        <v>20</v>
      </c>
      <c r="F2070" s="15" t="s">
        <v>1212</v>
      </c>
      <c r="G2070" s="50">
        <v>2634</v>
      </c>
      <c r="H2070" s="50">
        <v>100</v>
      </c>
      <c r="I2070" s="58">
        <v>3.95E-2</v>
      </c>
      <c r="J2070" s="50">
        <v>143000</v>
      </c>
      <c r="K2070" s="50">
        <v>2677</v>
      </c>
      <c r="L2070" s="53">
        <v>2570</v>
      </c>
      <c r="M2070" s="63">
        <f t="shared" si="232"/>
        <v>0.40186915887850466</v>
      </c>
      <c r="N2070" s="42" t="str">
        <f>IFERROR(VLOOKUP(C2070, マスタ!$E$2:$G$33, 3, TRUE), "")</f>
        <v>繊維製品</v>
      </c>
      <c r="O2070" s="15" t="str">
        <f>IF(F2070 = "", "", TEXT( WORKDAY(TEXT(LEFT(F2070, FIND("(", F2070) - 1), "yyyy/mm/dd"), 1, マスタ!$A$2:$A$106), "yyyymmdd"))</f>
        <v>20171003</v>
      </c>
      <c r="P2070" s="16">
        <v>43011</v>
      </c>
      <c r="Q2070" s="56">
        <v>2629</v>
      </c>
      <c r="R2070" s="56">
        <v>2655</v>
      </c>
      <c r="S2070" s="56">
        <v>2542</v>
      </c>
      <c r="T2070" s="15" t="str">
        <f t="shared" si="233"/>
        <v>有</v>
      </c>
      <c r="U2070" s="15" t="str">
        <f t="shared" si="234"/>
        <v>有</v>
      </c>
      <c r="V2070" s="67">
        <f t="shared" si="235"/>
        <v>-1.8982536066818323E-3</v>
      </c>
      <c r="W2070" s="17" t="s">
        <v>966</v>
      </c>
      <c r="X2070" s="46">
        <v>-26</v>
      </c>
      <c r="Y2070" s="71">
        <f t="shared" si="236"/>
        <v>-9.8709187547456327</v>
      </c>
      <c r="Z2070" s="72">
        <v>2629</v>
      </c>
      <c r="AA2070" s="72">
        <v>2629</v>
      </c>
      <c r="AB2070" s="72">
        <v>2607</v>
      </c>
      <c r="AC2070" s="72">
        <v>2611</v>
      </c>
      <c r="AD2070" s="72">
        <v>7600</v>
      </c>
      <c r="AE2070" s="72">
        <v>2612</v>
      </c>
      <c r="AF2070" s="72">
        <v>2613</v>
      </c>
      <c r="AG2070" s="72">
        <v>2588</v>
      </c>
      <c r="AH2070" s="72">
        <v>2596</v>
      </c>
      <c r="AI2070" s="72">
        <v>6000</v>
      </c>
      <c r="AJ2070" s="72">
        <v>2598</v>
      </c>
      <c r="AK2070" s="72">
        <v>2608</v>
      </c>
      <c r="AL2070" s="72">
        <v>2594</v>
      </c>
      <c r="AM2070" s="72">
        <v>2608</v>
      </c>
      <c r="AN2070" s="72">
        <v>2800</v>
      </c>
      <c r="AO2070" s="72">
        <v>2604</v>
      </c>
      <c r="AP2070" s="72">
        <v>2615</v>
      </c>
      <c r="AQ2070" s="72">
        <v>2598</v>
      </c>
      <c r="AR2070" s="72">
        <v>2611</v>
      </c>
      <c r="AS2070" s="72">
        <v>1700</v>
      </c>
      <c r="AT2070" s="72">
        <v>2615</v>
      </c>
      <c r="AU2070" s="72">
        <v>2634</v>
      </c>
      <c r="AV2070" s="72">
        <v>2615</v>
      </c>
      <c r="AW2070" s="72">
        <v>2632</v>
      </c>
      <c r="AX2070" s="72">
        <v>2300</v>
      </c>
      <c r="AY2070" s="72">
        <v>2636</v>
      </c>
      <c r="AZ2070" s="72">
        <v>2643</v>
      </c>
      <c r="BA2070" s="72">
        <v>2636</v>
      </c>
      <c r="BB2070" s="72">
        <v>2637</v>
      </c>
      <c r="BC2070" s="72">
        <v>1300</v>
      </c>
    </row>
    <row r="2071" spans="1:55" s="72" customFormat="1" ht="15">
      <c r="A2071" s="15" t="s">
        <v>18</v>
      </c>
      <c r="B2071" s="30">
        <v>2</v>
      </c>
      <c r="C2071" s="30">
        <v>3321</v>
      </c>
      <c r="D2071" s="10" t="s">
        <v>1213</v>
      </c>
      <c r="E2071" s="15" t="s">
        <v>20</v>
      </c>
      <c r="F2071" s="15" t="s">
        <v>1222</v>
      </c>
      <c r="G2071" s="50">
        <v>1360</v>
      </c>
      <c r="H2071" s="50">
        <v>300</v>
      </c>
      <c r="I2071" s="58">
        <v>0.28299999999999997</v>
      </c>
      <c r="J2071" s="50">
        <v>513600</v>
      </c>
      <c r="K2071" s="50">
        <v>1360</v>
      </c>
      <c r="L2071" s="53">
        <v>1360</v>
      </c>
      <c r="M2071" s="63" t="str">
        <f t="shared" si="232"/>
        <v/>
      </c>
      <c r="N2071" s="42" t="str">
        <f>IFERROR(VLOOKUP(C2071, マスタ!$E$2:$G$33, 3, TRUE), "")</f>
        <v>繊維製品</v>
      </c>
      <c r="O2071" s="15" t="str">
        <f>IF(F2071 = "", "", TEXT( WORKDAY(TEXT(LEFT(F2071, FIND("(", F2071) - 1), "yyyy/mm/dd"), 1, マスタ!$A$2:$A$106), "yyyymmdd"))</f>
        <v>20171004</v>
      </c>
      <c r="P2071" s="16">
        <v>43012</v>
      </c>
      <c r="Q2071" s="56">
        <v>1390</v>
      </c>
      <c r="R2071" s="56">
        <v>1546</v>
      </c>
      <c r="S2071" s="56">
        <v>1350</v>
      </c>
      <c r="T2071" s="15" t="str">
        <f t="shared" si="233"/>
        <v>有</v>
      </c>
      <c r="U2071" s="15" t="str">
        <f t="shared" si="234"/>
        <v>有</v>
      </c>
      <c r="V2071" s="67">
        <f t="shared" si="235"/>
        <v>2.2058823529411686E-2</v>
      </c>
      <c r="W2071" s="17" t="s">
        <v>966</v>
      </c>
      <c r="X2071" s="46">
        <v>-13</v>
      </c>
      <c r="Y2071" s="71">
        <f t="shared" si="236"/>
        <v>-9.5588235294117663</v>
      </c>
      <c r="Z2071" s="72">
        <v>1390</v>
      </c>
      <c r="AA2071" s="72">
        <v>1394</v>
      </c>
      <c r="AB2071" s="72">
        <v>1360</v>
      </c>
      <c r="AC2071" s="72">
        <v>1363</v>
      </c>
      <c r="AD2071" s="72">
        <v>289300</v>
      </c>
      <c r="AE2071" s="72">
        <v>1362</v>
      </c>
      <c r="AF2071" s="72">
        <v>1440</v>
      </c>
      <c r="AG2071" s="72">
        <v>1350</v>
      </c>
      <c r="AH2071" s="72">
        <v>1426</v>
      </c>
      <c r="AI2071" s="72">
        <v>256100</v>
      </c>
      <c r="AJ2071" s="72">
        <v>1426</v>
      </c>
      <c r="AK2071" s="72">
        <v>1431</v>
      </c>
      <c r="AL2071" s="72">
        <v>1392</v>
      </c>
      <c r="AM2071" s="72">
        <v>1395</v>
      </c>
      <c r="AN2071" s="72">
        <v>86200</v>
      </c>
      <c r="AO2071" s="72">
        <v>1398</v>
      </c>
      <c r="AP2071" s="72">
        <v>1421</v>
      </c>
      <c r="AQ2071" s="72">
        <v>1391</v>
      </c>
      <c r="AR2071" s="72">
        <v>1420</v>
      </c>
      <c r="AS2071" s="72">
        <v>58100</v>
      </c>
      <c r="AT2071" s="72">
        <v>1419</v>
      </c>
      <c r="AU2071" s="72">
        <v>1480</v>
      </c>
      <c r="AV2071" s="72">
        <v>1411</v>
      </c>
      <c r="AW2071" s="72">
        <v>1452</v>
      </c>
      <c r="AX2071" s="72">
        <v>168700</v>
      </c>
      <c r="AY2071" s="72">
        <v>1452</v>
      </c>
      <c r="AZ2071" s="72">
        <v>1546</v>
      </c>
      <c r="BA2071" s="72">
        <v>1450</v>
      </c>
      <c r="BB2071" s="72">
        <v>1533</v>
      </c>
      <c r="BC2071" s="72">
        <v>334200</v>
      </c>
    </row>
    <row r="2072" spans="1:55" s="72" customFormat="1" ht="27">
      <c r="A2072" s="15" t="s">
        <v>18</v>
      </c>
      <c r="B2072" s="30">
        <v>3</v>
      </c>
      <c r="C2072" s="30">
        <v>9747</v>
      </c>
      <c r="D2072" s="10" t="s">
        <v>1223</v>
      </c>
      <c r="E2072" s="15" t="s">
        <v>20</v>
      </c>
      <c r="F2072" s="15" t="s">
        <v>1222</v>
      </c>
      <c r="G2072" s="50">
        <v>3800</v>
      </c>
      <c r="H2072" s="50">
        <v>630</v>
      </c>
      <c r="I2072" s="58">
        <v>0.19869999999999999</v>
      </c>
      <c r="J2072" s="50">
        <v>2521300</v>
      </c>
      <c r="K2072" s="50">
        <v>3820</v>
      </c>
      <c r="L2072" s="53">
        <v>3710</v>
      </c>
      <c r="M2072" s="63">
        <f t="shared" si="232"/>
        <v>0.18181818181818182</v>
      </c>
      <c r="N2072" s="42" t="str">
        <f>IFERROR(VLOOKUP(C2072, マスタ!$E$2:$G$33, 3, TRUE), "")</f>
        <v>サービス</v>
      </c>
      <c r="O2072" s="15" t="str">
        <f>IF(F2072 = "", "", TEXT( WORKDAY(TEXT(LEFT(F2072, FIND("(", F2072) - 1), "yyyy/mm/dd"), 1, マスタ!$A$2:$A$106), "yyyymmdd"))</f>
        <v>20171004</v>
      </c>
      <c r="P2072" s="16">
        <v>43012</v>
      </c>
      <c r="Q2072" s="56">
        <v>3795</v>
      </c>
      <c r="R2072" s="56">
        <v>3820</v>
      </c>
      <c r="S2072" s="56">
        <v>3770</v>
      </c>
      <c r="T2072" s="15" t="str">
        <f t="shared" si="233"/>
        <v>無</v>
      </c>
      <c r="U2072" s="15" t="str">
        <f t="shared" si="234"/>
        <v>無</v>
      </c>
      <c r="V2072" s="67">
        <f t="shared" si="235"/>
        <v>-1.3157894736841591E-3</v>
      </c>
      <c r="W2072" s="17" t="s">
        <v>969</v>
      </c>
      <c r="X2072" s="46">
        <v>-5</v>
      </c>
      <c r="Y2072" s="71">
        <f t="shared" si="236"/>
        <v>-1.3157894736842104</v>
      </c>
      <c r="Z2072" s="72">
        <v>3795</v>
      </c>
      <c r="AA2072" s="72">
        <v>3810</v>
      </c>
      <c r="AB2072" s="72">
        <v>3770</v>
      </c>
      <c r="AC2072" s="72">
        <v>3770</v>
      </c>
      <c r="AD2072" s="72">
        <v>238600</v>
      </c>
      <c r="AE2072" s="72">
        <v>3775</v>
      </c>
      <c r="AF2072" s="72">
        <v>3780</v>
      </c>
      <c r="AG2072" s="72">
        <v>3770</v>
      </c>
      <c r="AH2072" s="72">
        <v>3775</v>
      </c>
      <c r="AI2072" s="72">
        <v>31000</v>
      </c>
      <c r="AJ2072" s="72">
        <v>3775</v>
      </c>
      <c r="AK2072" s="72">
        <v>3790</v>
      </c>
      <c r="AL2072" s="72">
        <v>3770</v>
      </c>
      <c r="AM2072" s="72">
        <v>3785</v>
      </c>
      <c r="AN2072" s="72">
        <v>57400</v>
      </c>
      <c r="AO2072" s="72">
        <v>3780</v>
      </c>
      <c r="AP2072" s="72">
        <v>3795</v>
      </c>
      <c r="AQ2072" s="72">
        <v>3780</v>
      </c>
      <c r="AR2072" s="72">
        <v>3780</v>
      </c>
      <c r="AS2072" s="72">
        <v>32200</v>
      </c>
      <c r="AT2072" s="72">
        <v>3780</v>
      </c>
      <c r="AU2072" s="72">
        <v>3795</v>
      </c>
      <c r="AV2072" s="72">
        <v>3780</v>
      </c>
      <c r="AW2072" s="72">
        <v>3790</v>
      </c>
      <c r="AX2072" s="72">
        <v>10000</v>
      </c>
      <c r="AY2072" s="72">
        <v>3785</v>
      </c>
      <c r="AZ2072" s="72">
        <v>3800</v>
      </c>
      <c r="BA2072" s="72">
        <v>3780</v>
      </c>
      <c r="BB2072" s="72">
        <v>3790</v>
      </c>
      <c r="BC2072" s="72">
        <v>90000</v>
      </c>
    </row>
    <row r="2073" spans="1:55" s="72" customFormat="1" ht="27">
      <c r="A2073" s="15" t="s">
        <v>18</v>
      </c>
      <c r="B2073" s="30">
        <v>5</v>
      </c>
      <c r="C2073" s="30">
        <v>3053</v>
      </c>
      <c r="D2073" s="10" t="s">
        <v>1073</v>
      </c>
      <c r="E2073" s="15" t="s">
        <v>20</v>
      </c>
      <c r="F2073" s="15" t="s">
        <v>1222</v>
      </c>
      <c r="G2073" s="50">
        <v>5470</v>
      </c>
      <c r="H2073" s="50">
        <v>500</v>
      </c>
      <c r="I2073" s="58">
        <v>0.10059999999999999</v>
      </c>
      <c r="J2073" s="50">
        <v>1292400</v>
      </c>
      <c r="K2073" s="50">
        <v>5500</v>
      </c>
      <c r="L2073" s="53">
        <v>5060</v>
      </c>
      <c r="M2073" s="63">
        <f t="shared" si="232"/>
        <v>6.8181818181818177E-2</v>
      </c>
      <c r="N2073" s="42" t="str">
        <f>IFERROR(VLOOKUP(C2073, マスタ!$E$2:$G$33, 3, TRUE), "")</f>
        <v>繊維製品</v>
      </c>
      <c r="O2073" s="15" t="str">
        <f>IF(F2073 = "", "", TEXT( WORKDAY(TEXT(LEFT(F2073, FIND("(", F2073) - 1), "yyyy/mm/dd"), 1, マスタ!$A$2:$A$106), "yyyymmdd"))</f>
        <v>20171004</v>
      </c>
      <c r="P2073" s="16">
        <v>43012</v>
      </c>
      <c r="Q2073" s="56">
        <v>5670</v>
      </c>
      <c r="R2073" s="56">
        <v>5970</v>
      </c>
      <c r="S2073" s="56">
        <v>5630</v>
      </c>
      <c r="T2073" s="15" t="str">
        <f t="shared" si="233"/>
        <v>有</v>
      </c>
      <c r="U2073" s="15" t="str">
        <f t="shared" si="234"/>
        <v>無</v>
      </c>
      <c r="V2073" s="67">
        <f t="shared" si="235"/>
        <v>3.6563071297988969E-2</v>
      </c>
      <c r="W2073" s="17" t="s">
        <v>968</v>
      </c>
      <c r="X2073" s="46">
        <v>109</v>
      </c>
      <c r="Y2073" s="71">
        <f t="shared" si="236"/>
        <v>19.926873857404022</v>
      </c>
      <c r="Z2073" s="72">
        <v>5670</v>
      </c>
      <c r="AA2073" s="72">
        <v>5700</v>
      </c>
      <c r="AB2073" s="72">
        <v>5660</v>
      </c>
      <c r="AC2073" s="72">
        <v>5660</v>
      </c>
      <c r="AD2073" s="72">
        <v>127400</v>
      </c>
      <c r="AE2073" s="72">
        <v>5680</v>
      </c>
      <c r="AF2073" s="72">
        <v>5870</v>
      </c>
      <c r="AG2073" s="72">
        <v>5630</v>
      </c>
      <c r="AH2073" s="72">
        <v>5830</v>
      </c>
      <c r="AI2073" s="72">
        <v>185400</v>
      </c>
      <c r="AJ2073" s="72">
        <v>5830</v>
      </c>
      <c r="AK2073" s="72">
        <v>5850</v>
      </c>
      <c r="AL2073" s="72">
        <v>5710</v>
      </c>
      <c r="AM2073" s="72">
        <v>5710</v>
      </c>
      <c r="AN2073" s="72">
        <v>76000</v>
      </c>
      <c r="AO2073" s="72">
        <v>5710</v>
      </c>
      <c r="AP2073" s="72">
        <v>5750</v>
      </c>
      <c r="AQ2073" s="72">
        <v>5630</v>
      </c>
      <c r="AR2073" s="72">
        <v>5690</v>
      </c>
      <c r="AS2073" s="72">
        <v>69300</v>
      </c>
      <c r="AT2073" s="72">
        <v>5690</v>
      </c>
      <c r="AU2073" s="72">
        <v>5720</v>
      </c>
      <c r="AV2073" s="72">
        <v>5650</v>
      </c>
      <c r="AW2073" s="72">
        <v>5710</v>
      </c>
      <c r="AX2073" s="72">
        <v>25100</v>
      </c>
      <c r="AY2073" s="72">
        <v>5720</v>
      </c>
      <c r="AZ2073" s="72">
        <v>5750</v>
      </c>
      <c r="BA2073" s="72">
        <v>5700</v>
      </c>
      <c r="BB2073" s="72">
        <v>5740</v>
      </c>
      <c r="BC2073" s="72">
        <v>31400</v>
      </c>
    </row>
    <row r="2074" spans="1:55" s="72" customFormat="1" ht="15">
      <c r="A2074" s="15" t="s">
        <v>18</v>
      </c>
      <c r="B2074" s="30">
        <v>7</v>
      </c>
      <c r="C2074" s="30">
        <v>3186</v>
      </c>
      <c r="D2074" s="10" t="s">
        <v>25</v>
      </c>
      <c r="E2074" s="15" t="s">
        <v>20</v>
      </c>
      <c r="F2074" s="15" t="s">
        <v>1222</v>
      </c>
      <c r="G2074" s="50">
        <v>2401</v>
      </c>
      <c r="H2074" s="50">
        <v>189</v>
      </c>
      <c r="I2074" s="58">
        <v>8.5400000000000004E-2</v>
      </c>
      <c r="J2074" s="50">
        <v>505100</v>
      </c>
      <c r="K2074" s="50">
        <v>2405</v>
      </c>
      <c r="L2074" s="53">
        <v>2234</v>
      </c>
      <c r="M2074" s="63">
        <f t="shared" si="232"/>
        <v>2.3391812865497075E-2</v>
      </c>
      <c r="N2074" s="42" t="str">
        <f>IFERROR(VLOOKUP(C2074, マスタ!$E$2:$G$33, 3, TRUE), "")</f>
        <v>繊維製品</v>
      </c>
      <c r="O2074" s="15" t="str">
        <f>IF(F2074 = "", "", TEXT( WORKDAY(TEXT(LEFT(F2074, FIND("(", F2074) - 1), "yyyy/mm/dd"), 1, マスタ!$A$2:$A$106), "yyyymmdd"))</f>
        <v>20171004</v>
      </c>
      <c r="P2074" s="16">
        <v>43012</v>
      </c>
      <c r="Q2074" s="56">
        <v>2389</v>
      </c>
      <c r="R2074" s="56">
        <v>2494</v>
      </c>
      <c r="S2074" s="56">
        <v>2364</v>
      </c>
      <c r="T2074" s="15" t="str">
        <f t="shared" si="233"/>
        <v>有</v>
      </c>
      <c r="U2074" s="15" t="str">
        <f t="shared" si="234"/>
        <v>有</v>
      </c>
      <c r="V2074" s="67">
        <f t="shared" si="235"/>
        <v>-4.9979175343606297E-3</v>
      </c>
      <c r="W2074" s="17" t="s">
        <v>966</v>
      </c>
      <c r="X2074" s="46">
        <v>-24</v>
      </c>
      <c r="Y2074" s="71">
        <f t="shared" si="236"/>
        <v>-9.9958350687213677</v>
      </c>
      <c r="Z2074" s="72">
        <v>2389</v>
      </c>
      <c r="AA2074" s="72">
        <v>2431</v>
      </c>
      <c r="AB2074" s="72">
        <v>2364</v>
      </c>
      <c r="AC2074" s="72">
        <v>2426</v>
      </c>
      <c r="AD2074" s="72">
        <v>44800</v>
      </c>
      <c r="AE2074" s="72">
        <v>2428</v>
      </c>
      <c r="AF2074" s="72">
        <v>2455</v>
      </c>
      <c r="AG2074" s="72">
        <v>2416</v>
      </c>
      <c r="AH2074" s="72">
        <v>2434</v>
      </c>
      <c r="AI2074" s="72">
        <v>26000</v>
      </c>
      <c r="AJ2074" s="72">
        <v>2431</v>
      </c>
      <c r="AK2074" s="72">
        <v>2464</v>
      </c>
      <c r="AL2074" s="72">
        <v>2420</v>
      </c>
      <c r="AM2074" s="72">
        <v>2464</v>
      </c>
      <c r="AN2074" s="72">
        <v>30100</v>
      </c>
      <c r="AO2074" s="72">
        <v>2467</v>
      </c>
      <c r="AP2074" s="72">
        <v>2488</v>
      </c>
      <c r="AQ2074" s="72">
        <v>2442</v>
      </c>
      <c r="AR2074" s="72">
        <v>2447</v>
      </c>
      <c r="AS2074" s="72">
        <v>31500</v>
      </c>
      <c r="AT2074" s="72">
        <v>2444</v>
      </c>
      <c r="AU2074" s="72">
        <v>2456</v>
      </c>
      <c r="AV2074" s="72">
        <v>2439</v>
      </c>
      <c r="AW2074" s="72">
        <v>2448</v>
      </c>
      <c r="AX2074" s="72">
        <v>6300</v>
      </c>
      <c r="AY2074" s="72">
        <v>2448</v>
      </c>
      <c r="AZ2074" s="72">
        <v>2463</v>
      </c>
      <c r="BA2074" s="72">
        <v>2448</v>
      </c>
      <c r="BB2074" s="72">
        <v>2455</v>
      </c>
      <c r="BC2074" s="72">
        <v>4000</v>
      </c>
    </row>
    <row r="2075" spans="1:55" s="72" customFormat="1" ht="15">
      <c r="A2075" s="15" t="s">
        <v>18</v>
      </c>
      <c r="B2075" s="30">
        <v>8</v>
      </c>
      <c r="C2075" s="30">
        <v>6200</v>
      </c>
      <c r="D2075" s="10" t="s">
        <v>1224</v>
      </c>
      <c r="E2075" s="15" t="s">
        <v>20</v>
      </c>
      <c r="F2075" s="15" t="s">
        <v>1222</v>
      </c>
      <c r="G2075" s="50">
        <v>1969</v>
      </c>
      <c r="H2075" s="50">
        <v>146</v>
      </c>
      <c r="I2075" s="58">
        <v>8.0100000000000005E-2</v>
      </c>
      <c r="J2075" s="50">
        <v>139800</v>
      </c>
      <c r="K2075" s="50">
        <v>1970</v>
      </c>
      <c r="L2075" s="53">
        <v>1849</v>
      </c>
      <c r="M2075" s="63">
        <f t="shared" si="232"/>
        <v>8.2644628099173556E-3</v>
      </c>
      <c r="N2075" s="42" t="str">
        <f>IFERROR(VLOOKUP(C2075, マスタ!$E$2:$G$33, 3, TRUE), "")</f>
        <v>機械</v>
      </c>
      <c r="O2075" s="15" t="str">
        <f>IF(F2075 = "", "", TEXT( WORKDAY(TEXT(LEFT(F2075, FIND("(", F2075) - 1), "yyyy/mm/dd"), 1, マスタ!$A$2:$A$106), "yyyymmdd"))</f>
        <v>20171004</v>
      </c>
      <c r="P2075" s="16">
        <v>43012</v>
      </c>
      <c r="Q2075" s="56">
        <v>1943</v>
      </c>
      <c r="R2075" s="56">
        <v>1965</v>
      </c>
      <c r="S2075" s="56">
        <v>1896</v>
      </c>
      <c r="T2075" s="15" t="str">
        <f t="shared" si="233"/>
        <v>有</v>
      </c>
      <c r="U2075" s="15" t="str">
        <f t="shared" si="234"/>
        <v>有</v>
      </c>
      <c r="V2075" s="67">
        <f t="shared" si="235"/>
        <v>-1.3204672422549524E-2</v>
      </c>
      <c r="W2075" s="17" t="s">
        <v>967</v>
      </c>
      <c r="X2075" s="46">
        <v>7</v>
      </c>
      <c r="Y2075" s="71">
        <f t="shared" si="236"/>
        <v>3.5551041137633317</v>
      </c>
      <c r="Z2075" s="72">
        <v>1943</v>
      </c>
      <c r="AA2075" s="72">
        <v>1965</v>
      </c>
      <c r="AB2075" s="72">
        <v>1943</v>
      </c>
      <c r="AC2075" s="72">
        <v>1958</v>
      </c>
      <c r="AD2075" s="72">
        <v>12100</v>
      </c>
      <c r="AE2075" s="72">
        <v>1953</v>
      </c>
      <c r="AF2075" s="72">
        <v>1954</v>
      </c>
      <c r="AG2075" s="72">
        <v>1945</v>
      </c>
      <c r="AH2075" s="72">
        <v>1954</v>
      </c>
      <c r="AI2075" s="72">
        <v>2000</v>
      </c>
      <c r="AJ2075" s="72">
        <v>1952</v>
      </c>
      <c r="AK2075" s="72">
        <v>1953</v>
      </c>
      <c r="AL2075" s="72">
        <v>1952</v>
      </c>
      <c r="AM2075" s="72">
        <v>1952</v>
      </c>
      <c r="AN2075" s="72">
        <v>1000</v>
      </c>
      <c r="AO2075" s="72">
        <v>1946</v>
      </c>
      <c r="AP2075" s="72">
        <v>1948</v>
      </c>
      <c r="AQ2075" s="72">
        <v>1943</v>
      </c>
      <c r="AR2075" s="72">
        <v>1948</v>
      </c>
      <c r="AS2075" s="72">
        <v>1800</v>
      </c>
      <c r="AT2075" s="72">
        <v>1947</v>
      </c>
      <c r="AU2075" s="72">
        <v>1951</v>
      </c>
      <c r="AV2075" s="72">
        <v>1947</v>
      </c>
      <c r="AW2075" s="72">
        <v>1950</v>
      </c>
      <c r="AX2075" s="72">
        <v>400</v>
      </c>
      <c r="AY2075" s="72">
        <v>1948</v>
      </c>
      <c r="AZ2075" s="72">
        <v>1949</v>
      </c>
      <c r="BA2075" s="72">
        <v>1944</v>
      </c>
      <c r="BB2075" s="72">
        <v>1947</v>
      </c>
      <c r="BC2075" s="72">
        <v>1100</v>
      </c>
    </row>
    <row r="2076" spans="1:55" s="72" customFormat="1" ht="27">
      <c r="A2076" s="15" t="s">
        <v>18</v>
      </c>
      <c r="B2076" s="30">
        <v>11</v>
      </c>
      <c r="C2076" s="30">
        <v>9260</v>
      </c>
      <c r="D2076" s="10" t="s">
        <v>1225</v>
      </c>
      <c r="E2076" s="15" t="s">
        <v>20</v>
      </c>
      <c r="F2076" s="15" t="s">
        <v>1222</v>
      </c>
      <c r="G2076" s="50">
        <v>4415</v>
      </c>
      <c r="H2076" s="50">
        <v>300</v>
      </c>
      <c r="I2076" s="58">
        <v>7.2900000000000006E-2</v>
      </c>
      <c r="J2076" s="50">
        <v>172300</v>
      </c>
      <c r="K2076" s="50">
        <v>4415</v>
      </c>
      <c r="L2076" s="53">
        <v>4035</v>
      </c>
      <c r="M2076" s="63">
        <f t="shared" si="232"/>
        <v>0</v>
      </c>
      <c r="N2076" s="42" t="str">
        <f>IFERROR(VLOOKUP(C2076, マスタ!$E$2:$G$33, 3, TRUE), "")</f>
        <v>空運</v>
      </c>
      <c r="O2076" s="15" t="str">
        <f>IF(F2076 = "", "", TEXT( WORKDAY(TEXT(LEFT(F2076, FIND("(", F2076) - 1), "yyyy/mm/dd"), 1, マスタ!$A$2:$A$106), "yyyymmdd"))</f>
        <v>20171004</v>
      </c>
      <c r="P2076" s="16">
        <v>43012</v>
      </c>
      <c r="Q2076" s="56">
        <v>4400</v>
      </c>
      <c r="R2076" s="56">
        <v>4400</v>
      </c>
      <c r="S2076" s="56">
        <v>4245</v>
      </c>
      <c r="T2076" s="15" t="str">
        <f t="shared" si="233"/>
        <v>無</v>
      </c>
      <c r="U2076" s="15" t="str">
        <f t="shared" si="234"/>
        <v>有</v>
      </c>
      <c r="V2076" s="67">
        <f t="shared" si="235"/>
        <v>-3.3975084937711841E-3</v>
      </c>
      <c r="W2076" s="17" t="s">
        <v>966</v>
      </c>
      <c r="X2076" s="46">
        <v>-44</v>
      </c>
      <c r="Y2076" s="71">
        <f t="shared" si="236"/>
        <v>-9.9660249150622882</v>
      </c>
      <c r="Z2076" s="72">
        <v>4400</v>
      </c>
      <c r="AA2076" s="72">
        <v>4400</v>
      </c>
      <c r="AB2076" s="72">
        <v>4250</v>
      </c>
      <c r="AC2076" s="72">
        <v>4270</v>
      </c>
      <c r="AD2076" s="72">
        <v>11600</v>
      </c>
      <c r="AE2076" s="72">
        <v>4265</v>
      </c>
      <c r="AF2076" s="72">
        <v>4290</v>
      </c>
      <c r="AG2076" s="72">
        <v>4245</v>
      </c>
      <c r="AH2076" s="72">
        <v>4290</v>
      </c>
      <c r="AI2076" s="72">
        <v>1800</v>
      </c>
      <c r="AJ2076" s="72">
        <v>4295</v>
      </c>
      <c r="AK2076" s="72">
        <v>4320</v>
      </c>
      <c r="AL2076" s="72">
        <v>4295</v>
      </c>
      <c r="AM2076" s="72">
        <v>4310</v>
      </c>
      <c r="AN2076" s="72">
        <v>1600</v>
      </c>
      <c r="AO2076" s="72">
        <v>4305</v>
      </c>
      <c r="AP2076" s="72">
        <v>4305</v>
      </c>
      <c r="AQ2076" s="72">
        <v>4305</v>
      </c>
      <c r="AR2076" s="72">
        <v>4305</v>
      </c>
      <c r="AS2076" s="72">
        <v>100</v>
      </c>
      <c r="AT2076" s="72">
        <v>4300</v>
      </c>
      <c r="AU2076" s="72">
        <v>4340</v>
      </c>
      <c r="AV2076" s="72">
        <v>4300</v>
      </c>
      <c r="AW2076" s="72">
        <v>4340</v>
      </c>
      <c r="AX2076" s="72">
        <v>600</v>
      </c>
      <c r="AY2076" s="72">
        <v>4335</v>
      </c>
      <c r="AZ2076" s="72">
        <v>4340</v>
      </c>
      <c r="BA2076" s="72">
        <v>4300</v>
      </c>
      <c r="BB2076" s="72">
        <v>4325</v>
      </c>
      <c r="BC2076" s="72">
        <v>1300</v>
      </c>
    </row>
    <row r="2077" spans="1:55" s="72" customFormat="1" ht="15">
      <c r="A2077" s="15" t="s">
        <v>18</v>
      </c>
      <c r="B2077" s="30">
        <v>12</v>
      </c>
      <c r="C2077" s="30">
        <v>6857</v>
      </c>
      <c r="D2077" s="10" t="s">
        <v>1060</v>
      </c>
      <c r="E2077" s="15" t="s">
        <v>20</v>
      </c>
      <c r="F2077" s="15" t="s">
        <v>1222</v>
      </c>
      <c r="G2077" s="50">
        <v>2270</v>
      </c>
      <c r="H2077" s="50">
        <v>154</v>
      </c>
      <c r="I2077" s="58">
        <v>7.2800000000000004E-2</v>
      </c>
      <c r="J2077" s="50">
        <v>8274900</v>
      </c>
      <c r="K2077" s="50">
        <v>2270</v>
      </c>
      <c r="L2077" s="53">
        <v>2164</v>
      </c>
      <c r="M2077" s="63">
        <f t="shared" si="232"/>
        <v>0</v>
      </c>
      <c r="N2077" s="42" t="str">
        <f>IFERROR(VLOOKUP(C2077, マスタ!$E$2:$G$33, 3, TRUE), "")</f>
        <v>電気</v>
      </c>
      <c r="O2077" s="15" t="str">
        <f>IF(F2077 = "", "", TEXT( WORKDAY(TEXT(LEFT(F2077, FIND("(", F2077) - 1), "yyyy/mm/dd"), 1, マスタ!$A$2:$A$106), "yyyymmdd"))</f>
        <v>20171004</v>
      </c>
      <c r="P2077" s="16">
        <v>43012</v>
      </c>
      <c r="Q2077" s="56">
        <v>2315</v>
      </c>
      <c r="R2077" s="56">
        <v>2332</v>
      </c>
      <c r="S2077" s="56">
        <v>2277</v>
      </c>
      <c r="T2077" s="15" t="str">
        <f t="shared" si="233"/>
        <v>無</v>
      </c>
      <c r="U2077" s="15" t="str">
        <f t="shared" si="234"/>
        <v>有</v>
      </c>
      <c r="V2077" s="67">
        <f t="shared" si="235"/>
        <v>1.982378854625555E-2</v>
      </c>
      <c r="W2077" s="17" t="s">
        <v>966</v>
      </c>
      <c r="X2077" s="46">
        <v>-22</v>
      </c>
      <c r="Y2077" s="71">
        <f t="shared" si="236"/>
        <v>-9.6916299559471355</v>
      </c>
      <c r="Z2077" s="72">
        <v>2315</v>
      </c>
      <c r="AA2077" s="72">
        <v>2332</v>
      </c>
      <c r="AB2077" s="72">
        <v>2304</v>
      </c>
      <c r="AC2077" s="72">
        <v>2314</v>
      </c>
      <c r="AD2077" s="72">
        <v>704900</v>
      </c>
      <c r="AE2077" s="72">
        <v>2315</v>
      </c>
      <c r="AF2077" s="72">
        <v>2320</v>
      </c>
      <c r="AG2077" s="72">
        <v>2307</v>
      </c>
      <c r="AH2077" s="72">
        <v>2312</v>
      </c>
      <c r="AI2077" s="72">
        <v>159200</v>
      </c>
      <c r="AJ2077" s="72">
        <v>2312</v>
      </c>
      <c r="AK2077" s="72">
        <v>2315</v>
      </c>
      <c r="AL2077" s="72">
        <v>2291</v>
      </c>
      <c r="AM2077" s="72">
        <v>2306</v>
      </c>
      <c r="AN2077" s="72">
        <v>124000</v>
      </c>
      <c r="AO2077" s="72">
        <v>2307</v>
      </c>
      <c r="AP2077" s="72">
        <v>2314</v>
      </c>
      <c r="AQ2077" s="72">
        <v>2304</v>
      </c>
      <c r="AR2077" s="72">
        <v>2312</v>
      </c>
      <c r="AS2077" s="72">
        <v>108400</v>
      </c>
      <c r="AT2077" s="72">
        <v>2312</v>
      </c>
      <c r="AU2077" s="72">
        <v>2323</v>
      </c>
      <c r="AV2077" s="72">
        <v>2309</v>
      </c>
      <c r="AW2077" s="72">
        <v>2314</v>
      </c>
      <c r="AX2077" s="72">
        <v>134700</v>
      </c>
      <c r="AY2077" s="72">
        <v>2314</v>
      </c>
      <c r="AZ2077" s="72">
        <v>2314</v>
      </c>
      <c r="BA2077" s="72">
        <v>2299</v>
      </c>
      <c r="BB2077" s="72">
        <v>2310</v>
      </c>
      <c r="BC2077" s="72">
        <v>109600</v>
      </c>
    </row>
    <row r="2078" spans="1:55" s="72" customFormat="1" ht="27">
      <c r="A2078" s="15" t="s">
        <v>18</v>
      </c>
      <c r="B2078" s="30">
        <v>13</v>
      </c>
      <c r="C2078" s="30">
        <v>9628</v>
      </c>
      <c r="D2078" s="10" t="s">
        <v>272</v>
      </c>
      <c r="E2078" s="15" t="s">
        <v>20</v>
      </c>
      <c r="F2078" s="15" t="s">
        <v>1222</v>
      </c>
      <c r="G2078" s="50">
        <v>2959</v>
      </c>
      <c r="H2078" s="50">
        <v>191</v>
      </c>
      <c r="I2078" s="58">
        <v>6.9000000000000006E-2</v>
      </c>
      <c r="J2078" s="50">
        <v>32900</v>
      </c>
      <c r="K2078" s="50">
        <v>2986</v>
      </c>
      <c r="L2078" s="53">
        <v>2800</v>
      </c>
      <c r="M2078" s="63">
        <f t="shared" si="232"/>
        <v>0.14516129032258066</v>
      </c>
      <c r="N2078" s="42" t="str">
        <f>IFERROR(VLOOKUP(C2078, マスタ!$E$2:$G$33, 3, TRUE), "")</f>
        <v>サービス</v>
      </c>
      <c r="O2078" s="15" t="str">
        <f>IF(F2078 = "", "", TEXT( WORKDAY(TEXT(LEFT(F2078, FIND("(", F2078) - 1), "yyyy/mm/dd"), 1, マスタ!$A$2:$A$106), "yyyymmdd"))</f>
        <v>20171004</v>
      </c>
      <c r="P2078" s="16">
        <v>43012</v>
      </c>
      <c r="Q2078" s="56">
        <v>2954</v>
      </c>
      <c r="R2078" s="56">
        <v>2954</v>
      </c>
      <c r="S2078" s="56">
        <v>2832</v>
      </c>
      <c r="T2078" s="15" t="str">
        <f t="shared" si="233"/>
        <v>無</v>
      </c>
      <c r="U2078" s="15" t="str">
        <f t="shared" si="234"/>
        <v>有</v>
      </c>
      <c r="V2078" s="67">
        <f t="shared" si="235"/>
        <v>-1.6897600540722868E-3</v>
      </c>
      <c r="W2078" s="17" t="s">
        <v>966</v>
      </c>
      <c r="X2078" s="46">
        <v>-29</v>
      </c>
      <c r="Y2078" s="71">
        <f t="shared" si="236"/>
        <v>-9.8006083136194668</v>
      </c>
      <c r="Z2078" s="72">
        <v>2954</v>
      </c>
      <c r="AA2078" s="72">
        <v>2954</v>
      </c>
      <c r="AB2078" s="72">
        <v>2945</v>
      </c>
      <c r="AC2078" s="72">
        <v>2945</v>
      </c>
      <c r="AD2078" s="72">
        <v>2700</v>
      </c>
      <c r="AE2078" s="72">
        <v>2944</v>
      </c>
      <c r="AF2078" s="72">
        <v>2944</v>
      </c>
      <c r="AG2078" s="72">
        <v>2921</v>
      </c>
      <c r="AH2078" s="72">
        <v>2921</v>
      </c>
      <c r="AI2078" s="72">
        <v>600</v>
      </c>
      <c r="AJ2078" s="72">
        <v>2922</v>
      </c>
      <c r="AK2078" s="72">
        <v>2922</v>
      </c>
      <c r="AL2078" s="72">
        <v>2920</v>
      </c>
      <c r="AM2078" s="72">
        <v>2920</v>
      </c>
      <c r="AN2078" s="72">
        <v>600</v>
      </c>
      <c r="AO2078" s="72">
        <v>2915</v>
      </c>
      <c r="AP2078" s="72">
        <v>2915</v>
      </c>
      <c r="AQ2078" s="72">
        <v>2903</v>
      </c>
      <c r="AR2078" s="72">
        <v>2903</v>
      </c>
      <c r="AS2078" s="72">
        <v>200</v>
      </c>
      <c r="AT2078" s="72">
        <v>2904</v>
      </c>
      <c r="AU2078" s="72">
        <v>2906</v>
      </c>
      <c r="AV2078" s="72">
        <v>2904</v>
      </c>
      <c r="AW2078" s="72">
        <v>2906</v>
      </c>
      <c r="AX2078" s="72">
        <v>300</v>
      </c>
      <c r="AY2078" s="72">
        <v>2924</v>
      </c>
      <c r="AZ2078" s="72">
        <v>2930</v>
      </c>
      <c r="BA2078" s="72">
        <v>2924</v>
      </c>
      <c r="BB2078" s="72">
        <v>2924</v>
      </c>
      <c r="BC2078" s="72">
        <v>800</v>
      </c>
    </row>
    <row r="2079" spans="1:55" s="72" customFormat="1" ht="15">
      <c r="A2079" s="15" t="s">
        <v>18</v>
      </c>
      <c r="B2079" s="30">
        <v>14</v>
      </c>
      <c r="C2079" s="30">
        <v>3978</v>
      </c>
      <c r="D2079" s="10" t="s">
        <v>51</v>
      </c>
      <c r="E2079" s="15" t="s">
        <v>20</v>
      </c>
      <c r="F2079" s="15" t="s">
        <v>1222</v>
      </c>
      <c r="G2079" s="50">
        <v>2725</v>
      </c>
      <c r="H2079" s="50">
        <v>173</v>
      </c>
      <c r="I2079" s="58">
        <v>6.7799999999999999E-2</v>
      </c>
      <c r="J2079" s="50">
        <v>1391400</v>
      </c>
      <c r="K2079" s="50">
        <v>2880</v>
      </c>
      <c r="L2079" s="53">
        <v>2714</v>
      </c>
      <c r="M2079" s="63">
        <f t="shared" si="232"/>
        <v>0.9337349397590361</v>
      </c>
      <c r="N2079" s="42" t="str">
        <f>IFERROR(VLOOKUP(C2079, マスタ!$E$2:$G$33, 3, TRUE), "")</f>
        <v>パルプ・紙</v>
      </c>
      <c r="O2079" s="15" t="str">
        <f>IF(F2079 = "", "", TEXT( WORKDAY(TEXT(LEFT(F2079, FIND("(", F2079) - 1), "yyyy/mm/dd"), 1, マスタ!$A$2:$A$106), "yyyymmdd"))</f>
        <v>20171004</v>
      </c>
      <c r="P2079" s="16">
        <v>43012</v>
      </c>
      <c r="Q2079" s="56">
        <v>2790</v>
      </c>
      <c r="R2079" s="56">
        <v>2824</v>
      </c>
      <c r="S2079" s="56">
        <v>2735</v>
      </c>
      <c r="T2079" s="15" t="str">
        <f t="shared" si="233"/>
        <v>有</v>
      </c>
      <c r="U2079" s="15" t="str">
        <f t="shared" si="234"/>
        <v>有</v>
      </c>
      <c r="V2079" s="67">
        <f t="shared" si="235"/>
        <v>2.3853211009174258E-2</v>
      </c>
      <c r="W2079" s="17" t="s">
        <v>966</v>
      </c>
      <c r="X2079" s="46">
        <v>-27</v>
      </c>
      <c r="Y2079" s="71">
        <f t="shared" si="236"/>
        <v>-9.9082568807339442</v>
      </c>
      <c r="Z2079" s="72">
        <v>2790</v>
      </c>
      <c r="AA2079" s="72">
        <v>2824</v>
      </c>
      <c r="AB2079" s="72">
        <v>2768</v>
      </c>
      <c r="AC2079" s="72">
        <v>2771</v>
      </c>
      <c r="AD2079" s="72">
        <v>84100</v>
      </c>
      <c r="AE2079" s="72">
        <v>2774</v>
      </c>
      <c r="AF2079" s="72">
        <v>2811</v>
      </c>
      <c r="AG2079" s="72">
        <v>2774</v>
      </c>
      <c r="AH2079" s="72">
        <v>2786</v>
      </c>
      <c r="AI2079" s="72">
        <v>14500</v>
      </c>
      <c r="AJ2079" s="72">
        <v>2783</v>
      </c>
      <c r="AK2079" s="72">
        <v>2789</v>
      </c>
      <c r="AL2079" s="72">
        <v>2762</v>
      </c>
      <c r="AM2079" s="72">
        <v>2772</v>
      </c>
      <c r="AN2079" s="72">
        <v>18600</v>
      </c>
      <c r="AO2079" s="72">
        <v>2770</v>
      </c>
      <c r="AP2079" s="72">
        <v>2789</v>
      </c>
      <c r="AQ2079" s="72">
        <v>2768</v>
      </c>
      <c r="AR2079" s="72">
        <v>2786</v>
      </c>
      <c r="AS2079" s="72">
        <v>12400</v>
      </c>
      <c r="AT2079" s="72">
        <v>2780</v>
      </c>
      <c r="AU2079" s="72">
        <v>2794</v>
      </c>
      <c r="AV2079" s="72">
        <v>2780</v>
      </c>
      <c r="AW2079" s="72">
        <v>2793</v>
      </c>
      <c r="AX2079" s="72">
        <v>7400</v>
      </c>
      <c r="AY2079" s="72">
        <v>2791</v>
      </c>
      <c r="AZ2079" s="72">
        <v>2793</v>
      </c>
      <c r="BA2079" s="72">
        <v>2782</v>
      </c>
      <c r="BB2079" s="72">
        <v>2785</v>
      </c>
      <c r="BC2079" s="72">
        <v>5300</v>
      </c>
    </row>
    <row r="2080" spans="1:55" s="72" customFormat="1" ht="15">
      <c r="A2080" s="15" t="s">
        <v>18</v>
      </c>
      <c r="B2080" s="30">
        <v>15</v>
      </c>
      <c r="C2080" s="30">
        <v>6849</v>
      </c>
      <c r="D2080" s="10" t="s">
        <v>172</v>
      </c>
      <c r="E2080" s="15" t="s">
        <v>20</v>
      </c>
      <c r="F2080" s="15" t="s">
        <v>1222</v>
      </c>
      <c r="G2080" s="50">
        <v>2610</v>
      </c>
      <c r="H2080" s="50">
        <v>159</v>
      </c>
      <c r="I2080" s="58">
        <v>6.4899999999999999E-2</v>
      </c>
      <c r="J2080" s="50">
        <v>1171500</v>
      </c>
      <c r="K2080" s="50">
        <v>2643</v>
      </c>
      <c r="L2080" s="53">
        <v>2535</v>
      </c>
      <c r="M2080" s="63">
        <f t="shared" ref="M2080:M2124" si="237">IFERROR((K2080-G2080) / (K2080-L2080), "")</f>
        <v>0.30555555555555558</v>
      </c>
      <c r="N2080" s="42" t="str">
        <f>IFERROR(VLOOKUP(C2080, マスタ!$E$2:$G$33, 3, TRUE), "")</f>
        <v>電気</v>
      </c>
      <c r="O2080" s="15" t="str">
        <f>IF(F2080 = "", "", TEXT( WORKDAY(TEXT(LEFT(F2080, FIND("(", F2080) - 1), "yyyy/mm/dd"), 1, マスタ!$A$2:$A$106), "yyyymmdd"))</f>
        <v>20171004</v>
      </c>
      <c r="P2080" s="16">
        <v>43012</v>
      </c>
      <c r="Q2080" s="56">
        <v>2629</v>
      </c>
      <c r="R2080" s="56">
        <v>2636</v>
      </c>
      <c r="S2080" s="56">
        <v>2588</v>
      </c>
      <c r="T2080" s="15" t="str">
        <f t="shared" ref="T2080:T2124" si="238">IF(Q2080="", "", IF(R2080-Q2080&gt;=ROUNDDOWN(G2080/100, 0), "有", "無"))</f>
        <v>無</v>
      </c>
      <c r="U2080" s="15" t="str">
        <f t="shared" ref="U2080:U2124" si="239">IF(Q2080="", "", IF(Q2080-S2080&gt;=ROUNDDOWN(G2080/100, 0), "有", "無"))</f>
        <v>有</v>
      </c>
      <c r="V2080" s="67">
        <f t="shared" ref="V2080:V2124" si="240">IF(Q2080="", "", Q2080/G2080-1)</f>
        <v>7.2796934865899665E-3</v>
      </c>
      <c r="W2080" s="17" t="s">
        <v>969</v>
      </c>
      <c r="X2080" s="46">
        <v>-6</v>
      </c>
      <c r="Y2080" s="71">
        <f t="shared" ref="Y2080:Y2124" si="241">IFERROR(X2080/G2080*1000,"")</f>
        <v>-2.2988505747126435</v>
      </c>
      <c r="Z2080" s="72">
        <v>2629</v>
      </c>
      <c r="AA2080" s="72">
        <v>2636</v>
      </c>
      <c r="AB2080" s="72">
        <v>2620</v>
      </c>
      <c r="AC2080" s="72">
        <v>2632</v>
      </c>
      <c r="AD2080" s="72">
        <v>20500</v>
      </c>
      <c r="AE2080" s="72">
        <v>2633</v>
      </c>
      <c r="AF2080" s="72">
        <v>2634</v>
      </c>
      <c r="AG2080" s="72">
        <v>2626</v>
      </c>
      <c r="AH2080" s="72">
        <v>2626</v>
      </c>
      <c r="AI2080" s="72">
        <v>6700</v>
      </c>
      <c r="AJ2080" s="72">
        <v>2625</v>
      </c>
      <c r="AK2080" s="72">
        <v>2626</v>
      </c>
      <c r="AL2080" s="72">
        <v>2621</v>
      </c>
      <c r="AM2080" s="72">
        <v>2621</v>
      </c>
      <c r="AN2080" s="72">
        <v>2900</v>
      </c>
      <c r="AO2080" s="72">
        <v>2622</v>
      </c>
      <c r="AP2080" s="72">
        <v>2625</v>
      </c>
      <c r="AQ2080" s="72">
        <v>2619</v>
      </c>
      <c r="AR2080" s="72">
        <v>2619</v>
      </c>
      <c r="AS2080" s="72">
        <v>9600</v>
      </c>
      <c r="AT2080" s="72">
        <v>2620</v>
      </c>
      <c r="AU2080" s="72">
        <v>2623</v>
      </c>
      <c r="AV2080" s="72">
        <v>2620</v>
      </c>
      <c r="AW2080" s="72">
        <v>2623</v>
      </c>
      <c r="AX2080" s="72">
        <v>5700</v>
      </c>
      <c r="AY2080" s="72">
        <v>2622</v>
      </c>
      <c r="AZ2080" s="72">
        <v>2628</v>
      </c>
      <c r="BA2080" s="72">
        <v>2622</v>
      </c>
      <c r="BB2080" s="72">
        <v>2628</v>
      </c>
      <c r="BC2080" s="72">
        <v>8100</v>
      </c>
    </row>
    <row r="2081" spans="1:55" s="72" customFormat="1" ht="27">
      <c r="A2081" s="15" t="s">
        <v>18</v>
      </c>
      <c r="B2081" s="30">
        <v>16</v>
      </c>
      <c r="C2081" s="30">
        <v>2930</v>
      </c>
      <c r="D2081" s="10" t="s">
        <v>239</v>
      </c>
      <c r="E2081" s="15" t="s">
        <v>20</v>
      </c>
      <c r="F2081" s="15" t="s">
        <v>1222</v>
      </c>
      <c r="G2081" s="50">
        <v>1255</v>
      </c>
      <c r="H2081" s="50">
        <v>74</v>
      </c>
      <c r="I2081" s="58">
        <v>6.2700000000000006E-2</v>
      </c>
      <c r="J2081" s="50">
        <v>927400</v>
      </c>
      <c r="K2081" s="50">
        <v>1307</v>
      </c>
      <c r="L2081" s="53">
        <v>1200</v>
      </c>
      <c r="M2081" s="63">
        <f t="shared" si="237"/>
        <v>0.48598130841121495</v>
      </c>
      <c r="N2081" s="42" t="str">
        <f>IFERROR(VLOOKUP(C2081, マスタ!$E$2:$G$33, 3, TRUE), "")</f>
        <v>食品</v>
      </c>
      <c r="O2081" s="15" t="str">
        <f>IF(F2081 = "", "", TEXT( WORKDAY(TEXT(LEFT(F2081, FIND("(", F2081) - 1), "yyyy/mm/dd"), 1, マスタ!$A$2:$A$106), "yyyymmdd"))</f>
        <v>20171004</v>
      </c>
      <c r="P2081" s="16">
        <v>43012</v>
      </c>
      <c r="Q2081" s="56">
        <v>1226</v>
      </c>
      <c r="R2081" s="56">
        <v>1253</v>
      </c>
      <c r="S2081" s="56">
        <v>1224</v>
      </c>
      <c r="T2081" s="15" t="str">
        <f t="shared" si="238"/>
        <v>有</v>
      </c>
      <c r="U2081" s="15" t="str">
        <f t="shared" si="239"/>
        <v>無</v>
      </c>
      <c r="V2081" s="67">
        <f t="shared" si="240"/>
        <v>-2.3107569721115495E-2</v>
      </c>
      <c r="W2081" s="17" t="s">
        <v>967</v>
      </c>
      <c r="X2081" s="46">
        <v>9</v>
      </c>
      <c r="Y2081" s="71">
        <f t="shared" si="241"/>
        <v>7.1713147410358564</v>
      </c>
      <c r="Z2081" s="72">
        <v>1226</v>
      </c>
      <c r="AA2081" s="72">
        <v>1241</v>
      </c>
      <c r="AB2081" s="72">
        <v>1224</v>
      </c>
      <c r="AC2081" s="72">
        <v>1237</v>
      </c>
      <c r="AD2081" s="72">
        <v>35800</v>
      </c>
      <c r="AE2081" s="72">
        <v>1236</v>
      </c>
      <c r="AF2081" s="72">
        <v>1239</v>
      </c>
      <c r="AG2081" s="72">
        <v>1231</v>
      </c>
      <c r="AH2081" s="72">
        <v>1239</v>
      </c>
      <c r="AI2081" s="72">
        <v>8900</v>
      </c>
      <c r="AJ2081" s="72">
        <v>1242</v>
      </c>
      <c r="AK2081" s="72">
        <v>1242</v>
      </c>
      <c r="AL2081" s="72">
        <v>1227</v>
      </c>
      <c r="AM2081" s="72">
        <v>1230</v>
      </c>
      <c r="AN2081" s="72">
        <v>16400</v>
      </c>
      <c r="AO2081" s="72">
        <v>1227</v>
      </c>
      <c r="AP2081" s="72">
        <v>1230</v>
      </c>
      <c r="AQ2081" s="72">
        <v>1225</v>
      </c>
      <c r="AR2081" s="72">
        <v>1230</v>
      </c>
      <c r="AS2081" s="72">
        <v>7100</v>
      </c>
      <c r="AT2081" s="72">
        <v>1231</v>
      </c>
      <c r="AU2081" s="72">
        <v>1236</v>
      </c>
      <c r="AV2081" s="72">
        <v>1231</v>
      </c>
      <c r="AW2081" s="72">
        <v>1235</v>
      </c>
      <c r="AX2081" s="72">
        <v>3400</v>
      </c>
      <c r="AY2081" s="72">
        <v>1235</v>
      </c>
      <c r="AZ2081" s="72">
        <v>1243</v>
      </c>
      <c r="BA2081" s="72">
        <v>1235</v>
      </c>
      <c r="BB2081" s="72">
        <v>1238</v>
      </c>
      <c r="BC2081" s="72">
        <v>5200</v>
      </c>
    </row>
    <row r="2082" spans="1:55" s="72" customFormat="1" ht="27">
      <c r="A2082" s="15" t="s">
        <v>18</v>
      </c>
      <c r="B2082" s="30">
        <v>17</v>
      </c>
      <c r="C2082" s="30">
        <v>6080</v>
      </c>
      <c r="D2082" s="10" t="s">
        <v>341</v>
      </c>
      <c r="E2082" s="15" t="s">
        <v>20</v>
      </c>
      <c r="F2082" s="15" t="s">
        <v>1222</v>
      </c>
      <c r="G2082" s="50">
        <v>5880</v>
      </c>
      <c r="H2082" s="50">
        <v>340</v>
      </c>
      <c r="I2082" s="58">
        <v>6.1400000000000003E-2</v>
      </c>
      <c r="J2082" s="50">
        <v>370300</v>
      </c>
      <c r="K2082" s="50">
        <v>5940</v>
      </c>
      <c r="L2082" s="53">
        <v>5570</v>
      </c>
      <c r="M2082" s="63">
        <f t="shared" si="237"/>
        <v>0.16216216216216217</v>
      </c>
      <c r="N2082" s="42" t="str">
        <f>IFERROR(VLOOKUP(C2082, マスタ!$E$2:$G$33, 3, TRUE), "")</f>
        <v>機械</v>
      </c>
      <c r="O2082" s="15" t="str">
        <f>IF(F2082 = "", "", TEXT( WORKDAY(TEXT(LEFT(F2082, FIND("(", F2082) - 1), "yyyy/mm/dd"), 1, マスタ!$A$2:$A$106), "yyyymmdd"))</f>
        <v>20171004</v>
      </c>
      <c r="P2082" s="16">
        <v>43012</v>
      </c>
      <c r="Q2082" s="56">
        <v>5870</v>
      </c>
      <c r="R2082" s="56">
        <v>5930</v>
      </c>
      <c r="S2082" s="56">
        <v>5760</v>
      </c>
      <c r="T2082" s="15" t="str">
        <f t="shared" si="238"/>
        <v>有</v>
      </c>
      <c r="U2082" s="15" t="str">
        <f t="shared" si="239"/>
        <v>有</v>
      </c>
      <c r="V2082" s="67">
        <f t="shared" si="240"/>
        <v>-1.7006802721087899E-3</v>
      </c>
      <c r="W2082" s="17" t="s">
        <v>966</v>
      </c>
      <c r="X2082" s="46">
        <v>-58</v>
      </c>
      <c r="Y2082" s="71">
        <f t="shared" si="241"/>
        <v>-9.8639455782312915</v>
      </c>
      <c r="Z2082" s="72">
        <v>5870</v>
      </c>
      <c r="AA2082" s="72">
        <v>5870</v>
      </c>
      <c r="AB2082" s="72">
        <v>5780</v>
      </c>
      <c r="AC2082" s="72">
        <v>5850</v>
      </c>
      <c r="AD2082" s="72">
        <v>14000</v>
      </c>
      <c r="AE2082" s="72">
        <v>5830</v>
      </c>
      <c r="AF2082" s="72">
        <v>5830</v>
      </c>
      <c r="AG2082" s="72">
        <v>5790</v>
      </c>
      <c r="AH2082" s="72">
        <v>5790</v>
      </c>
      <c r="AI2082" s="72">
        <v>3800</v>
      </c>
      <c r="AJ2082" s="72">
        <v>5790</v>
      </c>
      <c r="AK2082" s="72">
        <v>5790</v>
      </c>
      <c r="AL2082" s="72">
        <v>5760</v>
      </c>
      <c r="AM2082" s="72">
        <v>5790</v>
      </c>
      <c r="AN2082" s="72">
        <v>3200</v>
      </c>
      <c r="AO2082" s="72">
        <v>5790</v>
      </c>
      <c r="AP2082" s="72">
        <v>5800</v>
      </c>
      <c r="AQ2082" s="72">
        <v>5780</v>
      </c>
      <c r="AR2082" s="72">
        <v>5790</v>
      </c>
      <c r="AS2082" s="72">
        <v>3800</v>
      </c>
      <c r="AT2082" s="72">
        <v>5790</v>
      </c>
      <c r="AU2082" s="72">
        <v>5830</v>
      </c>
      <c r="AV2082" s="72">
        <v>5790</v>
      </c>
      <c r="AW2082" s="72">
        <v>5830</v>
      </c>
      <c r="AX2082" s="72">
        <v>2600</v>
      </c>
      <c r="AY2082" s="72">
        <v>5840</v>
      </c>
      <c r="AZ2082" s="72">
        <v>5850</v>
      </c>
      <c r="BA2082" s="72">
        <v>5830</v>
      </c>
      <c r="BB2082" s="72">
        <v>5850</v>
      </c>
      <c r="BC2082" s="72">
        <v>4800</v>
      </c>
    </row>
    <row r="2083" spans="1:55" s="72" customFormat="1" ht="15">
      <c r="A2083" s="15" t="s">
        <v>18</v>
      </c>
      <c r="B2083" s="30">
        <v>18</v>
      </c>
      <c r="C2083" s="30">
        <v>6089</v>
      </c>
      <c r="D2083" s="10" t="s">
        <v>583</v>
      </c>
      <c r="E2083" s="15" t="s">
        <v>20</v>
      </c>
      <c r="F2083" s="15" t="s">
        <v>1222</v>
      </c>
      <c r="G2083" s="50">
        <v>1397</v>
      </c>
      <c r="H2083" s="50">
        <v>72</v>
      </c>
      <c r="I2083" s="58">
        <v>5.4300000000000001E-2</v>
      </c>
      <c r="J2083" s="50">
        <v>998800</v>
      </c>
      <c r="K2083" s="50">
        <v>1400</v>
      </c>
      <c r="L2083" s="53">
        <v>1319</v>
      </c>
      <c r="M2083" s="63">
        <f t="shared" si="237"/>
        <v>3.7037037037037035E-2</v>
      </c>
      <c r="N2083" s="42" t="str">
        <f>IFERROR(VLOOKUP(C2083, マスタ!$E$2:$G$33, 3, TRUE), "")</f>
        <v>機械</v>
      </c>
      <c r="O2083" s="15" t="str">
        <f>IF(F2083 = "", "", TEXT( WORKDAY(TEXT(LEFT(F2083, FIND("(", F2083) - 1), "yyyy/mm/dd"), 1, マスタ!$A$2:$A$106), "yyyymmdd"))</f>
        <v>20171004</v>
      </c>
      <c r="P2083" s="16">
        <v>43012</v>
      </c>
      <c r="Q2083" s="56">
        <v>1380</v>
      </c>
      <c r="R2083" s="56">
        <v>1382</v>
      </c>
      <c r="S2083" s="56">
        <v>1314</v>
      </c>
      <c r="T2083" s="15" t="str">
        <f t="shared" si="238"/>
        <v>無</v>
      </c>
      <c r="U2083" s="15" t="str">
        <f t="shared" si="239"/>
        <v>有</v>
      </c>
      <c r="V2083" s="67">
        <f t="shared" si="240"/>
        <v>-1.2168933428775897E-2</v>
      </c>
      <c r="W2083" s="17" t="s">
        <v>966</v>
      </c>
      <c r="X2083" s="46">
        <v>-13</v>
      </c>
      <c r="Y2083" s="71">
        <f t="shared" si="241"/>
        <v>-9.3056549749463127</v>
      </c>
      <c r="Z2083" s="72">
        <v>1380</v>
      </c>
      <c r="AA2083" s="72">
        <v>1382</v>
      </c>
      <c r="AB2083" s="72">
        <v>1366</v>
      </c>
      <c r="AC2083" s="72">
        <v>1374</v>
      </c>
      <c r="AD2083" s="72">
        <v>49300</v>
      </c>
      <c r="AE2083" s="72">
        <v>1373</v>
      </c>
      <c r="AF2083" s="72">
        <v>1373</v>
      </c>
      <c r="AG2083" s="72">
        <v>1354</v>
      </c>
      <c r="AH2083" s="72">
        <v>1363</v>
      </c>
      <c r="AI2083" s="72">
        <v>34800</v>
      </c>
      <c r="AJ2083" s="72">
        <v>1363</v>
      </c>
      <c r="AK2083" s="72">
        <v>1379</v>
      </c>
      <c r="AL2083" s="72">
        <v>1351</v>
      </c>
      <c r="AM2083" s="72">
        <v>1353</v>
      </c>
      <c r="AN2083" s="72">
        <v>39400</v>
      </c>
      <c r="AO2083" s="72">
        <v>1351</v>
      </c>
      <c r="AP2083" s="72">
        <v>1362</v>
      </c>
      <c r="AQ2083" s="72">
        <v>1345</v>
      </c>
      <c r="AR2083" s="72">
        <v>1362</v>
      </c>
      <c r="AS2083" s="72">
        <v>33400</v>
      </c>
      <c r="AT2083" s="72">
        <v>1358</v>
      </c>
      <c r="AU2083" s="72">
        <v>1358</v>
      </c>
      <c r="AV2083" s="72">
        <v>1352</v>
      </c>
      <c r="AW2083" s="72">
        <v>1356</v>
      </c>
      <c r="AX2083" s="72">
        <v>17200</v>
      </c>
      <c r="AY2083" s="72">
        <v>1355</v>
      </c>
      <c r="AZ2083" s="72">
        <v>1364</v>
      </c>
      <c r="BA2083" s="72">
        <v>1355</v>
      </c>
      <c r="BB2083" s="72">
        <v>1364</v>
      </c>
      <c r="BC2083" s="72">
        <v>6700</v>
      </c>
    </row>
    <row r="2084" spans="1:55" s="72" customFormat="1" ht="27">
      <c r="A2084" s="15" t="s">
        <v>18</v>
      </c>
      <c r="B2084" s="30">
        <v>19</v>
      </c>
      <c r="C2084" s="30">
        <v>2389</v>
      </c>
      <c r="D2084" s="10" t="s">
        <v>537</v>
      </c>
      <c r="E2084" s="15" t="s">
        <v>20</v>
      </c>
      <c r="F2084" s="15" t="s">
        <v>1222</v>
      </c>
      <c r="G2084" s="50">
        <v>1268</v>
      </c>
      <c r="H2084" s="50">
        <v>63</v>
      </c>
      <c r="I2084" s="58">
        <v>5.2299999999999999E-2</v>
      </c>
      <c r="J2084" s="50">
        <v>303900</v>
      </c>
      <c r="K2084" s="50">
        <v>1284</v>
      </c>
      <c r="L2084" s="53">
        <v>1209</v>
      </c>
      <c r="M2084" s="63">
        <f t="shared" si="237"/>
        <v>0.21333333333333335</v>
      </c>
      <c r="N2084" s="42" t="str">
        <f>IFERROR(VLOOKUP(C2084, マスタ!$E$2:$G$33, 3, TRUE), "")</f>
        <v>食品</v>
      </c>
      <c r="O2084" s="15" t="str">
        <f>IF(F2084 = "", "", TEXT( WORKDAY(TEXT(LEFT(F2084, FIND("(", F2084) - 1), "yyyy/mm/dd"), 1, マスタ!$A$2:$A$106), "yyyymmdd"))</f>
        <v>20171004</v>
      </c>
      <c r="P2084" s="16">
        <v>43012</v>
      </c>
      <c r="Q2084" s="56">
        <v>1259</v>
      </c>
      <c r="R2084" s="56">
        <v>1259</v>
      </c>
      <c r="S2084" s="56">
        <v>1221</v>
      </c>
      <c r="T2084" s="15" t="str">
        <f t="shared" si="238"/>
        <v>無</v>
      </c>
      <c r="U2084" s="15" t="str">
        <f t="shared" si="239"/>
        <v>有</v>
      </c>
      <c r="V2084" s="67">
        <f t="shared" si="240"/>
        <v>-7.0977917981072114E-3</v>
      </c>
      <c r="W2084" s="17" t="s">
        <v>966</v>
      </c>
      <c r="X2084" s="46">
        <v>-12</v>
      </c>
      <c r="Y2084" s="71">
        <f t="shared" si="241"/>
        <v>-9.4637223974763405</v>
      </c>
      <c r="Z2084" s="72">
        <v>1259</v>
      </c>
      <c r="AA2084" s="72">
        <v>1259</v>
      </c>
      <c r="AB2084" s="72">
        <v>1252</v>
      </c>
      <c r="AC2084" s="72">
        <v>1256</v>
      </c>
      <c r="AD2084" s="72">
        <v>13100</v>
      </c>
      <c r="AE2084" s="72">
        <v>1253</v>
      </c>
      <c r="AF2084" s="72">
        <v>1253</v>
      </c>
      <c r="AG2084" s="72">
        <v>1244</v>
      </c>
      <c r="AH2084" s="72">
        <v>1245</v>
      </c>
      <c r="AI2084" s="72">
        <v>8800</v>
      </c>
      <c r="AJ2084" s="72">
        <v>1243</v>
      </c>
      <c r="AK2084" s="72">
        <v>1243</v>
      </c>
      <c r="AL2084" s="72">
        <v>1238</v>
      </c>
      <c r="AM2084" s="72">
        <v>1240</v>
      </c>
      <c r="AN2084" s="72">
        <v>5200</v>
      </c>
      <c r="AO2084" s="72">
        <v>1238</v>
      </c>
      <c r="AP2084" s="72">
        <v>1241</v>
      </c>
      <c r="AQ2084" s="72">
        <v>1235</v>
      </c>
      <c r="AR2084" s="72">
        <v>1236</v>
      </c>
      <c r="AS2084" s="72">
        <v>6900</v>
      </c>
      <c r="AT2084" s="72">
        <v>1236</v>
      </c>
      <c r="AU2084" s="72">
        <v>1236</v>
      </c>
      <c r="AV2084" s="72">
        <v>1227</v>
      </c>
      <c r="AW2084" s="72">
        <v>1230</v>
      </c>
      <c r="AX2084" s="72">
        <v>8700</v>
      </c>
      <c r="AY2084" s="72">
        <v>1230</v>
      </c>
      <c r="AZ2084" s="72">
        <v>1237</v>
      </c>
      <c r="BA2084" s="72">
        <v>1230</v>
      </c>
      <c r="BB2084" s="72">
        <v>1235</v>
      </c>
      <c r="BC2084" s="72">
        <v>2600</v>
      </c>
    </row>
    <row r="2085" spans="1:55" s="72" customFormat="1" ht="15">
      <c r="A2085" s="15" t="s">
        <v>18</v>
      </c>
      <c r="B2085" s="30">
        <v>20</v>
      </c>
      <c r="C2085" s="30">
        <v>9074</v>
      </c>
      <c r="D2085" s="10" t="s">
        <v>1226</v>
      </c>
      <c r="E2085" s="15" t="s">
        <v>20</v>
      </c>
      <c r="F2085" s="15" t="s">
        <v>1222</v>
      </c>
      <c r="G2085" s="50">
        <v>3230</v>
      </c>
      <c r="H2085" s="50">
        <v>160</v>
      </c>
      <c r="I2085" s="58">
        <v>5.21E-2</v>
      </c>
      <c r="J2085" s="50">
        <v>36100</v>
      </c>
      <c r="K2085" s="50">
        <v>3395</v>
      </c>
      <c r="L2085" s="53">
        <v>3100</v>
      </c>
      <c r="M2085" s="63">
        <f t="shared" si="237"/>
        <v>0.55932203389830504</v>
      </c>
      <c r="N2085" s="42" t="str">
        <f>IFERROR(VLOOKUP(C2085, マスタ!$E$2:$G$33, 3, TRUE), "")</f>
        <v>陸運</v>
      </c>
      <c r="O2085" s="15" t="str">
        <f>IF(F2085 = "", "", TEXT( WORKDAY(TEXT(LEFT(F2085, FIND("(", F2085) - 1), "yyyy/mm/dd"), 1, マスタ!$A$2:$A$106), "yyyymmdd"))</f>
        <v>20171004</v>
      </c>
      <c r="P2085" s="16">
        <v>43012</v>
      </c>
      <c r="Q2085" s="56">
        <v>3200</v>
      </c>
      <c r="R2085" s="56">
        <v>3295</v>
      </c>
      <c r="S2085" s="56">
        <v>3195</v>
      </c>
      <c r="T2085" s="15" t="str">
        <f t="shared" si="238"/>
        <v>有</v>
      </c>
      <c r="U2085" s="15" t="str">
        <f t="shared" si="239"/>
        <v>無</v>
      </c>
      <c r="V2085" s="67">
        <f t="shared" si="240"/>
        <v>-9.2879256965944235E-3</v>
      </c>
      <c r="W2085" s="17" t="s">
        <v>968</v>
      </c>
      <c r="X2085" s="46">
        <v>64</v>
      </c>
      <c r="Y2085" s="71">
        <f t="shared" si="241"/>
        <v>19.814241486068113</v>
      </c>
      <c r="Z2085" s="72">
        <v>3200</v>
      </c>
      <c r="AA2085" s="72">
        <v>3200</v>
      </c>
      <c r="AB2085" s="72">
        <v>3195</v>
      </c>
      <c r="AC2085" s="72">
        <v>3195</v>
      </c>
      <c r="AD2085" s="72">
        <v>900</v>
      </c>
      <c r="AE2085" s="72">
        <v>3200</v>
      </c>
      <c r="AF2085" s="72">
        <v>3290</v>
      </c>
      <c r="AG2085" s="72">
        <v>3200</v>
      </c>
      <c r="AH2085" s="72">
        <v>3290</v>
      </c>
      <c r="AI2085" s="72">
        <v>3700</v>
      </c>
      <c r="AJ2085" s="72">
        <v>3245</v>
      </c>
      <c r="AK2085" s="72">
        <v>3295</v>
      </c>
      <c r="AL2085" s="72">
        <v>3240</v>
      </c>
      <c r="AM2085" s="72">
        <v>3295</v>
      </c>
      <c r="AN2085" s="72">
        <v>300</v>
      </c>
      <c r="AS2085" s="72">
        <v>0</v>
      </c>
      <c r="AX2085" s="72">
        <v>0</v>
      </c>
      <c r="AY2085" s="72">
        <v>3280</v>
      </c>
      <c r="AZ2085" s="72">
        <v>3280</v>
      </c>
      <c r="BA2085" s="72">
        <v>3255</v>
      </c>
      <c r="BB2085" s="72">
        <v>3255</v>
      </c>
      <c r="BC2085" s="72">
        <v>300</v>
      </c>
    </row>
    <row r="2086" spans="1:55" s="72" customFormat="1" ht="15">
      <c r="A2086" s="15" t="s">
        <v>18</v>
      </c>
      <c r="B2086" s="30">
        <v>22</v>
      </c>
      <c r="C2086" s="30">
        <v>5801</v>
      </c>
      <c r="D2086" s="10" t="s">
        <v>434</v>
      </c>
      <c r="E2086" s="15" t="s">
        <v>20</v>
      </c>
      <c r="F2086" s="15" t="s">
        <v>1222</v>
      </c>
      <c r="G2086" s="50">
        <v>6400</v>
      </c>
      <c r="H2086" s="50">
        <v>300</v>
      </c>
      <c r="I2086" s="58">
        <v>4.9200000000000001E-2</v>
      </c>
      <c r="J2086" s="50">
        <v>1270000</v>
      </c>
      <c r="K2086" s="50">
        <v>6410</v>
      </c>
      <c r="L2086" s="53">
        <v>6140</v>
      </c>
      <c r="M2086" s="63">
        <f t="shared" si="237"/>
        <v>3.7037037037037035E-2</v>
      </c>
      <c r="N2086" s="42" t="str">
        <f>IFERROR(VLOOKUP(C2086, マスタ!$E$2:$G$33, 3, TRUE), "")</f>
        <v>非鉄金属</v>
      </c>
      <c r="O2086" s="15" t="str">
        <f>IF(F2086 = "", "", TEXT( WORKDAY(TEXT(LEFT(F2086, FIND("(", F2086) - 1), "yyyy/mm/dd"), 1, マスタ!$A$2:$A$106), "yyyymmdd"))</f>
        <v>20171004</v>
      </c>
      <c r="P2086" s="16">
        <v>43012</v>
      </c>
      <c r="Q2086" s="56">
        <v>6370</v>
      </c>
      <c r="R2086" s="56">
        <v>6390</v>
      </c>
      <c r="S2086" s="56">
        <v>6230</v>
      </c>
      <c r="T2086" s="15" t="str">
        <f t="shared" si="238"/>
        <v>無</v>
      </c>
      <c r="U2086" s="15" t="str">
        <f t="shared" si="239"/>
        <v>有</v>
      </c>
      <c r="V2086" s="67">
        <f t="shared" si="240"/>
        <v>-4.6874999999999556E-3</v>
      </c>
      <c r="W2086" s="17" t="s">
        <v>966</v>
      </c>
      <c r="X2086" s="46">
        <v>-64</v>
      </c>
      <c r="Y2086" s="71">
        <f t="shared" si="241"/>
        <v>-10</v>
      </c>
      <c r="Z2086" s="72">
        <v>6370</v>
      </c>
      <c r="AA2086" s="72">
        <v>6390</v>
      </c>
      <c r="AB2086" s="72">
        <v>6330</v>
      </c>
      <c r="AC2086" s="72">
        <v>6330</v>
      </c>
      <c r="AD2086" s="72">
        <v>80400</v>
      </c>
      <c r="AE2086" s="72">
        <v>6330</v>
      </c>
      <c r="AF2086" s="72">
        <v>6330</v>
      </c>
      <c r="AG2086" s="72">
        <v>6240</v>
      </c>
      <c r="AH2086" s="72">
        <v>6240</v>
      </c>
      <c r="AI2086" s="72">
        <v>71700</v>
      </c>
      <c r="AJ2086" s="72">
        <v>6240</v>
      </c>
      <c r="AK2086" s="72">
        <v>6310</v>
      </c>
      <c r="AL2086" s="72">
        <v>6230</v>
      </c>
      <c r="AM2086" s="72">
        <v>6270</v>
      </c>
      <c r="AN2086" s="72">
        <v>49900</v>
      </c>
      <c r="AO2086" s="72">
        <v>6270</v>
      </c>
      <c r="AP2086" s="72">
        <v>6290</v>
      </c>
      <c r="AQ2086" s="72">
        <v>6260</v>
      </c>
      <c r="AR2086" s="72">
        <v>6290</v>
      </c>
      <c r="AS2086" s="72">
        <v>17800</v>
      </c>
      <c r="AT2086" s="72">
        <v>6290</v>
      </c>
      <c r="AU2086" s="72">
        <v>6290</v>
      </c>
      <c r="AV2086" s="72">
        <v>6260</v>
      </c>
      <c r="AW2086" s="72">
        <v>6270</v>
      </c>
      <c r="AX2086" s="72">
        <v>17700</v>
      </c>
      <c r="AY2086" s="72">
        <v>6270</v>
      </c>
      <c r="AZ2086" s="72">
        <v>6270</v>
      </c>
      <c r="BA2086" s="72">
        <v>6250</v>
      </c>
      <c r="BB2086" s="72">
        <v>6270</v>
      </c>
      <c r="BC2086" s="72">
        <v>23500</v>
      </c>
    </row>
    <row r="2087" spans="1:55" s="72" customFormat="1" ht="15">
      <c r="A2087" s="15" t="s">
        <v>18</v>
      </c>
      <c r="B2087" s="30">
        <v>23</v>
      </c>
      <c r="C2087" s="30">
        <v>2809</v>
      </c>
      <c r="D2087" s="10" t="s">
        <v>1227</v>
      </c>
      <c r="E2087" s="15" t="s">
        <v>20</v>
      </c>
      <c r="F2087" s="15" t="s">
        <v>1222</v>
      </c>
      <c r="G2087" s="50">
        <v>2816</v>
      </c>
      <c r="H2087" s="50">
        <v>131</v>
      </c>
      <c r="I2087" s="58">
        <v>4.8800000000000003E-2</v>
      </c>
      <c r="J2087" s="50">
        <v>2481100</v>
      </c>
      <c r="K2087" s="50">
        <v>2821</v>
      </c>
      <c r="L2087" s="53">
        <v>2708</v>
      </c>
      <c r="M2087" s="63">
        <f t="shared" si="237"/>
        <v>4.4247787610619468E-2</v>
      </c>
      <c r="N2087" s="42" t="str">
        <f>IFERROR(VLOOKUP(C2087, マスタ!$E$2:$G$33, 3, TRUE), "")</f>
        <v>食品</v>
      </c>
      <c r="O2087" s="15" t="str">
        <f>IF(F2087 = "", "", TEXT( WORKDAY(TEXT(LEFT(F2087, FIND("(", F2087) - 1), "yyyy/mm/dd"), 1, マスタ!$A$2:$A$106), "yyyymmdd"))</f>
        <v>20171004</v>
      </c>
      <c r="P2087" s="16">
        <v>43012</v>
      </c>
      <c r="Q2087" s="56">
        <v>2805</v>
      </c>
      <c r="R2087" s="56">
        <v>2820</v>
      </c>
      <c r="S2087" s="56">
        <v>2790</v>
      </c>
      <c r="T2087" s="15" t="str">
        <f t="shared" si="238"/>
        <v>無</v>
      </c>
      <c r="U2087" s="15" t="str">
        <f t="shared" si="239"/>
        <v>無</v>
      </c>
      <c r="V2087" s="67">
        <f t="shared" si="240"/>
        <v>-3.90625E-3</v>
      </c>
      <c r="W2087" s="17" t="s">
        <v>969</v>
      </c>
      <c r="X2087" s="46">
        <v>-9</v>
      </c>
      <c r="Y2087" s="71">
        <f t="shared" si="241"/>
        <v>-3.1960227272727275</v>
      </c>
      <c r="Z2087" s="72">
        <v>2805</v>
      </c>
      <c r="AA2087" s="72">
        <v>2810</v>
      </c>
      <c r="AB2087" s="72">
        <v>2795</v>
      </c>
      <c r="AC2087" s="72">
        <v>2799</v>
      </c>
      <c r="AD2087" s="72">
        <v>70600</v>
      </c>
      <c r="AE2087" s="72">
        <v>2800</v>
      </c>
      <c r="AF2087" s="72">
        <v>2800</v>
      </c>
      <c r="AG2087" s="72">
        <v>2790</v>
      </c>
      <c r="AH2087" s="72">
        <v>2797</v>
      </c>
      <c r="AI2087" s="72">
        <v>28800</v>
      </c>
      <c r="AJ2087" s="72">
        <v>2798</v>
      </c>
      <c r="AK2087" s="72">
        <v>2799</v>
      </c>
      <c r="AL2087" s="72">
        <v>2794</v>
      </c>
      <c r="AM2087" s="72">
        <v>2795</v>
      </c>
      <c r="AN2087" s="72">
        <v>19900</v>
      </c>
      <c r="AO2087" s="72">
        <v>2794</v>
      </c>
      <c r="AP2087" s="72">
        <v>2796</v>
      </c>
      <c r="AQ2087" s="72">
        <v>2790</v>
      </c>
      <c r="AR2087" s="72">
        <v>2795</v>
      </c>
      <c r="AS2087" s="72">
        <v>24000</v>
      </c>
      <c r="AT2087" s="72">
        <v>2795</v>
      </c>
      <c r="AU2087" s="72">
        <v>2797</v>
      </c>
      <c r="AV2087" s="72">
        <v>2794</v>
      </c>
      <c r="AW2087" s="72">
        <v>2796</v>
      </c>
      <c r="AX2087" s="72">
        <v>13300</v>
      </c>
      <c r="AY2087" s="72">
        <v>2796</v>
      </c>
      <c r="AZ2087" s="72">
        <v>2796</v>
      </c>
      <c r="BA2087" s="72">
        <v>2793</v>
      </c>
      <c r="BB2087" s="72">
        <v>2794</v>
      </c>
      <c r="BC2087" s="72">
        <v>8000</v>
      </c>
    </row>
    <row r="2088" spans="1:55" s="72" customFormat="1" ht="15">
      <c r="A2088" s="15" t="s">
        <v>18</v>
      </c>
      <c r="B2088" s="30">
        <v>24</v>
      </c>
      <c r="C2088" s="30">
        <v>8086</v>
      </c>
      <c r="D2088" s="10" t="s">
        <v>1228</v>
      </c>
      <c r="E2088" s="15" t="s">
        <v>20</v>
      </c>
      <c r="F2088" s="15" t="s">
        <v>1222</v>
      </c>
      <c r="G2088" s="50">
        <v>1630</v>
      </c>
      <c r="H2088" s="50">
        <v>74</v>
      </c>
      <c r="I2088" s="58">
        <v>4.7600000000000003E-2</v>
      </c>
      <c r="J2088" s="50">
        <v>3157400</v>
      </c>
      <c r="K2088" s="50">
        <v>1633</v>
      </c>
      <c r="L2088" s="53">
        <v>1585</v>
      </c>
      <c r="M2088" s="63">
        <f t="shared" si="237"/>
        <v>6.25E-2</v>
      </c>
      <c r="N2088" s="42" t="str">
        <f>IFERROR(VLOOKUP(C2088, マスタ!$E$2:$G$33, 3, TRUE), "")</f>
        <v>商業</v>
      </c>
      <c r="O2088" s="15" t="str">
        <f>IF(F2088 = "", "", TEXT( WORKDAY(TEXT(LEFT(F2088, FIND("(", F2088) - 1), "yyyy/mm/dd"), 1, マスタ!$A$2:$A$106), "yyyymmdd"))</f>
        <v>20171004</v>
      </c>
      <c r="P2088" s="16">
        <v>43012</v>
      </c>
      <c r="Q2088" s="56">
        <v>1633</v>
      </c>
      <c r="R2088" s="56">
        <v>1638</v>
      </c>
      <c r="S2088" s="56">
        <v>1598</v>
      </c>
      <c r="T2088" s="15" t="str">
        <f t="shared" si="238"/>
        <v>無</v>
      </c>
      <c r="U2088" s="15" t="str">
        <f t="shared" si="239"/>
        <v>有</v>
      </c>
      <c r="V2088" s="67">
        <f t="shared" si="240"/>
        <v>1.8404907975460016E-3</v>
      </c>
      <c r="W2088" s="17" t="s">
        <v>966</v>
      </c>
      <c r="X2088" s="46">
        <v>-16</v>
      </c>
      <c r="Y2088" s="71">
        <f t="shared" si="241"/>
        <v>-9.8159509202453989</v>
      </c>
      <c r="Z2088" s="72">
        <v>1633</v>
      </c>
      <c r="AA2088" s="72">
        <v>1638</v>
      </c>
      <c r="AB2088" s="72">
        <v>1633</v>
      </c>
      <c r="AC2088" s="72">
        <v>1636</v>
      </c>
      <c r="AD2088" s="72">
        <v>127700</v>
      </c>
      <c r="AE2088" s="72">
        <v>1637</v>
      </c>
      <c r="AF2088" s="72">
        <v>1638</v>
      </c>
      <c r="AG2088" s="72">
        <v>1621</v>
      </c>
      <c r="AH2088" s="72">
        <v>1621</v>
      </c>
      <c r="AI2088" s="72">
        <v>63600</v>
      </c>
      <c r="AJ2088" s="72">
        <v>1621</v>
      </c>
      <c r="AK2088" s="72">
        <v>1621</v>
      </c>
      <c r="AL2088" s="72">
        <v>1614</v>
      </c>
      <c r="AM2088" s="72">
        <v>1617</v>
      </c>
      <c r="AN2088" s="72">
        <v>30800</v>
      </c>
      <c r="AO2088" s="72">
        <v>1616</v>
      </c>
      <c r="AP2088" s="72">
        <v>1620</v>
      </c>
      <c r="AQ2088" s="72">
        <v>1614</v>
      </c>
      <c r="AR2088" s="72">
        <v>1619</v>
      </c>
      <c r="AS2088" s="72">
        <v>42600</v>
      </c>
      <c r="AT2088" s="72">
        <v>1620</v>
      </c>
      <c r="AU2088" s="72">
        <v>1622</v>
      </c>
      <c r="AV2088" s="72">
        <v>1619</v>
      </c>
      <c r="AW2088" s="72">
        <v>1620</v>
      </c>
      <c r="AX2088" s="72">
        <v>26300</v>
      </c>
      <c r="AY2088" s="72">
        <v>1622</v>
      </c>
      <c r="AZ2088" s="72">
        <v>1622</v>
      </c>
      <c r="BA2088" s="72">
        <v>1617</v>
      </c>
      <c r="BB2088" s="72">
        <v>1620</v>
      </c>
      <c r="BC2088" s="72">
        <v>29600</v>
      </c>
    </row>
    <row r="2089" spans="1:55" s="72" customFormat="1" ht="15">
      <c r="A2089" s="15" t="s">
        <v>18</v>
      </c>
      <c r="B2089" s="30">
        <v>28</v>
      </c>
      <c r="C2089" s="30">
        <v>7942</v>
      </c>
      <c r="D2089" s="10" t="s">
        <v>399</v>
      </c>
      <c r="E2089" s="15" t="s">
        <v>20</v>
      </c>
      <c r="F2089" s="15" t="s">
        <v>1222</v>
      </c>
      <c r="G2089" s="50">
        <v>3620</v>
      </c>
      <c r="H2089" s="50">
        <v>155</v>
      </c>
      <c r="I2089" s="58">
        <v>4.4699999999999997E-2</v>
      </c>
      <c r="J2089" s="50">
        <v>114700</v>
      </c>
      <c r="K2089" s="50">
        <v>3635</v>
      </c>
      <c r="L2089" s="53">
        <v>3495</v>
      </c>
      <c r="M2089" s="63">
        <f t="shared" si="237"/>
        <v>0.10714285714285714</v>
      </c>
      <c r="N2089" s="42" t="str">
        <f>IFERROR(VLOOKUP(C2089, マスタ!$E$2:$G$33, 3, TRUE), "")</f>
        <v>その他製品</v>
      </c>
      <c r="O2089" s="15" t="str">
        <f>IF(F2089 = "", "", TEXT( WORKDAY(TEXT(LEFT(F2089, FIND("(", F2089) - 1), "yyyy/mm/dd"), 1, マスタ!$A$2:$A$106), "yyyymmdd"))</f>
        <v>20171004</v>
      </c>
      <c r="P2089" s="16">
        <v>43012</v>
      </c>
      <c r="Q2089" s="56">
        <v>3635</v>
      </c>
      <c r="R2089" s="56">
        <v>3740</v>
      </c>
      <c r="S2089" s="56">
        <v>3635</v>
      </c>
      <c r="T2089" s="15" t="str">
        <f t="shared" si="238"/>
        <v>有</v>
      </c>
      <c r="U2089" s="15" t="str">
        <f t="shared" si="239"/>
        <v>無</v>
      </c>
      <c r="V2089" s="67">
        <f t="shared" si="240"/>
        <v>4.1436464088397962E-3</v>
      </c>
      <c r="W2089" s="17" t="s">
        <v>967</v>
      </c>
      <c r="X2089" s="46">
        <v>50</v>
      </c>
      <c r="Y2089" s="71">
        <f t="shared" si="241"/>
        <v>13.812154696132596</v>
      </c>
      <c r="Z2089" s="72">
        <v>3635</v>
      </c>
      <c r="AA2089" s="72">
        <v>3665</v>
      </c>
      <c r="AB2089" s="72">
        <v>3635</v>
      </c>
      <c r="AC2089" s="72">
        <v>3665</v>
      </c>
      <c r="AD2089" s="72">
        <v>4300</v>
      </c>
      <c r="AE2089" s="72">
        <v>3670</v>
      </c>
      <c r="AF2089" s="72">
        <v>3670</v>
      </c>
      <c r="AG2089" s="72">
        <v>3660</v>
      </c>
      <c r="AH2089" s="72">
        <v>3665</v>
      </c>
      <c r="AI2089" s="72">
        <v>2300</v>
      </c>
      <c r="AJ2089" s="72">
        <v>3670</v>
      </c>
      <c r="AK2089" s="72">
        <v>3690</v>
      </c>
      <c r="AL2089" s="72">
        <v>3665</v>
      </c>
      <c r="AM2089" s="72">
        <v>3680</v>
      </c>
      <c r="AN2089" s="72">
        <v>5000</v>
      </c>
      <c r="AO2089" s="72">
        <v>3680</v>
      </c>
      <c r="AP2089" s="72">
        <v>3685</v>
      </c>
      <c r="AQ2089" s="72">
        <v>3670</v>
      </c>
      <c r="AR2089" s="72">
        <v>3685</v>
      </c>
      <c r="AS2089" s="72">
        <v>2200</v>
      </c>
      <c r="AT2089" s="72">
        <v>3685</v>
      </c>
      <c r="AU2089" s="72">
        <v>3685</v>
      </c>
      <c r="AV2089" s="72">
        <v>3685</v>
      </c>
      <c r="AW2089" s="72">
        <v>3685</v>
      </c>
      <c r="AX2089" s="72">
        <v>200</v>
      </c>
      <c r="AY2089" s="72">
        <v>3690</v>
      </c>
      <c r="AZ2089" s="72">
        <v>3690</v>
      </c>
      <c r="BA2089" s="72">
        <v>3690</v>
      </c>
      <c r="BB2089" s="72">
        <v>3690</v>
      </c>
      <c r="BC2089" s="72">
        <v>100</v>
      </c>
    </row>
    <row r="2090" spans="1:55" s="72" customFormat="1" ht="27">
      <c r="A2090" s="15" t="s">
        <v>18</v>
      </c>
      <c r="B2090" s="30">
        <v>29</v>
      </c>
      <c r="C2090" s="30">
        <v>4326</v>
      </c>
      <c r="D2090" s="10" t="s">
        <v>168</v>
      </c>
      <c r="E2090" s="15" t="s">
        <v>20</v>
      </c>
      <c r="F2090" s="15" t="s">
        <v>1222</v>
      </c>
      <c r="G2090" s="50">
        <v>1400</v>
      </c>
      <c r="H2090" s="50">
        <v>59</v>
      </c>
      <c r="I2090" s="58">
        <v>4.3999999999999997E-2</v>
      </c>
      <c r="J2090" s="50">
        <v>84100</v>
      </c>
      <c r="K2090" s="50">
        <v>1408</v>
      </c>
      <c r="L2090" s="53">
        <v>1349</v>
      </c>
      <c r="M2090" s="63">
        <f t="shared" si="237"/>
        <v>0.13559322033898305</v>
      </c>
      <c r="N2090" s="42" t="str">
        <f>IFERROR(VLOOKUP(C2090, マスタ!$E$2:$G$33, 3, TRUE), "")</f>
        <v>化学・医薬品</v>
      </c>
      <c r="O2090" s="15" t="str">
        <f>IF(F2090 = "", "", TEXT( WORKDAY(TEXT(LEFT(F2090, FIND("(", F2090) - 1), "yyyy/mm/dd"), 1, マスタ!$A$2:$A$106), "yyyymmdd"))</f>
        <v>20171004</v>
      </c>
      <c r="P2090" s="16">
        <v>43012</v>
      </c>
      <c r="Q2090" s="56">
        <v>1392</v>
      </c>
      <c r="R2090" s="56">
        <v>1394</v>
      </c>
      <c r="S2090" s="56">
        <v>1356</v>
      </c>
      <c r="T2090" s="15" t="str">
        <f t="shared" si="238"/>
        <v>無</v>
      </c>
      <c r="U2090" s="15" t="str">
        <f t="shared" si="239"/>
        <v>有</v>
      </c>
      <c r="V2090" s="67">
        <f t="shared" si="240"/>
        <v>-5.7142857142856718E-3</v>
      </c>
      <c r="W2090" s="17" t="s">
        <v>969</v>
      </c>
      <c r="X2090" s="46">
        <v>-7</v>
      </c>
      <c r="Y2090" s="71">
        <f t="shared" si="241"/>
        <v>-5</v>
      </c>
      <c r="Z2090" s="72">
        <v>1392</v>
      </c>
      <c r="AA2090" s="72">
        <v>1392</v>
      </c>
      <c r="AB2090" s="72">
        <v>1380</v>
      </c>
      <c r="AC2090" s="72">
        <v>1388</v>
      </c>
      <c r="AD2090" s="72">
        <v>2600</v>
      </c>
      <c r="AE2090" s="72">
        <v>1385</v>
      </c>
      <c r="AF2090" s="72">
        <v>1394</v>
      </c>
      <c r="AG2090" s="72">
        <v>1385</v>
      </c>
      <c r="AH2090" s="72">
        <v>1389</v>
      </c>
      <c r="AI2090" s="72">
        <v>800</v>
      </c>
      <c r="AJ2090" s="72">
        <v>1389</v>
      </c>
      <c r="AK2090" s="72">
        <v>1389</v>
      </c>
      <c r="AL2090" s="72">
        <v>1382</v>
      </c>
      <c r="AM2090" s="72">
        <v>1385</v>
      </c>
      <c r="AN2090" s="72">
        <v>700</v>
      </c>
      <c r="AS2090" s="72">
        <v>0</v>
      </c>
      <c r="AT2090" s="72">
        <v>1385</v>
      </c>
      <c r="AU2090" s="72">
        <v>1385</v>
      </c>
      <c r="AV2090" s="72">
        <v>1385</v>
      </c>
      <c r="AW2090" s="72">
        <v>1385</v>
      </c>
      <c r="AX2090" s="72">
        <v>200</v>
      </c>
      <c r="BC2090" s="72">
        <v>0</v>
      </c>
    </row>
    <row r="2091" spans="1:55" s="72" customFormat="1" ht="15">
      <c r="A2091" s="15" t="s">
        <v>18</v>
      </c>
      <c r="B2091" s="30">
        <v>30</v>
      </c>
      <c r="C2091" s="30">
        <v>9503</v>
      </c>
      <c r="D2091" s="10" t="s">
        <v>1229</v>
      </c>
      <c r="E2091" s="15" t="s">
        <v>20</v>
      </c>
      <c r="F2091" s="15" t="s">
        <v>1222</v>
      </c>
      <c r="G2091" s="50">
        <v>1509.5</v>
      </c>
      <c r="H2091" s="50">
        <v>63</v>
      </c>
      <c r="I2091" s="58">
        <v>4.36E-2</v>
      </c>
      <c r="J2091" s="50">
        <v>3682800</v>
      </c>
      <c r="K2091" s="50">
        <v>1514</v>
      </c>
      <c r="L2091" s="53">
        <v>1452.5</v>
      </c>
      <c r="M2091" s="63">
        <f t="shared" si="237"/>
        <v>7.3170731707317069E-2</v>
      </c>
      <c r="N2091" s="42" t="str">
        <f>IFERROR(VLOOKUP(C2091, マスタ!$E$2:$G$33, 3, TRUE), "")</f>
        <v>電気ガス</v>
      </c>
      <c r="O2091" s="15" t="str">
        <f>IF(F2091 = "", "", TEXT( WORKDAY(TEXT(LEFT(F2091, FIND("(", F2091) - 1), "yyyy/mm/dd"), 1, マスタ!$A$2:$A$106), "yyyymmdd"))</f>
        <v>20171004</v>
      </c>
      <c r="P2091" s="16">
        <v>43012</v>
      </c>
      <c r="Q2091" s="56">
        <v>1505</v>
      </c>
      <c r="R2091" s="56">
        <v>1523.5</v>
      </c>
      <c r="S2091" s="56">
        <v>1501.5</v>
      </c>
      <c r="T2091" s="15" t="str">
        <f t="shared" si="238"/>
        <v>有</v>
      </c>
      <c r="U2091" s="15" t="str">
        <f t="shared" si="239"/>
        <v>無</v>
      </c>
      <c r="V2091" s="67">
        <f t="shared" si="240"/>
        <v>-2.9811195760185427E-3</v>
      </c>
      <c r="W2091" s="17" t="s">
        <v>967</v>
      </c>
      <c r="X2091" s="46">
        <v>11.5</v>
      </c>
      <c r="Y2091" s="71">
        <f t="shared" si="241"/>
        <v>7.6184166942696256</v>
      </c>
      <c r="Z2091" s="72">
        <v>1505</v>
      </c>
      <c r="AA2091" s="72">
        <v>1514.5</v>
      </c>
      <c r="AB2091" s="72">
        <v>1501.5</v>
      </c>
      <c r="AC2091" s="72">
        <v>1511</v>
      </c>
      <c r="AD2091" s="72">
        <v>212900</v>
      </c>
      <c r="AE2091" s="72">
        <v>1511</v>
      </c>
      <c r="AF2091" s="72">
        <v>1520</v>
      </c>
      <c r="AG2091" s="72">
        <v>1510</v>
      </c>
      <c r="AH2091" s="72">
        <v>1519</v>
      </c>
      <c r="AI2091" s="72">
        <v>86600</v>
      </c>
      <c r="AJ2091" s="72">
        <v>1519</v>
      </c>
      <c r="AK2091" s="72">
        <v>1519</v>
      </c>
      <c r="AL2091" s="72">
        <v>1511</v>
      </c>
      <c r="AM2091" s="72">
        <v>1514.5</v>
      </c>
      <c r="AN2091" s="72">
        <v>59300</v>
      </c>
      <c r="AO2091" s="72">
        <v>1514</v>
      </c>
      <c r="AP2091" s="72">
        <v>1515</v>
      </c>
      <c r="AQ2091" s="72">
        <v>1509</v>
      </c>
      <c r="AR2091" s="72">
        <v>1514.5</v>
      </c>
      <c r="AS2091" s="72">
        <v>110700</v>
      </c>
      <c r="AT2091" s="72">
        <v>1514.5</v>
      </c>
      <c r="AU2091" s="72">
        <v>1518</v>
      </c>
      <c r="AV2091" s="72">
        <v>1513.5</v>
      </c>
      <c r="AW2091" s="72">
        <v>1516.5</v>
      </c>
      <c r="AX2091" s="72">
        <v>54100</v>
      </c>
      <c r="AY2091" s="72">
        <v>1517</v>
      </c>
      <c r="AZ2091" s="72">
        <v>1518.5</v>
      </c>
      <c r="BA2091" s="72">
        <v>1515.5</v>
      </c>
      <c r="BB2091" s="72">
        <v>1518</v>
      </c>
      <c r="BC2091" s="72">
        <v>42900</v>
      </c>
    </row>
    <row r="2092" spans="1:55" s="72" customFormat="1" ht="27">
      <c r="A2092" s="15" t="s">
        <v>18</v>
      </c>
      <c r="B2092" s="30">
        <v>31</v>
      </c>
      <c r="C2092" s="30">
        <v>4709</v>
      </c>
      <c r="D2092" s="10" t="s">
        <v>115</v>
      </c>
      <c r="E2092" s="15" t="s">
        <v>20</v>
      </c>
      <c r="F2092" s="15" t="s">
        <v>1222</v>
      </c>
      <c r="G2092" s="50">
        <v>1393</v>
      </c>
      <c r="H2092" s="50">
        <v>58</v>
      </c>
      <c r="I2092" s="58">
        <v>4.3400000000000001E-2</v>
      </c>
      <c r="J2092" s="50">
        <v>44000</v>
      </c>
      <c r="K2092" s="50">
        <v>1395</v>
      </c>
      <c r="L2092" s="53">
        <v>1350</v>
      </c>
      <c r="M2092" s="63">
        <f t="shared" si="237"/>
        <v>4.4444444444444446E-2</v>
      </c>
      <c r="N2092" s="42" t="str">
        <f>IFERROR(VLOOKUP(C2092, マスタ!$E$2:$G$33, 3, TRUE), "")</f>
        <v>化学・医薬品</v>
      </c>
      <c r="O2092" s="15" t="str">
        <f>IF(F2092 = "", "", TEXT( WORKDAY(TEXT(LEFT(F2092, FIND("(", F2092) - 1), "yyyy/mm/dd"), 1, マスタ!$A$2:$A$106), "yyyymmdd"))</f>
        <v>20171004</v>
      </c>
      <c r="P2092" s="16">
        <v>43012</v>
      </c>
      <c r="Q2092" s="56">
        <v>1404</v>
      </c>
      <c r="R2092" s="56">
        <v>1413</v>
      </c>
      <c r="S2092" s="56">
        <v>1379</v>
      </c>
      <c r="T2092" s="15" t="str">
        <f t="shared" si="238"/>
        <v>無</v>
      </c>
      <c r="U2092" s="15" t="str">
        <f t="shared" si="239"/>
        <v>有</v>
      </c>
      <c r="V2092" s="67">
        <f t="shared" si="240"/>
        <v>7.8966259870782984E-3</v>
      </c>
      <c r="W2092" s="17" t="s">
        <v>966</v>
      </c>
      <c r="X2092" s="46">
        <v>-13</v>
      </c>
      <c r="Y2092" s="71">
        <f t="shared" si="241"/>
        <v>-9.3323761665470215</v>
      </c>
      <c r="Z2092" s="72">
        <v>1404</v>
      </c>
      <c r="AA2092" s="72">
        <v>1406</v>
      </c>
      <c r="AB2092" s="72">
        <v>1391</v>
      </c>
      <c r="AC2092" s="72">
        <v>1406</v>
      </c>
      <c r="AD2092" s="72">
        <v>3500</v>
      </c>
      <c r="AE2092" s="72">
        <v>1403</v>
      </c>
      <c r="AF2092" s="72">
        <v>1403</v>
      </c>
      <c r="AG2092" s="72">
        <v>1393</v>
      </c>
      <c r="AH2092" s="72">
        <v>1393</v>
      </c>
      <c r="AI2092" s="72">
        <v>1000</v>
      </c>
      <c r="AJ2092" s="72">
        <v>1393</v>
      </c>
      <c r="AK2092" s="72">
        <v>1393</v>
      </c>
      <c r="AL2092" s="72">
        <v>1393</v>
      </c>
      <c r="AM2092" s="72">
        <v>1393</v>
      </c>
      <c r="AN2092" s="72">
        <v>100</v>
      </c>
      <c r="AO2092" s="72">
        <v>1395</v>
      </c>
      <c r="AP2092" s="72">
        <v>1400</v>
      </c>
      <c r="AQ2092" s="72">
        <v>1391</v>
      </c>
      <c r="AR2092" s="72">
        <v>1394</v>
      </c>
      <c r="AS2092" s="72">
        <v>2700</v>
      </c>
      <c r="AT2092" s="72">
        <v>1391</v>
      </c>
      <c r="AU2092" s="72">
        <v>1392</v>
      </c>
      <c r="AV2092" s="72">
        <v>1391</v>
      </c>
      <c r="AW2092" s="72">
        <v>1392</v>
      </c>
      <c r="AX2092" s="72">
        <v>300</v>
      </c>
      <c r="AY2092" s="72">
        <v>1391</v>
      </c>
      <c r="AZ2092" s="72">
        <v>1391</v>
      </c>
      <c r="BA2092" s="72">
        <v>1388</v>
      </c>
      <c r="BB2092" s="72">
        <v>1388</v>
      </c>
      <c r="BC2092" s="72">
        <v>1300</v>
      </c>
    </row>
    <row r="2093" spans="1:55" s="72" customFormat="1" ht="15">
      <c r="A2093" s="15" t="s">
        <v>18</v>
      </c>
      <c r="B2093" s="30">
        <v>32</v>
      </c>
      <c r="C2093" s="30">
        <v>4552</v>
      </c>
      <c r="D2093" s="10" t="s">
        <v>258</v>
      </c>
      <c r="E2093" s="15" t="s">
        <v>20</v>
      </c>
      <c r="F2093" s="15" t="s">
        <v>1222</v>
      </c>
      <c r="G2093" s="50">
        <v>3825</v>
      </c>
      <c r="H2093" s="50">
        <v>155</v>
      </c>
      <c r="I2093" s="58">
        <v>4.2200000000000001E-2</v>
      </c>
      <c r="J2093" s="50">
        <v>269800</v>
      </c>
      <c r="K2093" s="50">
        <v>3870</v>
      </c>
      <c r="L2093" s="53">
        <v>3715</v>
      </c>
      <c r="M2093" s="63">
        <f t="shared" si="237"/>
        <v>0.29032258064516131</v>
      </c>
      <c r="N2093" s="42" t="str">
        <f>IFERROR(VLOOKUP(C2093, マスタ!$E$2:$G$33, 3, TRUE), "")</f>
        <v>化学・医薬品</v>
      </c>
      <c r="O2093" s="15" t="str">
        <f>IF(F2093 = "", "", TEXT( WORKDAY(TEXT(LEFT(F2093, FIND("(", F2093) - 1), "yyyy/mm/dd"), 1, マスタ!$A$2:$A$106), "yyyymmdd"))</f>
        <v>20171004</v>
      </c>
      <c r="P2093" s="16">
        <v>43012</v>
      </c>
      <c r="Q2093" s="56">
        <v>3820</v>
      </c>
      <c r="R2093" s="56">
        <v>3870</v>
      </c>
      <c r="S2093" s="56">
        <v>3780</v>
      </c>
      <c r="T2093" s="15" t="str">
        <f t="shared" si="238"/>
        <v>有</v>
      </c>
      <c r="U2093" s="15" t="str">
        <f t="shared" si="239"/>
        <v>有</v>
      </c>
      <c r="V2093" s="67">
        <f t="shared" si="240"/>
        <v>-1.3071895424836555E-3</v>
      </c>
      <c r="W2093" s="17" t="s">
        <v>969</v>
      </c>
      <c r="X2093" s="46">
        <v>-15</v>
      </c>
      <c r="Y2093" s="71">
        <f t="shared" si="241"/>
        <v>-3.9215686274509802</v>
      </c>
      <c r="Z2093" s="72">
        <v>3820</v>
      </c>
      <c r="AA2093" s="72">
        <v>3855</v>
      </c>
      <c r="AB2093" s="72">
        <v>3800</v>
      </c>
      <c r="AC2093" s="72">
        <v>3840</v>
      </c>
      <c r="AD2093" s="72">
        <v>15700</v>
      </c>
      <c r="AE2093" s="72">
        <v>3840</v>
      </c>
      <c r="AF2093" s="72">
        <v>3840</v>
      </c>
      <c r="AG2093" s="72">
        <v>3810</v>
      </c>
      <c r="AH2093" s="72">
        <v>3830</v>
      </c>
      <c r="AI2093" s="72">
        <v>6000</v>
      </c>
      <c r="AJ2093" s="72">
        <v>3830</v>
      </c>
      <c r="AK2093" s="72">
        <v>3830</v>
      </c>
      <c r="AL2093" s="72">
        <v>3810</v>
      </c>
      <c r="AM2093" s="72">
        <v>3830</v>
      </c>
      <c r="AN2093" s="72">
        <v>3600</v>
      </c>
      <c r="AO2093" s="72">
        <v>3825</v>
      </c>
      <c r="AP2093" s="72">
        <v>3825</v>
      </c>
      <c r="AQ2093" s="72">
        <v>3785</v>
      </c>
      <c r="AR2093" s="72">
        <v>3800</v>
      </c>
      <c r="AS2093" s="72">
        <v>5500</v>
      </c>
      <c r="AT2093" s="72">
        <v>3805</v>
      </c>
      <c r="AU2093" s="72">
        <v>3805</v>
      </c>
      <c r="AV2093" s="72">
        <v>3805</v>
      </c>
      <c r="AW2093" s="72">
        <v>3805</v>
      </c>
      <c r="AX2093" s="72">
        <v>500</v>
      </c>
      <c r="AY2093" s="72">
        <v>3805</v>
      </c>
      <c r="AZ2093" s="72">
        <v>3815</v>
      </c>
      <c r="BA2093" s="72">
        <v>3805</v>
      </c>
      <c r="BB2093" s="72">
        <v>3805</v>
      </c>
      <c r="BC2093" s="72">
        <v>1800</v>
      </c>
    </row>
    <row r="2094" spans="1:55" s="72" customFormat="1" ht="15">
      <c r="A2094" s="15" t="s">
        <v>18</v>
      </c>
      <c r="B2094" s="30">
        <v>33</v>
      </c>
      <c r="C2094" s="30">
        <v>9828</v>
      </c>
      <c r="D2094" s="10" t="s">
        <v>1207</v>
      </c>
      <c r="E2094" s="15" t="s">
        <v>20</v>
      </c>
      <c r="F2094" s="15" t="s">
        <v>1222</v>
      </c>
      <c r="G2094" s="50">
        <v>2875</v>
      </c>
      <c r="H2094" s="50">
        <v>115</v>
      </c>
      <c r="I2094" s="58">
        <v>4.1700000000000001E-2</v>
      </c>
      <c r="J2094" s="50">
        <v>86500</v>
      </c>
      <c r="K2094" s="50">
        <v>2945</v>
      </c>
      <c r="L2094" s="53">
        <v>2773</v>
      </c>
      <c r="M2094" s="63">
        <f t="shared" si="237"/>
        <v>0.40697674418604651</v>
      </c>
      <c r="N2094" s="42" t="str">
        <f>IFERROR(VLOOKUP(C2094, マスタ!$E$2:$G$33, 3, TRUE), "")</f>
        <v>サービス</v>
      </c>
      <c r="O2094" s="15" t="str">
        <f>IF(F2094 = "", "", TEXT( WORKDAY(TEXT(LEFT(F2094, FIND("(", F2094) - 1), "yyyy/mm/dd"), 1, マスタ!$A$2:$A$106), "yyyymmdd"))</f>
        <v>20171004</v>
      </c>
      <c r="P2094" s="16">
        <v>43012</v>
      </c>
      <c r="Q2094" s="56">
        <v>2895</v>
      </c>
      <c r="R2094" s="56">
        <v>2900</v>
      </c>
      <c r="S2094" s="56">
        <v>2710</v>
      </c>
      <c r="T2094" s="15" t="str">
        <f t="shared" si="238"/>
        <v>無</v>
      </c>
      <c r="U2094" s="15" t="str">
        <f t="shared" si="239"/>
        <v>有</v>
      </c>
      <c r="V2094" s="67">
        <f t="shared" si="240"/>
        <v>6.9565217391305278E-3</v>
      </c>
      <c r="W2094" s="17" t="s">
        <v>967</v>
      </c>
      <c r="X2094" s="46">
        <v>0</v>
      </c>
      <c r="Y2094" s="71">
        <f t="shared" si="241"/>
        <v>0</v>
      </c>
      <c r="Z2094" s="72">
        <v>2895</v>
      </c>
      <c r="AA2094" s="72">
        <v>2899</v>
      </c>
      <c r="AB2094" s="72">
        <v>2890</v>
      </c>
      <c r="AC2094" s="72">
        <v>2894</v>
      </c>
      <c r="AD2094" s="72">
        <v>4800</v>
      </c>
      <c r="AE2094" s="72">
        <v>2889</v>
      </c>
      <c r="AF2094" s="72">
        <v>2900</v>
      </c>
      <c r="AG2094" s="72">
        <v>2882</v>
      </c>
      <c r="AH2094" s="72">
        <v>2886</v>
      </c>
      <c r="AI2094" s="72">
        <v>2900</v>
      </c>
      <c r="AJ2094" s="72">
        <v>2896</v>
      </c>
      <c r="AK2094" s="72">
        <v>2899</v>
      </c>
      <c r="AL2094" s="72">
        <v>2885</v>
      </c>
      <c r="AM2094" s="72">
        <v>2885</v>
      </c>
      <c r="AN2094" s="72">
        <v>600</v>
      </c>
      <c r="AO2094" s="72">
        <v>2895</v>
      </c>
      <c r="AP2094" s="72">
        <v>2897</v>
      </c>
      <c r="AQ2094" s="72">
        <v>2895</v>
      </c>
      <c r="AR2094" s="72">
        <v>2897</v>
      </c>
      <c r="AS2094" s="72">
        <v>200</v>
      </c>
      <c r="AT2094" s="72">
        <v>2895</v>
      </c>
      <c r="AU2094" s="72">
        <v>2895</v>
      </c>
      <c r="AV2094" s="72">
        <v>2895</v>
      </c>
      <c r="AW2094" s="72">
        <v>2895</v>
      </c>
      <c r="AX2094" s="72">
        <v>100</v>
      </c>
      <c r="AY2094" s="72">
        <v>2888</v>
      </c>
      <c r="AZ2094" s="72">
        <v>2888</v>
      </c>
      <c r="BA2094" s="72">
        <v>2880</v>
      </c>
      <c r="BB2094" s="72">
        <v>2880</v>
      </c>
      <c r="BC2094" s="72">
        <v>1500</v>
      </c>
    </row>
    <row r="2095" spans="1:55" s="72" customFormat="1" ht="15">
      <c r="A2095" s="15" t="s">
        <v>18</v>
      </c>
      <c r="B2095" s="30">
        <v>34</v>
      </c>
      <c r="C2095" s="30">
        <v>9370</v>
      </c>
      <c r="D2095" s="10" t="s">
        <v>1230</v>
      </c>
      <c r="E2095" s="15" t="s">
        <v>20</v>
      </c>
      <c r="F2095" s="15" t="s">
        <v>1222</v>
      </c>
      <c r="G2095" s="50">
        <v>1085</v>
      </c>
      <c r="H2095" s="50">
        <v>41</v>
      </c>
      <c r="I2095" s="58">
        <v>3.9300000000000002E-2</v>
      </c>
      <c r="J2095" s="50">
        <v>233200</v>
      </c>
      <c r="K2095" s="50">
        <v>1086</v>
      </c>
      <c r="L2095" s="53">
        <v>1051</v>
      </c>
      <c r="M2095" s="63">
        <f t="shared" si="237"/>
        <v>2.8571428571428571E-2</v>
      </c>
      <c r="N2095" s="42" t="str">
        <f>IFERROR(VLOOKUP(C2095, マスタ!$E$2:$G$33, 3, TRUE), "")</f>
        <v>倉庫・運輸</v>
      </c>
      <c r="O2095" s="15" t="str">
        <f>IF(F2095 = "", "", TEXT( WORKDAY(TEXT(LEFT(F2095, FIND("(", F2095) - 1), "yyyy/mm/dd"), 1, マスタ!$A$2:$A$106), "yyyymmdd"))</f>
        <v>20171004</v>
      </c>
      <c r="P2095" s="16">
        <v>43012</v>
      </c>
      <c r="Q2095" s="56">
        <v>1083</v>
      </c>
      <c r="R2095" s="56">
        <v>1092</v>
      </c>
      <c r="S2095" s="56">
        <v>1080</v>
      </c>
      <c r="T2095" s="15" t="str">
        <f t="shared" si="238"/>
        <v>無</v>
      </c>
      <c r="U2095" s="15" t="str">
        <f t="shared" si="239"/>
        <v>無</v>
      </c>
      <c r="V2095" s="67">
        <f t="shared" si="240"/>
        <v>-1.8433179723502668E-3</v>
      </c>
      <c r="W2095" s="17" t="s">
        <v>967</v>
      </c>
      <c r="X2095" s="46">
        <v>8</v>
      </c>
      <c r="Y2095" s="71">
        <f t="shared" si="241"/>
        <v>7.3732718894009217</v>
      </c>
      <c r="Z2095" s="72">
        <v>1083</v>
      </c>
      <c r="AA2095" s="72">
        <v>1084</v>
      </c>
      <c r="AB2095" s="72">
        <v>1081</v>
      </c>
      <c r="AC2095" s="72">
        <v>1083</v>
      </c>
      <c r="AD2095" s="72">
        <v>9200</v>
      </c>
      <c r="AE2095" s="72">
        <v>1084</v>
      </c>
      <c r="AF2095" s="72">
        <v>1089</v>
      </c>
      <c r="AG2095" s="72">
        <v>1084</v>
      </c>
      <c r="AH2095" s="72">
        <v>1089</v>
      </c>
      <c r="AI2095" s="72">
        <v>10100</v>
      </c>
      <c r="AJ2095" s="72">
        <v>1090</v>
      </c>
      <c r="AK2095" s="72">
        <v>1091</v>
      </c>
      <c r="AL2095" s="72">
        <v>1089</v>
      </c>
      <c r="AM2095" s="72">
        <v>1091</v>
      </c>
      <c r="AN2095" s="72">
        <v>5700</v>
      </c>
      <c r="AO2095" s="72">
        <v>1092</v>
      </c>
      <c r="AP2095" s="72">
        <v>1092</v>
      </c>
      <c r="AQ2095" s="72">
        <v>1090</v>
      </c>
      <c r="AR2095" s="72">
        <v>1091</v>
      </c>
      <c r="AS2095" s="72">
        <v>2700</v>
      </c>
      <c r="AT2095" s="72">
        <v>1090</v>
      </c>
      <c r="AU2095" s="72">
        <v>1091</v>
      </c>
      <c r="AV2095" s="72">
        <v>1089</v>
      </c>
      <c r="AW2095" s="72">
        <v>1091</v>
      </c>
      <c r="AX2095" s="72">
        <v>1800</v>
      </c>
      <c r="AY2095" s="72">
        <v>1090</v>
      </c>
      <c r="AZ2095" s="72">
        <v>1090</v>
      </c>
      <c r="BA2095" s="72">
        <v>1088</v>
      </c>
      <c r="BB2095" s="72">
        <v>1088</v>
      </c>
      <c r="BC2095" s="72">
        <v>2400</v>
      </c>
    </row>
    <row r="2096" spans="1:55" s="72" customFormat="1" ht="15">
      <c r="A2096" s="15" t="s">
        <v>18</v>
      </c>
      <c r="B2096" s="30">
        <v>35</v>
      </c>
      <c r="C2096" s="30">
        <v>8801</v>
      </c>
      <c r="D2096" s="10" t="s">
        <v>1148</v>
      </c>
      <c r="E2096" s="15" t="s">
        <v>20</v>
      </c>
      <c r="F2096" s="15" t="s">
        <v>1222</v>
      </c>
      <c r="G2096" s="50">
        <v>2518.5</v>
      </c>
      <c r="H2096" s="50">
        <v>95</v>
      </c>
      <c r="I2096" s="58">
        <v>3.9199999999999999E-2</v>
      </c>
      <c r="J2096" s="50">
        <v>6651900</v>
      </c>
      <c r="K2096" s="50">
        <v>2522.5</v>
      </c>
      <c r="L2096" s="53">
        <v>2425</v>
      </c>
      <c r="M2096" s="63">
        <f t="shared" si="237"/>
        <v>4.1025641025641026E-2</v>
      </c>
      <c r="N2096" s="42" t="str">
        <f>IFERROR(VLOOKUP(C2096, マスタ!$E$2:$G$33, 3, TRUE), "")</f>
        <v>不動産</v>
      </c>
      <c r="O2096" s="15" t="str">
        <f>IF(F2096 = "", "", TEXT( WORKDAY(TEXT(LEFT(F2096, FIND("(", F2096) - 1), "yyyy/mm/dd"), 1, マスタ!$A$2:$A$106), "yyyymmdd"))</f>
        <v>20171004</v>
      </c>
      <c r="P2096" s="16">
        <v>43012</v>
      </c>
      <c r="Q2096" s="56">
        <v>2520</v>
      </c>
      <c r="R2096" s="56">
        <v>2537</v>
      </c>
      <c r="S2096" s="56">
        <v>2515.5</v>
      </c>
      <c r="T2096" s="15" t="str">
        <f t="shared" si="238"/>
        <v>無</v>
      </c>
      <c r="U2096" s="15" t="str">
        <f t="shared" si="239"/>
        <v>無</v>
      </c>
      <c r="V2096" s="67">
        <f t="shared" si="240"/>
        <v>5.9559261465147451E-4</v>
      </c>
      <c r="W2096" s="17" t="s">
        <v>967</v>
      </c>
      <c r="X2096" s="46">
        <v>8</v>
      </c>
      <c r="Y2096" s="71">
        <f t="shared" si="241"/>
        <v>3.1764939448084175</v>
      </c>
      <c r="Z2096" s="72">
        <v>2520</v>
      </c>
      <c r="AA2096" s="72">
        <v>2536.5</v>
      </c>
      <c r="AB2096" s="72">
        <v>2520</v>
      </c>
      <c r="AC2096" s="72">
        <v>2532.5</v>
      </c>
      <c r="AD2096" s="72">
        <v>374200</v>
      </c>
      <c r="AE2096" s="72">
        <v>2533.5</v>
      </c>
      <c r="AF2096" s="72">
        <v>2537</v>
      </c>
      <c r="AG2096" s="72">
        <v>2530</v>
      </c>
      <c r="AH2096" s="72">
        <v>2533</v>
      </c>
      <c r="AI2096" s="72">
        <v>140800</v>
      </c>
      <c r="AJ2096" s="72">
        <v>2533</v>
      </c>
      <c r="AK2096" s="72">
        <v>2534</v>
      </c>
      <c r="AL2096" s="72">
        <v>2526.5</v>
      </c>
      <c r="AM2096" s="72">
        <v>2529</v>
      </c>
      <c r="AN2096" s="72">
        <v>90600</v>
      </c>
      <c r="AO2096" s="72">
        <v>2528.5</v>
      </c>
      <c r="AP2096" s="72">
        <v>2531</v>
      </c>
      <c r="AQ2096" s="72">
        <v>2519.5</v>
      </c>
      <c r="AR2096" s="72">
        <v>2523.5</v>
      </c>
      <c r="AS2096" s="72">
        <v>94900</v>
      </c>
      <c r="AT2096" s="72">
        <v>2523.5</v>
      </c>
      <c r="AU2096" s="72">
        <v>2528.5</v>
      </c>
      <c r="AV2096" s="72">
        <v>2523</v>
      </c>
      <c r="AW2096" s="72">
        <v>2528</v>
      </c>
      <c r="AX2096" s="72">
        <v>69000</v>
      </c>
      <c r="AY2096" s="72">
        <v>2528</v>
      </c>
      <c r="AZ2096" s="72">
        <v>2532.5</v>
      </c>
      <c r="BA2096" s="72">
        <v>2518</v>
      </c>
      <c r="BB2096" s="72">
        <v>2521.5</v>
      </c>
      <c r="BC2096" s="72">
        <v>96200</v>
      </c>
    </row>
    <row r="2097" spans="1:55" s="72" customFormat="1" ht="15">
      <c r="A2097" s="15" t="s">
        <v>18</v>
      </c>
      <c r="B2097" s="30">
        <v>36</v>
      </c>
      <c r="C2097" s="30">
        <v>7419</v>
      </c>
      <c r="D2097" s="10" t="s">
        <v>447</v>
      </c>
      <c r="E2097" s="15" t="s">
        <v>20</v>
      </c>
      <c r="F2097" s="15" t="s">
        <v>1222</v>
      </c>
      <c r="G2097" s="50">
        <v>2363</v>
      </c>
      <c r="H2097" s="50">
        <v>87</v>
      </c>
      <c r="I2097" s="58">
        <v>3.8199999999999998E-2</v>
      </c>
      <c r="J2097" s="50">
        <v>249600</v>
      </c>
      <c r="K2097" s="50">
        <v>2376</v>
      </c>
      <c r="L2097" s="53">
        <v>2274</v>
      </c>
      <c r="M2097" s="63">
        <f t="shared" si="237"/>
        <v>0.12745098039215685</v>
      </c>
      <c r="N2097" s="42" t="str">
        <f>IFERROR(VLOOKUP(C2097, マスタ!$E$2:$G$33, 3, TRUE), "")</f>
        <v>輸送用機械</v>
      </c>
      <c r="O2097" s="15" t="str">
        <f>IF(F2097 = "", "", TEXT( WORKDAY(TEXT(LEFT(F2097, FIND("(", F2097) - 1), "yyyy/mm/dd"), 1, マスタ!$A$2:$A$106), "yyyymmdd"))</f>
        <v>20171004</v>
      </c>
      <c r="P2097" s="16">
        <v>43012</v>
      </c>
      <c r="Q2097" s="56">
        <v>2363</v>
      </c>
      <c r="R2097" s="56">
        <v>2392</v>
      </c>
      <c r="S2097" s="56">
        <v>2331</v>
      </c>
      <c r="T2097" s="15" t="str">
        <f t="shared" si="238"/>
        <v>有</v>
      </c>
      <c r="U2097" s="15" t="str">
        <f t="shared" si="239"/>
        <v>有</v>
      </c>
      <c r="V2097" s="67">
        <f t="shared" si="240"/>
        <v>0</v>
      </c>
      <c r="W2097" s="17" t="s">
        <v>966</v>
      </c>
      <c r="X2097" s="46">
        <v>-23</v>
      </c>
      <c r="Y2097" s="71">
        <f t="shared" si="241"/>
        <v>-9.7333897587812093</v>
      </c>
      <c r="Z2097" s="72">
        <v>2363</v>
      </c>
      <c r="AA2097" s="72">
        <v>2370</v>
      </c>
      <c r="AB2097" s="72">
        <v>2350</v>
      </c>
      <c r="AC2097" s="72">
        <v>2350</v>
      </c>
      <c r="AD2097" s="72">
        <v>7000</v>
      </c>
      <c r="AE2097" s="72">
        <v>2349</v>
      </c>
      <c r="AF2097" s="72">
        <v>2351</v>
      </c>
      <c r="AG2097" s="72">
        <v>2336</v>
      </c>
      <c r="AH2097" s="72">
        <v>2344</v>
      </c>
      <c r="AI2097" s="72">
        <v>6500</v>
      </c>
      <c r="AJ2097" s="72">
        <v>2342</v>
      </c>
      <c r="AK2097" s="72">
        <v>2342</v>
      </c>
      <c r="AL2097" s="72">
        <v>2331</v>
      </c>
      <c r="AM2097" s="72">
        <v>2342</v>
      </c>
      <c r="AN2097" s="72">
        <v>4000</v>
      </c>
      <c r="AO2097" s="72">
        <v>2341</v>
      </c>
      <c r="AP2097" s="72">
        <v>2350</v>
      </c>
      <c r="AQ2097" s="72">
        <v>2338</v>
      </c>
      <c r="AR2097" s="72">
        <v>2338</v>
      </c>
      <c r="AS2097" s="72">
        <v>3800</v>
      </c>
      <c r="AT2097" s="72">
        <v>2337</v>
      </c>
      <c r="AU2097" s="72">
        <v>2344</v>
      </c>
      <c r="AV2097" s="72">
        <v>2337</v>
      </c>
      <c r="AW2097" s="72">
        <v>2340</v>
      </c>
      <c r="AX2097" s="72">
        <v>600</v>
      </c>
      <c r="AY2097" s="72">
        <v>2339</v>
      </c>
      <c r="AZ2097" s="72">
        <v>2345</v>
      </c>
      <c r="BA2097" s="72">
        <v>2339</v>
      </c>
      <c r="BB2097" s="72">
        <v>2345</v>
      </c>
      <c r="BC2097" s="72">
        <v>1100</v>
      </c>
    </row>
    <row r="2098" spans="1:55" s="72" customFormat="1" ht="15">
      <c r="A2098" s="15" t="s">
        <v>18</v>
      </c>
      <c r="B2098" s="30">
        <v>37</v>
      </c>
      <c r="C2098" s="30">
        <v>4955</v>
      </c>
      <c r="D2098" s="10" t="s">
        <v>487</v>
      </c>
      <c r="E2098" s="15" t="s">
        <v>20</v>
      </c>
      <c r="F2098" s="15" t="s">
        <v>1222</v>
      </c>
      <c r="G2098" s="50">
        <v>1897</v>
      </c>
      <c r="H2098" s="50">
        <v>69</v>
      </c>
      <c r="I2098" s="58">
        <v>3.7699999999999997E-2</v>
      </c>
      <c r="J2098" s="50">
        <v>29900</v>
      </c>
      <c r="K2098" s="50">
        <v>1912</v>
      </c>
      <c r="L2098" s="53">
        <v>1838</v>
      </c>
      <c r="M2098" s="63">
        <f t="shared" si="237"/>
        <v>0.20270270270270271</v>
      </c>
      <c r="N2098" s="42" t="str">
        <f>IFERROR(VLOOKUP(C2098, マスタ!$E$2:$G$33, 3, TRUE), "")</f>
        <v>化学・医薬品</v>
      </c>
      <c r="O2098" s="15" t="str">
        <f>IF(F2098 = "", "", TEXT( WORKDAY(TEXT(LEFT(F2098, FIND("(", F2098) - 1), "yyyy/mm/dd"), 1, マスタ!$A$2:$A$106), "yyyymmdd"))</f>
        <v>20171004</v>
      </c>
      <c r="P2098" s="16">
        <v>43012</v>
      </c>
      <c r="Q2098" s="56">
        <v>1910</v>
      </c>
      <c r="R2098" s="56">
        <v>1940</v>
      </c>
      <c r="S2098" s="56">
        <v>1901</v>
      </c>
      <c r="T2098" s="15" t="str">
        <f t="shared" si="238"/>
        <v>有</v>
      </c>
      <c r="U2098" s="15" t="str">
        <f t="shared" si="239"/>
        <v>無</v>
      </c>
      <c r="V2098" s="67">
        <f t="shared" si="240"/>
        <v>6.8529256721139298E-3</v>
      </c>
      <c r="W2098" s="17" t="s">
        <v>969</v>
      </c>
      <c r="X2098" s="46">
        <v>-8</v>
      </c>
      <c r="Y2098" s="71">
        <f t="shared" si="241"/>
        <v>-4.2171850289931472</v>
      </c>
      <c r="Z2098" s="72">
        <v>1910</v>
      </c>
      <c r="AA2098" s="72">
        <v>1910</v>
      </c>
      <c r="AB2098" s="72">
        <v>1901</v>
      </c>
      <c r="AC2098" s="72">
        <v>1901</v>
      </c>
      <c r="AD2098" s="72">
        <v>1400</v>
      </c>
      <c r="AI2098" s="72">
        <v>0</v>
      </c>
      <c r="AN2098" s="72">
        <v>0</v>
      </c>
      <c r="AO2098" s="72">
        <v>1908</v>
      </c>
      <c r="AP2098" s="72">
        <v>1909</v>
      </c>
      <c r="AQ2098" s="72">
        <v>1902</v>
      </c>
      <c r="AR2098" s="72">
        <v>1902</v>
      </c>
      <c r="AS2098" s="72">
        <v>800</v>
      </c>
      <c r="AX2098" s="72">
        <v>0</v>
      </c>
      <c r="AY2098" s="72">
        <v>1902</v>
      </c>
      <c r="AZ2098" s="72">
        <v>1902</v>
      </c>
      <c r="BA2098" s="72">
        <v>1902</v>
      </c>
      <c r="BB2098" s="72">
        <v>1902</v>
      </c>
      <c r="BC2098" s="72">
        <v>100</v>
      </c>
    </row>
    <row r="2099" spans="1:55" s="72" customFormat="1" ht="15">
      <c r="A2099" s="15" t="s">
        <v>18</v>
      </c>
      <c r="B2099" s="30">
        <v>39</v>
      </c>
      <c r="C2099" s="30">
        <v>6937</v>
      </c>
      <c r="D2099" s="10" t="s">
        <v>1103</v>
      </c>
      <c r="E2099" s="15" t="s">
        <v>20</v>
      </c>
      <c r="F2099" s="15" t="s">
        <v>1222</v>
      </c>
      <c r="G2099" s="50">
        <v>1263</v>
      </c>
      <c r="H2099" s="50">
        <v>45</v>
      </c>
      <c r="I2099" s="58">
        <v>3.6900000000000002E-2</v>
      </c>
      <c r="J2099" s="50">
        <v>783500</v>
      </c>
      <c r="K2099" s="50">
        <v>1293</v>
      </c>
      <c r="L2099" s="53">
        <v>1237</v>
      </c>
      <c r="M2099" s="63">
        <f t="shared" si="237"/>
        <v>0.5357142857142857</v>
      </c>
      <c r="N2099" s="42" t="str">
        <f>IFERROR(VLOOKUP(C2099, マスタ!$E$2:$G$33, 3, TRUE), "")</f>
        <v>電気</v>
      </c>
      <c r="O2099" s="15" t="str">
        <f>IF(F2099 = "", "", TEXT( WORKDAY(TEXT(LEFT(F2099, FIND("(", F2099) - 1), "yyyy/mm/dd"), 1, マスタ!$A$2:$A$106), "yyyymmdd"))</f>
        <v>20171004</v>
      </c>
      <c r="P2099" s="16">
        <v>43012</v>
      </c>
      <c r="Q2099" s="56">
        <v>1286</v>
      </c>
      <c r="R2099" s="56">
        <v>1344</v>
      </c>
      <c r="S2099" s="56">
        <v>1275</v>
      </c>
      <c r="T2099" s="15" t="str">
        <f t="shared" si="238"/>
        <v>有</v>
      </c>
      <c r="U2099" s="15" t="str">
        <f t="shared" si="239"/>
        <v>無</v>
      </c>
      <c r="V2099" s="67">
        <f t="shared" si="240"/>
        <v>1.8210609659540689E-2</v>
      </c>
      <c r="W2099" s="17" t="s">
        <v>968</v>
      </c>
      <c r="X2099" s="46">
        <v>25</v>
      </c>
      <c r="Y2099" s="71">
        <f t="shared" si="241"/>
        <v>19.794140934283451</v>
      </c>
      <c r="Z2099" s="72">
        <v>1286</v>
      </c>
      <c r="AA2099" s="72">
        <v>1288</v>
      </c>
      <c r="AB2099" s="72">
        <v>1275</v>
      </c>
      <c r="AC2099" s="72">
        <v>1283</v>
      </c>
      <c r="AD2099" s="72">
        <v>99800</v>
      </c>
      <c r="AE2099" s="72">
        <v>1282</v>
      </c>
      <c r="AF2099" s="72">
        <v>1300</v>
      </c>
      <c r="AG2099" s="72">
        <v>1282</v>
      </c>
      <c r="AH2099" s="72">
        <v>1299</v>
      </c>
      <c r="AI2099" s="72">
        <v>148400</v>
      </c>
      <c r="AJ2099" s="72">
        <v>1299</v>
      </c>
      <c r="AK2099" s="72">
        <v>1307</v>
      </c>
      <c r="AL2099" s="72">
        <v>1289</v>
      </c>
      <c r="AM2099" s="72">
        <v>1305</v>
      </c>
      <c r="AN2099" s="72">
        <v>62800</v>
      </c>
      <c r="AO2099" s="72">
        <v>1305</v>
      </c>
      <c r="AP2099" s="72">
        <v>1319</v>
      </c>
      <c r="AQ2099" s="72">
        <v>1292</v>
      </c>
      <c r="AR2099" s="72">
        <v>1318</v>
      </c>
      <c r="AS2099" s="72">
        <v>47200</v>
      </c>
      <c r="AT2099" s="72">
        <v>1315</v>
      </c>
      <c r="AU2099" s="72">
        <v>1324</v>
      </c>
      <c r="AV2099" s="72">
        <v>1300</v>
      </c>
      <c r="AW2099" s="72">
        <v>1324</v>
      </c>
      <c r="AX2099" s="72">
        <v>114800</v>
      </c>
      <c r="AY2099" s="72">
        <v>1320</v>
      </c>
      <c r="AZ2099" s="72">
        <v>1334</v>
      </c>
      <c r="BA2099" s="72">
        <v>1304</v>
      </c>
      <c r="BB2099" s="72">
        <v>1304</v>
      </c>
      <c r="BC2099" s="72">
        <v>101100</v>
      </c>
    </row>
    <row r="2100" spans="1:55" s="72" customFormat="1" ht="15">
      <c r="A2100" s="15" t="s">
        <v>18</v>
      </c>
      <c r="B2100" s="30">
        <v>42</v>
      </c>
      <c r="C2100" s="30">
        <v>5707</v>
      </c>
      <c r="D2100" s="10" t="s">
        <v>1231</v>
      </c>
      <c r="E2100" s="15" t="s">
        <v>20</v>
      </c>
      <c r="F2100" s="15" t="s">
        <v>1222</v>
      </c>
      <c r="G2100" s="50">
        <v>5090</v>
      </c>
      <c r="H2100" s="50">
        <v>180</v>
      </c>
      <c r="I2100" s="58">
        <v>3.6700000000000003E-2</v>
      </c>
      <c r="J2100" s="50">
        <v>281500</v>
      </c>
      <c r="K2100" s="50">
        <v>5100</v>
      </c>
      <c r="L2100" s="53">
        <v>4930</v>
      </c>
      <c r="M2100" s="63">
        <f t="shared" si="237"/>
        <v>5.8823529411764705E-2</v>
      </c>
      <c r="N2100" s="42" t="str">
        <f>IFERROR(VLOOKUP(C2100, マスタ!$E$2:$G$33, 3, TRUE), "")</f>
        <v>非鉄金属</v>
      </c>
      <c r="O2100" s="15" t="str">
        <f>IF(F2100 = "", "", TEXT( WORKDAY(TEXT(LEFT(F2100, FIND("(", F2100) - 1), "yyyy/mm/dd"), 1, マスタ!$A$2:$A$106), "yyyymmdd"))</f>
        <v>20171004</v>
      </c>
      <c r="P2100" s="16">
        <v>43012</v>
      </c>
      <c r="Q2100" s="56">
        <v>5190</v>
      </c>
      <c r="R2100" s="56">
        <v>5190</v>
      </c>
      <c r="S2100" s="56">
        <v>5070</v>
      </c>
      <c r="T2100" s="15" t="str">
        <f t="shared" si="238"/>
        <v>無</v>
      </c>
      <c r="U2100" s="15" t="str">
        <f t="shared" si="239"/>
        <v>有</v>
      </c>
      <c r="V2100" s="67">
        <f t="shared" si="240"/>
        <v>1.9646365422396839E-2</v>
      </c>
      <c r="W2100" s="17" t="s">
        <v>966</v>
      </c>
      <c r="X2100" s="46">
        <v>-50</v>
      </c>
      <c r="Y2100" s="71">
        <f t="shared" si="241"/>
        <v>-9.8231827111984273</v>
      </c>
      <c r="Z2100" s="72">
        <v>5190</v>
      </c>
      <c r="AA2100" s="72">
        <v>5190</v>
      </c>
      <c r="AB2100" s="72">
        <v>5120</v>
      </c>
      <c r="AC2100" s="72">
        <v>5120</v>
      </c>
      <c r="AD2100" s="72">
        <v>46500</v>
      </c>
      <c r="AE2100" s="72">
        <v>5120</v>
      </c>
      <c r="AF2100" s="72">
        <v>5140</v>
      </c>
      <c r="AG2100" s="72">
        <v>5110</v>
      </c>
      <c r="AH2100" s="72">
        <v>5120</v>
      </c>
      <c r="AI2100" s="72">
        <v>7100</v>
      </c>
      <c r="AJ2100" s="72">
        <v>5120</v>
      </c>
      <c r="AK2100" s="72">
        <v>5140</v>
      </c>
      <c r="AL2100" s="72">
        <v>5120</v>
      </c>
      <c r="AM2100" s="72">
        <v>5140</v>
      </c>
      <c r="AN2100" s="72">
        <v>4400</v>
      </c>
      <c r="AO2100" s="72">
        <v>5130</v>
      </c>
      <c r="AP2100" s="72">
        <v>5130</v>
      </c>
      <c r="AQ2100" s="72">
        <v>5120</v>
      </c>
      <c r="AR2100" s="72">
        <v>5130</v>
      </c>
      <c r="AS2100" s="72">
        <v>3300</v>
      </c>
      <c r="AT2100" s="72">
        <v>5120</v>
      </c>
      <c r="AU2100" s="72">
        <v>5120</v>
      </c>
      <c r="AV2100" s="72">
        <v>5100</v>
      </c>
      <c r="AW2100" s="72">
        <v>5110</v>
      </c>
      <c r="AX2100" s="72">
        <v>11900</v>
      </c>
      <c r="AY2100" s="72">
        <v>5110</v>
      </c>
      <c r="AZ2100" s="72">
        <v>5120</v>
      </c>
      <c r="BA2100" s="72">
        <v>5110</v>
      </c>
      <c r="BB2100" s="72">
        <v>5120</v>
      </c>
      <c r="BC2100" s="72">
        <v>1500</v>
      </c>
    </row>
    <row r="2101" spans="1:55" s="72" customFormat="1" ht="15">
      <c r="A2101" s="15" t="s">
        <v>18</v>
      </c>
      <c r="B2101" s="30">
        <v>43</v>
      </c>
      <c r="C2101" s="30">
        <v>3656</v>
      </c>
      <c r="D2101" s="10" t="s">
        <v>124</v>
      </c>
      <c r="E2101" s="15" t="s">
        <v>20</v>
      </c>
      <c r="F2101" s="15" t="s">
        <v>1222</v>
      </c>
      <c r="G2101" s="50">
        <v>1743</v>
      </c>
      <c r="H2101" s="50">
        <v>61</v>
      </c>
      <c r="I2101" s="58">
        <v>3.6299999999999999E-2</v>
      </c>
      <c r="J2101" s="50">
        <v>4405600</v>
      </c>
      <c r="K2101" s="50">
        <v>1766</v>
      </c>
      <c r="L2101" s="53">
        <v>1703</v>
      </c>
      <c r="M2101" s="63">
        <f t="shared" si="237"/>
        <v>0.36507936507936506</v>
      </c>
      <c r="N2101" s="42" t="str">
        <f>IFERROR(VLOOKUP(C2101, マスタ!$E$2:$G$33, 3, TRUE), "")</f>
        <v>36</v>
      </c>
      <c r="O2101" s="15" t="str">
        <f>IF(F2101 = "", "", TEXT( WORKDAY(TEXT(LEFT(F2101, FIND("(", F2101) - 1), "yyyy/mm/dd"), 1, マスタ!$A$2:$A$106), "yyyymmdd"))</f>
        <v>20171004</v>
      </c>
      <c r="P2101" s="16">
        <v>43012</v>
      </c>
      <c r="Q2101" s="56">
        <v>1755</v>
      </c>
      <c r="R2101" s="56">
        <v>1766</v>
      </c>
      <c r="S2101" s="56">
        <v>1689</v>
      </c>
      <c r="T2101" s="15" t="str">
        <f t="shared" si="238"/>
        <v>無</v>
      </c>
      <c r="U2101" s="15" t="str">
        <f t="shared" si="239"/>
        <v>有</v>
      </c>
      <c r="V2101" s="67">
        <f t="shared" si="240"/>
        <v>6.8846815834766595E-3</v>
      </c>
      <c r="W2101" s="17" t="s">
        <v>966</v>
      </c>
      <c r="X2101" s="46">
        <v>-17</v>
      </c>
      <c r="Y2101" s="71">
        <f t="shared" si="241"/>
        <v>-9.7532989099254159</v>
      </c>
      <c r="Z2101" s="72">
        <v>1755</v>
      </c>
      <c r="AA2101" s="72">
        <v>1766</v>
      </c>
      <c r="AB2101" s="72">
        <v>1748</v>
      </c>
      <c r="AC2101" s="72">
        <v>1753</v>
      </c>
      <c r="AD2101" s="72">
        <v>292600</v>
      </c>
      <c r="AE2101" s="72">
        <v>1752</v>
      </c>
      <c r="AF2101" s="72">
        <v>1755</v>
      </c>
      <c r="AG2101" s="72">
        <v>1747</v>
      </c>
      <c r="AH2101" s="72">
        <v>1747</v>
      </c>
      <c r="AI2101" s="72">
        <v>72800</v>
      </c>
      <c r="AJ2101" s="72">
        <v>1747</v>
      </c>
      <c r="AK2101" s="72">
        <v>1748</v>
      </c>
      <c r="AL2101" s="72">
        <v>1731</v>
      </c>
      <c r="AM2101" s="72">
        <v>1736</v>
      </c>
      <c r="AN2101" s="72">
        <v>120200</v>
      </c>
      <c r="AO2101" s="72">
        <v>1736</v>
      </c>
      <c r="AP2101" s="72">
        <v>1736</v>
      </c>
      <c r="AQ2101" s="72">
        <v>1720</v>
      </c>
      <c r="AR2101" s="72">
        <v>1729</v>
      </c>
      <c r="AS2101" s="72">
        <v>93700</v>
      </c>
      <c r="AT2101" s="72">
        <v>1728</v>
      </c>
      <c r="AU2101" s="72">
        <v>1729</v>
      </c>
      <c r="AV2101" s="72">
        <v>1721</v>
      </c>
      <c r="AW2101" s="72">
        <v>1726</v>
      </c>
      <c r="AX2101" s="72">
        <v>69300</v>
      </c>
      <c r="AY2101" s="72">
        <v>1727</v>
      </c>
      <c r="AZ2101" s="72">
        <v>1739</v>
      </c>
      <c r="BA2101" s="72">
        <v>1725</v>
      </c>
      <c r="BB2101" s="72">
        <v>1739</v>
      </c>
      <c r="BC2101" s="72">
        <v>84200</v>
      </c>
    </row>
    <row r="2102" spans="1:55" s="72" customFormat="1" ht="15">
      <c r="A2102" s="15" t="s">
        <v>18</v>
      </c>
      <c r="B2102" s="30">
        <v>45</v>
      </c>
      <c r="C2102" s="30">
        <v>8830</v>
      </c>
      <c r="D2102" s="10" t="s">
        <v>1232</v>
      </c>
      <c r="E2102" s="15" t="s">
        <v>20</v>
      </c>
      <c r="F2102" s="15" t="s">
        <v>1222</v>
      </c>
      <c r="G2102" s="50">
        <v>3508</v>
      </c>
      <c r="H2102" s="50">
        <v>119</v>
      </c>
      <c r="I2102" s="58">
        <v>3.5099999999999999E-2</v>
      </c>
      <c r="J2102" s="50">
        <v>2827000</v>
      </c>
      <c r="K2102" s="50">
        <v>3513</v>
      </c>
      <c r="L2102" s="53">
        <v>3431</v>
      </c>
      <c r="M2102" s="63">
        <f t="shared" si="237"/>
        <v>6.097560975609756E-2</v>
      </c>
      <c r="N2102" s="42" t="str">
        <f>IFERROR(VLOOKUP(C2102, マスタ!$E$2:$G$33, 3, TRUE), "")</f>
        <v>不動産</v>
      </c>
      <c r="O2102" s="15" t="str">
        <f>IF(F2102 = "", "", TEXT( WORKDAY(TEXT(LEFT(F2102, FIND("(", F2102) - 1), "yyyy/mm/dd"), 1, マスタ!$A$2:$A$106), "yyyymmdd"))</f>
        <v>20171004</v>
      </c>
      <c r="P2102" s="16">
        <v>43012</v>
      </c>
      <c r="Q2102" s="56">
        <v>3508</v>
      </c>
      <c r="R2102" s="56">
        <v>3521</v>
      </c>
      <c r="S2102" s="56">
        <v>3449</v>
      </c>
      <c r="T2102" s="15" t="str">
        <f t="shared" si="238"/>
        <v>無</v>
      </c>
      <c r="U2102" s="15" t="str">
        <f t="shared" si="239"/>
        <v>有</v>
      </c>
      <c r="V2102" s="67">
        <f t="shared" si="240"/>
        <v>0</v>
      </c>
      <c r="W2102" s="17" t="s">
        <v>969</v>
      </c>
      <c r="X2102" s="46">
        <v>-11</v>
      </c>
      <c r="Y2102" s="71">
        <f t="shared" si="241"/>
        <v>-3.1356898517673888</v>
      </c>
      <c r="Z2102" s="72">
        <v>3508</v>
      </c>
      <c r="AA2102" s="72">
        <v>3521</v>
      </c>
      <c r="AB2102" s="72">
        <v>3503</v>
      </c>
      <c r="AC2102" s="72">
        <v>3503</v>
      </c>
      <c r="AD2102" s="72">
        <v>121000</v>
      </c>
      <c r="AE2102" s="72">
        <v>3504</v>
      </c>
      <c r="AF2102" s="72">
        <v>3509</v>
      </c>
      <c r="AG2102" s="72">
        <v>3501</v>
      </c>
      <c r="AH2102" s="72">
        <v>3509</v>
      </c>
      <c r="AI2102" s="72">
        <v>33000</v>
      </c>
      <c r="AJ2102" s="72">
        <v>3509</v>
      </c>
      <c r="AK2102" s="72">
        <v>3509</v>
      </c>
      <c r="AL2102" s="72">
        <v>3502</v>
      </c>
      <c r="AM2102" s="72">
        <v>3502</v>
      </c>
      <c r="AN2102" s="72">
        <v>15000</v>
      </c>
      <c r="AO2102" s="72">
        <v>3500</v>
      </c>
      <c r="AP2102" s="72">
        <v>3503</v>
      </c>
      <c r="AQ2102" s="72">
        <v>3492</v>
      </c>
      <c r="AR2102" s="72">
        <v>3496</v>
      </c>
      <c r="AS2102" s="72">
        <v>33000</v>
      </c>
      <c r="AT2102" s="72">
        <v>3496</v>
      </c>
      <c r="AU2102" s="72">
        <v>3497</v>
      </c>
      <c r="AV2102" s="72">
        <v>3494</v>
      </c>
      <c r="AW2102" s="72">
        <v>3497</v>
      </c>
      <c r="AX2102" s="72">
        <v>12000</v>
      </c>
      <c r="AY2102" s="72">
        <v>3496</v>
      </c>
      <c r="AZ2102" s="72">
        <v>3497</v>
      </c>
      <c r="BA2102" s="72">
        <v>3488</v>
      </c>
      <c r="BB2102" s="72">
        <v>3490</v>
      </c>
      <c r="BC2102" s="72">
        <v>34000</v>
      </c>
    </row>
    <row r="2103" spans="1:55" s="72" customFormat="1" ht="15">
      <c r="A2103" s="15" t="s">
        <v>18</v>
      </c>
      <c r="B2103" s="30">
        <v>47</v>
      </c>
      <c r="C2103" s="30">
        <v>6037</v>
      </c>
      <c r="D2103" s="10" t="s">
        <v>257</v>
      </c>
      <c r="E2103" s="15" t="s">
        <v>20</v>
      </c>
      <c r="F2103" s="15" t="s">
        <v>1222</v>
      </c>
      <c r="G2103" s="50">
        <v>2487</v>
      </c>
      <c r="H2103" s="50">
        <v>81</v>
      </c>
      <c r="I2103" s="58">
        <v>3.3700000000000001E-2</v>
      </c>
      <c r="J2103" s="50">
        <v>36500</v>
      </c>
      <c r="K2103" s="50">
        <v>2490</v>
      </c>
      <c r="L2103" s="53">
        <v>2384</v>
      </c>
      <c r="M2103" s="63">
        <f t="shared" si="237"/>
        <v>2.8301886792452831E-2</v>
      </c>
      <c r="N2103" s="42" t="str">
        <f>IFERROR(VLOOKUP(C2103, マスタ!$E$2:$G$33, 3, TRUE), "")</f>
        <v>機械</v>
      </c>
      <c r="O2103" s="15" t="str">
        <f>IF(F2103 = "", "", TEXT( WORKDAY(TEXT(LEFT(F2103, FIND("(", F2103) - 1), "yyyy/mm/dd"), 1, マスタ!$A$2:$A$106), "yyyymmdd"))</f>
        <v>20171004</v>
      </c>
      <c r="P2103" s="16">
        <v>43012</v>
      </c>
      <c r="Q2103" s="56">
        <v>2477</v>
      </c>
      <c r="R2103" s="56">
        <v>2477</v>
      </c>
      <c r="S2103" s="56">
        <v>2428</v>
      </c>
      <c r="T2103" s="15" t="str">
        <f t="shared" si="238"/>
        <v>無</v>
      </c>
      <c r="U2103" s="15" t="str">
        <f t="shared" si="239"/>
        <v>有</v>
      </c>
      <c r="V2103" s="67">
        <f t="shared" si="240"/>
        <v>-4.0209087253719744E-3</v>
      </c>
      <c r="W2103" s="17" t="s">
        <v>966</v>
      </c>
      <c r="X2103" s="46">
        <v>-24</v>
      </c>
      <c r="Y2103" s="71">
        <f t="shared" si="241"/>
        <v>-9.6501809408926409</v>
      </c>
      <c r="Z2103" s="72">
        <v>2477</v>
      </c>
      <c r="AA2103" s="72">
        <v>2477</v>
      </c>
      <c r="AB2103" s="72">
        <v>2477</v>
      </c>
      <c r="AC2103" s="72">
        <v>2477</v>
      </c>
      <c r="AD2103" s="72">
        <v>600</v>
      </c>
      <c r="AI2103" s="72">
        <v>0</v>
      </c>
      <c r="AJ2103" s="72">
        <v>2451</v>
      </c>
      <c r="AK2103" s="72">
        <v>2451</v>
      </c>
      <c r="AL2103" s="72">
        <v>2451</v>
      </c>
      <c r="AM2103" s="72">
        <v>2451</v>
      </c>
      <c r="AN2103" s="72">
        <v>100</v>
      </c>
      <c r="AO2103" s="72">
        <v>2443</v>
      </c>
      <c r="AP2103" s="72">
        <v>2443</v>
      </c>
      <c r="AQ2103" s="72">
        <v>2433</v>
      </c>
      <c r="AR2103" s="72">
        <v>2433</v>
      </c>
      <c r="AS2103" s="72">
        <v>400</v>
      </c>
      <c r="AX2103" s="72">
        <v>0</v>
      </c>
      <c r="BC2103" s="72">
        <v>0</v>
      </c>
    </row>
    <row r="2104" spans="1:55" s="72" customFormat="1" ht="15">
      <c r="A2104" s="15" t="s">
        <v>18</v>
      </c>
      <c r="B2104" s="30">
        <v>49</v>
      </c>
      <c r="C2104" s="30">
        <v>7717</v>
      </c>
      <c r="D2104" s="10" t="s">
        <v>1233</v>
      </c>
      <c r="E2104" s="15" t="s">
        <v>20</v>
      </c>
      <c r="F2104" s="15" t="s">
        <v>1222</v>
      </c>
      <c r="G2104" s="50">
        <v>19400</v>
      </c>
      <c r="H2104" s="50">
        <v>630</v>
      </c>
      <c r="I2104" s="58">
        <v>3.3599999999999998E-2</v>
      </c>
      <c r="J2104" s="50">
        <v>411900</v>
      </c>
      <c r="K2104" s="50">
        <v>19600</v>
      </c>
      <c r="L2104" s="53">
        <v>18820</v>
      </c>
      <c r="M2104" s="63">
        <f t="shared" si="237"/>
        <v>0.25641025641025639</v>
      </c>
      <c r="N2104" s="42" t="str">
        <f>IFERROR(VLOOKUP(C2104, マスタ!$E$2:$G$33, 3, TRUE), "")</f>
        <v>精密機械</v>
      </c>
      <c r="O2104" s="15" t="str">
        <f>IF(F2104 = "", "", TEXT( WORKDAY(TEXT(LEFT(F2104, FIND("(", F2104) - 1), "yyyy/mm/dd"), 1, マスタ!$A$2:$A$106), "yyyymmdd"))</f>
        <v>20171004</v>
      </c>
      <c r="P2104" s="16">
        <v>43012</v>
      </c>
      <c r="Q2104" s="56">
        <v>19360</v>
      </c>
      <c r="R2104" s="56">
        <v>19420</v>
      </c>
      <c r="S2104" s="56">
        <v>18980</v>
      </c>
      <c r="T2104" s="15" t="str">
        <f t="shared" si="238"/>
        <v>無</v>
      </c>
      <c r="U2104" s="15" t="str">
        <f t="shared" si="239"/>
        <v>有</v>
      </c>
      <c r="V2104" s="67">
        <f t="shared" si="240"/>
        <v>-2.0618556701030855E-3</v>
      </c>
      <c r="W2104" s="17" t="s">
        <v>966</v>
      </c>
      <c r="X2104" s="46">
        <v>-194</v>
      </c>
      <c r="Y2104" s="71">
        <f t="shared" si="241"/>
        <v>-10</v>
      </c>
      <c r="Z2104" s="72">
        <v>19360</v>
      </c>
      <c r="AA2104" s="72">
        <v>19420</v>
      </c>
      <c r="AB2104" s="72">
        <v>19280</v>
      </c>
      <c r="AC2104" s="72">
        <v>19350</v>
      </c>
      <c r="AD2104" s="72">
        <v>24300</v>
      </c>
      <c r="AE2104" s="72">
        <v>19330</v>
      </c>
      <c r="AF2104" s="72">
        <v>19350</v>
      </c>
      <c r="AG2104" s="72">
        <v>19260</v>
      </c>
      <c r="AH2104" s="72">
        <v>19260</v>
      </c>
      <c r="AI2104" s="72">
        <v>14600</v>
      </c>
      <c r="AJ2104" s="72">
        <v>19260</v>
      </c>
      <c r="AK2104" s="72">
        <v>19270</v>
      </c>
      <c r="AL2104" s="72">
        <v>19140</v>
      </c>
      <c r="AM2104" s="72">
        <v>19190</v>
      </c>
      <c r="AN2104" s="72">
        <v>18500</v>
      </c>
      <c r="AO2104" s="72">
        <v>19190</v>
      </c>
      <c r="AP2104" s="72">
        <v>19250</v>
      </c>
      <c r="AQ2104" s="72">
        <v>19160</v>
      </c>
      <c r="AR2104" s="72">
        <v>19220</v>
      </c>
      <c r="AS2104" s="72">
        <v>9100</v>
      </c>
      <c r="AT2104" s="72">
        <v>19200</v>
      </c>
      <c r="AU2104" s="72">
        <v>19210</v>
      </c>
      <c r="AV2104" s="72">
        <v>19180</v>
      </c>
      <c r="AW2104" s="72">
        <v>19210</v>
      </c>
      <c r="AX2104" s="72">
        <v>4600</v>
      </c>
      <c r="AY2104" s="72">
        <v>19230</v>
      </c>
      <c r="AZ2104" s="72">
        <v>19330</v>
      </c>
      <c r="BA2104" s="72">
        <v>19210</v>
      </c>
      <c r="BB2104" s="72">
        <v>19260</v>
      </c>
      <c r="BC2104" s="72">
        <v>7900</v>
      </c>
    </row>
    <row r="2105" spans="1:55" s="72" customFormat="1" ht="15">
      <c r="A2105" s="15" t="s">
        <v>18</v>
      </c>
      <c r="B2105" s="30">
        <v>50</v>
      </c>
      <c r="C2105" s="30">
        <v>4323</v>
      </c>
      <c r="D2105" s="10" t="s">
        <v>42</v>
      </c>
      <c r="E2105" s="15" t="s">
        <v>20</v>
      </c>
      <c r="F2105" s="15" t="s">
        <v>1222</v>
      </c>
      <c r="G2105" s="50">
        <v>1386</v>
      </c>
      <c r="H2105" s="50">
        <v>45</v>
      </c>
      <c r="I2105" s="58">
        <v>3.3599999999999998E-2</v>
      </c>
      <c r="J2105" s="50">
        <v>32700</v>
      </c>
      <c r="K2105" s="50">
        <v>1387</v>
      </c>
      <c r="L2105" s="53">
        <v>1324</v>
      </c>
      <c r="M2105" s="63">
        <f t="shared" si="237"/>
        <v>1.5873015873015872E-2</v>
      </c>
      <c r="N2105" s="42" t="str">
        <f>IFERROR(VLOOKUP(C2105, マスタ!$E$2:$G$33, 3, TRUE), "")</f>
        <v>化学・医薬品</v>
      </c>
      <c r="O2105" s="15" t="str">
        <f>IF(F2105 = "", "", TEXT( WORKDAY(TEXT(LEFT(F2105, FIND("(", F2105) - 1), "yyyy/mm/dd"), 1, マスタ!$A$2:$A$106), "yyyymmdd"))</f>
        <v>20171004</v>
      </c>
      <c r="P2105" s="16">
        <v>43012</v>
      </c>
      <c r="Q2105" s="56">
        <v>1389</v>
      </c>
      <c r="R2105" s="56">
        <v>1389</v>
      </c>
      <c r="S2105" s="56">
        <v>1362</v>
      </c>
      <c r="T2105" s="15" t="str">
        <f t="shared" si="238"/>
        <v>無</v>
      </c>
      <c r="U2105" s="15" t="str">
        <f t="shared" si="239"/>
        <v>有</v>
      </c>
      <c r="V2105" s="67">
        <f t="shared" si="240"/>
        <v>2.1645021645022577E-3</v>
      </c>
      <c r="W2105" s="17" t="s">
        <v>966</v>
      </c>
      <c r="X2105" s="46">
        <v>-13</v>
      </c>
      <c r="Y2105" s="71">
        <f t="shared" si="241"/>
        <v>-9.3795093795093791</v>
      </c>
      <c r="Z2105" s="72">
        <v>1389</v>
      </c>
      <c r="AA2105" s="72">
        <v>1389</v>
      </c>
      <c r="AB2105" s="72">
        <v>1386</v>
      </c>
      <c r="AC2105" s="72">
        <v>1386</v>
      </c>
      <c r="AD2105" s="72">
        <v>500</v>
      </c>
      <c r="AE2105" s="72">
        <v>1375</v>
      </c>
      <c r="AF2105" s="72">
        <v>1375</v>
      </c>
      <c r="AG2105" s="72">
        <v>1375</v>
      </c>
      <c r="AH2105" s="72">
        <v>1375</v>
      </c>
      <c r="AI2105" s="72">
        <v>100</v>
      </c>
      <c r="AJ2105" s="72">
        <v>1364</v>
      </c>
      <c r="AK2105" s="72">
        <v>1364</v>
      </c>
      <c r="AL2105" s="72">
        <v>1364</v>
      </c>
      <c r="AM2105" s="72">
        <v>1364</v>
      </c>
      <c r="AN2105" s="72">
        <v>100</v>
      </c>
      <c r="AS2105" s="72">
        <v>0</v>
      </c>
      <c r="AT2105" s="72">
        <v>1362</v>
      </c>
      <c r="AU2105" s="72">
        <v>1362</v>
      </c>
      <c r="AV2105" s="72">
        <v>1362</v>
      </c>
      <c r="AW2105" s="72">
        <v>1362</v>
      </c>
      <c r="AX2105" s="72">
        <v>100</v>
      </c>
      <c r="AY2105" s="72">
        <v>1370</v>
      </c>
      <c r="AZ2105" s="72">
        <v>1372</v>
      </c>
      <c r="BA2105" s="72">
        <v>1370</v>
      </c>
      <c r="BB2105" s="72">
        <v>1372</v>
      </c>
      <c r="BC2105" s="72">
        <v>300</v>
      </c>
    </row>
    <row r="2106" spans="1:55" s="72" customFormat="1" ht="15">
      <c r="A2106" s="15" t="s">
        <v>18</v>
      </c>
      <c r="B2106" s="30">
        <v>2</v>
      </c>
      <c r="C2106" s="30">
        <v>6208</v>
      </c>
      <c r="D2106" s="10" t="s">
        <v>55</v>
      </c>
      <c r="E2106" s="15" t="s">
        <v>20</v>
      </c>
      <c r="F2106" s="15" t="s">
        <v>1234</v>
      </c>
      <c r="G2106" s="50">
        <v>3490</v>
      </c>
      <c r="H2106" s="50">
        <v>504</v>
      </c>
      <c r="I2106" s="58">
        <v>0.16880000000000001</v>
      </c>
      <c r="J2106" s="50">
        <v>3787000</v>
      </c>
      <c r="K2106" s="50">
        <v>3490</v>
      </c>
      <c r="L2106" s="53">
        <v>2971</v>
      </c>
      <c r="M2106" s="63">
        <f t="shared" si="237"/>
        <v>0</v>
      </c>
      <c r="N2106" s="42" t="str">
        <f>IFERROR(VLOOKUP(C2106, マスタ!$E$2:$G$33, 3, TRUE), "")</f>
        <v>機械</v>
      </c>
      <c r="O2106" s="15" t="str">
        <f>IF(F2106 = "", "", TEXT( WORKDAY(TEXT(LEFT(F2106, FIND("(", F2106) - 1), "yyyy/mm/dd"), 1, マスタ!$A$2:$A$106), "yyyymmdd"))</f>
        <v>20171005</v>
      </c>
      <c r="P2106" s="16">
        <v>43013</v>
      </c>
      <c r="Q2106" s="56">
        <v>3615</v>
      </c>
      <c r="R2106" s="56">
        <v>4145</v>
      </c>
      <c r="S2106" s="56">
        <v>3300</v>
      </c>
      <c r="T2106" s="15" t="str">
        <f t="shared" si="238"/>
        <v>有</v>
      </c>
      <c r="U2106" s="15" t="str">
        <f t="shared" si="239"/>
        <v>有</v>
      </c>
      <c r="V2106" s="67">
        <f t="shared" si="240"/>
        <v>3.5816618911174825E-2</v>
      </c>
      <c r="W2106" s="17" t="s">
        <v>966</v>
      </c>
      <c r="X2106" s="46">
        <v>-34</v>
      </c>
      <c r="Y2106" s="71">
        <f t="shared" si="241"/>
        <v>-9.7421203438395416</v>
      </c>
      <c r="Z2106" s="72">
        <v>3615</v>
      </c>
      <c r="AA2106" s="72">
        <v>3620</v>
      </c>
      <c r="AB2106" s="72">
        <v>3300</v>
      </c>
      <c r="AC2106" s="72">
        <v>3435</v>
      </c>
      <c r="AD2106" s="72">
        <v>418400</v>
      </c>
      <c r="AE2106" s="72">
        <v>3435</v>
      </c>
      <c r="AF2106" s="72">
        <v>3545</v>
      </c>
      <c r="AG2106" s="72">
        <v>3360</v>
      </c>
      <c r="AH2106" s="72">
        <v>3535</v>
      </c>
      <c r="AI2106" s="72">
        <v>216800</v>
      </c>
      <c r="AJ2106" s="72">
        <v>3535</v>
      </c>
      <c r="AK2106" s="72">
        <v>3550</v>
      </c>
      <c r="AL2106" s="72">
        <v>3480</v>
      </c>
      <c r="AM2106" s="72">
        <v>3530</v>
      </c>
      <c r="AN2106" s="72">
        <v>164800</v>
      </c>
      <c r="AO2106" s="72">
        <v>3530</v>
      </c>
      <c r="AP2106" s="72">
        <v>3535</v>
      </c>
      <c r="AQ2106" s="72">
        <v>3470</v>
      </c>
      <c r="AR2106" s="72">
        <v>3505</v>
      </c>
      <c r="AS2106" s="72">
        <v>96900</v>
      </c>
      <c r="AT2106" s="72">
        <v>3510</v>
      </c>
      <c r="AU2106" s="72">
        <v>3520</v>
      </c>
      <c r="AV2106" s="72">
        <v>3480</v>
      </c>
      <c r="AW2106" s="72">
        <v>3480</v>
      </c>
      <c r="AX2106" s="72">
        <v>64400</v>
      </c>
      <c r="AY2106" s="72">
        <v>3485</v>
      </c>
      <c r="AZ2106" s="72">
        <v>3490</v>
      </c>
      <c r="BA2106" s="72">
        <v>3430</v>
      </c>
      <c r="BB2106" s="72">
        <v>3450</v>
      </c>
      <c r="BC2106" s="72">
        <v>67300</v>
      </c>
    </row>
    <row r="2107" spans="1:55" s="72" customFormat="1" ht="27">
      <c r="A2107" s="15" t="s">
        <v>18</v>
      </c>
      <c r="B2107" s="30">
        <v>3</v>
      </c>
      <c r="C2107" s="30">
        <v>3454</v>
      </c>
      <c r="D2107" s="10" t="s">
        <v>139</v>
      </c>
      <c r="E2107" s="15" t="s">
        <v>20</v>
      </c>
      <c r="F2107" s="15" t="s">
        <v>1234</v>
      </c>
      <c r="G2107" s="50">
        <v>1103</v>
      </c>
      <c r="H2107" s="50">
        <v>150</v>
      </c>
      <c r="I2107" s="58">
        <v>0.15740000000000001</v>
      </c>
      <c r="J2107" s="50">
        <v>666500</v>
      </c>
      <c r="K2107" s="50">
        <v>1103</v>
      </c>
      <c r="L2107" s="53">
        <v>959</v>
      </c>
      <c r="M2107" s="63">
        <f t="shared" si="237"/>
        <v>0</v>
      </c>
      <c r="N2107" s="42" t="str">
        <f>IFERROR(VLOOKUP(C2107, マスタ!$E$2:$G$33, 3, TRUE), "")</f>
        <v>繊維製品</v>
      </c>
      <c r="O2107" s="15" t="str">
        <f>IF(F2107 = "", "", TEXT( WORKDAY(TEXT(LEFT(F2107, FIND("(", F2107) - 1), "yyyy/mm/dd"), 1, マスタ!$A$2:$A$106), "yyyymmdd"))</f>
        <v>20171005</v>
      </c>
      <c r="P2107" s="16">
        <v>43013</v>
      </c>
      <c r="Q2107" s="56">
        <v>1104</v>
      </c>
      <c r="R2107" s="56">
        <v>1126</v>
      </c>
      <c r="S2107" s="56">
        <v>1054</v>
      </c>
      <c r="T2107" s="15" t="str">
        <f t="shared" si="238"/>
        <v>有</v>
      </c>
      <c r="U2107" s="15" t="str">
        <f t="shared" si="239"/>
        <v>有</v>
      </c>
      <c r="V2107" s="67">
        <f t="shared" si="240"/>
        <v>9.0661831368987755E-4</v>
      </c>
      <c r="W2107" s="17" t="s">
        <v>966</v>
      </c>
      <c r="X2107" s="46">
        <v>-11</v>
      </c>
      <c r="Y2107" s="71">
        <f t="shared" si="241"/>
        <v>-9.9728014505893015</v>
      </c>
      <c r="Z2107" s="72">
        <v>1104</v>
      </c>
      <c r="AA2107" s="72">
        <v>1106</v>
      </c>
      <c r="AB2107" s="72">
        <v>1070</v>
      </c>
      <c r="AC2107" s="72">
        <v>1081</v>
      </c>
      <c r="AD2107" s="72">
        <v>163700</v>
      </c>
      <c r="AE2107" s="72">
        <v>1081</v>
      </c>
      <c r="AF2107" s="72">
        <v>1095</v>
      </c>
      <c r="AG2107" s="72">
        <v>1081</v>
      </c>
      <c r="AH2107" s="72">
        <v>1086</v>
      </c>
      <c r="AI2107" s="72">
        <v>19600</v>
      </c>
      <c r="AJ2107" s="72">
        <v>1089</v>
      </c>
      <c r="AK2107" s="72">
        <v>1093</v>
      </c>
      <c r="AL2107" s="72">
        <v>1086</v>
      </c>
      <c r="AM2107" s="72">
        <v>1093</v>
      </c>
      <c r="AN2107" s="72">
        <v>7500</v>
      </c>
      <c r="AO2107" s="72">
        <v>1092</v>
      </c>
      <c r="AP2107" s="72">
        <v>1126</v>
      </c>
      <c r="AQ2107" s="72">
        <v>1090</v>
      </c>
      <c r="AR2107" s="72">
        <v>1123</v>
      </c>
      <c r="AS2107" s="72">
        <v>63200</v>
      </c>
      <c r="AT2107" s="72">
        <v>1120</v>
      </c>
      <c r="AU2107" s="72">
        <v>1120</v>
      </c>
      <c r="AV2107" s="72">
        <v>1089</v>
      </c>
      <c r="AW2107" s="72">
        <v>1103</v>
      </c>
      <c r="AX2107" s="72">
        <v>39100</v>
      </c>
      <c r="AY2107" s="72">
        <v>1102</v>
      </c>
      <c r="AZ2107" s="72">
        <v>1118</v>
      </c>
      <c r="BA2107" s="72">
        <v>1100</v>
      </c>
      <c r="BB2107" s="72">
        <v>1107</v>
      </c>
      <c r="BC2107" s="72">
        <v>37400</v>
      </c>
    </row>
    <row r="2108" spans="1:55" s="72" customFormat="1" ht="27">
      <c r="A2108" s="15" t="s">
        <v>18</v>
      </c>
      <c r="B2108" s="30">
        <v>5</v>
      </c>
      <c r="C2108" s="30">
        <v>3053</v>
      </c>
      <c r="D2108" s="10" t="s">
        <v>1073</v>
      </c>
      <c r="E2108" s="15" t="s">
        <v>20</v>
      </c>
      <c r="F2108" s="15" t="s">
        <v>1234</v>
      </c>
      <c r="G2108" s="50">
        <v>5950</v>
      </c>
      <c r="H2108" s="50">
        <v>480</v>
      </c>
      <c r="I2108" s="58">
        <v>8.7800000000000003E-2</v>
      </c>
      <c r="J2108" s="50">
        <v>1435700</v>
      </c>
      <c r="K2108" s="50">
        <v>5970</v>
      </c>
      <c r="L2108" s="53">
        <v>5630</v>
      </c>
      <c r="M2108" s="63">
        <f t="shared" si="237"/>
        <v>5.8823529411764705E-2</v>
      </c>
      <c r="N2108" s="42" t="str">
        <f>IFERROR(VLOOKUP(C2108, マスタ!$E$2:$G$33, 3, TRUE), "")</f>
        <v>繊維製品</v>
      </c>
      <c r="O2108" s="15" t="str">
        <f>IF(F2108 = "", "", TEXT( WORKDAY(TEXT(LEFT(F2108, FIND("(", F2108) - 1), "yyyy/mm/dd"), 1, マスタ!$A$2:$A$106), "yyyymmdd"))</f>
        <v>20171005</v>
      </c>
      <c r="P2108" s="16">
        <v>43013</v>
      </c>
      <c r="Q2108" s="56">
        <v>5750</v>
      </c>
      <c r="R2108" s="56">
        <v>5830</v>
      </c>
      <c r="S2108" s="56">
        <v>5140</v>
      </c>
      <c r="T2108" s="15" t="str">
        <f t="shared" si="238"/>
        <v>有</v>
      </c>
      <c r="U2108" s="15" t="str">
        <f t="shared" si="239"/>
        <v>有</v>
      </c>
      <c r="V2108" s="67">
        <f t="shared" si="240"/>
        <v>-3.3613445378151252E-2</v>
      </c>
      <c r="W2108" s="17" t="s">
        <v>966</v>
      </c>
      <c r="X2108" s="46">
        <v>-59</v>
      </c>
      <c r="Y2108" s="71">
        <f t="shared" si="241"/>
        <v>-9.9159663865546221</v>
      </c>
      <c r="Z2108" s="72">
        <v>5750</v>
      </c>
      <c r="AA2108" s="72">
        <v>5790</v>
      </c>
      <c r="AB2108" s="72">
        <v>5570</v>
      </c>
      <c r="AC2108" s="72">
        <v>5700</v>
      </c>
      <c r="AD2108" s="72">
        <v>194900</v>
      </c>
      <c r="AE2108" s="72">
        <v>5700</v>
      </c>
      <c r="AF2108" s="72">
        <v>5830</v>
      </c>
      <c r="AG2108" s="72">
        <v>5680</v>
      </c>
      <c r="AH2108" s="72">
        <v>5820</v>
      </c>
      <c r="AI2108" s="72">
        <v>97200</v>
      </c>
      <c r="AJ2108" s="72">
        <v>5810</v>
      </c>
      <c r="AK2108" s="72">
        <v>5820</v>
      </c>
      <c r="AL2108" s="72">
        <v>5770</v>
      </c>
      <c r="AM2108" s="72">
        <v>5780</v>
      </c>
      <c r="AN2108" s="72">
        <v>22900</v>
      </c>
      <c r="AO2108" s="72">
        <v>5770</v>
      </c>
      <c r="AP2108" s="72">
        <v>5800</v>
      </c>
      <c r="AQ2108" s="72">
        <v>5650</v>
      </c>
      <c r="AR2108" s="72">
        <v>5690</v>
      </c>
      <c r="AS2108" s="72">
        <v>52700</v>
      </c>
      <c r="AT2108" s="72">
        <v>5690</v>
      </c>
      <c r="AU2108" s="72">
        <v>5730</v>
      </c>
      <c r="AV2108" s="72">
        <v>5670</v>
      </c>
      <c r="AW2108" s="72">
        <v>5680</v>
      </c>
      <c r="AX2108" s="72">
        <v>21200</v>
      </c>
      <c r="AY2108" s="72">
        <v>5680</v>
      </c>
      <c r="AZ2108" s="72">
        <v>5680</v>
      </c>
      <c r="BA2108" s="72">
        <v>5600</v>
      </c>
      <c r="BB2108" s="72">
        <v>5610</v>
      </c>
      <c r="BC2108" s="72">
        <v>33900</v>
      </c>
    </row>
    <row r="2109" spans="1:55" s="72" customFormat="1" ht="15">
      <c r="A2109" s="15" t="s">
        <v>18</v>
      </c>
      <c r="B2109" s="30">
        <v>6</v>
      </c>
      <c r="C2109" s="30">
        <v>2462</v>
      </c>
      <c r="D2109" s="10" t="s">
        <v>240</v>
      </c>
      <c r="E2109" s="15" t="s">
        <v>20</v>
      </c>
      <c r="F2109" s="15" t="s">
        <v>1234</v>
      </c>
      <c r="G2109" s="50">
        <v>2129</v>
      </c>
      <c r="H2109" s="50">
        <v>170</v>
      </c>
      <c r="I2109" s="58">
        <v>8.6800000000000002E-2</v>
      </c>
      <c r="J2109" s="50">
        <v>381400</v>
      </c>
      <c r="K2109" s="50">
        <v>2195</v>
      </c>
      <c r="L2109" s="53">
        <v>1959</v>
      </c>
      <c r="M2109" s="63">
        <f t="shared" si="237"/>
        <v>0.27966101694915252</v>
      </c>
      <c r="N2109" s="42" t="str">
        <f>IFERROR(VLOOKUP(C2109, マスタ!$E$2:$G$33, 3, TRUE), "")</f>
        <v>食品</v>
      </c>
      <c r="O2109" s="15" t="str">
        <f>IF(F2109 = "", "", TEXT( WORKDAY(TEXT(LEFT(F2109, FIND("(", F2109) - 1), "yyyy/mm/dd"), 1, マスタ!$A$2:$A$106), "yyyymmdd"))</f>
        <v>20171005</v>
      </c>
      <c r="P2109" s="16">
        <v>43013</v>
      </c>
      <c r="Q2109" s="56">
        <v>2119</v>
      </c>
      <c r="R2109" s="56">
        <v>2170</v>
      </c>
      <c r="S2109" s="56">
        <v>2095</v>
      </c>
      <c r="T2109" s="15" t="str">
        <f t="shared" si="238"/>
        <v>有</v>
      </c>
      <c r="U2109" s="15" t="str">
        <f t="shared" si="239"/>
        <v>有</v>
      </c>
      <c r="V2109" s="67">
        <f t="shared" si="240"/>
        <v>-4.6970408642554862E-3</v>
      </c>
      <c r="W2109" s="17" t="s">
        <v>966</v>
      </c>
      <c r="X2109" s="46">
        <v>-21</v>
      </c>
      <c r="Y2109" s="71">
        <f t="shared" si="241"/>
        <v>-9.8637858149365911</v>
      </c>
      <c r="Z2109" s="72">
        <v>2119</v>
      </c>
      <c r="AA2109" s="72">
        <v>2120</v>
      </c>
      <c r="AB2109" s="72">
        <v>2095</v>
      </c>
      <c r="AC2109" s="72">
        <v>2120</v>
      </c>
      <c r="AD2109" s="72">
        <v>11600</v>
      </c>
      <c r="AE2109" s="72">
        <v>2120</v>
      </c>
      <c r="AF2109" s="72">
        <v>2120</v>
      </c>
      <c r="AG2109" s="72">
        <v>2110</v>
      </c>
      <c r="AH2109" s="72">
        <v>2112</v>
      </c>
      <c r="AI2109" s="72">
        <v>1500</v>
      </c>
      <c r="AJ2109" s="72">
        <v>2117</v>
      </c>
      <c r="AK2109" s="72">
        <v>2143</v>
      </c>
      <c r="AL2109" s="72">
        <v>2117</v>
      </c>
      <c r="AM2109" s="72">
        <v>2136</v>
      </c>
      <c r="AN2109" s="72">
        <v>4200</v>
      </c>
      <c r="AO2109" s="72">
        <v>2136</v>
      </c>
      <c r="AP2109" s="72">
        <v>2150</v>
      </c>
      <c r="AQ2109" s="72">
        <v>2136</v>
      </c>
      <c r="AR2109" s="72">
        <v>2150</v>
      </c>
      <c r="AS2109" s="72">
        <v>4200</v>
      </c>
      <c r="AT2109" s="72">
        <v>2155</v>
      </c>
      <c r="AU2109" s="72">
        <v>2160</v>
      </c>
      <c r="AV2109" s="72">
        <v>2148</v>
      </c>
      <c r="AW2109" s="72">
        <v>2160</v>
      </c>
      <c r="AX2109" s="72">
        <v>3600</v>
      </c>
      <c r="AY2109" s="72">
        <v>2155</v>
      </c>
      <c r="AZ2109" s="72">
        <v>2160</v>
      </c>
      <c r="BA2109" s="72">
        <v>2155</v>
      </c>
      <c r="BB2109" s="72">
        <v>2158</v>
      </c>
      <c r="BC2109" s="72">
        <v>800</v>
      </c>
    </row>
    <row r="2110" spans="1:55" s="72" customFormat="1" ht="15">
      <c r="A2110" s="15" t="s">
        <v>18</v>
      </c>
      <c r="B2110" s="30">
        <v>7</v>
      </c>
      <c r="C2110" s="30">
        <v>3321</v>
      </c>
      <c r="D2110" s="10" t="s">
        <v>1213</v>
      </c>
      <c r="E2110" s="15" t="s">
        <v>20</v>
      </c>
      <c r="F2110" s="15" t="s">
        <v>1234</v>
      </c>
      <c r="G2110" s="50">
        <v>1471</v>
      </c>
      <c r="H2110" s="50">
        <v>111</v>
      </c>
      <c r="I2110" s="58">
        <v>8.1600000000000006E-2</v>
      </c>
      <c r="J2110" s="50">
        <v>2887100</v>
      </c>
      <c r="K2110" s="50">
        <v>1546</v>
      </c>
      <c r="L2110" s="53">
        <v>1350</v>
      </c>
      <c r="M2110" s="63">
        <f t="shared" si="237"/>
        <v>0.38265306122448978</v>
      </c>
      <c r="N2110" s="42" t="str">
        <f>IFERROR(VLOOKUP(C2110, マスタ!$E$2:$G$33, 3, TRUE), "")</f>
        <v>繊維製品</v>
      </c>
      <c r="O2110" s="15" t="str">
        <f>IF(F2110 = "", "", TEXT( WORKDAY(TEXT(LEFT(F2110, FIND("(", F2110) - 1), "yyyy/mm/dd"), 1, マスタ!$A$2:$A$106), "yyyymmdd"))</f>
        <v>20171005</v>
      </c>
      <c r="P2110" s="16">
        <v>43013</v>
      </c>
      <c r="Q2110" s="56">
        <v>1441</v>
      </c>
      <c r="R2110" s="56">
        <v>1491</v>
      </c>
      <c r="S2110" s="56">
        <v>1412</v>
      </c>
      <c r="T2110" s="15" t="str">
        <f t="shared" si="238"/>
        <v>有</v>
      </c>
      <c r="U2110" s="15" t="str">
        <f t="shared" si="239"/>
        <v>有</v>
      </c>
      <c r="V2110" s="67">
        <f t="shared" si="240"/>
        <v>-2.0394289598912319E-2</v>
      </c>
      <c r="W2110" s="17" t="s">
        <v>966</v>
      </c>
      <c r="X2110" s="46">
        <v>-14</v>
      </c>
      <c r="Y2110" s="71">
        <f t="shared" si="241"/>
        <v>-9.5173351461590769</v>
      </c>
      <c r="Z2110" s="72">
        <v>1441</v>
      </c>
      <c r="AA2110" s="72">
        <v>1456</v>
      </c>
      <c r="AB2110" s="72">
        <v>1421</v>
      </c>
      <c r="AC2110" s="72">
        <v>1425</v>
      </c>
      <c r="AD2110" s="72">
        <v>131200</v>
      </c>
      <c r="AE2110" s="72">
        <v>1425</v>
      </c>
      <c r="AF2110" s="72">
        <v>1435</v>
      </c>
      <c r="AG2110" s="72">
        <v>1423</v>
      </c>
      <c r="AH2110" s="72">
        <v>1430</v>
      </c>
      <c r="AI2110" s="72">
        <v>28400</v>
      </c>
      <c r="AJ2110" s="72">
        <v>1431</v>
      </c>
      <c r="AK2110" s="72">
        <v>1448</v>
      </c>
      <c r="AL2110" s="72">
        <v>1425</v>
      </c>
      <c r="AM2110" s="72">
        <v>1443</v>
      </c>
      <c r="AN2110" s="72">
        <v>21500</v>
      </c>
      <c r="AO2110" s="72">
        <v>1444</v>
      </c>
      <c r="AP2110" s="72">
        <v>1450</v>
      </c>
      <c r="AQ2110" s="72">
        <v>1422</v>
      </c>
      <c r="AR2110" s="72">
        <v>1450</v>
      </c>
      <c r="AS2110" s="72">
        <v>28300</v>
      </c>
      <c r="AT2110" s="72">
        <v>1450</v>
      </c>
      <c r="AU2110" s="72">
        <v>1455</v>
      </c>
      <c r="AV2110" s="72">
        <v>1440</v>
      </c>
      <c r="AW2110" s="72">
        <v>1442</v>
      </c>
      <c r="AX2110" s="72">
        <v>21500</v>
      </c>
      <c r="AY2110" s="72">
        <v>1444</v>
      </c>
      <c r="AZ2110" s="72">
        <v>1447</v>
      </c>
      <c r="BA2110" s="72">
        <v>1436</v>
      </c>
      <c r="BB2110" s="72">
        <v>1442</v>
      </c>
      <c r="BC2110" s="72">
        <v>15700</v>
      </c>
    </row>
    <row r="2111" spans="1:55" s="72" customFormat="1" ht="15">
      <c r="A2111" s="15" t="s">
        <v>18</v>
      </c>
      <c r="B2111" s="30">
        <v>8</v>
      </c>
      <c r="C2111" s="30">
        <v>4027</v>
      </c>
      <c r="D2111" s="10" t="s">
        <v>1178</v>
      </c>
      <c r="E2111" s="15" t="s">
        <v>20</v>
      </c>
      <c r="F2111" s="15" t="s">
        <v>1234</v>
      </c>
      <c r="G2111" s="50">
        <v>2303</v>
      </c>
      <c r="H2111" s="50">
        <v>153</v>
      </c>
      <c r="I2111" s="58">
        <v>7.1199999999999999E-2</v>
      </c>
      <c r="J2111" s="50">
        <v>181600</v>
      </c>
      <c r="K2111" s="50">
        <v>2424</v>
      </c>
      <c r="L2111" s="53">
        <v>2290</v>
      </c>
      <c r="M2111" s="63">
        <f t="shared" si="237"/>
        <v>0.90298507462686572</v>
      </c>
      <c r="N2111" s="42" t="str">
        <f>IFERROR(VLOOKUP(C2111, マスタ!$E$2:$G$33, 3, TRUE), "")</f>
        <v>化学・医薬品</v>
      </c>
      <c r="O2111" s="15" t="str">
        <f>IF(F2111 = "", "", TEXT( WORKDAY(TEXT(LEFT(F2111, FIND("(", F2111) - 1), "yyyy/mm/dd"), 1, マスタ!$A$2:$A$106), "yyyymmdd"))</f>
        <v>20171005</v>
      </c>
      <c r="P2111" s="16">
        <v>43013</v>
      </c>
      <c r="Q2111" s="56">
        <v>2287</v>
      </c>
      <c r="R2111" s="56">
        <v>2367</v>
      </c>
      <c r="S2111" s="56">
        <v>2260</v>
      </c>
      <c r="T2111" s="15" t="str">
        <f t="shared" si="238"/>
        <v>有</v>
      </c>
      <c r="U2111" s="15" t="str">
        <f t="shared" si="239"/>
        <v>有</v>
      </c>
      <c r="V2111" s="67">
        <f t="shared" si="240"/>
        <v>-6.9474598349977823E-3</v>
      </c>
      <c r="W2111" s="17" t="s">
        <v>966</v>
      </c>
      <c r="X2111" s="46">
        <v>-23</v>
      </c>
      <c r="Y2111" s="71">
        <f t="shared" si="241"/>
        <v>-9.9869735128093797</v>
      </c>
      <c r="Z2111" s="72">
        <v>2287</v>
      </c>
      <c r="AA2111" s="72">
        <v>2287</v>
      </c>
      <c r="AB2111" s="72">
        <v>2260</v>
      </c>
      <c r="AC2111" s="72">
        <v>2268</v>
      </c>
      <c r="AD2111" s="72">
        <v>6800</v>
      </c>
      <c r="AE2111" s="72">
        <v>2278</v>
      </c>
      <c r="AF2111" s="72">
        <v>2278</v>
      </c>
      <c r="AG2111" s="72">
        <v>2278</v>
      </c>
      <c r="AH2111" s="72">
        <v>2278</v>
      </c>
      <c r="AI2111" s="72">
        <v>200</v>
      </c>
      <c r="AJ2111" s="72">
        <v>2291</v>
      </c>
      <c r="AK2111" s="72">
        <v>2307</v>
      </c>
      <c r="AL2111" s="72">
        <v>2289</v>
      </c>
      <c r="AM2111" s="72">
        <v>2303</v>
      </c>
      <c r="AN2111" s="72">
        <v>3500</v>
      </c>
      <c r="AO2111" s="72">
        <v>2302</v>
      </c>
      <c r="AP2111" s="72">
        <v>2307</v>
      </c>
      <c r="AQ2111" s="72">
        <v>2302</v>
      </c>
      <c r="AR2111" s="72">
        <v>2307</v>
      </c>
      <c r="AS2111" s="72">
        <v>4000</v>
      </c>
      <c r="AT2111" s="72">
        <v>2307</v>
      </c>
      <c r="AU2111" s="72">
        <v>2307</v>
      </c>
      <c r="AV2111" s="72">
        <v>2301</v>
      </c>
      <c r="AW2111" s="72">
        <v>2301</v>
      </c>
      <c r="AX2111" s="72">
        <v>1500</v>
      </c>
      <c r="AY2111" s="72">
        <v>2300</v>
      </c>
      <c r="AZ2111" s="72">
        <v>2300</v>
      </c>
      <c r="BA2111" s="72">
        <v>2291</v>
      </c>
      <c r="BB2111" s="72">
        <v>2295</v>
      </c>
      <c r="BC2111" s="72">
        <v>3100</v>
      </c>
    </row>
    <row r="2112" spans="1:55" s="72" customFormat="1" ht="15">
      <c r="A2112" s="15" t="s">
        <v>18</v>
      </c>
      <c r="B2112" s="30">
        <v>10</v>
      </c>
      <c r="C2112" s="30">
        <v>9672</v>
      </c>
      <c r="D2112" s="10" t="s">
        <v>59</v>
      </c>
      <c r="E2112" s="15" t="s">
        <v>20</v>
      </c>
      <c r="F2112" s="15" t="s">
        <v>1234</v>
      </c>
      <c r="G2112" s="50">
        <v>3580</v>
      </c>
      <c r="H2112" s="50">
        <v>230</v>
      </c>
      <c r="I2112" s="58">
        <v>6.8699999999999997E-2</v>
      </c>
      <c r="J2112" s="50">
        <v>504900</v>
      </c>
      <c r="K2112" s="50">
        <v>3615</v>
      </c>
      <c r="L2112" s="53">
        <v>3505</v>
      </c>
      <c r="M2112" s="63">
        <f t="shared" si="237"/>
        <v>0.31818181818181818</v>
      </c>
      <c r="N2112" s="42" t="str">
        <f>IFERROR(VLOOKUP(C2112, マスタ!$E$2:$G$33, 3, TRUE), "")</f>
        <v>サービス</v>
      </c>
      <c r="O2112" s="15" t="str">
        <f>IF(F2112 = "", "", TEXT( WORKDAY(TEXT(LEFT(F2112, FIND("(", F2112) - 1), "yyyy/mm/dd"), 1, マスタ!$A$2:$A$106), "yyyymmdd"))</f>
        <v>20171005</v>
      </c>
      <c r="P2112" s="16">
        <v>43013</v>
      </c>
      <c r="Q2112" s="56">
        <v>3580</v>
      </c>
      <c r="R2112" s="56">
        <v>3660</v>
      </c>
      <c r="S2112" s="56">
        <v>3525</v>
      </c>
      <c r="T2112" s="15" t="str">
        <f t="shared" si="238"/>
        <v>有</v>
      </c>
      <c r="U2112" s="15" t="str">
        <f t="shared" si="239"/>
        <v>有</v>
      </c>
      <c r="V2112" s="67">
        <f t="shared" si="240"/>
        <v>0</v>
      </c>
      <c r="W2112" s="17" t="s">
        <v>967</v>
      </c>
      <c r="X2112" s="46">
        <v>15</v>
      </c>
      <c r="Y2112" s="71">
        <f t="shared" si="241"/>
        <v>4.1899441340782122</v>
      </c>
      <c r="Z2112" s="72">
        <v>3580</v>
      </c>
      <c r="AA2112" s="72">
        <v>3580</v>
      </c>
      <c r="AB2112" s="72">
        <v>3560</v>
      </c>
      <c r="AC2112" s="72">
        <v>3570</v>
      </c>
      <c r="AD2112" s="72">
        <v>16300</v>
      </c>
      <c r="AE2112" s="72">
        <v>3565</v>
      </c>
      <c r="AF2112" s="72">
        <v>3575</v>
      </c>
      <c r="AG2112" s="72">
        <v>3565</v>
      </c>
      <c r="AH2112" s="72">
        <v>3575</v>
      </c>
      <c r="AI2112" s="72">
        <v>3400</v>
      </c>
      <c r="AJ2112" s="72">
        <v>3575</v>
      </c>
      <c r="AK2112" s="72">
        <v>3575</v>
      </c>
      <c r="AL2112" s="72">
        <v>3565</v>
      </c>
      <c r="AM2112" s="72">
        <v>3575</v>
      </c>
      <c r="AN2112" s="72">
        <v>4300</v>
      </c>
      <c r="AO2112" s="72">
        <v>3580</v>
      </c>
      <c r="AP2112" s="72">
        <v>3595</v>
      </c>
      <c r="AQ2112" s="72">
        <v>3580</v>
      </c>
      <c r="AR2112" s="72">
        <v>3590</v>
      </c>
      <c r="AS2112" s="72">
        <v>3800</v>
      </c>
      <c r="AT2112" s="72">
        <v>3590</v>
      </c>
      <c r="AU2112" s="72">
        <v>3595</v>
      </c>
      <c r="AV2112" s="72">
        <v>3590</v>
      </c>
      <c r="AW2112" s="72">
        <v>3595</v>
      </c>
      <c r="AX2112" s="72">
        <v>2900</v>
      </c>
      <c r="AY2112" s="72">
        <v>3595</v>
      </c>
      <c r="AZ2112" s="72">
        <v>3645</v>
      </c>
      <c r="BA2112" s="72">
        <v>3595</v>
      </c>
      <c r="BB2112" s="72">
        <v>3640</v>
      </c>
      <c r="BC2112" s="72">
        <v>26700</v>
      </c>
    </row>
    <row r="2113" spans="1:55" s="72" customFormat="1" ht="15">
      <c r="A2113" s="15" t="s">
        <v>18</v>
      </c>
      <c r="B2113" s="30">
        <v>11</v>
      </c>
      <c r="C2113" s="30">
        <v>7885</v>
      </c>
      <c r="D2113" s="10" t="s">
        <v>1235</v>
      </c>
      <c r="E2113" s="15" t="s">
        <v>20</v>
      </c>
      <c r="F2113" s="15" t="s">
        <v>1234</v>
      </c>
      <c r="G2113" s="50">
        <v>1280</v>
      </c>
      <c r="H2113" s="50">
        <v>82</v>
      </c>
      <c r="I2113" s="58">
        <v>6.8400000000000002E-2</v>
      </c>
      <c r="J2113" s="50">
        <v>165400</v>
      </c>
      <c r="K2113" s="50">
        <v>1364</v>
      </c>
      <c r="L2113" s="53">
        <v>1212</v>
      </c>
      <c r="M2113" s="63">
        <f t="shared" si="237"/>
        <v>0.55263157894736847</v>
      </c>
      <c r="N2113" s="42" t="str">
        <f>IFERROR(VLOOKUP(C2113, マスタ!$E$2:$G$33, 3, TRUE), "")</f>
        <v>その他製品</v>
      </c>
      <c r="O2113" s="15" t="str">
        <f>IF(F2113 = "", "", TEXT( WORKDAY(TEXT(LEFT(F2113, FIND("(", F2113) - 1), "yyyy/mm/dd"), 1, マスタ!$A$2:$A$106), "yyyymmdd"))</f>
        <v>20171005</v>
      </c>
      <c r="P2113" s="16">
        <v>43013</v>
      </c>
      <c r="Q2113" s="56">
        <v>1300</v>
      </c>
      <c r="R2113" s="56">
        <v>1315</v>
      </c>
      <c r="S2113" s="56">
        <v>1226</v>
      </c>
      <c r="T2113" s="15" t="str">
        <f t="shared" si="238"/>
        <v>有</v>
      </c>
      <c r="U2113" s="15" t="str">
        <f t="shared" si="239"/>
        <v>有</v>
      </c>
      <c r="V2113" s="67">
        <f t="shared" si="240"/>
        <v>1.5625E-2</v>
      </c>
      <c r="W2113" s="17" t="s">
        <v>966</v>
      </c>
      <c r="X2113" s="46">
        <v>-12</v>
      </c>
      <c r="Y2113" s="71">
        <f t="shared" si="241"/>
        <v>-9.375</v>
      </c>
      <c r="Z2113" s="72">
        <v>1300</v>
      </c>
      <c r="AA2113" s="72">
        <v>1315</v>
      </c>
      <c r="AB2113" s="72">
        <v>1290</v>
      </c>
      <c r="AC2113" s="72">
        <v>1296</v>
      </c>
      <c r="AD2113" s="72">
        <v>8300</v>
      </c>
      <c r="AE2113" s="72">
        <v>1295</v>
      </c>
      <c r="AF2113" s="72">
        <v>1295</v>
      </c>
      <c r="AG2113" s="72">
        <v>1292</v>
      </c>
      <c r="AH2113" s="72">
        <v>1292</v>
      </c>
      <c r="AI2113" s="72">
        <v>400</v>
      </c>
      <c r="AJ2113" s="72">
        <v>1292</v>
      </c>
      <c r="AK2113" s="72">
        <v>1292</v>
      </c>
      <c r="AL2113" s="72">
        <v>1292</v>
      </c>
      <c r="AM2113" s="72">
        <v>1292</v>
      </c>
      <c r="AN2113" s="72">
        <v>400</v>
      </c>
      <c r="AO2113" s="72">
        <v>1291</v>
      </c>
      <c r="AP2113" s="72">
        <v>1292</v>
      </c>
      <c r="AQ2113" s="72">
        <v>1285</v>
      </c>
      <c r="AR2113" s="72">
        <v>1285</v>
      </c>
      <c r="AS2113" s="72">
        <v>800</v>
      </c>
      <c r="AT2113" s="72">
        <v>1285</v>
      </c>
      <c r="AU2113" s="72">
        <v>1285</v>
      </c>
      <c r="AV2113" s="72">
        <v>1279</v>
      </c>
      <c r="AW2113" s="72">
        <v>1279</v>
      </c>
      <c r="AX2113" s="72">
        <v>2300</v>
      </c>
      <c r="AY2113" s="72">
        <v>1278</v>
      </c>
      <c r="AZ2113" s="72">
        <v>1278</v>
      </c>
      <c r="BA2113" s="72">
        <v>1260</v>
      </c>
      <c r="BB2113" s="72">
        <v>1267</v>
      </c>
      <c r="BC2113" s="72">
        <v>3100</v>
      </c>
    </row>
    <row r="2114" spans="1:55" s="72" customFormat="1" ht="15">
      <c r="A2114" s="15" t="s">
        <v>18</v>
      </c>
      <c r="B2114" s="30">
        <v>13</v>
      </c>
      <c r="C2114" s="30">
        <v>3694</v>
      </c>
      <c r="D2114" s="10" t="s">
        <v>146</v>
      </c>
      <c r="E2114" s="15" t="s">
        <v>20</v>
      </c>
      <c r="F2114" s="15" t="s">
        <v>1234</v>
      </c>
      <c r="G2114" s="50">
        <v>2830</v>
      </c>
      <c r="H2114" s="50">
        <v>160</v>
      </c>
      <c r="I2114" s="58">
        <v>5.9900000000000002E-2</v>
      </c>
      <c r="J2114" s="50">
        <v>167900</v>
      </c>
      <c r="K2114" s="50">
        <v>2837</v>
      </c>
      <c r="L2114" s="53">
        <v>2681</v>
      </c>
      <c r="M2114" s="63">
        <f t="shared" si="237"/>
        <v>4.4871794871794872E-2</v>
      </c>
      <c r="N2114" s="42" t="str">
        <f>IFERROR(VLOOKUP(C2114, マスタ!$E$2:$G$33, 3, TRUE), "")</f>
        <v>36</v>
      </c>
      <c r="O2114" s="15" t="str">
        <f>IF(F2114 = "", "", TEXT( WORKDAY(TEXT(LEFT(F2114, FIND("(", F2114) - 1), "yyyy/mm/dd"), 1, マスタ!$A$2:$A$106), "yyyymmdd"))</f>
        <v>20171005</v>
      </c>
      <c r="P2114" s="16">
        <v>43013</v>
      </c>
      <c r="Q2114" s="56">
        <v>2830</v>
      </c>
      <c r="R2114" s="56">
        <v>2839</v>
      </c>
      <c r="S2114" s="56">
        <v>2759</v>
      </c>
      <c r="T2114" s="15" t="str">
        <f t="shared" si="238"/>
        <v>無</v>
      </c>
      <c r="U2114" s="15" t="str">
        <f t="shared" si="239"/>
        <v>有</v>
      </c>
      <c r="V2114" s="67">
        <f t="shared" si="240"/>
        <v>0</v>
      </c>
      <c r="W2114" s="17" t="s">
        <v>966</v>
      </c>
      <c r="X2114" s="46">
        <v>-28</v>
      </c>
      <c r="Y2114" s="71">
        <f t="shared" si="241"/>
        <v>-9.8939929328621918</v>
      </c>
      <c r="Z2114" s="72">
        <v>2830</v>
      </c>
      <c r="AA2114" s="72">
        <v>2839</v>
      </c>
      <c r="AB2114" s="72">
        <v>2801</v>
      </c>
      <c r="AC2114" s="72">
        <v>2802</v>
      </c>
      <c r="AD2114" s="72">
        <v>14000</v>
      </c>
      <c r="AE2114" s="72">
        <v>2807</v>
      </c>
      <c r="AF2114" s="72">
        <v>2827</v>
      </c>
      <c r="AG2114" s="72">
        <v>2806</v>
      </c>
      <c r="AH2114" s="72">
        <v>2820</v>
      </c>
      <c r="AI2114" s="72">
        <v>2100</v>
      </c>
      <c r="AJ2114" s="72">
        <v>2825</v>
      </c>
      <c r="AK2114" s="72">
        <v>2830</v>
      </c>
      <c r="AL2114" s="72">
        <v>2817</v>
      </c>
      <c r="AM2114" s="72">
        <v>2821</v>
      </c>
      <c r="AN2114" s="72">
        <v>1200</v>
      </c>
      <c r="AO2114" s="72">
        <v>2815</v>
      </c>
      <c r="AP2114" s="72">
        <v>2828</v>
      </c>
      <c r="AQ2114" s="72">
        <v>2812</v>
      </c>
      <c r="AR2114" s="72">
        <v>2820</v>
      </c>
      <c r="AS2114" s="72">
        <v>1400</v>
      </c>
      <c r="AT2114" s="72">
        <v>2820</v>
      </c>
      <c r="AU2114" s="72">
        <v>2820</v>
      </c>
      <c r="AV2114" s="72">
        <v>2811</v>
      </c>
      <c r="AW2114" s="72">
        <v>2811</v>
      </c>
      <c r="AX2114" s="72">
        <v>1100</v>
      </c>
      <c r="AY2114" s="72">
        <v>2810</v>
      </c>
      <c r="AZ2114" s="72">
        <v>2810</v>
      </c>
      <c r="BA2114" s="72">
        <v>2803</v>
      </c>
      <c r="BB2114" s="72">
        <v>2803</v>
      </c>
      <c r="BC2114" s="72">
        <v>800</v>
      </c>
    </row>
    <row r="2115" spans="1:55" s="72" customFormat="1" ht="27">
      <c r="A2115" s="15" t="s">
        <v>18</v>
      </c>
      <c r="B2115" s="30">
        <v>14</v>
      </c>
      <c r="C2115" s="30">
        <v>3769</v>
      </c>
      <c r="D2115" s="10" t="s">
        <v>1236</v>
      </c>
      <c r="E2115" s="15" t="s">
        <v>20</v>
      </c>
      <c r="F2115" s="15" t="s">
        <v>1234</v>
      </c>
      <c r="G2115" s="50">
        <v>7540</v>
      </c>
      <c r="H2115" s="50">
        <v>420</v>
      </c>
      <c r="I2115" s="58">
        <v>5.8999999999999997E-2</v>
      </c>
      <c r="J2115" s="50">
        <v>696700</v>
      </c>
      <c r="K2115" s="50">
        <v>7600</v>
      </c>
      <c r="L2115" s="53">
        <v>7130</v>
      </c>
      <c r="M2115" s="63">
        <f t="shared" si="237"/>
        <v>0.1276595744680851</v>
      </c>
      <c r="N2115" s="42" t="str">
        <f>IFERROR(VLOOKUP(C2115, マスタ!$E$2:$G$33, 3, TRUE), "")</f>
        <v>パルプ・紙</v>
      </c>
      <c r="O2115" s="15" t="str">
        <f>IF(F2115 = "", "", TEXT( WORKDAY(TEXT(LEFT(F2115, FIND("(", F2115) - 1), "yyyy/mm/dd"), 1, マスタ!$A$2:$A$106), "yyyymmdd"))</f>
        <v>20171005</v>
      </c>
      <c r="P2115" s="16">
        <v>43013</v>
      </c>
      <c r="Q2115" s="56">
        <v>7500</v>
      </c>
      <c r="R2115" s="56">
        <v>7590</v>
      </c>
      <c r="S2115" s="56">
        <v>7370</v>
      </c>
      <c r="T2115" s="15" t="str">
        <f t="shared" si="238"/>
        <v>有</v>
      </c>
      <c r="U2115" s="15" t="str">
        <f t="shared" si="239"/>
        <v>有</v>
      </c>
      <c r="V2115" s="67">
        <f t="shared" si="240"/>
        <v>-5.3050397877983935E-3</v>
      </c>
      <c r="W2115" s="17" t="s">
        <v>967</v>
      </c>
      <c r="X2115" s="46">
        <v>60</v>
      </c>
      <c r="Y2115" s="71">
        <f t="shared" si="241"/>
        <v>7.9575596816976129</v>
      </c>
      <c r="Z2115" s="72">
        <v>7500</v>
      </c>
      <c r="AA2115" s="72">
        <v>7500</v>
      </c>
      <c r="AB2115" s="72">
        <v>7460</v>
      </c>
      <c r="AC2115" s="72">
        <v>7470</v>
      </c>
      <c r="AD2115" s="72">
        <v>26600</v>
      </c>
      <c r="AE2115" s="72">
        <v>7480</v>
      </c>
      <c r="AF2115" s="72">
        <v>7500</v>
      </c>
      <c r="AG2115" s="72">
        <v>7470</v>
      </c>
      <c r="AH2115" s="72">
        <v>7500</v>
      </c>
      <c r="AI2115" s="72">
        <v>7000</v>
      </c>
      <c r="AJ2115" s="72">
        <v>7500</v>
      </c>
      <c r="AK2115" s="72">
        <v>7540</v>
      </c>
      <c r="AL2115" s="72">
        <v>7500</v>
      </c>
      <c r="AM2115" s="72">
        <v>7530</v>
      </c>
      <c r="AN2115" s="72">
        <v>8400</v>
      </c>
      <c r="AO2115" s="72">
        <v>7530</v>
      </c>
      <c r="AP2115" s="72">
        <v>7590</v>
      </c>
      <c r="AQ2115" s="72">
        <v>7530</v>
      </c>
      <c r="AR2115" s="72">
        <v>7550</v>
      </c>
      <c r="AS2115" s="72">
        <v>10300</v>
      </c>
      <c r="AT2115" s="72">
        <v>7550</v>
      </c>
      <c r="AU2115" s="72">
        <v>7570</v>
      </c>
      <c r="AV2115" s="72">
        <v>7550</v>
      </c>
      <c r="AW2115" s="72">
        <v>7560</v>
      </c>
      <c r="AX2115" s="72">
        <v>3700</v>
      </c>
      <c r="AY2115" s="72">
        <v>7550</v>
      </c>
      <c r="AZ2115" s="72">
        <v>7550</v>
      </c>
      <c r="BA2115" s="72">
        <v>7530</v>
      </c>
      <c r="BB2115" s="72">
        <v>7530</v>
      </c>
      <c r="BC2115" s="72">
        <v>6000</v>
      </c>
    </row>
    <row r="2116" spans="1:55" s="72" customFormat="1" ht="15">
      <c r="A2116" s="15" t="s">
        <v>18</v>
      </c>
      <c r="B2116" s="30">
        <v>16</v>
      </c>
      <c r="C2116" s="30">
        <v>4218</v>
      </c>
      <c r="D2116" s="10" t="s">
        <v>441</v>
      </c>
      <c r="E2116" s="15" t="s">
        <v>20</v>
      </c>
      <c r="F2116" s="15" t="s">
        <v>1234</v>
      </c>
      <c r="G2116" s="50">
        <v>2477</v>
      </c>
      <c r="H2116" s="50">
        <v>120</v>
      </c>
      <c r="I2116" s="58">
        <v>5.0900000000000001E-2</v>
      </c>
      <c r="J2116" s="50">
        <v>74900</v>
      </c>
      <c r="K2116" s="50">
        <v>2537</v>
      </c>
      <c r="L2116" s="53">
        <v>2341</v>
      </c>
      <c r="M2116" s="63">
        <f t="shared" si="237"/>
        <v>0.30612244897959184</v>
      </c>
      <c r="N2116" s="42" t="str">
        <f>IFERROR(VLOOKUP(C2116, マスタ!$E$2:$G$33, 3, TRUE), "")</f>
        <v>化学・医薬品</v>
      </c>
      <c r="O2116" s="15" t="str">
        <f>IF(F2116 = "", "", TEXT( WORKDAY(TEXT(LEFT(F2116, FIND("(", F2116) - 1), "yyyy/mm/dd"), 1, マスタ!$A$2:$A$106), "yyyymmdd"))</f>
        <v>20171005</v>
      </c>
      <c r="P2116" s="16">
        <v>43013</v>
      </c>
      <c r="Q2116" s="56">
        <v>2440</v>
      </c>
      <c r="R2116" s="56">
        <v>2563</v>
      </c>
      <c r="S2116" s="56">
        <v>2411</v>
      </c>
      <c r="T2116" s="15" t="str">
        <f t="shared" si="238"/>
        <v>有</v>
      </c>
      <c r="U2116" s="15" t="str">
        <f t="shared" si="239"/>
        <v>有</v>
      </c>
      <c r="V2116" s="67">
        <f t="shared" si="240"/>
        <v>-1.4937424303593017E-2</v>
      </c>
      <c r="W2116" s="17" t="s">
        <v>966</v>
      </c>
      <c r="X2116" s="46">
        <v>-24</v>
      </c>
      <c r="Y2116" s="71">
        <f t="shared" si="241"/>
        <v>-9.6891400888171173</v>
      </c>
      <c r="Z2116" s="72">
        <v>2440</v>
      </c>
      <c r="AA2116" s="72">
        <v>2457</v>
      </c>
      <c r="AB2116" s="72">
        <v>2411</v>
      </c>
      <c r="AC2116" s="72">
        <v>2451</v>
      </c>
      <c r="AD2116" s="72">
        <v>5800</v>
      </c>
      <c r="AE2116" s="72">
        <v>2453</v>
      </c>
      <c r="AF2116" s="72">
        <v>2453</v>
      </c>
      <c r="AG2116" s="72">
        <v>2447</v>
      </c>
      <c r="AH2116" s="72">
        <v>2450</v>
      </c>
      <c r="AI2116" s="72">
        <v>1100</v>
      </c>
      <c r="AN2116" s="72">
        <v>0</v>
      </c>
      <c r="AO2116" s="72">
        <v>2464</v>
      </c>
      <c r="AP2116" s="72">
        <v>2478</v>
      </c>
      <c r="AQ2116" s="72">
        <v>2464</v>
      </c>
      <c r="AR2116" s="72">
        <v>2478</v>
      </c>
      <c r="AS2116" s="72">
        <v>300</v>
      </c>
      <c r="AT2116" s="72">
        <v>2474</v>
      </c>
      <c r="AU2116" s="72">
        <v>2474</v>
      </c>
      <c r="AV2116" s="72">
        <v>2474</v>
      </c>
      <c r="AW2116" s="72">
        <v>2474</v>
      </c>
      <c r="AX2116" s="72">
        <v>100</v>
      </c>
      <c r="AY2116" s="72">
        <v>2480</v>
      </c>
      <c r="AZ2116" s="72">
        <v>2493</v>
      </c>
      <c r="BA2116" s="72">
        <v>2477</v>
      </c>
      <c r="BB2116" s="72">
        <v>2493</v>
      </c>
      <c r="BC2116" s="72">
        <v>1200</v>
      </c>
    </row>
    <row r="2117" spans="1:55" s="72" customFormat="1" ht="15">
      <c r="A2117" s="15" t="s">
        <v>18</v>
      </c>
      <c r="B2117" s="30">
        <v>17</v>
      </c>
      <c r="C2117" s="30">
        <v>7915</v>
      </c>
      <c r="D2117" s="10" t="s">
        <v>231</v>
      </c>
      <c r="E2117" s="15" t="s">
        <v>20</v>
      </c>
      <c r="F2117" s="15" t="s">
        <v>1234</v>
      </c>
      <c r="G2117" s="50">
        <v>3230</v>
      </c>
      <c r="H2117" s="50">
        <v>155</v>
      </c>
      <c r="I2117" s="58">
        <v>5.04E-2</v>
      </c>
      <c r="J2117" s="50">
        <v>1382700</v>
      </c>
      <c r="K2117" s="50">
        <v>3415</v>
      </c>
      <c r="L2117" s="53">
        <v>3190</v>
      </c>
      <c r="M2117" s="63">
        <f t="shared" si="237"/>
        <v>0.82222222222222219</v>
      </c>
      <c r="N2117" s="42" t="str">
        <f>IFERROR(VLOOKUP(C2117, マスタ!$E$2:$G$33, 3, TRUE), "")</f>
        <v>その他製品</v>
      </c>
      <c r="O2117" s="15" t="str">
        <f>IF(F2117 = "", "", TEXT( WORKDAY(TEXT(LEFT(F2117, FIND("(", F2117) - 1), "yyyy/mm/dd"), 1, マスタ!$A$2:$A$106), "yyyymmdd"))</f>
        <v>20171005</v>
      </c>
      <c r="P2117" s="16">
        <v>43013</v>
      </c>
      <c r="Q2117" s="56">
        <v>3245</v>
      </c>
      <c r="R2117" s="56">
        <v>3280</v>
      </c>
      <c r="S2117" s="56">
        <v>3145</v>
      </c>
      <c r="T2117" s="15" t="str">
        <f t="shared" si="238"/>
        <v>有</v>
      </c>
      <c r="U2117" s="15" t="str">
        <f t="shared" si="239"/>
        <v>有</v>
      </c>
      <c r="V2117" s="67">
        <f t="shared" si="240"/>
        <v>4.6439628482972672E-3</v>
      </c>
      <c r="W2117" s="17" t="s">
        <v>967</v>
      </c>
      <c r="X2117" s="46">
        <v>25</v>
      </c>
      <c r="Y2117" s="71">
        <f t="shared" si="241"/>
        <v>7.7399380804953557</v>
      </c>
      <c r="Z2117" s="72">
        <v>3245</v>
      </c>
      <c r="AA2117" s="72">
        <v>3275</v>
      </c>
      <c r="AB2117" s="72">
        <v>3240</v>
      </c>
      <c r="AC2117" s="72">
        <v>3265</v>
      </c>
      <c r="AD2117" s="72">
        <v>33400</v>
      </c>
      <c r="AE2117" s="72">
        <v>3265</v>
      </c>
      <c r="AF2117" s="72">
        <v>3280</v>
      </c>
      <c r="AG2117" s="72">
        <v>3255</v>
      </c>
      <c r="AH2117" s="72">
        <v>3280</v>
      </c>
      <c r="AI2117" s="72">
        <v>13600</v>
      </c>
      <c r="AJ2117" s="72">
        <v>3280</v>
      </c>
      <c r="AK2117" s="72">
        <v>3280</v>
      </c>
      <c r="AL2117" s="72">
        <v>3265</v>
      </c>
      <c r="AM2117" s="72">
        <v>3265</v>
      </c>
      <c r="AN2117" s="72">
        <v>2500</v>
      </c>
      <c r="AO2117" s="72">
        <v>3270</v>
      </c>
      <c r="AP2117" s="72">
        <v>3275</v>
      </c>
      <c r="AQ2117" s="72">
        <v>3265</v>
      </c>
      <c r="AR2117" s="72">
        <v>3275</v>
      </c>
      <c r="AS2117" s="72">
        <v>2600</v>
      </c>
      <c r="AT2117" s="72">
        <v>3270</v>
      </c>
      <c r="AU2117" s="72">
        <v>3275</v>
      </c>
      <c r="AV2117" s="72">
        <v>3270</v>
      </c>
      <c r="AW2117" s="72">
        <v>3270</v>
      </c>
      <c r="AX2117" s="72">
        <v>1400</v>
      </c>
      <c r="AY2117" s="72">
        <v>3265</v>
      </c>
      <c r="AZ2117" s="72">
        <v>3265</v>
      </c>
      <c r="BA2117" s="72">
        <v>3255</v>
      </c>
      <c r="BB2117" s="72">
        <v>3260</v>
      </c>
      <c r="BC2117" s="72">
        <v>2800</v>
      </c>
    </row>
    <row r="2118" spans="1:55" s="72" customFormat="1" ht="15">
      <c r="A2118" s="15" t="s">
        <v>18</v>
      </c>
      <c r="B2118" s="30">
        <v>18</v>
      </c>
      <c r="C2118" s="30">
        <v>6937</v>
      </c>
      <c r="D2118" s="10" t="s">
        <v>1103</v>
      </c>
      <c r="E2118" s="15" t="s">
        <v>20</v>
      </c>
      <c r="F2118" s="15" t="s">
        <v>1234</v>
      </c>
      <c r="G2118" s="50">
        <v>1322</v>
      </c>
      <c r="H2118" s="50">
        <v>59</v>
      </c>
      <c r="I2118" s="58">
        <v>4.6699999999999998E-2</v>
      </c>
      <c r="J2118" s="50">
        <v>1566600</v>
      </c>
      <c r="K2118" s="50">
        <v>1344</v>
      </c>
      <c r="L2118" s="53">
        <v>1275</v>
      </c>
      <c r="M2118" s="63">
        <f t="shared" si="237"/>
        <v>0.3188405797101449</v>
      </c>
      <c r="N2118" s="42" t="str">
        <f>IFERROR(VLOOKUP(C2118, マスタ!$E$2:$G$33, 3, TRUE), "")</f>
        <v>電気</v>
      </c>
      <c r="O2118" s="15" t="str">
        <f>IF(F2118 = "", "", TEXT( WORKDAY(TEXT(LEFT(F2118, FIND("(", F2118) - 1), "yyyy/mm/dd"), 1, マスタ!$A$2:$A$106), "yyyymmdd"))</f>
        <v>20171005</v>
      </c>
      <c r="P2118" s="16">
        <v>43013</v>
      </c>
      <c r="Q2118" s="56">
        <v>1302</v>
      </c>
      <c r="R2118" s="56">
        <v>1307</v>
      </c>
      <c r="S2118" s="56">
        <v>1240</v>
      </c>
      <c r="T2118" s="15" t="str">
        <f t="shared" si="238"/>
        <v>無</v>
      </c>
      <c r="U2118" s="15" t="str">
        <f t="shared" si="239"/>
        <v>有</v>
      </c>
      <c r="V2118" s="67">
        <f t="shared" si="240"/>
        <v>-1.5128593040847238E-2</v>
      </c>
      <c r="W2118" s="17" t="s">
        <v>966</v>
      </c>
      <c r="X2118" s="46">
        <v>-13</v>
      </c>
      <c r="Y2118" s="71">
        <f t="shared" si="241"/>
        <v>-9.8335854765506809</v>
      </c>
      <c r="Z2118" s="72">
        <v>1302</v>
      </c>
      <c r="AA2118" s="72">
        <v>1307</v>
      </c>
      <c r="AB2118" s="72">
        <v>1271</v>
      </c>
      <c r="AC2118" s="72">
        <v>1273</v>
      </c>
      <c r="AD2118" s="72">
        <v>133500</v>
      </c>
      <c r="AE2118" s="72">
        <v>1273</v>
      </c>
      <c r="AF2118" s="72">
        <v>1281</v>
      </c>
      <c r="AG2118" s="72">
        <v>1272</v>
      </c>
      <c r="AH2118" s="72">
        <v>1281</v>
      </c>
      <c r="AI2118" s="72">
        <v>32700</v>
      </c>
      <c r="AJ2118" s="72">
        <v>1280</v>
      </c>
      <c r="AK2118" s="72">
        <v>1282</v>
      </c>
      <c r="AL2118" s="72">
        <v>1273</v>
      </c>
      <c r="AM2118" s="72">
        <v>1274</v>
      </c>
      <c r="AN2118" s="72">
        <v>17300</v>
      </c>
      <c r="AO2118" s="72">
        <v>1275</v>
      </c>
      <c r="AP2118" s="72">
        <v>1292</v>
      </c>
      <c r="AQ2118" s="72">
        <v>1275</v>
      </c>
      <c r="AR2118" s="72">
        <v>1290</v>
      </c>
      <c r="AS2118" s="72">
        <v>20900</v>
      </c>
      <c r="AT2118" s="72">
        <v>1289</v>
      </c>
      <c r="AU2118" s="72">
        <v>1291</v>
      </c>
      <c r="AV2118" s="72">
        <v>1285</v>
      </c>
      <c r="AW2118" s="72">
        <v>1288</v>
      </c>
      <c r="AX2118" s="72">
        <v>10900</v>
      </c>
      <c r="AY2118" s="72">
        <v>1288</v>
      </c>
      <c r="AZ2118" s="72">
        <v>1291</v>
      </c>
      <c r="BA2118" s="72">
        <v>1284</v>
      </c>
      <c r="BB2118" s="72">
        <v>1291</v>
      </c>
      <c r="BC2118" s="72">
        <v>16300</v>
      </c>
    </row>
    <row r="2119" spans="1:55" s="72" customFormat="1" ht="15">
      <c r="A2119" s="15" t="s">
        <v>18</v>
      </c>
      <c r="B2119" s="30">
        <v>22</v>
      </c>
      <c r="C2119" s="30">
        <v>4921</v>
      </c>
      <c r="D2119" s="10" t="s">
        <v>375</v>
      </c>
      <c r="E2119" s="15" t="s">
        <v>20</v>
      </c>
      <c r="F2119" s="15" t="s">
        <v>1234</v>
      </c>
      <c r="G2119" s="50">
        <v>2519</v>
      </c>
      <c r="H2119" s="50">
        <v>105</v>
      </c>
      <c r="I2119" s="58">
        <v>4.3499999999999997E-2</v>
      </c>
      <c r="J2119" s="50">
        <v>669800</v>
      </c>
      <c r="K2119" s="50">
        <v>2557</v>
      </c>
      <c r="L2119" s="53">
        <v>2461</v>
      </c>
      <c r="M2119" s="63">
        <f t="shared" si="237"/>
        <v>0.39583333333333331</v>
      </c>
      <c r="N2119" s="42" t="str">
        <f>IFERROR(VLOOKUP(C2119, マスタ!$E$2:$G$33, 3, TRUE), "")</f>
        <v>化学・医薬品</v>
      </c>
      <c r="O2119" s="15" t="str">
        <f>IF(F2119 = "", "", TEXT( WORKDAY(TEXT(LEFT(F2119, FIND("(", F2119) - 1), "yyyy/mm/dd"), 1, マスタ!$A$2:$A$106), "yyyymmdd"))</f>
        <v>20171005</v>
      </c>
      <c r="P2119" s="16">
        <v>43013</v>
      </c>
      <c r="Q2119" s="56">
        <v>2528</v>
      </c>
      <c r="R2119" s="56">
        <v>2531</v>
      </c>
      <c r="S2119" s="56">
        <v>2479</v>
      </c>
      <c r="T2119" s="15" t="str">
        <f t="shared" si="238"/>
        <v>無</v>
      </c>
      <c r="U2119" s="15" t="str">
        <f t="shared" si="239"/>
        <v>有</v>
      </c>
      <c r="V2119" s="67">
        <f t="shared" si="240"/>
        <v>3.5728463676061306E-3</v>
      </c>
      <c r="W2119" s="17" t="s">
        <v>969</v>
      </c>
      <c r="X2119" s="46">
        <v>-3</v>
      </c>
      <c r="Y2119" s="71">
        <f t="shared" si="241"/>
        <v>-1.1909487892020643</v>
      </c>
      <c r="Z2119" s="72">
        <v>2528</v>
      </c>
      <c r="AA2119" s="72">
        <v>2531</v>
      </c>
      <c r="AB2119" s="72">
        <v>2515</v>
      </c>
      <c r="AC2119" s="72">
        <v>2519</v>
      </c>
      <c r="AD2119" s="72">
        <v>32100</v>
      </c>
      <c r="AE2119" s="72">
        <v>2519</v>
      </c>
      <c r="AF2119" s="72">
        <v>2524</v>
      </c>
      <c r="AG2119" s="72">
        <v>2518</v>
      </c>
      <c r="AH2119" s="72">
        <v>2518</v>
      </c>
      <c r="AI2119" s="72">
        <v>3100</v>
      </c>
      <c r="AJ2119" s="72">
        <v>2519</v>
      </c>
      <c r="AK2119" s="72">
        <v>2521</v>
      </c>
      <c r="AL2119" s="72">
        <v>2514</v>
      </c>
      <c r="AM2119" s="72">
        <v>2515</v>
      </c>
      <c r="AN2119" s="72">
        <v>5000</v>
      </c>
      <c r="AO2119" s="72">
        <v>2516</v>
      </c>
      <c r="AP2119" s="72">
        <v>2526</v>
      </c>
      <c r="AQ2119" s="72">
        <v>2516</v>
      </c>
      <c r="AR2119" s="72">
        <v>2524</v>
      </c>
      <c r="AS2119" s="72">
        <v>4500</v>
      </c>
      <c r="AT2119" s="72">
        <v>2525</v>
      </c>
      <c r="AU2119" s="72">
        <v>2526</v>
      </c>
      <c r="AV2119" s="72">
        <v>2523</v>
      </c>
      <c r="AW2119" s="72">
        <v>2525</v>
      </c>
      <c r="AX2119" s="72">
        <v>3600</v>
      </c>
      <c r="AY2119" s="72">
        <v>2524</v>
      </c>
      <c r="AZ2119" s="72">
        <v>2525</v>
      </c>
      <c r="BA2119" s="72">
        <v>2521</v>
      </c>
      <c r="BB2119" s="72">
        <v>2521</v>
      </c>
      <c r="BC2119" s="72">
        <v>3400</v>
      </c>
    </row>
    <row r="2120" spans="1:55" s="72" customFormat="1" ht="27">
      <c r="A2120" s="15" t="s">
        <v>18</v>
      </c>
      <c r="B2120" s="30">
        <v>23</v>
      </c>
      <c r="C2120" s="30">
        <v>8793</v>
      </c>
      <c r="D2120" s="10" t="s">
        <v>408</v>
      </c>
      <c r="E2120" s="15" t="s">
        <v>20</v>
      </c>
      <c r="F2120" s="15" t="s">
        <v>1234</v>
      </c>
      <c r="G2120" s="50">
        <v>2188</v>
      </c>
      <c r="H2120" s="50">
        <v>89</v>
      </c>
      <c r="I2120" s="58">
        <v>4.24E-2</v>
      </c>
      <c r="J2120" s="50">
        <v>63300</v>
      </c>
      <c r="K2120" s="50">
        <v>2198</v>
      </c>
      <c r="L2120" s="53">
        <v>2106</v>
      </c>
      <c r="M2120" s="63">
        <f t="shared" si="237"/>
        <v>0.10869565217391304</v>
      </c>
      <c r="N2120" s="42" t="str">
        <f>IFERROR(VLOOKUP(C2120, マスタ!$E$2:$G$33, 3, TRUE), "")</f>
        <v>保険</v>
      </c>
      <c r="O2120" s="15" t="str">
        <f>IF(F2120 = "", "", TEXT( WORKDAY(TEXT(LEFT(F2120, FIND("(", F2120) - 1), "yyyy/mm/dd"), 1, マスタ!$A$2:$A$106), "yyyymmdd"))</f>
        <v>20171005</v>
      </c>
      <c r="P2120" s="16">
        <v>43013</v>
      </c>
      <c r="Q2120" s="56">
        <v>2188</v>
      </c>
      <c r="R2120" s="56">
        <v>2197</v>
      </c>
      <c r="S2120" s="56">
        <v>2153</v>
      </c>
      <c r="T2120" s="15" t="str">
        <f t="shared" si="238"/>
        <v>無</v>
      </c>
      <c r="U2120" s="15" t="str">
        <f t="shared" si="239"/>
        <v>有</v>
      </c>
      <c r="V2120" s="67">
        <f t="shared" si="240"/>
        <v>0</v>
      </c>
      <c r="W2120" s="17" t="s">
        <v>969</v>
      </c>
      <c r="X2120" s="46">
        <v>-15</v>
      </c>
      <c r="Y2120" s="71">
        <f t="shared" si="241"/>
        <v>-6.8555758683729433</v>
      </c>
      <c r="Z2120" s="72">
        <v>2188</v>
      </c>
      <c r="AA2120" s="72">
        <v>2188</v>
      </c>
      <c r="AB2120" s="72">
        <v>2172</v>
      </c>
      <c r="AC2120" s="72">
        <v>2179</v>
      </c>
      <c r="AD2120" s="72">
        <v>4300</v>
      </c>
      <c r="AE2120" s="72">
        <v>2182</v>
      </c>
      <c r="AF2120" s="72">
        <v>2183</v>
      </c>
      <c r="AG2120" s="72">
        <v>2182</v>
      </c>
      <c r="AH2120" s="72">
        <v>2183</v>
      </c>
      <c r="AI2120" s="72">
        <v>200</v>
      </c>
      <c r="AJ2120" s="72">
        <v>2177</v>
      </c>
      <c r="AK2120" s="72">
        <v>2177</v>
      </c>
      <c r="AL2120" s="72">
        <v>2177</v>
      </c>
      <c r="AM2120" s="72">
        <v>2177</v>
      </c>
      <c r="AN2120" s="72">
        <v>100</v>
      </c>
      <c r="AS2120" s="72">
        <v>0</v>
      </c>
      <c r="AT2120" s="72">
        <v>2173</v>
      </c>
      <c r="AU2120" s="72">
        <v>2173</v>
      </c>
      <c r="AV2120" s="72">
        <v>2172</v>
      </c>
      <c r="AW2120" s="72">
        <v>2173</v>
      </c>
      <c r="AX2120" s="72">
        <v>400</v>
      </c>
      <c r="AY2120" s="72">
        <v>2172</v>
      </c>
      <c r="AZ2120" s="72">
        <v>2172</v>
      </c>
      <c r="BA2120" s="72">
        <v>2172</v>
      </c>
      <c r="BB2120" s="72">
        <v>2172</v>
      </c>
      <c r="BC2120" s="72">
        <v>100</v>
      </c>
    </row>
    <row r="2121" spans="1:55" s="72" customFormat="1" ht="27">
      <c r="A2121" s="15" t="s">
        <v>18</v>
      </c>
      <c r="B2121" s="30">
        <v>24</v>
      </c>
      <c r="C2121" s="30">
        <v>5714</v>
      </c>
      <c r="D2121" s="10" t="s">
        <v>1237</v>
      </c>
      <c r="E2121" s="15" t="s">
        <v>20</v>
      </c>
      <c r="F2121" s="15" t="s">
        <v>1234</v>
      </c>
      <c r="G2121" s="50">
        <v>4315</v>
      </c>
      <c r="H2121" s="50">
        <v>175</v>
      </c>
      <c r="I2121" s="58">
        <v>4.2299999999999997E-2</v>
      </c>
      <c r="J2121" s="50">
        <v>593900</v>
      </c>
      <c r="K2121" s="50">
        <v>4330</v>
      </c>
      <c r="L2121" s="53">
        <v>4180</v>
      </c>
      <c r="M2121" s="63">
        <f t="shared" si="237"/>
        <v>0.1</v>
      </c>
      <c r="N2121" s="42" t="str">
        <f>IFERROR(VLOOKUP(C2121, マスタ!$E$2:$G$33, 3, TRUE), "")</f>
        <v>非鉄金属</v>
      </c>
      <c r="O2121" s="15" t="str">
        <f>IF(F2121 = "", "", TEXT( WORKDAY(TEXT(LEFT(F2121, FIND("(", F2121) - 1), "yyyy/mm/dd"), 1, マスタ!$A$2:$A$106), "yyyymmdd"))</f>
        <v>20171005</v>
      </c>
      <c r="P2121" s="16">
        <v>43013</v>
      </c>
      <c r="Q2121" s="56">
        <v>4290</v>
      </c>
      <c r="R2121" s="56">
        <v>4335</v>
      </c>
      <c r="S2121" s="56">
        <v>4275</v>
      </c>
      <c r="T2121" s="15" t="str">
        <f t="shared" si="238"/>
        <v>有</v>
      </c>
      <c r="U2121" s="15" t="str">
        <f t="shared" si="239"/>
        <v>無</v>
      </c>
      <c r="V2121" s="67">
        <f t="shared" si="240"/>
        <v>-5.7937427578215184E-3</v>
      </c>
      <c r="W2121" s="17" t="s">
        <v>967</v>
      </c>
      <c r="X2121" s="46">
        <v>5</v>
      </c>
      <c r="Y2121" s="71">
        <f t="shared" si="241"/>
        <v>1.1587485515643106</v>
      </c>
      <c r="Z2121" s="72">
        <v>4290</v>
      </c>
      <c r="AA2121" s="72">
        <v>4315</v>
      </c>
      <c r="AB2121" s="72">
        <v>4280</v>
      </c>
      <c r="AC2121" s="72">
        <v>4310</v>
      </c>
      <c r="AD2121" s="72">
        <v>16200</v>
      </c>
      <c r="AE2121" s="72">
        <v>4310</v>
      </c>
      <c r="AF2121" s="72">
        <v>4315</v>
      </c>
      <c r="AG2121" s="72">
        <v>4295</v>
      </c>
      <c r="AH2121" s="72">
        <v>4300</v>
      </c>
      <c r="AI2121" s="72">
        <v>6500</v>
      </c>
      <c r="AJ2121" s="72">
        <v>4300</v>
      </c>
      <c r="AK2121" s="72">
        <v>4300</v>
      </c>
      <c r="AL2121" s="72">
        <v>4290</v>
      </c>
      <c r="AM2121" s="72">
        <v>4295</v>
      </c>
      <c r="AN2121" s="72">
        <v>1500</v>
      </c>
      <c r="AO2121" s="72">
        <v>4295</v>
      </c>
      <c r="AP2121" s="72">
        <v>4295</v>
      </c>
      <c r="AQ2121" s="72">
        <v>4285</v>
      </c>
      <c r="AR2121" s="72">
        <v>4290</v>
      </c>
      <c r="AS2121" s="72">
        <v>6500</v>
      </c>
      <c r="AT2121" s="72">
        <v>4290</v>
      </c>
      <c r="AU2121" s="72">
        <v>4295</v>
      </c>
      <c r="AV2121" s="72">
        <v>4290</v>
      </c>
      <c r="AW2121" s="72">
        <v>4295</v>
      </c>
      <c r="AX2121" s="72">
        <v>2000</v>
      </c>
      <c r="AY2121" s="72">
        <v>4300</v>
      </c>
      <c r="AZ2121" s="72">
        <v>4300</v>
      </c>
      <c r="BA2121" s="72">
        <v>4295</v>
      </c>
      <c r="BB2121" s="72">
        <v>4295</v>
      </c>
      <c r="BC2121" s="72">
        <v>200</v>
      </c>
    </row>
    <row r="2122" spans="1:55" s="72" customFormat="1" ht="27">
      <c r="A2122" s="15" t="s">
        <v>18</v>
      </c>
      <c r="B2122" s="30">
        <v>25</v>
      </c>
      <c r="C2122" s="30">
        <v>9039</v>
      </c>
      <c r="D2122" s="10" t="s">
        <v>348</v>
      </c>
      <c r="E2122" s="15" t="s">
        <v>20</v>
      </c>
      <c r="F2122" s="15" t="s">
        <v>1234</v>
      </c>
      <c r="G2122" s="50">
        <v>6140</v>
      </c>
      <c r="H2122" s="50">
        <v>230</v>
      </c>
      <c r="I2122" s="58">
        <v>3.8899999999999997E-2</v>
      </c>
      <c r="J2122" s="50">
        <v>81300</v>
      </c>
      <c r="K2122" s="50">
        <v>6170</v>
      </c>
      <c r="L2122" s="53">
        <v>6000</v>
      </c>
      <c r="M2122" s="63">
        <f t="shared" si="237"/>
        <v>0.17647058823529413</v>
      </c>
      <c r="N2122" s="42" t="str">
        <f>IFERROR(VLOOKUP(C2122, マスタ!$E$2:$G$33, 3, TRUE), "")</f>
        <v>陸運</v>
      </c>
      <c r="O2122" s="15" t="str">
        <f>IF(F2122 = "", "", TEXT( WORKDAY(TEXT(LEFT(F2122, FIND("(", F2122) - 1), "yyyy/mm/dd"), 1, マスタ!$A$2:$A$106), "yyyymmdd"))</f>
        <v>20171005</v>
      </c>
      <c r="P2122" s="16">
        <v>43013</v>
      </c>
      <c r="Q2122" s="56">
        <v>6140</v>
      </c>
      <c r="R2122" s="56">
        <v>6150</v>
      </c>
      <c r="S2122" s="56">
        <v>5940</v>
      </c>
      <c r="T2122" s="15" t="str">
        <f t="shared" si="238"/>
        <v>無</v>
      </c>
      <c r="U2122" s="15" t="str">
        <f t="shared" si="239"/>
        <v>有</v>
      </c>
      <c r="V2122" s="67">
        <f t="shared" si="240"/>
        <v>0</v>
      </c>
      <c r="W2122" s="17" t="s">
        <v>969</v>
      </c>
      <c r="X2122" s="46">
        <v>-30</v>
      </c>
      <c r="Y2122" s="71">
        <f t="shared" si="241"/>
        <v>-4.885993485342019</v>
      </c>
      <c r="Z2122" s="72">
        <v>6140</v>
      </c>
      <c r="AA2122" s="72">
        <v>6150</v>
      </c>
      <c r="AB2122" s="72">
        <v>6110</v>
      </c>
      <c r="AC2122" s="72">
        <v>6120</v>
      </c>
      <c r="AD2122" s="72">
        <v>5300</v>
      </c>
      <c r="AE2122" s="72">
        <v>6110</v>
      </c>
      <c r="AF2122" s="72">
        <v>6120</v>
      </c>
      <c r="AG2122" s="72">
        <v>6090</v>
      </c>
      <c r="AH2122" s="72">
        <v>6110</v>
      </c>
      <c r="AI2122" s="72">
        <v>4100</v>
      </c>
      <c r="AJ2122" s="72">
        <v>6100</v>
      </c>
      <c r="AK2122" s="72">
        <v>6100</v>
      </c>
      <c r="AL2122" s="72">
        <v>6090</v>
      </c>
      <c r="AM2122" s="72">
        <v>6100</v>
      </c>
      <c r="AN2122" s="72">
        <v>1200</v>
      </c>
      <c r="AO2122" s="72">
        <v>6110</v>
      </c>
      <c r="AP2122" s="72">
        <v>6110</v>
      </c>
      <c r="AQ2122" s="72">
        <v>6110</v>
      </c>
      <c r="AR2122" s="72">
        <v>6110</v>
      </c>
      <c r="AS2122" s="72">
        <v>200</v>
      </c>
      <c r="AX2122" s="72">
        <v>0</v>
      </c>
      <c r="BC2122" s="72">
        <v>0</v>
      </c>
    </row>
    <row r="2123" spans="1:55" s="72" customFormat="1" ht="15">
      <c r="A2123" s="15" t="s">
        <v>18</v>
      </c>
      <c r="B2123" s="30">
        <v>26</v>
      </c>
      <c r="C2123" s="30">
        <v>2811</v>
      </c>
      <c r="D2123" s="10" t="s">
        <v>1238</v>
      </c>
      <c r="E2123" s="15" t="s">
        <v>20</v>
      </c>
      <c r="F2123" s="15" t="s">
        <v>1234</v>
      </c>
      <c r="G2123" s="50">
        <v>3605</v>
      </c>
      <c r="H2123" s="50">
        <v>135</v>
      </c>
      <c r="I2123" s="58">
        <v>3.8899999999999997E-2</v>
      </c>
      <c r="J2123" s="50">
        <v>634000</v>
      </c>
      <c r="K2123" s="50">
        <v>3630</v>
      </c>
      <c r="L2123" s="53">
        <v>3510</v>
      </c>
      <c r="M2123" s="63">
        <f t="shared" si="237"/>
        <v>0.20833333333333334</v>
      </c>
      <c r="N2123" s="42" t="str">
        <f>IFERROR(VLOOKUP(C2123, マスタ!$E$2:$G$33, 3, TRUE), "")</f>
        <v>食品</v>
      </c>
      <c r="O2123" s="15" t="str">
        <f>IF(F2123 = "", "", TEXT( WORKDAY(TEXT(LEFT(F2123, FIND("(", F2123) - 1), "yyyy/mm/dd"), 1, マスタ!$A$2:$A$106), "yyyymmdd"))</f>
        <v>20171005</v>
      </c>
      <c r="P2123" s="16">
        <v>43013</v>
      </c>
      <c r="Q2123" s="56">
        <v>3615</v>
      </c>
      <c r="R2123" s="56">
        <v>3675</v>
      </c>
      <c r="S2123" s="56">
        <v>3590</v>
      </c>
      <c r="T2123" s="15" t="str">
        <f t="shared" si="238"/>
        <v>有</v>
      </c>
      <c r="U2123" s="15" t="str">
        <f t="shared" si="239"/>
        <v>無</v>
      </c>
      <c r="V2123" s="67">
        <f t="shared" si="240"/>
        <v>2.7739251040221902E-3</v>
      </c>
      <c r="W2123" s="17" t="s">
        <v>967</v>
      </c>
      <c r="X2123" s="46">
        <v>25</v>
      </c>
      <c r="Y2123" s="71">
        <f t="shared" si="241"/>
        <v>6.934812760055479</v>
      </c>
      <c r="Z2123" s="72">
        <v>3615</v>
      </c>
      <c r="AA2123" s="72">
        <v>3615</v>
      </c>
      <c r="AB2123" s="72">
        <v>3590</v>
      </c>
      <c r="AC2123" s="72">
        <v>3590</v>
      </c>
      <c r="AD2123" s="72">
        <v>44900</v>
      </c>
      <c r="AE2123" s="72">
        <v>3595</v>
      </c>
      <c r="AF2123" s="72">
        <v>3610</v>
      </c>
      <c r="AG2123" s="72">
        <v>3590</v>
      </c>
      <c r="AH2123" s="72">
        <v>3590</v>
      </c>
      <c r="AI2123" s="72">
        <v>12300</v>
      </c>
      <c r="AJ2123" s="72">
        <v>3590</v>
      </c>
      <c r="AK2123" s="72">
        <v>3600</v>
      </c>
      <c r="AL2123" s="72">
        <v>3590</v>
      </c>
      <c r="AM2123" s="72">
        <v>3600</v>
      </c>
      <c r="AN2123" s="72">
        <v>7300</v>
      </c>
      <c r="AO2123" s="72">
        <v>3600</v>
      </c>
      <c r="AP2123" s="72">
        <v>3645</v>
      </c>
      <c r="AQ2123" s="72">
        <v>3600</v>
      </c>
      <c r="AR2123" s="72">
        <v>3630</v>
      </c>
      <c r="AS2123" s="72">
        <v>43400</v>
      </c>
      <c r="AT2123" s="72">
        <v>3630</v>
      </c>
      <c r="AU2123" s="72">
        <v>3640</v>
      </c>
      <c r="AV2123" s="72">
        <v>3630</v>
      </c>
      <c r="AW2123" s="72">
        <v>3640</v>
      </c>
      <c r="AX2123" s="72">
        <v>13300</v>
      </c>
      <c r="AY2123" s="72">
        <v>3640</v>
      </c>
      <c r="AZ2123" s="72">
        <v>3640</v>
      </c>
      <c r="BA2123" s="72">
        <v>3630</v>
      </c>
      <c r="BB2123" s="72">
        <v>3630</v>
      </c>
      <c r="BC2123" s="72">
        <v>8400</v>
      </c>
    </row>
    <row r="2124" spans="1:55" s="72" customFormat="1" ht="15">
      <c r="A2124" s="15" t="s">
        <v>18</v>
      </c>
      <c r="B2124" s="30">
        <v>27</v>
      </c>
      <c r="C2124" s="30">
        <v>7818</v>
      </c>
      <c r="D2124" s="10" t="s">
        <v>283</v>
      </c>
      <c r="E2124" s="15" t="s">
        <v>20</v>
      </c>
      <c r="F2124" s="15" t="s">
        <v>1234</v>
      </c>
      <c r="G2124" s="50">
        <v>1073</v>
      </c>
      <c r="H2124" s="50">
        <v>40</v>
      </c>
      <c r="I2124" s="58">
        <v>3.8699999999999998E-2</v>
      </c>
      <c r="J2124" s="50">
        <v>706300</v>
      </c>
      <c r="K2124" s="50">
        <v>1094</v>
      </c>
      <c r="L2124" s="53">
        <v>1036</v>
      </c>
      <c r="M2124" s="63">
        <f t="shared" si="237"/>
        <v>0.36206896551724138</v>
      </c>
      <c r="N2124" s="42" t="str">
        <f>IFERROR(VLOOKUP(C2124, マスタ!$E$2:$G$33, 3, TRUE), "")</f>
        <v>その他製品</v>
      </c>
      <c r="O2124" s="15" t="str">
        <f>IF(F2124 = "", "", TEXT( WORKDAY(TEXT(LEFT(F2124, FIND("(", F2124) - 1), "yyyy/mm/dd"), 1, マスタ!$A$2:$A$106), "yyyymmdd"))</f>
        <v>20171005</v>
      </c>
      <c r="P2124" s="16">
        <v>43013</v>
      </c>
      <c r="Q2124" s="56">
        <v>1073</v>
      </c>
      <c r="R2124" s="56">
        <v>1083</v>
      </c>
      <c r="S2124" s="56">
        <v>1011</v>
      </c>
      <c r="T2124" s="15" t="str">
        <f t="shared" si="238"/>
        <v>有</v>
      </c>
      <c r="U2124" s="15" t="str">
        <f t="shared" si="239"/>
        <v>有</v>
      </c>
      <c r="V2124" s="67">
        <f t="shared" si="240"/>
        <v>0</v>
      </c>
      <c r="W2124" s="17" t="s">
        <v>966</v>
      </c>
      <c r="X2124" s="46">
        <v>-10</v>
      </c>
      <c r="Y2124" s="71">
        <f t="shared" si="241"/>
        <v>-9.3196644920782852</v>
      </c>
      <c r="Z2124" s="72">
        <v>1073</v>
      </c>
      <c r="AA2124" s="72">
        <v>1078</v>
      </c>
      <c r="AB2124" s="72">
        <v>1067</v>
      </c>
      <c r="AC2124" s="72">
        <v>1078</v>
      </c>
      <c r="AD2124" s="72">
        <v>26500</v>
      </c>
      <c r="AE2124" s="72">
        <v>1078</v>
      </c>
      <c r="AF2124" s="72">
        <v>1083</v>
      </c>
      <c r="AG2124" s="72">
        <v>1075</v>
      </c>
      <c r="AH2124" s="72">
        <v>1078</v>
      </c>
      <c r="AI2124" s="72">
        <v>7800</v>
      </c>
      <c r="AJ2124" s="72">
        <v>1076</v>
      </c>
      <c r="AK2124" s="72">
        <v>1076</v>
      </c>
      <c r="AL2124" s="72">
        <v>1067</v>
      </c>
      <c r="AM2124" s="72">
        <v>1068</v>
      </c>
      <c r="AN2124" s="72">
        <v>7500</v>
      </c>
      <c r="AO2124" s="72">
        <v>1071</v>
      </c>
      <c r="AP2124" s="72">
        <v>1072</v>
      </c>
      <c r="AQ2124" s="72">
        <v>1068</v>
      </c>
      <c r="AR2124" s="72">
        <v>1069</v>
      </c>
      <c r="AS2124" s="72">
        <v>4900</v>
      </c>
      <c r="AT2124" s="72">
        <v>1070</v>
      </c>
      <c r="AU2124" s="72">
        <v>1072</v>
      </c>
      <c r="AV2124" s="72">
        <v>1063</v>
      </c>
      <c r="AW2124" s="72">
        <v>1063</v>
      </c>
      <c r="AX2124" s="72">
        <v>7600</v>
      </c>
      <c r="AY2124" s="72">
        <v>1062</v>
      </c>
      <c r="AZ2124" s="72">
        <v>1064</v>
      </c>
      <c r="BA2124" s="72">
        <v>1062</v>
      </c>
      <c r="BB2124" s="72">
        <v>1062</v>
      </c>
      <c r="BC2124" s="72">
        <v>2800</v>
      </c>
    </row>
    <row r="2125" spans="1:55" s="72" customFormat="1" ht="27">
      <c r="A2125" s="15" t="s">
        <v>18</v>
      </c>
      <c r="B2125" s="30">
        <v>29</v>
      </c>
      <c r="C2125" s="30">
        <v>3902</v>
      </c>
      <c r="D2125" s="10" t="s">
        <v>264</v>
      </c>
      <c r="E2125" s="15" t="s">
        <v>20</v>
      </c>
      <c r="F2125" s="15" t="s">
        <v>1234</v>
      </c>
      <c r="G2125" s="50">
        <v>2164</v>
      </c>
      <c r="H2125" s="50">
        <v>78</v>
      </c>
      <c r="I2125" s="58">
        <v>3.7400000000000003E-2</v>
      </c>
      <c r="J2125" s="50">
        <v>250900</v>
      </c>
      <c r="K2125" s="50">
        <v>2208</v>
      </c>
      <c r="L2125" s="53">
        <v>2094</v>
      </c>
      <c r="M2125" s="63">
        <f t="shared" ref="M2125:M2629" si="242">IFERROR((K2125-G2125) / (K2125-L2125), "")</f>
        <v>0.38596491228070173</v>
      </c>
      <c r="N2125" s="42" t="str">
        <f>IFERROR(VLOOKUP(C2125, マスタ!$E$2:$G$33, 3, TRUE), "")</f>
        <v>パルプ・紙</v>
      </c>
      <c r="O2125" s="15" t="str">
        <f>IF(F2125 = "", "", TEXT( WORKDAY(TEXT(LEFT(F2125, FIND("(", F2125) - 1), "yyyy/mm/dd"), 1, マスタ!$A$2:$A$106), "yyyymmdd"))</f>
        <v>20171005</v>
      </c>
      <c r="P2125" s="16">
        <v>43013</v>
      </c>
      <c r="Q2125" s="56">
        <v>2164</v>
      </c>
      <c r="R2125" s="56">
        <v>2218</v>
      </c>
      <c r="S2125" s="56">
        <v>2163</v>
      </c>
      <c r="T2125" s="15" t="str">
        <f t="shared" ref="T2125:T2629" si="243">IF(Q2125="", "", IF(R2125-Q2125&gt;=ROUNDDOWN(G2125/100, 0), "有", "無"))</f>
        <v>有</v>
      </c>
      <c r="U2125" s="15" t="str">
        <f t="shared" ref="U2125:U2629" si="244">IF(Q2125="", "", IF(Q2125-S2125&gt;=ROUNDDOWN(G2125/100, 0), "有", "無"))</f>
        <v>無</v>
      </c>
      <c r="V2125" s="67">
        <f t="shared" ref="V2125:V2629" si="245">IF(Q2125="", "", Q2125/G2125-1)</f>
        <v>0</v>
      </c>
      <c r="W2125" s="17" t="s">
        <v>968</v>
      </c>
      <c r="X2125" s="46">
        <v>43</v>
      </c>
      <c r="Y2125" s="71">
        <f t="shared" ref="Y2125:Y2629" si="246">IFERROR(X2125/G2125*1000,"")</f>
        <v>19.870609981515713</v>
      </c>
      <c r="Z2125" s="72">
        <v>2164</v>
      </c>
      <c r="AA2125" s="72">
        <v>2194</v>
      </c>
      <c r="AB2125" s="72">
        <v>2163</v>
      </c>
      <c r="AC2125" s="72">
        <v>2167</v>
      </c>
      <c r="AD2125" s="72">
        <v>16600</v>
      </c>
      <c r="AE2125" s="72">
        <v>2169</v>
      </c>
      <c r="AF2125" s="72">
        <v>2209</v>
      </c>
      <c r="AG2125" s="72">
        <v>2169</v>
      </c>
      <c r="AH2125" s="72">
        <v>2203</v>
      </c>
      <c r="AI2125" s="72">
        <v>6900</v>
      </c>
      <c r="AJ2125" s="72">
        <v>2203</v>
      </c>
      <c r="AK2125" s="72">
        <v>2218</v>
      </c>
      <c r="AL2125" s="72">
        <v>2203</v>
      </c>
      <c r="AM2125" s="72">
        <v>2210</v>
      </c>
      <c r="AN2125" s="72">
        <v>6000</v>
      </c>
      <c r="AO2125" s="72">
        <v>2209</v>
      </c>
      <c r="AP2125" s="72">
        <v>2209</v>
      </c>
      <c r="AQ2125" s="72">
        <v>2192</v>
      </c>
      <c r="AR2125" s="72">
        <v>2199</v>
      </c>
      <c r="AS2125" s="72">
        <v>5300</v>
      </c>
      <c r="AT2125" s="72">
        <v>2198</v>
      </c>
      <c r="AU2125" s="72">
        <v>2205</v>
      </c>
      <c r="AV2125" s="72">
        <v>2193</v>
      </c>
      <c r="AW2125" s="72">
        <v>2202</v>
      </c>
      <c r="AX2125" s="72">
        <v>4100</v>
      </c>
      <c r="AY2125" s="72">
        <v>2200</v>
      </c>
      <c r="AZ2125" s="72">
        <v>2205</v>
      </c>
      <c r="BA2125" s="72">
        <v>2194</v>
      </c>
      <c r="BB2125" s="72">
        <v>2200</v>
      </c>
      <c r="BC2125" s="72">
        <v>7400</v>
      </c>
    </row>
    <row r="2126" spans="1:55" s="72" customFormat="1" ht="15">
      <c r="A2126" s="15" t="s">
        <v>18</v>
      </c>
      <c r="B2126" s="30">
        <v>32</v>
      </c>
      <c r="C2126" s="30">
        <v>6905</v>
      </c>
      <c r="D2126" s="10" t="s">
        <v>927</v>
      </c>
      <c r="E2126" s="15" t="s">
        <v>20</v>
      </c>
      <c r="F2126" s="15" t="s">
        <v>1234</v>
      </c>
      <c r="G2126" s="50">
        <v>1510</v>
      </c>
      <c r="H2126" s="50">
        <v>52</v>
      </c>
      <c r="I2126" s="58">
        <v>3.5700000000000003E-2</v>
      </c>
      <c r="J2126" s="50">
        <v>335200</v>
      </c>
      <c r="K2126" s="50">
        <v>1529</v>
      </c>
      <c r="L2126" s="53">
        <v>1468</v>
      </c>
      <c r="M2126" s="63">
        <f t="shared" si="242"/>
        <v>0.31147540983606559</v>
      </c>
      <c r="N2126" s="42" t="str">
        <f>IFERROR(VLOOKUP(C2126, マスタ!$E$2:$G$33, 3, TRUE), "")</f>
        <v>電気</v>
      </c>
      <c r="O2126" s="15" t="str">
        <f>IF(F2126 = "", "", TEXT( WORKDAY(TEXT(LEFT(F2126, FIND("(", F2126) - 1), "yyyy/mm/dd"), 1, マスタ!$A$2:$A$106), "yyyymmdd"))</f>
        <v>20171005</v>
      </c>
      <c r="P2126" s="16">
        <v>43013</v>
      </c>
      <c r="Q2126" s="56">
        <v>1491</v>
      </c>
      <c r="R2126" s="56">
        <v>1499</v>
      </c>
      <c r="S2126" s="56">
        <v>1470</v>
      </c>
      <c r="T2126" s="15" t="str">
        <f t="shared" si="243"/>
        <v>無</v>
      </c>
      <c r="U2126" s="15" t="str">
        <f t="shared" si="244"/>
        <v>有</v>
      </c>
      <c r="V2126" s="67">
        <f t="shared" si="245"/>
        <v>-1.2582781456953684E-2</v>
      </c>
      <c r="W2126" s="17" t="s">
        <v>966</v>
      </c>
      <c r="X2126" s="46">
        <v>-15</v>
      </c>
      <c r="Y2126" s="71">
        <f t="shared" si="246"/>
        <v>-9.9337748344370862</v>
      </c>
      <c r="Z2126" s="72">
        <v>1491</v>
      </c>
      <c r="AA2126" s="72">
        <v>1499</v>
      </c>
      <c r="AB2126" s="72">
        <v>1488</v>
      </c>
      <c r="AC2126" s="72">
        <v>1488</v>
      </c>
      <c r="AD2126" s="72">
        <v>9800</v>
      </c>
      <c r="AE2126" s="72">
        <v>1489</v>
      </c>
      <c r="AF2126" s="72">
        <v>1490</v>
      </c>
      <c r="AG2126" s="72">
        <v>1481</v>
      </c>
      <c r="AH2126" s="72">
        <v>1481</v>
      </c>
      <c r="AI2126" s="72">
        <v>3300</v>
      </c>
      <c r="AJ2126" s="72">
        <v>1482</v>
      </c>
      <c r="AK2126" s="72">
        <v>1482</v>
      </c>
      <c r="AL2126" s="72">
        <v>1473</v>
      </c>
      <c r="AM2126" s="72">
        <v>1473</v>
      </c>
      <c r="AN2126" s="72">
        <v>2100</v>
      </c>
      <c r="AO2126" s="72">
        <v>1478</v>
      </c>
      <c r="AP2126" s="72">
        <v>1478</v>
      </c>
      <c r="AQ2126" s="72">
        <v>1472</v>
      </c>
      <c r="AR2126" s="72">
        <v>1476</v>
      </c>
      <c r="AS2126" s="72">
        <v>2400</v>
      </c>
      <c r="AT2126" s="72">
        <v>1475</v>
      </c>
      <c r="AU2126" s="72">
        <v>1475</v>
      </c>
      <c r="AV2126" s="72">
        <v>1470</v>
      </c>
      <c r="AW2126" s="72">
        <v>1474</v>
      </c>
      <c r="AX2126" s="72">
        <v>1800</v>
      </c>
      <c r="AY2126" s="72">
        <v>1475</v>
      </c>
      <c r="AZ2126" s="72">
        <v>1475</v>
      </c>
      <c r="BA2126" s="72">
        <v>1475</v>
      </c>
      <c r="BB2126" s="72">
        <v>1475</v>
      </c>
      <c r="BC2126" s="72">
        <v>100</v>
      </c>
    </row>
    <row r="2127" spans="1:55" s="72" customFormat="1" ht="15">
      <c r="A2127" s="15" t="s">
        <v>18</v>
      </c>
      <c r="B2127" s="30">
        <v>33</v>
      </c>
      <c r="C2127" s="30">
        <v>2685</v>
      </c>
      <c r="D2127" s="10" t="s">
        <v>1239</v>
      </c>
      <c r="E2127" s="15" t="s">
        <v>20</v>
      </c>
      <c r="F2127" s="15" t="s">
        <v>1234</v>
      </c>
      <c r="G2127" s="50">
        <v>2469</v>
      </c>
      <c r="H2127" s="50">
        <v>85</v>
      </c>
      <c r="I2127" s="58">
        <v>3.5700000000000003E-2</v>
      </c>
      <c r="J2127" s="50">
        <v>1406200</v>
      </c>
      <c r="K2127" s="50">
        <v>2530</v>
      </c>
      <c r="L2127" s="53">
        <v>2401</v>
      </c>
      <c r="M2127" s="63">
        <f t="shared" si="242"/>
        <v>0.47286821705426357</v>
      </c>
      <c r="N2127" s="42" t="str">
        <f>IFERROR(VLOOKUP(C2127, マスタ!$E$2:$G$33, 3, TRUE), "")</f>
        <v>食品</v>
      </c>
      <c r="O2127" s="15" t="str">
        <f>IF(F2127 = "", "", TEXT( WORKDAY(TEXT(LEFT(F2127, FIND("(", F2127) - 1), "yyyy/mm/dd"), 1, マスタ!$A$2:$A$106), "yyyymmdd"))</f>
        <v>20171005</v>
      </c>
      <c r="P2127" s="16">
        <v>43013</v>
      </c>
      <c r="Q2127" s="56">
        <v>2531</v>
      </c>
      <c r="R2127" s="56">
        <v>2596</v>
      </c>
      <c r="S2127" s="56">
        <v>2522</v>
      </c>
      <c r="T2127" s="15" t="str">
        <f t="shared" si="243"/>
        <v>有</v>
      </c>
      <c r="U2127" s="15" t="str">
        <f t="shared" si="244"/>
        <v>無</v>
      </c>
      <c r="V2127" s="67">
        <f t="shared" si="245"/>
        <v>2.5111381125962007E-2</v>
      </c>
      <c r="W2127" s="17" t="s">
        <v>968</v>
      </c>
      <c r="X2127" s="46">
        <v>49</v>
      </c>
      <c r="Y2127" s="71">
        <f t="shared" si="246"/>
        <v>19.846091535034425</v>
      </c>
      <c r="Z2127" s="72">
        <v>2531</v>
      </c>
      <c r="AA2127" s="72">
        <v>2535</v>
      </c>
      <c r="AB2127" s="72">
        <v>2522</v>
      </c>
      <c r="AC2127" s="72">
        <v>2532</v>
      </c>
      <c r="AD2127" s="72">
        <v>116100</v>
      </c>
      <c r="AE2127" s="72">
        <v>2531</v>
      </c>
      <c r="AF2127" s="72">
        <v>2568</v>
      </c>
      <c r="AG2127" s="72">
        <v>2524</v>
      </c>
      <c r="AH2127" s="72">
        <v>2564</v>
      </c>
      <c r="AI2127" s="72">
        <v>84500</v>
      </c>
      <c r="AJ2127" s="72">
        <v>2566</v>
      </c>
      <c r="AK2127" s="72">
        <v>2573</v>
      </c>
      <c r="AL2127" s="72">
        <v>2557</v>
      </c>
      <c r="AM2127" s="72">
        <v>2573</v>
      </c>
      <c r="AN2127" s="72">
        <v>68400</v>
      </c>
      <c r="AO2127" s="72">
        <v>2571</v>
      </c>
      <c r="AP2127" s="72">
        <v>2582</v>
      </c>
      <c r="AQ2127" s="72">
        <v>2563</v>
      </c>
      <c r="AR2127" s="72">
        <v>2572</v>
      </c>
      <c r="AS2127" s="72">
        <v>48400</v>
      </c>
      <c r="AT2127" s="72">
        <v>2574</v>
      </c>
      <c r="AU2127" s="72">
        <v>2577</v>
      </c>
      <c r="AV2127" s="72">
        <v>2563</v>
      </c>
      <c r="AW2127" s="72">
        <v>2574</v>
      </c>
      <c r="AX2127" s="72">
        <v>42200</v>
      </c>
      <c r="AY2127" s="72">
        <v>2574</v>
      </c>
      <c r="AZ2127" s="72">
        <v>2574</v>
      </c>
      <c r="BA2127" s="72">
        <v>2565</v>
      </c>
      <c r="BB2127" s="72">
        <v>2570</v>
      </c>
      <c r="BC2127" s="72">
        <v>24000</v>
      </c>
    </row>
    <row r="2128" spans="1:55" s="72" customFormat="1" ht="15">
      <c r="A2128" s="15" t="s">
        <v>18</v>
      </c>
      <c r="B2128" s="30">
        <v>34</v>
      </c>
      <c r="C2128" s="30">
        <v>6203</v>
      </c>
      <c r="D2128" s="10" t="s">
        <v>1240</v>
      </c>
      <c r="E2128" s="15" t="s">
        <v>20</v>
      </c>
      <c r="F2128" s="15" t="s">
        <v>1234</v>
      </c>
      <c r="G2128" s="50">
        <v>1030</v>
      </c>
      <c r="H2128" s="50">
        <v>35</v>
      </c>
      <c r="I2128" s="58">
        <v>3.5200000000000002E-2</v>
      </c>
      <c r="J2128" s="50">
        <v>375700</v>
      </c>
      <c r="K2128" s="50">
        <v>1031</v>
      </c>
      <c r="L2128" s="53">
        <v>995</v>
      </c>
      <c r="M2128" s="63">
        <f t="shared" si="242"/>
        <v>2.7777777777777776E-2</v>
      </c>
      <c r="N2128" s="42" t="str">
        <f>IFERROR(VLOOKUP(C2128, マスタ!$E$2:$G$33, 3, TRUE), "")</f>
        <v>機械</v>
      </c>
      <c r="O2128" s="15" t="str">
        <f>IF(F2128 = "", "", TEXT( WORKDAY(TEXT(LEFT(F2128, FIND("(", F2128) - 1), "yyyy/mm/dd"), 1, マスタ!$A$2:$A$106), "yyyymmdd"))</f>
        <v>20171005</v>
      </c>
      <c r="P2128" s="16">
        <v>43013</v>
      </c>
      <c r="Q2128" s="56">
        <v>1040</v>
      </c>
      <c r="R2128" s="56">
        <v>1068</v>
      </c>
      <c r="S2128" s="56">
        <v>1012</v>
      </c>
      <c r="T2128" s="15" t="str">
        <f t="shared" si="243"/>
        <v>有</v>
      </c>
      <c r="U2128" s="15" t="str">
        <f t="shared" si="244"/>
        <v>有</v>
      </c>
      <c r="V2128" s="67">
        <f t="shared" si="245"/>
        <v>9.7087378640776656E-3</v>
      </c>
      <c r="W2128" s="17" t="s">
        <v>966</v>
      </c>
      <c r="X2128" s="46">
        <v>-10</v>
      </c>
      <c r="Y2128" s="71">
        <f t="shared" si="246"/>
        <v>-9.7087378640776691</v>
      </c>
      <c r="Z2128" s="72">
        <v>1040</v>
      </c>
      <c r="AA2128" s="72">
        <v>1046</v>
      </c>
      <c r="AB2128" s="72">
        <v>1023</v>
      </c>
      <c r="AC2128" s="72">
        <v>1026</v>
      </c>
      <c r="AD2128" s="72">
        <v>108800</v>
      </c>
      <c r="AE2128" s="72">
        <v>1025</v>
      </c>
      <c r="AF2128" s="72">
        <v>1027</v>
      </c>
      <c r="AG2128" s="72">
        <v>1016</v>
      </c>
      <c r="AH2128" s="72">
        <v>1018</v>
      </c>
      <c r="AI2128" s="72">
        <v>25200</v>
      </c>
      <c r="AJ2128" s="72">
        <v>1017</v>
      </c>
      <c r="AK2128" s="72">
        <v>1025</v>
      </c>
      <c r="AL2128" s="72">
        <v>1016</v>
      </c>
      <c r="AM2128" s="72">
        <v>1025</v>
      </c>
      <c r="AN2128" s="72">
        <v>14200</v>
      </c>
      <c r="AO2128" s="72">
        <v>1023</v>
      </c>
      <c r="AP2128" s="72">
        <v>1029</v>
      </c>
      <c r="AQ2128" s="72">
        <v>1021</v>
      </c>
      <c r="AR2128" s="72">
        <v>1025</v>
      </c>
      <c r="AS2128" s="72">
        <v>14900</v>
      </c>
      <c r="AT2128" s="72">
        <v>1025</v>
      </c>
      <c r="AU2128" s="72">
        <v>1025</v>
      </c>
      <c r="AV2128" s="72">
        <v>1019</v>
      </c>
      <c r="AW2128" s="72">
        <v>1020</v>
      </c>
      <c r="AX2128" s="72">
        <v>4100</v>
      </c>
      <c r="AY2128" s="72">
        <v>1019</v>
      </c>
      <c r="AZ2128" s="72">
        <v>1019</v>
      </c>
      <c r="BA2128" s="72">
        <v>1014</v>
      </c>
      <c r="BB2128" s="72">
        <v>1019</v>
      </c>
      <c r="BC2128" s="72">
        <v>36000</v>
      </c>
    </row>
    <row r="2129" spans="1:55" s="72" customFormat="1" ht="15">
      <c r="A2129" s="15" t="s">
        <v>18</v>
      </c>
      <c r="B2129" s="30">
        <v>37</v>
      </c>
      <c r="C2129" s="30">
        <v>1376</v>
      </c>
      <c r="D2129" s="10" t="s">
        <v>1241</v>
      </c>
      <c r="E2129" s="15" t="s">
        <v>20</v>
      </c>
      <c r="F2129" s="15" t="s">
        <v>1234</v>
      </c>
      <c r="G2129" s="50">
        <v>1621</v>
      </c>
      <c r="H2129" s="50">
        <v>53</v>
      </c>
      <c r="I2129" s="58">
        <v>3.3799999999999997E-2</v>
      </c>
      <c r="J2129" s="50">
        <v>38200</v>
      </c>
      <c r="K2129" s="50">
        <v>1780</v>
      </c>
      <c r="L2129" s="53">
        <v>1605</v>
      </c>
      <c r="M2129" s="63">
        <f t="shared" si="242"/>
        <v>0.90857142857142859</v>
      </c>
      <c r="N2129" s="42" t="str">
        <f>IFERROR(VLOOKUP(C2129, マスタ!$E$2:$G$33, 3, TRUE), "")</f>
        <v>農林水産</v>
      </c>
      <c r="O2129" s="15" t="str">
        <f>IF(F2129 = "", "", TEXT( WORKDAY(TEXT(LEFT(F2129, FIND("(", F2129) - 1), "yyyy/mm/dd"), 1, マスタ!$A$2:$A$106), "yyyymmdd"))</f>
        <v>20171005</v>
      </c>
      <c r="P2129" s="16">
        <v>43013</v>
      </c>
      <c r="Q2129" s="56">
        <v>1627</v>
      </c>
      <c r="R2129" s="56">
        <v>1640</v>
      </c>
      <c r="S2129" s="56">
        <v>1601</v>
      </c>
      <c r="T2129" s="15" t="str">
        <f t="shared" si="243"/>
        <v>無</v>
      </c>
      <c r="U2129" s="15" t="str">
        <f t="shared" si="244"/>
        <v>有</v>
      </c>
      <c r="V2129" s="67">
        <f t="shared" si="245"/>
        <v>3.7014188772361845E-3</v>
      </c>
      <c r="W2129" s="17" t="s">
        <v>969</v>
      </c>
      <c r="X2129" s="46">
        <v>-6</v>
      </c>
      <c r="Y2129" s="71">
        <f t="shared" si="246"/>
        <v>-3.7014188772362737</v>
      </c>
      <c r="Z2129" s="72">
        <v>1627</v>
      </c>
      <c r="AA2129" s="72">
        <v>1640</v>
      </c>
      <c r="AB2129" s="72">
        <v>1627</v>
      </c>
      <c r="AC2129" s="72">
        <v>1640</v>
      </c>
      <c r="AD2129" s="72">
        <v>800</v>
      </c>
      <c r="AE2129" s="72">
        <v>1631</v>
      </c>
      <c r="AF2129" s="72">
        <v>1631</v>
      </c>
      <c r="AG2129" s="72">
        <v>1631</v>
      </c>
      <c r="AH2129" s="72">
        <v>1631</v>
      </c>
      <c r="AI2129" s="72">
        <v>100</v>
      </c>
      <c r="AJ2129" s="72">
        <v>1630</v>
      </c>
      <c r="AK2129" s="72">
        <v>1630</v>
      </c>
      <c r="AL2129" s="72">
        <v>1621</v>
      </c>
      <c r="AM2129" s="72">
        <v>1621</v>
      </c>
      <c r="AN2129" s="72">
        <v>500</v>
      </c>
      <c r="AS2129" s="72">
        <v>0</v>
      </c>
      <c r="AT2129" s="72">
        <v>1621</v>
      </c>
      <c r="AU2129" s="72">
        <v>1621</v>
      </c>
      <c r="AV2129" s="72">
        <v>1621</v>
      </c>
      <c r="AW2129" s="72">
        <v>1621</v>
      </c>
      <c r="AX2129" s="72">
        <v>600</v>
      </c>
      <c r="BC2129" s="72">
        <v>0</v>
      </c>
    </row>
    <row r="2130" spans="1:55" s="72" customFormat="1" ht="15">
      <c r="A2130" s="15" t="s">
        <v>18</v>
      </c>
      <c r="B2130" s="30">
        <v>38</v>
      </c>
      <c r="C2130" s="30">
        <v>6640</v>
      </c>
      <c r="D2130" s="10" t="s">
        <v>242</v>
      </c>
      <c r="E2130" s="15" t="s">
        <v>20</v>
      </c>
      <c r="F2130" s="15" t="s">
        <v>1234</v>
      </c>
      <c r="G2130" s="50">
        <v>2690</v>
      </c>
      <c r="H2130" s="50">
        <v>87</v>
      </c>
      <c r="I2130" s="58">
        <v>3.3399999999999999E-2</v>
      </c>
      <c r="J2130" s="50">
        <v>196300</v>
      </c>
      <c r="K2130" s="50">
        <v>2737</v>
      </c>
      <c r="L2130" s="53">
        <v>2612</v>
      </c>
      <c r="M2130" s="63">
        <f t="shared" si="242"/>
        <v>0.376</v>
      </c>
      <c r="N2130" s="42" t="str">
        <f>IFERROR(VLOOKUP(C2130, マスタ!$E$2:$G$33, 3, TRUE), "")</f>
        <v>電気</v>
      </c>
      <c r="O2130" s="15" t="str">
        <f>IF(F2130 = "", "", TEXT( WORKDAY(TEXT(LEFT(F2130, FIND("(", F2130) - 1), "yyyy/mm/dd"), 1, マスタ!$A$2:$A$106), "yyyymmdd"))</f>
        <v>20171005</v>
      </c>
      <c r="P2130" s="16">
        <v>43013</v>
      </c>
      <c r="Q2130" s="56">
        <v>2690</v>
      </c>
      <c r="R2130" s="56">
        <v>2690</v>
      </c>
      <c r="S2130" s="56">
        <v>2540</v>
      </c>
      <c r="T2130" s="15" t="str">
        <f t="shared" si="243"/>
        <v>無</v>
      </c>
      <c r="U2130" s="15" t="str">
        <f t="shared" si="244"/>
        <v>有</v>
      </c>
      <c r="V2130" s="67">
        <f t="shared" si="245"/>
        <v>0</v>
      </c>
      <c r="W2130" s="17" t="s">
        <v>966</v>
      </c>
      <c r="X2130" s="46">
        <v>-26</v>
      </c>
      <c r="Y2130" s="71">
        <f t="shared" si="246"/>
        <v>-9.6654275092936803</v>
      </c>
      <c r="Z2130" s="72">
        <v>2690</v>
      </c>
      <c r="AA2130" s="72">
        <v>2690</v>
      </c>
      <c r="AB2130" s="72">
        <v>2649</v>
      </c>
      <c r="AC2130" s="72">
        <v>2654</v>
      </c>
      <c r="AD2130" s="72">
        <v>12300</v>
      </c>
      <c r="AE2130" s="72">
        <v>2655</v>
      </c>
      <c r="AF2130" s="72">
        <v>2655</v>
      </c>
      <c r="AG2130" s="72">
        <v>2640</v>
      </c>
      <c r="AH2130" s="72">
        <v>2641</v>
      </c>
      <c r="AI2130" s="72">
        <v>3400</v>
      </c>
      <c r="AJ2130" s="72">
        <v>2640</v>
      </c>
      <c r="AK2130" s="72">
        <v>2641</v>
      </c>
      <c r="AL2130" s="72">
        <v>2634</v>
      </c>
      <c r="AM2130" s="72">
        <v>2637</v>
      </c>
      <c r="AN2130" s="72">
        <v>2300</v>
      </c>
      <c r="AO2130" s="72">
        <v>2648</v>
      </c>
      <c r="AP2130" s="72">
        <v>2648</v>
      </c>
      <c r="AQ2130" s="72">
        <v>2639</v>
      </c>
      <c r="AR2130" s="72">
        <v>2641</v>
      </c>
      <c r="AS2130" s="72">
        <v>2900</v>
      </c>
      <c r="AT2130" s="72">
        <v>2641</v>
      </c>
      <c r="AU2130" s="72">
        <v>2641</v>
      </c>
      <c r="AV2130" s="72">
        <v>2636</v>
      </c>
      <c r="AW2130" s="72">
        <v>2636</v>
      </c>
      <c r="AX2130" s="72">
        <v>3500</v>
      </c>
      <c r="AY2130" s="72">
        <v>2636</v>
      </c>
      <c r="AZ2130" s="72">
        <v>2636</v>
      </c>
      <c r="BA2130" s="72">
        <v>2620</v>
      </c>
      <c r="BB2130" s="72">
        <v>2631</v>
      </c>
      <c r="BC2130" s="72">
        <v>11600</v>
      </c>
    </row>
    <row r="2131" spans="1:55" s="72" customFormat="1" ht="27">
      <c r="A2131" s="15" t="s">
        <v>18</v>
      </c>
      <c r="B2131" s="30">
        <v>39</v>
      </c>
      <c r="C2131" s="30">
        <v>8707</v>
      </c>
      <c r="D2131" s="10" t="s">
        <v>1242</v>
      </c>
      <c r="E2131" s="15" t="s">
        <v>20</v>
      </c>
      <c r="F2131" s="15" t="s">
        <v>1234</v>
      </c>
      <c r="G2131" s="50">
        <v>1392</v>
      </c>
      <c r="H2131" s="50">
        <v>45</v>
      </c>
      <c r="I2131" s="58">
        <v>3.3399999999999999E-2</v>
      </c>
      <c r="J2131" s="50">
        <v>247700</v>
      </c>
      <c r="K2131" s="50">
        <v>1399</v>
      </c>
      <c r="L2131" s="53">
        <v>1349</v>
      </c>
      <c r="M2131" s="63">
        <f t="shared" si="242"/>
        <v>0.14000000000000001</v>
      </c>
      <c r="N2131" s="42" t="str">
        <f>IFERROR(VLOOKUP(C2131, マスタ!$E$2:$G$33, 3, TRUE), "")</f>
        <v>保険</v>
      </c>
      <c r="O2131" s="15" t="str">
        <f>IF(F2131 = "", "", TEXT( WORKDAY(TEXT(LEFT(F2131, FIND("(", F2131) - 1), "yyyy/mm/dd"), 1, マスタ!$A$2:$A$106), "yyyymmdd"))</f>
        <v>20171005</v>
      </c>
      <c r="P2131" s="16">
        <v>43013</v>
      </c>
      <c r="Q2131" s="56">
        <v>1392</v>
      </c>
      <c r="R2131" s="56">
        <v>1392</v>
      </c>
      <c r="S2131" s="56">
        <v>1359</v>
      </c>
      <c r="T2131" s="15" t="str">
        <f t="shared" si="243"/>
        <v>無</v>
      </c>
      <c r="U2131" s="15" t="str">
        <f t="shared" si="244"/>
        <v>有</v>
      </c>
      <c r="V2131" s="67">
        <f t="shared" si="245"/>
        <v>0</v>
      </c>
      <c r="W2131" s="17" t="s">
        <v>966</v>
      </c>
      <c r="X2131" s="46">
        <v>-13</v>
      </c>
      <c r="Y2131" s="71">
        <f t="shared" si="246"/>
        <v>-9.3390804597701162</v>
      </c>
      <c r="Z2131" s="72">
        <v>1392</v>
      </c>
      <c r="AA2131" s="72">
        <v>1392</v>
      </c>
      <c r="AB2131" s="72">
        <v>1386</v>
      </c>
      <c r="AC2131" s="72">
        <v>1386</v>
      </c>
      <c r="AD2131" s="72">
        <v>8400</v>
      </c>
      <c r="AE2131" s="72">
        <v>1386</v>
      </c>
      <c r="AF2131" s="72">
        <v>1386</v>
      </c>
      <c r="AG2131" s="72">
        <v>1381</v>
      </c>
      <c r="AH2131" s="72">
        <v>1381</v>
      </c>
      <c r="AI2131" s="72">
        <v>3600</v>
      </c>
      <c r="AJ2131" s="72">
        <v>1380</v>
      </c>
      <c r="AK2131" s="72">
        <v>1380</v>
      </c>
      <c r="AL2131" s="72">
        <v>1378</v>
      </c>
      <c r="AM2131" s="72">
        <v>1380</v>
      </c>
      <c r="AN2131" s="72">
        <v>1800</v>
      </c>
      <c r="AO2131" s="72">
        <v>1381</v>
      </c>
      <c r="AP2131" s="72">
        <v>1381</v>
      </c>
      <c r="AQ2131" s="72">
        <v>1379</v>
      </c>
      <c r="AR2131" s="72">
        <v>1380</v>
      </c>
      <c r="AS2131" s="72">
        <v>1300</v>
      </c>
      <c r="AT2131" s="72">
        <v>1382</v>
      </c>
      <c r="AU2131" s="72">
        <v>1382</v>
      </c>
      <c r="AV2131" s="72">
        <v>1380</v>
      </c>
      <c r="AW2131" s="72">
        <v>1380</v>
      </c>
      <c r="AX2131" s="72">
        <v>600</v>
      </c>
      <c r="AY2131" s="72">
        <v>1382</v>
      </c>
      <c r="AZ2131" s="72">
        <v>1382</v>
      </c>
      <c r="BA2131" s="72">
        <v>1379</v>
      </c>
      <c r="BB2131" s="72">
        <v>1381</v>
      </c>
      <c r="BC2131" s="72">
        <v>1600</v>
      </c>
    </row>
    <row r="2132" spans="1:55" s="72" customFormat="1" ht="15">
      <c r="A2132" s="15" t="s">
        <v>18</v>
      </c>
      <c r="B2132" s="30">
        <v>40</v>
      </c>
      <c r="C2132" s="30">
        <v>2183</v>
      </c>
      <c r="D2132" s="10" t="s">
        <v>307</v>
      </c>
      <c r="E2132" s="15" t="s">
        <v>20</v>
      </c>
      <c r="F2132" s="15" t="s">
        <v>1234</v>
      </c>
      <c r="G2132" s="50">
        <v>1547</v>
      </c>
      <c r="H2132" s="50">
        <v>50</v>
      </c>
      <c r="I2132" s="58">
        <v>3.3399999999999999E-2</v>
      </c>
      <c r="J2132" s="50">
        <v>153300</v>
      </c>
      <c r="K2132" s="50">
        <v>1551</v>
      </c>
      <c r="L2132" s="53">
        <v>1496</v>
      </c>
      <c r="M2132" s="63">
        <f t="shared" si="242"/>
        <v>7.2727272727272724E-2</v>
      </c>
      <c r="N2132" s="42" t="str">
        <f>IFERROR(VLOOKUP(C2132, マスタ!$E$2:$G$33, 3, TRUE), "")</f>
        <v>食品</v>
      </c>
      <c r="O2132" s="15" t="str">
        <f>IF(F2132 = "", "", TEXT( WORKDAY(TEXT(LEFT(F2132, FIND("(", F2132) - 1), "yyyy/mm/dd"), 1, マスタ!$A$2:$A$106), "yyyymmdd"))</f>
        <v>20171005</v>
      </c>
      <c r="P2132" s="16">
        <v>43013</v>
      </c>
      <c r="Q2132" s="56">
        <v>1566</v>
      </c>
      <c r="R2132" s="56">
        <v>1566</v>
      </c>
      <c r="S2132" s="56">
        <v>1498</v>
      </c>
      <c r="T2132" s="15" t="str">
        <f t="shared" si="243"/>
        <v>無</v>
      </c>
      <c r="U2132" s="15" t="str">
        <f t="shared" si="244"/>
        <v>有</v>
      </c>
      <c r="V2132" s="67">
        <f t="shared" si="245"/>
        <v>1.2281835811247532E-2</v>
      </c>
      <c r="W2132" s="17" t="s">
        <v>966</v>
      </c>
      <c r="X2132" s="46">
        <v>-15</v>
      </c>
      <c r="Y2132" s="71">
        <f t="shared" si="246"/>
        <v>-9.6961861667744031</v>
      </c>
      <c r="Z2132" s="72">
        <v>1566</v>
      </c>
      <c r="AA2132" s="72">
        <v>1566</v>
      </c>
      <c r="AB2132" s="72">
        <v>1537</v>
      </c>
      <c r="AC2132" s="72">
        <v>1543</v>
      </c>
      <c r="AD2132" s="72">
        <v>28400</v>
      </c>
      <c r="AE2132" s="72">
        <v>1544</v>
      </c>
      <c r="AF2132" s="72">
        <v>1551</v>
      </c>
      <c r="AG2132" s="72">
        <v>1543</v>
      </c>
      <c r="AH2132" s="72">
        <v>1544</v>
      </c>
      <c r="AI2132" s="72">
        <v>7100</v>
      </c>
      <c r="AJ2132" s="72">
        <v>1544</v>
      </c>
      <c r="AK2132" s="72">
        <v>1550</v>
      </c>
      <c r="AL2132" s="72">
        <v>1544</v>
      </c>
      <c r="AM2132" s="72">
        <v>1548</v>
      </c>
      <c r="AN2132" s="72">
        <v>1900</v>
      </c>
      <c r="AO2132" s="72">
        <v>1548</v>
      </c>
      <c r="AP2132" s="72">
        <v>1550</v>
      </c>
      <c r="AQ2132" s="72">
        <v>1545</v>
      </c>
      <c r="AR2132" s="72">
        <v>1550</v>
      </c>
      <c r="AS2132" s="72">
        <v>3500</v>
      </c>
      <c r="AT2132" s="72">
        <v>1547</v>
      </c>
      <c r="AU2132" s="72">
        <v>1547</v>
      </c>
      <c r="AV2132" s="72">
        <v>1539</v>
      </c>
      <c r="AW2132" s="72">
        <v>1539</v>
      </c>
      <c r="AX2132" s="72">
        <v>5100</v>
      </c>
      <c r="AY2132" s="72">
        <v>1537</v>
      </c>
      <c r="AZ2132" s="72">
        <v>1538</v>
      </c>
      <c r="BA2132" s="72">
        <v>1535</v>
      </c>
      <c r="BB2132" s="72">
        <v>1535</v>
      </c>
      <c r="BC2132" s="72">
        <v>2300</v>
      </c>
    </row>
    <row r="2133" spans="1:55" s="72" customFormat="1" ht="15">
      <c r="A2133" s="15" t="s">
        <v>18</v>
      </c>
      <c r="B2133" s="30">
        <v>41</v>
      </c>
      <c r="C2133" s="30">
        <v>3036</v>
      </c>
      <c r="D2133" s="10" t="s">
        <v>444</v>
      </c>
      <c r="E2133" s="15" t="s">
        <v>20</v>
      </c>
      <c r="F2133" s="15" t="s">
        <v>1234</v>
      </c>
      <c r="G2133" s="50">
        <v>2037</v>
      </c>
      <c r="H2133" s="50">
        <v>65</v>
      </c>
      <c r="I2133" s="58">
        <v>3.3000000000000002E-2</v>
      </c>
      <c r="J2133" s="50">
        <v>577000</v>
      </c>
      <c r="K2133" s="50">
        <v>2071</v>
      </c>
      <c r="L2133" s="53">
        <v>1937</v>
      </c>
      <c r="M2133" s="63">
        <f t="shared" si="242"/>
        <v>0.2537313432835821</v>
      </c>
      <c r="N2133" s="42" t="str">
        <f>IFERROR(VLOOKUP(C2133, マスタ!$E$2:$G$33, 3, TRUE), "")</f>
        <v>繊維製品</v>
      </c>
      <c r="O2133" s="15" t="str">
        <f>IF(F2133 = "", "", TEXT( WORKDAY(TEXT(LEFT(F2133, FIND("(", F2133) - 1), "yyyy/mm/dd"), 1, マスタ!$A$2:$A$106), "yyyymmdd"))</f>
        <v>20171005</v>
      </c>
      <c r="P2133" s="16">
        <v>43013</v>
      </c>
      <c r="Q2133" s="56">
        <v>1989</v>
      </c>
      <c r="R2133" s="56">
        <v>2004</v>
      </c>
      <c r="S2133" s="56">
        <v>1941</v>
      </c>
      <c r="T2133" s="15" t="str">
        <f t="shared" si="243"/>
        <v>無</v>
      </c>
      <c r="U2133" s="15" t="str">
        <f t="shared" si="244"/>
        <v>有</v>
      </c>
      <c r="V2133" s="67">
        <f t="shared" si="245"/>
        <v>-2.3564064801178231E-2</v>
      </c>
      <c r="W2133" s="17" t="s">
        <v>966</v>
      </c>
      <c r="X2133" s="46">
        <v>-20</v>
      </c>
      <c r="Y2133" s="71">
        <f t="shared" si="246"/>
        <v>-9.818360333824252</v>
      </c>
      <c r="Z2133" s="72">
        <v>1989</v>
      </c>
      <c r="AA2133" s="72">
        <v>2004</v>
      </c>
      <c r="AB2133" s="72">
        <v>1977</v>
      </c>
      <c r="AC2133" s="72">
        <v>2000</v>
      </c>
      <c r="AD2133" s="72">
        <v>52800</v>
      </c>
      <c r="AE2133" s="72">
        <v>1998</v>
      </c>
      <c r="AF2133" s="72">
        <v>1998</v>
      </c>
      <c r="AG2133" s="72">
        <v>1960</v>
      </c>
      <c r="AH2133" s="72">
        <v>1983</v>
      </c>
      <c r="AI2133" s="72">
        <v>46700</v>
      </c>
      <c r="AJ2133" s="72">
        <v>1980</v>
      </c>
      <c r="AK2133" s="72">
        <v>1981</v>
      </c>
      <c r="AL2133" s="72">
        <v>1962</v>
      </c>
      <c r="AM2133" s="72">
        <v>1971</v>
      </c>
      <c r="AN2133" s="72">
        <v>26200</v>
      </c>
      <c r="AO2133" s="72">
        <v>1970</v>
      </c>
      <c r="AP2133" s="72">
        <v>1976</v>
      </c>
      <c r="AQ2133" s="72">
        <v>1952</v>
      </c>
      <c r="AR2133" s="72">
        <v>1963</v>
      </c>
      <c r="AS2133" s="72">
        <v>19200</v>
      </c>
      <c r="AT2133" s="72">
        <v>1964</v>
      </c>
      <c r="AU2133" s="72">
        <v>1977</v>
      </c>
      <c r="AV2133" s="72">
        <v>1964</v>
      </c>
      <c r="AW2133" s="72">
        <v>1966</v>
      </c>
      <c r="AX2133" s="72">
        <v>7400</v>
      </c>
      <c r="AY2133" s="72">
        <v>1967</v>
      </c>
      <c r="AZ2133" s="72">
        <v>1979</v>
      </c>
      <c r="BA2133" s="72">
        <v>1966</v>
      </c>
      <c r="BB2133" s="72">
        <v>1976</v>
      </c>
      <c r="BC2133" s="72">
        <v>5000</v>
      </c>
    </row>
    <row r="2134" spans="1:55" s="72" customFormat="1" ht="27">
      <c r="A2134" s="15" t="s">
        <v>18</v>
      </c>
      <c r="B2134" s="30">
        <v>43</v>
      </c>
      <c r="C2134" s="30">
        <v>6615</v>
      </c>
      <c r="D2134" s="10" t="s">
        <v>122</v>
      </c>
      <c r="E2134" s="15" t="s">
        <v>20</v>
      </c>
      <c r="F2134" s="15" t="s">
        <v>1234</v>
      </c>
      <c r="G2134" s="50">
        <v>2285</v>
      </c>
      <c r="H2134" s="50">
        <v>71</v>
      </c>
      <c r="I2134" s="58">
        <v>3.2099999999999997E-2</v>
      </c>
      <c r="J2134" s="50">
        <v>63200</v>
      </c>
      <c r="K2134" s="50">
        <v>2303</v>
      </c>
      <c r="L2134" s="53">
        <v>2201</v>
      </c>
      <c r="M2134" s="63">
        <f t="shared" si="242"/>
        <v>0.17647058823529413</v>
      </c>
      <c r="N2134" s="42" t="str">
        <f>IFERROR(VLOOKUP(C2134, マスタ!$E$2:$G$33, 3, TRUE), "")</f>
        <v>電気</v>
      </c>
      <c r="O2134" s="15" t="str">
        <f>IF(F2134 = "", "", TEXT( WORKDAY(TEXT(LEFT(F2134, FIND("(", F2134) - 1), "yyyy/mm/dd"), 1, マスタ!$A$2:$A$106), "yyyymmdd"))</f>
        <v>20171005</v>
      </c>
      <c r="P2134" s="16">
        <v>43013</v>
      </c>
      <c r="Q2134" s="56">
        <v>2296</v>
      </c>
      <c r="R2134" s="56">
        <v>2296</v>
      </c>
      <c r="S2134" s="56">
        <v>2150</v>
      </c>
      <c r="T2134" s="15" t="str">
        <f t="shared" si="243"/>
        <v>無</v>
      </c>
      <c r="U2134" s="15" t="str">
        <f t="shared" si="244"/>
        <v>有</v>
      </c>
      <c r="V2134" s="67">
        <f t="shared" si="245"/>
        <v>4.8140043763675866E-3</v>
      </c>
      <c r="W2134" s="17" t="s">
        <v>966</v>
      </c>
      <c r="X2134" s="46">
        <v>-22</v>
      </c>
      <c r="Y2134" s="71">
        <f t="shared" si="246"/>
        <v>-9.62800875273523</v>
      </c>
      <c r="Z2134" s="72">
        <v>2296</v>
      </c>
      <c r="AA2134" s="72">
        <v>2296</v>
      </c>
      <c r="AB2134" s="72">
        <v>2287</v>
      </c>
      <c r="AC2134" s="72">
        <v>2287</v>
      </c>
      <c r="AD2134" s="72">
        <v>2900</v>
      </c>
      <c r="AE2134" s="72">
        <v>2285</v>
      </c>
      <c r="AF2134" s="72">
        <v>2285</v>
      </c>
      <c r="AG2134" s="72">
        <v>2262</v>
      </c>
      <c r="AH2134" s="72">
        <v>2268</v>
      </c>
      <c r="AI2134" s="72">
        <v>2300</v>
      </c>
      <c r="AJ2134" s="72">
        <v>2272</v>
      </c>
      <c r="AK2134" s="72">
        <v>2273</v>
      </c>
      <c r="AL2134" s="72">
        <v>2259</v>
      </c>
      <c r="AM2134" s="72">
        <v>2266</v>
      </c>
      <c r="AN2134" s="72">
        <v>2100</v>
      </c>
      <c r="AS2134" s="72">
        <v>0</v>
      </c>
      <c r="AT2134" s="72">
        <v>2267</v>
      </c>
      <c r="AU2134" s="72">
        <v>2267</v>
      </c>
      <c r="AV2134" s="72">
        <v>2263</v>
      </c>
      <c r="AW2134" s="72">
        <v>2263</v>
      </c>
      <c r="AX2134" s="72">
        <v>600</v>
      </c>
      <c r="BC2134" s="72">
        <v>0</v>
      </c>
    </row>
    <row r="2135" spans="1:55" s="72" customFormat="1" ht="15">
      <c r="A2135" s="15" t="s">
        <v>18</v>
      </c>
      <c r="B2135" s="30">
        <v>44</v>
      </c>
      <c r="C2135" s="30">
        <v>4922</v>
      </c>
      <c r="D2135" s="10" t="s">
        <v>604</v>
      </c>
      <c r="E2135" s="15" t="s">
        <v>20</v>
      </c>
      <c r="F2135" s="15" t="s">
        <v>1234</v>
      </c>
      <c r="G2135" s="50">
        <v>12880</v>
      </c>
      <c r="H2135" s="50">
        <v>400</v>
      </c>
      <c r="I2135" s="58">
        <v>3.2099999999999997E-2</v>
      </c>
      <c r="J2135" s="50">
        <v>481300</v>
      </c>
      <c r="K2135" s="50">
        <v>12940</v>
      </c>
      <c r="L2135" s="53">
        <v>12640</v>
      </c>
      <c r="M2135" s="63">
        <f t="shared" si="242"/>
        <v>0.2</v>
      </c>
      <c r="N2135" s="42" t="str">
        <f>IFERROR(VLOOKUP(C2135, マスタ!$E$2:$G$33, 3, TRUE), "")</f>
        <v>化学・医薬品</v>
      </c>
      <c r="O2135" s="15" t="str">
        <f>IF(F2135 = "", "", TEXT( WORKDAY(TEXT(LEFT(F2135, FIND("(", F2135) - 1), "yyyy/mm/dd"), 1, マスタ!$A$2:$A$106), "yyyymmdd"))</f>
        <v>20171005</v>
      </c>
      <c r="P2135" s="16">
        <v>43013</v>
      </c>
      <c r="Q2135" s="56">
        <v>12930</v>
      </c>
      <c r="R2135" s="56">
        <v>13120</v>
      </c>
      <c r="S2135" s="56">
        <v>12840</v>
      </c>
      <c r="T2135" s="15" t="str">
        <f t="shared" si="243"/>
        <v>有</v>
      </c>
      <c r="U2135" s="15" t="str">
        <f t="shared" si="244"/>
        <v>無</v>
      </c>
      <c r="V2135" s="67">
        <f t="shared" si="245"/>
        <v>3.8819875776396895E-3</v>
      </c>
      <c r="W2135" s="17" t="s">
        <v>967</v>
      </c>
      <c r="X2135" s="46">
        <v>100</v>
      </c>
      <c r="Y2135" s="71">
        <f t="shared" si="246"/>
        <v>7.7639751552795033</v>
      </c>
      <c r="Z2135" s="72">
        <v>12930</v>
      </c>
      <c r="AA2135" s="72">
        <v>12960</v>
      </c>
      <c r="AB2135" s="72">
        <v>12840</v>
      </c>
      <c r="AC2135" s="72">
        <v>12900</v>
      </c>
      <c r="AD2135" s="72">
        <v>29500</v>
      </c>
      <c r="AE2135" s="72">
        <v>12930</v>
      </c>
      <c r="AF2135" s="72">
        <v>12950</v>
      </c>
      <c r="AG2135" s="72">
        <v>12880</v>
      </c>
      <c r="AH2135" s="72">
        <v>12950</v>
      </c>
      <c r="AI2135" s="72">
        <v>8000</v>
      </c>
      <c r="AJ2135" s="72">
        <v>12930</v>
      </c>
      <c r="AK2135" s="72">
        <v>12950</v>
      </c>
      <c r="AL2135" s="72">
        <v>12920</v>
      </c>
      <c r="AM2135" s="72">
        <v>12950</v>
      </c>
      <c r="AN2135" s="72">
        <v>5600</v>
      </c>
      <c r="AO2135" s="72">
        <v>12940</v>
      </c>
      <c r="AP2135" s="72">
        <v>13010</v>
      </c>
      <c r="AQ2135" s="72">
        <v>12940</v>
      </c>
      <c r="AR2135" s="72">
        <v>13010</v>
      </c>
      <c r="AS2135" s="72">
        <v>10400</v>
      </c>
      <c r="AT2135" s="72">
        <v>13010</v>
      </c>
      <c r="AU2135" s="72">
        <v>13060</v>
      </c>
      <c r="AV2135" s="72">
        <v>12990</v>
      </c>
      <c r="AW2135" s="72">
        <v>13030</v>
      </c>
      <c r="AX2135" s="72">
        <v>14100</v>
      </c>
      <c r="AY2135" s="72">
        <v>13040</v>
      </c>
      <c r="AZ2135" s="72">
        <v>13070</v>
      </c>
      <c r="BA2135" s="72">
        <v>13040</v>
      </c>
      <c r="BB2135" s="72">
        <v>13070</v>
      </c>
      <c r="BC2135" s="72">
        <v>6800</v>
      </c>
    </row>
    <row r="2136" spans="1:55" s="72" customFormat="1" ht="15">
      <c r="A2136" s="15" t="s">
        <v>18</v>
      </c>
      <c r="B2136" s="30">
        <v>48</v>
      </c>
      <c r="C2136" s="30">
        <v>9381</v>
      </c>
      <c r="D2136" s="10" t="s">
        <v>1066</v>
      </c>
      <c r="E2136" s="15" t="s">
        <v>20</v>
      </c>
      <c r="F2136" s="15" t="s">
        <v>1234</v>
      </c>
      <c r="G2136" s="50">
        <v>1220</v>
      </c>
      <c r="H2136" s="50">
        <v>37</v>
      </c>
      <c r="I2136" s="58">
        <v>3.1300000000000001E-2</v>
      </c>
      <c r="J2136" s="50">
        <v>80900</v>
      </c>
      <c r="K2136" s="50">
        <v>1220</v>
      </c>
      <c r="L2136" s="53">
        <v>1174</v>
      </c>
      <c r="M2136" s="63">
        <f t="shared" si="242"/>
        <v>0</v>
      </c>
      <c r="N2136" s="42" t="str">
        <f>IFERROR(VLOOKUP(C2136, マスタ!$E$2:$G$33, 3, TRUE), "")</f>
        <v>倉庫・運輸</v>
      </c>
      <c r="O2136" s="15" t="str">
        <f>IF(F2136 = "", "", TEXT( WORKDAY(TEXT(LEFT(F2136, FIND("(", F2136) - 1), "yyyy/mm/dd"), 1, マスタ!$A$2:$A$106), "yyyymmdd"))</f>
        <v>20171005</v>
      </c>
      <c r="P2136" s="16">
        <v>43013</v>
      </c>
      <c r="Q2136" s="56">
        <v>1221</v>
      </c>
      <c r="R2136" s="56">
        <v>1228</v>
      </c>
      <c r="S2136" s="56">
        <v>1211</v>
      </c>
      <c r="T2136" s="15" t="str">
        <f t="shared" si="243"/>
        <v>無</v>
      </c>
      <c r="U2136" s="15" t="str">
        <f t="shared" si="244"/>
        <v>無</v>
      </c>
      <c r="V2136" s="67">
        <f t="shared" si="245"/>
        <v>8.1967213114753079E-4</v>
      </c>
      <c r="W2136" s="17" t="s">
        <v>967</v>
      </c>
      <c r="X2136" s="46">
        <v>6</v>
      </c>
      <c r="Y2136" s="71">
        <f t="shared" si="246"/>
        <v>4.918032786885246</v>
      </c>
      <c r="Z2136" s="72">
        <v>1221</v>
      </c>
      <c r="AA2136" s="72">
        <v>1224</v>
      </c>
      <c r="AB2136" s="72">
        <v>1221</v>
      </c>
      <c r="AC2136" s="72">
        <v>1223</v>
      </c>
      <c r="AD2136" s="72">
        <v>5900</v>
      </c>
      <c r="AE2136" s="72">
        <v>1224</v>
      </c>
      <c r="AF2136" s="72">
        <v>1226</v>
      </c>
      <c r="AG2136" s="72">
        <v>1223</v>
      </c>
      <c r="AH2136" s="72">
        <v>1223</v>
      </c>
      <c r="AI2136" s="72">
        <v>2400</v>
      </c>
      <c r="AJ2136" s="72">
        <v>1225</v>
      </c>
      <c r="AK2136" s="72">
        <v>1225</v>
      </c>
      <c r="AL2136" s="72">
        <v>1225</v>
      </c>
      <c r="AM2136" s="72">
        <v>1225</v>
      </c>
      <c r="AN2136" s="72">
        <v>400</v>
      </c>
      <c r="AO2136" s="72">
        <v>1225</v>
      </c>
      <c r="AP2136" s="72">
        <v>1226</v>
      </c>
      <c r="AQ2136" s="72">
        <v>1225</v>
      </c>
      <c r="AR2136" s="72">
        <v>1226</v>
      </c>
      <c r="AS2136" s="72">
        <v>600</v>
      </c>
      <c r="AT2136" s="72">
        <v>1226</v>
      </c>
      <c r="AU2136" s="72">
        <v>1227</v>
      </c>
      <c r="AV2136" s="72">
        <v>1225</v>
      </c>
      <c r="AW2136" s="72">
        <v>1227</v>
      </c>
      <c r="AX2136" s="72">
        <v>500</v>
      </c>
      <c r="AY2136" s="72">
        <v>1228</v>
      </c>
      <c r="AZ2136" s="72">
        <v>1228</v>
      </c>
      <c r="BA2136" s="72">
        <v>1228</v>
      </c>
      <c r="BB2136" s="72">
        <v>1228</v>
      </c>
      <c r="BC2136" s="72">
        <v>300</v>
      </c>
    </row>
    <row r="2137" spans="1:55" s="72" customFormat="1" ht="27">
      <c r="A2137" s="15" t="s">
        <v>18</v>
      </c>
      <c r="B2137" s="30">
        <v>50</v>
      </c>
      <c r="C2137" s="30">
        <v>2501</v>
      </c>
      <c r="D2137" s="10" t="s">
        <v>1243</v>
      </c>
      <c r="E2137" s="15" t="s">
        <v>20</v>
      </c>
      <c r="F2137" s="15" t="s">
        <v>1234</v>
      </c>
      <c r="G2137" s="50">
        <v>3190</v>
      </c>
      <c r="H2137" s="50">
        <v>95</v>
      </c>
      <c r="I2137" s="58">
        <v>3.0700000000000002E-2</v>
      </c>
      <c r="J2137" s="50">
        <v>490300</v>
      </c>
      <c r="K2137" s="50">
        <v>3195</v>
      </c>
      <c r="L2137" s="53">
        <v>3105</v>
      </c>
      <c r="M2137" s="63">
        <f t="shared" si="242"/>
        <v>5.5555555555555552E-2</v>
      </c>
      <c r="N2137" s="42" t="str">
        <f>IFERROR(VLOOKUP(C2137, マスタ!$E$2:$G$33, 3, TRUE), "")</f>
        <v>食品</v>
      </c>
      <c r="O2137" s="15" t="str">
        <f>IF(F2137 = "", "", TEXT( WORKDAY(TEXT(LEFT(F2137, FIND("(", F2137) - 1), "yyyy/mm/dd"), 1, マスタ!$A$2:$A$106), "yyyymmdd"))</f>
        <v>20171005</v>
      </c>
      <c r="P2137" s="16">
        <v>43013</v>
      </c>
      <c r="Q2137" s="56">
        <v>3205</v>
      </c>
      <c r="R2137" s="56">
        <v>3345</v>
      </c>
      <c r="S2137" s="56">
        <v>3200</v>
      </c>
      <c r="T2137" s="15" t="str">
        <f t="shared" si="243"/>
        <v>有</v>
      </c>
      <c r="U2137" s="15" t="str">
        <f t="shared" si="244"/>
        <v>無</v>
      </c>
      <c r="V2137" s="67">
        <f t="shared" si="245"/>
        <v>4.7021943573668512E-3</v>
      </c>
      <c r="W2137" s="17" t="s">
        <v>968</v>
      </c>
      <c r="X2137" s="46">
        <v>63</v>
      </c>
      <c r="Y2137" s="71">
        <f t="shared" si="246"/>
        <v>19.749216300940439</v>
      </c>
      <c r="Z2137" s="72">
        <v>3205</v>
      </c>
      <c r="AA2137" s="72">
        <v>3235</v>
      </c>
      <c r="AB2137" s="72">
        <v>3200</v>
      </c>
      <c r="AC2137" s="72">
        <v>3230</v>
      </c>
      <c r="AD2137" s="72">
        <v>94900</v>
      </c>
      <c r="AE2137" s="72">
        <v>3230</v>
      </c>
      <c r="AF2137" s="72">
        <v>3240</v>
      </c>
      <c r="AG2137" s="72">
        <v>3230</v>
      </c>
      <c r="AH2137" s="72">
        <v>3235</v>
      </c>
      <c r="AI2137" s="72">
        <v>11300</v>
      </c>
      <c r="AJ2137" s="72">
        <v>3235</v>
      </c>
      <c r="AK2137" s="72">
        <v>3245</v>
      </c>
      <c r="AL2137" s="72">
        <v>3235</v>
      </c>
      <c r="AM2137" s="72">
        <v>3240</v>
      </c>
      <c r="AN2137" s="72">
        <v>11100</v>
      </c>
      <c r="AO2137" s="72">
        <v>3240</v>
      </c>
      <c r="AP2137" s="72">
        <v>3250</v>
      </c>
      <c r="AQ2137" s="72">
        <v>3240</v>
      </c>
      <c r="AR2137" s="72">
        <v>3245</v>
      </c>
      <c r="AS2137" s="72">
        <v>19300</v>
      </c>
      <c r="AT2137" s="72">
        <v>3250</v>
      </c>
      <c r="AU2137" s="72">
        <v>3275</v>
      </c>
      <c r="AV2137" s="72">
        <v>3250</v>
      </c>
      <c r="AW2137" s="72">
        <v>3270</v>
      </c>
      <c r="AX2137" s="72">
        <v>35900</v>
      </c>
      <c r="AY2137" s="72">
        <v>3275</v>
      </c>
      <c r="AZ2137" s="72">
        <v>3300</v>
      </c>
      <c r="BA2137" s="72">
        <v>3270</v>
      </c>
      <c r="BB2137" s="72">
        <v>3295</v>
      </c>
      <c r="BC2137" s="72">
        <v>37600</v>
      </c>
    </row>
    <row r="2138" spans="1:55" s="72" customFormat="1" ht="15">
      <c r="A2138" s="15" t="s">
        <v>18</v>
      </c>
      <c r="B2138" s="30">
        <v>2</v>
      </c>
      <c r="C2138" s="30">
        <v>6208</v>
      </c>
      <c r="D2138" s="10" t="s">
        <v>55</v>
      </c>
      <c r="E2138" s="15" t="s">
        <v>20</v>
      </c>
      <c r="F2138" s="15" t="s">
        <v>1246</v>
      </c>
      <c r="G2138" s="50">
        <v>3945</v>
      </c>
      <c r="H2138" s="50">
        <v>455</v>
      </c>
      <c r="I2138" s="58">
        <v>0.13039999999999999</v>
      </c>
      <c r="J2138" s="50">
        <v>8078400</v>
      </c>
      <c r="K2138" s="50">
        <v>4145</v>
      </c>
      <c r="L2138" s="53">
        <v>3300</v>
      </c>
      <c r="M2138" s="63">
        <f t="shared" si="242"/>
        <v>0.23668639053254437</v>
      </c>
      <c r="N2138" s="42" t="str">
        <f>IFERROR(VLOOKUP(C2138, マスタ!$E$2:$G$33, 3, TRUE), "")</f>
        <v>機械</v>
      </c>
      <c r="O2138" s="15" t="str">
        <f>IF(F2138 = "", "", TEXT( WORKDAY(TEXT(LEFT(F2138, FIND("(", F2138) - 1), "yyyy/mm/dd"), 1, マスタ!$A$2:$A$106), "yyyymmdd"))</f>
        <v>20171006</v>
      </c>
      <c r="P2138" s="16">
        <v>43014</v>
      </c>
      <c r="Q2138" s="56">
        <v>3940</v>
      </c>
      <c r="R2138" s="56">
        <v>4435</v>
      </c>
      <c r="S2138" s="56">
        <v>3910</v>
      </c>
      <c r="T2138" s="15" t="str">
        <f t="shared" si="243"/>
        <v>有</v>
      </c>
      <c r="U2138" s="15" t="str">
        <f t="shared" si="244"/>
        <v>無</v>
      </c>
      <c r="V2138" s="67">
        <f t="shared" si="245"/>
        <v>-1.2674271229404788E-3</v>
      </c>
      <c r="W2138" s="17" t="s">
        <v>968</v>
      </c>
      <c r="X2138" s="46">
        <v>78</v>
      </c>
      <c r="Y2138" s="71">
        <f t="shared" si="246"/>
        <v>19.771863117870719</v>
      </c>
      <c r="Z2138" s="72">
        <v>3940</v>
      </c>
      <c r="AA2138" s="72">
        <v>4180</v>
      </c>
      <c r="AB2138" s="72">
        <v>3910</v>
      </c>
      <c r="AC2138" s="72">
        <v>4115</v>
      </c>
      <c r="AD2138" s="72">
        <v>707500</v>
      </c>
      <c r="AE2138" s="72">
        <v>4110</v>
      </c>
      <c r="AF2138" s="72">
        <v>4140</v>
      </c>
      <c r="AG2138" s="72">
        <v>4035</v>
      </c>
      <c r="AH2138" s="72">
        <v>4140</v>
      </c>
      <c r="AI2138" s="72">
        <v>305000</v>
      </c>
      <c r="AJ2138" s="72">
        <v>4145</v>
      </c>
      <c r="AK2138" s="72">
        <v>4325</v>
      </c>
      <c r="AL2138" s="72">
        <v>4130</v>
      </c>
      <c r="AM2138" s="72">
        <v>4300</v>
      </c>
      <c r="AN2138" s="72">
        <v>647200</v>
      </c>
      <c r="AO2138" s="72">
        <v>4295</v>
      </c>
      <c r="AP2138" s="72">
        <v>4305</v>
      </c>
      <c r="AQ2138" s="72">
        <v>4215</v>
      </c>
      <c r="AR2138" s="72">
        <v>4225</v>
      </c>
      <c r="AS2138" s="72">
        <v>231600</v>
      </c>
      <c r="AT2138" s="72">
        <v>4220</v>
      </c>
      <c r="AU2138" s="72">
        <v>4345</v>
      </c>
      <c r="AV2138" s="72">
        <v>4210</v>
      </c>
      <c r="AW2138" s="72">
        <v>4310</v>
      </c>
      <c r="AX2138" s="72">
        <v>235100</v>
      </c>
      <c r="AY2138" s="72">
        <v>4315</v>
      </c>
      <c r="AZ2138" s="72">
        <v>4395</v>
      </c>
      <c r="BA2138" s="72">
        <v>4315</v>
      </c>
      <c r="BB2138" s="72">
        <v>4335</v>
      </c>
      <c r="BC2138" s="72">
        <v>385800</v>
      </c>
    </row>
    <row r="2139" spans="1:55" s="72" customFormat="1" ht="15">
      <c r="A2139" s="15" t="s">
        <v>18</v>
      </c>
      <c r="B2139" s="30">
        <v>5</v>
      </c>
      <c r="C2139" s="30">
        <v>2440</v>
      </c>
      <c r="D2139" s="10" t="s">
        <v>1247</v>
      </c>
      <c r="E2139" s="15" t="s">
        <v>20</v>
      </c>
      <c r="F2139" s="15" t="s">
        <v>1246</v>
      </c>
      <c r="G2139" s="50">
        <v>1745</v>
      </c>
      <c r="H2139" s="50">
        <v>120</v>
      </c>
      <c r="I2139" s="58">
        <v>7.3800000000000004E-2</v>
      </c>
      <c r="J2139" s="50">
        <v>1454000</v>
      </c>
      <c r="K2139" s="50">
        <v>1757</v>
      </c>
      <c r="L2139" s="53">
        <v>1677</v>
      </c>
      <c r="M2139" s="63">
        <f t="shared" si="242"/>
        <v>0.15</v>
      </c>
      <c r="N2139" s="42" t="str">
        <f>IFERROR(VLOOKUP(C2139, マスタ!$E$2:$G$33, 3, TRUE), "")</f>
        <v>食品</v>
      </c>
      <c r="O2139" s="15" t="str">
        <f>IF(F2139 = "", "", TEXT( WORKDAY(TEXT(LEFT(F2139, FIND("(", F2139) - 1), "yyyy/mm/dd"), 1, マスタ!$A$2:$A$106), "yyyymmdd"))</f>
        <v>20171006</v>
      </c>
      <c r="P2139" s="16">
        <v>43014</v>
      </c>
      <c r="Q2139" s="56">
        <v>1759</v>
      </c>
      <c r="R2139" s="56">
        <v>1784</v>
      </c>
      <c r="S2139" s="56">
        <v>1735</v>
      </c>
      <c r="T2139" s="15" t="str">
        <f t="shared" si="243"/>
        <v>有</v>
      </c>
      <c r="U2139" s="15" t="str">
        <f t="shared" si="244"/>
        <v>有</v>
      </c>
      <c r="V2139" s="67">
        <f t="shared" si="245"/>
        <v>8.022922636103047E-3</v>
      </c>
      <c r="W2139" s="17" t="s">
        <v>967</v>
      </c>
      <c r="X2139" s="46">
        <v>3</v>
      </c>
      <c r="Y2139" s="71">
        <f t="shared" si="246"/>
        <v>1.7191977077363896</v>
      </c>
      <c r="Z2139" s="72">
        <v>1759</v>
      </c>
      <c r="AA2139" s="72">
        <v>1784</v>
      </c>
      <c r="AB2139" s="72">
        <v>1755</v>
      </c>
      <c r="AC2139" s="72">
        <v>1781</v>
      </c>
      <c r="AD2139" s="72">
        <v>134200</v>
      </c>
      <c r="AE2139" s="72">
        <v>1780</v>
      </c>
      <c r="AF2139" s="72">
        <v>1784</v>
      </c>
      <c r="AG2139" s="72">
        <v>1774</v>
      </c>
      <c r="AH2139" s="72">
        <v>1777</v>
      </c>
      <c r="AI2139" s="72">
        <v>31200</v>
      </c>
      <c r="AJ2139" s="72">
        <v>1775</v>
      </c>
      <c r="AK2139" s="72">
        <v>1780</v>
      </c>
      <c r="AL2139" s="72">
        <v>1768</v>
      </c>
      <c r="AM2139" s="72">
        <v>1768</v>
      </c>
      <c r="AN2139" s="72">
        <v>22300</v>
      </c>
      <c r="AO2139" s="72">
        <v>1768</v>
      </c>
      <c r="AP2139" s="72">
        <v>1770</v>
      </c>
      <c r="AQ2139" s="72">
        <v>1755</v>
      </c>
      <c r="AR2139" s="72">
        <v>1757</v>
      </c>
      <c r="AS2139" s="72">
        <v>29300</v>
      </c>
      <c r="AT2139" s="72">
        <v>1756</v>
      </c>
      <c r="AU2139" s="72">
        <v>1762</v>
      </c>
      <c r="AV2139" s="72">
        <v>1755</v>
      </c>
      <c r="AW2139" s="72">
        <v>1762</v>
      </c>
      <c r="AX2139" s="72">
        <v>10200</v>
      </c>
      <c r="AY2139" s="72">
        <v>1759</v>
      </c>
      <c r="AZ2139" s="72">
        <v>1762</v>
      </c>
      <c r="BA2139" s="72">
        <v>1757</v>
      </c>
      <c r="BB2139" s="72">
        <v>1762</v>
      </c>
      <c r="BC2139" s="72">
        <v>7400</v>
      </c>
    </row>
    <row r="2140" spans="1:55" s="72" customFormat="1" ht="15">
      <c r="A2140" s="15" t="s">
        <v>18</v>
      </c>
      <c r="B2140" s="30">
        <v>6</v>
      </c>
      <c r="C2140" s="30">
        <v>6999</v>
      </c>
      <c r="D2140" s="10" t="s">
        <v>104</v>
      </c>
      <c r="E2140" s="15" t="s">
        <v>20</v>
      </c>
      <c r="F2140" s="15" t="s">
        <v>1246</v>
      </c>
      <c r="G2140" s="50">
        <v>2263</v>
      </c>
      <c r="H2140" s="50">
        <v>153</v>
      </c>
      <c r="I2140" s="58">
        <v>7.2499999999999995E-2</v>
      </c>
      <c r="J2140" s="50">
        <v>889100</v>
      </c>
      <c r="K2140" s="50">
        <v>2328</v>
      </c>
      <c r="L2140" s="53">
        <v>2200</v>
      </c>
      <c r="M2140" s="63">
        <f t="shared" si="242"/>
        <v>0.5078125</v>
      </c>
      <c r="N2140" s="42" t="str">
        <f>IFERROR(VLOOKUP(C2140, マスタ!$E$2:$G$33, 3, TRUE), "")</f>
        <v>電気</v>
      </c>
      <c r="O2140" s="15" t="str">
        <f>IF(F2140 = "", "", TEXT( WORKDAY(TEXT(LEFT(F2140, FIND("(", F2140) - 1), "yyyy/mm/dd"), 1, マスタ!$A$2:$A$106), "yyyymmdd"))</f>
        <v>20171006</v>
      </c>
      <c r="P2140" s="16">
        <v>43014</v>
      </c>
      <c r="Q2140" s="56">
        <v>2264</v>
      </c>
      <c r="R2140" s="56">
        <v>2348</v>
      </c>
      <c r="S2140" s="56">
        <v>2241</v>
      </c>
      <c r="T2140" s="15" t="str">
        <f t="shared" si="243"/>
        <v>有</v>
      </c>
      <c r="U2140" s="15" t="str">
        <f t="shared" si="244"/>
        <v>有</v>
      </c>
      <c r="V2140" s="67">
        <f t="shared" si="245"/>
        <v>4.4189129474148103E-4</v>
      </c>
      <c r="W2140" s="17" t="s">
        <v>966</v>
      </c>
      <c r="X2140" s="46">
        <v>-22</v>
      </c>
      <c r="Y2140" s="71">
        <f t="shared" si="246"/>
        <v>-9.7216084843128581</v>
      </c>
      <c r="Z2140" s="72">
        <v>2264</v>
      </c>
      <c r="AA2140" s="72">
        <v>2295</v>
      </c>
      <c r="AB2140" s="72">
        <v>2241</v>
      </c>
      <c r="AC2140" s="72">
        <v>2292</v>
      </c>
      <c r="AD2140" s="72">
        <v>67900</v>
      </c>
      <c r="AE2140" s="72">
        <v>2287</v>
      </c>
      <c r="AF2140" s="72">
        <v>2291</v>
      </c>
      <c r="AG2140" s="72">
        <v>2266</v>
      </c>
      <c r="AH2140" s="72">
        <v>2266</v>
      </c>
      <c r="AI2140" s="72">
        <v>4900</v>
      </c>
      <c r="AJ2140" s="72">
        <v>2268</v>
      </c>
      <c r="AK2140" s="72">
        <v>2300</v>
      </c>
      <c r="AL2140" s="72">
        <v>2268</v>
      </c>
      <c r="AM2140" s="72">
        <v>2294</v>
      </c>
      <c r="AN2140" s="72">
        <v>21700</v>
      </c>
      <c r="AO2140" s="72">
        <v>2294</v>
      </c>
      <c r="AP2140" s="72">
        <v>2301</v>
      </c>
      <c r="AQ2140" s="72">
        <v>2288</v>
      </c>
      <c r="AR2140" s="72">
        <v>2294</v>
      </c>
      <c r="AS2140" s="72">
        <v>21100</v>
      </c>
      <c r="AT2140" s="72">
        <v>2294</v>
      </c>
      <c r="AU2140" s="72">
        <v>2296</v>
      </c>
      <c r="AV2140" s="72">
        <v>2290</v>
      </c>
      <c r="AW2140" s="72">
        <v>2290</v>
      </c>
      <c r="AX2140" s="72">
        <v>6800</v>
      </c>
      <c r="AY2140" s="72">
        <v>2290</v>
      </c>
      <c r="AZ2140" s="72">
        <v>2290</v>
      </c>
      <c r="BA2140" s="72">
        <v>2280</v>
      </c>
      <c r="BB2140" s="72">
        <v>2288</v>
      </c>
      <c r="BC2140" s="72">
        <v>14300</v>
      </c>
    </row>
    <row r="2141" spans="1:55" s="72" customFormat="1" ht="15">
      <c r="A2141" s="15" t="s">
        <v>18</v>
      </c>
      <c r="B2141" s="30">
        <v>7</v>
      </c>
      <c r="C2141" s="30">
        <v>9514</v>
      </c>
      <c r="D2141" s="10" t="s">
        <v>539</v>
      </c>
      <c r="E2141" s="15" t="s">
        <v>20</v>
      </c>
      <c r="F2141" s="15" t="s">
        <v>1246</v>
      </c>
      <c r="G2141" s="50">
        <v>1562</v>
      </c>
      <c r="H2141" s="50">
        <v>100</v>
      </c>
      <c r="I2141" s="58">
        <v>6.8400000000000002E-2</v>
      </c>
      <c r="J2141" s="50">
        <v>416200</v>
      </c>
      <c r="K2141" s="50">
        <v>1595</v>
      </c>
      <c r="L2141" s="53">
        <v>1468</v>
      </c>
      <c r="M2141" s="63">
        <f t="shared" si="242"/>
        <v>0.25984251968503935</v>
      </c>
      <c r="N2141" s="42" t="str">
        <f>IFERROR(VLOOKUP(C2141, マスタ!$E$2:$G$33, 3, TRUE), "")</f>
        <v>電気ガス</v>
      </c>
      <c r="O2141" s="15" t="str">
        <f>IF(F2141 = "", "", TEXT( WORKDAY(TEXT(LEFT(F2141, FIND("(", F2141) - 1), "yyyy/mm/dd"), 1, マスタ!$A$2:$A$106), "yyyymmdd"))</f>
        <v>20171006</v>
      </c>
      <c r="P2141" s="16">
        <v>43014</v>
      </c>
      <c r="Q2141" s="56">
        <v>1558</v>
      </c>
      <c r="R2141" s="56">
        <v>1646</v>
      </c>
      <c r="S2141" s="56">
        <v>1557</v>
      </c>
      <c r="T2141" s="15" t="str">
        <f t="shared" si="243"/>
        <v>有</v>
      </c>
      <c r="U2141" s="15" t="str">
        <f t="shared" si="244"/>
        <v>無</v>
      </c>
      <c r="V2141" s="67">
        <f t="shared" si="245"/>
        <v>-2.5608194622278591E-3</v>
      </c>
      <c r="W2141" s="17" t="s">
        <v>968</v>
      </c>
      <c r="X2141" s="46">
        <v>31</v>
      </c>
      <c r="Y2141" s="71">
        <f t="shared" si="246"/>
        <v>19.846350832266324</v>
      </c>
      <c r="Z2141" s="72">
        <v>1558</v>
      </c>
      <c r="AA2141" s="72">
        <v>1593</v>
      </c>
      <c r="AB2141" s="72">
        <v>1557</v>
      </c>
      <c r="AC2141" s="72">
        <v>1593</v>
      </c>
      <c r="AD2141" s="72">
        <v>24400</v>
      </c>
      <c r="AE2141" s="72">
        <v>1591</v>
      </c>
      <c r="AF2141" s="72">
        <v>1593</v>
      </c>
      <c r="AG2141" s="72">
        <v>1573</v>
      </c>
      <c r="AH2141" s="72">
        <v>1573</v>
      </c>
      <c r="AI2141" s="72">
        <v>16600</v>
      </c>
      <c r="AJ2141" s="72">
        <v>1572</v>
      </c>
      <c r="AK2141" s="72">
        <v>1614</v>
      </c>
      <c r="AL2141" s="72">
        <v>1571</v>
      </c>
      <c r="AM2141" s="72">
        <v>1607</v>
      </c>
      <c r="AN2141" s="72">
        <v>34700</v>
      </c>
      <c r="AO2141" s="72">
        <v>1602</v>
      </c>
      <c r="AP2141" s="72">
        <v>1602</v>
      </c>
      <c r="AQ2141" s="72">
        <v>1583</v>
      </c>
      <c r="AR2141" s="72">
        <v>1585</v>
      </c>
      <c r="AS2141" s="72">
        <v>7600</v>
      </c>
      <c r="AT2141" s="72">
        <v>1580</v>
      </c>
      <c r="AU2141" s="72">
        <v>1607</v>
      </c>
      <c r="AV2141" s="72">
        <v>1575</v>
      </c>
      <c r="AW2141" s="72">
        <v>1604</v>
      </c>
      <c r="AX2141" s="72">
        <v>18600</v>
      </c>
      <c r="AY2141" s="72">
        <v>1603</v>
      </c>
      <c r="AZ2141" s="72">
        <v>1603</v>
      </c>
      <c r="BA2141" s="72">
        <v>1580</v>
      </c>
      <c r="BB2141" s="72">
        <v>1583</v>
      </c>
      <c r="BC2141" s="72">
        <v>4900</v>
      </c>
    </row>
    <row r="2142" spans="1:55" s="72" customFormat="1" ht="40.5">
      <c r="A2142" s="15" t="s">
        <v>18</v>
      </c>
      <c r="B2142" s="30">
        <v>8</v>
      </c>
      <c r="C2142" s="30">
        <v>3657</v>
      </c>
      <c r="D2142" s="10" t="s">
        <v>933</v>
      </c>
      <c r="E2142" s="15" t="s">
        <v>20</v>
      </c>
      <c r="F2142" s="15" t="s">
        <v>1246</v>
      </c>
      <c r="G2142" s="50">
        <v>1622</v>
      </c>
      <c r="H2142" s="50">
        <v>99</v>
      </c>
      <c r="I2142" s="58">
        <v>6.5000000000000002E-2</v>
      </c>
      <c r="J2142" s="50">
        <v>380400</v>
      </c>
      <c r="K2142" s="50">
        <v>1638</v>
      </c>
      <c r="L2142" s="53">
        <v>1519</v>
      </c>
      <c r="M2142" s="63">
        <f t="shared" si="242"/>
        <v>0.13445378151260504</v>
      </c>
      <c r="N2142" s="42" t="str">
        <f>IFERROR(VLOOKUP(C2142, マスタ!$E$2:$G$33, 3, TRUE), "")</f>
        <v>36</v>
      </c>
      <c r="O2142" s="15" t="str">
        <f>IF(F2142 = "", "", TEXT( WORKDAY(TEXT(LEFT(F2142, FIND("(", F2142) - 1), "yyyy/mm/dd"), 1, マスタ!$A$2:$A$106), "yyyymmdd"))</f>
        <v>20171006</v>
      </c>
      <c r="P2142" s="16">
        <v>43014</v>
      </c>
      <c r="Q2142" s="56">
        <v>1602</v>
      </c>
      <c r="R2142" s="56">
        <v>1614</v>
      </c>
      <c r="S2142" s="56">
        <v>1535</v>
      </c>
      <c r="T2142" s="15" t="str">
        <f t="shared" si="243"/>
        <v>無</v>
      </c>
      <c r="U2142" s="15" t="str">
        <f t="shared" si="244"/>
        <v>有</v>
      </c>
      <c r="V2142" s="67">
        <f t="shared" si="245"/>
        <v>-1.2330456226880449E-2</v>
      </c>
      <c r="W2142" s="17" t="s">
        <v>966</v>
      </c>
      <c r="X2142" s="46">
        <v>-16</v>
      </c>
      <c r="Y2142" s="71">
        <f t="shared" si="246"/>
        <v>-9.8643649815043162</v>
      </c>
      <c r="Z2142" s="72">
        <v>1602</v>
      </c>
      <c r="AA2142" s="72">
        <v>1614</v>
      </c>
      <c r="AB2142" s="72">
        <v>1594</v>
      </c>
      <c r="AC2142" s="72">
        <v>1611</v>
      </c>
      <c r="AD2142" s="72">
        <v>12200</v>
      </c>
      <c r="AE2142" s="72">
        <v>1609</v>
      </c>
      <c r="AF2142" s="72">
        <v>1609</v>
      </c>
      <c r="AG2142" s="72">
        <v>1597</v>
      </c>
      <c r="AH2142" s="72">
        <v>1597</v>
      </c>
      <c r="AI2142" s="72">
        <v>7700</v>
      </c>
      <c r="AJ2142" s="72">
        <v>1599</v>
      </c>
      <c r="AK2142" s="72">
        <v>1599</v>
      </c>
      <c r="AL2142" s="72">
        <v>1588</v>
      </c>
      <c r="AM2142" s="72">
        <v>1593</v>
      </c>
      <c r="AN2142" s="72">
        <v>2600</v>
      </c>
      <c r="AO2142" s="72">
        <v>1590</v>
      </c>
      <c r="AP2142" s="72">
        <v>1590</v>
      </c>
      <c r="AQ2142" s="72">
        <v>1581</v>
      </c>
      <c r="AR2142" s="72">
        <v>1587</v>
      </c>
      <c r="AS2142" s="72">
        <v>4000</v>
      </c>
      <c r="AT2142" s="72">
        <v>1585</v>
      </c>
      <c r="AU2142" s="72">
        <v>1589</v>
      </c>
      <c r="AV2142" s="72">
        <v>1582</v>
      </c>
      <c r="AW2142" s="72">
        <v>1587</v>
      </c>
      <c r="AX2142" s="72">
        <v>4800</v>
      </c>
      <c r="AY2142" s="72">
        <v>1586</v>
      </c>
      <c r="AZ2142" s="72">
        <v>1586</v>
      </c>
      <c r="BA2142" s="72">
        <v>1579</v>
      </c>
      <c r="BB2142" s="72">
        <v>1580</v>
      </c>
      <c r="BC2142" s="72">
        <v>3400</v>
      </c>
    </row>
    <row r="2143" spans="1:55" s="72" customFormat="1" ht="27">
      <c r="A2143" s="15" t="s">
        <v>18</v>
      </c>
      <c r="B2143" s="30">
        <v>10</v>
      </c>
      <c r="C2143" s="30">
        <v>4745</v>
      </c>
      <c r="D2143" s="10" t="s">
        <v>232</v>
      </c>
      <c r="E2143" s="15" t="s">
        <v>20</v>
      </c>
      <c r="F2143" s="15" t="s">
        <v>1246</v>
      </c>
      <c r="G2143" s="50">
        <v>1126</v>
      </c>
      <c r="H2143" s="50">
        <v>64</v>
      </c>
      <c r="I2143" s="58">
        <v>6.0299999999999999E-2</v>
      </c>
      <c r="J2143" s="50">
        <v>1051900</v>
      </c>
      <c r="K2143" s="50">
        <v>1142</v>
      </c>
      <c r="L2143" s="53">
        <v>1096</v>
      </c>
      <c r="M2143" s="63">
        <f t="shared" si="242"/>
        <v>0.34782608695652173</v>
      </c>
      <c r="N2143" s="42" t="str">
        <f>IFERROR(VLOOKUP(C2143, マスタ!$E$2:$G$33, 3, TRUE), "")</f>
        <v>化学・医薬品</v>
      </c>
      <c r="O2143" s="15" t="str">
        <f>IF(F2143 = "", "", TEXT( WORKDAY(TEXT(LEFT(F2143, FIND("(", F2143) - 1), "yyyy/mm/dd"), 1, マスタ!$A$2:$A$106), "yyyymmdd"))</f>
        <v>20171006</v>
      </c>
      <c r="P2143" s="16">
        <v>43014</v>
      </c>
      <c r="Q2143" s="56">
        <v>1124</v>
      </c>
      <c r="R2143" s="56">
        <v>1124</v>
      </c>
      <c r="S2143" s="56">
        <v>1060</v>
      </c>
      <c r="T2143" s="15" t="str">
        <f t="shared" si="243"/>
        <v>無</v>
      </c>
      <c r="U2143" s="15" t="str">
        <f t="shared" si="244"/>
        <v>有</v>
      </c>
      <c r="V2143" s="67">
        <f t="shared" si="245"/>
        <v>-1.7761989342806039E-3</v>
      </c>
      <c r="W2143" s="17" t="s">
        <v>966</v>
      </c>
      <c r="X2143" s="46">
        <v>-11</v>
      </c>
      <c r="Y2143" s="71">
        <f t="shared" si="246"/>
        <v>-9.769094138543517</v>
      </c>
      <c r="Z2143" s="72">
        <v>1124</v>
      </c>
      <c r="AA2143" s="72">
        <v>1124</v>
      </c>
      <c r="AB2143" s="72">
        <v>1091</v>
      </c>
      <c r="AC2143" s="72">
        <v>1092</v>
      </c>
      <c r="AD2143" s="72">
        <v>74000</v>
      </c>
      <c r="AE2143" s="72">
        <v>1091</v>
      </c>
      <c r="AF2143" s="72">
        <v>1091</v>
      </c>
      <c r="AG2143" s="72">
        <v>1071</v>
      </c>
      <c r="AH2143" s="72">
        <v>1078</v>
      </c>
      <c r="AI2143" s="72">
        <v>42600</v>
      </c>
      <c r="AJ2143" s="72">
        <v>1078</v>
      </c>
      <c r="AK2143" s="72">
        <v>1079</v>
      </c>
      <c r="AL2143" s="72">
        <v>1068</v>
      </c>
      <c r="AM2143" s="72">
        <v>1073</v>
      </c>
      <c r="AN2143" s="72">
        <v>20500</v>
      </c>
      <c r="AO2143" s="72">
        <v>1070</v>
      </c>
      <c r="AP2143" s="72">
        <v>1077</v>
      </c>
      <c r="AQ2143" s="72">
        <v>1060</v>
      </c>
      <c r="AR2143" s="72">
        <v>1073</v>
      </c>
      <c r="AS2143" s="72">
        <v>37900</v>
      </c>
      <c r="AT2143" s="72">
        <v>1075</v>
      </c>
      <c r="AU2143" s="72">
        <v>1077</v>
      </c>
      <c r="AV2143" s="72">
        <v>1066</v>
      </c>
      <c r="AW2143" s="72">
        <v>1077</v>
      </c>
      <c r="AX2143" s="72">
        <v>12000</v>
      </c>
      <c r="AY2143" s="72">
        <v>1077</v>
      </c>
      <c r="AZ2143" s="72">
        <v>1082</v>
      </c>
      <c r="BA2143" s="72">
        <v>1076</v>
      </c>
      <c r="BB2143" s="72">
        <v>1081</v>
      </c>
      <c r="BC2143" s="72">
        <v>12800</v>
      </c>
    </row>
    <row r="2144" spans="1:55" s="72" customFormat="1" ht="15">
      <c r="A2144" s="15" t="s">
        <v>18</v>
      </c>
      <c r="B2144" s="30">
        <v>12</v>
      </c>
      <c r="C2144" s="30">
        <v>2753</v>
      </c>
      <c r="D2144" s="10" t="s">
        <v>899</v>
      </c>
      <c r="E2144" s="15" t="s">
        <v>20</v>
      </c>
      <c r="F2144" s="15" t="s">
        <v>1246</v>
      </c>
      <c r="G2144" s="50">
        <v>4985</v>
      </c>
      <c r="H2144" s="50">
        <v>270</v>
      </c>
      <c r="I2144" s="58">
        <v>5.7299999999999997E-2</v>
      </c>
      <c r="J2144" s="50">
        <v>74600</v>
      </c>
      <c r="K2144" s="50">
        <v>5300</v>
      </c>
      <c r="L2144" s="53">
        <v>4775</v>
      </c>
      <c r="M2144" s="63">
        <f t="shared" si="242"/>
        <v>0.6</v>
      </c>
      <c r="N2144" s="42" t="str">
        <f>IFERROR(VLOOKUP(C2144, マスタ!$E$2:$G$33, 3, TRUE), "")</f>
        <v>食品</v>
      </c>
      <c r="O2144" s="15" t="str">
        <f>IF(F2144 = "", "", TEXT( WORKDAY(TEXT(LEFT(F2144, FIND("(", F2144) - 1), "yyyy/mm/dd"), 1, マスタ!$A$2:$A$106), "yyyymmdd"))</f>
        <v>20171006</v>
      </c>
      <c r="P2144" s="16">
        <v>43014</v>
      </c>
      <c r="Q2144" s="56">
        <v>4985</v>
      </c>
      <c r="R2144" s="56">
        <v>4985</v>
      </c>
      <c r="S2144" s="56">
        <v>4850</v>
      </c>
      <c r="T2144" s="15" t="str">
        <f t="shared" si="243"/>
        <v>無</v>
      </c>
      <c r="U2144" s="15" t="str">
        <f t="shared" si="244"/>
        <v>有</v>
      </c>
      <c r="V2144" s="67">
        <f t="shared" si="245"/>
        <v>0</v>
      </c>
      <c r="W2144" s="17" t="s">
        <v>966</v>
      </c>
      <c r="X2144" s="46">
        <v>-49</v>
      </c>
      <c r="Y2144" s="71">
        <f t="shared" si="246"/>
        <v>-9.8294884653961887</v>
      </c>
      <c r="Z2144" s="72">
        <v>4985</v>
      </c>
      <c r="AA2144" s="72">
        <v>4985</v>
      </c>
      <c r="AB2144" s="72">
        <v>4950</v>
      </c>
      <c r="AC2144" s="72">
        <v>4950</v>
      </c>
      <c r="AD2144" s="72">
        <v>3400</v>
      </c>
      <c r="AE2144" s="72">
        <v>4935</v>
      </c>
      <c r="AF2144" s="72">
        <v>4935</v>
      </c>
      <c r="AG2144" s="72">
        <v>4905</v>
      </c>
      <c r="AH2144" s="72">
        <v>4910</v>
      </c>
      <c r="AI2144" s="72">
        <v>900</v>
      </c>
      <c r="AJ2144" s="72">
        <v>4900</v>
      </c>
      <c r="AK2144" s="72">
        <v>4900</v>
      </c>
      <c r="AL2144" s="72">
        <v>4875</v>
      </c>
      <c r="AM2144" s="72">
        <v>4875</v>
      </c>
      <c r="AN2144" s="72">
        <v>1200</v>
      </c>
      <c r="AO2144" s="72">
        <v>4895</v>
      </c>
      <c r="AP2144" s="72">
        <v>4955</v>
      </c>
      <c r="AQ2144" s="72">
        <v>4890</v>
      </c>
      <c r="AR2144" s="72">
        <v>4955</v>
      </c>
      <c r="AS2144" s="72">
        <v>1700</v>
      </c>
      <c r="AT2144" s="72">
        <v>4940</v>
      </c>
      <c r="AU2144" s="72">
        <v>4940</v>
      </c>
      <c r="AV2144" s="72">
        <v>4930</v>
      </c>
      <c r="AW2144" s="72">
        <v>4930</v>
      </c>
      <c r="AX2144" s="72">
        <v>700</v>
      </c>
      <c r="AY2144" s="72">
        <v>4930</v>
      </c>
      <c r="AZ2144" s="72">
        <v>4930</v>
      </c>
      <c r="BA2144" s="72">
        <v>4890</v>
      </c>
      <c r="BB2144" s="72">
        <v>4890</v>
      </c>
      <c r="BC2144" s="72">
        <v>1900</v>
      </c>
    </row>
    <row r="2145" spans="1:55" s="72" customFormat="1" ht="15">
      <c r="A2145" s="15" t="s">
        <v>18</v>
      </c>
      <c r="B2145" s="30">
        <v>13</v>
      </c>
      <c r="C2145" s="30">
        <v>4951</v>
      </c>
      <c r="D2145" s="10" t="s">
        <v>177</v>
      </c>
      <c r="E2145" s="15" t="s">
        <v>20</v>
      </c>
      <c r="F2145" s="15" t="s">
        <v>1246</v>
      </c>
      <c r="G2145" s="50">
        <v>2670</v>
      </c>
      <c r="H2145" s="50">
        <v>142</v>
      </c>
      <c r="I2145" s="58">
        <v>5.62E-2</v>
      </c>
      <c r="J2145" s="50">
        <v>218500</v>
      </c>
      <c r="K2145" s="50">
        <v>2675</v>
      </c>
      <c r="L2145" s="53">
        <v>2510</v>
      </c>
      <c r="M2145" s="63">
        <f t="shared" si="242"/>
        <v>3.0303030303030304E-2</v>
      </c>
      <c r="N2145" s="42" t="str">
        <f>IFERROR(VLOOKUP(C2145, マスタ!$E$2:$G$33, 3, TRUE), "")</f>
        <v>化学・医薬品</v>
      </c>
      <c r="O2145" s="15" t="str">
        <f>IF(F2145 = "", "", TEXT( WORKDAY(TEXT(LEFT(F2145, FIND("(", F2145) - 1), "yyyy/mm/dd"), 1, マスタ!$A$2:$A$106), "yyyymmdd"))</f>
        <v>20171006</v>
      </c>
      <c r="P2145" s="16">
        <v>43014</v>
      </c>
      <c r="Q2145" s="56">
        <v>2646</v>
      </c>
      <c r="R2145" s="56">
        <v>2649</v>
      </c>
      <c r="S2145" s="56">
        <v>2589</v>
      </c>
      <c r="T2145" s="15" t="str">
        <f t="shared" si="243"/>
        <v>無</v>
      </c>
      <c r="U2145" s="15" t="str">
        <f t="shared" si="244"/>
        <v>有</v>
      </c>
      <c r="V2145" s="67">
        <f t="shared" si="245"/>
        <v>-8.9887640449438644E-3</v>
      </c>
      <c r="W2145" s="17" t="s">
        <v>966</v>
      </c>
      <c r="X2145" s="46">
        <v>-26</v>
      </c>
      <c r="Y2145" s="71">
        <f t="shared" si="246"/>
        <v>-9.7378277153558059</v>
      </c>
      <c r="Z2145" s="72">
        <v>2646</v>
      </c>
      <c r="AA2145" s="72">
        <v>2649</v>
      </c>
      <c r="AB2145" s="72">
        <v>2633</v>
      </c>
      <c r="AC2145" s="72">
        <v>2634</v>
      </c>
      <c r="AD2145" s="72">
        <v>10700</v>
      </c>
      <c r="AE2145" s="72">
        <v>2632</v>
      </c>
      <c r="AF2145" s="72">
        <v>2632</v>
      </c>
      <c r="AG2145" s="72">
        <v>2610</v>
      </c>
      <c r="AH2145" s="72">
        <v>2620</v>
      </c>
      <c r="AI2145" s="72">
        <v>4700</v>
      </c>
      <c r="AJ2145" s="72">
        <v>2617</v>
      </c>
      <c r="AK2145" s="72">
        <v>2622</v>
      </c>
      <c r="AL2145" s="72">
        <v>2606</v>
      </c>
      <c r="AM2145" s="72">
        <v>2607</v>
      </c>
      <c r="AN2145" s="72">
        <v>2900</v>
      </c>
      <c r="AO2145" s="72">
        <v>2606</v>
      </c>
      <c r="AP2145" s="72">
        <v>2606</v>
      </c>
      <c r="AQ2145" s="72">
        <v>2595</v>
      </c>
      <c r="AR2145" s="72">
        <v>2597</v>
      </c>
      <c r="AS2145" s="72">
        <v>4100</v>
      </c>
      <c r="AT2145" s="72">
        <v>2599</v>
      </c>
      <c r="AU2145" s="72">
        <v>2605</v>
      </c>
      <c r="AV2145" s="72">
        <v>2597</v>
      </c>
      <c r="AW2145" s="72">
        <v>2604</v>
      </c>
      <c r="AX2145" s="72">
        <v>1300</v>
      </c>
      <c r="AY2145" s="72">
        <v>2605</v>
      </c>
      <c r="AZ2145" s="72">
        <v>2606</v>
      </c>
      <c r="BA2145" s="72">
        <v>2589</v>
      </c>
      <c r="BB2145" s="72">
        <v>2589</v>
      </c>
      <c r="BC2145" s="72">
        <v>2000</v>
      </c>
    </row>
    <row r="2146" spans="1:55" s="72" customFormat="1" ht="27">
      <c r="A2146" s="15" t="s">
        <v>18</v>
      </c>
      <c r="B2146" s="30">
        <v>14</v>
      </c>
      <c r="C2146" s="30">
        <v>2502</v>
      </c>
      <c r="D2146" s="10" t="s">
        <v>1248</v>
      </c>
      <c r="E2146" s="15" t="s">
        <v>20</v>
      </c>
      <c r="F2146" s="15" t="s">
        <v>1246</v>
      </c>
      <c r="G2146" s="50">
        <v>4955</v>
      </c>
      <c r="H2146" s="50">
        <v>261</v>
      </c>
      <c r="I2146" s="58">
        <v>5.5599999999999997E-2</v>
      </c>
      <c r="J2146" s="50">
        <v>4716300</v>
      </c>
      <c r="K2146" s="50">
        <v>4987</v>
      </c>
      <c r="L2146" s="53">
        <v>4845</v>
      </c>
      <c r="M2146" s="63">
        <f t="shared" si="242"/>
        <v>0.22535211267605634</v>
      </c>
      <c r="N2146" s="42" t="str">
        <f>IFERROR(VLOOKUP(C2146, マスタ!$E$2:$G$33, 3, TRUE), "")</f>
        <v>食品</v>
      </c>
      <c r="O2146" s="15" t="str">
        <f>IF(F2146 = "", "", TEXT( WORKDAY(TEXT(LEFT(F2146, FIND("(", F2146) - 1), "yyyy/mm/dd"), 1, マスタ!$A$2:$A$106), "yyyymmdd"))</f>
        <v>20171006</v>
      </c>
      <c r="P2146" s="16">
        <v>43014</v>
      </c>
      <c r="Q2146" s="56">
        <v>4955</v>
      </c>
      <c r="R2146" s="56">
        <v>4962</v>
      </c>
      <c r="S2146" s="56">
        <v>4896</v>
      </c>
      <c r="T2146" s="15" t="str">
        <f t="shared" si="243"/>
        <v>無</v>
      </c>
      <c r="U2146" s="15" t="str">
        <f t="shared" si="244"/>
        <v>有</v>
      </c>
      <c r="V2146" s="67">
        <f t="shared" si="245"/>
        <v>0</v>
      </c>
      <c r="W2146" s="17" t="s">
        <v>969</v>
      </c>
      <c r="X2146" s="46">
        <v>-5</v>
      </c>
      <c r="Y2146" s="71">
        <f t="shared" si="246"/>
        <v>-1.0090817356205852</v>
      </c>
      <c r="Z2146" s="72">
        <v>4955</v>
      </c>
      <c r="AA2146" s="72">
        <v>4955</v>
      </c>
      <c r="AB2146" s="72">
        <v>4931</v>
      </c>
      <c r="AC2146" s="72">
        <v>4942</v>
      </c>
      <c r="AD2146" s="72">
        <v>272000</v>
      </c>
      <c r="AE2146" s="72">
        <v>4940</v>
      </c>
      <c r="AF2146" s="72">
        <v>4953</v>
      </c>
      <c r="AG2146" s="72">
        <v>4936</v>
      </c>
      <c r="AH2146" s="72">
        <v>4952</v>
      </c>
      <c r="AI2146" s="72">
        <v>55300</v>
      </c>
      <c r="AJ2146" s="72">
        <v>4951</v>
      </c>
      <c r="AK2146" s="72">
        <v>4958</v>
      </c>
      <c r="AL2146" s="72">
        <v>4947</v>
      </c>
      <c r="AM2146" s="72">
        <v>4949</v>
      </c>
      <c r="AN2146" s="72">
        <v>45200</v>
      </c>
      <c r="AO2146" s="72">
        <v>4949</v>
      </c>
      <c r="AP2146" s="72">
        <v>4962</v>
      </c>
      <c r="AQ2146" s="72">
        <v>4948</v>
      </c>
      <c r="AR2146" s="72">
        <v>4950</v>
      </c>
      <c r="AS2146" s="72">
        <v>48700</v>
      </c>
      <c r="AT2146" s="72">
        <v>4949</v>
      </c>
      <c r="AU2146" s="72">
        <v>4953</v>
      </c>
      <c r="AV2146" s="72">
        <v>4947</v>
      </c>
      <c r="AW2146" s="72">
        <v>4950</v>
      </c>
      <c r="AX2146" s="72">
        <v>28600</v>
      </c>
      <c r="AY2146" s="72">
        <v>4952</v>
      </c>
      <c r="AZ2146" s="72">
        <v>4955</v>
      </c>
      <c r="BA2146" s="72">
        <v>4949</v>
      </c>
      <c r="BB2146" s="72">
        <v>4949</v>
      </c>
      <c r="BC2146" s="72">
        <v>25600</v>
      </c>
    </row>
    <row r="2147" spans="1:55" s="72" customFormat="1" ht="27">
      <c r="A2147" s="15" t="s">
        <v>18</v>
      </c>
      <c r="B2147" s="30">
        <v>15</v>
      </c>
      <c r="C2147" s="30">
        <v>2501</v>
      </c>
      <c r="D2147" s="10" t="s">
        <v>1243</v>
      </c>
      <c r="E2147" s="15" t="s">
        <v>20</v>
      </c>
      <c r="F2147" s="15" t="s">
        <v>1246</v>
      </c>
      <c r="G2147" s="50">
        <v>3330</v>
      </c>
      <c r="H2147" s="50">
        <v>140</v>
      </c>
      <c r="I2147" s="58">
        <v>4.3900000000000002E-2</v>
      </c>
      <c r="J2147" s="50">
        <v>815200</v>
      </c>
      <c r="K2147" s="50">
        <v>3345</v>
      </c>
      <c r="L2147" s="53">
        <v>3200</v>
      </c>
      <c r="M2147" s="63">
        <f t="shared" ref="M2147:M2193" si="247">IFERROR((K2147-G2147) / (K2147-L2147), "")</f>
        <v>0.10344827586206896</v>
      </c>
      <c r="N2147" s="42" t="str">
        <f>IFERROR(VLOOKUP(C2147, マスタ!$E$2:$G$33, 3, TRUE), "")</f>
        <v>食品</v>
      </c>
      <c r="O2147" s="15" t="str">
        <f>IF(F2147 = "", "", TEXT( WORKDAY(TEXT(LEFT(F2147, FIND("(", F2147) - 1), "yyyy/mm/dd"), 1, マスタ!$A$2:$A$106), "yyyymmdd"))</f>
        <v>20171006</v>
      </c>
      <c r="P2147" s="16">
        <v>43014</v>
      </c>
      <c r="Q2147" s="56">
        <v>3320</v>
      </c>
      <c r="R2147" s="56">
        <v>3325</v>
      </c>
      <c r="S2147" s="56">
        <v>3280</v>
      </c>
      <c r="T2147" s="15" t="str">
        <f t="shared" ref="T2147:T2193" si="248">IF(Q2147="", "", IF(R2147-Q2147&gt;=ROUNDDOWN(G2147/100, 0), "有", "無"))</f>
        <v>無</v>
      </c>
      <c r="U2147" s="15" t="str">
        <f t="shared" ref="U2147:U2193" si="249">IF(Q2147="", "", IF(Q2147-S2147&gt;=ROUNDDOWN(G2147/100, 0), "有", "無"))</f>
        <v>有</v>
      </c>
      <c r="V2147" s="67">
        <f t="shared" ref="V2147:V2193" si="250">IF(Q2147="", "", Q2147/G2147-1)</f>
        <v>-3.0030030030030463E-3</v>
      </c>
      <c r="W2147" s="17" t="s">
        <v>969</v>
      </c>
      <c r="X2147" s="46">
        <v>-5</v>
      </c>
      <c r="Y2147" s="71">
        <f t="shared" ref="Y2147:Y2193" si="251">IFERROR(X2147/G2147*1000,"")</f>
        <v>-1.5015015015015014</v>
      </c>
      <c r="Z2147" s="72">
        <v>3320</v>
      </c>
      <c r="AA2147" s="72">
        <v>3325</v>
      </c>
      <c r="AB2147" s="72">
        <v>3290</v>
      </c>
      <c r="AC2147" s="72">
        <v>3310</v>
      </c>
      <c r="AD2147" s="72">
        <v>53500</v>
      </c>
      <c r="AE2147" s="72">
        <v>3310</v>
      </c>
      <c r="AF2147" s="72">
        <v>3310</v>
      </c>
      <c r="AG2147" s="72">
        <v>3305</v>
      </c>
      <c r="AH2147" s="72">
        <v>3305</v>
      </c>
      <c r="AI2147" s="72">
        <v>3700</v>
      </c>
      <c r="AJ2147" s="72">
        <v>3305</v>
      </c>
      <c r="AK2147" s="72">
        <v>3320</v>
      </c>
      <c r="AL2147" s="72">
        <v>3305</v>
      </c>
      <c r="AM2147" s="72">
        <v>3310</v>
      </c>
      <c r="AN2147" s="72">
        <v>16800</v>
      </c>
      <c r="AO2147" s="72">
        <v>3315</v>
      </c>
      <c r="AP2147" s="72">
        <v>3320</v>
      </c>
      <c r="AQ2147" s="72">
        <v>3305</v>
      </c>
      <c r="AR2147" s="72">
        <v>3305</v>
      </c>
      <c r="AS2147" s="72">
        <v>12600</v>
      </c>
      <c r="AT2147" s="72">
        <v>3310</v>
      </c>
      <c r="AU2147" s="72">
        <v>3315</v>
      </c>
      <c r="AV2147" s="72">
        <v>3310</v>
      </c>
      <c r="AW2147" s="72">
        <v>3315</v>
      </c>
      <c r="AX2147" s="72">
        <v>9500</v>
      </c>
      <c r="AY2147" s="72">
        <v>3315</v>
      </c>
      <c r="AZ2147" s="72">
        <v>3320</v>
      </c>
      <c r="BA2147" s="72">
        <v>3315</v>
      </c>
      <c r="BB2147" s="72">
        <v>3315</v>
      </c>
      <c r="BC2147" s="72">
        <v>5500</v>
      </c>
    </row>
    <row r="2148" spans="1:55" s="72" customFormat="1" ht="27">
      <c r="A2148" s="15" t="s">
        <v>18</v>
      </c>
      <c r="B2148" s="30">
        <v>16</v>
      </c>
      <c r="C2148" s="30">
        <v>8179</v>
      </c>
      <c r="D2148" s="10" t="s">
        <v>1249</v>
      </c>
      <c r="E2148" s="15" t="s">
        <v>20</v>
      </c>
      <c r="F2148" s="15" t="s">
        <v>1246</v>
      </c>
      <c r="G2148" s="50">
        <v>2937</v>
      </c>
      <c r="H2148" s="50">
        <v>121</v>
      </c>
      <c r="I2148" s="58">
        <v>4.2999999999999997E-2</v>
      </c>
      <c r="J2148" s="50">
        <v>284100</v>
      </c>
      <c r="K2148" s="50">
        <v>2964</v>
      </c>
      <c r="L2148" s="53">
        <v>2838</v>
      </c>
      <c r="M2148" s="63">
        <f t="shared" si="247"/>
        <v>0.21428571428571427</v>
      </c>
      <c r="N2148" s="42" t="str">
        <f>IFERROR(VLOOKUP(C2148, マスタ!$E$2:$G$33, 3, TRUE), "")</f>
        <v>商業</v>
      </c>
      <c r="O2148" s="15" t="str">
        <f>IF(F2148 = "", "", TEXT( WORKDAY(TEXT(LEFT(F2148, FIND("(", F2148) - 1), "yyyy/mm/dd"), 1, マスタ!$A$2:$A$106), "yyyymmdd"))</f>
        <v>20171006</v>
      </c>
      <c r="P2148" s="16">
        <v>43014</v>
      </c>
      <c r="Q2148" s="56">
        <v>2940</v>
      </c>
      <c r="R2148" s="56">
        <v>2941</v>
      </c>
      <c r="S2148" s="56">
        <v>2807</v>
      </c>
      <c r="T2148" s="15" t="str">
        <f t="shared" si="248"/>
        <v>無</v>
      </c>
      <c r="U2148" s="15" t="str">
        <f t="shared" si="249"/>
        <v>有</v>
      </c>
      <c r="V2148" s="67">
        <f t="shared" si="250"/>
        <v>1.0214504596526286E-3</v>
      </c>
      <c r="W2148" s="17" t="s">
        <v>966</v>
      </c>
      <c r="X2148" s="46">
        <v>-29</v>
      </c>
      <c r="Y2148" s="71">
        <f t="shared" si="251"/>
        <v>-9.8740211099761659</v>
      </c>
      <c r="Z2148" s="72">
        <v>2940</v>
      </c>
      <c r="AA2148" s="72">
        <v>2941</v>
      </c>
      <c r="AB2148" s="72">
        <v>2867</v>
      </c>
      <c r="AC2148" s="72">
        <v>2901</v>
      </c>
      <c r="AD2148" s="72">
        <v>25800</v>
      </c>
      <c r="AE2148" s="72">
        <v>2901</v>
      </c>
      <c r="AF2148" s="72">
        <v>2912</v>
      </c>
      <c r="AG2148" s="72">
        <v>2901</v>
      </c>
      <c r="AH2148" s="72">
        <v>2911</v>
      </c>
      <c r="AI2148" s="72">
        <v>3800</v>
      </c>
      <c r="AJ2148" s="72">
        <v>2912</v>
      </c>
      <c r="AK2148" s="72">
        <v>2912</v>
      </c>
      <c r="AL2148" s="72">
        <v>2906</v>
      </c>
      <c r="AM2148" s="72">
        <v>2910</v>
      </c>
      <c r="AN2148" s="72">
        <v>2700</v>
      </c>
      <c r="AO2148" s="72">
        <v>2906</v>
      </c>
      <c r="AP2148" s="72">
        <v>2909</v>
      </c>
      <c r="AQ2148" s="72">
        <v>2903</v>
      </c>
      <c r="AR2148" s="72">
        <v>2903</v>
      </c>
      <c r="AS2148" s="72">
        <v>2000</v>
      </c>
      <c r="AT2148" s="72">
        <v>2903</v>
      </c>
      <c r="AU2148" s="72">
        <v>2906</v>
      </c>
      <c r="AV2148" s="72">
        <v>2894</v>
      </c>
      <c r="AW2148" s="72">
        <v>2894</v>
      </c>
      <c r="AX2148" s="72">
        <v>6900</v>
      </c>
      <c r="AY2148" s="72">
        <v>2895</v>
      </c>
      <c r="AZ2148" s="72">
        <v>2895</v>
      </c>
      <c r="BA2148" s="72">
        <v>2889</v>
      </c>
      <c r="BB2148" s="72">
        <v>2890</v>
      </c>
      <c r="BC2148" s="72">
        <v>2800</v>
      </c>
    </row>
    <row r="2149" spans="1:55" s="72" customFormat="1" ht="15">
      <c r="A2149" s="15" t="s">
        <v>18</v>
      </c>
      <c r="B2149" s="30">
        <v>17</v>
      </c>
      <c r="C2149" s="30">
        <v>2685</v>
      </c>
      <c r="D2149" s="10" t="s">
        <v>1239</v>
      </c>
      <c r="E2149" s="15" t="s">
        <v>20</v>
      </c>
      <c r="F2149" s="15" t="s">
        <v>1246</v>
      </c>
      <c r="G2149" s="50">
        <v>2575</v>
      </c>
      <c r="H2149" s="50">
        <v>106</v>
      </c>
      <c r="I2149" s="58">
        <v>4.2900000000000001E-2</v>
      </c>
      <c r="J2149" s="50">
        <v>1447200</v>
      </c>
      <c r="K2149" s="50">
        <v>2596</v>
      </c>
      <c r="L2149" s="53">
        <v>2522</v>
      </c>
      <c r="M2149" s="63">
        <f t="shared" si="247"/>
        <v>0.28378378378378377</v>
      </c>
      <c r="N2149" s="42" t="str">
        <f>IFERROR(VLOOKUP(C2149, マスタ!$E$2:$G$33, 3, TRUE), "")</f>
        <v>食品</v>
      </c>
      <c r="O2149" s="15" t="str">
        <f>IF(F2149 = "", "", TEXT( WORKDAY(TEXT(LEFT(F2149, FIND("(", F2149) - 1), "yyyy/mm/dd"), 1, マスタ!$A$2:$A$106), "yyyymmdd"))</f>
        <v>20171006</v>
      </c>
      <c r="P2149" s="16">
        <v>43014</v>
      </c>
      <c r="Q2149" s="56">
        <v>2554</v>
      </c>
      <c r="R2149" s="56">
        <v>2596</v>
      </c>
      <c r="S2149" s="56">
        <v>2544</v>
      </c>
      <c r="T2149" s="15" t="str">
        <f t="shared" si="248"/>
        <v>有</v>
      </c>
      <c r="U2149" s="15" t="str">
        <f t="shared" si="249"/>
        <v>無</v>
      </c>
      <c r="V2149" s="67">
        <f t="shared" si="250"/>
        <v>-8.1553398058252791E-3</v>
      </c>
      <c r="W2149" s="17" t="s">
        <v>967</v>
      </c>
      <c r="X2149" s="46">
        <v>21</v>
      </c>
      <c r="Y2149" s="71">
        <f t="shared" si="251"/>
        <v>8.1553398058252426</v>
      </c>
      <c r="Z2149" s="72">
        <v>2554</v>
      </c>
      <c r="AA2149" s="72">
        <v>2588</v>
      </c>
      <c r="AB2149" s="72">
        <v>2544</v>
      </c>
      <c r="AC2149" s="72">
        <v>2580</v>
      </c>
      <c r="AD2149" s="72">
        <v>53200</v>
      </c>
      <c r="AE2149" s="72">
        <v>2582</v>
      </c>
      <c r="AF2149" s="72">
        <v>2596</v>
      </c>
      <c r="AG2149" s="72">
        <v>2579</v>
      </c>
      <c r="AH2149" s="72">
        <v>2595</v>
      </c>
      <c r="AI2149" s="72">
        <v>23500</v>
      </c>
      <c r="AJ2149" s="72">
        <v>2595</v>
      </c>
      <c r="AK2149" s="72">
        <v>2596</v>
      </c>
      <c r="AL2149" s="72">
        <v>2589</v>
      </c>
      <c r="AM2149" s="72">
        <v>2589</v>
      </c>
      <c r="AN2149" s="72">
        <v>11300</v>
      </c>
      <c r="AO2149" s="72">
        <v>2590</v>
      </c>
      <c r="AP2149" s="72">
        <v>2590</v>
      </c>
      <c r="AQ2149" s="72">
        <v>2576</v>
      </c>
      <c r="AR2149" s="72">
        <v>2581</v>
      </c>
      <c r="AS2149" s="72">
        <v>12900</v>
      </c>
      <c r="AT2149" s="72">
        <v>2578</v>
      </c>
      <c r="AU2149" s="72">
        <v>2581</v>
      </c>
      <c r="AV2149" s="72">
        <v>2574</v>
      </c>
      <c r="AW2149" s="72">
        <v>2575</v>
      </c>
      <c r="AX2149" s="72">
        <v>9400</v>
      </c>
      <c r="AY2149" s="72">
        <v>2574</v>
      </c>
      <c r="AZ2149" s="72">
        <v>2578</v>
      </c>
      <c r="BA2149" s="72">
        <v>2569</v>
      </c>
      <c r="BB2149" s="72">
        <v>2575</v>
      </c>
      <c r="BC2149" s="72">
        <v>10400</v>
      </c>
    </row>
    <row r="2150" spans="1:55" s="72" customFormat="1" ht="27">
      <c r="A2150" s="15" t="s">
        <v>18</v>
      </c>
      <c r="B2150" s="30">
        <v>18</v>
      </c>
      <c r="C2150" s="30">
        <v>2884</v>
      </c>
      <c r="D2150" s="10" t="s">
        <v>199</v>
      </c>
      <c r="E2150" s="15" t="s">
        <v>20</v>
      </c>
      <c r="F2150" s="15" t="s">
        <v>1246</v>
      </c>
      <c r="G2150" s="50">
        <v>4815</v>
      </c>
      <c r="H2150" s="50">
        <v>190</v>
      </c>
      <c r="I2150" s="58">
        <v>4.1099999999999998E-2</v>
      </c>
      <c r="J2150" s="50">
        <v>94200</v>
      </c>
      <c r="K2150" s="50">
        <v>4975</v>
      </c>
      <c r="L2150" s="53">
        <v>4675</v>
      </c>
      <c r="M2150" s="63">
        <f t="shared" si="247"/>
        <v>0.53333333333333333</v>
      </c>
      <c r="N2150" s="42" t="str">
        <f>IFERROR(VLOOKUP(C2150, マスタ!$E$2:$G$33, 3, TRUE), "")</f>
        <v>食品</v>
      </c>
      <c r="O2150" s="15" t="str">
        <f>IF(F2150 = "", "", TEXT( WORKDAY(TEXT(LEFT(F2150, FIND("(", F2150) - 1), "yyyy/mm/dd"), 1, マスタ!$A$2:$A$106), "yyyymmdd"))</f>
        <v>20171006</v>
      </c>
      <c r="P2150" s="16">
        <v>43014</v>
      </c>
      <c r="Q2150" s="56">
        <v>4870</v>
      </c>
      <c r="R2150" s="56">
        <v>5260</v>
      </c>
      <c r="S2150" s="56">
        <v>4860</v>
      </c>
      <c r="T2150" s="15" t="str">
        <f t="shared" si="248"/>
        <v>有</v>
      </c>
      <c r="U2150" s="15" t="str">
        <f t="shared" si="249"/>
        <v>無</v>
      </c>
      <c r="V2150" s="67">
        <f t="shared" si="250"/>
        <v>1.1422637590861928E-2</v>
      </c>
      <c r="W2150" s="17" t="s">
        <v>968</v>
      </c>
      <c r="X2150" s="46">
        <v>96</v>
      </c>
      <c r="Y2150" s="71">
        <f t="shared" si="251"/>
        <v>19.937694704049846</v>
      </c>
      <c r="Z2150" s="72">
        <v>4870</v>
      </c>
      <c r="AA2150" s="72">
        <v>4935</v>
      </c>
      <c r="AB2150" s="72">
        <v>4860</v>
      </c>
      <c r="AC2150" s="72">
        <v>4900</v>
      </c>
      <c r="AD2150" s="72">
        <v>10100</v>
      </c>
      <c r="AE2150" s="72">
        <v>4900</v>
      </c>
      <c r="AF2150" s="72">
        <v>5060</v>
      </c>
      <c r="AG2150" s="72">
        <v>4900</v>
      </c>
      <c r="AH2150" s="72">
        <v>5000</v>
      </c>
      <c r="AI2150" s="72">
        <v>29800</v>
      </c>
      <c r="AJ2150" s="72">
        <v>4985</v>
      </c>
      <c r="AK2150" s="72">
        <v>5040</v>
      </c>
      <c r="AL2150" s="72">
        <v>4970</v>
      </c>
      <c r="AM2150" s="72">
        <v>5000</v>
      </c>
      <c r="AN2150" s="72">
        <v>11500</v>
      </c>
      <c r="AO2150" s="72">
        <v>5020</v>
      </c>
      <c r="AP2150" s="72">
        <v>5040</v>
      </c>
      <c r="AQ2150" s="72">
        <v>5010</v>
      </c>
      <c r="AR2150" s="72">
        <v>5010</v>
      </c>
      <c r="AS2150" s="72">
        <v>1500</v>
      </c>
      <c r="AT2150" s="72">
        <v>5010</v>
      </c>
      <c r="AU2150" s="72">
        <v>5010</v>
      </c>
      <c r="AV2150" s="72">
        <v>4980</v>
      </c>
      <c r="AW2150" s="72">
        <v>5010</v>
      </c>
      <c r="AX2150" s="72">
        <v>2300</v>
      </c>
      <c r="AY2150" s="72">
        <v>5010</v>
      </c>
      <c r="AZ2150" s="72">
        <v>5070</v>
      </c>
      <c r="BA2150" s="72">
        <v>5010</v>
      </c>
      <c r="BB2150" s="72">
        <v>5030</v>
      </c>
      <c r="BC2150" s="72">
        <v>5100</v>
      </c>
    </row>
    <row r="2151" spans="1:55" s="72" customFormat="1" ht="27">
      <c r="A2151" s="15" t="s">
        <v>18</v>
      </c>
      <c r="B2151" s="30">
        <v>21</v>
      </c>
      <c r="C2151" s="30">
        <v>3397</v>
      </c>
      <c r="D2151" s="10" t="s">
        <v>118</v>
      </c>
      <c r="E2151" s="15" t="s">
        <v>20</v>
      </c>
      <c r="F2151" s="15" t="s">
        <v>1246</v>
      </c>
      <c r="G2151" s="50">
        <v>3495</v>
      </c>
      <c r="H2151" s="50">
        <v>110</v>
      </c>
      <c r="I2151" s="58">
        <v>3.2500000000000001E-2</v>
      </c>
      <c r="J2151" s="50">
        <v>572300</v>
      </c>
      <c r="K2151" s="50">
        <v>3515</v>
      </c>
      <c r="L2151" s="53">
        <v>3395</v>
      </c>
      <c r="M2151" s="63">
        <f t="shared" si="247"/>
        <v>0.16666666666666666</v>
      </c>
      <c r="N2151" s="42" t="str">
        <f>IFERROR(VLOOKUP(C2151, マスタ!$E$2:$G$33, 3, TRUE), "")</f>
        <v>繊維製品</v>
      </c>
      <c r="O2151" s="15" t="str">
        <f>IF(F2151 = "", "", TEXT( WORKDAY(TEXT(LEFT(F2151, FIND("(", F2151) - 1), "yyyy/mm/dd"), 1, マスタ!$A$2:$A$106), "yyyymmdd"))</f>
        <v>20171006</v>
      </c>
      <c r="P2151" s="16">
        <v>43014</v>
      </c>
      <c r="Q2151" s="56">
        <v>3485</v>
      </c>
      <c r="R2151" s="56">
        <v>3490</v>
      </c>
      <c r="S2151" s="56">
        <v>3455</v>
      </c>
      <c r="T2151" s="15" t="str">
        <f t="shared" si="248"/>
        <v>無</v>
      </c>
      <c r="U2151" s="15" t="str">
        <f t="shared" si="249"/>
        <v>無</v>
      </c>
      <c r="V2151" s="67">
        <f t="shared" si="250"/>
        <v>-2.8612303290415086E-3</v>
      </c>
      <c r="W2151" s="17" t="s">
        <v>969</v>
      </c>
      <c r="X2151" s="46">
        <v>-15</v>
      </c>
      <c r="Y2151" s="71">
        <f t="shared" si="251"/>
        <v>-4.2918454935622314</v>
      </c>
      <c r="Z2151" s="72">
        <v>3485</v>
      </c>
      <c r="AA2151" s="72">
        <v>3485</v>
      </c>
      <c r="AB2151" s="72">
        <v>3455</v>
      </c>
      <c r="AC2151" s="72">
        <v>3480</v>
      </c>
      <c r="AD2151" s="72">
        <v>26400</v>
      </c>
      <c r="AE2151" s="72">
        <v>3475</v>
      </c>
      <c r="AF2151" s="72">
        <v>3490</v>
      </c>
      <c r="AG2151" s="72">
        <v>3475</v>
      </c>
      <c r="AH2151" s="72">
        <v>3490</v>
      </c>
      <c r="AI2151" s="72">
        <v>5500</v>
      </c>
      <c r="AJ2151" s="72">
        <v>3490</v>
      </c>
      <c r="AK2151" s="72">
        <v>3490</v>
      </c>
      <c r="AL2151" s="72">
        <v>3485</v>
      </c>
      <c r="AM2151" s="72">
        <v>3485</v>
      </c>
      <c r="AN2151" s="72">
        <v>2000</v>
      </c>
      <c r="AO2151" s="72">
        <v>3485</v>
      </c>
      <c r="AP2151" s="72">
        <v>3485</v>
      </c>
      <c r="AQ2151" s="72">
        <v>3465</v>
      </c>
      <c r="AR2151" s="72">
        <v>3465</v>
      </c>
      <c r="AS2151" s="72">
        <v>13200</v>
      </c>
      <c r="AT2151" s="72">
        <v>3465</v>
      </c>
      <c r="AU2151" s="72">
        <v>3475</v>
      </c>
      <c r="AV2151" s="72">
        <v>3465</v>
      </c>
      <c r="AW2151" s="72">
        <v>3470</v>
      </c>
      <c r="AX2151" s="72">
        <v>4300</v>
      </c>
      <c r="AY2151" s="72">
        <v>3475</v>
      </c>
      <c r="AZ2151" s="72">
        <v>3485</v>
      </c>
      <c r="BA2151" s="72">
        <v>3475</v>
      </c>
      <c r="BB2151" s="72">
        <v>3485</v>
      </c>
      <c r="BC2151" s="72">
        <v>1400</v>
      </c>
    </row>
    <row r="2152" spans="1:55" s="72" customFormat="1" ht="15">
      <c r="A2152" s="15" t="s">
        <v>18</v>
      </c>
      <c r="B2152" s="30">
        <v>22</v>
      </c>
      <c r="C2152" s="30">
        <v>6037</v>
      </c>
      <c r="D2152" s="10" t="s">
        <v>257</v>
      </c>
      <c r="E2152" s="15" t="s">
        <v>20</v>
      </c>
      <c r="F2152" s="15" t="s">
        <v>1246</v>
      </c>
      <c r="G2152" s="50">
        <v>2512</v>
      </c>
      <c r="H2152" s="50">
        <v>79</v>
      </c>
      <c r="I2152" s="58">
        <v>3.2500000000000001E-2</v>
      </c>
      <c r="J2152" s="50">
        <v>70700</v>
      </c>
      <c r="K2152" s="50">
        <v>2530</v>
      </c>
      <c r="L2152" s="53">
        <v>2437</v>
      </c>
      <c r="M2152" s="63">
        <f t="shared" si="247"/>
        <v>0.19354838709677419</v>
      </c>
      <c r="N2152" s="42" t="str">
        <f>IFERROR(VLOOKUP(C2152, マスタ!$E$2:$G$33, 3, TRUE), "")</f>
        <v>機械</v>
      </c>
      <c r="O2152" s="15" t="str">
        <f>IF(F2152 = "", "", TEXT( WORKDAY(TEXT(LEFT(F2152, FIND("(", F2152) - 1), "yyyy/mm/dd"), 1, マスタ!$A$2:$A$106), "yyyymmdd"))</f>
        <v>20171006</v>
      </c>
      <c r="P2152" s="16">
        <v>43014</v>
      </c>
      <c r="Q2152" s="56">
        <v>2508</v>
      </c>
      <c r="R2152" s="56">
        <v>2522</v>
      </c>
      <c r="S2152" s="56">
        <v>2451</v>
      </c>
      <c r="T2152" s="15" t="str">
        <f t="shared" si="248"/>
        <v>無</v>
      </c>
      <c r="U2152" s="15" t="str">
        <f t="shared" si="249"/>
        <v>有</v>
      </c>
      <c r="V2152" s="67">
        <f t="shared" si="250"/>
        <v>-1.5923566878981443E-3</v>
      </c>
      <c r="W2152" s="17" t="s">
        <v>969</v>
      </c>
      <c r="X2152" s="46">
        <v>-12</v>
      </c>
      <c r="Y2152" s="71">
        <f t="shared" si="251"/>
        <v>-4.7770700636942669</v>
      </c>
      <c r="Z2152" s="72">
        <v>2508</v>
      </c>
      <c r="AA2152" s="72">
        <v>2522</v>
      </c>
      <c r="AB2152" s="72">
        <v>2500</v>
      </c>
      <c r="AC2152" s="72">
        <v>2508</v>
      </c>
      <c r="AD2152" s="72">
        <v>3900</v>
      </c>
      <c r="AE2152" s="72">
        <v>2510</v>
      </c>
      <c r="AF2152" s="72">
        <v>2510</v>
      </c>
      <c r="AG2152" s="72">
        <v>2506</v>
      </c>
      <c r="AH2152" s="72">
        <v>2506</v>
      </c>
      <c r="AI2152" s="72">
        <v>200</v>
      </c>
      <c r="AJ2152" s="72">
        <v>2510</v>
      </c>
      <c r="AK2152" s="72">
        <v>2520</v>
      </c>
      <c r="AL2152" s="72">
        <v>2510</v>
      </c>
      <c r="AM2152" s="72">
        <v>2517</v>
      </c>
      <c r="AN2152" s="72">
        <v>700</v>
      </c>
      <c r="AO2152" s="72">
        <v>2513</v>
      </c>
      <c r="AP2152" s="72">
        <v>2513</v>
      </c>
      <c r="AQ2152" s="72">
        <v>2506</v>
      </c>
      <c r="AR2152" s="72">
        <v>2506</v>
      </c>
      <c r="AS2152" s="72">
        <v>400</v>
      </c>
      <c r="AT2152" s="72">
        <v>2501</v>
      </c>
      <c r="AU2152" s="72">
        <v>2504</v>
      </c>
      <c r="AV2152" s="72">
        <v>2496</v>
      </c>
      <c r="AW2152" s="72">
        <v>2496</v>
      </c>
      <c r="AX2152" s="72">
        <v>700</v>
      </c>
      <c r="AY2152" s="72">
        <v>2496</v>
      </c>
      <c r="AZ2152" s="72">
        <v>2506</v>
      </c>
      <c r="BA2152" s="72">
        <v>2496</v>
      </c>
      <c r="BB2152" s="72">
        <v>2506</v>
      </c>
      <c r="BC2152" s="72">
        <v>600</v>
      </c>
    </row>
    <row r="2153" spans="1:55" s="72" customFormat="1" ht="15">
      <c r="A2153" s="15" t="s">
        <v>18</v>
      </c>
      <c r="B2153" s="30">
        <v>23</v>
      </c>
      <c r="C2153" s="30">
        <v>9418</v>
      </c>
      <c r="D2153" s="10" t="s">
        <v>339</v>
      </c>
      <c r="E2153" s="15" t="s">
        <v>20</v>
      </c>
      <c r="F2153" s="15" t="s">
        <v>1246</v>
      </c>
      <c r="G2153" s="50">
        <v>1058</v>
      </c>
      <c r="H2153" s="50">
        <v>33</v>
      </c>
      <c r="I2153" s="58">
        <v>3.2199999999999999E-2</v>
      </c>
      <c r="J2153" s="50">
        <v>75000</v>
      </c>
      <c r="K2153" s="50">
        <v>1064</v>
      </c>
      <c r="L2153" s="53">
        <v>1027</v>
      </c>
      <c r="M2153" s="63">
        <f t="shared" si="247"/>
        <v>0.16216216216216217</v>
      </c>
      <c r="N2153" s="42" t="str">
        <f>IFERROR(VLOOKUP(C2153, マスタ!$E$2:$G$33, 3, TRUE), "")</f>
        <v>情報通信</v>
      </c>
      <c r="O2153" s="15" t="str">
        <f>IF(F2153 = "", "", TEXT( WORKDAY(TEXT(LEFT(F2153, FIND("(", F2153) - 1), "yyyy/mm/dd"), 1, マスタ!$A$2:$A$106), "yyyymmdd"))</f>
        <v>20171006</v>
      </c>
      <c r="P2153" s="16">
        <v>43014</v>
      </c>
      <c r="Q2153" s="56">
        <v>1069</v>
      </c>
      <c r="R2153" s="56">
        <v>1069</v>
      </c>
      <c r="S2153" s="56">
        <v>1018</v>
      </c>
      <c r="T2153" s="15" t="str">
        <f t="shared" si="248"/>
        <v>無</v>
      </c>
      <c r="U2153" s="15" t="str">
        <f t="shared" si="249"/>
        <v>有</v>
      </c>
      <c r="V2153" s="67">
        <f t="shared" si="250"/>
        <v>1.0396975425330801E-2</v>
      </c>
      <c r="W2153" s="17" t="s">
        <v>966</v>
      </c>
      <c r="X2153" s="46">
        <v>-10</v>
      </c>
      <c r="Y2153" s="71">
        <f t="shared" si="251"/>
        <v>-9.4517958412098295</v>
      </c>
      <c r="Z2153" s="72">
        <v>1069</v>
      </c>
      <c r="AA2153" s="72">
        <v>1069</v>
      </c>
      <c r="AB2153" s="72">
        <v>1055</v>
      </c>
      <c r="AC2153" s="72">
        <v>1055</v>
      </c>
      <c r="AD2153" s="72">
        <v>2900</v>
      </c>
      <c r="AE2153" s="72">
        <v>1052</v>
      </c>
      <c r="AF2153" s="72">
        <v>1052</v>
      </c>
      <c r="AG2153" s="72">
        <v>1045</v>
      </c>
      <c r="AH2153" s="72">
        <v>1045</v>
      </c>
      <c r="AI2153" s="72">
        <v>1100</v>
      </c>
      <c r="AJ2153" s="72">
        <v>1045</v>
      </c>
      <c r="AK2153" s="72">
        <v>1050</v>
      </c>
      <c r="AL2153" s="72">
        <v>1045</v>
      </c>
      <c r="AM2153" s="72">
        <v>1046</v>
      </c>
      <c r="AN2153" s="72">
        <v>1100</v>
      </c>
      <c r="AO2153" s="72">
        <v>1043</v>
      </c>
      <c r="AP2153" s="72">
        <v>1048</v>
      </c>
      <c r="AQ2153" s="72">
        <v>1042</v>
      </c>
      <c r="AR2153" s="72">
        <v>1044</v>
      </c>
      <c r="AS2153" s="72">
        <v>1900</v>
      </c>
      <c r="AT2153" s="72">
        <v>1044</v>
      </c>
      <c r="AU2153" s="72">
        <v>1044</v>
      </c>
      <c r="AV2153" s="72">
        <v>1042</v>
      </c>
      <c r="AW2153" s="72">
        <v>1042</v>
      </c>
      <c r="AX2153" s="72">
        <v>1300</v>
      </c>
      <c r="AY2153" s="72">
        <v>1041</v>
      </c>
      <c r="AZ2153" s="72">
        <v>1041</v>
      </c>
      <c r="BA2153" s="72">
        <v>1039</v>
      </c>
      <c r="BB2153" s="72">
        <v>1039</v>
      </c>
      <c r="BC2153" s="72">
        <v>300</v>
      </c>
    </row>
    <row r="2154" spans="1:55" s="72" customFormat="1" ht="15">
      <c r="A2154" s="15" t="s">
        <v>18</v>
      </c>
      <c r="B2154" s="30">
        <v>24</v>
      </c>
      <c r="C2154" s="30">
        <v>4955</v>
      </c>
      <c r="D2154" s="10" t="s">
        <v>487</v>
      </c>
      <c r="E2154" s="15" t="s">
        <v>20</v>
      </c>
      <c r="F2154" s="15" t="s">
        <v>1246</v>
      </c>
      <c r="G2154" s="50">
        <v>1986</v>
      </c>
      <c r="H2154" s="50">
        <v>61</v>
      </c>
      <c r="I2154" s="58">
        <v>3.1699999999999999E-2</v>
      </c>
      <c r="J2154" s="50">
        <v>42300</v>
      </c>
      <c r="K2154" s="50">
        <v>1987</v>
      </c>
      <c r="L2154" s="53">
        <v>1907</v>
      </c>
      <c r="M2154" s="63">
        <f t="shared" si="247"/>
        <v>1.2500000000000001E-2</v>
      </c>
      <c r="N2154" s="42" t="str">
        <f>IFERROR(VLOOKUP(C2154, マスタ!$E$2:$G$33, 3, TRUE), "")</f>
        <v>化学・医薬品</v>
      </c>
      <c r="O2154" s="15" t="str">
        <f>IF(F2154 = "", "", TEXT( WORKDAY(TEXT(LEFT(F2154, FIND("(", F2154) - 1), "yyyy/mm/dd"), 1, マスタ!$A$2:$A$106), "yyyymmdd"))</f>
        <v>20171006</v>
      </c>
      <c r="P2154" s="16">
        <v>43014</v>
      </c>
      <c r="Q2154" s="56">
        <v>1966</v>
      </c>
      <c r="R2154" s="56">
        <v>1966</v>
      </c>
      <c r="S2154" s="56">
        <v>1887</v>
      </c>
      <c r="T2154" s="15" t="str">
        <f t="shared" si="248"/>
        <v>無</v>
      </c>
      <c r="U2154" s="15" t="str">
        <f t="shared" si="249"/>
        <v>有</v>
      </c>
      <c r="V2154" s="67">
        <f t="shared" si="250"/>
        <v>-1.0070493454179208E-2</v>
      </c>
      <c r="W2154" s="17" t="s">
        <v>966</v>
      </c>
      <c r="X2154" s="46">
        <v>-19</v>
      </c>
      <c r="Y2154" s="71">
        <f t="shared" si="251"/>
        <v>-9.5669687814702922</v>
      </c>
      <c r="Z2154" s="72">
        <v>1966</v>
      </c>
      <c r="AA2154" s="72">
        <v>1966</v>
      </c>
      <c r="AB2154" s="72">
        <v>1934</v>
      </c>
      <c r="AC2154" s="72">
        <v>1940</v>
      </c>
      <c r="AD2154" s="72">
        <v>2700</v>
      </c>
      <c r="AE2154" s="72">
        <v>1940</v>
      </c>
      <c r="AF2154" s="72">
        <v>1943</v>
      </c>
      <c r="AG2154" s="72">
        <v>1940</v>
      </c>
      <c r="AH2154" s="72">
        <v>1943</v>
      </c>
      <c r="AI2154" s="72">
        <v>200</v>
      </c>
      <c r="AJ2154" s="72">
        <v>1942</v>
      </c>
      <c r="AK2154" s="72">
        <v>1943</v>
      </c>
      <c r="AL2154" s="72">
        <v>1942</v>
      </c>
      <c r="AM2154" s="72">
        <v>1943</v>
      </c>
      <c r="AN2154" s="72">
        <v>200</v>
      </c>
      <c r="AS2154" s="72">
        <v>0</v>
      </c>
      <c r="AT2154" s="72">
        <v>1940</v>
      </c>
      <c r="AU2154" s="72">
        <v>1940</v>
      </c>
      <c r="AV2154" s="72">
        <v>1940</v>
      </c>
      <c r="AW2154" s="72">
        <v>1940</v>
      </c>
      <c r="AX2154" s="72">
        <v>200</v>
      </c>
      <c r="AY2154" s="72">
        <v>1942</v>
      </c>
      <c r="AZ2154" s="72">
        <v>1949</v>
      </c>
      <c r="BA2154" s="72">
        <v>1942</v>
      </c>
      <c r="BB2154" s="72">
        <v>1949</v>
      </c>
      <c r="BC2154" s="72">
        <v>1600</v>
      </c>
    </row>
    <row r="2155" spans="1:55" s="72" customFormat="1" ht="15">
      <c r="A2155" s="15" t="s">
        <v>18</v>
      </c>
      <c r="B2155" s="30">
        <v>25</v>
      </c>
      <c r="C2155" s="30">
        <v>2371</v>
      </c>
      <c r="D2155" s="10" t="s">
        <v>1250</v>
      </c>
      <c r="E2155" s="15" t="s">
        <v>20</v>
      </c>
      <c r="F2155" s="15" t="s">
        <v>1246</v>
      </c>
      <c r="G2155" s="50">
        <v>1508</v>
      </c>
      <c r="H2155" s="50">
        <v>46</v>
      </c>
      <c r="I2155" s="58">
        <v>3.15E-2</v>
      </c>
      <c r="J2155" s="50">
        <v>5202600</v>
      </c>
      <c r="K2155" s="50">
        <v>1567</v>
      </c>
      <c r="L2155" s="53">
        <v>1488</v>
      </c>
      <c r="M2155" s="63">
        <f t="shared" si="247"/>
        <v>0.74683544303797467</v>
      </c>
      <c r="N2155" s="42" t="str">
        <f>IFERROR(VLOOKUP(C2155, マスタ!$E$2:$G$33, 3, TRUE), "")</f>
        <v>食品</v>
      </c>
      <c r="O2155" s="15" t="str">
        <f>IF(F2155 = "", "", TEXT( WORKDAY(TEXT(LEFT(F2155, FIND("(", F2155) - 1), "yyyy/mm/dd"), 1, マスタ!$A$2:$A$106), "yyyymmdd"))</f>
        <v>20171006</v>
      </c>
      <c r="P2155" s="16">
        <v>43014</v>
      </c>
      <c r="Q2155" s="56">
        <v>1532</v>
      </c>
      <c r="R2155" s="56">
        <v>1543</v>
      </c>
      <c r="S2155" s="56">
        <v>1519</v>
      </c>
      <c r="T2155" s="15" t="str">
        <f t="shared" si="248"/>
        <v>無</v>
      </c>
      <c r="U2155" s="15" t="str">
        <f t="shared" si="249"/>
        <v>無</v>
      </c>
      <c r="V2155" s="67">
        <f t="shared" si="250"/>
        <v>1.5915119363395291E-2</v>
      </c>
      <c r="W2155" s="17" t="s">
        <v>969</v>
      </c>
      <c r="X2155" s="46">
        <v>-3</v>
      </c>
      <c r="Y2155" s="71">
        <f t="shared" si="251"/>
        <v>-1.9893899204244032</v>
      </c>
      <c r="Z2155" s="72">
        <v>1532</v>
      </c>
      <c r="AA2155" s="72">
        <v>1543</v>
      </c>
      <c r="AB2155" s="72">
        <v>1522</v>
      </c>
      <c r="AC2155" s="72">
        <v>1540</v>
      </c>
      <c r="AD2155" s="72">
        <v>366400</v>
      </c>
      <c r="AE2155" s="72">
        <v>1541</v>
      </c>
      <c r="AF2155" s="72">
        <v>1541</v>
      </c>
      <c r="AG2155" s="72">
        <v>1536</v>
      </c>
      <c r="AH2155" s="72">
        <v>1539</v>
      </c>
      <c r="AI2155" s="72">
        <v>76100</v>
      </c>
      <c r="AJ2155" s="72">
        <v>1538</v>
      </c>
      <c r="AK2155" s="72">
        <v>1540</v>
      </c>
      <c r="AL2155" s="72">
        <v>1534</v>
      </c>
      <c r="AM2155" s="72">
        <v>1535</v>
      </c>
      <c r="AN2155" s="72">
        <v>56600</v>
      </c>
      <c r="AO2155" s="72">
        <v>1534</v>
      </c>
      <c r="AP2155" s="72">
        <v>1537</v>
      </c>
      <c r="AQ2155" s="72">
        <v>1528</v>
      </c>
      <c r="AR2155" s="72">
        <v>1529</v>
      </c>
      <c r="AS2155" s="72">
        <v>72700</v>
      </c>
      <c r="AT2155" s="72">
        <v>1530</v>
      </c>
      <c r="AU2155" s="72">
        <v>1530</v>
      </c>
      <c r="AV2155" s="72">
        <v>1526</v>
      </c>
      <c r="AW2155" s="72">
        <v>1529</v>
      </c>
      <c r="AX2155" s="72">
        <v>36200</v>
      </c>
      <c r="AY2155" s="72">
        <v>1528</v>
      </c>
      <c r="AZ2155" s="72">
        <v>1529</v>
      </c>
      <c r="BA2155" s="72">
        <v>1527</v>
      </c>
      <c r="BB2155" s="72">
        <v>1529</v>
      </c>
      <c r="BC2155" s="72">
        <v>22100</v>
      </c>
    </row>
    <row r="2156" spans="1:55" s="72" customFormat="1" ht="15">
      <c r="A2156" s="15" t="s">
        <v>18</v>
      </c>
      <c r="B2156" s="30">
        <v>26</v>
      </c>
      <c r="C2156" s="30">
        <v>7467</v>
      </c>
      <c r="D2156" s="10" t="s">
        <v>1100</v>
      </c>
      <c r="E2156" s="15" t="s">
        <v>20</v>
      </c>
      <c r="F2156" s="15" t="s">
        <v>1246</v>
      </c>
      <c r="G2156" s="50">
        <v>3340</v>
      </c>
      <c r="H2156" s="50">
        <v>100</v>
      </c>
      <c r="I2156" s="58">
        <v>3.09E-2</v>
      </c>
      <c r="J2156" s="50">
        <v>39500</v>
      </c>
      <c r="K2156" s="50">
        <v>3350</v>
      </c>
      <c r="L2156" s="53">
        <v>3245</v>
      </c>
      <c r="M2156" s="63">
        <f t="shared" si="247"/>
        <v>9.5238095238095233E-2</v>
      </c>
      <c r="N2156" s="42" t="str">
        <f>IFERROR(VLOOKUP(C2156, マスタ!$E$2:$G$33, 3, TRUE), "")</f>
        <v>輸送用機械</v>
      </c>
      <c r="O2156" s="15" t="str">
        <f>IF(F2156 = "", "", TEXT( WORKDAY(TEXT(LEFT(F2156, FIND("(", F2156) - 1), "yyyy/mm/dd"), 1, マスタ!$A$2:$A$106), "yyyymmdd"))</f>
        <v>20171006</v>
      </c>
      <c r="P2156" s="16">
        <v>43014</v>
      </c>
      <c r="Q2156" s="56">
        <v>3350</v>
      </c>
      <c r="R2156" s="56">
        <v>3375</v>
      </c>
      <c r="S2156" s="56">
        <v>3225</v>
      </c>
      <c r="T2156" s="15" t="str">
        <f t="shared" si="248"/>
        <v>無</v>
      </c>
      <c r="U2156" s="15" t="str">
        <f t="shared" si="249"/>
        <v>有</v>
      </c>
      <c r="V2156" s="67">
        <f t="shared" si="250"/>
        <v>2.9940119760478723E-3</v>
      </c>
      <c r="W2156" s="17" t="s">
        <v>967</v>
      </c>
      <c r="X2156" s="46">
        <v>20</v>
      </c>
      <c r="Y2156" s="71">
        <f t="shared" si="251"/>
        <v>5.9880239520958085</v>
      </c>
      <c r="Z2156" s="72">
        <v>3350</v>
      </c>
      <c r="AA2156" s="72">
        <v>3350</v>
      </c>
      <c r="AB2156" s="72">
        <v>3335</v>
      </c>
      <c r="AC2156" s="72">
        <v>3340</v>
      </c>
      <c r="AD2156" s="72">
        <v>1800</v>
      </c>
      <c r="AI2156" s="72">
        <v>0</v>
      </c>
      <c r="AJ2156" s="72">
        <v>3350</v>
      </c>
      <c r="AK2156" s="72">
        <v>3375</v>
      </c>
      <c r="AL2156" s="72">
        <v>3350</v>
      </c>
      <c r="AM2156" s="72">
        <v>3375</v>
      </c>
      <c r="AN2156" s="72">
        <v>4500</v>
      </c>
      <c r="AO2156" s="72">
        <v>3365</v>
      </c>
      <c r="AP2156" s="72">
        <v>3370</v>
      </c>
      <c r="AQ2156" s="72">
        <v>3365</v>
      </c>
      <c r="AR2156" s="72">
        <v>3370</v>
      </c>
      <c r="AS2156" s="72">
        <v>400</v>
      </c>
      <c r="AX2156" s="72">
        <v>0</v>
      </c>
      <c r="BC2156" s="72">
        <v>0</v>
      </c>
    </row>
    <row r="2157" spans="1:55" s="72" customFormat="1" ht="15">
      <c r="A2157" s="15" t="s">
        <v>18</v>
      </c>
      <c r="B2157" s="30">
        <v>27</v>
      </c>
      <c r="C2157" s="30">
        <v>3696</v>
      </c>
      <c r="D2157" s="10" t="s">
        <v>193</v>
      </c>
      <c r="E2157" s="15" t="s">
        <v>20</v>
      </c>
      <c r="F2157" s="15" t="s">
        <v>1246</v>
      </c>
      <c r="G2157" s="50">
        <v>1324</v>
      </c>
      <c r="H2157" s="50">
        <v>39</v>
      </c>
      <c r="I2157" s="58">
        <v>3.04E-2</v>
      </c>
      <c r="J2157" s="50">
        <v>199800</v>
      </c>
      <c r="K2157" s="50">
        <v>1331</v>
      </c>
      <c r="L2157" s="53">
        <v>1285</v>
      </c>
      <c r="M2157" s="63">
        <f t="shared" si="247"/>
        <v>0.15217391304347827</v>
      </c>
      <c r="N2157" s="42" t="str">
        <f>IFERROR(VLOOKUP(C2157, マスタ!$E$2:$G$33, 3, TRUE), "")</f>
        <v>36</v>
      </c>
      <c r="O2157" s="15" t="str">
        <f>IF(F2157 = "", "", TEXT( WORKDAY(TEXT(LEFT(F2157, FIND("(", F2157) - 1), "yyyy/mm/dd"), 1, マスタ!$A$2:$A$106), "yyyymmdd"))</f>
        <v>20171006</v>
      </c>
      <c r="P2157" s="16">
        <v>43014</v>
      </c>
      <c r="Q2157" s="56">
        <v>1330</v>
      </c>
      <c r="R2157" s="56">
        <v>1336</v>
      </c>
      <c r="S2157" s="56">
        <v>1297</v>
      </c>
      <c r="T2157" s="15" t="str">
        <f t="shared" si="248"/>
        <v>無</v>
      </c>
      <c r="U2157" s="15" t="str">
        <f t="shared" si="249"/>
        <v>有</v>
      </c>
      <c r="V2157" s="67">
        <f t="shared" si="250"/>
        <v>4.5317220543805714E-3</v>
      </c>
      <c r="W2157" s="17" t="s">
        <v>966</v>
      </c>
      <c r="X2157" s="46">
        <v>-13</v>
      </c>
      <c r="Y2157" s="71">
        <f t="shared" si="251"/>
        <v>-9.8187311178247736</v>
      </c>
      <c r="Z2157" s="72">
        <v>1330</v>
      </c>
      <c r="AA2157" s="72">
        <v>1330</v>
      </c>
      <c r="AB2157" s="72">
        <v>1316</v>
      </c>
      <c r="AC2157" s="72">
        <v>1323</v>
      </c>
      <c r="AD2157" s="72">
        <v>8500</v>
      </c>
      <c r="AE2157" s="72">
        <v>1325</v>
      </c>
      <c r="AF2157" s="72">
        <v>1325</v>
      </c>
      <c r="AG2157" s="72">
        <v>1320</v>
      </c>
      <c r="AH2157" s="72">
        <v>1320</v>
      </c>
      <c r="AI2157" s="72">
        <v>3300</v>
      </c>
      <c r="AJ2157" s="72">
        <v>1320</v>
      </c>
      <c r="AK2157" s="72">
        <v>1320</v>
      </c>
      <c r="AL2157" s="72">
        <v>1312</v>
      </c>
      <c r="AM2157" s="72">
        <v>1312</v>
      </c>
      <c r="AN2157" s="72">
        <v>1100</v>
      </c>
      <c r="AO2157" s="72">
        <v>1314</v>
      </c>
      <c r="AP2157" s="72">
        <v>1315</v>
      </c>
      <c r="AQ2157" s="72">
        <v>1310</v>
      </c>
      <c r="AR2157" s="72">
        <v>1311</v>
      </c>
      <c r="AS2157" s="72">
        <v>2200</v>
      </c>
      <c r="AT2157" s="72">
        <v>1313</v>
      </c>
      <c r="AU2157" s="72">
        <v>1314</v>
      </c>
      <c r="AV2157" s="72">
        <v>1308</v>
      </c>
      <c r="AW2157" s="72">
        <v>1310</v>
      </c>
      <c r="AX2157" s="72">
        <v>3300</v>
      </c>
      <c r="AY2157" s="72">
        <v>1312</v>
      </c>
      <c r="AZ2157" s="72">
        <v>1312</v>
      </c>
      <c r="BA2157" s="72">
        <v>1307</v>
      </c>
      <c r="BB2157" s="72">
        <v>1307</v>
      </c>
      <c r="BC2157" s="72">
        <v>1100</v>
      </c>
    </row>
    <row r="2158" spans="1:55" s="72" customFormat="1" ht="15">
      <c r="A2158" s="15" t="s">
        <v>18</v>
      </c>
      <c r="B2158" s="30">
        <v>28</v>
      </c>
      <c r="C2158" s="30">
        <v>9997</v>
      </c>
      <c r="D2158" s="10" t="s">
        <v>492</v>
      </c>
      <c r="E2158" s="15" t="s">
        <v>20</v>
      </c>
      <c r="F2158" s="15" t="s">
        <v>1246</v>
      </c>
      <c r="G2158" s="50">
        <v>1196</v>
      </c>
      <c r="H2158" s="50">
        <v>35</v>
      </c>
      <c r="I2158" s="58">
        <v>3.0099999999999998E-2</v>
      </c>
      <c r="J2158" s="50">
        <v>359100</v>
      </c>
      <c r="K2158" s="50">
        <v>1202</v>
      </c>
      <c r="L2158" s="53">
        <v>1159</v>
      </c>
      <c r="M2158" s="63">
        <f t="shared" si="247"/>
        <v>0.13953488372093023</v>
      </c>
      <c r="N2158" s="42" t="str">
        <f>IFERROR(VLOOKUP(C2158, マスタ!$E$2:$G$33, 3, TRUE), "")</f>
        <v>サービス</v>
      </c>
      <c r="O2158" s="15" t="str">
        <f>IF(F2158 = "", "", TEXT( WORKDAY(TEXT(LEFT(F2158, FIND("(", F2158) - 1), "yyyy/mm/dd"), 1, マスタ!$A$2:$A$106), "yyyymmdd"))</f>
        <v>20171006</v>
      </c>
      <c r="P2158" s="16">
        <v>43014</v>
      </c>
      <c r="Q2158" s="56">
        <v>1195</v>
      </c>
      <c r="R2158" s="56">
        <v>1196</v>
      </c>
      <c r="S2158" s="56">
        <v>1180</v>
      </c>
      <c r="T2158" s="15" t="str">
        <f t="shared" si="248"/>
        <v>無</v>
      </c>
      <c r="U2158" s="15" t="str">
        <f t="shared" si="249"/>
        <v>有</v>
      </c>
      <c r="V2158" s="67">
        <f t="shared" si="250"/>
        <v>-8.361204013378476E-4</v>
      </c>
      <c r="W2158" s="17" t="s">
        <v>966</v>
      </c>
      <c r="X2158" s="46">
        <v>-11</v>
      </c>
      <c r="Y2158" s="71">
        <f t="shared" si="251"/>
        <v>-9.1973244147157196</v>
      </c>
      <c r="Z2158" s="72">
        <v>1195</v>
      </c>
      <c r="AA2158" s="72">
        <v>1195</v>
      </c>
      <c r="AB2158" s="72">
        <v>1191</v>
      </c>
      <c r="AC2158" s="72">
        <v>1195</v>
      </c>
      <c r="AD2158" s="72">
        <v>14100</v>
      </c>
      <c r="AE2158" s="72">
        <v>1193</v>
      </c>
      <c r="AF2158" s="72">
        <v>1193</v>
      </c>
      <c r="AG2158" s="72">
        <v>1180</v>
      </c>
      <c r="AH2158" s="72">
        <v>1181</v>
      </c>
      <c r="AI2158" s="72">
        <v>15900</v>
      </c>
      <c r="AJ2158" s="72">
        <v>1182</v>
      </c>
      <c r="AK2158" s="72">
        <v>1186</v>
      </c>
      <c r="AL2158" s="72">
        <v>1182</v>
      </c>
      <c r="AM2158" s="72">
        <v>1186</v>
      </c>
      <c r="AN2158" s="72">
        <v>4500</v>
      </c>
      <c r="AO2158" s="72">
        <v>1188</v>
      </c>
      <c r="AP2158" s="72">
        <v>1194</v>
      </c>
      <c r="AQ2158" s="72">
        <v>1186</v>
      </c>
      <c r="AR2158" s="72">
        <v>1189</v>
      </c>
      <c r="AS2158" s="72">
        <v>14700</v>
      </c>
      <c r="AT2158" s="72">
        <v>1186</v>
      </c>
      <c r="AU2158" s="72">
        <v>1192</v>
      </c>
      <c r="AV2158" s="72">
        <v>1186</v>
      </c>
      <c r="AW2158" s="72">
        <v>1191</v>
      </c>
      <c r="AX2158" s="72">
        <v>3500</v>
      </c>
      <c r="AY2158" s="72">
        <v>1192</v>
      </c>
      <c r="AZ2158" s="72">
        <v>1192</v>
      </c>
      <c r="BA2158" s="72">
        <v>1189</v>
      </c>
      <c r="BB2158" s="72">
        <v>1192</v>
      </c>
      <c r="BC2158" s="72">
        <v>3600</v>
      </c>
    </row>
    <row r="2159" spans="1:55" s="72" customFormat="1" ht="15">
      <c r="A2159" s="15" t="s">
        <v>18</v>
      </c>
      <c r="B2159" s="30">
        <v>29</v>
      </c>
      <c r="C2159" s="30">
        <v>4218</v>
      </c>
      <c r="D2159" s="10" t="s">
        <v>441</v>
      </c>
      <c r="E2159" s="15" t="s">
        <v>20</v>
      </c>
      <c r="F2159" s="15" t="s">
        <v>1246</v>
      </c>
      <c r="G2159" s="50">
        <v>2550</v>
      </c>
      <c r="H2159" s="50">
        <v>73</v>
      </c>
      <c r="I2159" s="58">
        <v>2.9499999999999998E-2</v>
      </c>
      <c r="J2159" s="50">
        <v>52100</v>
      </c>
      <c r="K2159" s="50">
        <v>2563</v>
      </c>
      <c r="L2159" s="53">
        <v>2411</v>
      </c>
      <c r="M2159" s="63">
        <f t="shared" si="247"/>
        <v>8.5526315789473686E-2</v>
      </c>
      <c r="N2159" s="42" t="str">
        <f>IFERROR(VLOOKUP(C2159, マスタ!$E$2:$G$33, 3, TRUE), "")</f>
        <v>化学・医薬品</v>
      </c>
      <c r="O2159" s="15" t="str">
        <f>IF(F2159 = "", "", TEXT( WORKDAY(TEXT(LEFT(F2159, FIND("(", F2159) - 1), "yyyy/mm/dd"), 1, マスタ!$A$2:$A$106), "yyyymmdd"))</f>
        <v>20171006</v>
      </c>
      <c r="P2159" s="16">
        <v>43014</v>
      </c>
      <c r="Q2159" s="56">
        <v>2550</v>
      </c>
      <c r="R2159" s="56">
        <v>2645</v>
      </c>
      <c r="S2159" s="56">
        <v>2521</v>
      </c>
      <c r="T2159" s="15" t="str">
        <f t="shared" si="248"/>
        <v>有</v>
      </c>
      <c r="U2159" s="15" t="str">
        <f t="shared" si="249"/>
        <v>有</v>
      </c>
      <c r="V2159" s="67">
        <f t="shared" si="250"/>
        <v>0</v>
      </c>
      <c r="W2159" s="17" t="s">
        <v>966</v>
      </c>
      <c r="X2159" s="46">
        <v>-25</v>
      </c>
      <c r="Y2159" s="71">
        <f t="shared" si="251"/>
        <v>-9.8039215686274517</v>
      </c>
      <c r="Z2159" s="72">
        <v>2550</v>
      </c>
      <c r="AA2159" s="72">
        <v>2552</v>
      </c>
      <c r="AB2159" s="72">
        <v>2533</v>
      </c>
      <c r="AC2159" s="72">
        <v>2533</v>
      </c>
      <c r="AD2159" s="72">
        <v>4500</v>
      </c>
      <c r="AE2159" s="72">
        <v>2521</v>
      </c>
      <c r="AF2159" s="72">
        <v>2548</v>
      </c>
      <c r="AG2159" s="72">
        <v>2521</v>
      </c>
      <c r="AH2159" s="72">
        <v>2548</v>
      </c>
      <c r="AI2159" s="72">
        <v>900</v>
      </c>
      <c r="AJ2159" s="72">
        <v>2555</v>
      </c>
      <c r="AK2159" s="72">
        <v>2558</v>
      </c>
      <c r="AL2159" s="72">
        <v>2555</v>
      </c>
      <c r="AM2159" s="72">
        <v>2558</v>
      </c>
      <c r="AN2159" s="72">
        <v>200</v>
      </c>
      <c r="AO2159" s="72">
        <v>2557</v>
      </c>
      <c r="AP2159" s="72">
        <v>2558</v>
      </c>
      <c r="AQ2159" s="72">
        <v>2541</v>
      </c>
      <c r="AR2159" s="72">
        <v>2541</v>
      </c>
      <c r="AS2159" s="72">
        <v>700</v>
      </c>
      <c r="AT2159" s="72">
        <v>2546</v>
      </c>
      <c r="AU2159" s="72">
        <v>2553</v>
      </c>
      <c r="AV2159" s="72">
        <v>2546</v>
      </c>
      <c r="AW2159" s="72">
        <v>2548</v>
      </c>
      <c r="AX2159" s="72">
        <v>800</v>
      </c>
      <c r="AY2159" s="72">
        <v>2554</v>
      </c>
      <c r="AZ2159" s="72">
        <v>2562</v>
      </c>
      <c r="BA2159" s="72">
        <v>2554</v>
      </c>
      <c r="BB2159" s="72">
        <v>2562</v>
      </c>
      <c r="BC2159" s="72">
        <v>700</v>
      </c>
    </row>
    <row r="2160" spans="1:55" s="72" customFormat="1" ht="15">
      <c r="A2160" s="15" t="s">
        <v>18</v>
      </c>
      <c r="B2160" s="30">
        <v>30</v>
      </c>
      <c r="C2160" s="30">
        <v>3526</v>
      </c>
      <c r="D2160" s="10" t="s">
        <v>1251</v>
      </c>
      <c r="E2160" s="15" t="s">
        <v>20</v>
      </c>
      <c r="F2160" s="15" t="s">
        <v>1246</v>
      </c>
      <c r="G2160" s="50">
        <v>3365</v>
      </c>
      <c r="H2160" s="50">
        <v>95</v>
      </c>
      <c r="I2160" s="58">
        <v>2.9100000000000001E-2</v>
      </c>
      <c r="J2160" s="50">
        <v>120100</v>
      </c>
      <c r="K2160" s="50">
        <v>3400</v>
      </c>
      <c r="L2160" s="53">
        <v>3255</v>
      </c>
      <c r="M2160" s="63">
        <f t="shared" si="247"/>
        <v>0.2413793103448276</v>
      </c>
      <c r="N2160" s="42" t="str">
        <f>IFERROR(VLOOKUP(C2160, マスタ!$E$2:$G$33, 3, TRUE), "")</f>
        <v>繊維製品</v>
      </c>
      <c r="O2160" s="15" t="str">
        <f>IF(F2160 = "", "", TEXT( WORKDAY(TEXT(LEFT(F2160, FIND("(", F2160) - 1), "yyyy/mm/dd"), 1, マスタ!$A$2:$A$106), "yyyymmdd"))</f>
        <v>20171006</v>
      </c>
      <c r="P2160" s="16">
        <v>43014</v>
      </c>
      <c r="Q2160" s="56">
        <v>3350</v>
      </c>
      <c r="R2160" s="56">
        <v>3370</v>
      </c>
      <c r="S2160" s="56">
        <v>3255</v>
      </c>
      <c r="T2160" s="15" t="str">
        <f t="shared" si="248"/>
        <v>無</v>
      </c>
      <c r="U2160" s="15" t="str">
        <f t="shared" si="249"/>
        <v>有</v>
      </c>
      <c r="V2160" s="67">
        <f t="shared" si="250"/>
        <v>-4.4576523031203408E-3</v>
      </c>
      <c r="W2160" s="17" t="s">
        <v>966</v>
      </c>
      <c r="X2160" s="46">
        <v>-33</v>
      </c>
      <c r="Y2160" s="71">
        <f t="shared" si="251"/>
        <v>-9.8068350668647852</v>
      </c>
      <c r="Z2160" s="72">
        <v>3350</v>
      </c>
      <c r="AA2160" s="72">
        <v>3370</v>
      </c>
      <c r="AB2160" s="72">
        <v>3350</v>
      </c>
      <c r="AC2160" s="72">
        <v>3350</v>
      </c>
      <c r="AD2160" s="72">
        <v>7100</v>
      </c>
      <c r="AE2160" s="72">
        <v>3350</v>
      </c>
      <c r="AF2160" s="72">
        <v>3350</v>
      </c>
      <c r="AG2160" s="72">
        <v>3325</v>
      </c>
      <c r="AH2160" s="72">
        <v>3325</v>
      </c>
      <c r="AI2160" s="72">
        <v>1500</v>
      </c>
      <c r="AJ2160" s="72">
        <v>3330</v>
      </c>
      <c r="AK2160" s="72">
        <v>3340</v>
      </c>
      <c r="AL2160" s="72">
        <v>3310</v>
      </c>
      <c r="AM2160" s="72">
        <v>3310</v>
      </c>
      <c r="AN2160" s="72">
        <v>2200</v>
      </c>
      <c r="AO2160" s="72">
        <v>3315</v>
      </c>
      <c r="AP2160" s="72">
        <v>3315</v>
      </c>
      <c r="AQ2160" s="72">
        <v>3315</v>
      </c>
      <c r="AR2160" s="72">
        <v>3315</v>
      </c>
      <c r="AS2160" s="72">
        <v>300</v>
      </c>
      <c r="AT2160" s="72">
        <v>3330</v>
      </c>
      <c r="AU2160" s="72">
        <v>3335</v>
      </c>
      <c r="AV2160" s="72">
        <v>3320</v>
      </c>
      <c r="AW2160" s="72">
        <v>3320</v>
      </c>
      <c r="AX2160" s="72">
        <v>400</v>
      </c>
      <c r="AY2160" s="72">
        <v>3330</v>
      </c>
      <c r="AZ2160" s="72">
        <v>3330</v>
      </c>
      <c r="BA2160" s="72">
        <v>3330</v>
      </c>
      <c r="BB2160" s="72">
        <v>3330</v>
      </c>
      <c r="BC2160" s="72">
        <v>500</v>
      </c>
    </row>
    <row r="2161" spans="1:55" s="72" customFormat="1" ht="15">
      <c r="A2161" s="15" t="s">
        <v>18</v>
      </c>
      <c r="B2161" s="30">
        <v>32</v>
      </c>
      <c r="C2161" s="30">
        <v>9074</v>
      </c>
      <c r="D2161" s="10" t="s">
        <v>1226</v>
      </c>
      <c r="E2161" s="15" t="s">
        <v>20</v>
      </c>
      <c r="F2161" s="15" t="s">
        <v>1246</v>
      </c>
      <c r="G2161" s="50">
        <v>3340</v>
      </c>
      <c r="H2161" s="50">
        <v>90</v>
      </c>
      <c r="I2161" s="58">
        <v>2.7699999999999999E-2</v>
      </c>
      <c r="J2161" s="50">
        <v>39300</v>
      </c>
      <c r="K2161" s="50">
        <v>3350</v>
      </c>
      <c r="L2161" s="53">
        <v>3250</v>
      </c>
      <c r="M2161" s="63">
        <f t="shared" si="247"/>
        <v>0.1</v>
      </c>
      <c r="N2161" s="42" t="str">
        <f>IFERROR(VLOOKUP(C2161, マスタ!$E$2:$G$33, 3, TRUE), "")</f>
        <v>陸運</v>
      </c>
      <c r="O2161" s="15" t="str">
        <f>IF(F2161 = "", "", TEXT( WORKDAY(TEXT(LEFT(F2161, FIND("(", F2161) - 1), "yyyy/mm/dd"), 1, マスタ!$A$2:$A$106), "yyyymmdd"))</f>
        <v>20171006</v>
      </c>
      <c r="P2161" s="16">
        <v>43014</v>
      </c>
      <c r="Q2161" s="56">
        <v>3345</v>
      </c>
      <c r="R2161" s="56">
        <v>3585</v>
      </c>
      <c r="S2161" s="56">
        <v>3345</v>
      </c>
      <c r="T2161" s="15" t="str">
        <f t="shared" si="248"/>
        <v>有</v>
      </c>
      <c r="U2161" s="15" t="str">
        <f t="shared" si="249"/>
        <v>無</v>
      </c>
      <c r="V2161" s="67">
        <f t="shared" si="250"/>
        <v>1.4970059880239361E-3</v>
      </c>
      <c r="W2161" s="17" t="s">
        <v>968</v>
      </c>
      <c r="X2161" s="46">
        <v>66</v>
      </c>
      <c r="Y2161" s="71">
        <f t="shared" si="251"/>
        <v>19.76047904191617</v>
      </c>
      <c r="Z2161" s="72">
        <v>3345</v>
      </c>
      <c r="AA2161" s="72">
        <v>3395</v>
      </c>
      <c r="AB2161" s="72">
        <v>3345</v>
      </c>
      <c r="AC2161" s="72">
        <v>3390</v>
      </c>
      <c r="AD2161" s="72">
        <v>11000</v>
      </c>
      <c r="AE2161" s="72">
        <v>3400</v>
      </c>
      <c r="AF2161" s="72">
        <v>3450</v>
      </c>
      <c r="AG2161" s="72">
        <v>3400</v>
      </c>
      <c r="AH2161" s="72">
        <v>3450</v>
      </c>
      <c r="AI2161" s="72">
        <v>5300</v>
      </c>
      <c r="AJ2161" s="72">
        <v>3450</v>
      </c>
      <c r="AK2161" s="72">
        <v>3495</v>
      </c>
      <c r="AL2161" s="72">
        <v>3450</v>
      </c>
      <c r="AM2161" s="72">
        <v>3495</v>
      </c>
      <c r="AN2161" s="72">
        <v>1800</v>
      </c>
      <c r="AO2161" s="72">
        <v>3500</v>
      </c>
      <c r="AP2161" s="72">
        <v>3500</v>
      </c>
      <c r="AQ2161" s="72">
        <v>3495</v>
      </c>
      <c r="AR2161" s="72">
        <v>3495</v>
      </c>
      <c r="AS2161" s="72">
        <v>700</v>
      </c>
      <c r="AT2161" s="72">
        <v>3495</v>
      </c>
      <c r="AU2161" s="72">
        <v>3500</v>
      </c>
      <c r="AV2161" s="72">
        <v>3495</v>
      </c>
      <c r="AW2161" s="72">
        <v>3500</v>
      </c>
      <c r="AX2161" s="72">
        <v>2400</v>
      </c>
      <c r="AY2161" s="72">
        <v>3500</v>
      </c>
      <c r="AZ2161" s="72">
        <v>3545</v>
      </c>
      <c r="BA2161" s="72">
        <v>3500</v>
      </c>
      <c r="BB2161" s="72">
        <v>3505</v>
      </c>
      <c r="BC2161" s="72">
        <v>9300</v>
      </c>
    </row>
    <row r="2162" spans="1:55" s="72" customFormat="1" ht="27">
      <c r="A2162" s="15" t="s">
        <v>18</v>
      </c>
      <c r="B2162" s="30">
        <v>33</v>
      </c>
      <c r="C2162" s="30">
        <v>6080</v>
      </c>
      <c r="D2162" s="10" t="s">
        <v>341</v>
      </c>
      <c r="E2162" s="15" t="s">
        <v>20</v>
      </c>
      <c r="F2162" s="15" t="s">
        <v>1246</v>
      </c>
      <c r="G2162" s="50">
        <v>6060</v>
      </c>
      <c r="H2162" s="50">
        <v>160</v>
      </c>
      <c r="I2162" s="58">
        <v>2.7099999999999999E-2</v>
      </c>
      <c r="J2162" s="50">
        <v>287200</v>
      </c>
      <c r="K2162" s="50">
        <v>6140</v>
      </c>
      <c r="L2162" s="53">
        <v>5840</v>
      </c>
      <c r="M2162" s="63">
        <f t="shared" si="247"/>
        <v>0.26666666666666666</v>
      </c>
      <c r="N2162" s="42" t="str">
        <f>IFERROR(VLOOKUP(C2162, マスタ!$E$2:$G$33, 3, TRUE), "")</f>
        <v>機械</v>
      </c>
      <c r="O2162" s="15" t="str">
        <f>IF(F2162 = "", "", TEXT( WORKDAY(TEXT(LEFT(F2162, FIND("(", F2162) - 1), "yyyy/mm/dd"), 1, マスタ!$A$2:$A$106), "yyyymmdd"))</f>
        <v>20171006</v>
      </c>
      <c r="P2162" s="16">
        <v>43014</v>
      </c>
      <c r="Q2162" s="56">
        <v>6100</v>
      </c>
      <c r="R2162" s="56">
        <v>6200</v>
      </c>
      <c r="S2162" s="56">
        <v>6040</v>
      </c>
      <c r="T2162" s="15" t="str">
        <f t="shared" si="248"/>
        <v>有</v>
      </c>
      <c r="U2162" s="15" t="str">
        <f t="shared" si="249"/>
        <v>有</v>
      </c>
      <c r="V2162" s="67">
        <f t="shared" si="250"/>
        <v>6.6006600660066805E-3</v>
      </c>
      <c r="W2162" s="17" t="s">
        <v>967</v>
      </c>
      <c r="X2162" s="46">
        <v>0</v>
      </c>
      <c r="Y2162" s="71">
        <f t="shared" si="251"/>
        <v>0</v>
      </c>
      <c r="Z2162" s="72">
        <v>6100</v>
      </c>
      <c r="AA2162" s="72">
        <v>6140</v>
      </c>
      <c r="AB2162" s="72">
        <v>6060</v>
      </c>
      <c r="AC2162" s="72">
        <v>6140</v>
      </c>
      <c r="AD2162" s="72">
        <v>31600</v>
      </c>
      <c r="AE2162" s="72">
        <v>6150</v>
      </c>
      <c r="AF2162" s="72">
        <v>6190</v>
      </c>
      <c r="AG2162" s="72">
        <v>6140</v>
      </c>
      <c r="AH2162" s="72">
        <v>6150</v>
      </c>
      <c r="AI2162" s="72">
        <v>16000</v>
      </c>
      <c r="AJ2162" s="72">
        <v>6150</v>
      </c>
      <c r="AK2162" s="72">
        <v>6180</v>
      </c>
      <c r="AL2162" s="72">
        <v>6140</v>
      </c>
      <c r="AM2162" s="72">
        <v>6170</v>
      </c>
      <c r="AN2162" s="72">
        <v>10200</v>
      </c>
      <c r="AO2162" s="72">
        <v>6170</v>
      </c>
      <c r="AP2162" s="72">
        <v>6170</v>
      </c>
      <c r="AQ2162" s="72">
        <v>6090</v>
      </c>
      <c r="AR2162" s="72">
        <v>6090</v>
      </c>
      <c r="AS2162" s="72">
        <v>19300</v>
      </c>
      <c r="AT2162" s="72">
        <v>6080</v>
      </c>
      <c r="AU2162" s="72">
        <v>6110</v>
      </c>
      <c r="AV2162" s="72">
        <v>6060</v>
      </c>
      <c r="AW2162" s="72">
        <v>6100</v>
      </c>
      <c r="AX2162" s="72">
        <v>8400</v>
      </c>
      <c r="AY2162" s="72">
        <v>6100</v>
      </c>
      <c r="AZ2162" s="72">
        <v>6100</v>
      </c>
      <c r="BA2162" s="72">
        <v>6050</v>
      </c>
      <c r="BB2162" s="72">
        <v>6060</v>
      </c>
      <c r="BC2162" s="72">
        <v>8900</v>
      </c>
    </row>
    <row r="2163" spans="1:55" s="72" customFormat="1" ht="15">
      <c r="A2163" s="15" t="s">
        <v>18</v>
      </c>
      <c r="B2163" s="30">
        <v>34</v>
      </c>
      <c r="C2163" s="30">
        <v>4324</v>
      </c>
      <c r="D2163" s="10" t="s">
        <v>1252</v>
      </c>
      <c r="E2163" s="15" t="s">
        <v>20</v>
      </c>
      <c r="F2163" s="15" t="s">
        <v>1246</v>
      </c>
      <c r="G2163" s="50">
        <v>5120</v>
      </c>
      <c r="H2163" s="50">
        <v>135</v>
      </c>
      <c r="I2163" s="58">
        <v>2.7099999999999999E-2</v>
      </c>
      <c r="J2163" s="50">
        <v>1223500</v>
      </c>
      <c r="K2163" s="50">
        <v>5130</v>
      </c>
      <c r="L2163" s="53">
        <v>5010</v>
      </c>
      <c r="M2163" s="63">
        <f t="shared" si="247"/>
        <v>8.3333333333333329E-2</v>
      </c>
      <c r="N2163" s="42" t="str">
        <f>IFERROR(VLOOKUP(C2163, マスタ!$E$2:$G$33, 3, TRUE), "")</f>
        <v>化学・医薬品</v>
      </c>
      <c r="O2163" s="15" t="str">
        <f>IF(F2163 = "", "", TEXT( WORKDAY(TEXT(LEFT(F2163, FIND("(", F2163) - 1), "yyyy/mm/dd"), 1, マスタ!$A$2:$A$106), "yyyymmdd"))</f>
        <v>20171006</v>
      </c>
      <c r="P2163" s="16">
        <v>43014</v>
      </c>
      <c r="Q2163" s="56">
        <v>5110</v>
      </c>
      <c r="R2163" s="56">
        <v>5120</v>
      </c>
      <c r="S2163" s="56">
        <v>5030</v>
      </c>
      <c r="T2163" s="15" t="str">
        <f t="shared" si="248"/>
        <v>無</v>
      </c>
      <c r="U2163" s="15" t="str">
        <f t="shared" si="249"/>
        <v>有</v>
      </c>
      <c r="V2163" s="67">
        <f t="shared" si="250"/>
        <v>-1.953125E-3</v>
      </c>
      <c r="W2163" s="17" t="s">
        <v>966</v>
      </c>
      <c r="X2163" s="46">
        <v>-51</v>
      </c>
      <c r="Y2163" s="71">
        <f t="shared" si="251"/>
        <v>-9.9609375</v>
      </c>
      <c r="Z2163" s="72">
        <v>5110</v>
      </c>
      <c r="AA2163" s="72">
        <v>5120</v>
      </c>
      <c r="AB2163" s="72">
        <v>5100</v>
      </c>
      <c r="AC2163" s="72">
        <v>5110</v>
      </c>
      <c r="AD2163" s="72">
        <v>91400</v>
      </c>
      <c r="AE2163" s="72">
        <v>5110</v>
      </c>
      <c r="AF2163" s="72">
        <v>5110</v>
      </c>
      <c r="AG2163" s="72">
        <v>5100</v>
      </c>
      <c r="AH2163" s="72">
        <v>5100</v>
      </c>
      <c r="AI2163" s="72">
        <v>16100</v>
      </c>
      <c r="AJ2163" s="72">
        <v>5110</v>
      </c>
      <c r="AK2163" s="72">
        <v>5110</v>
      </c>
      <c r="AL2163" s="72">
        <v>5090</v>
      </c>
      <c r="AM2163" s="72">
        <v>5090</v>
      </c>
      <c r="AN2163" s="72">
        <v>15500</v>
      </c>
      <c r="AO2163" s="72">
        <v>5090</v>
      </c>
      <c r="AP2163" s="72">
        <v>5100</v>
      </c>
      <c r="AQ2163" s="72">
        <v>5060</v>
      </c>
      <c r="AR2163" s="72">
        <v>5060</v>
      </c>
      <c r="AS2163" s="72">
        <v>32700</v>
      </c>
      <c r="AT2163" s="72">
        <v>5060</v>
      </c>
      <c r="AU2163" s="72">
        <v>5070</v>
      </c>
      <c r="AV2163" s="72">
        <v>5040</v>
      </c>
      <c r="AW2163" s="72">
        <v>5040</v>
      </c>
      <c r="AX2163" s="72">
        <v>27700</v>
      </c>
      <c r="AY2163" s="72">
        <v>5050</v>
      </c>
      <c r="AZ2163" s="72">
        <v>5050</v>
      </c>
      <c r="BA2163" s="72">
        <v>5030</v>
      </c>
      <c r="BB2163" s="72">
        <v>5040</v>
      </c>
      <c r="BC2163" s="72">
        <v>18800</v>
      </c>
    </row>
    <row r="2164" spans="1:55" s="72" customFormat="1" ht="15">
      <c r="A2164" s="15" t="s">
        <v>18</v>
      </c>
      <c r="B2164" s="30">
        <v>36</v>
      </c>
      <c r="C2164" s="30">
        <v>3064</v>
      </c>
      <c r="D2164" s="10" t="s">
        <v>1253</v>
      </c>
      <c r="E2164" s="15" t="s">
        <v>20</v>
      </c>
      <c r="F2164" s="15" t="s">
        <v>1246</v>
      </c>
      <c r="G2164" s="50">
        <v>3100</v>
      </c>
      <c r="H2164" s="50">
        <v>80</v>
      </c>
      <c r="I2164" s="58">
        <v>2.6499999999999999E-2</v>
      </c>
      <c r="J2164" s="50">
        <v>1488900</v>
      </c>
      <c r="K2164" s="50">
        <v>3160</v>
      </c>
      <c r="L2164" s="53">
        <v>3075</v>
      </c>
      <c r="M2164" s="63">
        <f t="shared" si="247"/>
        <v>0.70588235294117652</v>
      </c>
      <c r="N2164" s="42" t="str">
        <f>IFERROR(VLOOKUP(C2164, マスタ!$E$2:$G$33, 3, TRUE), "")</f>
        <v>繊維製品</v>
      </c>
      <c r="O2164" s="15" t="str">
        <f>IF(F2164 = "", "", TEXT( WORKDAY(TEXT(LEFT(F2164, FIND("(", F2164) - 1), "yyyy/mm/dd"), 1, マスタ!$A$2:$A$106), "yyyymmdd"))</f>
        <v>20171006</v>
      </c>
      <c r="P2164" s="16">
        <v>43014</v>
      </c>
      <c r="Q2164" s="56">
        <v>3090</v>
      </c>
      <c r="R2164" s="56">
        <v>3115</v>
      </c>
      <c r="S2164" s="56">
        <v>3010</v>
      </c>
      <c r="T2164" s="15" t="str">
        <f t="shared" si="248"/>
        <v>無</v>
      </c>
      <c r="U2164" s="15" t="str">
        <f t="shared" si="249"/>
        <v>有</v>
      </c>
      <c r="V2164" s="67">
        <f t="shared" si="250"/>
        <v>-3.225806451612856E-3</v>
      </c>
      <c r="W2164" s="17" t="s">
        <v>969</v>
      </c>
      <c r="X2164" s="46">
        <v>-15</v>
      </c>
      <c r="Y2164" s="71">
        <f t="shared" si="251"/>
        <v>-4.838709677419355</v>
      </c>
      <c r="Z2164" s="72">
        <v>3090</v>
      </c>
      <c r="AA2164" s="72">
        <v>3095</v>
      </c>
      <c r="AB2164" s="72">
        <v>3060</v>
      </c>
      <c r="AC2164" s="72">
        <v>3085</v>
      </c>
      <c r="AD2164" s="72">
        <v>66600</v>
      </c>
      <c r="AE2164" s="72">
        <v>3085</v>
      </c>
      <c r="AF2164" s="72">
        <v>3110</v>
      </c>
      <c r="AG2164" s="72">
        <v>3085</v>
      </c>
      <c r="AH2164" s="72">
        <v>3100</v>
      </c>
      <c r="AI2164" s="72">
        <v>16100</v>
      </c>
      <c r="AJ2164" s="72">
        <v>3105</v>
      </c>
      <c r="AK2164" s="72">
        <v>3110</v>
      </c>
      <c r="AL2164" s="72">
        <v>3095</v>
      </c>
      <c r="AM2164" s="72">
        <v>3095</v>
      </c>
      <c r="AN2164" s="72">
        <v>6200</v>
      </c>
      <c r="AO2164" s="72">
        <v>3095</v>
      </c>
      <c r="AP2164" s="72">
        <v>3100</v>
      </c>
      <c r="AQ2164" s="72">
        <v>3085</v>
      </c>
      <c r="AR2164" s="72">
        <v>3085</v>
      </c>
      <c r="AS2164" s="72">
        <v>17200</v>
      </c>
      <c r="AT2164" s="72">
        <v>3085</v>
      </c>
      <c r="AU2164" s="72">
        <v>3090</v>
      </c>
      <c r="AV2164" s="72">
        <v>3070</v>
      </c>
      <c r="AW2164" s="72">
        <v>3075</v>
      </c>
      <c r="AX2164" s="72">
        <v>16700</v>
      </c>
      <c r="AY2164" s="72">
        <v>3075</v>
      </c>
      <c r="AZ2164" s="72">
        <v>3085</v>
      </c>
      <c r="BA2164" s="72">
        <v>3075</v>
      </c>
      <c r="BB2164" s="72">
        <v>3085</v>
      </c>
      <c r="BC2164" s="72">
        <v>7800</v>
      </c>
    </row>
    <row r="2165" spans="1:55" s="72" customFormat="1" ht="27">
      <c r="A2165" s="15" t="s">
        <v>18</v>
      </c>
      <c r="B2165" s="30">
        <v>37</v>
      </c>
      <c r="C2165" s="30">
        <v>3157</v>
      </c>
      <c r="D2165" s="10" t="s">
        <v>1218</v>
      </c>
      <c r="E2165" s="15" t="s">
        <v>20</v>
      </c>
      <c r="F2165" s="15" t="s">
        <v>1246</v>
      </c>
      <c r="G2165" s="50">
        <v>1313</v>
      </c>
      <c r="H2165" s="50">
        <v>33</v>
      </c>
      <c r="I2165" s="58">
        <v>2.58E-2</v>
      </c>
      <c r="J2165" s="50">
        <v>22200</v>
      </c>
      <c r="K2165" s="50">
        <v>1326</v>
      </c>
      <c r="L2165" s="53">
        <v>1264</v>
      </c>
      <c r="M2165" s="63">
        <f t="shared" si="247"/>
        <v>0.20967741935483872</v>
      </c>
      <c r="N2165" s="42" t="str">
        <f>IFERROR(VLOOKUP(C2165, マスタ!$E$2:$G$33, 3, TRUE), "")</f>
        <v>繊維製品</v>
      </c>
      <c r="O2165" s="15" t="str">
        <f>IF(F2165 = "", "", TEXT( WORKDAY(TEXT(LEFT(F2165, FIND("(", F2165) - 1), "yyyy/mm/dd"), 1, マスタ!$A$2:$A$106), "yyyymmdd"))</f>
        <v>20171006</v>
      </c>
      <c r="P2165" s="16">
        <v>43014</v>
      </c>
      <c r="Q2165" s="56">
        <v>1314</v>
      </c>
      <c r="R2165" s="56">
        <v>1470</v>
      </c>
      <c r="S2165" s="56">
        <v>1312</v>
      </c>
      <c r="T2165" s="15" t="str">
        <f t="shared" si="248"/>
        <v>有</v>
      </c>
      <c r="U2165" s="15" t="str">
        <f t="shared" si="249"/>
        <v>無</v>
      </c>
      <c r="V2165" s="67">
        <f t="shared" si="250"/>
        <v>7.6161462300072813E-4</v>
      </c>
      <c r="W2165" s="17" t="s">
        <v>967</v>
      </c>
      <c r="X2165" s="46">
        <v>8</v>
      </c>
      <c r="Y2165" s="71">
        <f t="shared" si="251"/>
        <v>6.0929169840060933</v>
      </c>
      <c r="Z2165" s="72">
        <v>1314</v>
      </c>
      <c r="AA2165" s="72">
        <v>1314</v>
      </c>
      <c r="AB2165" s="72">
        <v>1313</v>
      </c>
      <c r="AC2165" s="72">
        <v>1313</v>
      </c>
      <c r="AD2165" s="72">
        <v>1700</v>
      </c>
      <c r="AI2165" s="72">
        <v>0</v>
      </c>
      <c r="AJ2165" s="72">
        <v>1313</v>
      </c>
      <c r="AK2165" s="72">
        <v>1313</v>
      </c>
      <c r="AL2165" s="72">
        <v>1313</v>
      </c>
      <c r="AM2165" s="72">
        <v>1313</v>
      </c>
      <c r="AN2165" s="72">
        <v>500</v>
      </c>
      <c r="AO2165" s="72">
        <v>1313</v>
      </c>
      <c r="AP2165" s="72">
        <v>1313</v>
      </c>
      <c r="AQ2165" s="72">
        <v>1313</v>
      </c>
      <c r="AR2165" s="72">
        <v>1313</v>
      </c>
      <c r="AS2165" s="72">
        <v>300</v>
      </c>
      <c r="AT2165" s="72">
        <v>1312</v>
      </c>
      <c r="AU2165" s="72">
        <v>1323</v>
      </c>
      <c r="AV2165" s="72">
        <v>1312</v>
      </c>
      <c r="AW2165" s="72">
        <v>1322</v>
      </c>
      <c r="AX2165" s="72">
        <v>400</v>
      </c>
      <c r="BC2165" s="72">
        <v>0</v>
      </c>
    </row>
    <row r="2166" spans="1:55" s="72" customFormat="1" ht="15">
      <c r="A2166" s="15" t="s">
        <v>18</v>
      </c>
      <c r="B2166" s="30">
        <v>38</v>
      </c>
      <c r="C2166" s="30">
        <v>7220</v>
      </c>
      <c r="D2166" s="10" t="s">
        <v>1254</v>
      </c>
      <c r="E2166" s="15" t="s">
        <v>20</v>
      </c>
      <c r="F2166" s="15" t="s">
        <v>1246</v>
      </c>
      <c r="G2166" s="50">
        <v>3620</v>
      </c>
      <c r="H2166" s="50">
        <v>90</v>
      </c>
      <c r="I2166" s="58">
        <v>2.5499999999999998E-2</v>
      </c>
      <c r="J2166" s="50">
        <v>221400</v>
      </c>
      <c r="K2166" s="50">
        <v>3645</v>
      </c>
      <c r="L2166" s="53">
        <v>3545</v>
      </c>
      <c r="M2166" s="63">
        <f t="shared" si="247"/>
        <v>0.25</v>
      </c>
      <c r="N2166" s="42" t="str">
        <f>IFERROR(VLOOKUP(C2166, マスタ!$E$2:$G$33, 3, TRUE), "")</f>
        <v>輸送用機械</v>
      </c>
      <c r="O2166" s="15" t="str">
        <f>IF(F2166 = "", "", TEXT( WORKDAY(TEXT(LEFT(F2166, FIND("(", F2166) - 1), "yyyy/mm/dd"), 1, マスタ!$A$2:$A$106), "yyyymmdd"))</f>
        <v>20171006</v>
      </c>
      <c r="P2166" s="16">
        <v>43014</v>
      </c>
      <c r="Q2166" s="56">
        <v>3620</v>
      </c>
      <c r="R2166" s="56">
        <v>3665</v>
      </c>
      <c r="S2166" s="56">
        <v>3600</v>
      </c>
      <c r="T2166" s="15" t="str">
        <f t="shared" si="248"/>
        <v>有</v>
      </c>
      <c r="U2166" s="15" t="str">
        <f t="shared" si="249"/>
        <v>無</v>
      </c>
      <c r="V2166" s="67">
        <f t="shared" si="250"/>
        <v>0</v>
      </c>
      <c r="W2166" s="17" t="s">
        <v>967</v>
      </c>
      <c r="X2166" s="46">
        <v>20</v>
      </c>
      <c r="Y2166" s="71">
        <f t="shared" si="251"/>
        <v>5.5248618784530388</v>
      </c>
      <c r="Z2166" s="72">
        <v>3620</v>
      </c>
      <c r="AA2166" s="72">
        <v>3630</v>
      </c>
      <c r="AB2166" s="72">
        <v>3600</v>
      </c>
      <c r="AC2166" s="72">
        <v>3600</v>
      </c>
      <c r="AD2166" s="72">
        <v>7200</v>
      </c>
      <c r="AE2166" s="72">
        <v>3605</v>
      </c>
      <c r="AF2166" s="72">
        <v>3640</v>
      </c>
      <c r="AG2166" s="72">
        <v>3605</v>
      </c>
      <c r="AH2166" s="72">
        <v>3630</v>
      </c>
      <c r="AI2166" s="72">
        <v>6600</v>
      </c>
      <c r="AN2166" s="72">
        <v>0</v>
      </c>
      <c r="AO2166" s="72">
        <v>3630</v>
      </c>
      <c r="AP2166" s="72">
        <v>3635</v>
      </c>
      <c r="AQ2166" s="72">
        <v>3630</v>
      </c>
      <c r="AR2166" s="72">
        <v>3635</v>
      </c>
      <c r="AS2166" s="72">
        <v>1200</v>
      </c>
      <c r="AT2166" s="72">
        <v>3635</v>
      </c>
      <c r="AU2166" s="72">
        <v>3640</v>
      </c>
      <c r="AV2166" s="72">
        <v>3635</v>
      </c>
      <c r="AW2166" s="72">
        <v>3640</v>
      </c>
      <c r="AX2166" s="72">
        <v>1700</v>
      </c>
      <c r="AY2166" s="72">
        <v>3640</v>
      </c>
      <c r="AZ2166" s="72">
        <v>3640</v>
      </c>
      <c r="BA2166" s="72">
        <v>3640</v>
      </c>
      <c r="BB2166" s="72">
        <v>3640</v>
      </c>
      <c r="BC2166" s="72">
        <v>800</v>
      </c>
    </row>
    <row r="2167" spans="1:55" s="72" customFormat="1" ht="15">
      <c r="A2167" s="15" t="s">
        <v>18</v>
      </c>
      <c r="B2167" s="30">
        <v>39</v>
      </c>
      <c r="C2167" s="30">
        <v>3098</v>
      </c>
      <c r="D2167" s="10" t="s">
        <v>218</v>
      </c>
      <c r="E2167" s="15" t="s">
        <v>20</v>
      </c>
      <c r="F2167" s="15" t="s">
        <v>1246</v>
      </c>
      <c r="G2167" s="50">
        <v>6340</v>
      </c>
      <c r="H2167" s="50">
        <v>150</v>
      </c>
      <c r="I2167" s="58">
        <v>2.4199999999999999E-2</v>
      </c>
      <c r="J2167" s="50">
        <v>61600</v>
      </c>
      <c r="K2167" s="50">
        <v>6340</v>
      </c>
      <c r="L2167" s="53">
        <v>6200</v>
      </c>
      <c r="M2167" s="63">
        <f t="shared" si="247"/>
        <v>0</v>
      </c>
      <c r="N2167" s="42" t="str">
        <f>IFERROR(VLOOKUP(C2167, マスタ!$E$2:$G$33, 3, TRUE), "")</f>
        <v>繊維製品</v>
      </c>
      <c r="O2167" s="15" t="str">
        <f>IF(F2167 = "", "", TEXT( WORKDAY(TEXT(LEFT(F2167, FIND("(", F2167) - 1), "yyyy/mm/dd"), 1, マスタ!$A$2:$A$106), "yyyymmdd"))</f>
        <v>20171006</v>
      </c>
      <c r="P2167" s="16">
        <v>43014</v>
      </c>
      <c r="Q2167" s="56">
        <v>6350</v>
      </c>
      <c r="R2167" s="56">
        <v>6350</v>
      </c>
      <c r="S2167" s="56">
        <v>6230</v>
      </c>
      <c r="T2167" s="15" t="str">
        <f t="shared" si="248"/>
        <v>無</v>
      </c>
      <c r="U2167" s="15" t="str">
        <f t="shared" si="249"/>
        <v>有</v>
      </c>
      <c r="V2167" s="67">
        <f t="shared" si="250"/>
        <v>1.577287066246047E-3</v>
      </c>
      <c r="W2167" s="17" t="s">
        <v>966</v>
      </c>
      <c r="X2167" s="46">
        <v>-63</v>
      </c>
      <c r="Y2167" s="71">
        <f t="shared" si="251"/>
        <v>-9.9369085173501563</v>
      </c>
      <c r="Z2167" s="72">
        <v>6350</v>
      </c>
      <c r="AA2167" s="72">
        <v>6350</v>
      </c>
      <c r="AB2167" s="72">
        <v>6340</v>
      </c>
      <c r="AC2167" s="72">
        <v>6340</v>
      </c>
      <c r="AD2167" s="72">
        <v>500</v>
      </c>
      <c r="AE2167" s="72">
        <v>6330</v>
      </c>
      <c r="AF2167" s="72">
        <v>6330</v>
      </c>
      <c r="AG2167" s="72">
        <v>6330</v>
      </c>
      <c r="AH2167" s="72">
        <v>6330</v>
      </c>
      <c r="AI2167" s="72">
        <v>400</v>
      </c>
      <c r="AJ2167" s="72">
        <v>6330</v>
      </c>
      <c r="AK2167" s="72">
        <v>6330</v>
      </c>
      <c r="AL2167" s="72">
        <v>6320</v>
      </c>
      <c r="AM2167" s="72">
        <v>6320</v>
      </c>
      <c r="AN2167" s="72">
        <v>300</v>
      </c>
      <c r="AO2167" s="72">
        <v>6320</v>
      </c>
      <c r="AP2167" s="72">
        <v>6320</v>
      </c>
      <c r="AQ2167" s="72">
        <v>6290</v>
      </c>
      <c r="AR2167" s="72">
        <v>6290</v>
      </c>
      <c r="AS2167" s="72">
        <v>1800</v>
      </c>
      <c r="AT2167" s="72">
        <v>6290</v>
      </c>
      <c r="AU2167" s="72">
        <v>6290</v>
      </c>
      <c r="AV2167" s="72">
        <v>6280</v>
      </c>
      <c r="AW2167" s="72">
        <v>6290</v>
      </c>
      <c r="AX2167" s="72">
        <v>400</v>
      </c>
      <c r="AY2167" s="72">
        <v>6300</v>
      </c>
      <c r="AZ2167" s="72">
        <v>6310</v>
      </c>
      <c r="BA2167" s="72">
        <v>6290</v>
      </c>
      <c r="BB2167" s="72">
        <v>6290</v>
      </c>
      <c r="BC2167" s="72">
        <v>800</v>
      </c>
    </row>
    <row r="2168" spans="1:55" s="72" customFormat="1" ht="27">
      <c r="A2168" s="15" t="s">
        <v>18</v>
      </c>
      <c r="B2168" s="30">
        <v>43</v>
      </c>
      <c r="C2168" s="30">
        <v>4709</v>
      </c>
      <c r="D2168" s="10" t="s">
        <v>115</v>
      </c>
      <c r="E2168" s="15" t="s">
        <v>20</v>
      </c>
      <c r="F2168" s="15" t="s">
        <v>1246</v>
      </c>
      <c r="G2168" s="50">
        <v>1445</v>
      </c>
      <c r="H2168" s="50">
        <v>33</v>
      </c>
      <c r="I2168" s="58">
        <v>2.3400000000000001E-2</v>
      </c>
      <c r="J2168" s="50">
        <v>77900</v>
      </c>
      <c r="K2168" s="50">
        <v>1462</v>
      </c>
      <c r="L2168" s="53">
        <v>1426</v>
      </c>
      <c r="M2168" s="63">
        <f t="shared" si="247"/>
        <v>0.47222222222222221</v>
      </c>
      <c r="N2168" s="42" t="str">
        <f>IFERROR(VLOOKUP(C2168, マスタ!$E$2:$G$33, 3, TRUE), "")</f>
        <v>化学・医薬品</v>
      </c>
      <c r="O2168" s="15" t="str">
        <f>IF(F2168 = "", "", TEXT( WORKDAY(TEXT(LEFT(F2168, FIND("(", F2168) - 1), "yyyy/mm/dd"), 1, マスタ!$A$2:$A$106), "yyyymmdd"))</f>
        <v>20171006</v>
      </c>
      <c r="P2168" s="16">
        <v>43014</v>
      </c>
      <c r="Q2168" s="56">
        <v>1443</v>
      </c>
      <c r="R2168" s="56">
        <v>1443</v>
      </c>
      <c r="S2168" s="56">
        <v>1427</v>
      </c>
      <c r="T2168" s="15" t="str">
        <f t="shared" si="248"/>
        <v>無</v>
      </c>
      <c r="U2168" s="15" t="str">
        <f t="shared" si="249"/>
        <v>有</v>
      </c>
      <c r="V2168" s="67">
        <f t="shared" si="250"/>
        <v>-1.3840830449827202E-3</v>
      </c>
      <c r="W2168" s="17" t="s">
        <v>966</v>
      </c>
      <c r="X2168" s="46">
        <v>-14</v>
      </c>
      <c r="Y2168" s="71">
        <f t="shared" si="251"/>
        <v>-9.688581314878892</v>
      </c>
      <c r="Z2168" s="72">
        <v>1443</v>
      </c>
      <c r="AA2168" s="72">
        <v>1443</v>
      </c>
      <c r="AB2168" s="72">
        <v>1433</v>
      </c>
      <c r="AC2168" s="72">
        <v>1434</v>
      </c>
      <c r="AD2168" s="72">
        <v>3100</v>
      </c>
      <c r="AE2168" s="72">
        <v>1437</v>
      </c>
      <c r="AF2168" s="72">
        <v>1438</v>
      </c>
      <c r="AG2168" s="72">
        <v>1430</v>
      </c>
      <c r="AH2168" s="72">
        <v>1433</v>
      </c>
      <c r="AI2168" s="72">
        <v>2800</v>
      </c>
      <c r="AJ2168" s="72">
        <v>1433</v>
      </c>
      <c r="AK2168" s="72">
        <v>1434</v>
      </c>
      <c r="AL2168" s="72">
        <v>1428</v>
      </c>
      <c r="AM2168" s="72">
        <v>1430</v>
      </c>
      <c r="AN2168" s="72">
        <v>1200</v>
      </c>
      <c r="AO2168" s="72">
        <v>1432</v>
      </c>
      <c r="AP2168" s="72">
        <v>1433</v>
      </c>
      <c r="AQ2168" s="72">
        <v>1431</v>
      </c>
      <c r="AR2168" s="72">
        <v>1431</v>
      </c>
      <c r="AS2168" s="72">
        <v>1200</v>
      </c>
      <c r="AT2168" s="72">
        <v>1430</v>
      </c>
      <c r="AU2168" s="72">
        <v>1432</v>
      </c>
      <c r="AV2168" s="72">
        <v>1430</v>
      </c>
      <c r="AW2168" s="72">
        <v>1431</v>
      </c>
      <c r="AX2168" s="72">
        <v>800</v>
      </c>
      <c r="AY2168" s="72">
        <v>1431</v>
      </c>
      <c r="AZ2168" s="72">
        <v>1436</v>
      </c>
      <c r="BA2168" s="72">
        <v>1431</v>
      </c>
      <c r="BB2168" s="72">
        <v>1434</v>
      </c>
      <c r="BC2168" s="72">
        <v>500</v>
      </c>
    </row>
    <row r="2169" spans="1:55" s="72" customFormat="1" ht="27">
      <c r="A2169" s="15" t="s">
        <v>18</v>
      </c>
      <c r="B2169" s="30">
        <v>44</v>
      </c>
      <c r="C2169" s="30">
        <v>3141</v>
      </c>
      <c r="D2169" s="10" t="s">
        <v>63</v>
      </c>
      <c r="E2169" s="15" t="s">
        <v>20</v>
      </c>
      <c r="F2169" s="15" t="s">
        <v>1246</v>
      </c>
      <c r="G2169" s="50">
        <v>4210</v>
      </c>
      <c r="H2169" s="50">
        <v>95</v>
      </c>
      <c r="I2169" s="58">
        <v>2.3099999999999999E-2</v>
      </c>
      <c r="J2169" s="50">
        <v>402200</v>
      </c>
      <c r="K2169" s="50">
        <v>4250</v>
      </c>
      <c r="L2169" s="53">
        <v>4140</v>
      </c>
      <c r="M2169" s="63">
        <f t="shared" si="247"/>
        <v>0.36363636363636365</v>
      </c>
      <c r="N2169" s="42" t="str">
        <f>IFERROR(VLOOKUP(C2169, マスタ!$E$2:$G$33, 3, TRUE), "")</f>
        <v>繊維製品</v>
      </c>
      <c r="O2169" s="15" t="str">
        <f>IF(F2169 = "", "", TEXT( WORKDAY(TEXT(LEFT(F2169, FIND("(", F2169) - 1), "yyyy/mm/dd"), 1, マスタ!$A$2:$A$106), "yyyymmdd"))</f>
        <v>20171006</v>
      </c>
      <c r="P2169" s="16">
        <v>43014</v>
      </c>
      <c r="Q2169" s="56">
        <v>4210</v>
      </c>
      <c r="R2169" s="56">
        <v>4240</v>
      </c>
      <c r="S2169" s="56">
        <v>4145</v>
      </c>
      <c r="T2169" s="15" t="str">
        <f t="shared" si="248"/>
        <v>無</v>
      </c>
      <c r="U2169" s="15" t="str">
        <f t="shared" si="249"/>
        <v>有</v>
      </c>
      <c r="V2169" s="67">
        <f t="shared" si="250"/>
        <v>0</v>
      </c>
      <c r="W2169" s="17" t="s">
        <v>967</v>
      </c>
      <c r="X2169" s="46">
        <v>0</v>
      </c>
      <c r="Y2169" s="71">
        <f t="shared" si="251"/>
        <v>0</v>
      </c>
      <c r="Z2169" s="72">
        <v>4210</v>
      </c>
      <c r="AA2169" s="72">
        <v>4240</v>
      </c>
      <c r="AB2169" s="72">
        <v>4205</v>
      </c>
      <c r="AC2169" s="72">
        <v>4240</v>
      </c>
      <c r="AD2169" s="72">
        <v>25100</v>
      </c>
      <c r="AE2169" s="72">
        <v>4235</v>
      </c>
      <c r="AF2169" s="72">
        <v>4235</v>
      </c>
      <c r="AG2169" s="72">
        <v>4225</v>
      </c>
      <c r="AH2169" s="72">
        <v>4230</v>
      </c>
      <c r="AI2169" s="72">
        <v>9600</v>
      </c>
      <c r="AJ2169" s="72">
        <v>4230</v>
      </c>
      <c r="AK2169" s="72">
        <v>4235</v>
      </c>
      <c r="AL2169" s="72">
        <v>4225</v>
      </c>
      <c r="AM2169" s="72">
        <v>4235</v>
      </c>
      <c r="AN2169" s="72">
        <v>4300</v>
      </c>
      <c r="AO2169" s="72">
        <v>4230</v>
      </c>
      <c r="AP2169" s="72">
        <v>4230</v>
      </c>
      <c r="AQ2169" s="72">
        <v>4210</v>
      </c>
      <c r="AR2169" s="72">
        <v>4215</v>
      </c>
      <c r="AS2169" s="72">
        <v>7800</v>
      </c>
      <c r="AT2169" s="72">
        <v>4210</v>
      </c>
      <c r="AU2169" s="72">
        <v>4215</v>
      </c>
      <c r="AV2169" s="72">
        <v>4205</v>
      </c>
      <c r="AW2169" s="72">
        <v>4210</v>
      </c>
      <c r="AX2169" s="72">
        <v>1400</v>
      </c>
      <c r="AY2169" s="72">
        <v>4210</v>
      </c>
      <c r="AZ2169" s="72">
        <v>4215</v>
      </c>
      <c r="BA2169" s="72">
        <v>4210</v>
      </c>
      <c r="BB2169" s="72">
        <v>4215</v>
      </c>
      <c r="BC2169" s="72">
        <v>4700</v>
      </c>
    </row>
    <row r="2170" spans="1:55" s="72" customFormat="1" ht="15">
      <c r="A2170" s="15" t="s">
        <v>18</v>
      </c>
      <c r="B2170" s="30">
        <v>45</v>
      </c>
      <c r="C2170" s="30">
        <v>1301</v>
      </c>
      <c r="D2170" s="10" t="s">
        <v>1255</v>
      </c>
      <c r="E2170" s="15" t="s">
        <v>20</v>
      </c>
      <c r="F2170" s="15" t="s">
        <v>1246</v>
      </c>
      <c r="G2170" s="50">
        <v>3590</v>
      </c>
      <c r="H2170" s="50">
        <v>80</v>
      </c>
      <c r="I2170" s="58">
        <v>2.2800000000000001E-2</v>
      </c>
      <c r="J2170" s="50">
        <v>107600</v>
      </c>
      <c r="K2170" s="50">
        <v>3625</v>
      </c>
      <c r="L2170" s="53">
        <v>3495</v>
      </c>
      <c r="M2170" s="63">
        <f t="shared" si="247"/>
        <v>0.26923076923076922</v>
      </c>
      <c r="N2170" s="42" t="str">
        <f>IFERROR(VLOOKUP(C2170, マスタ!$E$2:$G$33, 3, TRUE), "")</f>
        <v>農林水産</v>
      </c>
      <c r="O2170" s="15" t="str">
        <f>IF(F2170 = "", "", TEXT( WORKDAY(TEXT(LEFT(F2170, FIND("(", F2170) - 1), "yyyy/mm/dd"), 1, マスタ!$A$2:$A$106), "yyyymmdd"))</f>
        <v>20171006</v>
      </c>
      <c r="P2170" s="16">
        <v>43014</v>
      </c>
      <c r="Q2170" s="56">
        <v>3585</v>
      </c>
      <c r="R2170" s="56">
        <v>3615</v>
      </c>
      <c r="S2170" s="56">
        <v>3510</v>
      </c>
      <c r="T2170" s="15" t="str">
        <f t="shared" si="248"/>
        <v>無</v>
      </c>
      <c r="U2170" s="15" t="str">
        <f t="shared" si="249"/>
        <v>有</v>
      </c>
      <c r="V2170" s="67">
        <f t="shared" si="250"/>
        <v>-1.3927576601671099E-3</v>
      </c>
      <c r="W2170" s="17" t="s">
        <v>967</v>
      </c>
      <c r="X2170" s="46">
        <v>10</v>
      </c>
      <c r="Y2170" s="71">
        <f t="shared" si="251"/>
        <v>2.785515320334262</v>
      </c>
      <c r="Z2170" s="72">
        <v>3585</v>
      </c>
      <c r="AA2170" s="72">
        <v>3585</v>
      </c>
      <c r="AB2170" s="72">
        <v>3560</v>
      </c>
      <c r="AC2170" s="72">
        <v>3565</v>
      </c>
      <c r="AD2170" s="72">
        <v>3900</v>
      </c>
      <c r="AE2170" s="72">
        <v>3570</v>
      </c>
      <c r="AF2170" s="72">
        <v>3585</v>
      </c>
      <c r="AG2170" s="72">
        <v>3570</v>
      </c>
      <c r="AH2170" s="72">
        <v>3585</v>
      </c>
      <c r="AI2170" s="72">
        <v>400</v>
      </c>
      <c r="AJ2170" s="72">
        <v>3585</v>
      </c>
      <c r="AK2170" s="72">
        <v>3600</v>
      </c>
      <c r="AL2170" s="72">
        <v>3585</v>
      </c>
      <c r="AM2170" s="72">
        <v>3600</v>
      </c>
      <c r="AN2170" s="72">
        <v>1100</v>
      </c>
      <c r="AO2170" s="72">
        <v>3600</v>
      </c>
      <c r="AP2170" s="72">
        <v>3600</v>
      </c>
      <c r="AQ2170" s="72">
        <v>3595</v>
      </c>
      <c r="AR2170" s="72">
        <v>3595</v>
      </c>
      <c r="AS2170" s="72">
        <v>1300</v>
      </c>
      <c r="AT2170" s="72">
        <v>3595</v>
      </c>
      <c r="AU2170" s="72">
        <v>3595</v>
      </c>
      <c r="AV2170" s="72">
        <v>3595</v>
      </c>
      <c r="AW2170" s="72">
        <v>3595</v>
      </c>
      <c r="AX2170" s="72">
        <v>100</v>
      </c>
      <c r="AY2170" s="72">
        <v>3595</v>
      </c>
      <c r="AZ2170" s="72">
        <v>3595</v>
      </c>
      <c r="BA2170" s="72">
        <v>3590</v>
      </c>
      <c r="BB2170" s="72">
        <v>3590</v>
      </c>
      <c r="BC2170" s="72">
        <v>1800</v>
      </c>
    </row>
    <row r="2171" spans="1:55" s="72" customFormat="1" ht="27">
      <c r="A2171" s="15" t="s">
        <v>18</v>
      </c>
      <c r="B2171" s="30">
        <v>47</v>
      </c>
      <c r="C2171" s="30">
        <v>4410</v>
      </c>
      <c r="D2171" s="10" t="s">
        <v>133</v>
      </c>
      <c r="E2171" s="15" t="s">
        <v>20</v>
      </c>
      <c r="F2171" s="15" t="s">
        <v>1246</v>
      </c>
      <c r="G2171" s="50">
        <v>1006</v>
      </c>
      <c r="H2171" s="50">
        <v>22</v>
      </c>
      <c r="I2171" s="58">
        <v>2.24E-2</v>
      </c>
      <c r="J2171" s="50">
        <v>41600</v>
      </c>
      <c r="K2171" s="50">
        <v>1009</v>
      </c>
      <c r="L2171" s="53">
        <v>978</v>
      </c>
      <c r="M2171" s="63">
        <f t="shared" si="247"/>
        <v>9.6774193548387094E-2</v>
      </c>
      <c r="N2171" s="42" t="str">
        <f>IFERROR(VLOOKUP(C2171, マスタ!$E$2:$G$33, 3, TRUE), "")</f>
        <v>化学・医薬品</v>
      </c>
      <c r="O2171" s="15" t="str">
        <f>IF(F2171 = "", "", TEXT( WORKDAY(TEXT(LEFT(F2171, FIND("(", F2171) - 1), "yyyy/mm/dd"), 1, マスタ!$A$2:$A$106), "yyyymmdd"))</f>
        <v>20171006</v>
      </c>
      <c r="P2171" s="16">
        <v>43014</v>
      </c>
      <c r="Q2171" s="56">
        <v>997</v>
      </c>
      <c r="R2171" s="56">
        <v>1004</v>
      </c>
      <c r="S2171" s="56">
        <v>991</v>
      </c>
      <c r="T2171" s="15" t="str">
        <f t="shared" si="248"/>
        <v>無</v>
      </c>
      <c r="U2171" s="15" t="str">
        <f t="shared" si="249"/>
        <v>無</v>
      </c>
      <c r="V2171" s="67">
        <f t="shared" si="250"/>
        <v>-8.9463220675943811E-3</v>
      </c>
      <c r="W2171" s="17" t="s">
        <v>967</v>
      </c>
      <c r="X2171" s="46">
        <v>6</v>
      </c>
      <c r="Y2171" s="71">
        <f t="shared" si="251"/>
        <v>5.964214711729622</v>
      </c>
      <c r="Z2171" s="72">
        <v>997</v>
      </c>
      <c r="AA2171" s="72">
        <v>997</v>
      </c>
      <c r="AB2171" s="72">
        <v>992</v>
      </c>
      <c r="AC2171" s="72">
        <v>992</v>
      </c>
      <c r="AD2171" s="72">
        <v>2300</v>
      </c>
      <c r="AE2171" s="72">
        <v>992</v>
      </c>
      <c r="AF2171" s="72">
        <v>999</v>
      </c>
      <c r="AG2171" s="72">
        <v>991</v>
      </c>
      <c r="AH2171" s="72">
        <v>999</v>
      </c>
      <c r="AI2171" s="72">
        <v>1100</v>
      </c>
      <c r="AN2171" s="72">
        <v>0</v>
      </c>
      <c r="AO2171" s="72">
        <v>1002</v>
      </c>
      <c r="AP2171" s="72">
        <v>1003</v>
      </c>
      <c r="AQ2171" s="72">
        <v>1002</v>
      </c>
      <c r="AR2171" s="72">
        <v>1003</v>
      </c>
      <c r="AS2171" s="72">
        <v>400</v>
      </c>
      <c r="AX2171" s="72">
        <v>0</v>
      </c>
      <c r="AY2171" s="72">
        <v>1001</v>
      </c>
      <c r="AZ2171" s="72">
        <v>1001</v>
      </c>
      <c r="BA2171" s="72">
        <v>1001</v>
      </c>
      <c r="BB2171" s="72">
        <v>1001</v>
      </c>
      <c r="BC2171" s="72">
        <v>100</v>
      </c>
    </row>
    <row r="2172" spans="1:55" s="72" customFormat="1" ht="27">
      <c r="A2172" s="15" t="s">
        <v>18</v>
      </c>
      <c r="B2172" s="30">
        <v>48</v>
      </c>
      <c r="C2172" s="30">
        <v>8036</v>
      </c>
      <c r="D2172" s="10" t="s">
        <v>1256</v>
      </c>
      <c r="E2172" s="15" t="s">
        <v>20</v>
      </c>
      <c r="F2172" s="15" t="s">
        <v>1246</v>
      </c>
      <c r="G2172" s="50">
        <v>4360</v>
      </c>
      <c r="H2172" s="50">
        <v>95</v>
      </c>
      <c r="I2172" s="58">
        <v>2.23E-2</v>
      </c>
      <c r="J2172" s="50">
        <v>881900</v>
      </c>
      <c r="K2172" s="50">
        <v>4370</v>
      </c>
      <c r="L2172" s="53">
        <v>4310</v>
      </c>
      <c r="M2172" s="63">
        <f t="shared" si="247"/>
        <v>0.16666666666666666</v>
      </c>
      <c r="N2172" s="42" t="str">
        <f>IFERROR(VLOOKUP(C2172, マスタ!$E$2:$G$33, 3, TRUE), "")</f>
        <v>商業</v>
      </c>
      <c r="O2172" s="15" t="str">
        <f>IF(F2172 = "", "", TEXT( WORKDAY(TEXT(LEFT(F2172, FIND("(", F2172) - 1), "yyyy/mm/dd"), 1, マスタ!$A$2:$A$106), "yyyymmdd"))</f>
        <v>20171006</v>
      </c>
      <c r="P2172" s="16">
        <v>43014</v>
      </c>
      <c r="Q2172" s="56">
        <v>4335</v>
      </c>
      <c r="R2172" s="56">
        <v>4335</v>
      </c>
      <c r="S2172" s="56">
        <v>4250</v>
      </c>
      <c r="T2172" s="15" t="str">
        <f t="shared" si="248"/>
        <v>無</v>
      </c>
      <c r="U2172" s="15" t="str">
        <f t="shared" si="249"/>
        <v>有</v>
      </c>
      <c r="V2172" s="67">
        <f t="shared" si="250"/>
        <v>-5.7339449541284893E-3</v>
      </c>
      <c r="W2172" s="17" t="s">
        <v>969</v>
      </c>
      <c r="X2172" s="46">
        <v>-10</v>
      </c>
      <c r="Y2172" s="71">
        <f t="shared" si="251"/>
        <v>-2.2935779816513762</v>
      </c>
      <c r="Z2172" s="72">
        <v>4335</v>
      </c>
      <c r="AA2172" s="72">
        <v>4335</v>
      </c>
      <c r="AB2172" s="72">
        <v>4315</v>
      </c>
      <c r="AC2172" s="72">
        <v>4320</v>
      </c>
      <c r="AD2172" s="72">
        <v>35500</v>
      </c>
      <c r="AE2172" s="72">
        <v>4320</v>
      </c>
      <c r="AF2172" s="72">
        <v>4325</v>
      </c>
      <c r="AG2172" s="72">
        <v>4320</v>
      </c>
      <c r="AH2172" s="72">
        <v>4325</v>
      </c>
      <c r="AI2172" s="72">
        <v>7800</v>
      </c>
      <c r="AJ2172" s="72">
        <v>4325</v>
      </c>
      <c r="AK2172" s="72">
        <v>4330</v>
      </c>
      <c r="AL2172" s="72">
        <v>4320</v>
      </c>
      <c r="AM2172" s="72">
        <v>4320</v>
      </c>
      <c r="AN2172" s="72">
        <v>7700</v>
      </c>
      <c r="AO2172" s="72">
        <v>4320</v>
      </c>
      <c r="AP2172" s="72">
        <v>4330</v>
      </c>
      <c r="AQ2172" s="72">
        <v>4315</v>
      </c>
      <c r="AR2172" s="72">
        <v>4330</v>
      </c>
      <c r="AS2172" s="72">
        <v>9400</v>
      </c>
      <c r="AT2172" s="72">
        <v>4330</v>
      </c>
      <c r="AU2172" s="72">
        <v>4335</v>
      </c>
      <c r="AV2172" s="72">
        <v>4320</v>
      </c>
      <c r="AW2172" s="72">
        <v>4325</v>
      </c>
      <c r="AX2172" s="72">
        <v>5600</v>
      </c>
      <c r="AY2172" s="72">
        <v>4325</v>
      </c>
      <c r="AZ2172" s="72">
        <v>4325</v>
      </c>
      <c r="BA2172" s="72">
        <v>4310</v>
      </c>
      <c r="BB2172" s="72">
        <v>4315</v>
      </c>
      <c r="BC2172" s="72">
        <v>16700</v>
      </c>
    </row>
    <row r="2173" spans="1:55" s="72" customFormat="1" ht="15">
      <c r="A2173" s="15" t="s">
        <v>18</v>
      </c>
      <c r="B2173" s="30">
        <v>49</v>
      </c>
      <c r="C2173" s="30">
        <v>3458</v>
      </c>
      <c r="D2173" s="10" t="s">
        <v>275</v>
      </c>
      <c r="E2173" s="15" t="s">
        <v>20</v>
      </c>
      <c r="F2173" s="15" t="s">
        <v>1246</v>
      </c>
      <c r="G2173" s="50">
        <v>1541</v>
      </c>
      <c r="H2173" s="50">
        <v>33</v>
      </c>
      <c r="I2173" s="58">
        <v>2.1899999999999999E-2</v>
      </c>
      <c r="J2173" s="50">
        <v>28400</v>
      </c>
      <c r="K2173" s="50">
        <v>1542</v>
      </c>
      <c r="L2173" s="53">
        <v>1518</v>
      </c>
      <c r="M2173" s="63">
        <f t="shared" si="247"/>
        <v>4.1666666666666664E-2</v>
      </c>
      <c r="N2173" s="42" t="str">
        <f>IFERROR(VLOOKUP(C2173, マスタ!$E$2:$G$33, 3, TRUE), "")</f>
        <v>繊維製品</v>
      </c>
      <c r="O2173" s="15" t="str">
        <f>IF(F2173 = "", "", TEXT( WORKDAY(TEXT(LEFT(F2173, FIND("(", F2173) - 1), "yyyy/mm/dd"), 1, マスタ!$A$2:$A$106), "yyyymmdd"))</f>
        <v>20171006</v>
      </c>
      <c r="P2173" s="16">
        <v>43014</v>
      </c>
      <c r="Q2173" s="56">
        <v>1542</v>
      </c>
      <c r="R2173" s="56">
        <v>1560</v>
      </c>
      <c r="S2173" s="56">
        <v>1540</v>
      </c>
      <c r="T2173" s="15" t="str">
        <f t="shared" si="248"/>
        <v>有</v>
      </c>
      <c r="U2173" s="15" t="str">
        <f t="shared" si="249"/>
        <v>無</v>
      </c>
      <c r="V2173" s="67">
        <f t="shared" si="250"/>
        <v>6.4892926671000772E-4</v>
      </c>
      <c r="W2173" s="17" t="s">
        <v>967</v>
      </c>
      <c r="X2173" s="46">
        <v>17</v>
      </c>
      <c r="Y2173" s="71">
        <f t="shared" si="251"/>
        <v>11.031797534068787</v>
      </c>
      <c r="Z2173" s="72">
        <v>1542</v>
      </c>
      <c r="AA2173" s="72">
        <v>1542</v>
      </c>
      <c r="AB2173" s="72">
        <v>1542</v>
      </c>
      <c r="AC2173" s="72">
        <v>1542</v>
      </c>
      <c r="AD2173" s="72">
        <v>1000</v>
      </c>
      <c r="AE2173" s="72">
        <v>1541</v>
      </c>
      <c r="AF2173" s="72">
        <v>1541</v>
      </c>
      <c r="AG2173" s="72">
        <v>1541</v>
      </c>
      <c r="AH2173" s="72">
        <v>1541</v>
      </c>
      <c r="AI2173" s="72">
        <v>200</v>
      </c>
      <c r="AJ2173" s="72">
        <v>1542</v>
      </c>
      <c r="AK2173" s="72">
        <v>1547</v>
      </c>
      <c r="AL2173" s="72">
        <v>1542</v>
      </c>
      <c r="AM2173" s="72">
        <v>1547</v>
      </c>
      <c r="AN2173" s="72">
        <v>1000</v>
      </c>
      <c r="AO2173" s="72">
        <v>1548</v>
      </c>
      <c r="AP2173" s="72">
        <v>1553</v>
      </c>
      <c r="AQ2173" s="72">
        <v>1548</v>
      </c>
      <c r="AR2173" s="72">
        <v>1553</v>
      </c>
      <c r="AS2173" s="72">
        <v>5600</v>
      </c>
      <c r="AT2173" s="72">
        <v>1555</v>
      </c>
      <c r="AU2173" s="72">
        <v>1560</v>
      </c>
      <c r="AV2173" s="72">
        <v>1555</v>
      </c>
      <c r="AW2173" s="72">
        <v>1559</v>
      </c>
      <c r="AX2173" s="72">
        <v>900</v>
      </c>
      <c r="AY2173" s="72">
        <v>1557</v>
      </c>
      <c r="AZ2173" s="72">
        <v>1558</v>
      </c>
      <c r="BA2173" s="72">
        <v>1557</v>
      </c>
      <c r="BB2173" s="72">
        <v>1558</v>
      </c>
      <c r="BC2173" s="72">
        <v>200</v>
      </c>
    </row>
    <row r="2174" spans="1:55" s="72" customFormat="1" ht="15">
      <c r="A2174" s="15" t="s">
        <v>18</v>
      </c>
      <c r="B2174" s="30">
        <v>1</v>
      </c>
      <c r="C2174" s="30">
        <v>6203</v>
      </c>
      <c r="D2174" s="10" t="s">
        <v>1240</v>
      </c>
      <c r="E2174" s="15" t="s">
        <v>20</v>
      </c>
      <c r="F2174" s="15" t="s">
        <v>1257</v>
      </c>
      <c r="G2174" s="50">
        <v>1347</v>
      </c>
      <c r="H2174" s="50">
        <v>300</v>
      </c>
      <c r="I2174" s="58">
        <v>0.28649999999999998</v>
      </c>
      <c r="J2174" s="50">
        <v>1394100</v>
      </c>
      <c r="K2174" s="50">
        <v>1347</v>
      </c>
      <c r="L2174" s="53">
        <v>1332</v>
      </c>
      <c r="M2174" s="63">
        <f t="shared" si="247"/>
        <v>0</v>
      </c>
      <c r="N2174" s="42" t="str">
        <f>IFERROR(VLOOKUP(C2174, マスタ!$E$2:$G$33, 3, TRUE), "")</f>
        <v>機械</v>
      </c>
      <c r="O2174" s="15" t="str">
        <f>IF(F2174 = "", "", TEXT( WORKDAY(TEXT(LEFT(F2174, FIND("(", F2174) - 1), "yyyy/mm/dd"), 1, マスタ!$A$2:$A$106), "yyyymmdd"))</f>
        <v>20171010</v>
      </c>
      <c r="P2174" s="16">
        <v>43018</v>
      </c>
      <c r="Q2174" s="56">
        <v>1647</v>
      </c>
      <c r="R2174" s="56">
        <v>1647</v>
      </c>
      <c r="S2174" s="56">
        <v>1647</v>
      </c>
      <c r="T2174" s="15" t="str">
        <f t="shared" si="248"/>
        <v>無</v>
      </c>
      <c r="U2174" s="15" t="str">
        <f t="shared" si="249"/>
        <v>無</v>
      </c>
      <c r="V2174" s="67">
        <f t="shared" si="250"/>
        <v>0.22271714922049002</v>
      </c>
      <c r="W2174" s="17" t="s">
        <v>967</v>
      </c>
      <c r="X2174" s="46">
        <v>17</v>
      </c>
      <c r="Y2174" s="71">
        <f t="shared" si="251"/>
        <v>12.620638455827766</v>
      </c>
      <c r="AD2174" s="72">
        <v>0</v>
      </c>
      <c r="AI2174" s="72">
        <v>0</v>
      </c>
      <c r="AN2174" s="72">
        <v>0</v>
      </c>
      <c r="AS2174" s="72">
        <v>0</v>
      </c>
      <c r="AX2174" s="72">
        <v>0</v>
      </c>
      <c r="BC2174" s="72">
        <v>0</v>
      </c>
    </row>
    <row r="2175" spans="1:55" s="72" customFormat="1" ht="15">
      <c r="A2175" s="15" t="s">
        <v>18</v>
      </c>
      <c r="B2175" s="30">
        <v>4</v>
      </c>
      <c r="C2175" s="30">
        <v>3385</v>
      </c>
      <c r="D2175" s="10" t="s">
        <v>271</v>
      </c>
      <c r="E2175" s="15" t="s">
        <v>20</v>
      </c>
      <c r="F2175" s="15" t="s">
        <v>1257</v>
      </c>
      <c r="G2175" s="50">
        <v>3180</v>
      </c>
      <c r="H2175" s="50">
        <v>289</v>
      </c>
      <c r="I2175" s="58">
        <v>0.1</v>
      </c>
      <c r="J2175" s="50">
        <v>880300</v>
      </c>
      <c r="K2175" s="50">
        <v>3185</v>
      </c>
      <c r="L2175" s="53">
        <v>3010</v>
      </c>
      <c r="M2175" s="63">
        <f t="shared" si="247"/>
        <v>2.8571428571428571E-2</v>
      </c>
      <c r="N2175" s="42" t="str">
        <f>IFERROR(VLOOKUP(C2175, マスタ!$E$2:$G$33, 3, TRUE), "")</f>
        <v>繊維製品</v>
      </c>
      <c r="O2175" s="15" t="str">
        <f>IF(F2175 = "", "", TEXT( WORKDAY(TEXT(LEFT(F2175, FIND("(", F2175) - 1), "yyyy/mm/dd"), 1, マスタ!$A$2:$A$106), "yyyymmdd"))</f>
        <v>20171010</v>
      </c>
      <c r="P2175" s="16">
        <v>43018</v>
      </c>
      <c r="Q2175" s="56">
        <v>3180</v>
      </c>
      <c r="R2175" s="56">
        <v>3375</v>
      </c>
      <c r="S2175" s="56">
        <v>3160</v>
      </c>
      <c r="T2175" s="15" t="str">
        <f t="shared" si="248"/>
        <v>有</v>
      </c>
      <c r="U2175" s="15" t="str">
        <f t="shared" si="249"/>
        <v>無</v>
      </c>
      <c r="V2175" s="67">
        <f t="shared" si="250"/>
        <v>0</v>
      </c>
      <c r="W2175" s="17" t="s">
        <v>968</v>
      </c>
      <c r="X2175" s="46">
        <v>63</v>
      </c>
      <c r="Y2175" s="71">
        <f t="shared" si="251"/>
        <v>19.811320754716981</v>
      </c>
      <c r="Z2175" s="72">
        <v>3180</v>
      </c>
      <c r="AA2175" s="72">
        <v>3280</v>
      </c>
      <c r="AB2175" s="72">
        <v>3160</v>
      </c>
      <c r="AC2175" s="72">
        <v>3275</v>
      </c>
      <c r="AD2175" s="72">
        <v>74800</v>
      </c>
      <c r="AE2175" s="72">
        <v>3275</v>
      </c>
      <c r="AF2175" s="72">
        <v>3280</v>
      </c>
      <c r="AG2175" s="72">
        <v>3250</v>
      </c>
      <c r="AH2175" s="72">
        <v>3265</v>
      </c>
      <c r="AI2175" s="72">
        <v>24600</v>
      </c>
      <c r="AJ2175" s="72">
        <v>3260</v>
      </c>
      <c r="AK2175" s="72">
        <v>3260</v>
      </c>
      <c r="AL2175" s="72">
        <v>3235</v>
      </c>
      <c r="AM2175" s="72">
        <v>3245</v>
      </c>
      <c r="AN2175" s="72">
        <v>10900</v>
      </c>
      <c r="AO2175" s="72">
        <v>3245</v>
      </c>
      <c r="AP2175" s="72">
        <v>3250</v>
      </c>
      <c r="AQ2175" s="72">
        <v>3240</v>
      </c>
      <c r="AR2175" s="72">
        <v>3245</v>
      </c>
      <c r="AS2175" s="72">
        <v>10700</v>
      </c>
      <c r="AT2175" s="72">
        <v>3245</v>
      </c>
      <c r="AU2175" s="72">
        <v>3270</v>
      </c>
      <c r="AV2175" s="72">
        <v>3240</v>
      </c>
      <c r="AW2175" s="72">
        <v>3250</v>
      </c>
      <c r="AX2175" s="72">
        <v>26500</v>
      </c>
      <c r="AY2175" s="72">
        <v>3245</v>
      </c>
      <c r="AZ2175" s="72">
        <v>3255</v>
      </c>
      <c r="BA2175" s="72">
        <v>3245</v>
      </c>
      <c r="BB2175" s="72">
        <v>3250</v>
      </c>
      <c r="BC2175" s="72">
        <v>4100</v>
      </c>
    </row>
    <row r="2176" spans="1:55" s="72" customFormat="1" ht="15">
      <c r="A2176" s="15" t="s">
        <v>18</v>
      </c>
      <c r="B2176" s="30">
        <v>7</v>
      </c>
      <c r="C2176" s="30">
        <v>9974</v>
      </c>
      <c r="D2176" s="10" t="s">
        <v>1258</v>
      </c>
      <c r="E2176" s="15" t="s">
        <v>20</v>
      </c>
      <c r="F2176" s="15" t="s">
        <v>1257</v>
      </c>
      <c r="G2176" s="50">
        <v>5910</v>
      </c>
      <c r="H2176" s="50">
        <v>490</v>
      </c>
      <c r="I2176" s="58">
        <v>9.0399999999999994E-2</v>
      </c>
      <c r="J2176" s="50">
        <v>157000</v>
      </c>
      <c r="K2176" s="50">
        <v>6010</v>
      </c>
      <c r="L2176" s="53">
        <v>5630</v>
      </c>
      <c r="M2176" s="63">
        <f t="shared" si="247"/>
        <v>0.26315789473684209</v>
      </c>
      <c r="N2176" s="42" t="str">
        <f>IFERROR(VLOOKUP(C2176, マスタ!$E$2:$G$33, 3, TRUE), "")</f>
        <v>サービス</v>
      </c>
      <c r="O2176" s="15" t="str">
        <f>IF(F2176 = "", "", TEXT( WORKDAY(TEXT(LEFT(F2176, FIND("(", F2176) - 1), "yyyy/mm/dd"), 1, マスタ!$A$2:$A$106), "yyyymmdd"))</f>
        <v>20171010</v>
      </c>
      <c r="P2176" s="16">
        <v>43018</v>
      </c>
      <c r="Q2176" s="56">
        <v>5910</v>
      </c>
      <c r="R2176" s="56">
        <v>6170</v>
      </c>
      <c r="S2176" s="56">
        <v>5900</v>
      </c>
      <c r="T2176" s="15" t="str">
        <f t="shared" si="248"/>
        <v>有</v>
      </c>
      <c r="U2176" s="15" t="str">
        <f t="shared" si="249"/>
        <v>無</v>
      </c>
      <c r="V2176" s="67">
        <f t="shared" si="250"/>
        <v>0</v>
      </c>
      <c r="W2176" s="17" t="s">
        <v>967</v>
      </c>
      <c r="X2176" s="46">
        <v>60</v>
      </c>
      <c r="Y2176" s="71">
        <f t="shared" si="251"/>
        <v>10.152284263959389</v>
      </c>
      <c r="Z2176" s="72">
        <v>5910</v>
      </c>
      <c r="AA2176" s="72">
        <v>5940</v>
      </c>
      <c r="AB2176" s="72">
        <v>5900</v>
      </c>
      <c r="AC2176" s="72">
        <v>5940</v>
      </c>
      <c r="AD2176" s="72">
        <v>4300</v>
      </c>
      <c r="AE2176" s="72">
        <v>5950</v>
      </c>
      <c r="AF2176" s="72">
        <v>5960</v>
      </c>
      <c r="AG2176" s="72">
        <v>5930</v>
      </c>
      <c r="AH2176" s="72">
        <v>5930</v>
      </c>
      <c r="AI2176" s="72">
        <v>1700</v>
      </c>
      <c r="AN2176" s="72">
        <v>0</v>
      </c>
      <c r="AO2176" s="72">
        <v>5920</v>
      </c>
      <c r="AP2176" s="72">
        <v>5930</v>
      </c>
      <c r="AQ2176" s="72">
        <v>5910</v>
      </c>
      <c r="AR2176" s="72">
        <v>5930</v>
      </c>
      <c r="AS2176" s="72">
        <v>600</v>
      </c>
      <c r="AT2176" s="72">
        <v>5940</v>
      </c>
      <c r="AU2176" s="72">
        <v>5980</v>
      </c>
      <c r="AV2176" s="72">
        <v>5940</v>
      </c>
      <c r="AW2176" s="72">
        <v>5970</v>
      </c>
      <c r="AX2176" s="72">
        <v>4000</v>
      </c>
      <c r="AY2176" s="72">
        <v>5960</v>
      </c>
      <c r="AZ2176" s="72">
        <v>5960</v>
      </c>
      <c r="BA2176" s="72">
        <v>5960</v>
      </c>
      <c r="BB2176" s="72">
        <v>5960</v>
      </c>
      <c r="BC2176" s="72">
        <v>600</v>
      </c>
    </row>
    <row r="2177" spans="1:55" s="72" customFormat="1" ht="27">
      <c r="A2177" s="15" t="s">
        <v>18</v>
      </c>
      <c r="B2177" s="30">
        <v>8</v>
      </c>
      <c r="C2177" s="30">
        <v>3194</v>
      </c>
      <c r="D2177" s="10" t="s">
        <v>142</v>
      </c>
      <c r="E2177" s="15" t="s">
        <v>20</v>
      </c>
      <c r="F2177" s="15" t="s">
        <v>1257</v>
      </c>
      <c r="G2177" s="50">
        <v>1443</v>
      </c>
      <c r="H2177" s="50">
        <v>119</v>
      </c>
      <c r="I2177" s="58">
        <v>8.9899999999999994E-2</v>
      </c>
      <c r="J2177" s="50">
        <v>187200</v>
      </c>
      <c r="K2177" s="50">
        <v>1470</v>
      </c>
      <c r="L2177" s="53">
        <v>1402</v>
      </c>
      <c r="M2177" s="63">
        <f t="shared" si="247"/>
        <v>0.39705882352941174</v>
      </c>
      <c r="N2177" s="42" t="str">
        <f>IFERROR(VLOOKUP(C2177, マスタ!$E$2:$G$33, 3, TRUE), "")</f>
        <v>繊維製品</v>
      </c>
      <c r="O2177" s="15" t="str">
        <f>IF(F2177 = "", "", TEXT( WORKDAY(TEXT(LEFT(F2177, FIND("(", F2177) - 1), "yyyy/mm/dd"), 1, マスタ!$A$2:$A$106), "yyyymmdd"))</f>
        <v>20171010</v>
      </c>
      <c r="P2177" s="16">
        <v>43018</v>
      </c>
      <c r="Q2177" s="56">
        <v>1453</v>
      </c>
      <c r="R2177" s="56">
        <v>1580</v>
      </c>
      <c r="S2177" s="56">
        <v>1428</v>
      </c>
      <c r="T2177" s="15" t="str">
        <f t="shared" si="248"/>
        <v>有</v>
      </c>
      <c r="U2177" s="15" t="str">
        <f t="shared" si="249"/>
        <v>有</v>
      </c>
      <c r="V2177" s="67">
        <f t="shared" si="250"/>
        <v>6.9300069300068934E-3</v>
      </c>
      <c r="W2177" s="17" t="s">
        <v>966</v>
      </c>
      <c r="X2177" s="46">
        <v>-14</v>
      </c>
      <c r="Y2177" s="71">
        <f t="shared" si="251"/>
        <v>-9.7020097020097023</v>
      </c>
      <c r="Z2177" s="72">
        <v>1453</v>
      </c>
      <c r="AA2177" s="72">
        <v>1470</v>
      </c>
      <c r="AB2177" s="72">
        <v>1453</v>
      </c>
      <c r="AC2177" s="72">
        <v>1458</v>
      </c>
      <c r="AD2177" s="72">
        <v>20000</v>
      </c>
      <c r="AE2177" s="72">
        <v>1458</v>
      </c>
      <c r="AF2177" s="72">
        <v>1461</v>
      </c>
      <c r="AG2177" s="72">
        <v>1455</v>
      </c>
      <c r="AH2177" s="72">
        <v>1457</v>
      </c>
      <c r="AI2177" s="72">
        <v>3200</v>
      </c>
      <c r="AJ2177" s="72">
        <v>1460</v>
      </c>
      <c r="AK2177" s="72">
        <v>1460</v>
      </c>
      <c r="AL2177" s="72">
        <v>1428</v>
      </c>
      <c r="AM2177" s="72">
        <v>1435</v>
      </c>
      <c r="AN2177" s="72">
        <v>9900</v>
      </c>
      <c r="AO2177" s="72">
        <v>1438</v>
      </c>
      <c r="AP2177" s="72">
        <v>1466</v>
      </c>
      <c r="AQ2177" s="72">
        <v>1435</v>
      </c>
      <c r="AR2177" s="72">
        <v>1460</v>
      </c>
      <c r="AS2177" s="72">
        <v>7300</v>
      </c>
      <c r="AT2177" s="72">
        <v>1458</v>
      </c>
      <c r="AU2177" s="72">
        <v>1466</v>
      </c>
      <c r="AV2177" s="72">
        <v>1458</v>
      </c>
      <c r="AW2177" s="72">
        <v>1466</v>
      </c>
      <c r="AX2177" s="72">
        <v>1200</v>
      </c>
      <c r="AY2177" s="72">
        <v>1466</v>
      </c>
      <c r="AZ2177" s="72">
        <v>1467</v>
      </c>
      <c r="BA2177" s="72">
        <v>1466</v>
      </c>
      <c r="BB2177" s="72">
        <v>1467</v>
      </c>
      <c r="BC2177" s="72">
        <v>400</v>
      </c>
    </row>
    <row r="2178" spans="1:55" s="72" customFormat="1" ht="27">
      <c r="A2178" s="15" t="s">
        <v>1286</v>
      </c>
      <c r="B2178" s="30">
        <v>9</v>
      </c>
      <c r="C2178" s="30">
        <v>3157</v>
      </c>
      <c r="D2178" s="10" t="s">
        <v>1218</v>
      </c>
      <c r="E2178" s="15" t="s">
        <v>20</v>
      </c>
      <c r="F2178" s="15" t="s">
        <v>1257</v>
      </c>
      <c r="G2178" s="50">
        <v>1429</v>
      </c>
      <c r="H2178" s="50">
        <v>116</v>
      </c>
      <c r="I2178" s="58">
        <v>8.8300000000000003E-2</v>
      </c>
      <c r="J2178" s="50">
        <v>52900</v>
      </c>
      <c r="K2178" s="50">
        <v>1470</v>
      </c>
      <c r="L2178" s="53">
        <v>1312</v>
      </c>
      <c r="M2178" s="63">
        <f t="shared" si="247"/>
        <v>0.25949367088607594</v>
      </c>
      <c r="N2178" s="42" t="str">
        <f>IFERROR(VLOOKUP(C2178, マスタ!$E$2:$G$33, 3, TRUE), "")</f>
        <v>繊維製品</v>
      </c>
      <c r="O2178" s="15" t="str">
        <f>IF(F2178 = "", "", TEXT( WORKDAY(TEXT(LEFT(F2178, FIND("(", F2178) - 1), "yyyy/mm/dd"), 1, マスタ!$A$2:$A$106), "yyyymmdd"))</f>
        <v>20171010</v>
      </c>
      <c r="P2178" s="16">
        <v>43018</v>
      </c>
      <c r="Q2178" s="56">
        <v>1415</v>
      </c>
      <c r="R2178" s="56">
        <v>1464</v>
      </c>
      <c r="S2178" s="56">
        <v>1334</v>
      </c>
      <c r="T2178" s="15" t="str">
        <f t="shared" si="248"/>
        <v>有</v>
      </c>
      <c r="U2178" s="15" t="str">
        <f t="shared" si="249"/>
        <v>有</v>
      </c>
      <c r="V2178" s="67">
        <f t="shared" si="250"/>
        <v>-9.7970608817354865E-3</v>
      </c>
      <c r="W2178" s="17" t="s">
        <v>966</v>
      </c>
      <c r="X2178" s="46">
        <v>-14</v>
      </c>
      <c r="Y2178" s="71">
        <f t="shared" si="251"/>
        <v>-9.7970608817354794</v>
      </c>
      <c r="Z2178" s="72">
        <v>1415</v>
      </c>
      <c r="AA2178" s="72">
        <v>1416</v>
      </c>
      <c r="AB2178" s="72">
        <v>1403</v>
      </c>
      <c r="AC2178" s="72">
        <v>1403</v>
      </c>
      <c r="AD2178" s="72">
        <v>4800</v>
      </c>
      <c r="AE2178" s="72">
        <v>1403</v>
      </c>
      <c r="AF2178" s="72">
        <v>1403</v>
      </c>
      <c r="AG2178" s="72">
        <v>1395</v>
      </c>
      <c r="AH2178" s="72">
        <v>1396</v>
      </c>
      <c r="AI2178" s="72">
        <v>1700</v>
      </c>
      <c r="AJ2178" s="72">
        <v>1396</v>
      </c>
      <c r="AK2178" s="72">
        <v>1396</v>
      </c>
      <c r="AL2178" s="72">
        <v>1390</v>
      </c>
      <c r="AM2178" s="72">
        <v>1390</v>
      </c>
      <c r="AN2178" s="72">
        <v>1000</v>
      </c>
      <c r="AO2178" s="72">
        <v>1385</v>
      </c>
      <c r="AP2178" s="72">
        <v>1385</v>
      </c>
      <c r="AQ2178" s="72">
        <v>1350</v>
      </c>
      <c r="AR2178" s="72">
        <v>1359</v>
      </c>
      <c r="AS2178" s="72">
        <v>5000</v>
      </c>
      <c r="AT2178" s="72">
        <v>1359</v>
      </c>
      <c r="AU2178" s="72">
        <v>1359</v>
      </c>
      <c r="AV2178" s="72">
        <v>1356</v>
      </c>
      <c r="AW2178" s="72">
        <v>1358</v>
      </c>
      <c r="AX2178" s="72">
        <v>700</v>
      </c>
      <c r="AY2178" s="72">
        <v>1359</v>
      </c>
      <c r="AZ2178" s="72">
        <v>1359</v>
      </c>
      <c r="BA2178" s="72">
        <v>1359</v>
      </c>
      <c r="BB2178" s="72">
        <v>1359</v>
      </c>
      <c r="BC2178" s="72">
        <v>100</v>
      </c>
    </row>
    <row r="2179" spans="1:55" s="72" customFormat="1" ht="15">
      <c r="A2179" s="15" t="s">
        <v>18</v>
      </c>
      <c r="B2179" s="30">
        <v>11</v>
      </c>
      <c r="C2179" s="30">
        <v>4092</v>
      </c>
      <c r="D2179" s="10" t="s">
        <v>1259</v>
      </c>
      <c r="E2179" s="15" t="s">
        <v>20</v>
      </c>
      <c r="F2179" s="15" t="s">
        <v>1257</v>
      </c>
      <c r="G2179" s="50">
        <v>2685</v>
      </c>
      <c r="H2179" s="50">
        <v>170</v>
      </c>
      <c r="I2179" s="58">
        <v>6.7599999999999993E-2</v>
      </c>
      <c r="J2179" s="50">
        <v>280700</v>
      </c>
      <c r="K2179" s="50">
        <v>2727</v>
      </c>
      <c r="L2179" s="53">
        <v>2561</v>
      </c>
      <c r="M2179" s="63">
        <f t="shared" si="247"/>
        <v>0.25301204819277107</v>
      </c>
      <c r="N2179" s="42" t="str">
        <f>IFERROR(VLOOKUP(C2179, マスタ!$E$2:$G$33, 3, TRUE), "")</f>
        <v>化学・医薬品</v>
      </c>
      <c r="O2179" s="15" t="str">
        <f>IF(F2179 = "", "", TEXT( WORKDAY(TEXT(LEFT(F2179, FIND("(", F2179) - 1), "yyyy/mm/dd"), 1, マスタ!$A$2:$A$106), "yyyymmdd"))</f>
        <v>20171010</v>
      </c>
      <c r="P2179" s="16">
        <v>43018</v>
      </c>
      <c r="Q2179" s="56">
        <v>2698</v>
      </c>
      <c r="R2179" s="56">
        <v>2709</v>
      </c>
      <c r="S2179" s="56">
        <v>2632</v>
      </c>
      <c r="T2179" s="15" t="str">
        <f t="shared" si="248"/>
        <v>無</v>
      </c>
      <c r="U2179" s="15" t="str">
        <f t="shared" si="249"/>
        <v>有</v>
      </c>
      <c r="V2179" s="67">
        <f t="shared" si="250"/>
        <v>4.8417132216014291E-3</v>
      </c>
      <c r="W2179" s="17" t="s">
        <v>966</v>
      </c>
      <c r="X2179" s="46">
        <v>-26</v>
      </c>
      <c r="Y2179" s="71">
        <f t="shared" si="251"/>
        <v>-9.6834264432029791</v>
      </c>
      <c r="Z2179" s="72">
        <v>2698</v>
      </c>
      <c r="AA2179" s="72">
        <v>2700</v>
      </c>
      <c r="AB2179" s="72">
        <v>2690</v>
      </c>
      <c r="AC2179" s="72">
        <v>2692</v>
      </c>
      <c r="AD2179" s="72">
        <v>18400</v>
      </c>
      <c r="AE2179" s="72">
        <v>2692</v>
      </c>
      <c r="AF2179" s="72">
        <v>2693</v>
      </c>
      <c r="AG2179" s="72">
        <v>2652</v>
      </c>
      <c r="AH2179" s="72">
        <v>2652</v>
      </c>
      <c r="AI2179" s="72">
        <v>12000</v>
      </c>
      <c r="AJ2179" s="72">
        <v>2652</v>
      </c>
      <c r="AK2179" s="72">
        <v>2658</v>
      </c>
      <c r="AL2179" s="72">
        <v>2638</v>
      </c>
      <c r="AM2179" s="72">
        <v>2638</v>
      </c>
      <c r="AN2179" s="72">
        <v>6900</v>
      </c>
      <c r="AO2179" s="72">
        <v>2635</v>
      </c>
      <c r="AP2179" s="72">
        <v>2643</v>
      </c>
      <c r="AQ2179" s="72">
        <v>2635</v>
      </c>
      <c r="AR2179" s="72">
        <v>2637</v>
      </c>
      <c r="AS2179" s="72">
        <v>1900</v>
      </c>
      <c r="AT2179" s="72">
        <v>2635</v>
      </c>
      <c r="AU2179" s="72">
        <v>2641</v>
      </c>
      <c r="AV2179" s="72">
        <v>2632</v>
      </c>
      <c r="AW2179" s="72">
        <v>2640</v>
      </c>
      <c r="AX2179" s="72">
        <v>1400</v>
      </c>
      <c r="AY2179" s="72">
        <v>2642</v>
      </c>
      <c r="AZ2179" s="72">
        <v>2657</v>
      </c>
      <c r="BA2179" s="72">
        <v>2637</v>
      </c>
      <c r="BB2179" s="72">
        <v>2653</v>
      </c>
      <c r="BC2179" s="72">
        <v>2900</v>
      </c>
    </row>
    <row r="2180" spans="1:55" s="72" customFormat="1" ht="27">
      <c r="A2180" s="15" t="s">
        <v>18</v>
      </c>
      <c r="B2180" s="30">
        <v>12</v>
      </c>
      <c r="C2180" s="30">
        <v>2884</v>
      </c>
      <c r="D2180" s="10" t="s">
        <v>199</v>
      </c>
      <c r="E2180" s="15" t="s">
        <v>20</v>
      </c>
      <c r="F2180" s="15" t="s">
        <v>1257</v>
      </c>
      <c r="G2180" s="50">
        <v>5140</v>
      </c>
      <c r="H2180" s="50">
        <v>325</v>
      </c>
      <c r="I2180" s="58">
        <v>6.7500000000000004E-2</v>
      </c>
      <c r="J2180" s="50">
        <v>173200</v>
      </c>
      <c r="K2180" s="50">
        <v>5260</v>
      </c>
      <c r="L2180" s="53">
        <v>4860</v>
      </c>
      <c r="M2180" s="63">
        <f t="shared" si="247"/>
        <v>0.3</v>
      </c>
      <c r="N2180" s="42" t="str">
        <f>IFERROR(VLOOKUP(C2180, マスタ!$E$2:$G$33, 3, TRUE), "")</f>
        <v>食品</v>
      </c>
      <c r="O2180" s="15" t="str">
        <f>IF(F2180 = "", "", TEXT( WORKDAY(TEXT(LEFT(F2180, FIND("(", F2180) - 1), "yyyy/mm/dd"), 1, マスタ!$A$2:$A$106), "yyyymmdd"))</f>
        <v>20171010</v>
      </c>
      <c r="P2180" s="16">
        <v>43018</v>
      </c>
      <c r="Q2180" s="56">
        <v>5100</v>
      </c>
      <c r="R2180" s="56">
        <v>5490</v>
      </c>
      <c r="S2180" s="56">
        <v>5070</v>
      </c>
      <c r="T2180" s="15" t="str">
        <f t="shared" si="248"/>
        <v>有</v>
      </c>
      <c r="U2180" s="15" t="str">
        <f t="shared" si="249"/>
        <v>無</v>
      </c>
      <c r="V2180" s="67">
        <f t="shared" si="250"/>
        <v>-7.7821011673151474E-3</v>
      </c>
      <c r="W2180" s="17" t="s">
        <v>968</v>
      </c>
      <c r="X2180" s="46">
        <v>102</v>
      </c>
      <c r="Y2180" s="71">
        <f t="shared" si="251"/>
        <v>19.844357976653697</v>
      </c>
      <c r="Z2180" s="72">
        <v>5100</v>
      </c>
      <c r="AA2180" s="72">
        <v>5150</v>
      </c>
      <c r="AB2180" s="72">
        <v>5080</v>
      </c>
      <c r="AC2180" s="72">
        <v>5080</v>
      </c>
      <c r="AD2180" s="72">
        <v>16700</v>
      </c>
      <c r="AE2180" s="72">
        <v>5090</v>
      </c>
      <c r="AF2180" s="72">
        <v>5100</v>
      </c>
      <c r="AG2180" s="72">
        <v>5070</v>
      </c>
      <c r="AH2180" s="72">
        <v>5090</v>
      </c>
      <c r="AI2180" s="72">
        <v>1300</v>
      </c>
      <c r="AJ2180" s="72">
        <v>5100</v>
      </c>
      <c r="AK2180" s="72">
        <v>5200</v>
      </c>
      <c r="AL2180" s="72">
        <v>5090</v>
      </c>
      <c r="AM2180" s="72">
        <v>5200</v>
      </c>
      <c r="AN2180" s="72">
        <v>4400</v>
      </c>
      <c r="AO2180" s="72">
        <v>5220</v>
      </c>
      <c r="AP2180" s="72">
        <v>5300</v>
      </c>
      <c r="AQ2180" s="72">
        <v>5170</v>
      </c>
      <c r="AR2180" s="72">
        <v>5170</v>
      </c>
      <c r="AS2180" s="72">
        <v>9400</v>
      </c>
      <c r="AT2180" s="72">
        <v>5180</v>
      </c>
      <c r="AU2180" s="72">
        <v>5220</v>
      </c>
      <c r="AV2180" s="72">
        <v>5120</v>
      </c>
      <c r="AW2180" s="72">
        <v>5220</v>
      </c>
      <c r="AX2180" s="72">
        <v>4500</v>
      </c>
      <c r="AY2180" s="72">
        <v>5230</v>
      </c>
      <c r="AZ2180" s="72">
        <v>5230</v>
      </c>
      <c r="BA2180" s="72">
        <v>5180</v>
      </c>
      <c r="BB2180" s="72">
        <v>5190</v>
      </c>
      <c r="BC2180" s="72">
        <v>1500</v>
      </c>
    </row>
    <row r="2181" spans="1:55" s="72" customFormat="1" ht="15">
      <c r="A2181" s="15" t="s">
        <v>18</v>
      </c>
      <c r="B2181" s="30">
        <v>14</v>
      </c>
      <c r="C2181" s="30">
        <v>7721</v>
      </c>
      <c r="D2181" s="10" t="s">
        <v>1260</v>
      </c>
      <c r="E2181" s="15" t="s">
        <v>20</v>
      </c>
      <c r="F2181" s="15" t="s">
        <v>1257</v>
      </c>
      <c r="G2181" s="50">
        <v>1651</v>
      </c>
      <c r="H2181" s="50">
        <v>87</v>
      </c>
      <c r="I2181" s="58">
        <v>5.5599999999999997E-2</v>
      </c>
      <c r="J2181" s="50">
        <v>1620900</v>
      </c>
      <c r="K2181" s="50">
        <v>1718</v>
      </c>
      <c r="L2181" s="53">
        <v>1563</v>
      </c>
      <c r="M2181" s="63">
        <f t="shared" si="247"/>
        <v>0.43225806451612903</v>
      </c>
      <c r="N2181" s="42" t="str">
        <f>IFERROR(VLOOKUP(C2181, マスタ!$E$2:$G$33, 3, TRUE), "")</f>
        <v>精密機械</v>
      </c>
      <c r="O2181" s="15" t="str">
        <f>IF(F2181 = "", "", TEXT( WORKDAY(TEXT(LEFT(F2181, FIND("(", F2181) - 1), "yyyy/mm/dd"), 1, マスタ!$A$2:$A$106), "yyyymmdd"))</f>
        <v>20171010</v>
      </c>
      <c r="P2181" s="16">
        <v>43018</v>
      </c>
      <c r="Q2181" s="56">
        <v>1700</v>
      </c>
      <c r="R2181" s="56">
        <v>1714</v>
      </c>
      <c r="S2181" s="56">
        <v>1644</v>
      </c>
      <c r="T2181" s="15" t="str">
        <f t="shared" si="248"/>
        <v>無</v>
      </c>
      <c r="U2181" s="15" t="str">
        <f t="shared" si="249"/>
        <v>有</v>
      </c>
      <c r="V2181" s="67">
        <f t="shared" si="250"/>
        <v>2.9678982434887979E-2</v>
      </c>
      <c r="W2181" s="17" t="s">
        <v>966</v>
      </c>
      <c r="X2181" s="46">
        <v>-16</v>
      </c>
      <c r="Y2181" s="71">
        <f t="shared" si="251"/>
        <v>-9.691096305269534</v>
      </c>
      <c r="Z2181" s="72">
        <v>1700</v>
      </c>
      <c r="AA2181" s="72">
        <v>1714</v>
      </c>
      <c r="AB2181" s="72">
        <v>1681</v>
      </c>
      <c r="AC2181" s="72">
        <v>1691</v>
      </c>
      <c r="AD2181" s="72">
        <v>136500</v>
      </c>
      <c r="AE2181" s="72">
        <v>1686</v>
      </c>
      <c r="AF2181" s="72">
        <v>1705</v>
      </c>
      <c r="AG2181" s="72">
        <v>1686</v>
      </c>
      <c r="AH2181" s="72">
        <v>1692</v>
      </c>
      <c r="AI2181" s="72">
        <v>45900</v>
      </c>
      <c r="AJ2181" s="72">
        <v>1692</v>
      </c>
      <c r="AK2181" s="72">
        <v>1698</v>
      </c>
      <c r="AL2181" s="72">
        <v>1685</v>
      </c>
      <c r="AM2181" s="72">
        <v>1693</v>
      </c>
      <c r="AN2181" s="72">
        <v>17300</v>
      </c>
      <c r="AO2181" s="72">
        <v>1691</v>
      </c>
      <c r="AP2181" s="72">
        <v>1694</v>
      </c>
      <c r="AQ2181" s="72">
        <v>1668</v>
      </c>
      <c r="AR2181" s="72">
        <v>1683</v>
      </c>
      <c r="AS2181" s="72">
        <v>48900</v>
      </c>
      <c r="AT2181" s="72">
        <v>1677</v>
      </c>
      <c r="AU2181" s="72">
        <v>1685</v>
      </c>
      <c r="AV2181" s="72">
        <v>1668</v>
      </c>
      <c r="AW2181" s="72">
        <v>1671</v>
      </c>
      <c r="AX2181" s="72">
        <v>37900</v>
      </c>
      <c r="AY2181" s="72">
        <v>1668</v>
      </c>
      <c r="AZ2181" s="72">
        <v>1669</v>
      </c>
      <c r="BA2181" s="72">
        <v>1658</v>
      </c>
      <c r="BB2181" s="72">
        <v>1660</v>
      </c>
      <c r="BC2181" s="72">
        <v>18100</v>
      </c>
    </row>
    <row r="2182" spans="1:55" s="72" customFormat="1" ht="15">
      <c r="A2182" s="15" t="s">
        <v>18</v>
      </c>
      <c r="B2182" s="30">
        <v>15</v>
      </c>
      <c r="C2182" s="30">
        <v>8043</v>
      </c>
      <c r="D2182" s="10" t="s">
        <v>1261</v>
      </c>
      <c r="E2182" s="15" t="s">
        <v>20</v>
      </c>
      <c r="F2182" s="15" t="s">
        <v>1257</v>
      </c>
      <c r="G2182" s="50">
        <v>5890</v>
      </c>
      <c r="H2182" s="50">
        <v>310</v>
      </c>
      <c r="I2182" s="58">
        <v>5.5599999999999997E-2</v>
      </c>
      <c r="J2182" s="50">
        <v>105500</v>
      </c>
      <c r="K2182" s="50">
        <v>5970</v>
      </c>
      <c r="L2182" s="53">
        <v>5750</v>
      </c>
      <c r="M2182" s="63">
        <f t="shared" si="247"/>
        <v>0.36363636363636365</v>
      </c>
      <c r="N2182" s="42" t="str">
        <f>IFERROR(VLOOKUP(C2182, マスタ!$E$2:$G$33, 3, TRUE), "")</f>
        <v>商業</v>
      </c>
      <c r="O2182" s="15" t="str">
        <f>IF(F2182 = "", "", TEXT( WORKDAY(TEXT(LEFT(F2182, FIND("(", F2182) - 1), "yyyy/mm/dd"), 1, マスタ!$A$2:$A$106), "yyyymmdd"))</f>
        <v>20171010</v>
      </c>
      <c r="P2182" s="16">
        <v>43018</v>
      </c>
      <c r="Q2182" s="56">
        <v>5810</v>
      </c>
      <c r="R2182" s="56">
        <v>5850</v>
      </c>
      <c r="S2182" s="56">
        <v>5670</v>
      </c>
      <c r="T2182" s="15" t="str">
        <f t="shared" si="248"/>
        <v>無</v>
      </c>
      <c r="U2182" s="15" t="str">
        <f t="shared" si="249"/>
        <v>有</v>
      </c>
      <c r="V2182" s="67">
        <f t="shared" si="250"/>
        <v>-1.358234295415961E-2</v>
      </c>
      <c r="W2182" s="17" t="s">
        <v>966</v>
      </c>
      <c r="X2182" s="46">
        <v>-58</v>
      </c>
      <c r="Y2182" s="71">
        <f t="shared" si="251"/>
        <v>-9.8471986417657043</v>
      </c>
      <c r="Z2182" s="72">
        <v>5810</v>
      </c>
      <c r="AA2182" s="72">
        <v>5850</v>
      </c>
      <c r="AB2182" s="72">
        <v>5760</v>
      </c>
      <c r="AC2182" s="72">
        <v>5760</v>
      </c>
      <c r="AD2182" s="72">
        <v>7800</v>
      </c>
      <c r="AE2182" s="72">
        <v>5750</v>
      </c>
      <c r="AF2182" s="72">
        <v>5750</v>
      </c>
      <c r="AG2182" s="72">
        <v>5710</v>
      </c>
      <c r="AH2182" s="72">
        <v>5740</v>
      </c>
      <c r="AI2182" s="72">
        <v>6400</v>
      </c>
      <c r="AJ2182" s="72">
        <v>5740</v>
      </c>
      <c r="AK2182" s="72">
        <v>5750</v>
      </c>
      <c r="AL2182" s="72">
        <v>5690</v>
      </c>
      <c r="AM2182" s="72">
        <v>5690</v>
      </c>
      <c r="AN2182" s="72">
        <v>5200</v>
      </c>
      <c r="AO2182" s="72">
        <v>5690</v>
      </c>
      <c r="AP2182" s="72">
        <v>5710</v>
      </c>
      <c r="AQ2182" s="72">
        <v>5690</v>
      </c>
      <c r="AR2182" s="72">
        <v>5710</v>
      </c>
      <c r="AS2182" s="72">
        <v>900</v>
      </c>
      <c r="AT2182" s="72">
        <v>5720</v>
      </c>
      <c r="AU2182" s="72">
        <v>5720</v>
      </c>
      <c r="AV2182" s="72">
        <v>5680</v>
      </c>
      <c r="AW2182" s="72">
        <v>5690</v>
      </c>
      <c r="AX2182" s="72">
        <v>3200</v>
      </c>
      <c r="AY2182" s="72">
        <v>5680</v>
      </c>
      <c r="AZ2182" s="72">
        <v>5690</v>
      </c>
      <c r="BA2182" s="72">
        <v>5680</v>
      </c>
      <c r="BB2182" s="72">
        <v>5690</v>
      </c>
      <c r="BC2182" s="72">
        <v>800</v>
      </c>
    </row>
    <row r="2183" spans="1:55" s="72" customFormat="1" ht="15">
      <c r="A2183" s="15" t="s">
        <v>18</v>
      </c>
      <c r="B2183" s="30">
        <v>16</v>
      </c>
      <c r="C2183" s="30">
        <v>4100</v>
      </c>
      <c r="D2183" s="10" t="s">
        <v>1262</v>
      </c>
      <c r="E2183" s="15" t="s">
        <v>20</v>
      </c>
      <c r="F2183" s="15" t="s">
        <v>1257</v>
      </c>
      <c r="G2183" s="50">
        <v>4720</v>
      </c>
      <c r="H2183" s="50">
        <v>245</v>
      </c>
      <c r="I2183" s="58">
        <v>5.4699999999999999E-2</v>
      </c>
      <c r="J2183" s="50">
        <v>251500</v>
      </c>
      <c r="K2183" s="50">
        <v>4735</v>
      </c>
      <c r="L2183" s="53">
        <v>4515</v>
      </c>
      <c r="M2183" s="63">
        <f t="shared" si="247"/>
        <v>6.8181818181818177E-2</v>
      </c>
      <c r="N2183" s="42" t="str">
        <f>IFERROR(VLOOKUP(C2183, マスタ!$E$2:$G$33, 3, TRUE), "")</f>
        <v>化学・医薬品</v>
      </c>
      <c r="O2183" s="15" t="str">
        <f>IF(F2183 = "", "", TEXT( WORKDAY(TEXT(LEFT(F2183, FIND("(", F2183) - 1), "yyyy/mm/dd"), 1, マスタ!$A$2:$A$106), "yyyymmdd"))</f>
        <v>20171010</v>
      </c>
      <c r="P2183" s="16">
        <v>43018</v>
      </c>
      <c r="Q2183" s="56">
        <v>4720</v>
      </c>
      <c r="R2183" s="56">
        <v>4775</v>
      </c>
      <c r="S2183" s="56">
        <v>4630</v>
      </c>
      <c r="T2183" s="15" t="str">
        <f t="shared" si="248"/>
        <v>有</v>
      </c>
      <c r="U2183" s="15" t="str">
        <f t="shared" si="249"/>
        <v>有</v>
      </c>
      <c r="V2183" s="67">
        <f t="shared" si="250"/>
        <v>0</v>
      </c>
      <c r="W2183" s="17" t="s">
        <v>966</v>
      </c>
      <c r="X2183" s="46">
        <v>-47</v>
      </c>
      <c r="Y2183" s="71">
        <f t="shared" si="251"/>
        <v>-9.9576271186440675</v>
      </c>
      <c r="Z2183" s="72">
        <v>4720</v>
      </c>
      <c r="AA2183" s="72">
        <v>4775</v>
      </c>
      <c r="AB2183" s="72">
        <v>4700</v>
      </c>
      <c r="AC2183" s="72">
        <v>4700</v>
      </c>
      <c r="AD2183" s="72">
        <v>16900</v>
      </c>
      <c r="AE2183" s="72">
        <v>4700</v>
      </c>
      <c r="AF2183" s="72">
        <v>4715</v>
      </c>
      <c r="AG2183" s="72">
        <v>4700</v>
      </c>
      <c r="AH2183" s="72">
        <v>4700</v>
      </c>
      <c r="AI2183" s="72">
        <v>2400</v>
      </c>
      <c r="AJ2183" s="72">
        <v>4700</v>
      </c>
      <c r="AK2183" s="72">
        <v>4715</v>
      </c>
      <c r="AL2183" s="72">
        <v>4660</v>
      </c>
      <c r="AM2183" s="72">
        <v>4660</v>
      </c>
      <c r="AN2183" s="72">
        <v>3200</v>
      </c>
      <c r="AO2183" s="72">
        <v>4655</v>
      </c>
      <c r="AP2183" s="72">
        <v>4665</v>
      </c>
      <c r="AQ2183" s="72">
        <v>4630</v>
      </c>
      <c r="AR2183" s="72">
        <v>4665</v>
      </c>
      <c r="AS2183" s="72">
        <v>4700</v>
      </c>
      <c r="AT2183" s="72">
        <v>4675</v>
      </c>
      <c r="AU2183" s="72">
        <v>4675</v>
      </c>
      <c r="AV2183" s="72">
        <v>4660</v>
      </c>
      <c r="AW2183" s="72">
        <v>4660</v>
      </c>
      <c r="AX2183" s="72">
        <v>1700</v>
      </c>
      <c r="AY2183" s="72">
        <v>4660</v>
      </c>
      <c r="AZ2183" s="72">
        <v>4670</v>
      </c>
      <c r="BA2183" s="72">
        <v>4660</v>
      </c>
      <c r="BB2183" s="72">
        <v>4670</v>
      </c>
      <c r="BC2183" s="72">
        <v>600</v>
      </c>
    </row>
    <row r="2184" spans="1:55" s="72" customFormat="1" ht="27">
      <c r="A2184" s="15" t="s">
        <v>18</v>
      </c>
      <c r="B2184" s="30">
        <v>17</v>
      </c>
      <c r="C2184" s="30">
        <v>6615</v>
      </c>
      <c r="D2184" s="10" t="s">
        <v>122</v>
      </c>
      <c r="E2184" s="15" t="s">
        <v>20</v>
      </c>
      <c r="F2184" s="15" t="s">
        <v>1257</v>
      </c>
      <c r="G2184" s="50">
        <v>2295</v>
      </c>
      <c r="H2184" s="50">
        <v>115</v>
      </c>
      <c r="I2184" s="58">
        <v>5.28E-2</v>
      </c>
      <c r="J2184" s="50">
        <v>71900</v>
      </c>
      <c r="K2184" s="50">
        <v>2310</v>
      </c>
      <c r="L2184" s="53">
        <v>2205</v>
      </c>
      <c r="M2184" s="63">
        <f t="shared" si="247"/>
        <v>0.14285714285714285</v>
      </c>
      <c r="N2184" s="42" t="str">
        <f>IFERROR(VLOOKUP(C2184, マスタ!$E$2:$G$33, 3, TRUE), "")</f>
        <v>電気</v>
      </c>
      <c r="O2184" s="15" t="str">
        <f>IF(F2184 = "", "", TEXT( WORKDAY(TEXT(LEFT(F2184, FIND("(", F2184) - 1), "yyyy/mm/dd"), 1, マスタ!$A$2:$A$106), "yyyymmdd"))</f>
        <v>20171010</v>
      </c>
      <c r="P2184" s="16">
        <v>43018</v>
      </c>
      <c r="Q2184" s="56">
        <v>2285</v>
      </c>
      <c r="R2184" s="56">
        <v>2345</v>
      </c>
      <c r="S2184" s="56">
        <v>2254</v>
      </c>
      <c r="T2184" s="15" t="str">
        <f t="shared" si="248"/>
        <v>有</v>
      </c>
      <c r="U2184" s="15" t="str">
        <f t="shared" si="249"/>
        <v>有</v>
      </c>
      <c r="V2184" s="67">
        <f t="shared" si="250"/>
        <v>-4.3572984749454813E-3</v>
      </c>
      <c r="W2184" s="17" t="s">
        <v>966</v>
      </c>
      <c r="X2184" s="46">
        <v>-22</v>
      </c>
      <c r="Y2184" s="71">
        <f t="shared" si="251"/>
        <v>-9.5860566448801752</v>
      </c>
      <c r="Z2184" s="72">
        <v>2285</v>
      </c>
      <c r="AA2184" s="72">
        <v>2285</v>
      </c>
      <c r="AB2184" s="72">
        <v>2273</v>
      </c>
      <c r="AC2184" s="72">
        <v>2274</v>
      </c>
      <c r="AD2184" s="72">
        <v>2500</v>
      </c>
      <c r="AE2184" s="72">
        <v>2269</v>
      </c>
      <c r="AF2184" s="72">
        <v>2269</v>
      </c>
      <c r="AG2184" s="72">
        <v>2266</v>
      </c>
      <c r="AH2184" s="72">
        <v>2266</v>
      </c>
      <c r="AI2184" s="72">
        <v>500</v>
      </c>
      <c r="AJ2184" s="72">
        <v>2263</v>
      </c>
      <c r="AK2184" s="72">
        <v>2263</v>
      </c>
      <c r="AL2184" s="72">
        <v>2260</v>
      </c>
      <c r="AM2184" s="72">
        <v>2260</v>
      </c>
      <c r="AN2184" s="72">
        <v>800</v>
      </c>
      <c r="AO2184" s="72">
        <v>2258</v>
      </c>
      <c r="AP2184" s="72">
        <v>2268</v>
      </c>
      <c r="AQ2184" s="72">
        <v>2254</v>
      </c>
      <c r="AR2184" s="72">
        <v>2268</v>
      </c>
      <c r="AS2184" s="72">
        <v>2200</v>
      </c>
      <c r="AT2184" s="72">
        <v>2269</v>
      </c>
      <c r="AU2184" s="72">
        <v>2273</v>
      </c>
      <c r="AV2184" s="72">
        <v>2262</v>
      </c>
      <c r="AW2184" s="72">
        <v>2263</v>
      </c>
      <c r="AX2184" s="72">
        <v>1500</v>
      </c>
      <c r="AY2184" s="72">
        <v>2264</v>
      </c>
      <c r="AZ2184" s="72">
        <v>2283</v>
      </c>
      <c r="BA2184" s="72">
        <v>2264</v>
      </c>
      <c r="BB2184" s="72">
        <v>2283</v>
      </c>
      <c r="BC2184" s="72">
        <v>1700</v>
      </c>
    </row>
    <row r="2185" spans="1:55" s="72" customFormat="1" ht="15">
      <c r="A2185" s="15" t="s">
        <v>18</v>
      </c>
      <c r="B2185" s="30">
        <v>18</v>
      </c>
      <c r="C2185" s="30">
        <v>7594</v>
      </c>
      <c r="D2185" s="10" t="s">
        <v>1263</v>
      </c>
      <c r="E2185" s="15" t="s">
        <v>20</v>
      </c>
      <c r="F2185" s="15" t="s">
        <v>1257</v>
      </c>
      <c r="G2185" s="50">
        <v>2004</v>
      </c>
      <c r="H2185" s="50">
        <v>98</v>
      </c>
      <c r="I2185" s="58">
        <v>5.1400000000000001E-2</v>
      </c>
      <c r="J2185" s="50">
        <v>84900</v>
      </c>
      <c r="K2185" s="50">
        <v>2015</v>
      </c>
      <c r="L2185" s="53">
        <v>1915</v>
      </c>
      <c r="M2185" s="63">
        <f t="shared" si="247"/>
        <v>0.11</v>
      </c>
      <c r="N2185" s="42" t="str">
        <f>IFERROR(VLOOKUP(C2185, マスタ!$E$2:$G$33, 3, TRUE), "")</f>
        <v>75</v>
      </c>
      <c r="O2185" s="15" t="str">
        <f>IF(F2185 = "", "", TEXT( WORKDAY(TEXT(LEFT(F2185, FIND("(", F2185) - 1), "yyyy/mm/dd"), 1, マスタ!$A$2:$A$106), "yyyymmdd"))</f>
        <v>20171010</v>
      </c>
      <c r="P2185" s="16">
        <v>43018</v>
      </c>
      <c r="Q2185" s="56">
        <v>2031</v>
      </c>
      <c r="R2185" s="56">
        <v>2045</v>
      </c>
      <c r="S2185" s="56">
        <v>1985</v>
      </c>
      <c r="T2185" s="15" t="str">
        <f t="shared" si="248"/>
        <v>無</v>
      </c>
      <c r="U2185" s="15" t="str">
        <f t="shared" si="249"/>
        <v>有</v>
      </c>
      <c r="V2185" s="67">
        <f t="shared" si="250"/>
        <v>1.3473053892215647E-2</v>
      </c>
      <c r="W2185" s="17" t="s">
        <v>966</v>
      </c>
      <c r="X2185" s="46">
        <v>-20</v>
      </c>
      <c r="Y2185" s="71">
        <f t="shared" si="251"/>
        <v>-9.9800399201596814</v>
      </c>
      <c r="Z2185" s="72">
        <v>2031</v>
      </c>
      <c r="AA2185" s="72">
        <v>2045</v>
      </c>
      <c r="AB2185" s="72">
        <v>2023</v>
      </c>
      <c r="AC2185" s="72">
        <v>2030</v>
      </c>
      <c r="AD2185" s="72">
        <v>13300</v>
      </c>
      <c r="AE2185" s="72">
        <v>2037</v>
      </c>
      <c r="AF2185" s="72">
        <v>2039</v>
      </c>
      <c r="AG2185" s="72">
        <v>2029</v>
      </c>
      <c r="AH2185" s="72">
        <v>2029</v>
      </c>
      <c r="AI2185" s="72">
        <v>5100</v>
      </c>
      <c r="AJ2185" s="72">
        <v>2026</v>
      </c>
      <c r="AK2185" s="72">
        <v>2026</v>
      </c>
      <c r="AL2185" s="72">
        <v>2010</v>
      </c>
      <c r="AM2185" s="72">
        <v>2010</v>
      </c>
      <c r="AN2185" s="72">
        <v>1200</v>
      </c>
      <c r="AO2185" s="72">
        <v>2006</v>
      </c>
      <c r="AP2185" s="72">
        <v>2006</v>
      </c>
      <c r="AQ2185" s="72">
        <v>1987</v>
      </c>
      <c r="AR2185" s="72">
        <v>1987</v>
      </c>
      <c r="AS2185" s="72">
        <v>1300</v>
      </c>
      <c r="AT2185" s="72">
        <v>1990</v>
      </c>
      <c r="AU2185" s="72">
        <v>1990</v>
      </c>
      <c r="AV2185" s="72">
        <v>1985</v>
      </c>
      <c r="AW2185" s="72">
        <v>1985</v>
      </c>
      <c r="AX2185" s="72">
        <v>400</v>
      </c>
      <c r="AY2185" s="72">
        <v>1987</v>
      </c>
      <c r="AZ2185" s="72">
        <v>1992</v>
      </c>
      <c r="BA2185" s="72">
        <v>1987</v>
      </c>
      <c r="BB2185" s="72">
        <v>1992</v>
      </c>
      <c r="BC2185" s="72">
        <v>200</v>
      </c>
    </row>
    <row r="2186" spans="1:55" s="72" customFormat="1" ht="15">
      <c r="A2186" s="15" t="s">
        <v>18</v>
      </c>
      <c r="B2186" s="30">
        <v>20</v>
      </c>
      <c r="C2186" s="30">
        <v>4228</v>
      </c>
      <c r="D2186" s="10" t="s">
        <v>975</v>
      </c>
      <c r="E2186" s="15" t="s">
        <v>20</v>
      </c>
      <c r="F2186" s="15" t="s">
        <v>1257</v>
      </c>
      <c r="G2186" s="50">
        <v>1400</v>
      </c>
      <c r="H2186" s="50">
        <v>68</v>
      </c>
      <c r="I2186" s="58">
        <v>5.11E-2</v>
      </c>
      <c r="J2186" s="50">
        <v>247000</v>
      </c>
      <c r="K2186" s="50">
        <v>1403</v>
      </c>
      <c r="L2186" s="53">
        <v>1332</v>
      </c>
      <c r="M2186" s="63">
        <f t="shared" si="247"/>
        <v>4.2253521126760563E-2</v>
      </c>
      <c r="N2186" s="42" t="str">
        <f>IFERROR(VLOOKUP(C2186, マスタ!$E$2:$G$33, 3, TRUE), "")</f>
        <v>化学・医薬品</v>
      </c>
      <c r="O2186" s="15" t="str">
        <f>IF(F2186 = "", "", TEXT( WORKDAY(TEXT(LEFT(F2186, FIND("(", F2186) - 1), "yyyy/mm/dd"), 1, マスタ!$A$2:$A$106), "yyyymmdd"))</f>
        <v>20171010</v>
      </c>
      <c r="P2186" s="16">
        <v>43018</v>
      </c>
      <c r="Q2186" s="56">
        <v>1386</v>
      </c>
      <c r="R2186" s="56">
        <v>1463</v>
      </c>
      <c r="S2186" s="56">
        <v>1365</v>
      </c>
      <c r="T2186" s="15" t="str">
        <f t="shared" si="248"/>
        <v>有</v>
      </c>
      <c r="U2186" s="15" t="str">
        <f t="shared" si="249"/>
        <v>有</v>
      </c>
      <c r="V2186" s="67">
        <f t="shared" si="250"/>
        <v>-1.0000000000000009E-2</v>
      </c>
      <c r="W2186" s="17" t="s">
        <v>966</v>
      </c>
      <c r="X2186" s="46">
        <v>-14</v>
      </c>
      <c r="Y2186" s="71">
        <f t="shared" si="251"/>
        <v>-10</v>
      </c>
      <c r="Z2186" s="72">
        <v>1386</v>
      </c>
      <c r="AA2186" s="72">
        <v>1386</v>
      </c>
      <c r="AB2186" s="72">
        <v>1365</v>
      </c>
      <c r="AC2186" s="72">
        <v>1377</v>
      </c>
      <c r="AD2186" s="72">
        <v>20500</v>
      </c>
      <c r="AE2186" s="72">
        <v>1379</v>
      </c>
      <c r="AF2186" s="72">
        <v>1388</v>
      </c>
      <c r="AG2186" s="72">
        <v>1378</v>
      </c>
      <c r="AH2186" s="72">
        <v>1388</v>
      </c>
      <c r="AI2186" s="72">
        <v>3600</v>
      </c>
      <c r="AJ2186" s="72">
        <v>1389</v>
      </c>
      <c r="AK2186" s="72">
        <v>1394</v>
      </c>
      <c r="AL2186" s="72">
        <v>1384</v>
      </c>
      <c r="AM2186" s="72">
        <v>1388</v>
      </c>
      <c r="AN2186" s="72">
        <v>4700</v>
      </c>
      <c r="AO2186" s="72">
        <v>1389</v>
      </c>
      <c r="AP2186" s="72">
        <v>1398</v>
      </c>
      <c r="AQ2186" s="72">
        <v>1389</v>
      </c>
      <c r="AR2186" s="72">
        <v>1396</v>
      </c>
      <c r="AS2186" s="72">
        <v>5700</v>
      </c>
      <c r="AT2186" s="72">
        <v>1396</v>
      </c>
      <c r="AU2186" s="72">
        <v>1398</v>
      </c>
      <c r="AV2186" s="72">
        <v>1396</v>
      </c>
      <c r="AW2186" s="72">
        <v>1397</v>
      </c>
      <c r="AX2186" s="72">
        <v>1000</v>
      </c>
      <c r="AY2186" s="72">
        <v>1396</v>
      </c>
      <c r="AZ2186" s="72">
        <v>1410</v>
      </c>
      <c r="BA2186" s="72">
        <v>1393</v>
      </c>
      <c r="BB2186" s="72">
        <v>1402</v>
      </c>
      <c r="BC2186" s="72">
        <v>14600</v>
      </c>
    </row>
    <row r="2187" spans="1:55" s="72" customFormat="1" ht="27">
      <c r="A2187" s="15" t="s">
        <v>18</v>
      </c>
      <c r="B2187" s="30">
        <v>21</v>
      </c>
      <c r="C2187" s="30">
        <v>4346</v>
      </c>
      <c r="D2187" s="10" t="s">
        <v>491</v>
      </c>
      <c r="E2187" s="15" t="s">
        <v>20</v>
      </c>
      <c r="F2187" s="15" t="s">
        <v>1257</v>
      </c>
      <c r="G2187" s="50">
        <v>2209</v>
      </c>
      <c r="H2187" s="50">
        <v>105</v>
      </c>
      <c r="I2187" s="58">
        <v>4.99E-2</v>
      </c>
      <c r="J2187" s="50">
        <v>109700</v>
      </c>
      <c r="K2187" s="50">
        <v>2232</v>
      </c>
      <c r="L2187" s="53">
        <v>2115</v>
      </c>
      <c r="M2187" s="63">
        <f t="shared" si="247"/>
        <v>0.19658119658119658</v>
      </c>
      <c r="N2187" s="42" t="str">
        <f>IFERROR(VLOOKUP(C2187, マスタ!$E$2:$G$33, 3, TRUE), "")</f>
        <v>化学・医薬品</v>
      </c>
      <c r="O2187" s="15" t="str">
        <f>IF(F2187 = "", "", TEXT( WORKDAY(TEXT(LEFT(F2187, FIND("(", F2187) - 1), "yyyy/mm/dd"), 1, マスタ!$A$2:$A$106), "yyyymmdd"))</f>
        <v>20171010</v>
      </c>
      <c r="P2187" s="16">
        <v>43018</v>
      </c>
      <c r="Q2187" s="56">
        <v>2218</v>
      </c>
      <c r="R2187" s="56">
        <v>2227</v>
      </c>
      <c r="S2187" s="56">
        <v>2142</v>
      </c>
      <c r="T2187" s="15" t="str">
        <f t="shared" si="248"/>
        <v>無</v>
      </c>
      <c r="U2187" s="15" t="str">
        <f t="shared" si="249"/>
        <v>有</v>
      </c>
      <c r="V2187" s="67">
        <f t="shared" si="250"/>
        <v>4.0742417383430318E-3</v>
      </c>
      <c r="W2187" s="17" t="s">
        <v>969</v>
      </c>
      <c r="X2187" s="46">
        <v>-17</v>
      </c>
      <c r="Y2187" s="71">
        <f t="shared" si="251"/>
        <v>-7.6957899502037126</v>
      </c>
      <c r="Z2187" s="72">
        <v>2218</v>
      </c>
      <c r="AA2187" s="72">
        <v>2219</v>
      </c>
      <c r="AB2187" s="72">
        <v>2202</v>
      </c>
      <c r="AC2187" s="72">
        <v>2218</v>
      </c>
      <c r="AD2187" s="72">
        <v>13400</v>
      </c>
      <c r="AE2187" s="72">
        <v>2218</v>
      </c>
      <c r="AF2187" s="72">
        <v>2227</v>
      </c>
      <c r="AG2187" s="72">
        <v>2214</v>
      </c>
      <c r="AH2187" s="72">
        <v>2220</v>
      </c>
      <c r="AI2187" s="72">
        <v>3800</v>
      </c>
      <c r="AJ2187" s="72">
        <v>2216</v>
      </c>
      <c r="AK2187" s="72">
        <v>2216</v>
      </c>
      <c r="AL2187" s="72">
        <v>2201</v>
      </c>
      <c r="AM2187" s="72">
        <v>2201</v>
      </c>
      <c r="AN2187" s="72">
        <v>900</v>
      </c>
      <c r="AO2187" s="72">
        <v>2201</v>
      </c>
      <c r="AP2187" s="72">
        <v>2207</v>
      </c>
      <c r="AQ2187" s="72">
        <v>2197</v>
      </c>
      <c r="AR2187" s="72">
        <v>2199</v>
      </c>
      <c r="AS2187" s="72">
        <v>2500</v>
      </c>
      <c r="AT2187" s="72">
        <v>2199</v>
      </c>
      <c r="AU2187" s="72">
        <v>2204</v>
      </c>
      <c r="AV2187" s="72">
        <v>2199</v>
      </c>
      <c r="AW2187" s="72">
        <v>2201</v>
      </c>
      <c r="AX2187" s="72">
        <v>300</v>
      </c>
      <c r="AY2187" s="72">
        <v>2201</v>
      </c>
      <c r="AZ2187" s="72">
        <v>2205</v>
      </c>
      <c r="BA2187" s="72">
        <v>2179</v>
      </c>
      <c r="BB2187" s="72">
        <v>2183</v>
      </c>
      <c r="BC2187" s="72">
        <v>5900</v>
      </c>
    </row>
    <row r="2188" spans="1:55" s="72" customFormat="1" ht="15">
      <c r="A2188" s="15" t="s">
        <v>18</v>
      </c>
      <c r="B2188" s="30">
        <v>22</v>
      </c>
      <c r="C2188" s="30">
        <v>6804</v>
      </c>
      <c r="D2188" s="10" t="s">
        <v>363</v>
      </c>
      <c r="E2188" s="15" t="s">
        <v>20</v>
      </c>
      <c r="F2188" s="15" t="s">
        <v>1257</v>
      </c>
      <c r="G2188" s="50">
        <v>1905</v>
      </c>
      <c r="H2188" s="50">
        <v>90</v>
      </c>
      <c r="I2188" s="58">
        <v>4.9599999999999998E-2</v>
      </c>
      <c r="J2188" s="50">
        <v>1447000</v>
      </c>
      <c r="K2188" s="50">
        <v>1915</v>
      </c>
      <c r="L2188" s="53">
        <v>1835</v>
      </c>
      <c r="M2188" s="63">
        <f t="shared" si="247"/>
        <v>0.125</v>
      </c>
      <c r="N2188" s="42" t="str">
        <f>IFERROR(VLOOKUP(C2188, マスタ!$E$2:$G$33, 3, TRUE), "")</f>
        <v>電気</v>
      </c>
      <c r="O2188" s="15" t="str">
        <f>IF(F2188 = "", "", TEXT( WORKDAY(TEXT(LEFT(F2188, FIND("(", F2188) - 1), "yyyy/mm/dd"), 1, マスタ!$A$2:$A$106), "yyyymmdd"))</f>
        <v>20171010</v>
      </c>
      <c r="P2188" s="16">
        <v>43018</v>
      </c>
      <c r="Q2188" s="56">
        <v>1905</v>
      </c>
      <c r="R2188" s="56">
        <v>1915</v>
      </c>
      <c r="S2188" s="56">
        <v>1881</v>
      </c>
      <c r="T2188" s="15" t="str">
        <f t="shared" si="248"/>
        <v>無</v>
      </c>
      <c r="U2188" s="15" t="str">
        <f t="shared" si="249"/>
        <v>有</v>
      </c>
      <c r="V2188" s="67">
        <f t="shared" si="250"/>
        <v>0</v>
      </c>
      <c r="W2188" s="17" t="s">
        <v>966</v>
      </c>
      <c r="X2188" s="46">
        <v>-19</v>
      </c>
      <c r="Y2188" s="71">
        <f t="shared" si="251"/>
        <v>-9.9737532808398957</v>
      </c>
      <c r="Z2188" s="72">
        <v>1905</v>
      </c>
      <c r="AA2188" s="72">
        <v>1908</v>
      </c>
      <c r="AB2188" s="72">
        <v>1885</v>
      </c>
      <c r="AC2188" s="72">
        <v>1887</v>
      </c>
      <c r="AD2188" s="72">
        <v>68600</v>
      </c>
      <c r="AE2188" s="72">
        <v>1886</v>
      </c>
      <c r="AF2188" s="72">
        <v>1889</v>
      </c>
      <c r="AG2188" s="72">
        <v>1881</v>
      </c>
      <c r="AH2188" s="72">
        <v>1885</v>
      </c>
      <c r="AI2188" s="72">
        <v>20700</v>
      </c>
      <c r="AJ2188" s="72">
        <v>1884</v>
      </c>
      <c r="AK2188" s="72">
        <v>1893</v>
      </c>
      <c r="AL2188" s="72">
        <v>1882</v>
      </c>
      <c r="AM2188" s="72">
        <v>1890</v>
      </c>
      <c r="AN2188" s="72">
        <v>36800</v>
      </c>
      <c r="AO2188" s="72">
        <v>1887</v>
      </c>
      <c r="AP2188" s="72">
        <v>1899</v>
      </c>
      <c r="AQ2188" s="72">
        <v>1887</v>
      </c>
      <c r="AR2188" s="72">
        <v>1898</v>
      </c>
      <c r="AS2188" s="72">
        <v>10000</v>
      </c>
      <c r="AT2188" s="72">
        <v>1897</v>
      </c>
      <c r="AU2188" s="72">
        <v>1910</v>
      </c>
      <c r="AV2188" s="72">
        <v>1897</v>
      </c>
      <c r="AW2188" s="72">
        <v>1909</v>
      </c>
      <c r="AX2188" s="72">
        <v>23400</v>
      </c>
      <c r="AY2188" s="72">
        <v>1909</v>
      </c>
      <c r="AZ2188" s="72">
        <v>1915</v>
      </c>
      <c r="BA2188" s="72">
        <v>1908</v>
      </c>
      <c r="BB2188" s="72">
        <v>1910</v>
      </c>
      <c r="BC2188" s="72">
        <v>18600</v>
      </c>
    </row>
    <row r="2189" spans="1:55" s="72" customFormat="1" ht="15">
      <c r="A2189" s="15" t="s">
        <v>18</v>
      </c>
      <c r="B2189" s="30">
        <v>23</v>
      </c>
      <c r="C2189" s="30">
        <v>8923</v>
      </c>
      <c r="D2189" s="10" t="s">
        <v>1264</v>
      </c>
      <c r="E2189" s="15" t="s">
        <v>20</v>
      </c>
      <c r="F2189" s="15" t="s">
        <v>1257</v>
      </c>
      <c r="G2189" s="50">
        <v>1061</v>
      </c>
      <c r="H2189" s="50">
        <v>48</v>
      </c>
      <c r="I2189" s="58">
        <v>4.7399999999999998E-2</v>
      </c>
      <c r="J2189" s="50">
        <v>1022900</v>
      </c>
      <c r="K2189" s="50">
        <v>1070</v>
      </c>
      <c r="L2189" s="53">
        <v>1005</v>
      </c>
      <c r="M2189" s="63">
        <f t="shared" si="247"/>
        <v>0.13846153846153847</v>
      </c>
      <c r="N2189" s="42" t="str">
        <f>IFERROR(VLOOKUP(C2189, マスタ!$E$2:$G$33, 3, TRUE), "")</f>
        <v>不動産</v>
      </c>
      <c r="O2189" s="15" t="str">
        <f>IF(F2189 = "", "", TEXT( WORKDAY(TEXT(LEFT(F2189, FIND("(", F2189) - 1), "yyyy/mm/dd"), 1, マスタ!$A$2:$A$106), "yyyymmdd"))</f>
        <v>20171010</v>
      </c>
      <c r="P2189" s="16">
        <v>43018</v>
      </c>
      <c r="Q2189" s="56">
        <v>1080</v>
      </c>
      <c r="R2189" s="56">
        <v>1105</v>
      </c>
      <c r="S2189" s="56">
        <v>1067</v>
      </c>
      <c r="T2189" s="15" t="str">
        <f t="shared" si="248"/>
        <v>有</v>
      </c>
      <c r="U2189" s="15" t="str">
        <f t="shared" si="249"/>
        <v>有</v>
      </c>
      <c r="V2189" s="67">
        <f t="shared" si="250"/>
        <v>1.7907634307257281E-2</v>
      </c>
      <c r="W2189" s="17" t="s">
        <v>966</v>
      </c>
      <c r="X2189" s="46">
        <v>-10</v>
      </c>
      <c r="Y2189" s="71">
        <f t="shared" si="251"/>
        <v>-9.4250706880301589</v>
      </c>
      <c r="Z2189" s="72">
        <v>1080</v>
      </c>
      <c r="AA2189" s="72">
        <v>1093</v>
      </c>
      <c r="AB2189" s="72">
        <v>1067</v>
      </c>
      <c r="AC2189" s="72">
        <v>1087</v>
      </c>
      <c r="AD2189" s="72">
        <v>88600</v>
      </c>
      <c r="AE2189" s="72">
        <v>1087</v>
      </c>
      <c r="AF2189" s="72">
        <v>1092</v>
      </c>
      <c r="AG2189" s="72">
        <v>1077</v>
      </c>
      <c r="AH2189" s="72">
        <v>1079</v>
      </c>
      <c r="AI2189" s="72">
        <v>18500</v>
      </c>
      <c r="AJ2189" s="72">
        <v>1079</v>
      </c>
      <c r="AK2189" s="72">
        <v>1082</v>
      </c>
      <c r="AL2189" s="72">
        <v>1072</v>
      </c>
      <c r="AM2189" s="72">
        <v>1072</v>
      </c>
      <c r="AN2189" s="72">
        <v>17800</v>
      </c>
      <c r="AO2189" s="72">
        <v>1072</v>
      </c>
      <c r="AP2189" s="72">
        <v>1080</v>
      </c>
      <c r="AQ2189" s="72">
        <v>1071</v>
      </c>
      <c r="AR2189" s="72">
        <v>1078</v>
      </c>
      <c r="AS2189" s="72">
        <v>12800</v>
      </c>
      <c r="AT2189" s="72">
        <v>1078</v>
      </c>
      <c r="AU2189" s="72">
        <v>1084</v>
      </c>
      <c r="AV2189" s="72">
        <v>1076</v>
      </c>
      <c r="AW2189" s="72">
        <v>1084</v>
      </c>
      <c r="AX2189" s="72">
        <v>8800</v>
      </c>
      <c r="AY2189" s="72">
        <v>1083</v>
      </c>
      <c r="AZ2189" s="72">
        <v>1091</v>
      </c>
      <c r="BA2189" s="72">
        <v>1083</v>
      </c>
      <c r="BB2189" s="72">
        <v>1090</v>
      </c>
      <c r="BC2189" s="72">
        <v>12100</v>
      </c>
    </row>
    <row r="2190" spans="1:55" s="72" customFormat="1" ht="15">
      <c r="A2190" s="15" t="s">
        <v>18</v>
      </c>
      <c r="B2190" s="30">
        <v>24</v>
      </c>
      <c r="C2190" s="30">
        <v>4343</v>
      </c>
      <c r="D2190" s="10" t="s">
        <v>385</v>
      </c>
      <c r="E2190" s="15" t="s">
        <v>20</v>
      </c>
      <c r="F2190" s="15" t="s">
        <v>1257</v>
      </c>
      <c r="G2190" s="50">
        <v>3890</v>
      </c>
      <c r="H2190" s="50">
        <v>175</v>
      </c>
      <c r="I2190" s="58">
        <v>4.7100000000000003E-2</v>
      </c>
      <c r="J2190" s="50">
        <v>218100</v>
      </c>
      <c r="K2190" s="50">
        <v>3975</v>
      </c>
      <c r="L2190" s="53">
        <v>3735</v>
      </c>
      <c r="M2190" s="63">
        <f t="shared" si="247"/>
        <v>0.35416666666666669</v>
      </c>
      <c r="N2190" s="42" t="str">
        <f>IFERROR(VLOOKUP(C2190, マスタ!$E$2:$G$33, 3, TRUE), "")</f>
        <v>化学・医薬品</v>
      </c>
      <c r="O2190" s="15" t="str">
        <f>IF(F2190 = "", "", TEXT( WORKDAY(TEXT(LEFT(F2190, FIND("(", F2190) - 1), "yyyy/mm/dd"), 1, マスタ!$A$2:$A$106), "yyyymmdd"))</f>
        <v>20171010</v>
      </c>
      <c r="P2190" s="16">
        <v>43018</v>
      </c>
      <c r="Q2190" s="56">
        <v>3995</v>
      </c>
      <c r="R2190" s="56">
        <v>4185</v>
      </c>
      <c r="S2190" s="56">
        <v>3965</v>
      </c>
      <c r="T2190" s="15" t="str">
        <f t="shared" si="248"/>
        <v>有</v>
      </c>
      <c r="U2190" s="15" t="str">
        <f t="shared" si="249"/>
        <v>無</v>
      </c>
      <c r="V2190" s="67">
        <f t="shared" si="250"/>
        <v>2.6992287917737778E-2</v>
      </c>
      <c r="W2190" s="17" t="s">
        <v>968</v>
      </c>
      <c r="X2190" s="46">
        <v>77</v>
      </c>
      <c r="Y2190" s="71">
        <f t="shared" si="251"/>
        <v>19.794344473007712</v>
      </c>
      <c r="Z2190" s="72">
        <v>3995</v>
      </c>
      <c r="AA2190" s="72">
        <v>4000</v>
      </c>
      <c r="AB2190" s="72">
        <v>3965</v>
      </c>
      <c r="AC2190" s="72">
        <v>3995</v>
      </c>
      <c r="AD2190" s="72">
        <v>19800</v>
      </c>
      <c r="AE2190" s="72">
        <v>3995</v>
      </c>
      <c r="AF2190" s="72">
        <v>4080</v>
      </c>
      <c r="AG2190" s="72">
        <v>3995</v>
      </c>
      <c r="AH2190" s="72">
        <v>4070</v>
      </c>
      <c r="AI2190" s="72">
        <v>17100</v>
      </c>
      <c r="AJ2190" s="72">
        <v>4080</v>
      </c>
      <c r="AK2190" s="72">
        <v>4120</v>
      </c>
      <c r="AL2190" s="72">
        <v>4015</v>
      </c>
      <c r="AM2190" s="72">
        <v>4015</v>
      </c>
      <c r="AN2190" s="72">
        <v>10700</v>
      </c>
      <c r="AO2190" s="72">
        <v>4025</v>
      </c>
      <c r="AP2190" s="72">
        <v>4185</v>
      </c>
      <c r="AQ2190" s="72">
        <v>4025</v>
      </c>
      <c r="AR2190" s="72">
        <v>4160</v>
      </c>
      <c r="AS2190" s="72">
        <v>7600</v>
      </c>
      <c r="AT2190" s="72">
        <v>4140</v>
      </c>
      <c r="AU2190" s="72">
        <v>4140</v>
      </c>
      <c r="AV2190" s="72">
        <v>4080</v>
      </c>
      <c r="AW2190" s="72">
        <v>4105</v>
      </c>
      <c r="AX2190" s="72">
        <v>1800</v>
      </c>
      <c r="AY2190" s="72">
        <v>4105</v>
      </c>
      <c r="AZ2190" s="72">
        <v>4110</v>
      </c>
      <c r="BA2190" s="72">
        <v>4105</v>
      </c>
      <c r="BB2190" s="72">
        <v>4110</v>
      </c>
      <c r="BC2190" s="72">
        <v>500</v>
      </c>
    </row>
    <row r="2191" spans="1:55" s="72" customFormat="1" ht="15">
      <c r="A2191" s="15" t="s">
        <v>18</v>
      </c>
      <c r="B2191" s="30">
        <v>25</v>
      </c>
      <c r="C2191" s="30">
        <v>3659</v>
      </c>
      <c r="D2191" s="10" t="s">
        <v>519</v>
      </c>
      <c r="E2191" s="15" t="s">
        <v>20</v>
      </c>
      <c r="F2191" s="15" t="s">
        <v>1257</v>
      </c>
      <c r="G2191" s="50">
        <v>3060</v>
      </c>
      <c r="H2191" s="50">
        <v>133</v>
      </c>
      <c r="I2191" s="58">
        <v>4.5400000000000003E-2</v>
      </c>
      <c r="J2191" s="50">
        <v>1103000</v>
      </c>
      <c r="K2191" s="50">
        <v>3080</v>
      </c>
      <c r="L2191" s="53">
        <v>2990</v>
      </c>
      <c r="M2191" s="63">
        <f t="shared" si="247"/>
        <v>0.22222222222222221</v>
      </c>
      <c r="N2191" s="42" t="str">
        <f>IFERROR(VLOOKUP(C2191, マスタ!$E$2:$G$33, 3, TRUE), "")</f>
        <v>36</v>
      </c>
      <c r="O2191" s="15" t="str">
        <f>IF(F2191 = "", "", TEXT( WORKDAY(TEXT(LEFT(F2191, FIND("(", F2191) - 1), "yyyy/mm/dd"), 1, マスタ!$A$2:$A$106), "yyyymmdd"))</f>
        <v>20171010</v>
      </c>
      <c r="P2191" s="16">
        <v>43018</v>
      </c>
      <c r="Q2191" s="56">
        <v>3105</v>
      </c>
      <c r="R2191" s="56">
        <v>3115</v>
      </c>
      <c r="S2191" s="56">
        <v>3055</v>
      </c>
      <c r="T2191" s="15" t="str">
        <f t="shared" si="248"/>
        <v>無</v>
      </c>
      <c r="U2191" s="15" t="str">
        <f t="shared" si="249"/>
        <v>有</v>
      </c>
      <c r="V2191" s="67">
        <f t="shared" si="250"/>
        <v>1.4705882352941124E-2</v>
      </c>
      <c r="W2191" s="17" t="s">
        <v>966</v>
      </c>
      <c r="X2191" s="46">
        <v>-30</v>
      </c>
      <c r="Y2191" s="71">
        <f t="shared" si="251"/>
        <v>-9.8039215686274517</v>
      </c>
      <c r="Z2191" s="72">
        <v>3105</v>
      </c>
      <c r="AA2191" s="72">
        <v>3115</v>
      </c>
      <c r="AB2191" s="72">
        <v>3070</v>
      </c>
      <c r="AC2191" s="72">
        <v>3070</v>
      </c>
      <c r="AD2191" s="72">
        <v>87900</v>
      </c>
      <c r="AE2191" s="72">
        <v>3075</v>
      </c>
      <c r="AF2191" s="72">
        <v>3075</v>
      </c>
      <c r="AG2191" s="72">
        <v>3065</v>
      </c>
      <c r="AH2191" s="72">
        <v>3075</v>
      </c>
      <c r="AI2191" s="72">
        <v>28700</v>
      </c>
      <c r="AJ2191" s="72">
        <v>3080</v>
      </c>
      <c r="AK2191" s="72">
        <v>3090</v>
      </c>
      <c r="AL2191" s="72">
        <v>3075</v>
      </c>
      <c r="AM2191" s="72">
        <v>3090</v>
      </c>
      <c r="AN2191" s="72">
        <v>22700</v>
      </c>
      <c r="AO2191" s="72">
        <v>3090</v>
      </c>
      <c r="AP2191" s="72">
        <v>3100</v>
      </c>
      <c r="AQ2191" s="72">
        <v>3090</v>
      </c>
      <c r="AR2191" s="72">
        <v>3095</v>
      </c>
      <c r="AS2191" s="72">
        <v>25400</v>
      </c>
      <c r="AT2191" s="72">
        <v>3090</v>
      </c>
      <c r="AU2191" s="72">
        <v>3090</v>
      </c>
      <c r="AV2191" s="72">
        <v>3075</v>
      </c>
      <c r="AW2191" s="72">
        <v>3090</v>
      </c>
      <c r="AX2191" s="72">
        <v>24600</v>
      </c>
      <c r="AY2191" s="72">
        <v>3085</v>
      </c>
      <c r="AZ2191" s="72">
        <v>3095</v>
      </c>
      <c r="BA2191" s="72">
        <v>3075</v>
      </c>
      <c r="BB2191" s="72">
        <v>3075</v>
      </c>
      <c r="BC2191" s="72">
        <v>21700</v>
      </c>
    </row>
    <row r="2192" spans="1:55" s="72" customFormat="1" ht="15">
      <c r="A2192" s="15" t="s">
        <v>18</v>
      </c>
      <c r="B2192" s="30">
        <v>26</v>
      </c>
      <c r="C2192" s="30">
        <v>4027</v>
      </c>
      <c r="D2192" s="10" t="s">
        <v>1178</v>
      </c>
      <c r="E2192" s="15" t="s">
        <v>20</v>
      </c>
      <c r="F2192" s="15" t="s">
        <v>1257</v>
      </c>
      <c r="G2192" s="50">
        <v>2396</v>
      </c>
      <c r="H2192" s="50">
        <v>104</v>
      </c>
      <c r="I2192" s="58">
        <v>4.5400000000000003E-2</v>
      </c>
      <c r="J2192" s="50">
        <v>125500</v>
      </c>
      <c r="K2192" s="50">
        <v>2450</v>
      </c>
      <c r="L2192" s="53">
        <v>2275</v>
      </c>
      <c r="M2192" s="63">
        <f t="shared" si="247"/>
        <v>0.30857142857142855</v>
      </c>
      <c r="N2192" s="42" t="str">
        <f>IFERROR(VLOOKUP(C2192, マスタ!$E$2:$G$33, 3, TRUE), "")</f>
        <v>化学・医薬品</v>
      </c>
      <c r="O2192" s="15" t="str">
        <f>IF(F2192 = "", "", TEXT( WORKDAY(TEXT(LEFT(F2192, FIND("(", F2192) - 1), "yyyy/mm/dd"), 1, マスタ!$A$2:$A$106), "yyyymmdd"))</f>
        <v>20171010</v>
      </c>
      <c r="P2192" s="16">
        <v>43018</v>
      </c>
      <c r="Q2192" s="56">
        <v>2373</v>
      </c>
      <c r="R2192" s="56">
        <v>2473</v>
      </c>
      <c r="S2192" s="56">
        <v>2360</v>
      </c>
      <c r="T2192" s="15" t="str">
        <f t="shared" si="248"/>
        <v>有</v>
      </c>
      <c r="U2192" s="15" t="str">
        <f t="shared" si="249"/>
        <v>無</v>
      </c>
      <c r="V2192" s="67">
        <f t="shared" si="250"/>
        <v>-9.5993322203672404E-3</v>
      </c>
      <c r="W2192" s="17" t="s">
        <v>968</v>
      </c>
      <c r="X2192" s="46">
        <v>47</v>
      </c>
      <c r="Y2192" s="71">
        <f t="shared" si="251"/>
        <v>19.616026711185309</v>
      </c>
      <c r="Z2192" s="72">
        <v>2373</v>
      </c>
      <c r="AA2192" s="72">
        <v>2374</v>
      </c>
      <c r="AB2192" s="72">
        <v>2365</v>
      </c>
      <c r="AC2192" s="72">
        <v>2367</v>
      </c>
      <c r="AD2192" s="72">
        <v>3500</v>
      </c>
      <c r="AE2192" s="72">
        <v>2364</v>
      </c>
      <c r="AF2192" s="72">
        <v>2365</v>
      </c>
      <c r="AG2192" s="72">
        <v>2360</v>
      </c>
      <c r="AH2192" s="72">
        <v>2365</v>
      </c>
      <c r="AI2192" s="72">
        <v>1300</v>
      </c>
      <c r="AJ2192" s="72">
        <v>2368</v>
      </c>
      <c r="AK2192" s="72">
        <v>2370</v>
      </c>
      <c r="AL2192" s="72">
        <v>2368</v>
      </c>
      <c r="AM2192" s="72">
        <v>2370</v>
      </c>
      <c r="AN2192" s="72">
        <v>600</v>
      </c>
      <c r="AO2192" s="72">
        <v>2374</v>
      </c>
      <c r="AP2192" s="72">
        <v>2383</v>
      </c>
      <c r="AQ2192" s="72">
        <v>2374</v>
      </c>
      <c r="AR2192" s="72">
        <v>2383</v>
      </c>
      <c r="AS2192" s="72">
        <v>1500</v>
      </c>
      <c r="AT2192" s="72">
        <v>2390</v>
      </c>
      <c r="AU2192" s="72">
        <v>2435</v>
      </c>
      <c r="AV2192" s="72">
        <v>2390</v>
      </c>
      <c r="AW2192" s="72">
        <v>2435</v>
      </c>
      <c r="AX2192" s="72">
        <v>2900</v>
      </c>
      <c r="AY2192" s="72">
        <v>2424</v>
      </c>
      <c r="AZ2192" s="72">
        <v>2430</v>
      </c>
      <c r="BA2192" s="72">
        <v>2421</v>
      </c>
      <c r="BB2192" s="72">
        <v>2422</v>
      </c>
      <c r="BC2192" s="72">
        <v>1800</v>
      </c>
    </row>
    <row r="2193" spans="1:55" s="72" customFormat="1" ht="15">
      <c r="A2193" s="15" t="s">
        <v>18</v>
      </c>
      <c r="B2193" s="30">
        <v>28</v>
      </c>
      <c r="C2193" s="30">
        <v>9074</v>
      </c>
      <c r="D2193" s="10" t="s">
        <v>1226</v>
      </c>
      <c r="E2193" s="15" t="s">
        <v>20</v>
      </c>
      <c r="F2193" s="15" t="s">
        <v>1257</v>
      </c>
      <c r="G2193" s="50">
        <v>3480</v>
      </c>
      <c r="H2193" s="50">
        <v>140</v>
      </c>
      <c r="I2193" s="58">
        <v>4.19E-2</v>
      </c>
      <c r="J2193" s="50">
        <v>103300</v>
      </c>
      <c r="K2193" s="50">
        <v>3585</v>
      </c>
      <c r="L2193" s="53">
        <v>3345</v>
      </c>
      <c r="M2193" s="63">
        <f t="shared" si="247"/>
        <v>0.4375</v>
      </c>
      <c r="N2193" s="42" t="str">
        <f>IFERROR(VLOOKUP(C2193, マスタ!$E$2:$G$33, 3, TRUE), "")</f>
        <v>陸運</v>
      </c>
      <c r="O2193" s="15" t="str">
        <f>IF(F2193 = "", "", TEXT( WORKDAY(TEXT(LEFT(F2193, FIND("(", F2193) - 1), "yyyy/mm/dd"), 1, マスタ!$A$2:$A$106), "yyyymmdd"))</f>
        <v>20171010</v>
      </c>
      <c r="P2193" s="16">
        <v>43018</v>
      </c>
      <c r="Q2193" s="56">
        <v>3480</v>
      </c>
      <c r="R2193" s="56">
        <v>3635</v>
      </c>
      <c r="S2193" s="56">
        <v>3455</v>
      </c>
      <c r="T2193" s="15" t="str">
        <f t="shared" si="248"/>
        <v>有</v>
      </c>
      <c r="U2193" s="15" t="str">
        <f t="shared" si="249"/>
        <v>無</v>
      </c>
      <c r="V2193" s="67">
        <f t="shared" si="250"/>
        <v>0</v>
      </c>
      <c r="W2193" s="17" t="s">
        <v>967</v>
      </c>
      <c r="X2193" s="46">
        <v>35</v>
      </c>
      <c r="Y2193" s="71">
        <f t="shared" si="251"/>
        <v>10.057471264367816</v>
      </c>
      <c r="Z2193" s="72">
        <v>3480</v>
      </c>
      <c r="AA2193" s="72">
        <v>3530</v>
      </c>
      <c r="AB2193" s="72">
        <v>3455</v>
      </c>
      <c r="AC2193" s="72">
        <v>3530</v>
      </c>
      <c r="AD2193" s="72">
        <v>3700</v>
      </c>
      <c r="AE2193" s="72">
        <v>3510</v>
      </c>
      <c r="AF2193" s="72">
        <v>3545</v>
      </c>
      <c r="AG2193" s="72">
        <v>3510</v>
      </c>
      <c r="AH2193" s="72">
        <v>3545</v>
      </c>
      <c r="AI2193" s="72">
        <v>300</v>
      </c>
      <c r="AN2193" s="72">
        <v>0</v>
      </c>
      <c r="AO2193" s="72">
        <v>3520</v>
      </c>
      <c r="AP2193" s="72">
        <v>3520</v>
      </c>
      <c r="AQ2193" s="72">
        <v>3475</v>
      </c>
      <c r="AR2193" s="72">
        <v>3515</v>
      </c>
      <c r="AS2193" s="72">
        <v>2500</v>
      </c>
      <c r="AX2193" s="72">
        <v>0</v>
      </c>
      <c r="BC2193" s="72">
        <v>0</v>
      </c>
    </row>
    <row r="2194" spans="1:55" s="72" customFormat="1" ht="15">
      <c r="A2194" s="15" t="s">
        <v>18</v>
      </c>
      <c r="B2194" s="30">
        <v>29</v>
      </c>
      <c r="C2194" s="30">
        <v>7744</v>
      </c>
      <c r="D2194" s="10" t="s">
        <v>565</v>
      </c>
      <c r="E2194" s="15" t="s">
        <v>20</v>
      </c>
      <c r="F2194" s="15" t="s">
        <v>1257</v>
      </c>
      <c r="G2194" s="50">
        <v>1477</v>
      </c>
      <c r="H2194" s="50">
        <v>58</v>
      </c>
      <c r="I2194" s="58">
        <v>4.0899999999999999E-2</v>
      </c>
      <c r="J2194" s="50">
        <v>596200</v>
      </c>
      <c r="K2194" s="50">
        <v>1480</v>
      </c>
      <c r="L2194" s="53">
        <v>1425</v>
      </c>
      <c r="M2194" s="63">
        <f t="shared" ref="M2194:M2240" si="252">IFERROR((K2194-G2194) / (K2194-L2194), "")</f>
        <v>5.4545454545454543E-2</v>
      </c>
      <c r="N2194" s="42" t="str">
        <f>IFERROR(VLOOKUP(C2194, マスタ!$E$2:$G$33, 3, TRUE), "")</f>
        <v>精密機械</v>
      </c>
      <c r="O2194" s="15" t="str">
        <f>IF(F2194 = "", "", TEXT( WORKDAY(TEXT(LEFT(F2194, FIND("(", F2194) - 1), "yyyy/mm/dd"), 1, マスタ!$A$2:$A$106), "yyyymmdd"))</f>
        <v>20171010</v>
      </c>
      <c r="P2194" s="16">
        <v>43018</v>
      </c>
      <c r="Q2194" s="56">
        <v>1466</v>
      </c>
      <c r="R2194" s="56">
        <v>1497</v>
      </c>
      <c r="S2194" s="56">
        <v>1452</v>
      </c>
      <c r="T2194" s="15" t="str">
        <f t="shared" ref="T2194:T2240" si="253">IF(Q2194="", "", IF(R2194-Q2194&gt;=ROUNDDOWN(G2194/100, 0), "有", "無"))</f>
        <v>有</v>
      </c>
      <c r="U2194" s="15" t="str">
        <f t="shared" ref="U2194:U2240" si="254">IF(Q2194="", "", IF(Q2194-S2194&gt;=ROUNDDOWN(G2194/100, 0), "有", "無"))</f>
        <v>有</v>
      </c>
      <c r="V2194" s="67">
        <f t="shared" ref="V2194:V2240" si="255">IF(Q2194="", "", Q2194/G2194-1)</f>
        <v>-7.4475287745430219E-3</v>
      </c>
      <c r="W2194" s="17" t="s">
        <v>967</v>
      </c>
      <c r="X2194" s="46">
        <v>4</v>
      </c>
      <c r="Y2194" s="71">
        <f t="shared" ref="Y2194:Y2240" si="256">IFERROR(X2194/G2194*1000,"")</f>
        <v>2.7081922816519972</v>
      </c>
      <c r="Z2194" s="72">
        <v>1466</v>
      </c>
      <c r="AA2194" s="72">
        <v>1479</v>
      </c>
      <c r="AB2194" s="72">
        <v>1461</v>
      </c>
      <c r="AC2194" s="72">
        <v>1465</v>
      </c>
      <c r="AD2194" s="72">
        <v>32000</v>
      </c>
      <c r="AE2194" s="72">
        <v>1463</v>
      </c>
      <c r="AF2194" s="72">
        <v>1463</v>
      </c>
      <c r="AG2194" s="72">
        <v>1455</v>
      </c>
      <c r="AH2194" s="72">
        <v>1460</v>
      </c>
      <c r="AI2194" s="72">
        <v>12900</v>
      </c>
      <c r="AJ2194" s="72">
        <v>1458</v>
      </c>
      <c r="AK2194" s="72">
        <v>1464</v>
      </c>
      <c r="AL2194" s="72">
        <v>1453</v>
      </c>
      <c r="AM2194" s="72">
        <v>1458</v>
      </c>
      <c r="AN2194" s="72">
        <v>14900</v>
      </c>
      <c r="AO2194" s="72">
        <v>1457</v>
      </c>
      <c r="AP2194" s="72">
        <v>1459</v>
      </c>
      <c r="AQ2194" s="72">
        <v>1453</v>
      </c>
      <c r="AR2194" s="72">
        <v>1456</v>
      </c>
      <c r="AS2194" s="72">
        <v>4300</v>
      </c>
      <c r="AT2194" s="72">
        <v>1460</v>
      </c>
      <c r="AU2194" s="72">
        <v>1472</v>
      </c>
      <c r="AV2194" s="72">
        <v>1460</v>
      </c>
      <c r="AW2194" s="72">
        <v>1470</v>
      </c>
      <c r="AX2194" s="72">
        <v>3000</v>
      </c>
      <c r="AY2194" s="72">
        <v>1469</v>
      </c>
      <c r="AZ2194" s="72">
        <v>1479</v>
      </c>
      <c r="BA2194" s="72">
        <v>1469</v>
      </c>
      <c r="BB2194" s="72">
        <v>1477</v>
      </c>
      <c r="BC2194" s="72">
        <v>6200</v>
      </c>
    </row>
    <row r="2195" spans="1:55" s="72" customFormat="1" ht="27">
      <c r="A2195" s="15" t="s">
        <v>18</v>
      </c>
      <c r="B2195" s="30">
        <v>30</v>
      </c>
      <c r="C2195" s="30">
        <v>5261</v>
      </c>
      <c r="D2195" s="10" t="s">
        <v>1265</v>
      </c>
      <c r="E2195" s="15" t="s">
        <v>20</v>
      </c>
      <c r="F2195" s="15" t="s">
        <v>1257</v>
      </c>
      <c r="G2195" s="50">
        <v>4020</v>
      </c>
      <c r="H2195" s="50">
        <v>155</v>
      </c>
      <c r="I2195" s="58">
        <v>4.0099999999999997E-2</v>
      </c>
      <c r="J2195" s="50">
        <v>16500</v>
      </c>
      <c r="K2195" s="50">
        <v>4030</v>
      </c>
      <c r="L2195" s="53">
        <v>3885</v>
      </c>
      <c r="M2195" s="63">
        <f t="shared" si="252"/>
        <v>6.8965517241379309E-2</v>
      </c>
      <c r="N2195" s="42" t="str">
        <f>IFERROR(VLOOKUP(C2195, マスタ!$E$2:$G$33, 3, TRUE), "")</f>
        <v>窯業</v>
      </c>
      <c r="O2195" s="15" t="str">
        <f>IF(F2195 = "", "", TEXT( WORKDAY(TEXT(LEFT(F2195, FIND("(", F2195) - 1), "yyyy/mm/dd"), 1, マスタ!$A$2:$A$106), "yyyymmdd"))</f>
        <v>20171010</v>
      </c>
      <c r="P2195" s="16">
        <v>43018</v>
      </c>
      <c r="Q2195" s="56">
        <v>4005</v>
      </c>
      <c r="R2195" s="56">
        <v>4020</v>
      </c>
      <c r="S2195" s="56">
        <v>3995</v>
      </c>
      <c r="T2195" s="15" t="str">
        <f t="shared" si="253"/>
        <v>無</v>
      </c>
      <c r="U2195" s="15" t="str">
        <f t="shared" si="254"/>
        <v>無</v>
      </c>
      <c r="V2195" s="67">
        <f t="shared" si="255"/>
        <v>-3.7313432835820448E-3</v>
      </c>
      <c r="W2195" s="17" t="s">
        <v>967</v>
      </c>
      <c r="X2195" s="46">
        <v>15</v>
      </c>
      <c r="Y2195" s="71">
        <f t="shared" si="256"/>
        <v>3.7313432835820897</v>
      </c>
      <c r="Z2195" s="72">
        <v>4005</v>
      </c>
      <c r="AA2195" s="72">
        <v>4010</v>
      </c>
      <c r="AB2195" s="72">
        <v>4005</v>
      </c>
      <c r="AC2195" s="72">
        <v>4010</v>
      </c>
      <c r="AD2195" s="72">
        <v>1100</v>
      </c>
      <c r="AE2195" s="72">
        <v>4010</v>
      </c>
      <c r="AF2195" s="72">
        <v>4010</v>
      </c>
      <c r="AG2195" s="72">
        <v>4000</v>
      </c>
      <c r="AH2195" s="72">
        <v>4010</v>
      </c>
      <c r="AI2195" s="72">
        <v>400</v>
      </c>
      <c r="AJ2195" s="72">
        <v>4020</v>
      </c>
      <c r="AK2195" s="72">
        <v>4020</v>
      </c>
      <c r="AL2195" s="72">
        <v>4020</v>
      </c>
      <c r="AM2195" s="72">
        <v>4020</v>
      </c>
      <c r="AN2195" s="72">
        <v>100</v>
      </c>
      <c r="AS2195" s="72">
        <v>0</v>
      </c>
      <c r="AX2195" s="72">
        <v>0</v>
      </c>
      <c r="BC2195" s="72">
        <v>0</v>
      </c>
    </row>
    <row r="2196" spans="1:55" s="72" customFormat="1" ht="15">
      <c r="A2196" s="15" t="s">
        <v>18</v>
      </c>
      <c r="B2196" s="30">
        <v>31</v>
      </c>
      <c r="C2196" s="30">
        <v>6208</v>
      </c>
      <c r="D2196" s="10" t="s">
        <v>55</v>
      </c>
      <c r="E2196" s="15" t="s">
        <v>20</v>
      </c>
      <c r="F2196" s="15" t="s">
        <v>1257</v>
      </c>
      <c r="G2196" s="50">
        <v>4100</v>
      </c>
      <c r="H2196" s="50">
        <v>155</v>
      </c>
      <c r="I2196" s="58">
        <v>3.9300000000000002E-2</v>
      </c>
      <c r="J2196" s="50">
        <v>7524800</v>
      </c>
      <c r="K2196" s="50">
        <v>4435</v>
      </c>
      <c r="L2196" s="53">
        <v>3910</v>
      </c>
      <c r="M2196" s="63">
        <f t="shared" si="252"/>
        <v>0.63809523809523805</v>
      </c>
      <c r="N2196" s="42" t="str">
        <f>IFERROR(VLOOKUP(C2196, マスタ!$E$2:$G$33, 3, TRUE), "")</f>
        <v>機械</v>
      </c>
      <c r="O2196" s="15" t="str">
        <f>IF(F2196 = "", "", TEXT( WORKDAY(TEXT(LEFT(F2196, FIND("(", F2196) - 1), "yyyy/mm/dd"), 1, マスタ!$A$2:$A$106), "yyyymmdd"))</f>
        <v>20171010</v>
      </c>
      <c r="P2196" s="16">
        <v>43018</v>
      </c>
      <c r="Q2196" s="56">
        <v>4290</v>
      </c>
      <c r="R2196" s="56">
        <v>4365</v>
      </c>
      <c r="S2196" s="56">
        <v>4100</v>
      </c>
      <c r="T2196" s="15" t="str">
        <f t="shared" si="253"/>
        <v>有</v>
      </c>
      <c r="U2196" s="15" t="str">
        <f t="shared" si="254"/>
        <v>有</v>
      </c>
      <c r="V2196" s="67">
        <f t="shared" si="255"/>
        <v>4.6341463414634188E-2</v>
      </c>
      <c r="W2196" s="17" t="s">
        <v>966</v>
      </c>
      <c r="X2196" s="46">
        <v>-41</v>
      </c>
      <c r="Y2196" s="71">
        <f t="shared" si="256"/>
        <v>-10</v>
      </c>
      <c r="AD2196" s="72">
        <v>0</v>
      </c>
      <c r="AE2196" s="72">
        <v>4290</v>
      </c>
      <c r="AF2196" s="72">
        <v>4365</v>
      </c>
      <c r="AG2196" s="72">
        <v>4200</v>
      </c>
      <c r="AH2196" s="72">
        <v>4350</v>
      </c>
      <c r="AI2196" s="72">
        <v>383300</v>
      </c>
      <c r="AJ2196" s="72">
        <v>4335</v>
      </c>
      <c r="AK2196" s="72">
        <v>4365</v>
      </c>
      <c r="AL2196" s="72">
        <v>4285</v>
      </c>
      <c r="AM2196" s="72">
        <v>4300</v>
      </c>
      <c r="AN2196" s="72">
        <v>146600</v>
      </c>
      <c r="AO2196" s="72">
        <v>4300</v>
      </c>
      <c r="AP2196" s="72">
        <v>4310</v>
      </c>
      <c r="AQ2196" s="72">
        <v>4220</v>
      </c>
      <c r="AR2196" s="72">
        <v>4280</v>
      </c>
      <c r="AS2196" s="72">
        <v>97800</v>
      </c>
      <c r="AT2196" s="72">
        <v>4285</v>
      </c>
      <c r="AU2196" s="72">
        <v>4325</v>
      </c>
      <c r="AV2196" s="72">
        <v>4275</v>
      </c>
      <c r="AW2196" s="72">
        <v>4310</v>
      </c>
      <c r="AX2196" s="72">
        <v>69700</v>
      </c>
      <c r="AY2196" s="72">
        <v>4310</v>
      </c>
      <c r="AZ2196" s="72">
        <v>4320</v>
      </c>
      <c r="BA2196" s="72">
        <v>4290</v>
      </c>
      <c r="BB2196" s="72">
        <v>4300</v>
      </c>
      <c r="BC2196" s="72">
        <v>38400</v>
      </c>
    </row>
    <row r="2197" spans="1:55" s="72" customFormat="1" ht="15">
      <c r="A2197" s="15" t="s">
        <v>18</v>
      </c>
      <c r="B2197" s="30">
        <v>32</v>
      </c>
      <c r="C2197" s="30">
        <v>7591</v>
      </c>
      <c r="D2197" s="10" t="s">
        <v>514</v>
      </c>
      <c r="E2197" s="15" t="s">
        <v>20</v>
      </c>
      <c r="F2197" s="15" t="s">
        <v>1257</v>
      </c>
      <c r="G2197" s="50">
        <v>2244</v>
      </c>
      <c r="H2197" s="50">
        <v>83</v>
      </c>
      <c r="I2197" s="58">
        <v>3.8399999999999997E-2</v>
      </c>
      <c r="J2197" s="50">
        <v>106400</v>
      </c>
      <c r="K2197" s="50">
        <v>2265</v>
      </c>
      <c r="L2197" s="53">
        <v>2164</v>
      </c>
      <c r="M2197" s="63">
        <f t="shared" si="252"/>
        <v>0.20792079207920791</v>
      </c>
      <c r="N2197" s="42" t="str">
        <f>IFERROR(VLOOKUP(C2197, マスタ!$E$2:$G$33, 3, TRUE), "")</f>
        <v>75</v>
      </c>
      <c r="O2197" s="15" t="str">
        <f>IF(F2197 = "", "", TEXT( WORKDAY(TEXT(LEFT(F2197, FIND("(", F2197) - 1), "yyyy/mm/dd"), 1, マスタ!$A$2:$A$106), "yyyymmdd"))</f>
        <v>20171010</v>
      </c>
      <c r="P2197" s="16">
        <v>43018</v>
      </c>
      <c r="Q2197" s="56">
        <v>2221</v>
      </c>
      <c r="R2197" s="56">
        <v>2303</v>
      </c>
      <c r="S2197" s="56">
        <v>2221</v>
      </c>
      <c r="T2197" s="15" t="str">
        <f t="shared" si="253"/>
        <v>有</v>
      </c>
      <c r="U2197" s="15" t="str">
        <f t="shared" si="254"/>
        <v>無</v>
      </c>
      <c r="V2197" s="67">
        <f t="shared" si="255"/>
        <v>-1.024955436720143E-2</v>
      </c>
      <c r="W2197" s="17" t="s">
        <v>968</v>
      </c>
      <c r="X2197" s="46">
        <v>44</v>
      </c>
      <c r="Y2197" s="71">
        <f t="shared" si="256"/>
        <v>19.607843137254903</v>
      </c>
      <c r="Z2197" s="72">
        <v>2221</v>
      </c>
      <c r="AA2197" s="72">
        <v>2244</v>
      </c>
      <c r="AB2197" s="72">
        <v>2221</v>
      </c>
      <c r="AC2197" s="72">
        <v>2244</v>
      </c>
      <c r="AD2197" s="72">
        <v>4200</v>
      </c>
      <c r="AE2197" s="72">
        <v>2245</v>
      </c>
      <c r="AF2197" s="72">
        <v>2255</v>
      </c>
      <c r="AG2197" s="72">
        <v>2245</v>
      </c>
      <c r="AH2197" s="72">
        <v>2255</v>
      </c>
      <c r="AI2197" s="72">
        <v>400</v>
      </c>
      <c r="AJ2197" s="72">
        <v>2258</v>
      </c>
      <c r="AK2197" s="72">
        <v>2289</v>
      </c>
      <c r="AL2197" s="72">
        <v>2258</v>
      </c>
      <c r="AM2197" s="72">
        <v>2288</v>
      </c>
      <c r="AN2197" s="72">
        <v>6400</v>
      </c>
      <c r="AO2197" s="72">
        <v>2284</v>
      </c>
      <c r="AP2197" s="72">
        <v>2286</v>
      </c>
      <c r="AQ2197" s="72">
        <v>2284</v>
      </c>
      <c r="AR2197" s="72">
        <v>2286</v>
      </c>
      <c r="AS2197" s="72">
        <v>300</v>
      </c>
      <c r="AT2197" s="72">
        <v>2289</v>
      </c>
      <c r="AU2197" s="72">
        <v>2290</v>
      </c>
      <c r="AV2197" s="72">
        <v>2288</v>
      </c>
      <c r="AW2197" s="72">
        <v>2288</v>
      </c>
      <c r="AX2197" s="72">
        <v>800</v>
      </c>
      <c r="AY2197" s="72">
        <v>2289</v>
      </c>
      <c r="AZ2197" s="72">
        <v>2289</v>
      </c>
      <c r="BA2197" s="72">
        <v>2285</v>
      </c>
      <c r="BB2197" s="72">
        <v>2286</v>
      </c>
      <c r="BC2197" s="72">
        <v>900</v>
      </c>
    </row>
    <row r="2198" spans="1:55" s="72" customFormat="1" ht="15">
      <c r="A2198" s="15" t="s">
        <v>18</v>
      </c>
      <c r="B2198" s="30">
        <v>34</v>
      </c>
      <c r="C2198" s="30">
        <v>6258</v>
      </c>
      <c r="D2198" s="10" t="s">
        <v>126</v>
      </c>
      <c r="E2198" s="15" t="s">
        <v>20</v>
      </c>
      <c r="F2198" s="15" t="s">
        <v>1257</v>
      </c>
      <c r="G2198" s="50">
        <v>11450</v>
      </c>
      <c r="H2198" s="50">
        <v>410</v>
      </c>
      <c r="I2198" s="58">
        <v>3.7100000000000001E-2</v>
      </c>
      <c r="J2198" s="50">
        <v>656700</v>
      </c>
      <c r="K2198" s="50">
        <v>11600</v>
      </c>
      <c r="L2198" s="53">
        <v>11330</v>
      </c>
      <c r="M2198" s="63">
        <f t="shared" si="252"/>
        <v>0.55555555555555558</v>
      </c>
      <c r="N2198" s="42" t="str">
        <f>IFERROR(VLOOKUP(C2198, マスタ!$E$2:$G$33, 3, TRUE), "")</f>
        <v>機械</v>
      </c>
      <c r="O2198" s="15" t="str">
        <f>IF(F2198 = "", "", TEXT( WORKDAY(TEXT(LEFT(F2198, FIND("(", F2198) - 1), "yyyy/mm/dd"), 1, マスタ!$A$2:$A$106), "yyyymmdd"))</f>
        <v>20171010</v>
      </c>
      <c r="P2198" s="16">
        <v>43018</v>
      </c>
      <c r="Q2198" s="56">
        <v>11530</v>
      </c>
      <c r="R2198" s="56">
        <v>11530</v>
      </c>
      <c r="S2198" s="56">
        <v>11240</v>
      </c>
      <c r="T2198" s="15" t="str">
        <f t="shared" si="253"/>
        <v>無</v>
      </c>
      <c r="U2198" s="15" t="str">
        <f t="shared" si="254"/>
        <v>有</v>
      </c>
      <c r="V2198" s="67">
        <f t="shared" si="255"/>
        <v>6.9868995633188824E-3</v>
      </c>
      <c r="W2198" s="17" t="s">
        <v>966</v>
      </c>
      <c r="X2198" s="46">
        <v>-114</v>
      </c>
      <c r="Y2198" s="71">
        <f t="shared" si="256"/>
        <v>-9.9563318777292587</v>
      </c>
      <c r="Z2198" s="72">
        <v>11530</v>
      </c>
      <c r="AA2198" s="72">
        <v>11530</v>
      </c>
      <c r="AB2198" s="72">
        <v>11360</v>
      </c>
      <c r="AC2198" s="72">
        <v>11360</v>
      </c>
      <c r="AD2198" s="72">
        <v>22600</v>
      </c>
      <c r="AE2198" s="72">
        <v>11380</v>
      </c>
      <c r="AF2198" s="72">
        <v>11460</v>
      </c>
      <c r="AG2198" s="72">
        <v>11360</v>
      </c>
      <c r="AH2198" s="72">
        <v>11420</v>
      </c>
      <c r="AI2198" s="72">
        <v>8700</v>
      </c>
      <c r="AJ2198" s="72">
        <v>11410</v>
      </c>
      <c r="AK2198" s="72">
        <v>11410</v>
      </c>
      <c r="AL2198" s="72">
        <v>11350</v>
      </c>
      <c r="AM2198" s="72">
        <v>11350</v>
      </c>
      <c r="AN2198" s="72">
        <v>7900</v>
      </c>
      <c r="AO2198" s="72">
        <v>11360</v>
      </c>
      <c r="AP2198" s="72">
        <v>11380</v>
      </c>
      <c r="AQ2198" s="72">
        <v>11360</v>
      </c>
      <c r="AR2198" s="72">
        <v>11370</v>
      </c>
      <c r="AS2198" s="72">
        <v>3700</v>
      </c>
      <c r="AT2198" s="72">
        <v>11380</v>
      </c>
      <c r="AU2198" s="72">
        <v>11380</v>
      </c>
      <c r="AV2198" s="72">
        <v>11340</v>
      </c>
      <c r="AW2198" s="72">
        <v>11340</v>
      </c>
      <c r="AX2198" s="72">
        <v>1700</v>
      </c>
      <c r="AY2198" s="72">
        <v>11370</v>
      </c>
      <c r="AZ2198" s="72">
        <v>11370</v>
      </c>
      <c r="BA2198" s="72">
        <v>11280</v>
      </c>
      <c r="BB2198" s="72">
        <v>11340</v>
      </c>
      <c r="BC2198" s="72">
        <v>13600</v>
      </c>
    </row>
    <row r="2199" spans="1:55" s="72" customFormat="1" ht="15">
      <c r="A2199" s="15" t="s">
        <v>18</v>
      </c>
      <c r="B2199" s="30">
        <v>35</v>
      </c>
      <c r="C2199" s="30">
        <v>5713</v>
      </c>
      <c r="D2199" s="10" t="s">
        <v>585</v>
      </c>
      <c r="E2199" s="15" t="s">
        <v>20</v>
      </c>
      <c r="F2199" s="15" t="s">
        <v>1257</v>
      </c>
      <c r="G2199" s="50">
        <v>3859</v>
      </c>
      <c r="H2199" s="50">
        <v>138</v>
      </c>
      <c r="I2199" s="58">
        <v>3.7100000000000001E-2</v>
      </c>
      <c r="J2199" s="50">
        <v>2743200</v>
      </c>
      <c r="K2199" s="50">
        <v>3859</v>
      </c>
      <c r="L2199" s="53">
        <v>3740</v>
      </c>
      <c r="M2199" s="63">
        <f t="shared" si="252"/>
        <v>0</v>
      </c>
      <c r="N2199" s="42" t="str">
        <f>IFERROR(VLOOKUP(C2199, マスタ!$E$2:$G$33, 3, TRUE), "")</f>
        <v>非鉄金属</v>
      </c>
      <c r="O2199" s="15" t="str">
        <f>IF(F2199 = "", "", TEXT( WORKDAY(TEXT(LEFT(F2199, FIND("(", F2199) - 1), "yyyy/mm/dd"), 1, マスタ!$A$2:$A$106), "yyyymmdd"))</f>
        <v>20171010</v>
      </c>
      <c r="P2199" s="16">
        <v>43018</v>
      </c>
      <c r="Q2199" s="56">
        <v>3899</v>
      </c>
      <c r="R2199" s="56">
        <v>3917</v>
      </c>
      <c r="S2199" s="56">
        <v>3833</v>
      </c>
      <c r="T2199" s="15" t="str">
        <f t="shared" si="253"/>
        <v>無</v>
      </c>
      <c r="U2199" s="15" t="str">
        <f t="shared" si="254"/>
        <v>有</v>
      </c>
      <c r="V2199" s="67">
        <f t="shared" si="255"/>
        <v>1.0365379632029104E-2</v>
      </c>
      <c r="W2199" s="17" t="s">
        <v>966</v>
      </c>
      <c r="X2199" s="46">
        <v>-38</v>
      </c>
      <c r="Y2199" s="71">
        <f t="shared" si="256"/>
        <v>-9.8471106504275721</v>
      </c>
      <c r="Z2199" s="72">
        <v>3899</v>
      </c>
      <c r="AA2199" s="72">
        <v>3917</v>
      </c>
      <c r="AB2199" s="72">
        <v>3886</v>
      </c>
      <c r="AC2199" s="72">
        <v>3900</v>
      </c>
      <c r="AD2199" s="72">
        <v>223200</v>
      </c>
      <c r="AE2199" s="72">
        <v>3900</v>
      </c>
      <c r="AF2199" s="72">
        <v>3900</v>
      </c>
      <c r="AG2199" s="72">
        <v>3867</v>
      </c>
      <c r="AH2199" s="72">
        <v>3872</v>
      </c>
      <c r="AI2199" s="72">
        <v>59700</v>
      </c>
      <c r="AJ2199" s="72">
        <v>3870</v>
      </c>
      <c r="AK2199" s="72">
        <v>3870</v>
      </c>
      <c r="AL2199" s="72">
        <v>3833</v>
      </c>
      <c r="AM2199" s="72">
        <v>3841</v>
      </c>
      <c r="AN2199" s="72">
        <v>65300</v>
      </c>
      <c r="AO2199" s="72">
        <v>3841</v>
      </c>
      <c r="AP2199" s="72">
        <v>3852</v>
      </c>
      <c r="AQ2199" s="72">
        <v>3839</v>
      </c>
      <c r="AR2199" s="72">
        <v>3847</v>
      </c>
      <c r="AS2199" s="72">
        <v>27700</v>
      </c>
      <c r="AT2199" s="72">
        <v>3847</v>
      </c>
      <c r="AU2199" s="72">
        <v>3861</v>
      </c>
      <c r="AV2199" s="72">
        <v>3843</v>
      </c>
      <c r="AW2199" s="72">
        <v>3855</v>
      </c>
      <c r="AX2199" s="72">
        <v>26100</v>
      </c>
      <c r="AY2199" s="72">
        <v>3856</v>
      </c>
      <c r="AZ2199" s="72">
        <v>3858</v>
      </c>
      <c r="BA2199" s="72">
        <v>3851</v>
      </c>
      <c r="BB2199" s="72">
        <v>3854</v>
      </c>
      <c r="BC2199" s="72">
        <v>24500</v>
      </c>
    </row>
    <row r="2200" spans="1:55" s="72" customFormat="1" ht="15">
      <c r="A2200" s="15" t="s">
        <v>18</v>
      </c>
      <c r="B2200" s="30">
        <v>37</v>
      </c>
      <c r="C2200" s="30">
        <v>9514</v>
      </c>
      <c r="D2200" s="10" t="s">
        <v>539</v>
      </c>
      <c r="E2200" s="15" t="s">
        <v>20</v>
      </c>
      <c r="F2200" s="15" t="s">
        <v>1257</v>
      </c>
      <c r="G2200" s="50">
        <v>1616</v>
      </c>
      <c r="H2200" s="50">
        <v>54</v>
      </c>
      <c r="I2200" s="58">
        <v>3.4599999999999999E-2</v>
      </c>
      <c r="J2200" s="50">
        <v>517300</v>
      </c>
      <c r="K2200" s="50">
        <v>1646</v>
      </c>
      <c r="L2200" s="53">
        <v>1557</v>
      </c>
      <c r="M2200" s="63">
        <f t="shared" si="252"/>
        <v>0.33707865168539325</v>
      </c>
      <c r="N2200" s="42" t="str">
        <f>IFERROR(VLOOKUP(C2200, マスタ!$E$2:$G$33, 3, TRUE), "")</f>
        <v>電気ガス</v>
      </c>
      <c r="O2200" s="15" t="str">
        <f>IF(F2200 = "", "", TEXT( WORKDAY(TEXT(LEFT(F2200, FIND("(", F2200) - 1), "yyyy/mm/dd"), 1, マスタ!$A$2:$A$106), "yyyymmdd"))</f>
        <v>20171010</v>
      </c>
      <c r="P2200" s="16">
        <v>43018</v>
      </c>
      <c r="Q2200" s="56">
        <v>1605</v>
      </c>
      <c r="R2200" s="56">
        <v>1641</v>
      </c>
      <c r="S2200" s="56">
        <v>1574</v>
      </c>
      <c r="T2200" s="15" t="str">
        <f t="shared" si="253"/>
        <v>有</v>
      </c>
      <c r="U2200" s="15" t="str">
        <f t="shared" si="254"/>
        <v>有</v>
      </c>
      <c r="V2200" s="67">
        <f t="shared" si="255"/>
        <v>-6.8069306930692575E-3</v>
      </c>
      <c r="W2200" s="17" t="s">
        <v>968</v>
      </c>
      <c r="X2200" s="46">
        <v>32</v>
      </c>
      <c r="Y2200" s="71">
        <f t="shared" si="256"/>
        <v>19.801980198019802</v>
      </c>
      <c r="Z2200" s="72">
        <v>1605</v>
      </c>
      <c r="AA2200" s="72">
        <v>1641</v>
      </c>
      <c r="AB2200" s="72">
        <v>1605</v>
      </c>
      <c r="AC2200" s="72">
        <v>1613</v>
      </c>
      <c r="AD2200" s="72">
        <v>31300</v>
      </c>
      <c r="AE2200" s="72">
        <v>1613</v>
      </c>
      <c r="AF2200" s="72">
        <v>1620</v>
      </c>
      <c r="AG2200" s="72">
        <v>1593</v>
      </c>
      <c r="AH2200" s="72">
        <v>1595</v>
      </c>
      <c r="AI2200" s="72">
        <v>10800</v>
      </c>
      <c r="AJ2200" s="72">
        <v>1593</v>
      </c>
      <c r="AK2200" s="72">
        <v>1616</v>
      </c>
      <c r="AL2200" s="72">
        <v>1593</v>
      </c>
      <c r="AM2200" s="72">
        <v>1604</v>
      </c>
      <c r="AN2200" s="72">
        <v>10000</v>
      </c>
      <c r="AO2200" s="72">
        <v>1601</v>
      </c>
      <c r="AP2200" s="72">
        <v>1620</v>
      </c>
      <c r="AQ2200" s="72">
        <v>1600</v>
      </c>
      <c r="AR2200" s="72">
        <v>1619</v>
      </c>
      <c r="AS2200" s="72">
        <v>7800</v>
      </c>
      <c r="AT2200" s="72">
        <v>1617</v>
      </c>
      <c r="AU2200" s="72">
        <v>1619</v>
      </c>
      <c r="AV2200" s="72">
        <v>1605</v>
      </c>
      <c r="AW2200" s="72">
        <v>1610</v>
      </c>
      <c r="AX2200" s="72">
        <v>3700</v>
      </c>
      <c r="AY2200" s="72">
        <v>1613</v>
      </c>
      <c r="AZ2200" s="72">
        <v>1616</v>
      </c>
      <c r="BA2200" s="72">
        <v>1604</v>
      </c>
      <c r="BB2200" s="72">
        <v>1608</v>
      </c>
      <c r="BC2200" s="72">
        <v>2500</v>
      </c>
    </row>
    <row r="2201" spans="1:55" s="72" customFormat="1" ht="27">
      <c r="A2201" s="15" t="s">
        <v>18</v>
      </c>
      <c r="B2201" s="30">
        <v>38</v>
      </c>
      <c r="C2201" s="30">
        <v>4187</v>
      </c>
      <c r="D2201" s="10" t="s">
        <v>41</v>
      </c>
      <c r="E2201" s="15" t="s">
        <v>20</v>
      </c>
      <c r="F2201" s="15" t="s">
        <v>1257</v>
      </c>
      <c r="G2201" s="50">
        <v>1433</v>
      </c>
      <c r="H2201" s="50">
        <v>47</v>
      </c>
      <c r="I2201" s="58">
        <v>3.39E-2</v>
      </c>
      <c r="J2201" s="50">
        <v>215500</v>
      </c>
      <c r="K2201" s="50">
        <v>1440</v>
      </c>
      <c r="L2201" s="53">
        <v>1394</v>
      </c>
      <c r="M2201" s="63">
        <f t="shared" si="252"/>
        <v>0.15217391304347827</v>
      </c>
      <c r="N2201" s="42" t="str">
        <f>IFERROR(VLOOKUP(C2201, マスタ!$E$2:$G$33, 3, TRUE), "")</f>
        <v>化学・医薬品</v>
      </c>
      <c r="O2201" s="15" t="str">
        <f>IF(F2201 = "", "", TEXT( WORKDAY(TEXT(LEFT(F2201, FIND("(", F2201) - 1), "yyyy/mm/dd"), 1, マスタ!$A$2:$A$106), "yyyymmdd"))</f>
        <v>20171010</v>
      </c>
      <c r="P2201" s="16">
        <v>43018</v>
      </c>
      <c r="Q2201" s="56">
        <v>1373</v>
      </c>
      <c r="R2201" s="56">
        <v>1392</v>
      </c>
      <c r="S2201" s="56">
        <v>1343</v>
      </c>
      <c r="T2201" s="15" t="str">
        <f t="shared" si="253"/>
        <v>有</v>
      </c>
      <c r="U2201" s="15" t="str">
        <f t="shared" si="254"/>
        <v>有</v>
      </c>
      <c r="V2201" s="67">
        <f t="shared" si="255"/>
        <v>-4.1870202372644827E-2</v>
      </c>
      <c r="W2201" s="17" t="s">
        <v>967</v>
      </c>
      <c r="X2201" s="46">
        <v>2</v>
      </c>
      <c r="Y2201" s="71">
        <f t="shared" si="256"/>
        <v>1.3956734124214933</v>
      </c>
      <c r="Z2201" s="72">
        <v>1373</v>
      </c>
      <c r="AA2201" s="72">
        <v>1380</v>
      </c>
      <c r="AB2201" s="72">
        <v>1360</v>
      </c>
      <c r="AC2201" s="72">
        <v>1368</v>
      </c>
      <c r="AD2201" s="72">
        <v>51400</v>
      </c>
      <c r="AE2201" s="72">
        <v>1368</v>
      </c>
      <c r="AF2201" s="72">
        <v>1387</v>
      </c>
      <c r="AG2201" s="72">
        <v>1360</v>
      </c>
      <c r="AH2201" s="72">
        <v>1373</v>
      </c>
      <c r="AI2201" s="72">
        <v>34100</v>
      </c>
      <c r="AJ2201" s="72">
        <v>1375</v>
      </c>
      <c r="AK2201" s="72">
        <v>1378</v>
      </c>
      <c r="AL2201" s="72">
        <v>1372</v>
      </c>
      <c r="AM2201" s="72">
        <v>1377</v>
      </c>
      <c r="AN2201" s="72">
        <v>6900</v>
      </c>
      <c r="AO2201" s="72">
        <v>1377</v>
      </c>
      <c r="AP2201" s="72">
        <v>1385</v>
      </c>
      <c r="AQ2201" s="72">
        <v>1377</v>
      </c>
      <c r="AR2201" s="72">
        <v>1383</v>
      </c>
      <c r="AS2201" s="72">
        <v>8100</v>
      </c>
      <c r="AT2201" s="72">
        <v>1383</v>
      </c>
      <c r="AU2201" s="72">
        <v>1384</v>
      </c>
      <c r="AV2201" s="72">
        <v>1367</v>
      </c>
      <c r="AW2201" s="72">
        <v>1375</v>
      </c>
      <c r="AX2201" s="72">
        <v>16400</v>
      </c>
      <c r="AY2201" s="72">
        <v>1375</v>
      </c>
      <c r="AZ2201" s="72">
        <v>1378</v>
      </c>
      <c r="BA2201" s="72">
        <v>1363</v>
      </c>
      <c r="BB2201" s="72">
        <v>1363</v>
      </c>
      <c r="BC2201" s="72">
        <v>13400</v>
      </c>
    </row>
    <row r="2202" spans="1:55" s="72" customFormat="1" ht="15">
      <c r="A2202" s="15" t="s">
        <v>18</v>
      </c>
      <c r="B2202" s="30">
        <v>39</v>
      </c>
      <c r="C2202" s="30">
        <v>7212</v>
      </c>
      <c r="D2202" s="10" t="s">
        <v>279</v>
      </c>
      <c r="E2202" s="15" t="s">
        <v>20</v>
      </c>
      <c r="F2202" s="15" t="s">
        <v>1257</v>
      </c>
      <c r="G2202" s="50">
        <v>1910</v>
      </c>
      <c r="H2202" s="50">
        <v>62</v>
      </c>
      <c r="I2202" s="58">
        <v>3.3500000000000002E-2</v>
      </c>
      <c r="J2202" s="50">
        <v>145000</v>
      </c>
      <c r="K2202" s="50">
        <v>1931</v>
      </c>
      <c r="L2202" s="53">
        <v>1836</v>
      </c>
      <c r="M2202" s="63">
        <f t="shared" si="252"/>
        <v>0.22105263157894736</v>
      </c>
      <c r="N2202" s="42" t="str">
        <f>IFERROR(VLOOKUP(C2202, マスタ!$E$2:$G$33, 3, TRUE), "")</f>
        <v>輸送用機械</v>
      </c>
      <c r="O2202" s="15" t="str">
        <f>IF(F2202 = "", "", TEXT( WORKDAY(TEXT(LEFT(F2202, FIND("(", F2202) - 1), "yyyy/mm/dd"), 1, マスタ!$A$2:$A$106), "yyyymmdd"))</f>
        <v>20171010</v>
      </c>
      <c r="P2202" s="16">
        <v>43018</v>
      </c>
      <c r="Q2202" s="56">
        <v>1890</v>
      </c>
      <c r="R2202" s="56">
        <v>1906</v>
      </c>
      <c r="S2202" s="56">
        <v>1868</v>
      </c>
      <c r="T2202" s="15" t="str">
        <f t="shared" si="253"/>
        <v>無</v>
      </c>
      <c r="U2202" s="15" t="str">
        <f t="shared" si="254"/>
        <v>有</v>
      </c>
      <c r="V2202" s="67">
        <f t="shared" si="255"/>
        <v>-1.0471204188481686E-2</v>
      </c>
      <c r="W2202" s="17" t="s">
        <v>967</v>
      </c>
      <c r="X2202" s="46">
        <v>11</v>
      </c>
      <c r="Y2202" s="71">
        <f t="shared" si="256"/>
        <v>5.7591623036649215</v>
      </c>
      <c r="Z2202" s="72">
        <v>1890</v>
      </c>
      <c r="AA2202" s="72">
        <v>1896</v>
      </c>
      <c r="AB2202" s="72">
        <v>1890</v>
      </c>
      <c r="AC2202" s="72">
        <v>1893</v>
      </c>
      <c r="AD2202" s="72">
        <v>4800</v>
      </c>
      <c r="AE2202" s="72">
        <v>1893</v>
      </c>
      <c r="AF2202" s="72">
        <v>1893</v>
      </c>
      <c r="AG2202" s="72">
        <v>1893</v>
      </c>
      <c r="AH2202" s="72">
        <v>1893</v>
      </c>
      <c r="AI2202" s="72">
        <v>100</v>
      </c>
      <c r="AJ2202" s="72">
        <v>1895</v>
      </c>
      <c r="AK2202" s="72">
        <v>1903</v>
      </c>
      <c r="AL2202" s="72">
        <v>1895</v>
      </c>
      <c r="AM2202" s="72">
        <v>1903</v>
      </c>
      <c r="AN2202" s="72">
        <v>2200</v>
      </c>
      <c r="AO2202" s="72">
        <v>1899</v>
      </c>
      <c r="AP2202" s="72">
        <v>1899</v>
      </c>
      <c r="AQ2202" s="72">
        <v>1899</v>
      </c>
      <c r="AR2202" s="72">
        <v>1899</v>
      </c>
      <c r="AS2202" s="72">
        <v>200</v>
      </c>
      <c r="AT2202" s="72">
        <v>1902</v>
      </c>
      <c r="AU2202" s="72">
        <v>1902</v>
      </c>
      <c r="AV2202" s="72">
        <v>1901</v>
      </c>
      <c r="AW2202" s="72">
        <v>1901</v>
      </c>
      <c r="AX2202" s="72">
        <v>500</v>
      </c>
      <c r="AY2202" s="72">
        <v>1902</v>
      </c>
      <c r="AZ2202" s="72">
        <v>1905</v>
      </c>
      <c r="BA2202" s="72">
        <v>1902</v>
      </c>
      <c r="BB2202" s="72">
        <v>1905</v>
      </c>
      <c r="BC2202" s="72">
        <v>1000</v>
      </c>
    </row>
    <row r="2203" spans="1:55" s="72" customFormat="1" ht="27">
      <c r="A2203" s="15" t="s">
        <v>18</v>
      </c>
      <c r="B2203" s="30">
        <v>40</v>
      </c>
      <c r="C2203" s="30">
        <v>9983</v>
      </c>
      <c r="D2203" s="10" t="s">
        <v>1266</v>
      </c>
      <c r="E2203" s="15" t="s">
        <v>20</v>
      </c>
      <c r="F2203" s="15" t="s">
        <v>1257</v>
      </c>
      <c r="G2203" s="50">
        <v>35230</v>
      </c>
      <c r="H2203" s="50">
        <v>1140</v>
      </c>
      <c r="I2203" s="58">
        <v>3.3399999999999999E-2</v>
      </c>
      <c r="J2203" s="50">
        <v>1245300</v>
      </c>
      <c r="K2203" s="50">
        <v>35380</v>
      </c>
      <c r="L2203" s="53">
        <v>34550</v>
      </c>
      <c r="M2203" s="63">
        <f t="shared" si="252"/>
        <v>0.18072289156626506</v>
      </c>
      <c r="N2203" s="42" t="str">
        <f>IFERROR(VLOOKUP(C2203, マスタ!$E$2:$G$33, 3, TRUE), "")</f>
        <v>サービス</v>
      </c>
      <c r="O2203" s="15" t="str">
        <f>IF(F2203 = "", "", TEXT( WORKDAY(TEXT(LEFT(F2203, FIND("(", F2203) - 1), "yyyy/mm/dd"), 1, マスタ!$A$2:$A$106), "yyyymmdd"))</f>
        <v>20171010</v>
      </c>
      <c r="P2203" s="16">
        <v>43018</v>
      </c>
      <c r="Q2203" s="56">
        <v>35120</v>
      </c>
      <c r="R2203" s="56">
        <v>35180</v>
      </c>
      <c r="S2203" s="56">
        <v>34800</v>
      </c>
      <c r="T2203" s="15" t="str">
        <f t="shared" si="253"/>
        <v>無</v>
      </c>
      <c r="U2203" s="15" t="str">
        <f t="shared" si="254"/>
        <v>無</v>
      </c>
      <c r="V2203" s="67">
        <f t="shared" si="255"/>
        <v>-3.1223389156967984E-3</v>
      </c>
      <c r="W2203" s="17" t="s">
        <v>969</v>
      </c>
      <c r="X2203" s="46">
        <v>-170</v>
      </c>
      <c r="Y2203" s="71">
        <f t="shared" si="256"/>
        <v>-4.8254328697133131</v>
      </c>
      <c r="Z2203" s="72">
        <v>35120</v>
      </c>
      <c r="AA2203" s="72">
        <v>35130</v>
      </c>
      <c r="AB2203" s="72">
        <v>34950</v>
      </c>
      <c r="AC2203" s="72">
        <v>35050</v>
      </c>
      <c r="AD2203" s="72">
        <v>65000</v>
      </c>
      <c r="AE2203" s="72">
        <v>35040</v>
      </c>
      <c r="AF2203" s="72">
        <v>35180</v>
      </c>
      <c r="AG2203" s="72">
        <v>34980</v>
      </c>
      <c r="AH2203" s="72">
        <v>35180</v>
      </c>
      <c r="AI2203" s="72">
        <v>19900</v>
      </c>
      <c r="AJ2203" s="72">
        <v>35160</v>
      </c>
      <c r="AK2203" s="72">
        <v>35160</v>
      </c>
      <c r="AL2203" s="72">
        <v>35030</v>
      </c>
      <c r="AM2203" s="72">
        <v>35070</v>
      </c>
      <c r="AN2203" s="72">
        <v>23600</v>
      </c>
      <c r="AO2203" s="72">
        <v>35080</v>
      </c>
      <c r="AP2203" s="72">
        <v>35090</v>
      </c>
      <c r="AQ2203" s="72">
        <v>34980</v>
      </c>
      <c r="AR2203" s="72">
        <v>35000</v>
      </c>
      <c r="AS2203" s="72">
        <v>14800</v>
      </c>
      <c r="AT2203" s="72">
        <v>35010</v>
      </c>
      <c r="AU2203" s="72">
        <v>35010</v>
      </c>
      <c r="AV2203" s="72">
        <v>34910</v>
      </c>
      <c r="AW2203" s="72">
        <v>34950</v>
      </c>
      <c r="AX2203" s="72">
        <v>25200</v>
      </c>
      <c r="AY2203" s="72">
        <v>34950</v>
      </c>
      <c r="AZ2203" s="72">
        <v>34960</v>
      </c>
      <c r="BA2203" s="72">
        <v>34810</v>
      </c>
      <c r="BB2203" s="72">
        <v>34840</v>
      </c>
      <c r="BC2203" s="72">
        <v>27000</v>
      </c>
    </row>
    <row r="2204" spans="1:55" s="72" customFormat="1" ht="27">
      <c r="A2204" s="15" t="s">
        <v>18</v>
      </c>
      <c r="B2204" s="30">
        <v>41</v>
      </c>
      <c r="C2204" s="30">
        <v>9369</v>
      </c>
      <c r="D2204" s="10" t="s">
        <v>1167</v>
      </c>
      <c r="E2204" s="15" t="s">
        <v>20</v>
      </c>
      <c r="F2204" s="15" t="s">
        <v>1257</v>
      </c>
      <c r="G2204" s="50">
        <v>3110</v>
      </c>
      <c r="H2204" s="50">
        <v>100</v>
      </c>
      <c r="I2204" s="58">
        <v>3.32E-2</v>
      </c>
      <c r="J2204" s="50">
        <v>132000</v>
      </c>
      <c r="K2204" s="50">
        <v>3205</v>
      </c>
      <c r="L2204" s="53">
        <v>3030</v>
      </c>
      <c r="M2204" s="63">
        <f t="shared" si="252"/>
        <v>0.54285714285714282</v>
      </c>
      <c r="N2204" s="42" t="str">
        <f>IFERROR(VLOOKUP(C2204, マスタ!$E$2:$G$33, 3, TRUE), "")</f>
        <v>倉庫・運輸</v>
      </c>
      <c r="O2204" s="15" t="str">
        <f>IF(F2204 = "", "", TEXT( WORKDAY(TEXT(LEFT(F2204, FIND("(", F2204) - 1), "yyyy/mm/dd"), 1, マスタ!$A$2:$A$106), "yyyymmdd"))</f>
        <v>20171010</v>
      </c>
      <c r="P2204" s="16">
        <v>43018</v>
      </c>
      <c r="Q2204" s="56">
        <v>3100</v>
      </c>
      <c r="R2204" s="56">
        <v>3175</v>
      </c>
      <c r="S2204" s="56">
        <v>3100</v>
      </c>
      <c r="T2204" s="15" t="str">
        <f t="shared" si="253"/>
        <v>有</v>
      </c>
      <c r="U2204" s="15" t="str">
        <f t="shared" si="254"/>
        <v>無</v>
      </c>
      <c r="V2204" s="67">
        <f t="shared" si="255"/>
        <v>-3.215434083601254E-3</v>
      </c>
      <c r="W2204" s="17" t="s">
        <v>967</v>
      </c>
      <c r="X2204" s="46">
        <v>30</v>
      </c>
      <c r="Y2204" s="71">
        <f t="shared" si="256"/>
        <v>9.6463022508038598</v>
      </c>
      <c r="Z2204" s="72">
        <v>3100</v>
      </c>
      <c r="AA2204" s="72">
        <v>3120</v>
      </c>
      <c r="AB2204" s="72">
        <v>3100</v>
      </c>
      <c r="AC2204" s="72">
        <v>3115</v>
      </c>
      <c r="AD2204" s="72">
        <v>4700</v>
      </c>
      <c r="AE2204" s="72">
        <v>3105</v>
      </c>
      <c r="AF2204" s="72">
        <v>3110</v>
      </c>
      <c r="AG2204" s="72">
        <v>3105</v>
      </c>
      <c r="AH2204" s="72">
        <v>3110</v>
      </c>
      <c r="AI2204" s="72">
        <v>500</v>
      </c>
      <c r="AJ2204" s="72">
        <v>3110</v>
      </c>
      <c r="AK2204" s="72">
        <v>3115</v>
      </c>
      <c r="AL2204" s="72">
        <v>3110</v>
      </c>
      <c r="AM2204" s="72">
        <v>3115</v>
      </c>
      <c r="AN2204" s="72">
        <v>300</v>
      </c>
      <c r="AO2204" s="72">
        <v>3120</v>
      </c>
      <c r="AP2204" s="72">
        <v>3120</v>
      </c>
      <c r="AQ2204" s="72">
        <v>3120</v>
      </c>
      <c r="AR2204" s="72">
        <v>3120</v>
      </c>
      <c r="AS2204" s="72">
        <v>100</v>
      </c>
      <c r="AT2204" s="72">
        <v>3120</v>
      </c>
      <c r="AU2204" s="72">
        <v>3130</v>
      </c>
      <c r="AV2204" s="72">
        <v>3120</v>
      </c>
      <c r="AW2204" s="72">
        <v>3130</v>
      </c>
      <c r="AX2204" s="72">
        <v>200</v>
      </c>
      <c r="AY2204" s="72">
        <v>3130</v>
      </c>
      <c r="AZ2204" s="72">
        <v>3135</v>
      </c>
      <c r="BA2204" s="72">
        <v>3110</v>
      </c>
      <c r="BB2204" s="72">
        <v>3125</v>
      </c>
      <c r="BC2204" s="72">
        <v>2900</v>
      </c>
    </row>
    <row r="2205" spans="1:55" s="72" customFormat="1" ht="15">
      <c r="A2205" s="15" t="s">
        <v>18</v>
      </c>
      <c r="B2205" s="30">
        <v>42</v>
      </c>
      <c r="C2205" s="30">
        <v>8624</v>
      </c>
      <c r="D2205" s="10" t="s">
        <v>1130</v>
      </c>
      <c r="E2205" s="15" t="s">
        <v>20</v>
      </c>
      <c r="F2205" s="15" t="s">
        <v>1257</v>
      </c>
      <c r="G2205" s="50">
        <v>1152</v>
      </c>
      <c r="H2205" s="50">
        <v>37</v>
      </c>
      <c r="I2205" s="58">
        <v>3.32E-2</v>
      </c>
      <c r="J2205" s="50">
        <v>368100</v>
      </c>
      <c r="K2205" s="50">
        <v>1154</v>
      </c>
      <c r="L2205" s="53">
        <v>1120</v>
      </c>
      <c r="M2205" s="63">
        <f t="shared" si="252"/>
        <v>5.8823529411764705E-2</v>
      </c>
      <c r="N2205" s="42" t="str">
        <f>IFERROR(VLOOKUP(C2205, マスタ!$E$2:$G$33, 3, TRUE), "")</f>
        <v>証券・証券先物</v>
      </c>
      <c r="O2205" s="15" t="str">
        <f>IF(F2205 = "", "", TEXT( WORKDAY(TEXT(LEFT(F2205, FIND("(", F2205) - 1), "yyyy/mm/dd"), 1, マスタ!$A$2:$A$106), "yyyymmdd"))</f>
        <v>20171010</v>
      </c>
      <c r="P2205" s="16">
        <v>43018</v>
      </c>
      <c r="Q2205" s="56">
        <v>1152</v>
      </c>
      <c r="R2205" s="56">
        <v>1152</v>
      </c>
      <c r="S2205" s="56">
        <v>1128</v>
      </c>
      <c r="T2205" s="15" t="str">
        <f t="shared" si="253"/>
        <v>無</v>
      </c>
      <c r="U2205" s="15" t="str">
        <f t="shared" si="254"/>
        <v>有</v>
      </c>
      <c r="V2205" s="67">
        <f t="shared" si="255"/>
        <v>0</v>
      </c>
      <c r="W2205" s="17" t="s">
        <v>966</v>
      </c>
      <c r="X2205" s="46">
        <v>-11</v>
      </c>
      <c r="Y2205" s="71">
        <f t="shared" si="256"/>
        <v>-9.5486111111111125</v>
      </c>
      <c r="Z2205" s="72">
        <v>1152</v>
      </c>
      <c r="AA2205" s="72">
        <v>1152</v>
      </c>
      <c r="AB2205" s="72">
        <v>1145</v>
      </c>
      <c r="AC2205" s="72">
        <v>1146</v>
      </c>
      <c r="AD2205" s="72">
        <v>10500</v>
      </c>
      <c r="AE2205" s="72">
        <v>1145</v>
      </c>
      <c r="AF2205" s="72">
        <v>1148</v>
      </c>
      <c r="AG2205" s="72">
        <v>1144</v>
      </c>
      <c r="AH2205" s="72">
        <v>1148</v>
      </c>
      <c r="AI2205" s="72">
        <v>5700</v>
      </c>
      <c r="AJ2205" s="72">
        <v>1147</v>
      </c>
      <c r="AK2205" s="72">
        <v>1147</v>
      </c>
      <c r="AL2205" s="72">
        <v>1140</v>
      </c>
      <c r="AM2205" s="72">
        <v>1141</v>
      </c>
      <c r="AN2205" s="72">
        <v>6700</v>
      </c>
      <c r="AO2205" s="72">
        <v>1141</v>
      </c>
      <c r="AP2205" s="72">
        <v>1143</v>
      </c>
      <c r="AQ2205" s="72">
        <v>1140</v>
      </c>
      <c r="AR2205" s="72">
        <v>1141</v>
      </c>
      <c r="AS2205" s="72">
        <v>3900</v>
      </c>
      <c r="AT2205" s="72">
        <v>1141</v>
      </c>
      <c r="AU2205" s="72">
        <v>1141</v>
      </c>
      <c r="AV2205" s="72">
        <v>1138</v>
      </c>
      <c r="AW2205" s="72">
        <v>1138</v>
      </c>
      <c r="AX2205" s="72">
        <v>3200</v>
      </c>
      <c r="AY2205" s="72">
        <v>1138</v>
      </c>
      <c r="AZ2205" s="72">
        <v>1140</v>
      </c>
      <c r="BA2205" s="72">
        <v>1138</v>
      </c>
      <c r="BB2205" s="72">
        <v>1139</v>
      </c>
      <c r="BC2205" s="72">
        <v>2300</v>
      </c>
    </row>
    <row r="2206" spans="1:55" s="72" customFormat="1" ht="15">
      <c r="A2206" s="15" t="s">
        <v>18</v>
      </c>
      <c r="B2206" s="30">
        <v>43</v>
      </c>
      <c r="C2206" s="30">
        <v>5706</v>
      </c>
      <c r="D2206" s="10" t="s">
        <v>1267</v>
      </c>
      <c r="E2206" s="15" t="s">
        <v>20</v>
      </c>
      <c r="F2206" s="15" t="s">
        <v>1257</v>
      </c>
      <c r="G2206" s="50">
        <v>6000</v>
      </c>
      <c r="H2206" s="50">
        <v>190</v>
      </c>
      <c r="I2206" s="58">
        <v>3.27E-2</v>
      </c>
      <c r="J2206" s="50">
        <v>1027200</v>
      </c>
      <c r="K2206" s="50">
        <v>6000</v>
      </c>
      <c r="L2206" s="53">
        <v>5800</v>
      </c>
      <c r="M2206" s="63">
        <f t="shared" si="252"/>
        <v>0</v>
      </c>
      <c r="N2206" s="42" t="str">
        <f>IFERROR(VLOOKUP(C2206, マスタ!$E$2:$G$33, 3, TRUE), "")</f>
        <v>非鉄金属</v>
      </c>
      <c r="O2206" s="15" t="str">
        <f>IF(F2206 = "", "", TEXT( WORKDAY(TEXT(LEFT(F2206, FIND("(", F2206) - 1), "yyyy/mm/dd"), 1, マスタ!$A$2:$A$106), "yyyymmdd"))</f>
        <v>20171010</v>
      </c>
      <c r="P2206" s="16">
        <v>43018</v>
      </c>
      <c r="Q2206" s="56">
        <v>6000</v>
      </c>
      <c r="R2206" s="56">
        <v>6030</v>
      </c>
      <c r="S2206" s="56">
        <v>5920</v>
      </c>
      <c r="T2206" s="15" t="str">
        <f t="shared" si="253"/>
        <v>無</v>
      </c>
      <c r="U2206" s="15" t="str">
        <f t="shared" si="254"/>
        <v>有</v>
      </c>
      <c r="V2206" s="67">
        <f t="shared" si="255"/>
        <v>0</v>
      </c>
      <c r="W2206" s="17" t="s">
        <v>966</v>
      </c>
      <c r="X2206" s="46">
        <v>-60</v>
      </c>
      <c r="Y2206" s="71">
        <f t="shared" si="256"/>
        <v>-10</v>
      </c>
      <c r="Z2206" s="72">
        <v>6000</v>
      </c>
      <c r="AA2206" s="72">
        <v>6030</v>
      </c>
      <c r="AB2206" s="72">
        <v>5960</v>
      </c>
      <c r="AC2206" s="72">
        <v>6010</v>
      </c>
      <c r="AD2206" s="72">
        <v>63900</v>
      </c>
      <c r="AE2206" s="72">
        <v>6010</v>
      </c>
      <c r="AF2206" s="72">
        <v>6030</v>
      </c>
      <c r="AG2206" s="72">
        <v>6010</v>
      </c>
      <c r="AH2206" s="72">
        <v>6020</v>
      </c>
      <c r="AI2206" s="72">
        <v>13500</v>
      </c>
      <c r="AJ2206" s="72">
        <v>6020</v>
      </c>
      <c r="AK2206" s="72">
        <v>6020</v>
      </c>
      <c r="AL2206" s="72">
        <v>5940</v>
      </c>
      <c r="AM2206" s="72">
        <v>5950</v>
      </c>
      <c r="AN2206" s="72">
        <v>25000</v>
      </c>
      <c r="AO2206" s="72">
        <v>5950</v>
      </c>
      <c r="AP2206" s="72">
        <v>5950</v>
      </c>
      <c r="AQ2206" s="72">
        <v>5940</v>
      </c>
      <c r="AR2206" s="72">
        <v>5950</v>
      </c>
      <c r="AS2206" s="72">
        <v>16100</v>
      </c>
      <c r="AT2206" s="72">
        <v>5940</v>
      </c>
      <c r="AU2206" s="72">
        <v>5960</v>
      </c>
      <c r="AV2206" s="72">
        <v>5940</v>
      </c>
      <c r="AW2206" s="72">
        <v>5940</v>
      </c>
      <c r="AX2206" s="72">
        <v>13100</v>
      </c>
      <c r="AY2206" s="72">
        <v>5960</v>
      </c>
      <c r="AZ2206" s="72">
        <v>5970</v>
      </c>
      <c r="BA2206" s="72">
        <v>5950</v>
      </c>
      <c r="BB2206" s="72">
        <v>5960</v>
      </c>
      <c r="BC2206" s="72">
        <v>8900</v>
      </c>
    </row>
    <row r="2207" spans="1:55" s="72" customFormat="1" ht="15">
      <c r="A2207" s="15" t="s">
        <v>18</v>
      </c>
      <c r="B2207" s="30">
        <v>44</v>
      </c>
      <c r="C2207" s="30">
        <v>8101</v>
      </c>
      <c r="D2207" s="10" t="s">
        <v>1268</v>
      </c>
      <c r="E2207" s="15" t="s">
        <v>20</v>
      </c>
      <c r="F2207" s="15" t="s">
        <v>1257</v>
      </c>
      <c r="G2207" s="50">
        <v>1767</v>
      </c>
      <c r="H2207" s="50">
        <v>55</v>
      </c>
      <c r="I2207" s="58">
        <v>3.2099999999999997E-2</v>
      </c>
      <c r="J2207" s="50">
        <v>252600</v>
      </c>
      <c r="K2207" s="50">
        <v>1777</v>
      </c>
      <c r="L2207" s="53">
        <v>1713</v>
      </c>
      <c r="M2207" s="63">
        <f t="shared" si="252"/>
        <v>0.15625</v>
      </c>
      <c r="N2207" s="42" t="str">
        <f>IFERROR(VLOOKUP(C2207, マスタ!$E$2:$G$33, 3, TRUE), "")</f>
        <v>商業</v>
      </c>
      <c r="O2207" s="15" t="str">
        <f>IF(F2207 = "", "", TEXT( WORKDAY(TEXT(LEFT(F2207, FIND("(", F2207) - 1), "yyyy/mm/dd"), 1, マスタ!$A$2:$A$106), "yyyymmdd"))</f>
        <v>20171010</v>
      </c>
      <c r="P2207" s="16">
        <v>43018</v>
      </c>
      <c r="Q2207" s="56">
        <v>1755</v>
      </c>
      <c r="R2207" s="56">
        <v>1811</v>
      </c>
      <c r="S2207" s="56">
        <v>1755</v>
      </c>
      <c r="T2207" s="15" t="str">
        <f t="shared" si="253"/>
        <v>有</v>
      </c>
      <c r="U2207" s="15" t="str">
        <f t="shared" si="254"/>
        <v>無</v>
      </c>
      <c r="V2207" s="67">
        <f t="shared" si="255"/>
        <v>-6.7911714770797493E-3</v>
      </c>
      <c r="W2207" s="17" t="s">
        <v>968</v>
      </c>
      <c r="X2207" s="46">
        <v>35</v>
      </c>
      <c r="Y2207" s="71">
        <f t="shared" si="256"/>
        <v>19.807583474816074</v>
      </c>
      <c r="Z2207" s="72">
        <v>1755</v>
      </c>
      <c r="AA2207" s="72">
        <v>1770</v>
      </c>
      <c r="AB2207" s="72">
        <v>1755</v>
      </c>
      <c r="AC2207" s="72">
        <v>1770</v>
      </c>
      <c r="AD2207" s="72">
        <v>7100</v>
      </c>
      <c r="AE2207" s="72">
        <v>1770</v>
      </c>
      <c r="AF2207" s="72">
        <v>1789</v>
      </c>
      <c r="AG2207" s="72">
        <v>1770</v>
      </c>
      <c r="AH2207" s="72">
        <v>1783</v>
      </c>
      <c r="AI2207" s="72">
        <v>10500</v>
      </c>
      <c r="AJ2207" s="72">
        <v>1779</v>
      </c>
      <c r="AK2207" s="72">
        <v>1783</v>
      </c>
      <c r="AL2207" s="72">
        <v>1777</v>
      </c>
      <c r="AM2207" s="72">
        <v>1782</v>
      </c>
      <c r="AN2207" s="72">
        <v>1100</v>
      </c>
      <c r="AO2207" s="72">
        <v>1782</v>
      </c>
      <c r="AP2207" s="72">
        <v>1787</v>
      </c>
      <c r="AQ2207" s="72">
        <v>1781</v>
      </c>
      <c r="AR2207" s="72">
        <v>1787</v>
      </c>
      <c r="AS2207" s="72">
        <v>3000</v>
      </c>
      <c r="AT2207" s="72">
        <v>1786</v>
      </c>
      <c r="AU2207" s="72">
        <v>1800</v>
      </c>
      <c r="AV2207" s="72">
        <v>1786</v>
      </c>
      <c r="AW2207" s="72">
        <v>1799</v>
      </c>
      <c r="AX2207" s="72">
        <v>13500</v>
      </c>
      <c r="AY2207" s="72">
        <v>1801</v>
      </c>
      <c r="AZ2207" s="72">
        <v>1811</v>
      </c>
      <c r="BA2207" s="72">
        <v>1801</v>
      </c>
      <c r="BB2207" s="72">
        <v>1807</v>
      </c>
      <c r="BC2207" s="72">
        <v>10200</v>
      </c>
    </row>
    <row r="2208" spans="1:55" s="72" customFormat="1" ht="15">
      <c r="A2208" s="15" t="s">
        <v>18</v>
      </c>
      <c r="B2208" s="30">
        <v>47</v>
      </c>
      <c r="C2208" s="30">
        <v>6875</v>
      </c>
      <c r="D2208" s="10" t="s">
        <v>353</v>
      </c>
      <c r="E2208" s="15" t="s">
        <v>20</v>
      </c>
      <c r="F2208" s="15" t="s">
        <v>1257</v>
      </c>
      <c r="G2208" s="50">
        <v>3765</v>
      </c>
      <c r="H2208" s="50">
        <v>115</v>
      </c>
      <c r="I2208" s="58">
        <v>3.15E-2</v>
      </c>
      <c r="J2208" s="50">
        <v>406500</v>
      </c>
      <c r="K2208" s="50">
        <v>3810</v>
      </c>
      <c r="L2208" s="53">
        <v>3680</v>
      </c>
      <c r="M2208" s="63">
        <f t="shared" si="252"/>
        <v>0.34615384615384615</v>
      </c>
      <c r="N2208" s="42" t="str">
        <f>IFERROR(VLOOKUP(C2208, マスタ!$E$2:$G$33, 3, TRUE), "")</f>
        <v>電気</v>
      </c>
      <c r="O2208" s="15" t="str">
        <f>IF(F2208 = "", "", TEXT( WORKDAY(TEXT(LEFT(F2208, FIND("(", F2208) - 1), "yyyy/mm/dd"), 1, マスタ!$A$2:$A$106), "yyyymmdd"))</f>
        <v>20171010</v>
      </c>
      <c r="P2208" s="16">
        <v>43018</v>
      </c>
      <c r="Q2208" s="56">
        <v>3765</v>
      </c>
      <c r="R2208" s="56">
        <v>3830</v>
      </c>
      <c r="S2208" s="56">
        <v>3730</v>
      </c>
      <c r="T2208" s="15" t="str">
        <f t="shared" si="253"/>
        <v>有</v>
      </c>
      <c r="U2208" s="15" t="str">
        <f t="shared" si="254"/>
        <v>無</v>
      </c>
      <c r="V2208" s="67">
        <f t="shared" si="255"/>
        <v>0</v>
      </c>
      <c r="W2208" s="17" t="s">
        <v>967</v>
      </c>
      <c r="X2208" s="46">
        <v>10</v>
      </c>
      <c r="Y2208" s="71">
        <f t="shared" si="256"/>
        <v>2.6560424966799467</v>
      </c>
      <c r="Z2208" s="72">
        <v>3765</v>
      </c>
      <c r="AA2208" s="72">
        <v>3770</v>
      </c>
      <c r="AB2208" s="72">
        <v>3740</v>
      </c>
      <c r="AC2208" s="72">
        <v>3745</v>
      </c>
      <c r="AD2208" s="72">
        <v>26000</v>
      </c>
      <c r="AE2208" s="72">
        <v>3740</v>
      </c>
      <c r="AF2208" s="72">
        <v>3750</v>
      </c>
      <c r="AG2208" s="72">
        <v>3735</v>
      </c>
      <c r="AH2208" s="72">
        <v>3740</v>
      </c>
      <c r="AI2208" s="72">
        <v>12900</v>
      </c>
      <c r="AJ2208" s="72">
        <v>3740</v>
      </c>
      <c r="AK2208" s="72">
        <v>3755</v>
      </c>
      <c r="AL2208" s="72">
        <v>3730</v>
      </c>
      <c r="AM2208" s="72">
        <v>3755</v>
      </c>
      <c r="AN2208" s="72">
        <v>14200</v>
      </c>
      <c r="AO2208" s="72">
        <v>3755</v>
      </c>
      <c r="AP2208" s="72">
        <v>3785</v>
      </c>
      <c r="AQ2208" s="72">
        <v>3755</v>
      </c>
      <c r="AR2208" s="72">
        <v>3785</v>
      </c>
      <c r="AS2208" s="72">
        <v>9700</v>
      </c>
      <c r="AT2208" s="72">
        <v>3785</v>
      </c>
      <c r="AU2208" s="72">
        <v>3790</v>
      </c>
      <c r="AV2208" s="72">
        <v>3775</v>
      </c>
      <c r="AW2208" s="72">
        <v>3775</v>
      </c>
      <c r="AX2208" s="72">
        <v>7400</v>
      </c>
      <c r="AY2208" s="72">
        <v>3780</v>
      </c>
      <c r="AZ2208" s="72">
        <v>3800</v>
      </c>
      <c r="BA2208" s="72">
        <v>3780</v>
      </c>
      <c r="BB2208" s="72">
        <v>3795</v>
      </c>
      <c r="BC2208" s="72">
        <v>20400</v>
      </c>
    </row>
    <row r="2209" spans="1:55" s="72" customFormat="1" ht="15">
      <c r="A2209" s="15" t="s">
        <v>18</v>
      </c>
      <c r="B2209" s="30">
        <v>48</v>
      </c>
      <c r="C2209" s="30">
        <v>4218</v>
      </c>
      <c r="D2209" s="10" t="s">
        <v>441</v>
      </c>
      <c r="E2209" s="15" t="s">
        <v>20</v>
      </c>
      <c r="F2209" s="15" t="s">
        <v>1257</v>
      </c>
      <c r="G2209" s="50">
        <v>2630</v>
      </c>
      <c r="H2209" s="50">
        <v>80</v>
      </c>
      <c r="I2209" s="58">
        <v>3.1399999999999997E-2</v>
      </c>
      <c r="J2209" s="50">
        <v>51900</v>
      </c>
      <c r="K2209" s="50">
        <v>2645</v>
      </c>
      <c r="L2209" s="53">
        <v>2521</v>
      </c>
      <c r="M2209" s="63">
        <f t="shared" si="252"/>
        <v>0.12096774193548387</v>
      </c>
      <c r="N2209" s="42" t="str">
        <f>IFERROR(VLOOKUP(C2209, マスタ!$E$2:$G$33, 3, TRUE), "")</f>
        <v>化学・医薬品</v>
      </c>
      <c r="O2209" s="15" t="str">
        <f>IF(F2209 = "", "", TEXT( WORKDAY(TEXT(LEFT(F2209, FIND("(", F2209) - 1), "yyyy/mm/dd"), 1, マスタ!$A$2:$A$106), "yyyymmdd"))</f>
        <v>20171010</v>
      </c>
      <c r="P2209" s="16">
        <v>43018</v>
      </c>
      <c r="Q2209" s="56">
        <v>2630</v>
      </c>
      <c r="R2209" s="56">
        <v>2630</v>
      </c>
      <c r="S2209" s="56">
        <v>2592</v>
      </c>
      <c r="T2209" s="15" t="str">
        <f t="shared" si="253"/>
        <v>無</v>
      </c>
      <c r="U2209" s="15" t="str">
        <f t="shared" si="254"/>
        <v>有</v>
      </c>
      <c r="V2209" s="67">
        <f t="shared" si="255"/>
        <v>0</v>
      </c>
      <c r="W2209" s="17" t="s">
        <v>969</v>
      </c>
      <c r="X2209" s="46">
        <v>-1</v>
      </c>
      <c r="Y2209" s="71">
        <f t="shared" si="256"/>
        <v>-0.38022813688212925</v>
      </c>
      <c r="Z2209" s="72">
        <v>2630</v>
      </c>
      <c r="AA2209" s="72">
        <v>2630</v>
      </c>
      <c r="AB2209" s="72">
        <v>2629</v>
      </c>
      <c r="AC2209" s="72">
        <v>2629</v>
      </c>
      <c r="AD2209" s="72">
        <v>2800</v>
      </c>
      <c r="AI2209" s="72">
        <v>0</v>
      </c>
      <c r="AN2209" s="72">
        <v>0</v>
      </c>
      <c r="AS2209" s="72">
        <v>0</v>
      </c>
      <c r="AX2209" s="72">
        <v>0</v>
      </c>
      <c r="AY2209" s="72">
        <v>2621</v>
      </c>
      <c r="AZ2209" s="72">
        <v>2621</v>
      </c>
      <c r="BA2209" s="72">
        <v>2615</v>
      </c>
      <c r="BB2209" s="72">
        <v>2615</v>
      </c>
      <c r="BC2209" s="72">
        <v>1000</v>
      </c>
    </row>
    <row r="2210" spans="1:55" s="72" customFormat="1" ht="15">
      <c r="A2210" s="15" t="s">
        <v>18</v>
      </c>
      <c r="B2210" s="30">
        <v>49</v>
      </c>
      <c r="C2210" s="30">
        <v>2168</v>
      </c>
      <c r="D2210" s="10" t="s">
        <v>169</v>
      </c>
      <c r="E2210" s="15" t="s">
        <v>20</v>
      </c>
      <c r="F2210" s="15" t="s">
        <v>1257</v>
      </c>
      <c r="G2210" s="50">
        <v>1227</v>
      </c>
      <c r="H2210" s="50">
        <v>37</v>
      </c>
      <c r="I2210" s="58">
        <v>3.1099999999999999E-2</v>
      </c>
      <c r="J2210" s="50">
        <v>404700</v>
      </c>
      <c r="K2210" s="50">
        <v>1244</v>
      </c>
      <c r="L2210" s="53">
        <v>1183</v>
      </c>
      <c r="M2210" s="63">
        <f t="shared" si="252"/>
        <v>0.27868852459016391</v>
      </c>
      <c r="N2210" s="42" t="str">
        <f>IFERROR(VLOOKUP(C2210, マスタ!$E$2:$G$33, 3, TRUE), "")</f>
        <v>食品</v>
      </c>
      <c r="O2210" s="15" t="str">
        <f>IF(F2210 = "", "", TEXT( WORKDAY(TEXT(LEFT(F2210, FIND("(", F2210) - 1), "yyyy/mm/dd"), 1, マスタ!$A$2:$A$106), "yyyymmdd"))</f>
        <v>20171010</v>
      </c>
      <c r="P2210" s="16">
        <v>43018</v>
      </c>
      <c r="Q2210" s="56">
        <v>1377</v>
      </c>
      <c r="R2210" s="56">
        <v>1488</v>
      </c>
      <c r="S2210" s="56">
        <v>1361</v>
      </c>
      <c r="T2210" s="15" t="str">
        <f t="shared" si="253"/>
        <v>有</v>
      </c>
      <c r="U2210" s="15" t="str">
        <f t="shared" si="254"/>
        <v>有</v>
      </c>
      <c r="V2210" s="67">
        <f t="shared" si="255"/>
        <v>0.12224938875305624</v>
      </c>
      <c r="W2210" s="17" t="s">
        <v>966</v>
      </c>
      <c r="X2210" s="46">
        <v>-12</v>
      </c>
      <c r="Y2210" s="71">
        <f t="shared" si="256"/>
        <v>-9.7799511002444994</v>
      </c>
      <c r="AD2210" s="72">
        <v>0</v>
      </c>
      <c r="AI2210" s="72">
        <v>0</v>
      </c>
      <c r="AJ2210" s="72">
        <v>1377</v>
      </c>
      <c r="AK2210" s="72">
        <v>1450</v>
      </c>
      <c r="AL2210" s="72">
        <v>1361</v>
      </c>
      <c r="AM2210" s="72">
        <v>1430</v>
      </c>
      <c r="AN2210" s="72">
        <v>233200</v>
      </c>
      <c r="AO2210" s="72">
        <v>1430</v>
      </c>
      <c r="AP2210" s="72">
        <v>1488</v>
      </c>
      <c r="AQ2210" s="72">
        <v>1401</v>
      </c>
      <c r="AR2210" s="72">
        <v>1454</v>
      </c>
      <c r="AS2210" s="72">
        <v>195600</v>
      </c>
      <c r="AT2210" s="72">
        <v>1456</v>
      </c>
      <c r="AU2210" s="72">
        <v>1460</v>
      </c>
      <c r="AV2210" s="72">
        <v>1423</v>
      </c>
      <c r="AW2210" s="72">
        <v>1435</v>
      </c>
      <c r="AX2210" s="72">
        <v>62700</v>
      </c>
      <c r="AY2210" s="72">
        <v>1433</v>
      </c>
      <c r="AZ2210" s="72">
        <v>1435</v>
      </c>
      <c r="BA2210" s="72">
        <v>1412</v>
      </c>
      <c r="BB2210" s="72">
        <v>1423</v>
      </c>
      <c r="BC2210" s="72">
        <v>61900</v>
      </c>
    </row>
    <row r="2211" spans="1:55" s="72" customFormat="1" ht="15">
      <c r="A2211" s="15" t="s">
        <v>18</v>
      </c>
      <c r="B2211" s="30">
        <v>50</v>
      </c>
      <c r="C2211" s="30">
        <v>3963</v>
      </c>
      <c r="D2211" s="10" t="s">
        <v>1216</v>
      </c>
      <c r="E2211" s="15" t="s">
        <v>20</v>
      </c>
      <c r="F2211" s="15" t="s">
        <v>1257</v>
      </c>
      <c r="G2211" s="50">
        <v>1867</v>
      </c>
      <c r="H2211" s="50">
        <v>56</v>
      </c>
      <c r="I2211" s="58">
        <v>3.09E-2</v>
      </c>
      <c r="J2211" s="50">
        <v>34900</v>
      </c>
      <c r="K2211" s="50">
        <v>1880</v>
      </c>
      <c r="L2211" s="53">
        <v>1810</v>
      </c>
      <c r="M2211" s="63">
        <f t="shared" si="252"/>
        <v>0.18571428571428572</v>
      </c>
      <c r="N2211" s="42" t="str">
        <f>IFERROR(VLOOKUP(C2211, マスタ!$E$2:$G$33, 3, TRUE), "")</f>
        <v>パルプ・紙</v>
      </c>
      <c r="O2211" s="15" t="str">
        <f>IF(F2211 = "", "", TEXT( WORKDAY(TEXT(LEFT(F2211, FIND("(", F2211) - 1), "yyyy/mm/dd"), 1, マスタ!$A$2:$A$106), "yyyymmdd"))</f>
        <v>20171010</v>
      </c>
      <c r="P2211" s="16">
        <v>43018</v>
      </c>
      <c r="Q2211" s="56">
        <v>1867</v>
      </c>
      <c r="R2211" s="56">
        <v>1885</v>
      </c>
      <c r="S2211" s="56">
        <v>1831</v>
      </c>
      <c r="T2211" s="15" t="str">
        <f t="shared" si="253"/>
        <v>有</v>
      </c>
      <c r="U2211" s="15" t="str">
        <f t="shared" si="254"/>
        <v>有</v>
      </c>
      <c r="V2211" s="67">
        <f t="shared" si="255"/>
        <v>0</v>
      </c>
      <c r="W2211" s="17" t="s">
        <v>966</v>
      </c>
      <c r="X2211" s="46">
        <v>-18</v>
      </c>
      <c r="Y2211" s="71">
        <f t="shared" si="256"/>
        <v>-9.6411355115158006</v>
      </c>
      <c r="Z2211" s="72">
        <v>1867</v>
      </c>
      <c r="AA2211" s="72">
        <v>1874</v>
      </c>
      <c r="AB2211" s="72">
        <v>1860</v>
      </c>
      <c r="AC2211" s="72">
        <v>1861</v>
      </c>
      <c r="AD2211" s="72">
        <v>2500</v>
      </c>
      <c r="AE2211" s="72">
        <v>1859</v>
      </c>
      <c r="AF2211" s="72">
        <v>1860</v>
      </c>
      <c r="AG2211" s="72">
        <v>1858</v>
      </c>
      <c r="AH2211" s="72">
        <v>1860</v>
      </c>
      <c r="AI2211" s="72">
        <v>700</v>
      </c>
      <c r="AJ2211" s="72">
        <v>1856</v>
      </c>
      <c r="AK2211" s="72">
        <v>1856</v>
      </c>
      <c r="AL2211" s="72">
        <v>1831</v>
      </c>
      <c r="AM2211" s="72">
        <v>1834</v>
      </c>
      <c r="AN2211" s="72">
        <v>1600</v>
      </c>
      <c r="AO2211" s="72">
        <v>1841</v>
      </c>
      <c r="AP2211" s="72">
        <v>1853</v>
      </c>
      <c r="AQ2211" s="72">
        <v>1841</v>
      </c>
      <c r="AR2211" s="72">
        <v>1853</v>
      </c>
      <c r="AS2211" s="72">
        <v>400</v>
      </c>
      <c r="AT2211" s="72">
        <v>1861</v>
      </c>
      <c r="AU2211" s="72">
        <v>1872</v>
      </c>
      <c r="AV2211" s="72">
        <v>1861</v>
      </c>
      <c r="AW2211" s="72">
        <v>1872</v>
      </c>
      <c r="AX2211" s="72">
        <v>1000</v>
      </c>
      <c r="AY2211" s="72">
        <v>1873</v>
      </c>
      <c r="AZ2211" s="72">
        <v>1876</v>
      </c>
      <c r="BA2211" s="72">
        <v>1873</v>
      </c>
      <c r="BB2211" s="72">
        <v>1876</v>
      </c>
      <c r="BC2211" s="72">
        <v>1600</v>
      </c>
    </row>
    <row r="2212" spans="1:55" s="72" customFormat="1" ht="15">
      <c r="A2212" s="15" t="s">
        <v>18</v>
      </c>
      <c r="B2212" s="30">
        <v>2</v>
      </c>
      <c r="C2212" s="30">
        <v>6203</v>
      </c>
      <c r="D2212" s="10" t="s">
        <v>1240</v>
      </c>
      <c r="E2212" s="15" t="s">
        <v>20</v>
      </c>
      <c r="F2212" s="15" t="s">
        <v>1269</v>
      </c>
      <c r="G2212" s="50">
        <v>1647</v>
      </c>
      <c r="H2212" s="50">
        <v>300</v>
      </c>
      <c r="I2212" s="58">
        <v>0.22270000000000001</v>
      </c>
      <c r="J2212" s="50">
        <v>274400</v>
      </c>
      <c r="K2212" s="50">
        <v>1647</v>
      </c>
      <c r="L2212" s="53">
        <v>1647</v>
      </c>
      <c r="M2212" s="63" t="str">
        <f t="shared" si="252"/>
        <v/>
      </c>
      <c r="N2212" s="42" t="str">
        <f>IFERROR(VLOOKUP(C2212, マスタ!$E$2:$G$33, 3, TRUE), "")</f>
        <v>機械</v>
      </c>
      <c r="O2212" s="15" t="str">
        <f>IF(F2212 = "", "", TEXT( WORKDAY(TEXT(LEFT(F2212, FIND("(", F2212) - 1), "yyyy/mm/dd"), 1, マスタ!$A$2:$A$106), "yyyymmdd"))</f>
        <v>20171011</v>
      </c>
      <c r="P2212" s="16">
        <v>43019</v>
      </c>
      <c r="Q2212" s="56">
        <v>1790</v>
      </c>
      <c r="R2212" s="56">
        <v>1976</v>
      </c>
      <c r="S2212" s="56">
        <v>1502</v>
      </c>
      <c r="T2212" s="15" t="str">
        <f t="shared" si="253"/>
        <v>有</v>
      </c>
      <c r="U2212" s="15" t="str">
        <f t="shared" si="254"/>
        <v>有</v>
      </c>
      <c r="V2212" s="67">
        <f t="shared" si="255"/>
        <v>8.6824529447480314E-2</v>
      </c>
      <c r="W2212" s="17" t="s">
        <v>968</v>
      </c>
      <c r="X2212" s="46">
        <v>32</v>
      </c>
      <c r="Y2212" s="71">
        <f t="shared" si="256"/>
        <v>19.429265330904677</v>
      </c>
      <c r="AD2212" s="72">
        <v>0</v>
      </c>
      <c r="AE2212" s="72">
        <v>1790</v>
      </c>
      <c r="AF2212" s="72">
        <v>1860</v>
      </c>
      <c r="AG2212" s="72">
        <v>1781</v>
      </c>
      <c r="AH2212" s="72">
        <v>1845</v>
      </c>
      <c r="AI2212" s="72">
        <v>816200</v>
      </c>
      <c r="AJ2212" s="72">
        <v>1842</v>
      </c>
      <c r="AK2212" s="72">
        <v>1976</v>
      </c>
      <c r="AL2212" s="72">
        <v>1835</v>
      </c>
      <c r="AM2212" s="72">
        <v>1900</v>
      </c>
      <c r="AN2212" s="72">
        <v>870200</v>
      </c>
      <c r="AO2212" s="72">
        <v>1900</v>
      </c>
      <c r="AP2212" s="72">
        <v>1908</v>
      </c>
      <c r="AQ2212" s="72">
        <v>1811</v>
      </c>
      <c r="AR2212" s="72">
        <v>1811</v>
      </c>
      <c r="AS2212" s="72">
        <v>339800</v>
      </c>
      <c r="AT2212" s="72">
        <v>1819</v>
      </c>
      <c r="AU2212" s="72">
        <v>1819</v>
      </c>
      <c r="AV2212" s="72">
        <v>1755</v>
      </c>
      <c r="AW2212" s="72">
        <v>1787</v>
      </c>
      <c r="AX2212" s="72">
        <v>400100</v>
      </c>
      <c r="AY2212" s="72">
        <v>1787</v>
      </c>
      <c r="AZ2212" s="72">
        <v>1791</v>
      </c>
      <c r="BA2212" s="72">
        <v>1750</v>
      </c>
      <c r="BB2212" s="72">
        <v>1754</v>
      </c>
      <c r="BC2212" s="72">
        <v>185700</v>
      </c>
    </row>
    <row r="2213" spans="1:55" s="72" customFormat="1" ht="15">
      <c r="A2213" s="15" t="s">
        <v>18</v>
      </c>
      <c r="B2213" s="30">
        <v>4</v>
      </c>
      <c r="C2213" s="30">
        <v>2168</v>
      </c>
      <c r="D2213" s="10" t="s">
        <v>169</v>
      </c>
      <c r="E2213" s="15" t="s">
        <v>20</v>
      </c>
      <c r="F2213" s="15" t="s">
        <v>1269</v>
      </c>
      <c r="G2213" s="50">
        <v>1433</v>
      </c>
      <c r="H2213" s="50">
        <v>206</v>
      </c>
      <c r="I2213" s="58">
        <v>0.16789999999999999</v>
      </c>
      <c r="J2213" s="50">
        <v>1561700</v>
      </c>
      <c r="K2213" s="50">
        <v>1488</v>
      </c>
      <c r="L2213" s="53">
        <v>1361</v>
      </c>
      <c r="M2213" s="63">
        <f t="shared" si="252"/>
        <v>0.43307086614173229</v>
      </c>
      <c r="N2213" s="42" t="str">
        <f>IFERROR(VLOOKUP(C2213, マスタ!$E$2:$G$33, 3, TRUE), "")</f>
        <v>食品</v>
      </c>
      <c r="O2213" s="15" t="str">
        <f>IF(F2213 = "", "", TEXT( WORKDAY(TEXT(LEFT(F2213, FIND("(", F2213) - 1), "yyyy/mm/dd"), 1, マスタ!$A$2:$A$106), "yyyymmdd"))</f>
        <v>20171011</v>
      </c>
      <c r="P2213" s="16">
        <v>43019</v>
      </c>
      <c r="Q2213" s="56">
        <v>1429</v>
      </c>
      <c r="R2213" s="56">
        <v>1539</v>
      </c>
      <c r="S2213" s="56">
        <v>1414</v>
      </c>
      <c r="T2213" s="15" t="str">
        <f t="shared" si="253"/>
        <v>有</v>
      </c>
      <c r="U2213" s="15" t="str">
        <f t="shared" si="254"/>
        <v>有</v>
      </c>
      <c r="V2213" s="67">
        <f t="shared" si="255"/>
        <v>-2.7913468248429441E-3</v>
      </c>
      <c r="W2213" s="17" t="s">
        <v>966</v>
      </c>
      <c r="X2213" s="46">
        <v>-14</v>
      </c>
      <c r="Y2213" s="71">
        <f t="shared" si="256"/>
        <v>-9.7697138869504538</v>
      </c>
      <c r="Z2213" s="72">
        <v>1429</v>
      </c>
      <c r="AA2213" s="72">
        <v>1443</v>
      </c>
      <c r="AB2213" s="72">
        <v>1414</v>
      </c>
      <c r="AC2213" s="72">
        <v>1443</v>
      </c>
      <c r="AD2213" s="72">
        <v>186100</v>
      </c>
      <c r="AE2213" s="72">
        <v>1441</v>
      </c>
      <c r="AF2213" s="72">
        <v>1443</v>
      </c>
      <c r="AG2213" s="72">
        <v>1428</v>
      </c>
      <c r="AH2213" s="72">
        <v>1436</v>
      </c>
      <c r="AI2213" s="72">
        <v>46100</v>
      </c>
      <c r="AJ2213" s="72">
        <v>1437</v>
      </c>
      <c r="AK2213" s="72">
        <v>1448</v>
      </c>
      <c r="AL2213" s="72">
        <v>1435</v>
      </c>
      <c r="AM2213" s="72">
        <v>1444</v>
      </c>
      <c r="AN2213" s="72">
        <v>35800</v>
      </c>
      <c r="AO2213" s="72">
        <v>1445</v>
      </c>
      <c r="AP2213" s="72">
        <v>1447</v>
      </c>
      <c r="AQ2213" s="72">
        <v>1438</v>
      </c>
      <c r="AR2213" s="72">
        <v>1439</v>
      </c>
      <c r="AS2213" s="72">
        <v>24600</v>
      </c>
      <c r="AT2213" s="72">
        <v>1438</v>
      </c>
      <c r="AU2213" s="72">
        <v>1443</v>
      </c>
      <c r="AV2213" s="72">
        <v>1435</v>
      </c>
      <c r="AW2213" s="72">
        <v>1435</v>
      </c>
      <c r="AX2213" s="72">
        <v>18500</v>
      </c>
      <c r="AY2213" s="72">
        <v>1436</v>
      </c>
      <c r="AZ2213" s="72">
        <v>1438</v>
      </c>
      <c r="BA2213" s="72">
        <v>1435</v>
      </c>
      <c r="BB2213" s="72">
        <v>1436</v>
      </c>
      <c r="BC2213" s="72">
        <v>9700</v>
      </c>
    </row>
    <row r="2214" spans="1:55" s="72" customFormat="1" ht="15">
      <c r="A2214" s="15" t="s">
        <v>18</v>
      </c>
      <c r="B2214" s="30">
        <v>7</v>
      </c>
      <c r="C2214" s="30">
        <v>3179</v>
      </c>
      <c r="D2214" s="10" t="s">
        <v>249</v>
      </c>
      <c r="E2214" s="15" t="s">
        <v>20</v>
      </c>
      <c r="F2214" s="15" t="s">
        <v>1269</v>
      </c>
      <c r="G2214" s="50">
        <v>2917</v>
      </c>
      <c r="H2214" s="50">
        <v>370</v>
      </c>
      <c r="I2214" s="58">
        <v>0.14530000000000001</v>
      </c>
      <c r="J2214" s="50">
        <v>481300</v>
      </c>
      <c r="K2214" s="50">
        <v>2917</v>
      </c>
      <c r="L2214" s="53">
        <v>2690</v>
      </c>
      <c r="M2214" s="63">
        <f t="shared" si="252"/>
        <v>0</v>
      </c>
      <c r="N2214" s="42" t="str">
        <f>IFERROR(VLOOKUP(C2214, マスタ!$E$2:$G$33, 3, TRUE), "")</f>
        <v>繊維製品</v>
      </c>
      <c r="O2214" s="15" t="str">
        <f>IF(F2214 = "", "", TEXT( WORKDAY(TEXT(LEFT(F2214, FIND("(", F2214) - 1), "yyyy/mm/dd"), 1, マスタ!$A$2:$A$106), "yyyymmdd"))</f>
        <v>20171011</v>
      </c>
      <c r="P2214" s="16">
        <v>43019</v>
      </c>
      <c r="Q2214" s="56">
        <v>2874</v>
      </c>
      <c r="R2214" s="56">
        <v>2874</v>
      </c>
      <c r="S2214" s="56">
        <v>2676</v>
      </c>
      <c r="T2214" s="15" t="str">
        <f t="shared" si="253"/>
        <v>無</v>
      </c>
      <c r="U2214" s="15" t="str">
        <f t="shared" si="254"/>
        <v>有</v>
      </c>
      <c r="V2214" s="67">
        <f t="shared" si="255"/>
        <v>-1.4741172437435668E-2</v>
      </c>
      <c r="W2214" s="17" t="s">
        <v>966</v>
      </c>
      <c r="X2214" s="46">
        <v>-29</v>
      </c>
      <c r="Y2214" s="71">
        <f t="shared" si="256"/>
        <v>-9.9417209461775808</v>
      </c>
      <c r="Z2214" s="72">
        <v>2874</v>
      </c>
      <c r="AA2214" s="72">
        <v>2874</v>
      </c>
      <c r="AB2214" s="72">
        <v>2806</v>
      </c>
      <c r="AC2214" s="72">
        <v>2851</v>
      </c>
      <c r="AD2214" s="72">
        <v>43400</v>
      </c>
      <c r="AE2214" s="72">
        <v>2864</v>
      </c>
      <c r="AF2214" s="72">
        <v>2868</v>
      </c>
      <c r="AG2214" s="72">
        <v>2820</v>
      </c>
      <c r="AH2214" s="72">
        <v>2827</v>
      </c>
      <c r="AI2214" s="72">
        <v>9100</v>
      </c>
      <c r="AJ2214" s="72">
        <v>2828</v>
      </c>
      <c r="AK2214" s="72">
        <v>2833</v>
      </c>
      <c r="AL2214" s="72">
        <v>2802</v>
      </c>
      <c r="AM2214" s="72">
        <v>2826</v>
      </c>
      <c r="AN2214" s="72">
        <v>15200</v>
      </c>
      <c r="AO2214" s="72">
        <v>2826</v>
      </c>
      <c r="AP2214" s="72">
        <v>2831</v>
      </c>
      <c r="AQ2214" s="72">
        <v>2808</v>
      </c>
      <c r="AR2214" s="72">
        <v>2814</v>
      </c>
      <c r="AS2214" s="72">
        <v>9100</v>
      </c>
      <c r="AT2214" s="72">
        <v>2813</v>
      </c>
      <c r="AU2214" s="72">
        <v>2813</v>
      </c>
      <c r="AV2214" s="72">
        <v>2786</v>
      </c>
      <c r="AW2214" s="72">
        <v>2795</v>
      </c>
      <c r="AX2214" s="72">
        <v>12500</v>
      </c>
      <c r="AY2214" s="72">
        <v>2800</v>
      </c>
      <c r="AZ2214" s="72">
        <v>2802</v>
      </c>
      <c r="BA2214" s="72">
        <v>2770</v>
      </c>
      <c r="BB2214" s="72">
        <v>2770</v>
      </c>
      <c r="BC2214" s="72">
        <v>9000</v>
      </c>
    </row>
    <row r="2215" spans="1:55" s="72" customFormat="1" ht="27">
      <c r="A2215" s="15" t="s">
        <v>18</v>
      </c>
      <c r="B2215" s="30">
        <v>8</v>
      </c>
      <c r="C2215" s="30">
        <v>4848</v>
      </c>
      <c r="D2215" s="10" t="s">
        <v>438</v>
      </c>
      <c r="E2215" s="15" t="s">
        <v>20</v>
      </c>
      <c r="F2215" s="15" t="s">
        <v>1269</v>
      </c>
      <c r="G2215" s="50">
        <v>2082</v>
      </c>
      <c r="H2215" s="50">
        <v>233</v>
      </c>
      <c r="I2215" s="58">
        <v>0.126</v>
      </c>
      <c r="J2215" s="50">
        <v>1298200</v>
      </c>
      <c r="K2215" s="50">
        <v>2167</v>
      </c>
      <c r="L2215" s="53">
        <v>1932</v>
      </c>
      <c r="M2215" s="63">
        <f t="shared" si="252"/>
        <v>0.36170212765957449</v>
      </c>
      <c r="N2215" s="42" t="str">
        <f>IFERROR(VLOOKUP(C2215, マスタ!$E$2:$G$33, 3, TRUE), "")</f>
        <v>化学・医薬品</v>
      </c>
      <c r="O2215" s="15" t="str">
        <f>IF(F2215 = "", "", TEXT( WORKDAY(TEXT(LEFT(F2215, FIND("(", F2215) - 1), "yyyy/mm/dd"), 1, マスタ!$A$2:$A$106), "yyyymmdd"))</f>
        <v>20171011</v>
      </c>
      <c r="P2215" s="16">
        <v>43019</v>
      </c>
      <c r="Q2215" s="56">
        <v>2065</v>
      </c>
      <c r="R2215" s="56">
        <v>2115</v>
      </c>
      <c r="S2215" s="56">
        <v>2017</v>
      </c>
      <c r="T2215" s="15" t="str">
        <f t="shared" si="253"/>
        <v>有</v>
      </c>
      <c r="U2215" s="15" t="str">
        <f t="shared" si="254"/>
        <v>有</v>
      </c>
      <c r="V2215" s="67">
        <f t="shared" si="255"/>
        <v>-8.1652257444764231E-3</v>
      </c>
      <c r="W2215" s="17" t="s">
        <v>966</v>
      </c>
      <c r="X2215" s="46">
        <v>-20</v>
      </c>
      <c r="Y2215" s="71">
        <f t="shared" si="256"/>
        <v>-9.6061479346781944</v>
      </c>
      <c r="Z2215" s="72">
        <v>2065</v>
      </c>
      <c r="AA2215" s="72">
        <v>2069</v>
      </c>
      <c r="AB2215" s="72">
        <v>2034</v>
      </c>
      <c r="AC2215" s="72">
        <v>2069</v>
      </c>
      <c r="AD2215" s="72">
        <v>63400</v>
      </c>
      <c r="AE2215" s="72">
        <v>2070</v>
      </c>
      <c r="AF2215" s="72">
        <v>2083</v>
      </c>
      <c r="AG2215" s="72">
        <v>2069</v>
      </c>
      <c r="AH2215" s="72">
        <v>2078</v>
      </c>
      <c r="AI2215" s="72">
        <v>14300</v>
      </c>
      <c r="AJ2215" s="72">
        <v>2079</v>
      </c>
      <c r="AK2215" s="72">
        <v>2079</v>
      </c>
      <c r="AL2215" s="72">
        <v>2059</v>
      </c>
      <c r="AM2215" s="72">
        <v>2075</v>
      </c>
      <c r="AN2215" s="72">
        <v>9000</v>
      </c>
      <c r="AO2215" s="72">
        <v>2076</v>
      </c>
      <c r="AP2215" s="72">
        <v>2081</v>
      </c>
      <c r="AQ2215" s="72">
        <v>2066</v>
      </c>
      <c r="AR2215" s="72">
        <v>2066</v>
      </c>
      <c r="AS2215" s="72">
        <v>21300</v>
      </c>
      <c r="AT2215" s="72">
        <v>2066</v>
      </c>
      <c r="AU2215" s="72">
        <v>2070</v>
      </c>
      <c r="AV2215" s="72">
        <v>2052</v>
      </c>
      <c r="AW2215" s="72">
        <v>2063</v>
      </c>
      <c r="AX2215" s="72">
        <v>13200</v>
      </c>
      <c r="AY2215" s="72">
        <v>2064</v>
      </c>
      <c r="AZ2215" s="72">
        <v>2065</v>
      </c>
      <c r="BA2215" s="72">
        <v>2060</v>
      </c>
      <c r="BB2215" s="72">
        <v>2061</v>
      </c>
      <c r="BC2215" s="72">
        <v>5300</v>
      </c>
    </row>
    <row r="2216" spans="1:55" s="72" customFormat="1" ht="27">
      <c r="A2216" s="15" t="s">
        <v>18</v>
      </c>
      <c r="B2216" s="30">
        <v>9</v>
      </c>
      <c r="C2216" s="30">
        <v>9757</v>
      </c>
      <c r="D2216" s="10" t="s">
        <v>550</v>
      </c>
      <c r="E2216" s="15" t="s">
        <v>20</v>
      </c>
      <c r="F2216" s="15" t="s">
        <v>1269</v>
      </c>
      <c r="G2216" s="50">
        <v>3835</v>
      </c>
      <c r="H2216" s="50">
        <v>420</v>
      </c>
      <c r="I2216" s="58">
        <v>0.123</v>
      </c>
      <c r="J2216" s="50">
        <v>435700</v>
      </c>
      <c r="K2216" s="50">
        <v>3840</v>
      </c>
      <c r="L2216" s="53">
        <v>3510</v>
      </c>
      <c r="M2216" s="63">
        <f t="shared" si="252"/>
        <v>1.5151515151515152E-2</v>
      </c>
      <c r="N2216" s="42" t="str">
        <f>IFERROR(VLOOKUP(C2216, マスタ!$E$2:$G$33, 3, TRUE), "")</f>
        <v>サービス</v>
      </c>
      <c r="O2216" s="15" t="str">
        <f>IF(F2216 = "", "", TEXT( WORKDAY(TEXT(LEFT(F2216, FIND("(", F2216) - 1), "yyyy/mm/dd"), 1, マスタ!$A$2:$A$106), "yyyymmdd"))</f>
        <v>20171011</v>
      </c>
      <c r="P2216" s="16">
        <v>43019</v>
      </c>
      <c r="Q2216" s="56">
        <v>3835</v>
      </c>
      <c r="R2216" s="56">
        <v>3870</v>
      </c>
      <c r="S2216" s="56">
        <v>3800</v>
      </c>
      <c r="T2216" s="15" t="str">
        <f t="shared" si="253"/>
        <v>無</v>
      </c>
      <c r="U2216" s="15" t="str">
        <f t="shared" si="254"/>
        <v>無</v>
      </c>
      <c r="V2216" s="67">
        <f t="shared" si="255"/>
        <v>0</v>
      </c>
      <c r="W2216" s="17" t="s">
        <v>967</v>
      </c>
      <c r="X2216" s="46">
        <v>0</v>
      </c>
      <c r="Y2216" s="71">
        <f t="shared" si="256"/>
        <v>0</v>
      </c>
      <c r="Z2216" s="72">
        <v>3835</v>
      </c>
      <c r="AA2216" s="72">
        <v>3835</v>
      </c>
      <c r="AB2216" s="72">
        <v>3800</v>
      </c>
      <c r="AC2216" s="72">
        <v>3820</v>
      </c>
      <c r="AD2216" s="72">
        <v>15000</v>
      </c>
      <c r="AE2216" s="72">
        <v>3830</v>
      </c>
      <c r="AF2216" s="72">
        <v>3860</v>
      </c>
      <c r="AG2216" s="72">
        <v>3830</v>
      </c>
      <c r="AH2216" s="72">
        <v>3850</v>
      </c>
      <c r="AI2216" s="72">
        <v>5600</v>
      </c>
      <c r="AJ2216" s="72">
        <v>3850</v>
      </c>
      <c r="AK2216" s="72">
        <v>3855</v>
      </c>
      <c r="AL2216" s="72">
        <v>3845</v>
      </c>
      <c r="AM2216" s="72">
        <v>3845</v>
      </c>
      <c r="AN2216" s="72">
        <v>1800</v>
      </c>
      <c r="AO2216" s="72">
        <v>3845</v>
      </c>
      <c r="AP2216" s="72">
        <v>3850</v>
      </c>
      <c r="AQ2216" s="72">
        <v>3845</v>
      </c>
      <c r="AR2216" s="72">
        <v>3845</v>
      </c>
      <c r="AS2216" s="72">
        <v>1700</v>
      </c>
      <c r="AT2216" s="72">
        <v>3850</v>
      </c>
      <c r="AU2216" s="72">
        <v>3850</v>
      </c>
      <c r="AV2216" s="72">
        <v>3830</v>
      </c>
      <c r="AW2216" s="72">
        <v>3835</v>
      </c>
      <c r="AX2216" s="72">
        <v>2500</v>
      </c>
      <c r="AY2216" s="72">
        <v>3835</v>
      </c>
      <c r="AZ2216" s="72">
        <v>3835</v>
      </c>
      <c r="BA2216" s="72">
        <v>3820</v>
      </c>
      <c r="BB2216" s="72">
        <v>3825</v>
      </c>
      <c r="BC2216" s="72">
        <v>1800</v>
      </c>
    </row>
    <row r="2217" spans="1:55" s="72" customFormat="1" ht="27">
      <c r="A2217" s="15" t="s">
        <v>18</v>
      </c>
      <c r="B2217" s="30">
        <v>10</v>
      </c>
      <c r="C2217" s="30">
        <v>3194</v>
      </c>
      <c r="D2217" s="10" t="s">
        <v>142</v>
      </c>
      <c r="E2217" s="15" t="s">
        <v>20</v>
      </c>
      <c r="F2217" s="15" t="s">
        <v>1269</v>
      </c>
      <c r="G2217" s="50">
        <v>1578</v>
      </c>
      <c r="H2217" s="50">
        <v>135</v>
      </c>
      <c r="I2217" s="58">
        <v>9.3600000000000003E-2</v>
      </c>
      <c r="J2217" s="50">
        <v>234400</v>
      </c>
      <c r="K2217" s="50">
        <v>1580</v>
      </c>
      <c r="L2217" s="53">
        <v>1428</v>
      </c>
      <c r="M2217" s="63">
        <f t="shared" si="252"/>
        <v>1.3157894736842105E-2</v>
      </c>
      <c r="N2217" s="42" t="str">
        <f>IFERROR(VLOOKUP(C2217, マスタ!$E$2:$G$33, 3, TRUE), "")</f>
        <v>繊維製品</v>
      </c>
      <c r="O2217" s="15" t="str">
        <f>IF(F2217 = "", "", TEXT( WORKDAY(TEXT(LEFT(F2217, FIND("(", F2217) - 1), "yyyy/mm/dd"), 1, マスタ!$A$2:$A$106), "yyyymmdd"))</f>
        <v>20171011</v>
      </c>
      <c r="P2217" s="16">
        <v>43019</v>
      </c>
      <c r="Q2217" s="56">
        <v>1589</v>
      </c>
      <c r="R2217" s="56">
        <v>1589</v>
      </c>
      <c r="S2217" s="56">
        <v>1506</v>
      </c>
      <c r="T2217" s="15" t="str">
        <f t="shared" si="253"/>
        <v>無</v>
      </c>
      <c r="U2217" s="15" t="str">
        <f t="shared" si="254"/>
        <v>有</v>
      </c>
      <c r="V2217" s="67">
        <f t="shared" si="255"/>
        <v>6.9708491761724112E-3</v>
      </c>
      <c r="W2217" s="17" t="s">
        <v>966</v>
      </c>
      <c r="X2217" s="46">
        <v>-15</v>
      </c>
      <c r="Y2217" s="71">
        <f t="shared" si="256"/>
        <v>-9.5057034220532319</v>
      </c>
      <c r="Z2217" s="72">
        <v>1589</v>
      </c>
      <c r="AA2217" s="72">
        <v>1589</v>
      </c>
      <c r="AB2217" s="72">
        <v>1568</v>
      </c>
      <c r="AC2217" s="72">
        <v>1580</v>
      </c>
      <c r="AD2217" s="72">
        <v>17100</v>
      </c>
      <c r="AE2217" s="72">
        <v>1579</v>
      </c>
      <c r="AF2217" s="72">
        <v>1582</v>
      </c>
      <c r="AG2217" s="72">
        <v>1576</v>
      </c>
      <c r="AH2217" s="72">
        <v>1578</v>
      </c>
      <c r="AI2217" s="72">
        <v>900</v>
      </c>
      <c r="AJ2217" s="72">
        <v>1576</v>
      </c>
      <c r="AK2217" s="72">
        <v>1576</v>
      </c>
      <c r="AL2217" s="72">
        <v>1535</v>
      </c>
      <c r="AM2217" s="72">
        <v>1536</v>
      </c>
      <c r="AN2217" s="72">
        <v>5400</v>
      </c>
      <c r="AO2217" s="72">
        <v>1537</v>
      </c>
      <c r="AP2217" s="72">
        <v>1546</v>
      </c>
      <c r="AQ2217" s="72">
        <v>1530</v>
      </c>
      <c r="AR2217" s="72">
        <v>1530</v>
      </c>
      <c r="AS2217" s="72">
        <v>4100</v>
      </c>
      <c r="AT2217" s="72">
        <v>1527</v>
      </c>
      <c r="AU2217" s="72">
        <v>1528</v>
      </c>
      <c r="AV2217" s="72">
        <v>1506</v>
      </c>
      <c r="AW2217" s="72">
        <v>1508</v>
      </c>
      <c r="AX2217" s="72">
        <v>7300</v>
      </c>
      <c r="AY2217" s="72">
        <v>1522</v>
      </c>
      <c r="AZ2217" s="72">
        <v>1535</v>
      </c>
      <c r="BA2217" s="72">
        <v>1522</v>
      </c>
      <c r="BB2217" s="72">
        <v>1533</v>
      </c>
      <c r="BC2217" s="72">
        <v>1100</v>
      </c>
    </row>
    <row r="2218" spans="1:55" s="72" customFormat="1" ht="15">
      <c r="A2218" s="15" t="s">
        <v>18</v>
      </c>
      <c r="B2218" s="30">
        <v>13</v>
      </c>
      <c r="C2218" s="30">
        <v>8154</v>
      </c>
      <c r="D2218" s="10" t="s">
        <v>451</v>
      </c>
      <c r="E2218" s="15" t="s">
        <v>20</v>
      </c>
      <c r="F2218" s="15" t="s">
        <v>1269</v>
      </c>
      <c r="G2218" s="50">
        <v>3625</v>
      </c>
      <c r="H2218" s="50">
        <v>280</v>
      </c>
      <c r="I2218" s="58">
        <v>8.3699999999999997E-2</v>
      </c>
      <c r="J2218" s="50">
        <v>194600</v>
      </c>
      <c r="K2218" s="50">
        <v>3660</v>
      </c>
      <c r="L2218" s="53">
        <v>3540</v>
      </c>
      <c r="M2218" s="63">
        <f t="shared" si="252"/>
        <v>0.29166666666666669</v>
      </c>
      <c r="N2218" s="42" t="str">
        <f>IFERROR(VLOOKUP(C2218, マスタ!$E$2:$G$33, 3, TRUE), "")</f>
        <v>商業</v>
      </c>
      <c r="O2218" s="15" t="str">
        <f>IF(F2218 = "", "", TEXT( WORKDAY(TEXT(LEFT(F2218, FIND("(", F2218) - 1), "yyyy/mm/dd"), 1, マスタ!$A$2:$A$106), "yyyymmdd"))</f>
        <v>20171011</v>
      </c>
      <c r="P2218" s="16">
        <v>43019</v>
      </c>
      <c r="Q2218" s="56">
        <v>3650</v>
      </c>
      <c r="R2218" s="56">
        <v>3660</v>
      </c>
      <c r="S2218" s="56">
        <v>3560</v>
      </c>
      <c r="T2218" s="15" t="str">
        <f t="shared" si="253"/>
        <v>無</v>
      </c>
      <c r="U2218" s="15" t="str">
        <f t="shared" si="254"/>
        <v>有</v>
      </c>
      <c r="V2218" s="67">
        <f t="shared" si="255"/>
        <v>6.8965517241379448E-3</v>
      </c>
      <c r="W2218" s="17" t="s">
        <v>966</v>
      </c>
      <c r="X2218" s="46">
        <v>-36</v>
      </c>
      <c r="Y2218" s="71">
        <f t="shared" si="256"/>
        <v>-9.931034482758621</v>
      </c>
      <c r="Z2218" s="72">
        <v>3650</v>
      </c>
      <c r="AA2218" s="72">
        <v>3650</v>
      </c>
      <c r="AB2218" s="72">
        <v>3610</v>
      </c>
      <c r="AC2218" s="72">
        <v>3620</v>
      </c>
      <c r="AD2218" s="72">
        <v>11500</v>
      </c>
      <c r="AE2218" s="72">
        <v>3610</v>
      </c>
      <c r="AF2218" s="72">
        <v>3625</v>
      </c>
      <c r="AG2218" s="72">
        <v>3600</v>
      </c>
      <c r="AH2218" s="72">
        <v>3615</v>
      </c>
      <c r="AI2218" s="72">
        <v>2100</v>
      </c>
      <c r="AJ2218" s="72">
        <v>3605</v>
      </c>
      <c r="AK2218" s="72">
        <v>3605</v>
      </c>
      <c r="AL2218" s="72">
        <v>3580</v>
      </c>
      <c r="AM2218" s="72">
        <v>3580</v>
      </c>
      <c r="AN2218" s="72">
        <v>3000</v>
      </c>
      <c r="AO2218" s="72">
        <v>3575</v>
      </c>
      <c r="AP2218" s="72">
        <v>3575</v>
      </c>
      <c r="AQ2218" s="72">
        <v>3560</v>
      </c>
      <c r="AR2218" s="72">
        <v>3570</v>
      </c>
      <c r="AS2218" s="72">
        <v>1000</v>
      </c>
      <c r="AT2218" s="72">
        <v>3570</v>
      </c>
      <c r="AU2218" s="72">
        <v>3570</v>
      </c>
      <c r="AV2218" s="72">
        <v>3560</v>
      </c>
      <c r="AW2218" s="72">
        <v>3565</v>
      </c>
      <c r="AX2218" s="72">
        <v>1000</v>
      </c>
      <c r="AY2218" s="72">
        <v>3575</v>
      </c>
      <c r="AZ2218" s="72">
        <v>3585</v>
      </c>
      <c r="BA2218" s="72">
        <v>3575</v>
      </c>
      <c r="BB2218" s="72">
        <v>3585</v>
      </c>
      <c r="BC2218" s="72">
        <v>800</v>
      </c>
    </row>
    <row r="2219" spans="1:55" s="72" customFormat="1" ht="15">
      <c r="A2219" s="15" t="s">
        <v>18</v>
      </c>
      <c r="B2219" s="30">
        <v>14</v>
      </c>
      <c r="C2219" s="30">
        <v>1865</v>
      </c>
      <c r="D2219" s="10" t="s">
        <v>1270</v>
      </c>
      <c r="E2219" s="15" t="s">
        <v>20</v>
      </c>
      <c r="F2219" s="15" t="s">
        <v>1269</v>
      </c>
      <c r="G2219" s="50">
        <v>1057</v>
      </c>
      <c r="H2219" s="50">
        <v>80</v>
      </c>
      <c r="I2219" s="58">
        <v>8.1900000000000001E-2</v>
      </c>
      <c r="J2219" s="50">
        <v>96100</v>
      </c>
      <c r="K2219" s="50">
        <v>1073</v>
      </c>
      <c r="L2219" s="53">
        <v>992</v>
      </c>
      <c r="M2219" s="63">
        <f t="shared" si="252"/>
        <v>0.19753086419753085</v>
      </c>
      <c r="N2219" s="42" t="str">
        <f>IFERROR(VLOOKUP(C2219, マスタ!$E$2:$G$33, 3, TRUE), "")</f>
        <v>建設</v>
      </c>
      <c r="O2219" s="15" t="str">
        <f>IF(F2219 = "", "", TEXT( WORKDAY(TEXT(LEFT(F2219, FIND("(", F2219) - 1), "yyyy/mm/dd"), 1, マスタ!$A$2:$A$106), "yyyymmdd"))</f>
        <v>20171011</v>
      </c>
      <c r="P2219" s="16">
        <v>43019</v>
      </c>
      <c r="Q2219" s="56">
        <v>1055</v>
      </c>
      <c r="R2219" s="56">
        <v>1056</v>
      </c>
      <c r="S2219" s="56">
        <v>1043</v>
      </c>
      <c r="T2219" s="15" t="str">
        <f t="shared" si="253"/>
        <v>無</v>
      </c>
      <c r="U2219" s="15" t="str">
        <f t="shared" si="254"/>
        <v>有</v>
      </c>
      <c r="V2219" s="67">
        <f t="shared" si="255"/>
        <v>-1.8921475875117721E-3</v>
      </c>
      <c r="W2219" s="17" t="s">
        <v>969</v>
      </c>
      <c r="X2219" s="46">
        <v>-6</v>
      </c>
      <c r="Y2219" s="71">
        <f t="shared" si="256"/>
        <v>-5.6764427625354781</v>
      </c>
      <c r="Z2219" s="72">
        <v>1055</v>
      </c>
      <c r="AA2219" s="72">
        <v>1056</v>
      </c>
      <c r="AB2219" s="72">
        <v>1050</v>
      </c>
      <c r="AC2219" s="72">
        <v>1052</v>
      </c>
      <c r="AD2219" s="72">
        <v>2800</v>
      </c>
      <c r="AE2219" s="72">
        <v>1052</v>
      </c>
      <c r="AF2219" s="72">
        <v>1052</v>
      </c>
      <c r="AG2219" s="72">
        <v>1052</v>
      </c>
      <c r="AH2219" s="72">
        <v>1052</v>
      </c>
      <c r="AI2219" s="72">
        <v>100</v>
      </c>
      <c r="AJ2219" s="72">
        <v>1052</v>
      </c>
      <c r="AK2219" s="72">
        <v>1052</v>
      </c>
      <c r="AL2219" s="72">
        <v>1049</v>
      </c>
      <c r="AM2219" s="72">
        <v>1052</v>
      </c>
      <c r="AN2219" s="72">
        <v>800</v>
      </c>
      <c r="AO2219" s="72">
        <v>1051</v>
      </c>
      <c r="AP2219" s="72">
        <v>1052</v>
      </c>
      <c r="AQ2219" s="72">
        <v>1049</v>
      </c>
      <c r="AR2219" s="72">
        <v>1049</v>
      </c>
      <c r="AS2219" s="72">
        <v>300</v>
      </c>
      <c r="AT2219" s="72">
        <v>1049</v>
      </c>
      <c r="AU2219" s="72">
        <v>1049</v>
      </c>
      <c r="AV2219" s="72">
        <v>1048</v>
      </c>
      <c r="AW2219" s="72">
        <v>1049</v>
      </c>
      <c r="AX2219" s="72">
        <v>300</v>
      </c>
      <c r="AY2219" s="72">
        <v>1045</v>
      </c>
      <c r="AZ2219" s="72">
        <v>1045</v>
      </c>
      <c r="BA2219" s="72">
        <v>1045</v>
      </c>
      <c r="BB2219" s="72">
        <v>1045</v>
      </c>
      <c r="BC2219" s="72">
        <v>100</v>
      </c>
    </row>
    <row r="2220" spans="1:55" s="72" customFormat="1" ht="15">
      <c r="A2220" s="15" t="s">
        <v>18</v>
      </c>
      <c r="B2220" s="30">
        <v>15</v>
      </c>
      <c r="C2220" s="30">
        <v>7271</v>
      </c>
      <c r="D2220" s="10" t="s">
        <v>160</v>
      </c>
      <c r="E2220" s="15" t="s">
        <v>20</v>
      </c>
      <c r="F2220" s="15" t="s">
        <v>1269</v>
      </c>
      <c r="G2220" s="50">
        <v>3505</v>
      </c>
      <c r="H2220" s="50">
        <v>265</v>
      </c>
      <c r="I2220" s="58">
        <v>8.1799999999999998E-2</v>
      </c>
      <c r="J2220" s="50">
        <v>778700</v>
      </c>
      <c r="K2220" s="50">
        <v>3505</v>
      </c>
      <c r="L2220" s="53">
        <v>3310</v>
      </c>
      <c r="M2220" s="63">
        <f t="shared" si="252"/>
        <v>0</v>
      </c>
      <c r="N2220" s="42" t="str">
        <f>IFERROR(VLOOKUP(C2220, マスタ!$E$2:$G$33, 3, TRUE), "")</f>
        <v>輸送用機械</v>
      </c>
      <c r="O2220" s="15" t="str">
        <f>IF(F2220 = "", "", TEXT( WORKDAY(TEXT(LEFT(F2220, FIND("(", F2220) - 1), "yyyy/mm/dd"), 1, マスタ!$A$2:$A$106), "yyyymmdd"))</f>
        <v>20171011</v>
      </c>
      <c r="P2220" s="16">
        <v>43019</v>
      </c>
      <c r="Q2220" s="56">
        <v>3460</v>
      </c>
      <c r="R2220" s="56">
        <v>3485</v>
      </c>
      <c r="S2220" s="56">
        <v>3340</v>
      </c>
      <c r="T2220" s="15" t="str">
        <f t="shared" si="253"/>
        <v>無</v>
      </c>
      <c r="U2220" s="15" t="str">
        <f t="shared" si="254"/>
        <v>有</v>
      </c>
      <c r="V2220" s="67">
        <f t="shared" si="255"/>
        <v>-1.2838801711840264E-2</v>
      </c>
      <c r="W2220" s="17" t="s">
        <v>966</v>
      </c>
      <c r="X2220" s="46">
        <v>-35</v>
      </c>
      <c r="Y2220" s="71">
        <f t="shared" si="256"/>
        <v>-9.985734664764621</v>
      </c>
      <c r="Z2220" s="72">
        <v>3460</v>
      </c>
      <c r="AA2220" s="72">
        <v>3485</v>
      </c>
      <c r="AB2220" s="72">
        <v>3440</v>
      </c>
      <c r="AC2220" s="72">
        <v>3470</v>
      </c>
      <c r="AD2220" s="72">
        <v>58700</v>
      </c>
      <c r="AE2220" s="72">
        <v>3470</v>
      </c>
      <c r="AF2220" s="72">
        <v>3470</v>
      </c>
      <c r="AG2220" s="72">
        <v>3420</v>
      </c>
      <c r="AH2220" s="72">
        <v>3420</v>
      </c>
      <c r="AI2220" s="72">
        <v>40100</v>
      </c>
      <c r="AJ2220" s="72">
        <v>3420</v>
      </c>
      <c r="AK2220" s="72">
        <v>3445</v>
      </c>
      <c r="AL2220" s="72">
        <v>3390</v>
      </c>
      <c r="AM2220" s="72">
        <v>3440</v>
      </c>
      <c r="AN2220" s="72">
        <v>32400</v>
      </c>
      <c r="AO2220" s="72">
        <v>3435</v>
      </c>
      <c r="AP2220" s="72">
        <v>3440</v>
      </c>
      <c r="AQ2220" s="72">
        <v>3390</v>
      </c>
      <c r="AR2220" s="72">
        <v>3400</v>
      </c>
      <c r="AS2220" s="72">
        <v>19700</v>
      </c>
      <c r="AT2220" s="72">
        <v>3395</v>
      </c>
      <c r="AU2220" s="72">
        <v>3415</v>
      </c>
      <c r="AV2220" s="72">
        <v>3395</v>
      </c>
      <c r="AW2220" s="72">
        <v>3415</v>
      </c>
      <c r="AX2220" s="72">
        <v>10700</v>
      </c>
      <c r="AY2220" s="72">
        <v>3410</v>
      </c>
      <c r="AZ2220" s="72">
        <v>3415</v>
      </c>
      <c r="BA2220" s="72">
        <v>3385</v>
      </c>
      <c r="BB2220" s="72">
        <v>3395</v>
      </c>
      <c r="BC2220" s="72">
        <v>16800</v>
      </c>
    </row>
    <row r="2221" spans="1:55" s="72" customFormat="1" ht="15">
      <c r="A2221" s="15" t="s">
        <v>18</v>
      </c>
      <c r="B2221" s="30">
        <v>17</v>
      </c>
      <c r="C2221" s="30">
        <v>9632</v>
      </c>
      <c r="D2221" s="10" t="s">
        <v>979</v>
      </c>
      <c r="E2221" s="15" t="s">
        <v>20</v>
      </c>
      <c r="F2221" s="15" t="s">
        <v>1269</v>
      </c>
      <c r="G2221" s="50">
        <v>7250</v>
      </c>
      <c r="H2221" s="50">
        <v>490</v>
      </c>
      <c r="I2221" s="58">
        <v>7.2499999999999995E-2</v>
      </c>
      <c r="J2221" s="50">
        <v>14200</v>
      </c>
      <c r="K2221" s="50">
        <v>7350</v>
      </c>
      <c r="L2221" s="53">
        <v>6810</v>
      </c>
      <c r="M2221" s="63">
        <f t="shared" si="252"/>
        <v>0.18518518518518517</v>
      </c>
      <c r="N2221" s="42" t="str">
        <f>IFERROR(VLOOKUP(C2221, マスタ!$E$2:$G$33, 3, TRUE), "")</f>
        <v>サービス</v>
      </c>
      <c r="O2221" s="15" t="str">
        <f>IF(F2221 = "", "", TEXT( WORKDAY(TEXT(LEFT(F2221, FIND("(", F2221) - 1), "yyyy/mm/dd"), 1, マスタ!$A$2:$A$106), "yyyymmdd"))</f>
        <v>20171011</v>
      </c>
      <c r="P2221" s="16">
        <v>43019</v>
      </c>
      <c r="Q2221" s="56">
        <v>7120</v>
      </c>
      <c r="R2221" s="56">
        <v>7320</v>
      </c>
      <c r="S2221" s="56">
        <v>7030</v>
      </c>
      <c r="T2221" s="15" t="str">
        <f t="shared" si="253"/>
        <v>有</v>
      </c>
      <c r="U2221" s="15" t="str">
        <f t="shared" si="254"/>
        <v>有</v>
      </c>
      <c r="V2221" s="67">
        <f t="shared" si="255"/>
        <v>-1.7931034482758568E-2</v>
      </c>
      <c r="W2221" s="17" t="s">
        <v>966</v>
      </c>
      <c r="X2221" s="46">
        <v>-72</v>
      </c>
      <c r="Y2221" s="71">
        <f t="shared" si="256"/>
        <v>-9.931034482758621</v>
      </c>
      <c r="Z2221" s="72">
        <v>7120</v>
      </c>
      <c r="AA2221" s="72">
        <v>7120</v>
      </c>
      <c r="AB2221" s="72">
        <v>7030</v>
      </c>
      <c r="AC2221" s="72">
        <v>7050</v>
      </c>
      <c r="AD2221" s="72">
        <v>600</v>
      </c>
      <c r="AI2221" s="72">
        <v>0</v>
      </c>
      <c r="AN2221" s="72">
        <v>0</v>
      </c>
      <c r="AS2221" s="72">
        <v>0</v>
      </c>
      <c r="AX2221" s="72">
        <v>0</v>
      </c>
      <c r="BC2221" s="72">
        <v>0</v>
      </c>
    </row>
    <row r="2222" spans="1:55" s="72" customFormat="1" ht="15">
      <c r="A2222" s="15" t="s">
        <v>18</v>
      </c>
      <c r="B2222" s="30">
        <v>19</v>
      </c>
      <c r="C2222" s="30">
        <v>2053</v>
      </c>
      <c r="D2222" s="10" t="s">
        <v>406</v>
      </c>
      <c r="E2222" s="15" t="s">
        <v>20</v>
      </c>
      <c r="F2222" s="15" t="s">
        <v>1269</v>
      </c>
      <c r="G2222" s="50">
        <v>2066</v>
      </c>
      <c r="H2222" s="50">
        <v>127</v>
      </c>
      <c r="I2222" s="58">
        <v>6.5500000000000003E-2</v>
      </c>
      <c r="J2222" s="50">
        <v>166500</v>
      </c>
      <c r="K2222" s="50">
        <v>2069</v>
      </c>
      <c r="L2222" s="53">
        <v>1949</v>
      </c>
      <c r="M2222" s="63">
        <f t="shared" si="252"/>
        <v>2.5000000000000001E-2</v>
      </c>
      <c r="N2222" s="42" t="str">
        <f>IFERROR(VLOOKUP(C2222, マスタ!$E$2:$G$33, 3, TRUE), "")</f>
        <v>食品</v>
      </c>
      <c r="O2222" s="15" t="str">
        <f>IF(F2222 = "", "", TEXT( WORKDAY(TEXT(LEFT(F2222, FIND("(", F2222) - 1), "yyyy/mm/dd"), 1, マスタ!$A$2:$A$106), "yyyymmdd"))</f>
        <v>20171011</v>
      </c>
      <c r="P2222" s="16">
        <v>43019</v>
      </c>
      <c r="Q2222" s="56">
        <v>2060</v>
      </c>
      <c r="R2222" s="56">
        <v>2061</v>
      </c>
      <c r="S2222" s="56">
        <v>2006</v>
      </c>
      <c r="T2222" s="15" t="str">
        <f t="shared" si="253"/>
        <v>無</v>
      </c>
      <c r="U2222" s="15" t="str">
        <f t="shared" si="254"/>
        <v>有</v>
      </c>
      <c r="V2222" s="67">
        <f t="shared" si="255"/>
        <v>-2.9041626331074433E-3</v>
      </c>
      <c r="W2222" s="17" t="s">
        <v>966</v>
      </c>
      <c r="X2222" s="46">
        <v>-20</v>
      </c>
      <c r="Y2222" s="71">
        <f t="shared" si="256"/>
        <v>-9.6805421103581804</v>
      </c>
      <c r="Z2222" s="72">
        <v>2060</v>
      </c>
      <c r="AA2222" s="72">
        <v>2061</v>
      </c>
      <c r="AB2222" s="72">
        <v>2056</v>
      </c>
      <c r="AC2222" s="72">
        <v>2061</v>
      </c>
      <c r="AD2222" s="72">
        <v>5500</v>
      </c>
      <c r="AE2222" s="72">
        <v>2061</v>
      </c>
      <c r="AF2222" s="72">
        <v>2061</v>
      </c>
      <c r="AG2222" s="72">
        <v>2053</v>
      </c>
      <c r="AH2222" s="72">
        <v>2053</v>
      </c>
      <c r="AI2222" s="72">
        <v>1100</v>
      </c>
      <c r="AJ2222" s="72">
        <v>2052</v>
      </c>
      <c r="AK2222" s="72">
        <v>2052</v>
      </c>
      <c r="AL2222" s="72">
        <v>2037</v>
      </c>
      <c r="AM2222" s="72">
        <v>2040</v>
      </c>
      <c r="AN2222" s="72">
        <v>3500</v>
      </c>
      <c r="AO2222" s="72">
        <v>2037</v>
      </c>
      <c r="AP2222" s="72">
        <v>2037</v>
      </c>
      <c r="AQ2222" s="72">
        <v>2024</v>
      </c>
      <c r="AR2222" s="72">
        <v>2025</v>
      </c>
      <c r="AS2222" s="72">
        <v>1600</v>
      </c>
      <c r="AT2222" s="72">
        <v>2023</v>
      </c>
      <c r="AU2222" s="72">
        <v>2023</v>
      </c>
      <c r="AV2222" s="72">
        <v>2021</v>
      </c>
      <c r="AW2222" s="72">
        <v>2022</v>
      </c>
      <c r="AX2222" s="72">
        <v>600</v>
      </c>
      <c r="AY2222" s="72">
        <v>2020</v>
      </c>
      <c r="AZ2222" s="72">
        <v>2021</v>
      </c>
      <c r="BA2222" s="72">
        <v>2017</v>
      </c>
      <c r="BB2222" s="72">
        <v>2018</v>
      </c>
      <c r="BC2222" s="72">
        <v>900</v>
      </c>
    </row>
    <row r="2223" spans="1:55" s="72" customFormat="1" ht="15">
      <c r="A2223" s="15" t="s">
        <v>18</v>
      </c>
      <c r="B2223" s="30">
        <v>21</v>
      </c>
      <c r="C2223" s="30">
        <v>2109</v>
      </c>
      <c r="D2223" s="10" t="s">
        <v>1174</v>
      </c>
      <c r="E2223" s="15" t="s">
        <v>20</v>
      </c>
      <c r="F2223" s="15" t="s">
        <v>1269</v>
      </c>
      <c r="G2223" s="50">
        <v>4065</v>
      </c>
      <c r="H2223" s="50">
        <v>240</v>
      </c>
      <c r="I2223" s="58">
        <v>6.2700000000000006E-2</v>
      </c>
      <c r="J2223" s="50">
        <v>134200</v>
      </c>
      <c r="K2223" s="50">
        <v>4065</v>
      </c>
      <c r="L2223" s="53">
        <v>3890</v>
      </c>
      <c r="M2223" s="63">
        <f t="shared" si="252"/>
        <v>0</v>
      </c>
      <c r="N2223" s="42" t="str">
        <f>IFERROR(VLOOKUP(C2223, マスタ!$E$2:$G$33, 3, TRUE), "")</f>
        <v>食品</v>
      </c>
      <c r="O2223" s="15" t="str">
        <f>IF(F2223 = "", "", TEXT( WORKDAY(TEXT(LEFT(F2223, FIND("(", F2223) - 1), "yyyy/mm/dd"), 1, マスタ!$A$2:$A$106), "yyyymmdd"))</f>
        <v>20171011</v>
      </c>
      <c r="P2223" s="16">
        <v>43019</v>
      </c>
      <c r="Q2223" s="56">
        <v>4015</v>
      </c>
      <c r="R2223" s="56">
        <v>4035</v>
      </c>
      <c r="S2223" s="56">
        <v>4005</v>
      </c>
      <c r="T2223" s="15" t="str">
        <f t="shared" si="253"/>
        <v>無</v>
      </c>
      <c r="U2223" s="15" t="str">
        <f t="shared" si="254"/>
        <v>無</v>
      </c>
      <c r="V2223" s="67">
        <f t="shared" si="255"/>
        <v>-1.2300123001230068E-2</v>
      </c>
      <c r="W2223" s="17" t="s">
        <v>967</v>
      </c>
      <c r="X2223" s="46">
        <v>0</v>
      </c>
      <c r="Y2223" s="71">
        <f t="shared" si="256"/>
        <v>0</v>
      </c>
      <c r="Z2223" s="72">
        <v>4015</v>
      </c>
      <c r="AA2223" s="72">
        <v>4035</v>
      </c>
      <c r="AB2223" s="72">
        <v>4005</v>
      </c>
      <c r="AC2223" s="72">
        <v>4010</v>
      </c>
      <c r="AD2223" s="72">
        <v>6500</v>
      </c>
      <c r="AE2223" s="72">
        <v>4010</v>
      </c>
      <c r="AF2223" s="72">
        <v>4030</v>
      </c>
      <c r="AG2223" s="72">
        <v>4010</v>
      </c>
      <c r="AH2223" s="72">
        <v>4030</v>
      </c>
      <c r="AI2223" s="72">
        <v>1500</v>
      </c>
      <c r="AJ2223" s="72">
        <v>4035</v>
      </c>
      <c r="AK2223" s="72">
        <v>4035</v>
      </c>
      <c r="AL2223" s="72">
        <v>4035</v>
      </c>
      <c r="AM2223" s="72">
        <v>4035</v>
      </c>
      <c r="AN2223" s="72">
        <v>800</v>
      </c>
      <c r="AO2223" s="72">
        <v>4030</v>
      </c>
      <c r="AP2223" s="72">
        <v>4030</v>
      </c>
      <c r="AQ2223" s="72">
        <v>4030</v>
      </c>
      <c r="AR2223" s="72">
        <v>4030</v>
      </c>
      <c r="AS2223" s="72">
        <v>400</v>
      </c>
      <c r="AT2223" s="72">
        <v>4025</v>
      </c>
      <c r="AU2223" s="72">
        <v>4025</v>
      </c>
      <c r="AV2223" s="72">
        <v>4015</v>
      </c>
      <c r="AW2223" s="72">
        <v>4015</v>
      </c>
      <c r="AX2223" s="72">
        <v>800</v>
      </c>
      <c r="AY2223" s="72">
        <v>4020</v>
      </c>
      <c r="AZ2223" s="72">
        <v>4025</v>
      </c>
      <c r="BA2223" s="72">
        <v>4015</v>
      </c>
      <c r="BB2223" s="72">
        <v>4025</v>
      </c>
      <c r="BC2223" s="72">
        <v>900</v>
      </c>
    </row>
    <row r="2224" spans="1:55" s="72" customFormat="1" ht="15">
      <c r="A2224" s="15" t="s">
        <v>18</v>
      </c>
      <c r="B2224" s="30">
        <v>22</v>
      </c>
      <c r="C2224" s="30">
        <v>8155</v>
      </c>
      <c r="D2224" s="10" t="s">
        <v>913</v>
      </c>
      <c r="E2224" s="15" t="s">
        <v>20</v>
      </c>
      <c r="F2224" s="15" t="s">
        <v>1269</v>
      </c>
      <c r="G2224" s="50">
        <v>1830</v>
      </c>
      <c r="H2224" s="50">
        <v>107</v>
      </c>
      <c r="I2224" s="58">
        <v>6.2100000000000002E-2</v>
      </c>
      <c r="J2224" s="50">
        <v>720300</v>
      </c>
      <c r="K2224" s="50">
        <v>1834</v>
      </c>
      <c r="L2224" s="53">
        <v>1766</v>
      </c>
      <c r="M2224" s="63">
        <f t="shared" si="252"/>
        <v>5.8823529411764705E-2</v>
      </c>
      <c r="N2224" s="42" t="str">
        <f>IFERROR(VLOOKUP(C2224, マスタ!$E$2:$G$33, 3, TRUE), "")</f>
        <v>商業</v>
      </c>
      <c r="O2224" s="15" t="str">
        <f>IF(F2224 = "", "", TEXT( WORKDAY(TEXT(LEFT(F2224, FIND("(", F2224) - 1), "yyyy/mm/dd"), 1, マスタ!$A$2:$A$106), "yyyymmdd"))</f>
        <v>20171011</v>
      </c>
      <c r="P2224" s="16">
        <v>43019</v>
      </c>
      <c r="Q2224" s="56">
        <v>1830</v>
      </c>
      <c r="R2224" s="56">
        <v>1864</v>
      </c>
      <c r="S2224" s="56">
        <v>1811</v>
      </c>
      <c r="T2224" s="15" t="str">
        <f t="shared" si="253"/>
        <v>有</v>
      </c>
      <c r="U2224" s="15" t="str">
        <f t="shared" si="254"/>
        <v>有</v>
      </c>
      <c r="V2224" s="67">
        <f t="shared" si="255"/>
        <v>0</v>
      </c>
      <c r="W2224" s="17" t="s">
        <v>967</v>
      </c>
      <c r="X2224" s="46">
        <v>11</v>
      </c>
      <c r="Y2224" s="71">
        <f t="shared" si="256"/>
        <v>6.0109289617486343</v>
      </c>
      <c r="Z2224" s="72">
        <v>1830</v>
      </c>
      <c r="AA2224" s="72">
        <v>1864</v>
      </c>
      <c r="AB2224" s="72">
        <v>1828</v>
      </c>
      <c r="AC2224" s="72">
        <v>1862</v>
      </c>
      <c r="AD2224" s="72">
        <v>53300</v>
      </c>
      <c r="AE2224" s="72">
        <v>1861</v>
      </c>
      <c r="AF2224" s="72">
        <v>1861</v>
      </c>
      <c r="AG2224" s="72">
        <v>1851</v>
      </c>
      <c r="AH2224" s="72">
        <v>1858</v>
      </c>
      <c r="AI2224" s="72">
        <v>9400</v>
      </c>
      <c r="AJ2224" s="72">
        <v>1857</v>
      </c>
      <c r="AK2224" s="72">
        <v>1859</v>
      </c>
      <c r="AL2224" s="72">
        <v>1834</v>
      </c>
      <c r="AM2224" s="72">
        <v>1839</v>
      </c>
      <c r="AN2224" s="72">
        <v>8200</v>
      </c>
      <c r="AO2224" s="72">
        <v>1839</v>
      </c>
      <c r="AP2224" s="72">
        <v>1843</v>
      </c>
      <c r="AQ2224" s="72">
        <v>1834</v>
      </c>
      <c r="AR2224" s="72">
        <v>1843</v>
      </c>
      <c r="AS2224" s="72">
        <v>5200</v>
      </c>
      <c r="AT2224" s="72">
        <v>1844</v>
      </c>
      <c r="AU2224" s="72">
        <v>1847</v>
      </c>
      <c r="AV2224" s="72">
        <v>1840</v>
      </c>
      <c r="AW2224" s="72">
        <v>1841</v>
      </c>
      <c r="AX2224" s="72">
        <v>6000</v>
      </c>
      <c r="AY2224" s="72">
        <v>1842</v>
      </c>
      <c r="AZ2224" s="72">
        <v>1842</v>
      </c>
      <c r="BA2224" s="72">
        <v>1836</v>
      </c>
      <c r="BB2224" s="72">
        <v>1837</v>
      </c>
      <c r="BC2224" s="72">
        <v>2600</v>
      </c>
    </row>
    <row r="2225" spans="1:55" s="72" customFormat="1" ht="15">
      <c r="A2225" s="15" t="s">
        <v>18</v>
      </c>
      <c r="B2225" s="30">
        <v>23</v>
      </c>
      <c r="C2225" s="30">
        <v>2462</v>
      </c>
      <c r="D2225" s="10" t="s">
        <v>240</v>
      </c>
      <c r="E2225" s="15" t="s">
        <v>20</v>
      </c>
      <c r="F2225" s="15" t="s">
        <v>1269</v>
      </c>
      <c r="G2225" s="50">
        <v>2240</v>
      </c>
      <c r="H2225" s="50">
        <v>124</v>
      </c>
      <c r="I2225" s="58">
        <v>5.8599999999999999E-2</v>
      </c>
      <c r="J2225" s="50">
        <v>173100</v>
      </c>
      <c r="K2225" s="50">
        <v>2240</v>
      </c>
      <c r="L2225" s="53">
        <v>2130</v>
      </c>
      <c r="M2225" s="63">
        <f t="shared" si="252"/>
        <v>0</v>
      </c>
      <c r="N2225" s="42" t="str">
        <f>IFERROR(VLOOKUP(C2225, マスタ!$E$2:$G$33, 3, TRUE), "")</f>
        <v>食品</v>
      </c>
      <c r="O2225" s="15" t="str">
        <f>IF(F2225 = "", "", TEXT( WORKDAY(TEXT(LEFT(F2225, FIND("(", F2225) - 1), "yyyy/mm/dd"), 1, マスタ!$A$2:$A$106), "yyyymmdd"))</f>
        <v>20171011</v>
      </c>
      <c r="P2225" s="16">
        <v>43019</v>
      </c>
      <c r="Q2225" s="56">
        <v>2490</v>
      </c>
      <c r="R2225" s="56">
        <v>2500</v>
      </c>
      <c r="S2225" s="56">
        <v>2152</v>
      </c>
      <c r="T2225" s="15" t="str">
        <f t="shared" si="253"/>
        <v>無</v>
      </c>
      <c r="U2225" s="15" t="str">
        <f t="shared" si="254"/>
        <v>有</v>
      </c>
      <c r="V2225" s="67">
        <f t="shared" si="255"/>
        <v>0.11160714285714279</v>
      </c>
      <c r="W2225" s="17" t="s">
        <v>966</v>
      </c>
      <c r="X2225" s="46">
        <v>-22</v>
      </c>
      <c r="Y2225" s="71">
        <f t="shared" si="256"/>
        <v>-9.8214285714285712</v>
      </c>
      <c r="AD2225" s="72">
        <v>0</v>
      </c>
      <c r="AI2225" s="72">
        <v>0</v>
      </c>
      <c r="AJ2225" s="72">
        <v>2490</v>
      </c>
      <c r="AK2225" s="72">
        <v>2500</v>
      </c>
      <c r="AL2225" s="72">
        <v>2353</v>
      </c>
      <c r="AM2225" s="72">
        <v>2355</v>
      </c>
      <c r="AN2225" s="72">
        <v>103800</v>
      </c>
      <c r="AO2225" s="72">
        <v>2352</v>
      </c>
      <c r="AP2225" s="72">
        <v>2394</v>
      </c>
      <c r="AQ2225" s="72">
        <v>2311</v>
      </c>
      <c r="AR2225" s="72">
        <v>2317</v>
      </c>
      <c r="AS2225" s="72">
        <v>40600</v>
      </c>
      <c r="AT2225" s="72">
        <v>2312</v>
      </c>
      <c r="AU2225" s="72">
        <v>2312</v>
      </c>
      <c r="AV2225" s="72">
        <v>2260</v>
      </c>
      <c r="AW2225" s="72">
        <v>2290</v>
      </c>
      <c r="AX2225" s="72">
        <v>46100</v>
      </c>
      <c r="AY2225" s="72">
        <v>2292</v>
      </c>
      <c r="AZ2225" s="72">
        <v>2292</v>
      </c>
      <c r="BA2225" s="72">
        <v>2232</v>
      </c>
      <c r="BB2225" s="72">
        <v>2240</v>
      </c>
      <c r="BC2225" s="72">
        <v>26900</v>
      </c>
    </row>
    <row r="2226" spans="1:55" s="72" customFormat="1" ht="27">
      <c r="A2226" s="15" t="s">
        <v>1287</v>
      </c>
      <c r="B2226" s="30">
        <v>24</v>
      </c>
      <c r="C2226" s="30">
        <v>2884</v>
      </c>
      <c r="D2226" s="10" t="s">
        <v>199</v>
      </c>
      <c r="E2226" s="15" t="s">
        <v>20</v>
      </c>
      <c r="F2226" s="15" t="s">
        <v>1269</v>
      </c>
      <c r="G2226" s="50">
        <v>5430</v>
      </c>
      <c r="H2226" s="50">
        <v>290</v>
      </c>
      <c r="I2226" s="58">
        <v>5.6399999999999999E-2</v>
      </c>
      <c r="J2226" s="50">
        <v>126400</v>
      </c>
      <c r="K2226" s="50">
        <v>5490</v>
      </c>
      <c r="L2226" s="53">
        <v>5070</v>
      </c>
      <c r="M2226" s="63">
        <f t="shared" si="252"/>
        <v>0.14285714285714285</v>
      </c>
      <c r="N2226" s="42" t="str">
        <f>IFERROR(VLOOKUP(C2226, マスタ!$E$2:$G$33, 3, TRUE), "")</f>
        <v>食品</v>
      </c>
      <c r="O2226" s="15" t="str">
        <f>IF(F2226 = "", "", TEXT( WORKDAY(TEXT(LEFT(F2226, FIND("(", F2226) - 1), "yyyy/mm/dd"), 1, マスタ!$A$2:$A$106), "yyyymmdd"))</f>
        <v>20171011</v>
      </c>
      <c r="P2226" s="16">
        <v>43019</v>
      </c>
      <c r="Q2226" s="56">
        <v>5360</v>
      </c>
      <c r="R2226" s="56">
        <v>5530</v>
      </c>
      <c r="S2226" s="56">
        <v>4955</v>
      </c>
      <c r="T2226" s="15" t="str">
        <f t="shared" si="253"/>
        <v>有</v>
      </c>
      <c r="U2226" s="15" t="str">
        <f t="shared" si="254"/>
        <v>有</v>
      </c>
      <c r="V2226" s="67">
        <f t="shared" si="255"/>
        <v>-1.2891344383057057E-2</v>
      </c>
      <c r="W2226" s="17" t="s">
        <v>966</v>
      </c>
      <c r="X2226" s="46">
        <v>-54</v>
      </c>
      <c r="Y2226" s="71">
        <f t="shared" si="256"/>
        <v>-9.9447513812154682</v>
      </c>
      <c r="Z2226" s="72">
        <v>5360</v>
      </c>
      <c r="AA2226" s="72">
        <v>5470</v>
      </c>
      <c r="AB2226" s="72">
        <v>5300</v>
      </c>
      <c r="AC2226" s="72">
        <v>5470</v>
      </c>
      <c r="AD2226" s="72">
        <v>17600</v>
      </c>
      <c r="AE2226" s="72">
        <v>5470</v>
      </c>
      <c r="AF2226" s="72">
        <v>5530</v>
      </c>
      <c r="AG2226" s="72">
        <v>5450</v>
      </c>
      <c r="AH2226" s="72">
        <v>5510</v>
      </c>
      <c r="AI2226" s="72">
        <v>6100</v>
      </c>
      <c r="AJ2226" s="72">
        <v>5490</v>
      </c>
      <c r="AK2226" s="72">
        <v>5500</v>
      </c>
      <c r="AL2226" s="72">
        <v>5450</v>
      </c>
      <c r="AM2226" s="72">
        <v>5500</v>
      </c>
      <c r="AN2226" s="72">
        <v>4800</v>
      </c>
      <c r="AO2226" s="72">
        <v>5510</v>
      </c>
      <c r="AP2226" s="72">
        <v>5510</v>
      </c>
      <c r="AQ2226" s="72">
        <v>5350</v>
      </c>
      <c r="AR2226" s="72">
        <v>5380</v>
      </c>
      <c r="AS2226" s="72">
        <v>9000</v>
      </c>
      <c r="AT2226" s="72">
        <v>5370</v>
      </c>
      <c r="AU2226" s="72">
        <v>5370</v>
      </c>
      <c r="AV2226" s="72">
        <v>5310</v>
      </c>
      <c r="AW2226" s="72">
        <v>5310</v>
      </c>
      <c r="AX2226" s="72">
        <v>3800</v>
      </c>
      <c r="AY2226" s="72">
        <v>5340</v>
      </c>
      <c r="AZ2226" s="72">
        <v>5390</v>
      </c>
      <c r="BA2226" s="72">
        <v>5330</v>
      </c>
      <c r="BB2226" s="72">
        <v>5330</v>
      </c>
      <c r="BC2226" s="72">
        <v>1800</v>
      </c>
    </row>
    <row r="2227" spans="1:55" s="72" customFormat="1" ht="15">
      <c r="A2227" s="15" t="s">
        <v>18</v>
      </c>
      <c r="B2227" s="30">
        <v>25</v>
      </c>
      <c r="C2227" s="30">
        <v>9422</v>
      </c>
      <c r="D2227" s="10" t="s">
        <v>988</v>
      </c>
      <c r="E2227" s="15" t="s">
        <v>20</v>
      </c>
      <c r="F2227" s="15" t="s">
        <v>1269</v>
      </c>
      <c r="G2227" s="50">
        <v>2006</v>
      </c>
      <c r="H2227" s="50">
        <v>106</v>
      </c>
      <c r="I2227" s="58">
        <v>5.5800000000000002E-2</v>
      </c>
      <c r="J2227" s="50">
        <v>265100</v>
      </c>
      <c r="K2227" s="50">
        <v>2015</v>
      </c>
      <c r="L2227" s="53">
        <v>1933</v>
      </c>
      <c r="M2227" s="63">
        <f t="shared" si="252"/>
        <v>0.10975609756097561</v>
      </c>
      <c r="N2227" s="42" t="str">
        <f>IFERROR(VLOOKUP(C2227, マスタ!$E$2:$G$33, 3, TRUE), "")</f>
        <v>情報通信</v>
      </c>
      <c r="O2227" s="15" t="str">
        <f>IF(F2227 = "", "", TEXT( WORKDAY(TEXT(LEFT(F2227, FIND("(", F2227) - 1), "yyyy/mm/dd"), 1, マスタ!$A$2:$A$106), "yyyymmdd"))</f>
        <v>20171011</v>
      </c>
      <c r="P2227" s="16">
        <v>43019</v>
      </c>
      <c r="Q2227" s="56">
        <v>1976</v>
      </c>
      <c r="R2227" s="56">
        <v>2007</v>
      </c>
      <c r="S2227" s="56">
        <v>1972</v>
      </c>
      <c r="T2227" s="15" t="str">
        <f t="shared" si="253"/>
        <v>有</v>
      </c>
      <c r="U2227" s="15" t="str">
        <f t="shared" si="254"/>
        <v>無</v>
      </c>
      <c r="V2227" s="67">
        <f t="shared" si="255"/>
        <v>-1.4955134596211339E-2</v>
      </c>
      <c r="W2227" s="17" t="s">
        <v>967</v>
      </c>
      <c r="X2227" s="46">
        <v>12</v>
      </c>
      <c r="Y2227" s="71">
        <f t="shared" si="256"/>
        <v>5.9820538384845463</v>
      </c>
      <c r="Z2227" s="72">
        <v>1976</v>
      </c>
      <c r="AA2227" s="72">
        <v>1991</v>
      </c>
      <c r="AB2227" s="72">
        <v>1974</v>
      </c>
      <c r="AC2227" s="72">
        <v>1979</v>
      </c>
      <c r="AD2227" s="72">
        <v>9000</v>
      </c>
      <c r="AE2227" s="72">
        <v>1987</v>
      </c>
      <c r="AF2227" s="72">
        <v>2007</v>
      </c>
      <c r="AG2227" s="72">
        <v>1984</v>
      </c>
      <c r="AH2227" s="72">
        <v>1998</v>
      </c>
      <c r="AI2227" s="72">
        <v>7600</v>
      </c>
      <c r="AJ2227" s="72">
        <v>1997</v>
      </c>
      <c r="AK2227" s="72">
        <v>2000</v>
      </c>
      <c r="AL2227" s="72">
        <v>1997</v>
      </c>
      <c r="AM2227" s="72">
        <v>1998</v>
      </c>
      <c r="AN2227" s="72">
        <v>600</v>
      </c>
      <c r="AO2227" s="72">
        <v>1998</v>
      </c>
      <c r="AP2227" s="72">
        <v>1998</v>
      </c>
      <c r="AQ2227" s="72">
        <v>1986</v>
      </c>
      <c r="AR2227" s="72">
        <v>1986</v>
      </c>
      <c r="AS2227" s="72">
        <v>1600</v>
      </c>
      <c r="AT2227" s="72">
        <v>1988</v>
      </c>
      <c r="AU2227" s="72">
        <v>1988</v>
      </c>
      <c r="AV2227" s="72">
        <v>1984</v>
      </c>
      <c r="AW2227" s="72">
        <v>1988</v>
      </c>
      <c r="AX2227" s="72">
        <v>3300</v>
      </c>
      <c r="AY2227" s="72">
        <v>1987</v>
      </c>
      <c r="AZ2227" s="72">
        <v>1987</v>
      </c>
      <c r="BA2227" s="72">
        <v>1981</v>
      </c>
      <c r="BB2227" s="72">
        <v>1981</v>
      </c>
      <c r="BC2227" s="72">
        <v>1000</v>
      </c>
    </row>
    <row r="2228" spans="1:55" s="72" customFormat="1" ht="15">
      <c r="A2228" s="15" t="s">
        <v>18</v>
      </c>
      <c r="B2228" s="30">
        <v>27</v>
      </c>
      <c r="C2228" s="30">
        <v>3385</v>
      </c>
      <c r="D2228" s="10" t="s">
        <v>271</v>
      </c>
      <c r="E2228" s="15" t="s">
        <v>20</v>
      </c>
      <c r="F2228" s="15" t="s">
        <v>1269</v>
      </c>
      <c r="G2228" s="50">
        <v>3355</v>
      </c>
      <c r="H2228" s="50">
        <v>175</v>
      </c>
      <c r="I2228" s="58">
        <v>5.5E-2</v>
      </c>
      <c r="J2228" s="50">
        <v>604500</v>
      </c>
      <c r="K2228" s="50">
        <v>3375</v>
      </c>
      <c r="L2228" s="53">
        <v>3160</v>
      </c>
      <c r="M2228" s="63">
        <f t="shared" si="252"/>
        <v>9.3023255813953487E-2</v>
      </c>
      <c r="N2228" s="42" t="str">
        <f>IFERROR(VLOOKUP(C2228, マスタ!$E$2:$G$33, 3, TRUE), "")</f>
        <v>繊維製品</v>
      </c>
      <c r="O2228" s="15" t="str">
        <f>IF(F2228 = "", "", TEXT( WORKDAY(TEXT(LEFT(F2228, FIND("(", F2228) - 1), "yyyy/mm/dd"), 1, マスタ!$A$2:$A$106), "yyyymmdd"))</f>
        <v>20171011</v>
      </c>
      <c r="P2228" s="16">
        <v>43019</v>
      </c>
      <c r="Q2228" s="56">
        <v>3335</v>
      </c>
      <c r="R2228" s="56">
        <v>3360</v>
      </c>
      <c r="S2228" s="56">
        <v>3305</v>
      </c>
      <c r="T2228" s="15" t="str">
        <f t="shared" si="253"/>
        <v>無</v>
      </c>
      <c r="U2228" s="15" t="str">
        <f t="shared" si="254"/>
        <v>無</v>
      </c>
      <c r="V2228" s="67">
        <f t="shared" si="255"/>
        <v>-5.9612518628912037E-3</v>
      </c>
      <c r="W2228" s="17" t="s">
        <v>967</v>
      </c>
      <c r="X2228" s="46">
        <v>0</v>
      </c>
      <c r="Y2228" s="71">
        <f t="shared" si="256"/>
        <v>0</v>
      </c>
      <c r="Z2228" s="72">
        <v>3335</v>
      </c>
      <c r="AA2228" s="72">
        <v>3355</v>
      </c>
      <c r="AB2228" s="72">
        <v>3330</v>
      </c>
      <c r="AC2228" s="72">
        <v>3340</v>
      </c>
      <c r="AD2228" s="72">
        <v>38900</v>
      </c>
      <c r="AE2228" s="72">
        <v>3350</v>
      </c>
      <c r="AF2228" s="72">
        <v>3355</v>
      </c>
      <c r="AG2228" s="72">
        <v>3340</v>
      </c>
      <c r="AH2228" s="72">
        <v>3340</v>
      </c>
      <c r="AI2228" s="72">
        <v>2900</v>
      </c>
      <c r="AJ2228" s="72">
        <v>3345</v>
      </c>
      <c r="AK2228" s="72">
        <v>3355</v>
      </c>
      <c r="AL2228" s="72">
        <v>3345</v>
      </c>
      <c r="AM2228" s="72">
        <v>3350</v>
      </c>
      <c r="AN2228" s="72">
        <v>4500</v>
      </c>
      <c r="AO2228" s="72">
        <v>3345</v>
      </c>
      <c r="AP2228" s="72">
        <v>3350</v>
      </c>
      <c r="AQ2228" s="72">
        <v>3345</v>
      </c>
      <c r="AR2228" s="72">
        <v>3350</v>
      </c>
      <c r="AS2228" s="72">
        <v>2400</v>
      </c>
      <c r="AT2228" s="72">
        <v>3345</v>
      </c>
      <c r="AU2228" s="72">
        <v>3345</v>
      </c>
      <c r="AV2228" s="72">
        <v>3330</v>
      </c>
      <c r="AW2228" s="72">
        <v>3335</v>
      </c>
      <c r="AX2228" s="72">
        <v>10300</v>
      </c>
      <c r="AY2228" s="72">
        <v>3335</v>
      </c>
      <c r="AZ2228" s="72">
        <v>3335</v>
      </c>
      <c r="BA2228" s="72">
        <v>3310</v>
      </c>
      <c r="BB2228" s="72">
        <v>3310</v>
      </c>
      <c r="BC2228" s="72">
        <v>8900</v>
      </c>
    </row>
    <row r="2229" spans="1:55" s="72" customFormat="1" ht="15">
      <c r="A2229" s="15" t="s">
        <v>18</v>
      </c>
      <c r="B2229" s="30">
        <v>28</v>
      </c>
      <c r="C2229" s="30">
        <v>4403</v>
      </c>
      <c r="D2229" s="10" t="s">
        <v>260</v>
      </c>
      <c r="E2229" s="15" t="s">
        <v>20</v>
      </c>
      <c r="F2229" s="15" t="s">
        <v>1269</v>
      </c>
      <c r="G2229" s="50">
        <v>3235</v>
      </c>
      <c r="H2229" s="50">
        <v>160</v>
      </c>
      <c r="I2229" s="58">
        <v>5.1999999999999998E-2</v>
      </c>
      <c r="J2229" s="50">
        <v>372100</v>
      </c>
      <c r="K2229" s="50">
        <v>3250</v>
      </c>
      <c r="L2229" s="53">
        <v>3100</v>
      </c>
      <c r="M2229" s="63">
        <f t="shared" si="252"/>
        <v>0.1</v>
      </c>
      <c r="N2229" s="42" t="str">
        <f>IFERROR(VLOOKUP(C2229, マスタ!$E$2:$G$33, 3, TRUE), "")</f>
        <v>化学・医薬品</v>
      </c>
      <c r="O2229" s="15" t="str">
        <f>IF(F2229 = "", "", TEXT( WORKDAY(TEXT(LEFT(F2229, FIND("(", F2229) - 1), "yyyy/mm/dd"), 1, マスタ!$A$2:$A$106), "yyyymmdd"))</f>
        <v>20171011</v>
      </c>
      <c r="P2229" s="16">
        <v>43019</v>
      </c>
      <c r="Q2229" s="56">
        <v>3240</v>
      </c>
      <c r="R2229" s="56">
        <v>3275</v>
      </c>
      <c r="S2229" s="56">
        <v>3220</v>
      </c>
      <c r="T2229" s="15" t="str">
        <f t="shared" si="253"/>
        <v>有</v>
      </c>
      <c r="U2229" s="15" t="str">
        <f t="shared" si="254"/>
        <v>無</v>
      </c>
      <c r="V2229" s="67">
        <f t="shared" si="255"/>
        <v>1.5455950540959051E-3</v>
      </c>
      <c r="W2229" s="17" t="s">
        <v>967</v>
      </c>
      <c r="X2229" s="46">
        <v>0</v>
      </c>
      <c r="Y2229" s="71">
        <f t="shared" si="256"/>
        <v>0</v>
      </c>
      <c r="Z2229" s="72">
        <v>3240</v>
      </c>
      <c r="AA2229" s="72">
        <v>3255</v>
      </c>
      <c r="AB2229" s="72">
        <v>3240</v>
      </c>
      <c r="AC2229" s="72">
        <v>3250</v>
      </c>
      <c r="AD2229" s="72">
        <v>11800</v>
      </c>
      <c r="AE2229" s="72">
        <v>3250</v>
      </c>
      <c r="AF2229" s="72">
        <v>3275</v>
      </c>
      <c r="AG2229" s="72">
        <v>3250</v>
      </c>
      <c r="AH2229" s="72">
        <v>3270</v>
      </c>
      <c r="AI2229" s="72">
        <v>10400</v>
      </c>
      <c r="AJ2229" s="72">
        <v>3275</v>
      </c>
      <c r="AK2229" s="72">
        <v>3275</v>
      </c>
      <c r="AL2229" s="72">
        <v>3240</v>
      </c>
      <c r="AM2229" s="72">
        <v>3255</v>
      </c>
      <c r="AN2229" s="72">
        <v>15500</v>
      </c>
      <c r="AO2229" s="72">
        <v>3250</v>
      </c>
      <c r="AP2229" s="72">
        <v>3250</v>
      </c>
      <c r="AQ2229" s="72">
        <v>3240</v>
      </c>
      <c r="AR2229" s="72">
        <v>3250</v>
      </c>
      <c r="AS2229" s="72">
        <v>2000</v>
      </c>
      <c r="AT2229" s="72">
        <v>3245</v>
      </c>
      <c r="AU2229" s="72">
        <v>3245</v>
      </c>
      <c r="AV2229" s="72">
        <v>3240</v>
      </c>
      <c r="AW2229" s="72">
        <v>3240</v>
      </c>
      <c r="AX2229" s="72">
        <v>3600</v>
      </c>
      <c r="AY2229" s="72">
        <v>3245</v>
      </c>
      <c r="AZ2229" s="72">
        <v>3250</v>
      </c>
      <c r="BA2229" s="72">
        <v>3230</v>
      </c>
      <c r="BB2229" s="72">
        <v>3230</v>
      </c>
      <c r="BC2229" s="72">
        <v>11300</v>
      </c>
    </row>
    <row r="2230" spans="1:55" s="72" customFormat="1" ht="15">
      <c r="A2230" s="15" t="s">
        <v>18</v>
      </c>
      <c r="B2230" s="30">
        <v>29</v>
      </c>
      <c r="C2230" s="30">
        <v>6078</v>
      </c>
      <c r="D2230" s="10" t="s">
        <v>1095</v>
      </c>
      <c r="E2230" s="15" t="s">
        <v>20</v>
      </c>
      <c r="F2230" s="15" t="s">
        <v>1269</v>
      </c>
      <c r="G2230" s="50">
        <v>4145</v>
      </c>
      <c r="H2230" s="50">
        <v>205</v>
      </c>
      <c r="I2230" s="58">
        <v>5.1999999999999998E-2</v>
      </c>
      <c r="J2230" s="50">
        <v>20500</v>
      </c>
      <c r="K2230" s="50">
        <v>4215</v>
      </c>
      <c r="L2230" s="53">
        <v>3940</v>
      </c>
      <c r="M2230" s="63">
        <f t="shared" si="252"/>
        <v>0.25454545454545452</v>
      </c>
      <c r="N2230" s="42" t="str">
        <f>IFERROR(VLOOKUP(C2230, マスタ!$E$2:$G$33, 3, TRUE), "")</f>
        <v>機械</v>
      </c>
      <c r="O2230" s="15" t="str">
        <f>IF(F2230 = "", "", TEXT( WORKDAY(TEXT(LEFT(F2230, FIND("(", F2230) - 1), "yyyy/mm/dd"), 1, マスタ!$A$2:$A$106), "yyyymmdd"))</f>
        <v>20171011</v>
      </c>
      <c r="P2230" s="16">
        <v>43019</v>
      </c>
      <c r="Q2230" s="56">
        <v>4210</v>
      </c>
      <c r="R2230" s="56">
        <v>4295</v>
      </c>
      <c r="S2230" s="56">
        <v>4180</v>
      </c>
      <c r="T2230" s="15" t="str">
        <f t="shared" si="253"/>
        <v>有</v>
      </c>
      <c r="U2230" s="15" t="str">
        <f t="shared" si="254"/>
        <v>無</v>
      </c>
      <c r="V2230" s="67">
        <f t="shared" si="255"/>
        <v>1.5681544028950611E-2</v>
      </c>
      <c r="W2230" s="17" t="s">
        <v>967</v>
      </c>
      <c r="X2230" s="46">
        <v>40</v>
      </c>
      <c r="Y2230" s="71">
        <f t="shared" si="256"/>
        <v>9.6501809408926409</v>
      </c>
      <c r="Z2230" s="72">
        <v>4210</v>
      </c>
      <c r="AA2230" s="72">
        <v>4210</v>
      </c>
      <c r="AB2230" s="72">
        <v>4210</v>
      </c>
      <c r="AC2230" s="72">
        <v>4210</v>
      </c>
      <c r="AD2230" s="72">
        <v>1600</v>
      </c>
      <c r="AE2230" s="72">
        <v>4215</v>
      </c>
      <c r="AF2230" s="72">
        <v>4240</v>
      </c>
      <c r="AG2230" s="72">
        <v>4215</v>
      </c>
      <c r="AH2230" s="72">
        <v>4240</v>
      </c>
      <c r="AI2230" s="72">
        <v>900</v>
      </c>
      <c r="AJ2230" s="72">
        <v>4260</v>
      </c>
      <c r="AK2230" s="72">
        <v>4260</v>
      </c>
      <c r="AL2230" s="72">
        <v>4240</v>
      </c>
      <c r="AM2230" s="72">
        <v>4240</v>
      </c>
      <c r="AN2230" s="72">
        <v>400</v>
      </c>
      <c r="AO2230" s="72">
        <v>4245</v>
      </c>
      <c r="AP2230" s="72">
        <v>4245</v>
      </c>
      <c r="AQ2230" s="72">
        <v>4240</v>
      </c>
      <c r="AR2230" s="72">
        <v>4240</v>
      </c>
      <c r="AS2230" s="72">
        <v>400</v>
      </c>
      <c r="AT2230" s="72">
        <v>4245</v>
      </c>
      <c r="AU2230" s="72">
        <v>4250</v>
      </c>
      <c r="AV2230" s="72">
        <v>4245</v>
      </c>
      <c r="AW2230" s="72">
        <v>4250</v>
      </c>
      <c r="AX2230" s="72">
        <v>200</v>
      </c>
      <c r="AY2230" s="72">
        <v>4240</v>
      </c>
      <c r="AZ2230" s="72">
        <v>4240</v>
      </c>
      <c r="BA2230" s="72">
        <v>4230</v>
      </c>
      <c r="BB2230" s="72">
        <v>4230</v>
      </c>
      <c r="BC2230" s="72">
        <v>600</v>
      </c>
    </row>
    <row r="2231" spans="1:55" s="72" customFormat="1" ht="15">
      <c r="A2231" s="15" t="s">
        <v>18</v>
      </c>
      <c r="B2231" s="30">
        <v>31</v>
      </c>
      <c r="C2231" s="30">
        <v>1820</v>
      </c>
      <c r="D2231" s="10" t="s">
        <v>1271</v>
      </c>
      <c r="E2231" s="15" t="s">
        <v>20</v>
      </c>
      <c r="F2231" s="15" t="s">
        <v>1269</v>
      </c>
      <c r="G2231" s="50">
        <v>3360</v>
      </c>
      <c r="H2231" s="50">
        <v>165</v>
      </c>
      <c r="I2231" s="58">
        <v>5.16E-2</v>
      </c>
      <c r="J2231" s="50">
        <v>956300</v>
      </c>
      <c r="K2231" s="50">
        <v>3380</v>
      </c>
      <c r="L2231" s="53">
        <v>3175</v>
      </c>
      <c r="M2231" s="63">
        <f t="shared" si="252"/>
        <v>9.7560975609756101E-2</v>
      </c>
      <c r="N2231" s="42" t="str">
        <f>IFERROR(VLOOKUP(C2231, マスタ!$E$2:$G$33, 3, TRUE), "")</f>
        <v>建設</v>
      </c>
      <c r="O2231" s="15" t="str">
        <f>IF(F2231 = "", "", TEXT( WORKDAY(TEXT(LEFT(F2231, FIND("(", F2231) - 1), "yyyy/mm/dd"), 1, マスタ!$A$2:$A$106), "yyyymmdd"))</f>
        <v>20171011</v>
      </c>
      <c r="P2231" s="16">
        <v>43019</v>
      </c>
      <c r="Q2231" s="56">
        <v>3345</v>
      </c>
      <c r="R2231" s="56">
        <v>3385</v>
      </c>
      <c r="S2231" s="56">
        <v>3320</v>
      </c>
      <c r="T2231" s="15" t="str">
        <f t="shared" si="253"/>
        <v>有</v>
      </c>
      <c r="U2231" s="15" t="str">
        <f t="shared" si="254"/>
        <v>無</v>
      </c>
      <c r="V2231" s="67">
        <f t="shared" si="255"/>
        <v>-4.4642857142856984E-3</v>
      </c>
      <c r="W2231" s="17" t="s">
        <v>967</v>
      </c>
      <c r="X2231" s="46">
        <v>10</v>
      </c>
      <c r="Y2231" s="71">
        <f t="shared" si="256"/>
        <v>2.9761904761904758</v>
      </c>
      <c r="Z2231" s="72">
        <v>3345</v>
      </c>
      <c r="AA2231" s="72">
        <v>3350</v>
      </c>
      <c r="AB2231" s="72">
        <v>3330</v>
      </c>
      <c r="AC2231" s="72">
        <v>3350</v>
      </c>
      <c r="AD2231" s="72">
        <v>22300</v>
      </c>
      <c r="AE2231" s="72">
        <v>3350</v>
      </c>
      <c r="AF2231" s="72">
        <v>3385</v>
      </c>
      <c r="AG2231" s="72">
        <v>3350</v>
      </c>
      <c r="AH2231" s="72">
        <v>3380</v>
      </c>
      <c r="AI2231" s="72">
        <v>17400</v>
      </c>
      <c r="AJ2231" s="72">
        <v>3385</v>
      </c>
      <c r="AK2231" s="72">
        <v>3385</v>
      </c>
      <c r="AL2231" s="72">
        <v>3375</v>
      </c>
      <c r="AM2231" s="72">
        <v>3375</v>
      </c>
      <c r="AN2231" s="72">
        <v>8700</v>
      </c>
      <c r="AO2231" s="72">
        <v>3375</v>
      </c>
      <c r="AP2231" s="72">
        <v>3375</v>
      </c>
      <c r="AQ2231" s="72">
        <v>3360</v>
      </c>
      <c r="AR2231" s="72">
        <v>3360</v>
      </c>
      <c r="AS2231" s="72">
        <v>6100</v>
      </c>
      <c r="AT2231" s="72">
        <v>3360</v>
      </c>
      <c r="AU2231" s="72">
        <v>3365</v>
      </c>
      <c r="AV2231" s="72">
        <v>3355</v>
      </c>
      <c r="AW2231" s="72">
        <v>3355</v>
      </c>
      <c r="AX2231" s="72">
        <v>8500</v>
      </c>
      <c r="AY2231" s="72">
        <v>3360</v>
      </c>
      <c r="AZ2231" s="72">
        <v>3360</v>
      </c>
      <c r="BA2231" s="72">
        <v>3355</v>
      </c>
      <c r="BB2231" s="72">
        <v>3355</v>
      </c>
      <c r="BC2231" s="72">
        <v>4500</v>
      </c>
    </row>
    <row r="2232" spans="1:55" s="72" customFormat="1" ht="15">
      <c r="A2232" s="15" t="s">
        <v>18</v>
      </c>
      <c r="B2232" s="30">
        <v>32</v>
      </c>
      <c r="C2232" s="30">
        <v>9989</v>
      </c>
      <c r="D2232" s="10" t="s">
        <v>1272</v>
      </c>
      <c r="E2232" s="15" t="s">
        <v>20</v>
      </c>
      <c r="F2232" s="15" t="s">
        <v>1269</v>
      </c>
      <c r="G2232" s="50">
        <v>4860</v>
      </c>
      <c r="H2232" s="50">
        <v>235</v>
      </c>
      <c r="I2232" s="58">
        <v>5.0799999999999998E-2</v>
      </c>
      <c r="J2232" s="50">
        <v>464400</v>
      </c>
      <c r="K2232" s="50">
        <v>4875</v>
      </c>
      <c r="L2232" s="53">
        <v>4660</v>
      </c>
      <c r="M2232" s="63">
        <f t="shared" si="252"/>
        <v>6.9767441860465115E-2</v>
      </c>
      <c r="N2232" s="42" t="str">
        <f>IFERROR(VLOOKUP(C2232, マスタ!$E$2:$G$33, 3, TRUE), "")</f>
        <v>サービス</v>
      </c>
      <c r="O2232" s="15" t="str">
        <f>IF(F2232 = "", "", TEXT( WORKDAY(TEXT(LEFT(F2232, FIND("(", F2232) - 1), "yyyy/mm/dd"), 1, マスタ!$A$2:$A$106), "yyyymmdd"))</f>
        <v>20171011</v>
      </c>
      <c r="P2232" s="16">
        <v>43019</v>
      </c>
      <c r="Q2232" s="56">
        <v>4895</v>
      </c>
      <c r="R2232" s="56">
        <v>4935</v>
      </c>
      <c r="S2232" s="56">
        <v>4860</v>
      </c>
      <c r="T2232" s="15" t="str">
        <f t="shared" si="253"/>
        <v>無</v>
      </c>
      <c r="U2232" s="15" t="str">
        <f t="shared" si="254"/>
        <v>無</v>
      </c>
      <c r="V2232" s="67">
        <f t="shared" si="255"/>
        <v>7.2016460905350854E-3</v>
      </c>
      <c r="W2232" s="17" t="s">
        <v>967</v>
      </c>
      <c r="X2232" s="46">
        <v>0</v>
      </c>
      <c r="Y2232" s="71">
        <f t="shared" si="256"/>
        <v>0</v>
      </c>
      <c r="Z2232" s="72">
        <v>4895</v>
      </c>
      <c r="AA2232" s="72">
        <v>4920</v>
      </c>
      <c r="AB2232" s="72">
        <v>4890</v>
      </c>
      <c r="AC2232" s="72">
        <v>4915</v>
      </c>
      <c r="AD2232" s="72">
        <v>28500</v>
      </c>
      <c r="AE2232" s="72">
        <v>4920</v>
      </c>
      <c r="AF2232" s="72">
        <v>4930</v>
      </c>
      <c r="AG2232" s="72">
        <v>4920</v>
      </c>
      <c r="AH2232" s="72">
        <v>4925</v>
      </c>
      <c r="AI2232" s="72">
        <v>9400</v>
      </c>
      <c r="AJ2232" s="72">
        <v>4925</v>
      </c>
      <c r="AK2232" s="72">
        <v>4935</v>
      </c>
      <c r="AL2232" s="72">
        <v>4925</v>
      </c>
      <c r="AM2232" s="72">
        <v>4925</v>
      </c>
      <c r="AN2232" s="72">
        <v>8200</v>
      </c>
      <c r="AO2232" s="72">
        <v>4920</v>
      </c>
      <c r="AP2232" s="72">
        <v>4920</v>
      </c>
      <c r="AQ2232" s="72">
        <v>4890</v>
      </c>
      <c r="AR2232" s="72">
        <v>4895</v>
      </c>
      <c r="AS2232" s="72">
        <v>11600</v>
      </c>
      <c r="AT2232" s="72">
        <v>4895</v>
      </c>
      <c r="AU2232" s="72">
        <v>4900</v>
      </c>
      <c r="AV2232" s="72">
        <v>4890</v>
      </c>
      <c r="AW2232" s="72">
        <v>4895</v>
      </c>
      <c r="AX2232" s="72">
        <v>7600</v>
      </c>
      <c r="AY2232" s="72">
        <v>4895</v>
      </c>
      <c r="AZ2232" s="72">
        <v>4895</v>
      </c>
      <c r="BA2232" s="72">
        <v>4895</v>
      </c>
      <c r="BB2232" s="72">
        <v>4895</v>
      </c>
      <c r="BC2232" s="72">
        <v>100</v>
      </c>
    </row>
    <row r="2233" spans="1:55" s="72" customFormat="1" ht="15">
      <c r="A2233" s="15" t="s">
        <v>18</v>
      </c>
      <c r="B2233" s="30">
        <v>33</v>
      </c>
      <c r="C2233" s="30">
        <v>1975</v>
      </c>
      <c r="D2233" s="10" t="s">
        <v>152</v>
      </c>
      <c r="E2233" s="15" t="s">
        <v>20</v>
      </c>
      <c r="F2233" s="15" t="s">
        <v>1269</v>
      </c>
      <c r="G2233" s="50">
        <v>3545</v>
      </c>
      <c r="H2233" s="50">
        <v>170</v>
      </c>
      <c r="I2233" s="58">
        <v>5.04E-2</v>
      </c>
      <c r="J2233" s="50">
        <v>17200</v>
      </c>
      <c r="K2233" s="50">
        <v>3685</v>
      </c>
      <c r="L2233" s="53">
        <v>3370</v>
      </c>
      <c r="M2233" s="63">
        <f t="shared" si="252"/>
        <v>0.44444444444444442</v>
      </c>
      <c r="N2233" s="42" t="str">
        <f>IFERROR(VLOOKUP(C2233, マスタ!$E$2:$G$33, 3, TRUE), "")</f>
        <v>建設</v>
      </c>
      <c r="O2233" s="15" t="str">
        <f>IF(F2233 = "", "", TEXT( WORKDAY(TEXT(LEFT(F2233, FIND("(", F2233) - 1), "yyyy/mm/dd"), 1, マスタ!$A$2:$A$106), "yyyymmdd"))</f>
        <v>20171011</v>
      </c>
      <c r="P2233" s="16">
        <v>43019</v>
      </c>
      <c r="Q2233" s="56">
        <v>3545</v>
      </c>
      <c r="R2233" s="56">
        <v>3590</v>
      </c>
      <c r="S2233" s="56">
        <v>3480</v>
      </c>
      <c r="T2233" s="15" t="str">
        <f t="shared" si="253"/>
        <v>有</v>
      </c>
      <c r="U2233" s="15" t="str">
        <f t="shared" si="254"/>
        <v>有</v>
      </c>
      <c r="V2233" s="67">
        <f t="shared" si="255"/>
        <v>0</v>
      </c>
      <c r="W2233" s="17" t="s">
        <v>967</v>
      </c>
      <c r="X2233" s="46">
        <v>25</v>
      </c>
      <c r="Y2233" s="71">
        <f t="shared" si="256"/>
        <v>7.0521861777150923</v>
      </c>
      <c r="Z2233" s="72">
        <v>3545</v>
      </c>
      <c r="AA2233" s="72">
        <v>3575</v>
      </c>
      <c r="AB2233" s="72">
        <v>3545</v>
      </c>
      <c r="AC2233" s="72">
        <v>3575</v>
      </c>
      <c r="AD2233" s="72">
        <v>500</v>
      </c>
      <c r="AE2233" s="72">
        <v>3555</v>
      </c>
      <c r="AF2233" s="72">
        <v>3555</v>
      </c>
      <c r="AG2233" s="72">
        <v>3555</v>
      </c>
      <c r="AH2233" s="72">
        <v>3555</v>
      </c>
      <c r="AI2233" s="72">
        <v>200</v>
      </c>
      <c r="AJ2233" s="72">
        <v>3560</v>
      </c>
      <c r="AK2233" s="72">
        <v>3560</v>
      </c>
      <c r="AL2233" s="72">
        <v>3555</v>
      </c>
      <c r="AM2233" s="72">
        <v>3555</v>
      </c>
      <c r="AN2233" s="72">
        <v>200</v>
      </c>
      <c r="AO2233" s="72">
        <v>3570</v>
      </c>
      <c r="AP2233" s="72">
        <v>3570</v>
      </c>
      <c r="AQ2233" s="72">
        <v>3570</v>
      </c>
      <c r="AR2233" s="72">
        <v>3570</v>
      </c>
      <c r="AS2233" s="72">
        <v>100</v>
      </c>
      <c r="AX2233" s="72">
        <v>0</v>
      </c>
      <c r="BC2233" s="72">
        <v>0</v>
      </c>
    </row>
    <row r="2234" spans="1:55" s="72" customFormat="1" ht="15">
      <c r="A2234" s="15" t="s">
        <v>18</v>
      </c>
      <c r="B2234" s="30">
        <v>34</v>
      </c>
      <c r="C2234" s="30">
        <v>5302</v>
      </c>
      <c r="D2234" s="10" t="s">
        <v>155</v>
      </c>
      <c r="E2234" s="15" t="s">
        <v>20</v>
      </c>
      <c r="F2234" s="15" t="s">
        <v>1269</v>
      </c>
      <c r="G2234" s="50">
        <v>4620</v>
      </c>
      <c r="H2234" s="50">
        <v>220</v>
      </c>
      <c r="I2234" s="58">
        <v>0.05</v>
      </c>
      <c r="J2234" s="50">
        <v>526000</v>
      </c>
      <c r="K2234" s="50">
        <v>4660</v>
      </c>
      <c r="L2234" s="53">
        <v>4420</v>
      </c>
      <c r="M2234" s="63">
        <f t="shared" si="252"/>
        <v>0.16666666666666666</v>
      </c>
      <c r="N2234" s="42" t="str">
        <f>IFERROR(VLOOKUP(C2234, マスタ!$E$2:$G$33, 3, TRUE), "")</f>
        <v>窯業</v>
      </c>
      <c r="O2234" s="15" t="str">
        <f>IF(F2234 = "", "", TEXT( WORKDAY(TEXT(LEFT(F2234, FIND("(", F2234) - 1), "yyyy/mm/dd"), 1, マスタ!$A$2:$A$106), "yyyymmdd"))</f>
        <v>20171011</v>
      </c>
      <c r="P2234" s="16">
        <v>43019</v>
      </c>
      <c r="Q2234" s="56">
        <v>4600</v>
      </c>
      <c r="R2234" s="56">
        <v>4765</v>
      </c>
      <c r="S2234" s="56">
        <v>4600</v>
      </c>
      <c r="T2234" s="15" t="str">
        <f t="shared" si="253"/>
        <v>有</v>
      </c>
      <c r="U2234" s="15" t="str">
        <f t="shared" si="254"/>
        <v>無</v>
      </c>
      <c r="V2234" s="67">
        <f t="shared" si="255"/>
        <v>-4.3290043290042934E-3</v>
      </c>
      <c r="W2234" s="17" t="s">
        <v>967</v>
      </c>
      <c r="X2234" s="46">
        <v>60</v>
      </c>
      <c r="Y2234" s="71">
        <f t="shared" si="256"/>
        <v>12.987012987012989</v>
      </c>
      <c r="Z2234" s="72">
        <v>4600</v>
      </c>
      <c r="AA2234" s="72">
        <v>4640</v>
      </c>
      <c r="AB2234" s="72">
        <v>4600</v>
      </c>
      <c r="AC2234" s="72">
        <v>4640</v>
      </c>
      <c r="AD2234" s="72">
        <v>16100</v>
      </c>
      <c r="AE2234" s="72">
        <v>4640</v>
      </c>
      <c r="AF2234" s="72">
        <v>4690</v>
      </c>
      <c r="AG2234" s="72">
        <v>4640</v>
      </c>
      <c r="AH2234" s="72">
        <v>4685</v>
      </c>
      <c r="AI2234" s="72">
        <v>22000</v>
      </c>
      <c r="AJ2234" s="72">
        <v>4685</v>
      </c>
      <c r="AK2234" s="72">
        <v>4690</v>
      </c>
      <c r="AL2234" s="72">
        <v>4670</v>
      </c>
      <c r="AM2234" s="72">
        <v>4670</v>
      </c>
      <c r="AN2234" s="72">
        <v>12900</v>
      </c>
      <c r="AO2234" s="72">
        <v>4665</v>
      </c>
      <c r="AP2234" s="72">
        <v>4665</v>
      </c>
      <c r="AQ2234" s="72">
        <v>4625</v>
      </c>
      <c r="AR2234" s="72">
        <v>4640</v>
      </c>
      <c r="AS2234" s="72">
        <v>13000</v>
      </c>
      <c r="AT2234" s="72">
        <v>4635</v>
      </c>
      <c r="AU2234" s="72">
        <v>4660</v>
      </c>
      <c r="AV2234" s="72">
        <v>4630</v>
      </c>
      <c r="AW2234" s="72">
        <v>4660</v>
      </c>
      <c r="AX2234" s="72">
        <v>6100</v>
      </c>
      <c r="AY2234" s="72">
        <v>4660</v>
      </c>
      <c r="AZ2234" s="72">
        <v>4690</v>
      </c>
      <c r="BA2234" s="72">
        <v>4660</v>
      </c>
      <c r="BB2234" s="72">
        <v>4670</v>
      </c>
      <c r="BC2234" s="72">
        <v>13900</v>
      </c>
    </row>
    <row r="2235" spans="1:55" s="72" customFormat="1" ht="27">
      <c r="A2235" s="15" t="s">
        <v>18</v>
      </c>
      <c r="B2235" s="30">
        <v>36</v>
      </c>
      <c r="C2235" s="30">
        <v>2930</v>
      </c>
      <c r="D2235" s="10" t="s">
        <v>239</v>
      </c>
      <c r="E2235" s="15" t="s">
        <v>20</v>
      </c>
      <c r="F2235" s="15" t="s">
        <v>1269</v>
      </c>
      <c r="G2235" s="50">
        <v>1300</v>
      </c>
      <c r="H2235" s="50">
        <v>61</v>
      </c>
      <c r="I2235" s="58">
        <v>4.9200000000000001E-2</v>
      </c>
      <c r="J2235" s="50">
        <v>513700</v>
      </c>
      <c r="K2235" s="50">
        <v>1310</v>
      </c>
      <c r="L2235" s="53">
        <v>1213</v>
      </c>
      <c r="M2235" s="63">
        <f t="shared" si="252"/>
        <v>0.10309278350515463</v>
      </c>
      <c r="N2235" s="42" t="str">
        <f>IFERROR(VLOOKUP(C2235, マスタ!$E$2:$G$33, 3, TRUE), "")</f>
        <v>食品</v>
      </c>
      <c r="O2235" s="15" t="str">
        <f>IF(F2235 = "", "", TEXT( WORKDAY(TEXT(LEFT(F2235, FIND("(", F2235) - 1), "yyyy/mm/dd"), 1, マスタ!$A$2:$A$106), "yyyymmdd"))</f>
        <v>20171011</v>
      </c>
      <c r="P2235" s="16">
        <v>43019</v>
      </c>
      <c r="Q2235" s="56">
        <v>1310</v>
      </c>
      <c r="R2235" s="56">
        <v>1318</v>
      </c>
      <c r="S2235" s="56">
        <v>1265</v>
      </c>
      <c r="T2235" s="15" t="str">
        <f t="shared" si="253"/>
        <v>無</v>
      </c>
      <c r="U2235" s="15" t="str">
        <f t="shared" si="254"/>
        <v>有</v>
      </c>
      <c r="V2235" s="67">
        <f t="shared" si="255"/>
        <v>7.692307692307665E-3</v>
      </c>
      <c r="W2235" s="17" t="s">
        <v>966</v>
      </c>
      <c r="X2235" s="46">
        <v>-13</v>
      </c>
      <c r="Y2235" s="71">
        <f t="shared" si="256"/>
        <v>-10</v>
      </c>
      <c r="Z2235" s="72">
        <v>1310</v>
      </c>
      <c r="AA2235" s="72">
        <v>1318</v>
      </c>
      <c r="AB2235" s="72">
        <v>1301</v>
      </c>
      <c r="AC2235" s="72">
        <v>1302</v>
      </c>
      <c r="AD2235" s="72">
        <v>38100</v>
      </c>
      <c r="AE2235" s="72">
        <v>1301</v>
      </c>
      <c r="AF2235" s="72">
        <v>1301</v>
      </c>
      <c r="AG2235" s="72">
        <v>1291</v>
      </c>
      <c r="AH2235" s="72">
        <v>1300</v>
      </c>
      <c r="AI2235" s="72">
        <v>10900</v>
      </c>
      <c r="AJ2235" s="72">
        <v>1301</v>
      </c>
      <c r="AK2235" s="72">
        <v>1301</v>
      </c>
      <c r="AL2235" s="72">
        <v>1281</v>
      </c>
      <c r="AM2235" s="72">
        <v>1286</v>
      </c>
      <c r="AN2235" s="72">
        <v>17700</v>
      </c>
      <c r="AO2235" s="72">
        <v>1286</v>
      </c>
      <c r="AP2235" s="72">
        <v>1288</v>
      </c>
      <c r="AQ2235" s="72">
        <v>1284</v>
      </c>
      <c r="AR2235" s="72">
        <v>1284</v>
      </c>
      <c r="AS2235" s="72">
        <v>4600</v>
      </c>
      <c r="AT2235" s="72">
        <v>1287</v>
      </c>
      <c r="AU2235" s="72">
        <v>1287</v>
      </c>
      <c r="AV2235" s="72">
        <v>1273</v>
      </c>
      <c r="AW2235" s="72">
        <v>1284</v>
      </c>
      <c r="AX2235" s="72">
        <v>11500</v>
      </c>
      <c r="AY2235" s="72">
        <v>1284</v>
      </c>
      <c r="AZ2235" s="72">
        <v>1284</v>
      </c>
      <c r="BA2235" s="72">
        <v>1276</v>
      </c>
      <c r="BB2235" s="72">
        <v>1278</v>
      </c>
      <c r="BC2235" s="72">
        <v>3200</v>
      </c>
    </row>
    <row r="2236" spans="1:55" s="72" customFormat="1" ht="15">
      <c r="A2236" s="15" t="s">
        <v>18</v>
      </c>
      <c r="B2236" s="30">
        <v>37</v>
      </c>
      <c r="C2236" s="30">
        <v>1951</v>
      </c>
      <c r="D2236" s="10" t="s">
        <v>561</v>
      </c>
      <c r="E2236" s="15" t="s">
        <v>20</v>
      </c>
      <c r="F2236" s="15" t="s">
        <v>1269</v>
      </c>
      <c r="G2236" s="50">
        <v>2314</v>
      </c>
      <c r="H2236" s="50">
        <v>108</v>
      </c>
      <c r="I2236" s="58">
        <v>4.9000000000000002E-2</v>
      </c>
      <c r="J2236" s="50">
        <v>943800</v>
      </c>
      <c r="K2236" s="50">
        <v>2316</v>
      </c>
      <c r="L2236" s="53">
        <v>2210</v>
      </c>
      <c r="M2236" s="63">
        <f t="shared" si="252"/>
        <v>1.8867924528301886E-2</v>
      </c>
      <c r="N2236" s="42" t="str">
        <f>IFERROR(VLOOKUP(C2236, マスタ!$E$2:$G$33, 3, TRUE), "")</f>
        <v>建設</v>
      </c>
      <c r="O2236" s="15" t="str">
        <f>IF(F2236 = "", "", TEXT( WORKDAY(TEXT(LEFT(F2236, FIND("(", F2236) - 1), "yyyy/mm/dd"), 1, マスタ!$A$2:$A$106), "yyyymmdd"))</f>
        <v>20171011</v>
      </c>
      <c r="P2236" s="16">
        <v>43019</v>
      </c>
      <c r="Q2236" s="56">
        <v>2320</v>
      </c>
      <c r="R2236" s="56">
        <v>2369</v>
      </c>
      <c r="S2236" s="56">
        <v>2302</v>
      </c>
      <c r="T2236" s="15" t="str">
        <f t="shared" si="253"/>
        <v>有</v>
      </c>
      <c r="U2236" s="15" t="str">
        <f t="shared" si="254"/>
        <v>無</v>
      </c>
      <c r="V2236" s="67">
        <f t="shared" si="255"/>
        <v>2.5929127052721768E-3</v>
      </c>
      <c r="W2236" s="17" t="s">
        <v>969</v>
      </c>
      <c r="X2236" s="46">
        <v>-9</v>
      </c>
      <c r="Y2236" s="71">
        <f t="shared" si="256"/>
        <v>-3.8893690579083837</v>
      </c>
      <c r="Z2236" s="72">
        <v>2320</v>
      </c>
      <c r="AA2236" s="72">
        <v>2329</v>
      </c>
      <c r="AB2236" s="72">
        <v>2307</v>
      </c>
      <c r="AC2236" s="72">
        <v>2316</v>
      </c>
      <c r="AD2236" s="72">
        <v>59300</v>
      </c>
      <c r="AE2236" s="72">
        <v>2316</v>
      </c>
      <c r="AF2236" s="72">
        <v>2325</v>
      </c>
      <c r="AG2236" s="72">
        <v>2310</v>
      </c>
      <c r="AH2236" s="72">
        <v>2325</v>
      </c>
      <c r="AI2236" s="72">
        <v>17600</v>
      </c>
      <c r="AJ2236" s="72">
        <v>2323</v>
      </c>
      <c r="AK2236" s="72">
        <v>2324</v>
      </c>
      <c r="AL2236" s="72">
        <v>2318</v>
      </c>
      <c r="AM2236" s="72">
        <v>2318</v>
      </c>
      <c r="AN2236" s="72">
        <v>7600</v>
      </c>
      <c r="AO2236" s="72">
        <v>2318</v>
      </c>
      <c r="AP2236" s="72">
        <v>2318</v>
      </c>
      <c r="AQ2236" s="72">
        <v>2311</v>
      </c>
      <c r="AR2236" s="72">
        <v>2311</v>
      </c>
      <c r="AS2236" s="72">
        <v>9700</v>
      </c>
      <c r="AT2236" s="72">
        <v>2311</v>
      </c>
      <c r="AU2236" s="72">
        <v>2314</v>
      </c>
      <c r="AV2236" s="72">
        <v>2311</v>
      </c>
      <c r="AW2236" s="72">
        <v>2311</v>
      </c>
      <c r="AX2236" s="72">
        <v>6800</v>
      </c>
      <c r="AY2236" s="72">
        <v>2310</v>
      </c>
      <c r="AZ2236" s="72">
        <v>2310</v>
      </c>
      <c r="BA2236" s="72">
        <v>2306</v>
      </c>
      <c r="BB2236" s="72">
        <v>2309</v>
      </c>
      <c r="BC2236" s="72">
        <v>8500</v>
      </c>
    </row>
    <row r="2237" spans="1:55" s="72" customFormat="1" ht="15">
      <c r="A2237" s="15" t="s">
        <v>18</v>
      </c>
      <c r="B2237" s="30">
        <v>39</v>
      </c>
      <c r="C2237" s="30">
        <v>3932</v>
      </c>
      <c r="D2237" s="10" t="s">
        <v>1273</v>
      </c>
      <c r="E2237" s="15" t="s">
        <v>20</v>
      </c>
      <c r="F2237" s="15" t="s">
        <v>1269</v>
      </c>
      <c r="G2237" s="50">
        <v>8470</v>
      </c>
      <c r="H2237" s="50">
        <v>390</v>
      </c>
      <c r="I2237" s="58">
        <v>4.8300000000000003E-2</v>
      </c>
      <c r="J2237" s="50">
        <v>398800</v>
      </c>
      <c r="K2237" s="50">
        <v>8480</v>
      </c>
      <c r="L2237" s="53">
        <v>8010</v>
      </c>
      <c r="M2237" s="63">
        <f t="shared" si="252"/>
        <v>2.1276595744680851E-2</v>
      </c>
      <c r="N2237" s="42" t="str">
        <f>IFERROR(VLOOKUP(C2237, マスタ!$E$2:$G$33, 3, TRUE), "")</f>
        <v>パルプ・紙</v>
      </c>
      <c r="O2237" s="15" t="str">
        <f>IF(F2237 = "", "", TEXT( WORKDAY(TEXT(LEFT(F2237, FIND("(", F2237) - 1), "yyyy/mm/dd"), 1, マスタ!$A$2:$A$106), "yyyymmdd"))</f>
        <v>20171011</v>
      </c>
      <c r="P2237" s="16">
        <v>43019</v>
      </c>
      <c r="Q2237" s="56">
        <v>8470</v>
      </c>
      <c r="R2237" s="56">
        <v>8510</v>
      </c>
      <c r="S2237" s="56">
        <v>8330</v>
      </c>
      <c r="T2237" s="15" t="str">
        <f t="shared" si="253"/>
        <v>無</v>
      </c>
      <c r="U2237" s="15" t="str">
        <f t="shared" si="254"/>
        <v>有</v>
      </c>
      <c r="V2237" s="67">
        <f t="shared" si="255"/>
        <v>0</v>
      </c>
      <c r="W2237" s="17" t="s">
        <v>966</v>
      </c>
      <c r="X2237" s="46">
        <v>-84</v>
      </c>
      <c r="Y2237" s="71">
        <f t="shared" si="256"/>
        <v>-9.9173553719008272</v>
      </c>
      <c r="Z2237" s="72">
        <v>8470</v>
      </c>
      <c r="AA2237" s="72">
        <v>8500</v>
      </c>
      <c r="AB2237" s="72">
        <v>8370</v>
      </c>
      <c r="AC2237" s="72">
        <v>8440</v>
      </c>
      <c r="AD2237" s="72">
        <v>43300</v>
      </c>
      <c r="AE2237" s="72">
        <v>8440</v>
      </c>
      <c r="AF2237" s="72">
        <v>8440</v>
      </c>
      <c r="AG2237" s="72">
        <v>8360</v>
      </c>
      <c r="AH2237" s="72">
        <v>8360</v>
      </c>
      <c r="AI2237" s="72">
        <v>15300</v>
      </c>
      <c r="AJ2237" s="72">
        <v>8360</v>
      </c>
      <c r="AK2237" s="72">
        <v>8400</v>
      </c>
      <c r="AL2237" s="72">
        <v>8330</v>
      </c>
      <c r="AM2237" s="72">
        <v>8390</v>
      </c>
      <c r="AN2237" s="72">
        <v>13300</v>
      </c>
      <c r="AO2237" s="72">
        <v>8390</v>
      </c>
      <c r="AP2237" s="72">
        <v>8440</v>
      </c>
      <c r="AQ2237" s="72">
        <v>8360</v>
      </c>
      <c r="AR2237" s="72">
        <v>8440</v>
      </c>
      <c r="AS2237" s="72">
        <v>8000</v>
      </c>
      <c r="AT2237" s="72">
        <v>8430</v>
      </c>
      <c r="AU2237" s="72">
        <v>8440</v>
      </c>
      <c r="AV2237" s="72">
        <v>8400</v>
      </c>
      <c r="AW2237" s="72">
        <v>8420</v>
      </c>
      <c r="AX2237" s="72">
        <v>6100</v>
      </c>
      <c r="AY2237" s="72">
        <v>8420</v>
      </c>
      <c r="AZ2237" s="72">
        <v>8470</v>
      </c>
      <c r="BA2237" s="72">
        <v>8400</v>
      </c>
      <c r="BB2237" s="72">
        <v>8460</v>
      </c>
      <c r="BC2237" s="72">
        <v>9900</v>
      </c>
    </row>
    <row r="2238" spans="1:55" s="72" customFormat="1" ht="15">
      <c r="A2238" s="15" t="s">
        <v>18</v>
      </c>
      <c r="B2238" s="30">
        <v>40</v>
      </c>
      <c r="C2238" s="30">
        <v>4099</v>
      </c>
      <c r="D2238" s="10" t="s">
        <v>364</v>
      </c>
      <c r="E2238" s="15" t="s">
        <v>20</v>
      </c>
      <c r="F2238" s="15" t="s">
        <v>1269</v>
      </c>
      <c r="G2238" s="50">
        <v>1754</v>
      </c>
      <c r="H2238" s="50">
        <v>80</v>
      </c>
      <c r="I2238" s="58">
        <v>4.7800000000000002E-2</v>
      </c>
      <c r="J2238" s="50">
        <v>89700</v>
      </c>
      <c r="K2238" s="50">
        <v>1754</v>
      </c>
      <c r="L2238" s="53">
        <v>1705</v>
      </c>
      <c r="M2238" s="63">
        <f t="shared" si="252"/>
        <v>0</v>
      </c>
      <c r="N2238" s="42" t="str">
        <f>IFERROR(VLOOKUP(C2238, マスタ!$E$2:$G$33, 3, TRUE), "")</f>
        <v>化学・医薬品</v>
      </c>
      <c r="O2238" s="15" t="str">
        <f>IF(F2238 = "", "", TEXT( WORKDAY(TEXT(LEFT(F2238, FIND("(", F2238) - 1), "yyyy/mm/dd"), 1, マスタ!$A$2:$A$106), "yyyymmdd"))</f>
        <v>20171011</v>
      </c>
      <c r="P2238" s="16">
        <v>43019</v>
      </c>
      <c r="Q2238" s="56">
        <v>1750</v>
      </c>
      <c r="R2238" s="56">
        <v>1750</v>
      </c>
      <c r="S2238" s="56">
        <v>1717</v>
      </c>
      <c r="T2238" s="15" t="str">
        <f t="shared" si="253"/>
        <v>無</v>
      </c>
      <c r="U2238" s="15" t="str">
        <f t="shared" si="254"/>
        <v>有</v>
      </c>
      <c r="V2238" s="67">
        <f t="shared" si="255"/>
        <v>-2.2805017103763037E-3</v>
      </c>
      <c r="W2238" s="17" t="s">
        <v>966</v>
      </c>
      <c r="X2238" s="46">
        <v>-17</v>
      </c>
      <c r="Y2238" s="71">
        <f t="shared" si="256"/>
        <v>-9.6921322690992024</v>
      </c>
      <c r="Z2238" s="72">
        <v>1750</v>
      </c>
      <c r="AA2238" s="72">
        <v>1750</v>
      </c>
      <c r="AB2238" s="72">
        <v>1742</v>
      </c>
      <c r="AC2238" s="72">
        <v>1742</v>
      </c>
      <c r="AD2238" s="72">
        <v>2000</v>
      </c>
      <c r="AE2238" s="72">
        <v>1738</v>
      </c>
      <c r="AF2238" s="72">
        <v>1738</v>
      </c>
      <c r="AG2238" s="72">
        <v>1733</v>
      </c>
      <c r="AH2238" s="72">
        <v>1733</v>
      </c>
      <c r="AI2238" s="72">
        <v>500</v>
      </c>
      <c r="AJ2238" s="72">
        <v>1734</v>
      </c>
      <c r="AK2238" s="72">
        <v>1734</v>
      </c>
      <c r="AL2238" s="72">
        <v>1734</v>
      </c>
      <c r="AM2238" s="72">
        <v>1734</v>
      </c>
      <c r="AN2238" s="72">
        <v>100</v>
      </c>
      <c r="AO2238" s="72">
        <v>1737</v>
      </c>
      <c r="AP2238" s="72">
        <v>1741</v>
      </c>
      <c r="AQ2238" s="72">
        <v>1733</v>
      </c>
      <c r="AR2238" s="72">
        <v>1735</v>
      </c>
      <c r="AS2238" s="72">
        <v>4800</v>
      </c>
      <c r="AT2238" s="72">
        <v>1731</v>
      </c>
      <c r="AU2238" s="72">
        <v>1731</v>
      </c>
      <c r="AV2238" s="72">
        <v>1729</v>
      </c>
      <c r="AW2238" s="72">
        <v>1730</v>
      </c>
      <c r="AX2238" s="72">
        <v>1400</v>
      </c>
      <c r="BC2238" s="72">
        <v>0</v>
      </c>
    </row>
    <row r="2239" spans="1:55" s="72" customFormat="1" ht="15">
      <c r="A2239" s="15" t="s">
        <v>18</v>
      </c>
      <c r="B2239" s="30">
        <v>41</v>
      </c>
      <c r="C2239" s="30">
        <v>8251</v>
      </c>
      <c r="D2239" s="10" t="s">
        <v>508</v>
      </c>
      <c r="E2239" s="15" t="s">
        <v>20</v>
      </c>
      <c r="F2239" s="15" t="s">
        <v>1269</v>
      </c>
      <c r="G2239" s="50">
        <v>1437</v>
      </c>
      <c r="H2239" s="50">
        <v>65</v>
      </c>
      <c r="I2239" s="58">
        <v>4.7399999999999998E-2</v>
      </c>
      <c r="J2239" s="50">
        <v>235100</v>
      </c>
      <c r="K2239" s="50">
        <v>1459</v>
      </c>
      <c r="L2239" s="53">
        <v>1407</v>
      </c>
      <c r="M2239" s="63">
        <f t="shared" si="252"/>
        <v>0.42307692307692307</v>
      </c>
      <c r="N2239" s="42" t="str">
        <f>IFERROR(VLOOKUP(C2239, マスタ!$E$2:$G$33, 3, TRUE), "")</f>
        <v>商業</v>
      </c>
      <c r="O2239" s="15" t="str">
        <f>IF(F2239 = "", "", TEXT( WORKDAY(TEXT(LEFT(F2239, FIND("(", F2239) - 1), "yyyy/mm/dd"), 1, マスタ!$A$2:$A$106), "yyyymmdd"))</f>
        <v>20171011</v>
      </c>
      <c r="P2239" s="16">
        <v>43019</v>
      </c>
      <c r="Q2239" s="56">
        <v>1426</v>
      </c>
      <c r="R2239" s="56">
        <v>1491</v>
      </c>
      <c r="S2239" s="56">
        <v>1425</v>
      </c>
      <c r="T2239" s="15" t="str">
        <f t="shared" si="253"/>
        <v>有</v>
      </c>
      <c r="U2239" s="15" t="str">
        <f t="shared" si="254"/>
        <v>無</v>
      </c>
      <c r="V2239" s="67">
        <f t="shared" si="255"/>
        <v>-7.6548364648573175E-3</v>
      </c>
      <c r="W2239" s="17" t="s">
        <v>968</v>
      </c>
      <c r="X2239" s="46">
        <v>28</v>
      </c>
      <c r="Y2239" s="71">
        <f t="shared" si="256"/>
        <v>19.485038274182326</v>
      </c>
      <c r="Z2239" s="72">
        <v>1426</v>
      </c>
      <c r="AA2239" s="72">
        <v>1458</v>
      </c>
      <c r="AB2239" s="72">
        <v>1425</v>
      </c>
      <c r="AC2239" s="72">
        <v>1458</v>
      </c>
      <c r="AD2239" s="72">
        <v>43500</v>
      </c>
      <c r="AE2239" s="72">
        <v>1459</v>
      </c>
      <c r="AF2239" s="72">
        <v>1491</v>
      </c>
      <c r="AG2239" s="72">
        <v>1459</v>
      </c>
      <c r="AH2239" s="72">
        <v>1467</v>
      </c>
      <c r="AI2239" s="72">
        <v>23100</v>
      </c>
      <c r="AJ2239" s="72">
        <v>1466</v>
      </c>
      <c r="AK2239" s="72">
        <v>1489</v>
      </c>
      <c r="AL2239" s="72">
        <v>1466</v>
      </c>
      <c r="AM2239" s="72">
        <v>1486</v>
      </c>
      <c r="AN2239" s="72">
        <v>9500</v>
      </c>
      <c r="AO2239" s="72">
        <v>1485</v>
      </c>
      <c r="AP2239" s="72">
        <v>1485</v>
      </c>
      <c r="AQ2239" s="72">
        <v>1473</v>
      </c>
      <c r="AR2239" s="72">
        <v>1473</v>
      </c>
      <c r="AS2239" s="72">
        <v>8200</v>
      </c>
      <c r="AT2239" s="72">
        <v>1475</v>
      </c>
      <c r="AU2239" s="72">
        <v>1482</v>
      </c>
      <c r="AV2239" s="72">
        <v>1468</v>
      </c>
      <c r="AW2239" s="72">
        <v>1482</v>
      </c>
      <c r="AX2239" s="72">
        <v>7400</v>
      </c>
      <c r="AY2239" s="72">
        <v>1483</v>
      </c>
      <c r="AZ2239" s="72">
        <v>1487</v>
      </c>
      <c r="BA2239" s="72">
        <v>1476</v>
      </c>
      <c r="BB2239" s="72">
        <v>1487</v>
      </c>
      <c r="BC2239" s="72">
        <v>9100</v>
      </c>
    </row>
    <row r="2240" spans="1:55" s="72" customFormat="1" ht="15">
      <c r="A2240" s="15" t="s">
        <v>18</v>
      </c>
      <c r="B2240" s="30">
        <v>42</v>
      </c>
      <c r="C2240" s="30">
        <v>6630</v>
      </c>
      <c r="D2240" s="10" t="s">
        <v>263</v>
      </c>
      <c r="E2240" s="15" t="s">
        <v>20</v>
      </c>
      <c r="F2240" s="15" t="s">
        <v>1269</v>
      </c>
      <c r="G2240" s="50">
        <v>12570</v>
      </c>
      <c r="H2240" s="50">
        <v>560</v>
      </c>
      <c r="I2240" s="58">
        <v>4.6600000000000003E-2</v>
      </c>
      <c r="J2240" s="50">
        <v>188000</v>
      </c>
      <c r="K2240" s="50">
        <v>12630</v>
      </c>
      <c r="L2240" s="53">
        <v>11930</v>
      </c>
      <c r="M2240" s="63">
        <f t="shared" si="252"/>
        <v>8.5714285714285715E-2</v>
      </c>
      <c r="N2240" s="42" t="str">
        <f>IFERROR(VLOOKUP(C2240, マスタ!$E$2:$G$33, 3, TRUE), "")</f>
        <v>電気</v>
      </c>
      <c r="O2240" s="15" t="str">
        <f>IF(F2240 = "", "", TEXT( WORKDAY(TEXT(LEFT(F2240, FIND("(", F2240) - 1), "yyyy/mm/dd"), 1, マスタ!$A$2:$A$106), "yyyymmdd"))</f>
        <v>20171011</v>
      </c>
      <c r="P2240" s="16">
        <v>43019</v>
      </c>
      <c r="Q2240" s="56">
        <v>12450</v>
      </c>
      <c r="R2240" s="56">
        <v>12590</v>
      </c>
      <c r="S2240" s="56">
        <v>12030</v>
      </c>
      <c r="T2240" s="15" t="str">
        <f t="shared" si="253"/>
        <v>有</v>
      </c>
      <c r="U2240" s="15" t="str">
        <f t="shared" si="254"/>
        <v>有</v>
      </c>
      <c r="V2240" s="67">
        <f t="shared" si="255"/>
        <v>-9.5465393794749165E-3</v>
      </c>
      <c r="W2240" s="17" t="s">
        <v>966</v>
      </c>
      <c r="X2240" s="46">
        <v>-125</v>
      </c>
      <c r="Y2240" s="71">
        <f t="shared" si="256"/>
        <v>-9.9443118536197304</v>
      </c>
      <c r="Z2240" s="72">
        <v>12450</v>
      </c>
      <c r="AA2240" s="72">
        <v>12570</v>
      </c>
      <c r="AB2240" s="72">
        <v>12400</v>
      </c>
      <c r="AC2240" s="72">
        <v>12570</v>
      </c>
      <c r="AD2240" s="72">
        <v>10900</v>
      </c>
      <c r="AE2240" s="72">
        <v>12580</v>
      </c>
      <c r="AF2240" s="72">
        <v>12590</v>
      </c>
      <c r="AG2240" s="72">
        <v>12400</v>
      </c>
      <c r="AH2240" s="72">
        <v>12430</v>
      </c>
      <c r="AI2240" s="72">
        <v>6300</v>
      </c>
      <c r="AJ2240" s="72">
        <v>12430</v>
      </c>
      <c r="AK2240" s="72">
        <v>12430</v>
      </c>
      <c r="AL2240" s="72">
        <v>12370</v>
      </c>
      <c r="AM2240" s="72">
        <v>12410</v>
      </c>
      <c r="AN2240" s="72">
        <v>6500</v>
      </c>
      <c r="AO2240" s="72">
        <v>12420</v>
      </c>
      <c r="AP2240" s="72">
        <v>12420</v>
      </c>
      <c r="AQ2240" s="72">
        <v>12300</v>
      </c>
      <c r="AR2240" s="72">
        <v>12330</v>
      </c>
      <c r="AS2240" s="72">
        <v>5700</v>
      </c>
      <c r="AT2240" s="72">
        <v>12320</v>
      </c>
      <c r="AU2240" s="72">
        <v>12370</v>
      </c>
      <c r="AV2240" s="72">
        <v>12230</v>
      </c>
      <c r="AW2240" s="72">
        <v>12280</v>
      </c>
      <c r="AX2240" s="72">
        <v>9000</v>
      </c>
      <c r="AY2240" s="72">
        <v>12280</v>
      </c>
      <c r="AZ2240" s="72">
        <v>12350</v>
      </c>
      <c r="BA2240" s="72">
        <v>12280</v>
      </c>
      <c r="BB2240" s="72">
        <v>12290</v>
      </c>
      <c r="BC2240" s="72">
        <v>2800</v>
      </c>
    </row>
    <row r="2241" spans="1:55" s="72" customFormat="1" ht="15">
      <c r="A2241" s="15" t="s">
        <v>18</v>
      </c>
      <c r="B2241" s="30">
        <v>43</v>
      </c>
      <c r="C2241" s="30">
        <v>8584</v>
      </c>
      <c r="D2241" s="10" t="s">
        <v>1274</v>
      </c>
      <c r="E2241" s="15" t="s">
        <v>20</v>
      </c>
      <c r="F2241" s="15" t="s">
        <v>1269</v>
      </c>
      <c r="G2241" s="50">
        <v>2963</v>
      </c>
      <c r="H2241" s="50">
        <v>130</v>
      </c>
      <c r="I2241" s="58">
        <v>4.5900000000000003E-2</v>
      </c>
      <c r="J2241" s="50">
        <v>372300</v>
      </c>
      <c r="K2241" s="50">
        <v>2997</v>
      </c>
      <c r="L2241" s="53">
        <v>2825</v>
      </c>
      <c r="M2241" s="63">
        <f t="shared" ref="M2241:M2282" si="257">IFERROR((K2241-G2241) / (K2241-L2241), "")</f>
        <v>0.19767441860465115</v>
      </c>
      <c r="N2241" s="42" t="str">
        <f>IFERROR(VLOOKUP(C2241, マスタ!$E$2:$G$33, 3, TRUE), "")</f>
        <v>銀行・ノンバンク</v>
      </c>
      <c r="O2241" s="15" t="str">
        <f>IF(F2241 = "", "", TEXT( WORKDAY(TEXT(LEFT(F2241, FIND("(", F2241) - 1), "yyyy/mm/dd"), 1, マスタ!$A$2:$A$106), "yyyymmdd"))</f>
        <v>20171011</v>
      </c>
      <c r="P2241" s="16">
        <v>43019</v>
      </c>
      <c r="Q2241" s="56">
        <v>2943</v>
      </c>
      <c r="R2241" s="56">
        <v>2952</v>
      </c>
      <c r="S2241" s="56">
        <v>2892</v>
      </c>
      <c r="T2241" s="15" t="str">
        <f t="shared" ref="T2241:T2282" si="258">IF(Q2241="", "", IF(R2241-Q2241&gt;=ROUNDDOWN(G2241/100, 0), "有", "無"))</f>
        <v>無</v>
      </c>
      <c r="U2241" s="15" t="str">
        <f t="shared" ref="U2241:U2282" si="259">IF(Q2241="", "", IF(Q2241-S2241&gt;=ROUNDDOWN(G2241/100, 0), "有", "無"))</f>
        <v>有</v>
      </c>
      <c r="V2241" s="67">
        <f t="shared" ref="V2241:V2282" si="260">IF(Q2241="", "", Q2241/G2241-1)</f>
        <v>-6.7499156260546478E-3</v>
      </c>
      <c r="W2241" s="17" t="s">
        <v>966</v>
      </c>
      <c r="X2241" s="46">
        <v>-29</v>
      </c>
      <c r="Y2241" s="71">
        <f t="shared" ref="Y2241:Y2282" si="261">IFERROR(X2241/G2241*1000,"")</f>
        <v>-9.7873776577792775</v>
      </c>
      <c r="Z2241" s="72">
        <v>2943</v>
      </c>
      <c r="AA2241" s="72">
        <v>2943</v>
      </c>
      <c r="AB2241" s="72">
        <v>2922</v>
      </c>
      <c r="AC2241" s="72">
        <v>2932</v>
      </c>
      <c r="AD2241" s="72">
        <v>11200</v>
      </c>
      <c r="AE2241" s="72">
        <v>2932</v>
      </c>
      <c r="AF2241" s="72">
        <v>2952</v>
      </c>
      <c r="AG2241" s="72">
        <v>2930</v>
      </c>
      <c r="AH2241" s="72">
        <v>2946</v>
      </c>
      <c r="AI2241" s="72">
        <v>7300</v>
      </c>
      <c r="AJ2241" s="72">
        <v>2945</v>
      </c>
      <c r="AK2241" s="72">
        <v>2945</v>
      </c>
      <c r="AL2241" s="72">
        <v>2924</v>
      </c>
      <c r="AM2241" s="72">
        <v>2924</v>
      </c>
      <c r="AN2241" s="72">
        <v>4600</v>
      </c>
      <c r="AO2241" s="72">
        <v>2925</v>
      </c>
      <c r="AP2241" s="72">
        <v>2925</v>
      </c>
      <c r="AQ2241" s="72">
        <v>2913</v>
      </c>
      <c r="AR2241" s="72">
        <v>2914</v>
      </c>
      <c r="AS2241" s="72">
        <v>4800</v>
      </c>
      <c r="AT2241" s="72">
        <v>2913</v>
      </c>
      <c r="AU2241" s="72">
        <v>2914</v>
      </c>
      <c r="AV2241" s="72">
        <v>2906</v>
      </c>
      <c r="AW2241" s="72">
        <v>2907</v>
      </c>
      <c r="AX2241" s="72">
        <v>2300</v>
      </c>
      <c r="AY2241" s="72">
        <v>2907</v>
      </c>
      <c r="AZ2241" s="72">
        <v>2913</v>
      </c>
      <c r="BA2241" s="72">
        <v>2907</v>
      </c>
      <c r="BB2241" s="72">
        <v>2913</v>
      </c>
      <c r="BC2241" s="72">
        <v>1300</v>
      </c>
    </row>
    <row r="2242" spans="1:55" s="72" customFormat="1" ht="15">
      <c r="A2242" s="15" t="s">
        <v>18</v>
      </c>
      <c r="B2242" s="30">
        <v>44</v>
      </c>
      <c r="C2242" s="30">
        <v>3741</v>
      </c>
      <c r="D2242" s="10" t="s">
        <v>1275</v>
      </c>
      <c r="E2242" s="15" t="s">
        <v>20</v>
      </c>
      <c r="F2242" s="15" t="s">
        <v>1269</v>
      </c>
      <c r="G2242" s="50">
        <v>2605</v>
      </c>
      <c r="H2242" s="50">
        <v>114</v>
      </c>
      <c r="I2242" s="58">
        <v>4.58E-2</v>
      </c>
      <c r="J2242" s="50">
        <v>57800</v>
      </c>
      <c r="K2242" s="50">
        <v>2618</v>
      </c>
      <c r="L2242" s="53">
        <v>2509</v>
      </c>
      <c r="M2242" s="63">
        <f t="shared" si="257"/>
        <v>0.11926605504587157</v>
      </c>
      <c r="N2242" s="42" t="str">
        <f>IFERROR(VLOOKUP(C2242, マスタ!$E$2:$G$33, 3, TRUE), "")</f>
        <v>パルプ・紙</v>
      </c>
      <c r="O2242" s="15" t="str">
        <f>IF(F2242 = "", "", TEXT( WORKDAY(TEXT(LEFT(F2242, FIND("(", F2242) - 1), "yyyy/mm/dd"), 1, マスタ!$A$2:$A$106), "yyyymmdd"))</f>
        <v>20171011</v>
      </c>
      <c r="P2242" s="16">
        <v>43019</v>
      </c>
      <c r="Q2242" s="56">
        <v>2620</v>
      </c>
      <c r="R2242" s="56">
        <v>2774</v>
      </c>
      <c r="S2242" s="56">
        <v>2620</v>
      </c>
      <c r="T2242" s="15" t="str">
        <f t="shared" si="258"/>
        <v>有</v>
      </c>
      <c r="U2242" s="15" t="str">
        <f t="shared" si="259"/>
        <v>無</v>
      </c>
      <c r="V2242" s="67">
        <f t="shared" si="260"/>
        <v>5.7581573896352545E-3</v>
      </c>
      <c r="W2242" s="17" t="s">
        <v>968</v>
      </c>
      <c r="X2242" s="46">
        <v>52</v>
      </c>
      <c r="Y2242" s="71">
        <f t="shared" si="261"/>
        <v>19.961612284069098</v>
      </c>
      <c r="Z2242" s="72">
        <v>2620</v>
      </c>
      <c r="AA2242" s="72">
        <v>2707</v>
      </c>
      <c r="AB2242" s="72">
        <v>2620</v>
      </c>
      <c r="AC2242" s="72">
        <v>2707</v>
      </c>
      <c r="AD2242" s="72">
        <v>12300</v>
      </c>
      <c r="AE2242" s="72">
        <v>2710</v>
      </c>
      <c r="AF2242" s="72">
        <v>2774</v>
      </c>
      <c r="AG2242" s="72">
        <v>2699</v>
      </c>
      <c r="AH2242" s="72">
        <v>2708</v>
      </c>
      <c r="AI2242" s="72">
        <v>14400</v>
      </c>
      <c r="AJ2242" s="72">
        <v>2711</v>
      </c>
      <c r="AK2242" s="72">
        <v>2725</v>
      </c>
      <c r="AL2242" s="72">
        <v>2680</v>
      </c>
      <c r="AM2242" s="72">
        <v>2680</v>
      </c>
      <c r="AN2242" s="72">
        <v>4500</v>
      </c>
      <c r="AO2242" s="72">
        <v>2687</v>
      </c>
      <c r="AP2242" s="72">
        <v>2726</v>
      </c>
      <c r="AQ2242" s="72">
        <v>2687</v>
      </c>
      <c r="AR2242" s="72">
        <v>2726</v>
      </c>
      <c r="AS2242" s="72">
        <v>6500</v>
      </c>
      <c r="AT2242" s="72">
        <v>2724</v>
      </c>
      <c r="AU2242" s="72">
        <v>2724</v>
      </c>
      <c r="AV2242" s="72">
        <v>2691</v>
      </c>
      <c r="AW2242" s="72">
        <v>2708</v>
      </c>
      <c r="AX2242" s="72">
        <v>2200</v>
      </c>
      <c r="AY2242" s="72">
        <v>2716</v>
      </c>
      <c r="AZ2242" s="72">
        <v>2716</v>
      </c>
      <c r="BA2242" s="72">
        <v>2706</v>
      </c>
      <c r="BB2242" s="72">
        <v>2706</v>
      </c>
      <c r="BC2242" s="72">
        <v>1400</v>
      </c>
    </row>
    <row r="2243" spans="1:55" s="72" customFormat="1" ht="15">
      <c r="A2243" s="15" t="s">
        <v>18</v>
      </c>
      <c r="B2243" s="30">
        <v>45</v>
      </c>
      <c r="C2243" s="30">
        <v>7715</v>
      </c>
      <c r="D2243" s="10" t="s">
        <v>974</v>
      </c>
      <c r="E2243" s="15" t="s">
        <v>20</v>
      </c>
      <c r="F2243" s="15" t="s">
        <v>1269</v>
      </c>
      <c r="G2243" s="50">
        <v>1190</v>
      </c>
      <c r="H2243" s="50">
        <v>52</v>
      </c>
      <c r="I2243" s="58">
        <v>4.5699999999999998E-2</v>
      </c>
      <c r="J2243" s="50">
        <v>89300</v>
      </c>
      <c r="K2243" s="50">
        <v>1190</v>
      </c>
      <c r="L2243" s="53">
        <v>1144</v>
      </c>
      <c r="M2243" s="63">
        <f t="shared" si="257"/>
        <v>0</v>
      </c>
      <c r="N2243" s="42" t="str">
        <f>IFERROR(VLOOKUP(C2243, マスタ!$E$2:$G$33, 3, TRUE), "")</f>
        <v>精密機械</v>
      </c>
      <c r="O2243" s="15" t="str">
        <f>IF(F2243 = "", "", TEXT( WORKDAY(TEXT(LEFT(F2243, FIND("(", F2243) - 1), "yyyy/mm/dd"), 1, マスタ!$A$2:$A$106), "yyyymmdd"))</f>
        <v>20171011</v>
      </c>
      <c r="P2243" s="16">
        <v>43019</v>
      </c>
      <c r="Q2243" s="56">
        <v>1200</v>
      </c>
      <c r="R2243" s="56">
        <v>1205</v>
      </c>
      <c r="S2243" s="56">
        <v>1171</v>
      </c>
      <c r="T2243" s="15" t="str">
        <f t="shared" si="258"/>
        <v>無</v>
      </c>
      <c r="U2243" s="15" t="str">
        <f t="shared" si="259"/>
        <v>有</v>
      </c>
      <c r="V2243" s="67">
        <f t="shared" si="260"/>
        <v>8.4033613445377853E-3</v>
      </c>
      <c r="W2243" s="17" t="s">
        <v>966</v>
      </c>
      <c r="X2243" s="46">
        <v>-11</v>
      </c>
      <c r="Y2243" s="71">
        <f t="shared" si="261"/>
        <v>-9.2436974789915975</v>
      </c>
      <c r="Z2243" s="72">
        <v>1200</v>
      </c>
      <c r="AA2243" s="72">
        <v>1205</v>
      </c>
      <c r="AB2243" s="72">
        <v>1199</v>
      </c>
      <c r="AC2243" s="72">
        <v>1201</v>
      </c>
      <c r="AD2243" s="72">
        <v>10800</v>
      </c>
      <c r="AE2243" s="72">
        <v>1203</v>
      </c>
      <c r="AF2243" s="72">
        <v>1205</v>
      </c>
      <c r="AG2243" s="72">
        <v>1195</v>
      </c>
      <c r="AH2243" s="72">
        <v>1203</v>
      </c>
      <c r="AI2243" s="72">
        <v>7800</v>
      </c>
      <c r="AJ2243" s="72">
        <v>1204</v>
      </c>
      <c r="AK2243" s="72">
        <v>1205</v>
      </c>
      <c r="AL2243" s="72">
        <v>1197</v>
      </c>
      <c r="AM2243" s="72">
        <v>1197</v>
      </c>
      <c r="AN2243" s="72">
        <v>2600</v>
      </c>
      <c r="AO2243" s="72">
        <v>1196</v>
      </c>
      <c r="AP2243" s="72">
        <v>1197</v>
      </c>
      <c r="AQ2243" s="72">
        <v>1196</v>
      </c>
      <c r="AR2243" s="72">
        <v>1196</v>
      </c>
      <c r="AS2243" s="72">
        <v>800</v>
      </c>
      <c r="AT2243" s="72">
        <v>1197</v>
      </c>
      <c r="AU2243" s="72">
        <v>1197</v>
      </c>
      <c r="AV2243" s="72">
        <v>1181</v>
      </c>
      <c r="AW2243" s="72">
        <v>1181</v>
      </c>
      <c r="AX2243" s="72">
        <v>9200</v>
      </c>
      <c r="AY2243" s="72">
        <v>1186</v>
      </c>
      <c r="AZ2243" s="72">
        <v>1188</v>
      </c>
      <c r="BA2243" s="72">
        <v>1181</v>
      </c>
      <c r="BB2243" s="72">
        <v>1181</v>
      </c>
      <c r="BC2243" s="72">
        <v>1700</v>
      </c>
    </row>
    <row r="2244" spans="1:55" s="72" customFormat="1" ht="15">
      <c r="A2244" s="15" t="s">
        <v>18</v>
      </c>
      <c r="B2244" s="30">
        <v>46</v>
      </c>
      <c r="C2244" s="30">
        <v>7609</v>
      </c>
      <c r="D2244" s="10" t="s">
        <v>53</v>
      </c>
      <c r="E2244" s="15" t="s">
        <v>20</v>
      </c>
      <c r="F2244" s="15" t="s">
        <v>1269</v>
      </c>
      <c r="G2244" s="50">
        <v>2040</v>
      </c>
      <c r="H2244" s="50">
        <v>89</v>
      </c>
      <c r="I2244" s="58">
        <v>4.5600000000000002E-2</v>
      </c>
      <c r="J2244" s="50">
        <v>88700</v>
      </c>
      <c r="K2244" s="50">
        <v>2063</v>
      </c>
      <c r="L2244" s="53">
        <v>1951</v>
      </c>
      <c r="M2244" s="63">
        <f t="shared" si="257"/>
        <v>0.20535714285714285</v>
      </c>
      <c r="N2244" s="42" t="str">
        <f>IFERROR(VLOOKUP(C2244, マスタ!$E$2:$G$33, 3, TRUE), "")</f>
        <v>75</v>
      </c>
      <c r="O2244" s="15" t="str">
        <f>IF(F2244 = "", "", TEXT( WORKDAY(TEXT(LEFT(F2244, FIND("(", F2244) - 1), "yyyy/mm/dd"), 1, マスタ!$A$2:$A$106), "yyyymmdd"))</f>
        <v>20171011</v>
      </c>
      <c r="P2244" s="16">
        <v>43019</v>
      </c>
      <c r="Q2244" s="56">
        <v>2044</v>
      </c>
      <c r="R2244" s="56">
        <v>2048</v>
      </c>
      <c r="S2244" s="56">
        <v>2005</v>
      </c>
      <c r="T2244" s="15" t="str">
        <f t="shared" si="258"/>
        <v>無</v>
      </c>
      <c r="U2244" s="15" t="str">
        <f t="shared" si="259"/>
        <v>有</v>
      </c>
      <c r="V2244" s="67">
        <f t="shared" si="260"/>
        <v>1.9607843137254832E-3</v>
      </c>
      <c r="W2244" s="17" t="s">
        <v>966</v>
      </c>
      <c r="X2244" s="46">
        <v>-20</v>
      </c>
      <c r="Y2244" s="71">
        <f t="shared" si="261"/>
        <v>-9.8039215686274517</v>
      </c>
      <c r="Z2244" s="72">
        <v>2044</v>
      </c>
      <c r="AA2244" s="72">
        <v>2048</v>
      </c>
      <c r="AB2244" s="72">
        <v>2028</v>
      </c>
      <c r="AC2244" s="72">
        <v>2037</v>
      </c>
      <c r="AD2244" s="72">
        <v>4900</v>
      </c>
      <c r="AE2244" s="72">
        <v>2034</v>
      </c>
      <c r="AF2244" s="72">
        <v>2036</v>
      </c>
      <c r="AG2244" s="72">
        <v>2032</v>
      </c>
      <c r="AH2244" s="72">
        <v>2032</v>
      </c>
      <c r="AI2244" s="72">
        <v>500</v>
      </c>
      <c r="AJ2244" s="72">
        <v>2030</v>
      </c>
      <c r="AK2244" s="72">
        <v>2030</v>
      </c>
      <c r="AL2244" s="72">
        <v>2024</v>
      </c>
      <c r="AM2244" s="72">
        <v>2024</v>
      </c>
      <c r="AN2244" s="72">
        <v>900</v>
      </c>
      <c r="AO2244" s="72">
        <v>2022</v>
      </c>
      <c r="AP2244" s="72">
        <v>2022</v>
      </c>
      <c r="AQ2244" s="72">
        <v>2005</v>
      </c>
      <c r="AR2244" s="72">
        <v>2005</v>
      </c>
      <c r="AS2244" s="72">
        <v>2000</v>
      </c>
      <c r="AX2244" s="72">
        <v>0</v>
      </c>
      <c r="AY2244" s="72">
        <v>2005</v>
      </c>
      <c r="AZ2244" s="72">
        <v>2005</v>
      </c>
      <c r="BA2244" s="72">
        <v>2005</v>
      </c>
      <c r="BB2244" s="72">
        <v>2005</v>
      </c>
      <c r="BC2244" s="72">
        <v>100</v>
      </c>
    </row>
    <row r="2245" spans="1:55" s="72" customFormat="1" ht="15">
      <c r="A2245" s="15" t="s">
        <v>18</v>
      </c>
      <c r="B2245" s="30">
        <v>47</v>
      </c>
      <c r="C2245" s="30">
        <v>3457</v>
      </c>
      <c r="D2245" s="10" t="s">
        <v>885</v>
      </c>
      <c r="E2245" s="15" t="s">
        <v>20</v>
      </c>
      <c r="F2245" s="15" t="s">
        <v>1269</v>
      </c>
      <c r="G2245" s="50">
        <v>1825</v>
      </c>
      <c r="H2245" s="50">
        <v>79</v>
      </c>
      <c r="I2245" s="58">
        <v>4.5199999999999997E-2</v>
      </c>
      <c r="J2245" s="50">
        <v>63300</v>
      </c>
      <c r="K2245" s="50">
        <v>1831</v>
      </c>
      <c r="L2245" s="53">
        <v>1740</v>
      </c>
      <c r="M2245" s="63">
        <f t="shared" si="257"/>
        <v>6.5934065934065936E-2</v>
      </c>
      <c r="N2245" s="42" t="str">
        <f>IFERROR(VLOOKUP(C2245, マスタ!$E$2:$G$33, 3, TRUE), "")</f>
        <v>繊維製品</v>
      </c>
      <c r="O2245" s="15" t="str">
        <f>IF(F2245 = "", "", TEXT( WORKDAY(TEXT(LEFT(F2245, FIND("(", F2245) - 1), "yyyy/mm/dd"), 1, マスタ!$A$2:$A$106), "yyyymmdd"))</f>
        <v>20171011</v>
      </c>
      <c r="P2245" s="16">
        <v>43019</v>
      </c>
      <c r="Q2245" s="56">
        <v>1806</v>
      </c>
      <c r="R2245" s="56">
        <v>1814</v>
      </c>
      <c r="S2245" s="56">
        <v>1801</v>
      </c>
      <c r="T2245" s="15" t="str">
        <f t="shared" si="258"/>
        <v>無</v>
      </c>
      <c r="U2245" s="15" t="str">
        <f t="shared" si="259"/>
        <v>無</v>
      </c>
      <c r="V2245" s="67">
        <f t="shared" si="260"/>
        <v>-1.0410958904109591E-2</v>
      </c>
      <c r="W2245" s="17" t="s">
        <v>967</v>
      </c>
      <c r="X2245" s="46">
        <v>6</v>
      </c>
      <c r="Y2245" s="71">
        <f t="shared" si="261"/>
        <v>3.2876712328767126</v>
      </c>
      <c r="Z2245" s="72">
        <v>1806</v>
      </c>
      <c r="AA2245" s="72">
        <v>1808</v>
      </c>
      <c r="AB2245" s="72">
        <v>1806</v>
      </c>
      <c r="AC2245" s="72">
        <v>1808</v>
      </c>
      <c r="AD2245" s="72">
        <v>2300</v>
      </c>
      <c r="AE2245" s="72">
        <v>1813</v>
      </c>
      <c r="AF2245" s="72">
        <v>1813</v>
      </c>
      <c r="AG2245" s="72">
        <v>1813</v>
      </c>
      <c r="AH2245" s="72">
        <v>1813</v>
      </c>
      <c r="AI2245" s="72">
        <v>100</v>
      </c>
      <c r="AJ2245" s="72">
        <v>1810</v>
      </c>
      <c r="AK2245" s="72">
        <v>1810</v>
      </c>
      <c r="AL2245" s="72">
        <v>1802</v>
      </c>
      <c r="AM2245" s="72">
        <v>1802</v>
      </c>
      <c r="AN2245" s="72">
        <v>1500</v>
      </c>
      <c r="AO2245" s="72">
        <v>1804</v>
      </c>
      <c r="AP2245" s="72">
        <v>1812</v>
      </c>
      <c r="AQ2245" s="72">
        <v>1804</v>
      </c>
      <c r="AR2245" s="72">
        <v>1812</v>
      </c>
      <c r="AS2245" s="72">
        <v>400</v>
      </c>
      <c r="AT2245" s="72">
        <v>1808</v>
      </c>
      <c r="AU2245" s="72">
        <v>1812</v>
      </c>
      <c r="AV2245" s="72">
        <v>1808</v>
      </c>
      <c r="AW2245" s="72">
        <v>1812</v>
      </c>
      <c r="AX2245" s="72">
        <v>600</v>
      </c>
      <c r="AY2245" s="72">
        <v>1809</v>
      </c>
      <c r="AZ2245" s="72">
        <v>1809</v>
      </c>
      <c r="BA2245" s="72">
        <v>1809</v>
      </c>
      <c r="BB2245" s="72">
        <v>1809</v>
      </c>
      <c r="BC2245" s="72">
        <v>100</v>
      </c>
    </row>
    <row r="2246" spans="1:55" s="72" customFormat="1" ht="15">
      <c r="A2246" s="15" t="s">
        <v>18</v>
      </c>
      <c r="B2246" s="30">
        <v>48</v>
      </c>
      <c r="C2246" s="30">
        <v>7885</v>
      </c>
      <c r="D2246" s="10" t="s">
        <v>1235</v>
      </c>
      <c r="E2246" s="15" t="s">
        <v>20</v>
      </c>
      <c r="F2246" s="15" t="s">
        <v>1269</v>
      </c>
      <c r="G2246" s="50">
        <v>1295</v>
      </c>
      <c r="H2246" s="50">
        <v>56</v>
      </c>
      <c r="I2246" s="58">
        <v>4.5199999999999997E-2</v>
      </c>
      <c r="J2246" s="50">
        <v>33200</v>
      </c>
      <c r="K2246" s="50">
        <v>1298</v>
      </c>
      <c r="L2246" s="53">
        <v>1250</v>
      </c>
      <c r="M2246" s="63">
        <f t="shared" si="257"/>
        <v>6.25E-2</v>
      </c>
      <c r="N2246" s="42" t="str">
        <f>IFERROR(VLOOKUP(C2246, マスタ!$E$2:$G$33, 3, TRUE), "")</f>
        <v>その他製品</v>
      </c>
      <c r="O2246" s="15" t="str">
        <f>IF(F2246 = "", "", TEXT( WORKDAY(TEXT(LEFT(F2246, FIND("(", F2246) - 1), "yyyy/mm/dd"), 1, マスタ!$A$2:$A$106), "yyyymmdd"))</f>
        <v>20171011</v>
      </c>
      <c r="P2246" s="16">
        <v>43019</v>
      </c>
      <c r="Q2246" s="56">
        <v>1298</v>
      </c>
      <c r="R2246" s="56">
        <v>1300</v>
      </c>
      <c r="S2246" s="56">
        <v>1271</v>
      </c>
      <c r="T2246" s="15" t="str">
        <f t="shared" si="258"/>
        <v>無</v>
      </c>
      <c r="U2246" s="15" t="str">
        <f t="shared" si="259"/>
        <v>有</v>
      </c>
      <c r="V2246" s="67">
        <f t="shared" si="260"/>
        <v>2.3166023166023564E-3</v>
      </c>
      <c r="W2246" s="17" t="s">
        <v>966</v>
      </c>
      <c r="X2246" s="46">
        <v>-12</v>
      </c>
      <c r="Y2246" s="71">
        <f t="shared" si="261"/>
        <v>-9.2664092664092657</v>
      </c>
      <c r="Z2246" s="72">
        <v>1298</v>
      </c>
      <c r="AA2246" s="72">
        <v>1300</v>
      </c>
      <c r="AB2246" s="72">
        <v>1293</v>
      </c>
      <c r="AC2246" s="72">
        <v>1299</v>
      </c>
      <c r="AD2246" s="72">
        <v>4300</v>
      </c>
      <c r="AE2246" s="72">
        <v>1300</v>
      </c>
      <c r="AF2246" s="72">
        <v>1300</v>
      </c>
      <c r="AG2246" s="72">
        <v>1299</v>
      </c>
      <c r="AH2246" s="72">
        <v>1299</v>
      </c>
      <c r="AI2246" s="72">
        <v>500</v>
      </c>
      <c r="AN2246" s="72">
        <v>0</v>
      </c>
      <c r="AO2246" s="72">
        <v>1296</v>
      </c>
      <c r="AP2246" s="72">
        <v>1296</v>
      </c>
      <c r="AQ2246" s="72">
        <v>1296</v>
      </c>
      <c r="AR2246" s="72">
        <v>1296</v>
      </c>
      <c r="AS2246" s="72">
        <v>100</v>
      </c>
      <c r="AT2246" s="72">
        <v>1294</v>
      </c>
      <c r="AU2246" s="72">
        <v>1294</v>
      </c>
      <c r="AV2246" s="72">
        <v>1279</v>
      </c>
      <c r="AW2246" s="72">
        <v>1279</v>
      </c>
      <c r="AX2246" s="72">
        <v>900</v>
      </c>
      <c r="AY2246" s="72">
        <v>1283</v>
      </c>
      <c r="AZ2246" s="72">
        <v>1283</v>
      </c>
      <c r="BA2246" s="72">
        <v>1283</v>
      </c>
      <c r="BB2246" s="72">
        <v>1283</v>
      </c>
      <c r="BC2246" s="72">
        <v>300</v>
      </c>
    </row>
    <row r="2247" spans="1:55" s="72" customFormat="1" ht="15">
      <c r="A2247" s="15" t="s">
        <v>18</v>
      </c>
      <c r="B2247" s="30">
        <v>50</v>
      </c>
      <c r="C2247" s="30">
        <v>4228</v>
      </c>
      <c r="D2247" s="10" t="s">
        <v>975</v>
      </c>
      <c r="E2247" s="15" t="s">
        <v>20</v>
      </c>
      <c r="F2247" s="15" t="s">
        <v>1269</v>
      </c>
      <c r="G2247" s="50">
        <v>1462</v>
      </c>
      <c r="H2247" s="50">
        <v>62</v>
      </c>
      <c r="I2247" s="58">
        <v>4.4299999999999999E-2</v>
      </c>
      <c r="J2247" s="50">
        <v>331700</v>
      </c>
      <c r="K2247" s="50">
        <v>1463</v>
      </c>
      <c r="L2247" s="53">
        <v>1365</v>
      </c>
      <c r="M2247" s="63">
        <f t="shared" si="257"/>
        <v>1.020408163265306E-2</v>
      </c>
      <c r="N2247" s="42" t="str">
        <f>IFERROR(VLOOKUP(C2247, マスタ!$E$2:$G$33, 3, TRUE), "")</f>
        <v>化学・医薬品</v>
      </c>
      <c r="O2247" s="15" t="str">
        <f>IF(F2247 = "", "", TEXT( WORKDAY(TEXT(LEFT(F2247, FIND("(", F2247) - 1), "yyyy/mm/dd"), 1, マスタ!$A$2:$A$106), "yyyymmdd"))</f>
        <v>20171011</v>
      </c>
      <c r="P2247" s="16">
        <v>43019</v>
      </c>
      <c r="Q2247" s="56">
        <v>1453</v>
      </c>
      <c r="R2247" s="56">
        <v>1469</v>
      </c>
      <c r="S2247" s="56">
        <v>1431</v>
      </c>
      <c r="T2247" s="15" t="str">
        <f t="shared" si="258"/>
        <v>有</v>
      </c>
      <c r="U2247" s="15" t="str">
        <f t="shared" si="259"/>
        <v>有</v>
      </c>
      <c r="V2247" s="67">
        <f t="shared" si="260"/>
        <v>-6.1559507523939461E-3</v>
      </c>
      <c r="W2247" s="17" t="s">
        <v>966</v>
      </c>
      <c r="X2247" s="46">
        <v>-14</v>
      </c>
      <c r="Y2247" s="71">
        <f t="shared" si="261"/>
        <v>-9.5759233926128591</v>
      </c>
      <c r="Z2247" s="72">
        <v>1453</v>
      </c>
      <c r="AA2247" s="72">
        <v>1467</v>
      </c>
      <c r="AB2247" s="72">
        <v>1452</v>
      </c>
      <c r="AC2247" s="72">
        <v>1465</v>
      </c>
      <c r="AD2247" s="72">
        <v>25200</v>
      </c>
      <c r="AE2247" s="72">
        <v>1466</v>
      </c>
      <c r="AF2247" s="72">
        <v>1468</v>
      </c>
      <c r="AG2247" s="72">
        <v>1446</v>
      </c>
      <c r="AH2247" s="72">
        <v>1447</v>
      </c>
      <c r="AI2247" s="72">
        <v>15300</v>
      </c>
      <c r="AJ2247" s="72">
        <v>1449</v>
      </c>
      <c r="AK2247" s="72">
        <v>1452</v>
      </c>
      <c r="AL2247" s="72">
        <v>1431</v>
      </c>
      <c r="AM2247" s="72">
        <v>1448</v>
      </c>
      <c r="AN2247" s="72">
        <v>16400</v>
      </c>
      <c r="AO2247" s="72">
        <v>1445</v>
      </c>
      <c r="AP2247" s="72">
        <v>1450</v>
      </c>
      <c r="AQ2247" s="72">
        <v>1439</v>
      </c>
      <c r="AR2247" s="72">
        <v>1448</v>
      </c>
      <c r="AS2247" s="72">
        <v>7800</v>
      </c>
      <c r="AT2247" s="72">
        <v>1448</v>
      </c>
      <c r="AU2247" s="72">
        <v>1454</v>
      </c>
      <c r="AV2247" s="72">
        <v>1443</v>
      </c>
      <c r="AW2247" s="72">
        <v>1453</v>
      </c>
      <c r="AX2247" s="72">
        <v>5700</v>
      </c>
      <c r="AY2247" s="72">
        <v>1455</v>
      </c>
      <c r="AZ2247" s="72">
        <v>1459</v>
      </c>
      <c r="BA2247" s="72">
        <v>1455</v>
      </c>
      <c r="BB2247" s="72">
        <v>1457</v>
      </c>
      <c r="BC2247" s="72">
        <v>2000</v>
      </c>
    </row>
    <row r="2248" spans="1:55" s="72" customFormat="1" ht="15">
      <c r="A2248" s="15" t="s">
        <v>18</v>
      </c>
      <c r="B2248" s="30">
        <v>1</v>
      </c>
      <c r="C2248" s="30">
        <v>6323</v>
      </c>
      <c r="D2248" s="10" t="s">
        <v>83</v>
      </c>
      <c r="E2248" s="15" t="s">
        <v>20</v>
      </c>
      <c r="F2248" s="15" t="s">
        <v>1276</v>
      </c>
      <c r="G2248" s="50">
        <v>2729</v>
      </c>
      <c r="H2248" s="50">
        <v>420</v>
      </c>
      <c r="I2248" s="58">
        <v>0.18190000000000001</v>
      </c>
      <c r="J2248" s="50">
        <v>2170200</v>
      </c>
      <c r="K2248" s="50">
        <v>2770</v>
      </c>
      <c r="L2248" s="53">
        <v>2585</v>
      </c>
      <c r="M2248" s="63">
        <f t="shared" si="257"/>
        <v>0.22162162162162163</v>
      </c>
      <c r="N2248" s="42" t="str">
        <f>IFERROR(VLOOKUP(C2248, マスタ!$E$2:$G$33, 3, TRUE), "")</f>
        <v>機械</v>
      </c>
      <c r="O2248" s="15" t="str">
        <f>IF(F2248 = "", "", TEXT( WORKDAY(TEXT(LEFT(F2248, FIND("(", F2248) - 1), "yyyy/mm/dd"), 1, マスタ!$A$2:$A$106), "yyyymmdd"))</f>
        <v>20171012</v>
      </c>
      <c r="P2248" s="16">
        <v>43020</v>
      </c>
      <c r="Q2248" s="56">
        <v>2705</v>
      </c>
      <c r="R2248" s="56">
        <v>2872</v>
      </c>
      <c r="S2248" s="56">
        <v>2705</v>
      </c>
      <c r="T2248" s="15" t="str">
        <f t="shared" si="258"/>
        <v>有</v>
      </c>
      <c r="U2248" s="15" t="str">
        <f t="shared" si="259"/>
        <v>無</v>
      </c>
      <c r="V2248" s="67">
        <f t="shared" si="260"/>
        <v>-8.7944301942103342E-3</v>
      </c>
      <c r="W2248" s="17" t="s">
        <v>968</v>
      </c>
      <c r="X2248" s="46">
        <v>54</v>
      </c>
      <c r="Y2248" s="71">
        <f t="shared" si="261"/>
        <v>19.787467936973247</v>
      </c>
      <c r="Z2248" s="72">
        <v>2705</v>
      </c>
      <c r="AA2248" s="72">
        <v>2758</v>
      </c>
      <c r="AB2248" s="72">
        <v>2705</v>
      </c>
      <c r="AC2248" s="72">
        <v>2722</v>
      </c>
      <c r="AD2248" s="72">
        <v>87900</v>
      </c>
      <c r="AE2248" s="72">
        <v>2729</v>
      </c>
      <c r="AF2248" s="72">
        <v>2729</v>
      </c>
      <c r="AG2248" s="72">
        <v>2712</v>
      </c>
      <c r="AH2248" s="72">
        <v>2717</v>
      </c>
      <c r="AI2248" s="72">
        <v>12100</v>
      </c>
      <c r="AJ2248" s="72">
        <v>2718</v>
      </c>
      <c r="AK2248" s="72">
        <v>2750</v>
      </c>
      <c r="AL2248" s="72">
        <v>2718</v>
      </c>
      <c r="AM2248" s="72">
        <v>2750</v>
      </c>
      <c r="AN2248" s="72">
        <v>24800</v>
      </c>
      <c r="AO2248" s="72">
        <v>2754</v>
      </c>
      <c r="AP2248" s="72">
        <v>2776</v>
      </c>
      <c r="AQ2248" s="72">
        <v>2742</v>
      </c>
      <c r="AR2248" s="72">
        <v>2771</v>
      </c>
      <c r="AS2248" s="72">
        <v>36400</v>
      </c>
      <c r="AT2248" s="72">
        <v>2770</v>
      </c>
      <c r="AU2248" s="72">
        <v>2785</v>
      </c>
      <c r="AV2248" s="72">
        <v>2760</v>
      </c>
      <c r="AW2248" s="72">
        <v>2768</v>
      </c>
      <c r="AX2248" s="72">
        <v>26100</v>
      </c>
      <c r="AY2248" s="72">
        <v>2768</v>
      </c>
      <c r="AZ2248" s="72">
        <v>2778</v>
      </c>
      <c r="BA2248" s="72">
        <v>2761</v>
      </c>
      <c r="BB2248" s="72">
        <v>2778</v>
      </c>
      <c r="BC2248" s="72">
        <v>8200</v>
      </c>
    </row>
    <row r="2249" spans="1:55" s="72" customFormat="1" ht="15">
      <c r="A2249" s="15" t="s">
        <v>18</v>
      </c>
      <c r="B2249" s="30">
        <v>3</v>
      </c>
      <c r="C2249" s="30">
        <v>7730</v>
      </c>
      <c r="D2249" s="10" t="s">
        <v>1068</v>
      </c>
      <c r="E2249" s="15" t="s">
        <v>20</v>
      </c>
      <c r="F2249" s="15" t="s">
        <v>1276</v>
      </c>
      <c r="G2249" s="50">
        <v>3030</v>
      </c>
      <c r="H2249" s="50">
        <v>308</v>
      </c>
      <c r="I2249" s="58">
        <v>0.1132</v>
      </c>
      <c r="J2249" s="50">
        <v>707800</v>
      </c>
      <c r="K2249" s="50">
        <v>3040</v>
      </c>
      <c r="L2249" s="53">
        <v>2767</v>
      </c>
      <c r="M2249" s="63">
        <f t="shared" si="257"/>
        <v>3.6630036630036632E-2</v>
      </c>
      <c r="N2249" s="42" t="str">
        <f>IFERROR(VLOOKUP(C2249, マスタ!$E$2:$G$33, 3, TRUE), "")</f>
        <v>精密機械</v>
      </c>
      <c r="O2249" s="15" t="str">
        <f>IF(F2249 = "", "", TEXT( WORKDAY(TEXT(LEFT(F2249, FIND("(", F2249) - 1), "yyyy/mm/dd"), 1, マスタ!$A$2:$A$106), "yyyymmdd"))</f>
        <v>20171012</v>
      </c>
      <c r="P2249" s="16">
        <v>43020</v>
      </c>
      <c r="Q2249" s="56">
        <v>2982</v>
      </c>
      <c r="R2249" s="56">
        <v>3160</v>
      </c>
      <c r="S2249" s="56">
        <v>2964</v>
      </c>
      <c r="T2249" s="15" t="str">
        <f t="shared" si="258"/>
        <v>有</v>
      </c>
      <c r="U2249" s="15" t="str">
        <f t="shared" si="259"/>
        <v>無</v>
      </c>
      <c r="V2249" s="67">
        <f t="shared" si="260"/>
        <v>-1.5841584158415856E-2</v>
      </c>
      <c r="W2249" s="17" t="s">
        <v>968</v>
      </c>
      <c r="X2249" s="46">
        <v>60</v>
      </c>
      <c r="Y2249" s="71">
        <f t="shared" si="261"/>
        <v>19.801980198019802</v>
      </c>
      <c r="Z2249" s="72">
        <v>2982</v>
      </c>
      <c r="AA2249" s="72">
        <v>3025</v>
      </c>
      <c r="AB2249" s="72">
        <v>2964</v>
      </c>
      <c r="AC2249" s="72">
        <v>3025</v>
      </c>
      <c r="AD2249" s="72">
        <v>37100</v>
      </c>
      <c r="AE2249" s="72">
        <v>3025</v>
      </c>
      <c r="AF2249" s="72">
        <v>3030</v>
      </c>
      <c r="AG2249" s="72">
        <v>3015</v>
      </c>
      <c r="AH2249" s="72">
        <v>3025</v>
      </c>
      <c r="AI2249" s="72">
        <v>9900</v>
      </c>
      <c r="AJ2249" s="72">
        <v>3025</v>
      </c>
      <c r="AK2249" s="72">
        <v>3025</v>
      </c>
      <c r="AL2249" s="72">
        <v>3010</v>
      </c>
      <c r="AM2249" s="72">
        <v>3025</v>
      </c>
      <c r="AN2249" s="72">
        <v>8900</v>
      </c>
      <c r="AO2249" s="72">
        <v>3025</v>
      </c>
      <c r="AP2249" s="72">
        <v>3030</v>
      </c>
      <c r="AQ2249" s="72">
        <v>3025</v>
      </c>
      <c r="AR2249" s="72">
        <v>3025</v>
      </c>
      <c r="AS2249" s="72">
        <v>3600</v>
      </c>
      <c r="AT2249" s="72">
        <v>3025</v>
      </c>
      <c r="AU2249" s="72">
        <v>3045</v>
      </c>
      <c r="AV2249" s="72">
        <v>3025</v>
      </c>
      <c r="AW2249" s="72">
        <v>3045</v>
      </c>
      <c r="AX2249" s="72">
        <v>17300</v>
      </c>
      <c r="AY2249" s="72">
        <v>3040</v>
      </c>
      <c r="AZ2249" s="72">
        <v>3050</v>
      </c>
      <c r="BA2249" s="72">
        <v>3030</v>
      </c>
      <c r="BB2249" s="72">
        <v>3045</v>
      </c>
      <c r="BC2249" s="72">
        <v>17200</v>
      </c>
    </row>
    <row r="2250" spans="1:55" s="72" customFormat="1" ht="15">
      <c r="A2250" s="15" t="s">
        <v>18</v>
      </c>
      <c r="B2250" s="30">
        <v>4</v>
      </c>
      <c r="C2250" s="30">
        <v>5301</v>
      </c>
      <c r="D2250" s="10" t="s">
        <v>1186</v>
      </c>
      <c r="E2250" s="15" t="s">
        <v>20</v>
      </c>
      <c r="F2250" s="15" t="s">
        <v>1276</v>
      </c>
      <c r="G2250" s="50">
        <v>1175</v>
      </c>
      <c r="H2250" s="50">
        <v>97</v>
      </c>
      <c r="I2250" s="58">
        <v>0.09</v>
      </c>
      <c r="J2250" s="50">
        <v>7271000</v>
      </c>
      <c r="K2250" s="50">
        <v>1178</v>
      </c>
      <c r="L2250" s="53">
        <v>1109</v>
      </c>
      <c r="M2250" s="63">
        <f t="shared" si="257"/>
        <v>4.3478260869565216E-2</v>
      </c>
      <c r="N2250" s="42" t="str">
        <f>IFERROR(VLOOKUP(C2250, マスタ!$E$2:$G$33, 3, TRUE), "")</f>
        <v>窯業</v>
      </c>
      <c r="O2250" s="15" t="str">
        <f>IF(F2250 = "", "", TEXT( WORKDAY(TEXT(LEFT(F2250, FIND("(", F2250) - 1), "yyyy/mm/dd"), 1, マスタ!$A$2:$A$106), "yyyymmdd"))</f>
        <v>20171012</v>
      </c>
      <c r="P2250" s="16">
        <v>43020</v>
      </c>
      <c r="Q2250" s="56">
        <v>1175</v>
      </c>
      <c r="R2250" s="56">
        <v>1182</v>
      </c>
      <c r="S2250" s="56">
        <v>1131</v>
      </c>
      <c r="T2250" s="15" t="str">
        <f t="shared" si="258"/>
        <v>無</v>
      </c>
      <c r="U2250" s="15" t="str">
        <f t="shared" si="259"/>
        <v>有</v>
      </c>
      <c r="V2250" s="67">
        <f t="shared" si="260"/>
        <v>0</v>
      </c>
      <c r="W2250" s="17" t="s">
        <v>966</v>
      </c>
      <c r="X2250" s="46">
        <v>-11</v>
      </c>
      <c r="Y2250" s="71">
        <f t="shared" si="261"/>
        <v>-9.3617021276595747</v>
      </c>
      <c r="Z2250" s="72">
        <v>1175</v>
      </c>
      <c r="AA2250" s="72">
        <v>1175</v>
      </c>
      <c r="AB2250" s="72">
        <v>1162</v>
      </c>
      <c r="AC2250" s="72">
        <v>1167</v>
      </c>
      <c r="AD2250" s="72">
        <v>397600</v>
      </c>
      <c r="AE2250" s="72">
        <v>1168</v>
      </c>
      <c r="AF2250" s="72">
        <v>1170</v>
      </c>
      <c r="AG2250" s="72">
        <v>1159</v>
      </c>
      <c r="AH2250" s="72">
        <v>1159</v>
      </c>
      <c r="AI2250" s="72">
        <v>129000</v>
      </c>
      <c r="AJ2250" s="72">
        <v>1160</v>
      </c>
      <c r="AK2250" s="72">
        <v>1163</v>
      </c>
      <c r="AL2250" s="72">
        <v>1156</v>
      </c>
      <c r="AM2250" s="72">
        <v>1163</v>
      </c>
      <c r="AN2250" s="72">
        <v>72200</v>
      </c>
      <c r="AO2250" s="72">
        <v>1164</v>
      </c>
      <c r="AP2250" s="72">
        <v>1169</v>
      </c>
      <c r="AQ2250" s="72">
        <v>1160</v>
      </c>
      <c r="AR2250" s="72">
        <v>1163</v>
      </c>
      <c r="AS2250" s="72">
        <v>164600</v>
      </c>
      <c r="AT2250" s="72">
        <v>1163</v>
      </c>
      <c r="AU2250" s="72">
        <v>1171</v>
      </c>
      <c r="AV2250" s="72">
        <v>1163</v>
      </c>
      <c r="AW2250" s="72">
        <v>1169</v>
      </c>
      <c r="AX2250" s="72">
        <v>96500</v>
      </c>
      <c r="AY2250" s="72">
        <v>1169</v>
      </c>
      <c r="AZ2250" s="72">
        <v>1176</v>
      </c>
      <c r="BA2250" s="72">
        <v>1168</v>
      </c>
      <c r="BB2250" s="72">
        <v>1175</v>
      </c>
      <c r="BC2250" s="72">
        <v>106700</v>
      </c>
    </row>
    <row r="2251" spans="1:55" s="72" customFormat="1" ht="15">
      <c r="A2251" s="15" t="s">
        <v>18</v>
      </c>
      <c r="B2251" s="30">
        <v>5</v>
      </c>
      <c r="C2251" s="30">
        <v>7516</v>
      </c>
      <c r="D2251" s="10" t="s">
        <v>1277</v>
      </c>
      <c r="E2251" s="15" t="s">
        <v>20</v>
      </c>
      <c r="F2251" s="15" t="s">
        <v>1276</v>
      </c>
      <c r="G2251" s="50">
        <v>2240</v>
      </c>
      <c r="H2251" s="50">
        <v>179</v>
      </c>
      <c r="I2251" s="58">
        <v>8.6900000000000005E-2</v>
      </c>
      <c r="J2251" s="50">
        <v>811400</v>
      </c>
      <c r="K2251" s="50">
        <v>2249</v>
      </c>
      <c r="L2251" s="53">
        <v>2096</v>
      </c>
      <c r="M2251" s="63">
        <f t="shared" si="257"/>
        <v>5.8823529411764705E-2</v>
      </c>
      <c r="N2251" s="42" t="str">
        <f>IFERROR(VLOOKUP(C2251, マスタ!$E$2:$G$33, 3, TRUE), "")</f>
        <v>75</v>
      </c>
      <c r="O2251" s="15" t="str">
        <f>IF(F2251 = "", "", TEXT( WORKDAY(TEXT(LEFT(F2251, FIND("(", F2251) - 1), "yyyy/mm/dd"), 1, マスタ!$A$2:$A$106), "yyyymmdd"))</f>
        <v>20171012</v>
      </c>
      <c r="P2251" s="16">
        <v>43020</v>
      </c>
      <c r="Q2251" s="56">
        <v>2238</v>
      </c>
      <c r="R2251" s="56">
        <v>2270</v>
      </c>
      <c r="S2251" s="56">
        <v>2184</v>
      </c>
      <c r="T2251" s="15" t="str">
        <f t="shared" si="258"/>
        <v>有</v>
      </c>
      <c r="U2251" s="15" t="str">
        <f t="shared" si="259"/>
        <v>有</v>
      </c>
      <c r="V2251" s="67">
        <f t="shared" si="260"/>
        <v>-8.9285714285713969E-4</v>
      </c>
      <c r="W2251" s="17" t="s">
        <v>966</v>
      </c>
      <c r="X2251" s="46">
        <v>-22</v>
      </c>
      <c r="Y2251" s="71">
        <f t="shared" si="261"/>
        <v>-9.8214285714285712</v>
      </c>
      <c r="Z2251" s="72">
        <v>2238</v>
      </c>
      <c r="AA2251" s="72">
        <v>2238</v>
      </c>
      <c r="AB2251" s="72">
        <v>2192</v>
      </c>
      <c r="AC2251" s="72">
        <v>2192</v>
      </c>
      <c r="AD2251" s="72">
        <v>45000</v>
      </c>
      <c r="AE2251" s="72">
        <v>2197</v>
      </c>
      <c r="AF2251" s="72">
        <v>2200</v>
      </c>
      <c r="AG2251" s="72">
        <v>2185</v>
      </c>
      <c r="AH2251" s="72">
        <v>2192</v>
      </c>
      <c r="AI2251" s="72">
        <v>21300</v>
      </c>
      <c r="AJ2251" s="72">
        <v>2193</v>
      </c>
      <c r="AK2251" s="72">
        <v>2210</v>
      </c>
      <c r="AL2251" s="72">
        <v>2184</v>
      </c>
      <c r="AM2251" s="72">
        <v>2209</v>
      </c>
      <c r="AN2251" s="72">
        <v>21100</v>
      </c>
      <c r="AO2251" s="72">
        <v>2209</v>
      </c>
      <c r="AP2251" s="72">
        <v>2218</v>
      </c>
      <c r="AQ2251" s="72">
        <v>2209</v>
      </c>
      <c r="AR2251" s="72">
        <v>2216</v>
      </c>
      <c r="AS2251" s="72">
        <v>8000</v>
      </c>
      <c r="AT2251" s="72">
        <v>2217</v>
      </c>
      <c r="AU2251" s="72">
        <v>2221</v>
      </c>
      <c r="AV2251" s="72">
        <v>2213</v>
      </c>
      <c r="AW2251" s="72">
        <v>2221</v>
      </c>
      <c r="AX2251" s="72">
        <v>9400</v>
      </c>
      <c r="AY2251" s="72">
        <v>2221</v>
      </c>
      <c r="AZ2251" s="72">
        <v>2231</v>
      </c>
      <c r="BA2251" s="72">
        <v>2221</v>
      </c>
      <c r="BB2251" s="72">
        <v>2231</v>
      </c>
      <c r="BC2251" s="72">
        <v>5300</v>
      </c>
    </row>
    <row r="2252" spans="1:55" s="72" customFormat="1" ht="15">
      <c r="A2252" s="15" t="s">
        <v>18</v>
      </c>
      <c r="B2252" s="30">
        <v>6</v>
      </c>
      <c r="C2252" s="30">
        <v>3186</v>
      </c>
      <c r="D2252" s="10" t="s">
        <v>25</v>
      </c>
      <c r="E2252" s="15" t="s">
        <v>20</v>
      </c>
      <c r="F2252" s="15" t="s">
        <v>1276</v>
      </c>
      <c r="G2252" s="50">
        <v>2737</v>
      </c>
      <c r="H2252" s="50">
        <v>217</v>
      </c>
      <c r="I2252" s="58">
        <v>8.6099999999999996E-2</v>
      </c>
      <c r="J2252" s="50">
        <v>1066800</v>
      </c>
      <c r="K2252" s="50">
        <v>2844</v>
      </c>
      <c r="L2252" s="53">
        <v>2635</v>
      </c>
      <c r="M2252" s="63">
        <f t="shared" si="257"/>
        <v>0.51196172248803828</v>
      </c>
      <c r="N2252" s="42" t="str">
        <f>IFERROR(VLOOKUP(C2252, マスタ!$E$2:$G$33, 3, TRUE), "")</f>
        <v>繊維製品</v>
      </c>
      <c r="O2252" s="15" t="str">
        <f>IF(F2252 = "", "", TEXT( WORKDAY(TEXT(LEFT(F2252, FIND("(", F2252) - 1), "yyyy/mm/dd"), 1, マスタ!$A$2:$A$106), "yyyymmdd"))</f>
        <v>20171012</v>
      </c>
      <c r="P2252" s="16">
        <v>43020</v>
      </c>
      <c r="Q2252" s="56">
        <v>2750</v>
      </c>
      <c r="R2252" s="56">
        <v>2820</v>
      </c>
      <c r="S2252" s="56">
        <v>2700</v>
      </c>
      <c r="T2252" s="15" t="str">
        <f t="shared" si="258"/>
        <v>有</v>
      </c>
      <c r="U2252" s="15" t="str">
        <f t="shared" si="259"/>
        <v>有</v>
      </c>
      <c r="V2252" s="67">
        <f t="shared" si="260"/>
        <v>4.7497259773474632E-3</v>
      </c>
      <c r="W2252" s="17" t="s">
        <v>966</v>
      </c>
      <c r="X2252" s="46">
        <v>-27</v>
      </c>
      <c r="Y2252" s="71">
        <f t="shared" si="261"/>
        <v>-9.8648154914139567</v>
      </c>
      <c r="Z2252" s="72">
        <v>2750</v>
      </c>
      <c r="AA2252" s="72">
        <v>2750</v>
      </c>
      <c r="AB2252" s="72">
        <v>2703</v>
      </c>
      <c r="AC2252" s="72">
        <v>2710</v>
      </c>
      <c r="AD2252" s="72">
        <v>46200</v>
      </c>
      <c r="AE2252" s="72">
        <v>2706</v>
      </c>
      <c r="AF2252" s="72">
        <v>2766</v>
      </c>
      <c r="AG2252" s="72">
        <v>2700</v>
      </c>
      <c r="AH2252" s="72">
        <v>2760</v>
      </c>
      <c r="AI2252" s="72">
        <v>28700</v>
      </c>
      <c r="AJ2252" s="72">
        <v>2757</v>
      </c>
      <c r="AK2252" s="72">
        <v>2763</v>
      </c>
      <c r="AL2252" s="72">
        <v>2740</v>
      </c>
      <c r="AM2252" s="72">
        <v>2752</v>
      </c>
      <c r="AN2252" s="72">
        <v>16200</v>
      </c>
      <c r="AO2252" s="72">
        <v>2745</v>
      </c>
      <c r="AP2252" s="72">
        <v>2752</v>
      </c>
      <c r="AQ2252" s="72">
        <v>2732</v>
      </c>
      <c r="AR2252" s="72">
        <v>2744</v>
      </c>
      <c r="AS2252" s="72">
        <v>6500</v>
      </c>
      <c r="AT2252" s="72">
        <v>2745</v>
      </c>
      <c r="AU2252" s="72">
        <v>2745</v>
      </c>
      <c r="AV2252" s="72">
        <v>2728</v>
      </c>
      <c r="AW2252" s="72">
        <v>2739</v>
      </c>
      <c r="AX2252" s="72">
        <v>8100</v>
      </c>
      <c r="AY2252" s="72">
        <v>2735</v>
      </c>
      <c r="AZ2252" s="72">
        <v>2745</v>
      </c>
      <c r="BA2252" s="72">
        <v>2723</v>
      </c>
      <c r="BB2252" s="72">
        <v>2740</v>
      </c>
      <c r="BC2252" s="72">
        <v>5900</v>
      </c>
    </row>
    <row r="2253" spans="1:55" s="72" customFormat="1" ht="15">
      <c r="A2253" s="15" t="s">
        <v>18</v>
      </c>
      <c r="B2253" s="30">
        <v>9</v>
      </c>
      <c r="C2253" s="30">
        <v>2168</v>
      </c>
      <c r="D2253" s="10" t="s">
        <v>169</v>
      </c>
      <c r="E2253" s="15" t="s">
        <v>20</v>
      </c>
      <c r="F2253" s="15" t="s">
        <v>1276</v>
      </c>
      <c r="G2253" s="50">
        <v>1522</v>
      </c>
      <c r="H2253" s="50">
        <v>89</v>
      </c>
      <c r="I2253" s="58">
        <v>6.2100000000000002E-2</v>
      </c>
      <c r="J2253" s="50">
        <v>1381400</v>
      </c>
      <c r="K2253" s="50">
        <v>1539</v>
      </c>
      <c r="L2253" s="53">
        <v>1414</v>
      </c>
      <c r="M2253" s="63">
        <f t="shared" si="257"/>
        <v>0.13600000000000001</v>
      </c>
      <c r="N2253" s="42" t="str">
        <f>IFERROR(VLOOKUP(C2253, マスタ!$E$2:$G$33, 3, TRUE), "")</f>
        <v>食品</v>
      </c>
      <c r="O2253" s="15" t="str">
        <f>IF(F2253 = "", "", TEXT( WORKDAY(TEXT(LEFT(F2253, FIND("(", F2253) - 1), "yyyy/mm/dd"), 1, マスタ!$A$2:$A$106), "yyyymmdd"))</f>
        <v>20171012</v>
      </c>
      <c r="P2253" s="16">
        <v>43020</v>
      </c>
      <c r="Q2253" s="56">
        <v>1518</v>
      </c>
      <c r="R2253" s="56">
        <v>1560</v>
      </c>
      <c r="S2253" s="56">
        <v>1451</v>
      </c>
      <c r="T2253" s="15" t="str">
        <f t="shared" si="258"/>
        <v>有</v>
      </c>
      <c r="U2253" s="15" t="str">
        <f t="shared" si="259"/>
        <v>有</v>
      </c>
      <c r="V2253" s="67">
        <f t="shared" si="260"/>
        <v>-2.6281208935611255E-3</v>
      </c>
      <c r="W2253" s="17" t="s">
        <v>968</v>
      </c>
      <c r="X2253" s="46">
        <v>30</v>
      </c>
      <c r="Y2253" s="71">
        <f t="shared" si="261"/>
        <v>19.710906701708279</v>
      </c>
      <c r="Z2253" s="72">
        <v>1518</v>
      </c>
      <c r="AA2253" s="72">
        <v>1529</v>
      </c>
      <c r="AB2253" s="72">
        <v>1506</v>
      </c>
      <c r="AC2253" s="72">
        <v>1513</v>
      </c>
      <c r="AD2253" s="72">
        <v>95000</v>
      </c>
      <c r="AE2253" s="72">
        <v>1513</v>
      </c>
      <c r="AF2253" s="72">
        <v>1524</v>
      </c>
      <c r="AG2253" s="72">
        <v>1507</v>
      </c>
      <c r="AH2253" s="72">
        <v>1516</v>
      </c>
      <c r="AI2253" s="72">
        <v>27200</v>
      </c>
      <c r="AJ2253" s="72">
        <v>1516</v>
      </c>
      <c r="AK2253" s="72">
        <v>1524</v>
      </c>
      <c r="AL2253" s="72">
        <v>1511</v>
      </c>
      <c r="AM2253" s="72">
        <v>1521</v>
      </c>
      <c r="AN2253" s="72">
        <v>25200</v>
      </c>
      <c r="AO2253" s="72">
        <v>1523</v>
      </c>
      <c r="AP2253" s="72">
        <v>1545</v>
      </c>
      <c r="AQ2253" s="72">
        <v>1522</v>
      </c>
      <c r="AR2253" s="72">
        <v>1542</v>
      </c>
      <c r="AS2253" s="72">
        <v>84900</v>
      </c>
      <c r="AT2253" s="72">
        <v>1543</v>
      </c>
      <c r="AU2253" s="72">
        <v>1560</v>
      </c>
      <c r="AV2253" s="72">
        <v>1536</v>
      </c>
      <c r="AW2253" s="72">
        <v>1543</v>
      </c>
      <c r="AX2253" s="72">
        <v>68500</v>
      </c>
      <c r="AY2253" s="72">
        <v>1541</v>
      </c>
      <c r="AZ2253" s="72">
        <v>1545</v>
      </c>
      <c r="BA2253" s="72">
        <v>1536</v>
      </c>
      <c r="BB2253" s="72">
        <v>1544</v>
      </c>
      <c r="BC2253" s="72">
        <v>15400</v>
      </c>
    </row>
    <row r="2254" spans="1:55" s="72" customFormat="1" ht="15">
      <c r="A2254" s="15" t="s">
        <v>18</v>
      </c>
      <c r="B2254" s="30">
        <v>10</v>
      </c>
      <c r="C2254" s="30">
        <v>6289</v>
      </c>
      <c r="D2254" s="10" t="s">
        <v>1180</v>
      </c>
      <c r="E2254" s="15" t="s">
        <v>20</v>
      </c>
      <c r="F2254" s="15" t="s">
        <v>1276</v>
      </c>
      <c r="G2254" s="50">
        <v>3180</v>
      </c>
      <c r="H2254" s="50">
        <v>180</v>
      </c>
      <c r="I2254" s="58">
        <v>0.06</v>
      </c>
      <c r="J2254" s="50">
        <v>623100</v>
      </c>
      <c r="K2254" s="50">
        <v>3215</v>
      </c>
      <c r="L2254" s="53">
        <v>3060</v>
      </c>
      <c r="M2254" s="63">
        <f t="shared" si="257"/>
        <v>0.22580645161290322</v>
      </c>
      <c r="N2254" s="42" t="str">
        <f>IFERROR(VLOOKUP(C2254, マスタ!$E$2:$G$33, 3, TRUE), "")</f>
        <v>機械</v>
      </c>
      <c r="O2254" s="15" t="str">
        <f>IF(F2254 = "", "", TEXT( WORKDAY(TEXT(LEFT(F2254, FIND("(", F2254) - 1), "yyyy/mm/dd"), 1, マスタ!$A$2:$A$106), "yyyymmdd"))</f>
        <v>20171012</v>
      </c>
      <c r="P2254" s="16">
        <v>43020</v>
      </c>
      <c r="Q2254" s="56">
        <v>3190</v>
      </c>
      <c r="R2254" s="56">
        <v>3310</v>
      </c>
      <c r="S2254" s="56">
        <v>3175</v>
      </c>
      <c r="T2254" s="15" t="str">
        <f t="shared" si="258"/>
        <v>有</v>
      </c>
      <c r="U2254" s="15" t="str">
        <f t="shared" si="259"/>
        <v>無</v>
      </c>
      <c r="V2254" s="67">
        <f t="shared" si="260"/>
        <v>3.1446540880504248E-3</v>
      </c>
      <c r="W2254" s="17" t="s">
        <v>968</v>
      </c>
      <c r="X2254" s="46">
        <v>63</v>
      </c>
      <c r="Y2254" s="71">
        <f t="shared" si="261"/>
        <v>19.811320754716981</v>
      </c>
      <c r="Z2254" s="72">
        <v>3190</v>
      </c>
      <c r="AA2254" s="72">
        <v>3210</v>
      </c>
      <c r="AB2254" s="72">
        <v>3175</v>
      </c>
      <c r="AC2254" s="72">
        <v>3200</v>
      </c>
      <c r="AD2254" s="72">
        <v>63800</v>
      </c>
      <c r="AE2254" s="72">
        <v>3195</v>
      </c>
      <c r="AF2254" s="72">
        <v>3210</v>
      </c>
      <c r="AG2254" s="72">
        <v>3175</v>
      </c>
      <c r="AH2254" s="72">
        <v>3205</v>
      </c>
      <c r="AI2254" s="72">
        <v>13200</v>
      </c>
      <c r="AJ2254" s="72">
        <v>3200</v>
      </c>
      <c r="AK2254" s="72">
        <v>3230</v>
      </c>
      <c r="AL2254" s="72">
        <v>3195</v>
      </c>
      <c r="AM2254" s="72">
        <v>3210</v>
      </c>
      <c r="AN2254" s="72">
        <v>28600</v>
      </c>
      <c r="AO2254" s="72">
        <v>3210</v>
      </c>
      <c r="AP2254" s="72">
        <v>3265</v>
      </c>
      <c r="AQ2254" s="72">
        <v>3210</v>
      </c>
      <c r="AR2254" s="72">
        <v>3260</v>
      </c>
      <c r="AS2254" s="72">
        <v>56000</v>
      </c>
      <c r="AT2254" s="72">
        <v>3260</v>
      </c>
      <c r="AU2254" s="72">
        <v>3265</v>
      </c>
      <c r="AV2254" s="72">
        <v>3245</v>
      </c>
      <c r="AW2254" s="72">
        <v>3250</v>
      </c>
      <c r="AX2254" s="72">
        <v>9900</v>
      </c>
      <c r="AY2254" s="72">
        <v>3250</v>
      </c>
      <c r="AZ2254" s="72">
        <v>3250</v>
      </c>
      <c r="BA2254" s="72">
        <v>3235</v>
      </c>
      <c r="BB2254" s="72">
        <v>3235</v>
      </c>
      <c r="BC2254" s="72">
        <v>7700</v>
      </c>
    </row>
    <row r="2255" spans="1:55" s="72" customFormat="1" ht="27">
      <c r="A2255" s="15" t="s">
        <v>18</v>
      </c>
      <c r="B2255" s="30">
        <v>13</v>
      </c>
      <c r="C2255" s="30">
        <v>8904</v>
      </c>
      <c r="D2255" s="10" t="s">
        <v>1278</v>
      </c>
      <c r="E2255" s="15" t="s">
        <v>20</v>
      </c>
      <c r="F2255" s="15" t="s">
        <v>1276</v>
      </c>
      <c r="G2255" s="50">
        <v>1165</v>
      </c>
      <c r="H2255" s="50">
        <v>62</v>
      </c>
      <c r="I2255" s="58">
        <v>5.62E-2</v>
      </c>
      <c r="J2255" s="50">
        <v>130900</v>
      </c>
      <c r="K2255" s="50">
        <v>1184</v>
      </c>
      <c r="L2255" s="53">
        <v>1156</v>
      </c>
      <c r="M2255" s="63">
        <f t="shared" si="257"/>
        <v>0.6785714285714286</v>
      </c>
      <c r="N2255" s="42" t="str">
        <f>IFERROR(VLOOKUP(C2255, マスタ!$E$2:$G$33, 3, TRUE), "")</f>
        <v>不動産</v>
      </c>
      <c r="O2255" s="15" t="str">
        <f>IF(F2255 = "", "", TEXT( WORKDAY(TEXT(LEFT(F2255, FIND("(", F2255) - 1), "yyyy/mm/dd"), 1, マスタ!$A$2:$A$106), "yyyymmdd"))</f>
        <v>20171012</v>
      </c>
      <c r="P2255" s="16">
        <v>43020</v>
      </c>
      <c r="Q2255" s="56">
        <v>1171</v>
      </c>
      <c r="R2255" s="56">
        <v>1175</v>
      </c>
      <c r="S2255" s="56">
        <v>1161</v>
      </c>
      <c r="T2255" s="15" t="str">
        <f t="shared" si="258"/>
        <v>無</v>
      </c>
      <c r="U2255" s="15" t="str">
        <f t="shared" si="259"/>
        <v>無</v>
      </c>
      <c r="V2255" s="67">
        <f t="shared" si="260"/>
        <v>5.1502145922746045E-3</v>
      </c>
      <c r="W2255" s="17" t="s">
        <v>967</v>
      </c>
      <c r="X2255" s="46">
        <v>3</v>
      </c>
      <c r="Y2255" s="71">
        <f t="shared" si="261"/>
        <v>2.5751072961373391</v>
      </c>
      <c r="Z2255" s="72">
        <v>1171</v>
      </c>
      <c r="AA2255" s="72">
        <v>1175</v>
      </c>
      <c r="AB2255" s="72">
        <v>1166</v>
      </c>
      <c r="AC2255" s="72">
        <v>1166</v>
      </c>
      <c r="AD2255" s="72">
        <v>7700</v>
      </c>
      <c r="AE2255" s="72">
        <v>1169</v>
      </c>
      <c r="AF2255" s="72">
        <v>1170</v>
      </c>
      <c r="AG2255" s="72">
        <v>1168</v>
      </c>
      <c r="AH2255" s="72">
        <v>1170</v>
      </c>
      <c r="AI2255" s="72">
        <v>800</v>
      </c>
      <c r="AJ2255" s="72">
        <v>1170</v>
      </c>
      <c r="AK2255" s="72">
        <v>1171</v>
      </c>
      <c r="AL2255" s="72">
        <v>1170</v>
      </c>
      <c r="AM2255" s="72">
        <v>1170</v>
      </c>
      <c r="AN2255" s="72">
        <v>400</v>
      </c>
      <c r="AO2255" s="72">
        <v>1171</v>
      </c>
      <c r="AP2255" s="72">
        <v>1172</v>
      </c>
      <c r="AQ2255" s="72">
        <v>1171</v>
      </c>
      <c r="AR2255" s="72">
        <v>1172</v>
      </c>
      <c r="AS2255" s="72">
        <v>300</v>
      </c>
      <c r="AT2255" s="72">
        <v>1173</v>
      </c>
      <c r="AU2255" s="72">
        <v>1174</v>
      </c>
      <c r="AV2255" s="72">
        <v>1173</v>
      </c>
      <c r="AW2255" s="72">
        <v>1174</v>
      </c>
      <c r="AX2255" s="72">
        <v>1100</v>
      </c>
      <c r="AY2255" s="72">
        <v>1173</v>
      </c>
      <c r="AZ2255" s="72">
        <v>1173</v>
      </c>
      <c r="BA2255" s="72">
        <v>1171</v>
      </c>
      <c r="BB2255" s="72">
        <v>1171</v>
      </c>
      <c r="BC2255" s="72">
        <v>700</v>
      </c>
    </row>
    <row r="2256" spans="1:55" s="72" customFormat="1" ht="15">
      <c r="A2256" s="15" t="s">
        <v>18</v>
      </c>
      <c r="B2256" s="30">
        <v>14</v>
      </c>
      <c r="C2256" s="30">
        <v>8273</v>
      </c>
      <c r="D2256" s="10" t="s">
        <v>1279</v>
      </c>
      <c r="E2256" s="15" t="s">
        <v>20</v>
      </c>
      <c r="F2256" s="15" t="s">
        <v>1276</v>
      </c>
      <c r="G2256" s="50">
        <v>5910</v>
      </c>
      <c r="H2256" s="50">
        <v>300</v>
      </c>
      <c r="I2256" s="58">
        <v>5.3499999999999999E-2</v>
      </c>
      <c r="J2256" s="50">
        <v>528700</v>
      </c>
      <c r="K2256" s="50">
        <v>5970</v>
      </c>
      <c r="L2256" s="53">
        <v>5780</v>
      </c>
      <c r="M2256" s="63">
        <f t="shared" si="257"/>
        <v>0.31578947368421051</v>
      </c>
      <c r="N2256" s="42" t="str">
        <f>IFERROR(VLOOKUP(C2256, マスタ!$E$2:$G$33, 3, TRUE), "")</f>
        <v>商業</v>
      </c>
      <c r="O2256" s="15" t="str">
        <f>IF(F2256 = "", "", TEXT( WORKDAY(TEXT(LEFT(F2256, FIND("(", F2256) - 1), "yyyy/mm/dd"), 1, マスタ!$A$2:$A$106), "yyyymmdd"))</f>
        <v>20171012</v>
      </c>
      <c r="P2256" s="16">
        <v>43020</v>
      </c>
      <c r="Q2256" s="56">
        <v>5880</v>
      </c>
      <c r="R2256" s="56">
        <v>5880</v>
      </c>
      <c r="S2256" s="56">
        <v>5820</v>
      </c>
      <c r="T2256" s="15" t="str">
        <f t="shared" si="258"/>
        <v>無</v>
      </c>
      <c r="U2256" s="15" t="str">
        <f t="shared" si="259"/>
        <v>有</v>
      </c>
      <c r="V2256" s="67">
        <f t="shared" si="260"/>
        <v>-5.0761421319797106E-3</v>
      </c>
      <c r="W2256" s="17" t="s">
        <v>969</v>
      </c>
      <c r="X2256" s="46">
        <v>-30</v>
      </c>
      <c r="Y2256" s="71">
        <f t="shared" si="261"/>
        <v>-5.0761421319796947</v>
      </c>
      <c r="Z2256" s="72">
        <v>5880</v>
      </c>
      <c r="AA2256" s="72">
        <v>5880</v>
      </c>
      <c r="AB2256" s="72">
        <v>5840</v>
      </c>
      <c r="AC2256" s="72">
        <v>5840</v>
      </c>
      <c r="AD2256" s="72">
        <v>23700</v>
      </c>
      <c r="AE2256" s="72">
        <v>5850</v>
      </c>
      <c r="AF2256" s="72">
        <v>5850</v>
      </c>
      <c r="AG2256" s="72">
        <v>5830</v>
      </c>
      <c r="AH2256" s="72">
        <v>5850</v>
      </c>
      <c r="AI2256" s="72">
        <v>8700</v>
      </c>
      <c r="AJ2256" s="72">
        <v>5840</v>
      </c>
      <c r="AK2256" s="72">
        <v>5850</v>
      </c>
      <c r="AL2256" s="72">
        <v>5840</v>
      </c>
      <c r="AM2256" s="72">
        <v>5850</v>
      </c>
      <c r="AN2256" s="72">
        <v>5000</v>
      </c>
      <c r="AO2256" s="72">
        <v>5850</v>
      </c>
      <c r="AP2256" s="72">
        <v>5850</v>
      </c>
      <c r="AQ2256" s="72">
        <v>5840</v>
      </c>
      <c r="AR2256" s="72">
        <v>5850</v>
      </c>
      <c r="AS2256" s="72">
        <v>1600</v>
      </c>
      <c r="AT2256" s="72">
        <v>5850</v>
      </c>
      <c r="AU2256" s="72">
        <v>5850</v>
      </c>
      <c r="AV2256" s="72">
        <v>5850</v>
      </c>
      <c r="AW2256" s="72">
        <v>5850</v>
      </c>
      <c r="AX2256" s="72">
        <v>3500</v>
      </c>
      <c r="AY2256" s="72">
        <v>5850</v>
      </c>
      <c r="AZ2256" s="72">
        <v>5860</v>
      </c>
      <c r="BA2256" s="72">
        <v>5840</v>
      </c>
      <c r="BB2256" s="72">
        <v>5860</v>
      </c>
      <c r="BC2256" s="72">
        <v>1400</v>
      </c>
    </row>
    <row r="2257" spans="1:55" s="72" customFormat="1" ht="15">
      <c r="A2257" s="15" t="s">
        <v>18</v>
      </c>
      <c r="B2257" s="30">
        <v>15</v>
      </c>
      <c r="C2257" s="30">
        <v>7520</v>
      </c>
      <c r="D2257" s="10" t="s">
        <v>1043</v>
      </c>
      <c r="E2257" s="15" t="s">
        <v>20</v>
      </c>
      <c r="F2257" s="15" t="s">
        <v>1276</v>
      </c>
      <c r="G2257" s="50">
        <v>1168</v>
      </c>
      <c r="H2257" s="50">
        <v>57</v>
      </c>
      <c r="I2257" s="58">
        <v>5.1299999999999998E-2</v>
      </c>
      <c r="J2257" s="50">
        <v>119300</v>
      </c>
      <c r="K2257" s="50">
        <v>1168</v>
      </c>
      <c r="L2257" s="53">
        <v>1146</v>
      </c>
      <c r="M2257" s="63">
        <f t="shared" si="257"/>
        <v>0</v>
      </c>
      <c r="N2257" s="42" t="str">
        <f>IFERROR(VLOOKUP(C2257, マスタ!$E$2:$G$33, 3, TRUE), "")</f>
        <v>75</v>
      </c>
      <c r="O2257" s="15" t="str">
        <f>IF(F2257 = "", "", TEXT( WORKDAY(TEXT(LEFT(F2257, FIND("(", F2257) - 1), "yyyy/mm/dd"), 1, マスタ!$A$2:$A$106), "yyyymmdd"))</f>
        <v>20171012</v>
      </c>
      <c r="P2257" s="16">
        <v>43020</v>
      </c>
      <c r="Q2257" s="56">
        <v>1170</v>
      </c>
      <c r="R2257" s="56">
        <v>1249</v>
      </c>
      <c r="S2257" s="56">
        <v>1170</v>
      </c>
      <c r="T2257" s="15" t="str">
        <f t="shared" si="258"/>
        <v>有</v>
      </c>
      <c r="U2257" s="15" t="str">
        <f t="shared" si="259"/>
        <v>無</v>
      </c>
      <c r="V2257" s="67">
        <f t="shared" si="260"/>
        <v>1.712328767123239E-3</v>
      </c>
      <c r="W2257" s="17" t="s">
        <v>968</v>
      </c>
      <c r="X2257" s="46">
        <v>23</v>
      </c>
      <c r="Y2257" s="71">
        <f t="shared" si="261"/>
        <v>19.691780821917806</v>
      </c>
      <c r="Z2257" s="72">
        <v>1170</v>
      </c>
      <c r="AA2257" s="72">
        <v>1177</v>
      </c>
      <c r="AB2257" s="72">
        <v>1170</v>
      </c>
      <c r="AC2257" s="72">
        <v>1177</v>
      </c>
      <c r="AD2257" s="72">
        <v>13000</v>
      </c>
      <c r="AE2257" s="72">
        <v>1177</v>
      </c>
      <c r="AF2257" s="72">
        <v>1179</v>
      </c>
      <c r="AG2257" s="72">
        <v>1177</v>
      </c>
      <c r="AH2257" s="72">
        <v>1179</v>
      </c>
      <c r="AI2257" s="72">
        <v>2900</v>
      </c>
      <c r="AJ2257" s="72">
        <v>1180</v>
      </c>
      <c r="AK2257" s="72">
        <v>1187</v>
      </c>
      <c r="AL2257" s="72">
        <v>1180</v>
      </c>
      <c r="AM2257" s="72">
        <v>1187</v>
      </c>
      <c r="AN2257" s="72">
        <v>12300</v>
      </c>
      <c r="AO2257" s="72">
        <v>1188</v>
      </c>
      <c r="AP2257" s="72">
        <v>1194</v>
      </c>
      <c r="AQ2257" s="72">
        <v>1188</v>
      </c>
      <c r="AR2257" s="72">
        <v>1194</v>
      </c>
      <c r="AS2257" s="72">
        <v>5400</v>
      </c>
      <c r="AT2257" s="72">
        <v>1194</v>
      </c>
      <c r="AU2257" s="72">
        <v>1199</v>
      </c>
      <c r="AV2257" s="72">
        <v>1194</v>
      </c>
      <c r="AW2257" s="72">
        <v>1198</v>
      </c>
      <c r="AX2257" s="72">
        <v>2800</v>
      </c>
      <c r="AY2257" s="72">
        <v>1199</v>
      </c>
      <c r="AZ2257" s="72">
        <v>1206</v>
      </c>
      <c r="BA2257" s="72">
        <v>1199</v>
      </c>
      <c r="BB2257" s="72">
        <v>1201</v>
      </c>
      <c r="BC2257" s="72">
        <v>8100</v>
      </c>
    </row>
    <row r="2258" spans="1:55" s="72" customFormat="1" ht="15">
      <c r="A2258" s="15" t="s">
        <v>18</v>
      </c>
      <c r="B2258" s="30">
        <v>17</v>
      </c>
      <c r="C2258" s="30">
        <v>6050</v>
      </c>
      <c r="D2258" s="10" t="s">
        <v>103</v>
      </c>
      <c r="E2258" s="15" t="s">
        <v>20</v>
      </c>
      <c r="F2258" s="15" t="s">
        <v>1276</v>
      </c>
      <c r="G2258" s="50">
        <v>2262</v>
      </c>
      <c r="H2258" s="50">
        <v>108</v>
      </c>
      <c r="I2258" s="58">
        <v>5.0099999999999999E-2</v>
      </c>
      <c r="J2258" s="50">
        <v>504200</v>
      </c>
      <c r="K2258" s="50">
        <v>2269</v>
      </c>
      <c r="L2258" s="53">
        <v>2158</v>
      </c>
      <c r="M2258" s="63">
        <f t="shared" si="257"/>
        <v>6.3063063063063057E-2</v>
      </c>
      <c r="N2258" s="42" t="str">
        <f>IFERROR(VLOOKUP(C2258, マスタ!$E$2:$G$33, 3, TRUE), "")</f>
        <v>機械</v>
      </c>
      <c r="O2258" s="15" t="str">
        <f>IF(F2258 = "", "", TEXT( WORKDAY(TEXT(LEFT(F2258, FIND("(", F2258) - 1), "yyyy/mm/dd"), 1, マスタ!$A$2:$A$106), "yyyymmdd"))</f>
        <v>20171012</v>
      </c>
      <c r="P2258" s="16">
        <v>43020</v>
      </c>
      <c r="Q2258" s="56">
        <v>2268</v>
      </c>
      <c r="R2258" s="56">
        <v>2304</v>
      </c>
      <c r="S2258" s="56">
        <v>2223</v>
      </c>
      <c r="T2258" s="15" t="str">
        <f t="shared" si="258"/>
        <v>有</v>
      </c>
      <c r="U2258" s="15" t="str">
        <f t="shared" si="259"/>
        <v>有</v>
      </c>
      <c r="V2258" s="67">
        <f t="shared" si="260"/>
        <v>2.6525198938991412E-3</v>
      </c>
      <c r="W2258" s="17" t="s">
        <v>967</v>
      </c>
      <c r="X2258" s="46">
        <v>20</v>
      </c>
      <c r="Y2258" s="71">
        <f t="shared" si="261"/>
        <v>8.8417329796640143</v>
      </c>
      <c r="Z2258" s="72">
        <v>2268</v>
      </c>
      <c r="AA2258" s="72">
        <v>2297</v>
      </c>
      <c r="AB2258" s="72">
        <v>2268</v>
      </c>
      <c r="AC2258" s="72">
        <v>2295</v>
      </c>
      <c r="AD2258" s="72">
        <v>61700</v>
      </c>
      <c r="AE2258" s="72">
        <v>2297</v>
      </c>
      <c r="AF2258" s="72">
        <v>2304</v>
      </c>
      <c r="AG2258" s="72">
        <v>2285</v>
      </c>
      <c r="AH2258" s="72">
        <v>2290</v>
      </c>
      <c r="AI2258" s="72">
        <v>38800</v>
      </c>
      <c r="AJ2258" s="72">
        <v>2293</v>
      </c>
      <c r="AK2258" s="72">
        <v>2295</v>
      </c>
      <c r="AL2258" s="72">
        <v>2281</v>
      </c>
      <c r="AM2258" s="72">
        <v>2281</v>
      </c>
      <c r="AN2258" s="72">
        <v>13100</v>
      </c>
      <c r="AO2258" s="72">
        <v>2280</v>
      </c>
      <c r="AP2258" s="72">
        <v>2292</v>
      </c>
      <c r="AQ2258" s="72">
        <v>2273</v>
      </c>
      <c r="AR2258" s="72">
        <v>2290</v>
      </c>
      <c r="AS2258" s="72">
        <v>10700</v>
      </c>
      <c r="AT2258" s="72">
        <v>2288</v>
      </c>
      <c r="AU2258" s="72">
        <v>2295</v>
      </c>
      <c r="AV2258" s="72">
        <v>2287</v>
      </c>
      <c r="AW2258" s="72">
        <v>2288</v>
      </c>
      <c r="AX2258" s="72">
        <v>7600</v>
      </c>
      <c r="AY2258" s="72">
        <v>2292</v>
      </c>
      <c r="AZ2258" s="72">
        <v>2293</v>
      </c>
      <c r="BA2258" s="72">
        <v>2287</v>
      </c>
      <c r="BB2258" s="72">
        <v>2293</v>
      </c>
      <c r="BC2258" s="72">
        <v>6700</v>
      </c>
    </row>
    <row r="2259" spans="1:55" s="72" customFormat="1" ht="27">
      <c r="A2259" s="15" t="s">
        <v>18</v>
      </c>
      <c r="B2259" s="30">
        <v>18</v>
      </c>
      <c r="C2259" s="30">
        <v>3454</v>
      </c>
      <c r="D2259" s="10" t="s">
        <v>139</v>
      </c>
      <c r="E2259" s="15" t="s">
        <v>20</v>
      </c>
      <c r="F2259" s="15" t="s">
        <v>1276</v>
      </c>
      <c r="G2259" s="50">
        <v>1131</v>
      </c>
      <c r="H2259" s="50">
        <v>50</v>
      </c>
      <c r="I2259" s="58">
        <v>4.6300000000000001E-2</v>
      </c>
      <c r="J2259" s="50">
        <v>605200</v>
      </c>
      <c r="K2259" s="50">
        <v>1212</v>
      </c>
      <c r="L2259" s="53">
        <v>1093</v>
      </c>
      <c r="M2259" s="63">
        <f t="shared" si="257"/>
        <v>0.68067226890756305</v>
      </c>
      <c r="N2259" s="42" t="str">
        <f>IFERROR(VLOOKUP(C2259, マスタ!$E$2:$G$33, 3, TRUE), "")</f>
        <v>繊維製品</v>
      </c>
      <c r="O2259" s="15" t="str">
        <f>IF(F2259 = "", "", TEXT( WORKDAY(TEXT(LEFT(F2259, FIND("(", F2259) - 1), "yyyy/mm/dd"), 1, マスタ!$A$2:$A$106), "yyyymmdd"))</f>
        <v>20171012</v>
      </c>
      <c r="P2259" s="16">
        <v>43020</v>
      </c>
      <c r="Q2259" s="56">
        <v>1130</v>
      </c>
      <c r="R2259" s="56">
        <v>1137</v>
      </c>
      <c r="S2259" s="56">
        <v>1091</v>
      </c>
      <c r="T2259" s="15" t="str">
        <f t="shared" si="258"/>
        <v>無</v>
      </c>
      <c r="U2259" s="15" t="str">
        <f t="shared" si="259"/>
        <v>有</v>
      </c>
      <c r="V2259" s="67">
        <f t="shared" si="260"/>
        <v>-8.8417329796641742E-4</v>
      </c>
      <c r="W2259" s="17" t="s">
        <v>966</v>
      </c>
      <c r="X2259" s="46">
        <v>-11</v>
      </c>
      <c r="Y2259" s="71">
        <f t="shared" si="261"/>
        <v>-9.7259062776304166</v>
      </c>
      <c r="Z2259" s="72">
        <v>1130</v>
      </c>
      <c r="AA2259" s="72">
        <v>1137</v>
      </c>
      <c r="AB2259" s="72">
        <v>1113</v>
      </c>
      <c r="AC2259" s="72">
        <v>1116</v>
      </c>
      <c r="AD2259" s="72">
        <v>31100</v>
      </c>
      <c r="AE2259" s="72">
        <v>1118</v>
      </c>
      <c r="AF2259" s="72">
        <v>1120</v>
      </c>
      <c r="AG2259" s="72">
        <v>1115</v>
      </c>
      <c r="AH2259" s="72">
        <v>1119</v>
      </c>
      <c r="AI2259" s="72">
        <v>3600</v>
      </c>
      <c r="AJ2259" s="72">
        <v>1119</v>
      </c>
      <c r="AK2259" s="72">
        <v>1119</v>
      </c>
      <c r="AL2259" s="72">
        <v>1108</v>
      </c>
      <c r="AM2259" s="72">
        <v>1108</v>
      </c>
      <c r="AN2259" s="72">
        <v>7800</v>
      </c>
      <c r="AO2259" s="72">
        <v>1108</v>
      </c>
      <c r="AP2259" s="72">
        <v>1130</v>
      </c>
      <c r="AQ2259" s="72">
        <v>1103</v>
      </c>
      <c r="AR2259" s="72">
        <v>1126</v>
      </c>
      <c r="AS2259" s="72">
        <v>10900</v>
      </c>
      <c r="AT2259" s="72">
        <v>1125</v>
      </c>
      <c r="AU2259" s="72">
        <v>1125</v>
      </c>
      <c r="AV2259" s="72">
        <v>1119</v>
      </c>
      <c r="AW2259" s="72">
        <v>1119</v>
      </c>
      <c r="AX2259" s="72">
        <v>1700</v>
      </c>
      <c r="AY2259" s="72">
        <v>1120</v>
      </c>
      <c r="AZ2259" s="72">
        <v>1122</v>
      </c>
      <c r="BA2259" s="72">
        <v>1120</v>
      </c>
      <c r="BB2259" s="72">
        <v>1122</v>
      </c>
      <c r="BC2259" s="72">
        <v>1800</v>
      </c>
    </row>
    <row r="2260" spans="1:55" s="72" customFormat="1" ht="15">
      <c r="A2260" s="15" t="s">
        <v>18</v>
      </c>
      <c r="B2260" s="30">
        <v>19</v>
      </c>
      <c r="C2260" s="30">
        <v>3139</v>
      </c>
      <c r="D2260" s="10" t="s">
        <v>1280</v>
      </c>
      <c r="E2260" s="15" t="s">
        <v>20</v>
      </c>
      <c r="F2260" s="15" t="s">
        <v>1276</v>
      </c>
      <c r="G2260" s="50">
        <v>4195</v>
      </c>
      <c r="H2260" s="50">
        <v>185</v>
      </c>
      <c r="I2260" s="58">
        <v>4.6100000000000002E-2</v>
      </c>
      <c r="J2260" s="50">
        <v>192000</v>
      </c>
      <c r="K2260" s="50">
        <v>4195</v>
      </c>
      <c r="L2260" s="53">
        <v>4040</v>
      </c>
      <c r="M2260" s="63">
        <f t="shared" si="257"/>
        <v>0</v>
      </c>
      <c r="N2260" s="42" t="str">
        <f>IFERROR(VLOOKUP(C2260, マスタ!$E$2:$G$33, 3, TRUE), "")</f>
        <v>繊維製品</v>
      </c>
      <c r="O2260" s="15" t="str">
        <f>IF(F2260 = "", "", TEXT( WORKDAY(TEXT(LEFT(F2260, FIND("(", F2260) - 1), "yyyy/mm/dd"), 1, マスタ!$A$2:$A$106), "yyyymmdd"))</f>
        <v>20171012</v>
      </c>
      <c r="P2260" s="16">
        <v>43020</v>
      </c>
      <c r="Q2260" s="56">
        <v>4250</v>
      </c>
      <c r="R2260" s="56">
        <v>4335</v>
      </c>
      <c r="S2260" s="56">
        <v>4125</v>
      </c>
      <c r="T2260" s="15" t="str">
        <f t="shared" si="258"/>
        <v>有</v>
      </c>
      <c r="U2260" s="15" t="str">
        <f t="shared" si="259"/>
        <v>有</v>
      </c>
      <c r="V2260" s="67">
        <f t="shared" si="260"/>
        <v>1.3110846245530494E-2</v>
      </c>
      <c r="W2260" s="17" t="s">
        <v>966</v>
      </c>
      <c r="X2260" s="46">
        <v>-41</v>
      </c>
      <c r="Y2260" s="71">
        <f t="shared" si="261"/>
        <v>-9.7735399284862918</v>
      </c>
      <c r="Z2260" s="72">
        <v>4250</v>
      </c>
      <c r="AA2260" s="72">
        <v>4285</v>
      </c>
      <c r="AB2260" s="72">
        <v>4245</v>
      </c>
      <c r="AC2260" s="72">
        <v>4285</v>
      </c>
      <c r="AD2260" s="72">
        <v>21100</v>
      </c>
      <c r="AE2260" s="72">
        <v>4285</v>
      </c>
      <c r="AF2260" s="72">
        <v>4320</v>
      </c>
      <c r="AG2260" s="72">
        <v>4280</v>
      </c>
      <c r="AH2260" s="72">
        <v>4320</v>
      </c>
      <c r="AI2260" s="72">
        <v>19700</v>
      </c>
      <c r="AJ2260" s="72">
        <v>4320</v>
      </c>
      <c r="AK2260" s="72">
        <v>4320</v>
      </c>
      <c r="AL2260" s="72">
        <v>4270</v>
      </c>
      <c r="AM2260" s="72">
        <v>4295</v>
      </c>
      <c r="AN2260" s="72">
        <v>7000</v>
      </c>
      <c r="AO2260" s="72">
        <v>4285</v>
      </c>
      <c r="AP2260" s="72">
        <v>4285</v>
      </c>
      <c r="AQ2260" s="72">
        <v>4240</v>
      </c>
      <c r="AR2260" s="72">
        <v>4240</v>
      </c>
      <c r="AS2260" s="72">
        <v>6500</v>
      </c>
      <c r="AT2260" s="72">
        <v>4230</v>
      </c>
      <c r="AU2260" s="72">
        <v>4250</v>
      </c>
      <c r="AV2260" s="72">
        <v>4205</v>
      </c>
      <c r="AW2260" s="72">
        <v>4225</v>
      </c>
      <c r="AX2260" s="72">
        <v>5100</v>
      </c>
      <c r="AY2260" s="72">
        <v>4215</v>
      </c>
      <c r="AZ2260" s="72">
        <v>4215</v>
      </c>
      <c r="BA2260" s="72">
        <v>4125</v>
      </c>
      <c r="BB2260" s="72">
        <v>4165</v>
      </c>
      <c r="BC2260" s="72">
        <v>10400</v>
      </c>
    </row>
    <row r="2261" spans="1:55" s="72" customFormat="1" ht="15">
      <c r="A2261" s="15" t="s">
        <v>18</v>
      </c>
      <c r="B2261" s="30">
        <v>20</v>
      </c>
      <c r="C2261" s="30">
        <v>2733</v>
      </c>
      <c r="D2261" s="10" t="s">
        <v>626</v>
      </c>
      <c r="E2261" s="15" t="s">
        <v>20</v>
      </c>
      <c r="F2261" s="15" t="s">
        <v>1276</v>
      </c>
      <c r="G2261" s="50">
        <v>4990</v>
      </c>
      <c r="H2261" s="50">
        <v>215</v>
      </c>
      <c r="I2261" s="58">
        <v>4.4999999999999998E-2</v>
      </c>
      <c r="J2261" s="50">
        <v>128300</v>
      </c>
      <c r="K2261" s="50">
        <v>5040</v>
      </c>
      <c r="L2261" s="53">
        <v>4815</v>
      </c>
      <c r="M2261" s="63">
        <f t="shared" si="257"/>
        <v>0.22222222222222221</v>
      </c>
      <c r="N2261" s="42" t="str">
        <f>IFERROR(VLOOKUP(C2261, マスタ!$E$2:$G$33, 3, TRUE), "")</f>
        <v>食品</v>
      </c>
      <c r="O2261" s="15" t="str">
        <f>IF(F2261 = "", "", TEXT( WORKDAY(TEXT(LEFT(F2261, FIND("(", F2261) - 1), "yyyy/mm/dd"), 1, マスタ!$A$2:$A$106), "yyyymmdd"))</f>
        <v>20171012</v>
      </c>
      <c r="P2261" s="16">
        <v>43020</v>
      </c>
      <c r="Q2261" s="56">
        <v>4990</v>
      </c>
      <c r="R2261" s="56">
        <v>5020</v>
      </c>
      <c r="S2261" s="56">
        <v>4910</v>
      </c>
      <c r="T2261" s="15" t="str">
        <f t="shared" si="258"/>
        <v>無</v>
      </c>
      <c r="U2261" s="15" t="str">
        <f t="shared" si="259"/>
        <v>有</v>
      </c>
      <c r="V2261" s="67">
        <f t="shared" si="260"/>
        <v>0</v>
      </c>
      <c r="W2261" s="17" t="s">
        <v>967</v>
      </c>
      <c r="X2261" s="46">
        <v>10</v>
      </c>
      <c r="Y2261" s="71">
        <f t="shared" si="261"/>
        <v>2.0040080160320639</v>
      </c>
      <c r="Z2261" s="72">
        <v>4990</v>
      </c>
      <c r="AA2261" s="72">
        <v>4995</v>
      </c>
      <c r="AB2261" s="72">
        <v>4955</v>
      </c>
      <c r="AC2261" s="72">
        <v>4995</v>
      </c>
      <c r="AD2261" s="72">
        <v>5100</v>
      </c>
      <c r="AE2261" s="72">
        <v>4990</v>
      </c>
      <c r="AF2261" s="72">
        <v>5010</v>
      </c>
      <c r="AG2261" s="72">
        <v>4990</v>
      </c>
      <c r="AH2261" s="72">
        <v>5010</v>
      </c>
      <c r="AI2261" s="72">
        <v>5300</v>
      </c>
      <c r="AJ2261" s="72">
        <v>5010</v>
      </c>
      <c r="AK2261" s="72">
        <v>5010</v>
      </c>
      <c r="AL2261" s="72">
        <v>4995</v>
      </c>
      <c r="AM2261" s="72">
        <v>5000</v>
      </c>
      <c r="AN2261" s="72">
        <v>1200</v>
      </c>
      <c r="AO2261" s="72">
        <v>4995</v>
      </c>
      <c r="AP2261" s="72">
        <v>4995</v>
      </c>
      <c r="AQ2261" s="72">
        <v>4980</v>
      </c>
      <c r="AR2261" s="72">
        <v>4990</v>
      </c>
      <c r="AS2261" s="72">
        <v>2800</v>
      </c>
      <c r="AT2261" s="72">
        <v>4990</v>
      </c>
      <c r="AU2261" s="72">
        <v>5000</v>
      </c>
      <c r="AV2261" s="72">
        <v>4990</v>
      </c>
      <c r="AW2261" s="72">
        <v>5000</v>
      </c>
      <c r="AX2261" s="72">
        <v>1300</v>
      </c>
      <c r="AY2261" s="72">
        <v>5010</v>
      </c>
      <c r="AZ2261" s="72">
        <v>5020</v>
      </c>
      <c r="BA2261" s="72">
        <v>4995</v>
      </c>
      <c r="BB2261" s="72">
        <v>4995</v>
      </c>
      <c r="BC2261" s="72">
        <v>6600</v>
      </c>
    </row>
    <row r="2262" spans="1:55" s="72" customFormat="1" ht="15">
      <c r="A2262" s="15" t="s">
        <v>18</v>
      </c>
      <c r="B2262" s="30">
        <v>22</v>
      </c>
      <c r="C2262" s="30">
        <v>7970</v>
      </c>
      <c r="D2262" s="10" t="s">
        <v>324</v>
      </c>
      <c r="E2262" s="15" t="s">
        <v>20</v>
      </c>
      <c r="F2262" s="15" t="s">
        <v>1276</v>
      </c>
      <c r="G2262" s="50">
        <v>1054</v>
      </c>
      <c r="H2262" s="50">
        <v>44</v>
      </c>
      <c r="I2262" s="58">
        <v>4.36E-2</v>
      </c>
      <c r="J2262" s="50">
        <v>535500</v>
      </c>
      <c r="K2262" s="50">
        <v>1060</v>
      </c>
      <c r="L2262" s="53">
        <v>1012</v>
      </c>
      <c r="M2262" s="63">
        <f t="shared" si="257"/>
        <v>0.125</v>
      </c>
      <c r="N2262" s="42" t="str">
        <f>IFERROR(VLOOKUP(C2262, マスタ!$E$2:$G$33, 3, TRUE), "")</f>
        <v>その他製品</v>
      </c>
      <c r="O2262" s="15" t="str">
        <f>IF(F2262 = "", "", TEXT( WORKDAY(TEXT(LEFT(F2262, FIND("(", F2262) - 1), "yyyy/mm/dd"), 1, マスタ!$A$2:$A$106), "yyyymmdd"))</f>
        <v>20171012</v>
      </c>
      <c r="P2262" s="16">
        <v>43020</v>
      </c>
      <c r="Q2262" s="56">
        <v>1065</v>
      </c>
      <c r="R2262" s="56">
        <v>1070</v>
      </c>
      <c r="S2262" s="56">
        <v>1040</v>
      </c>
      <c r="T2262" s="15" t="str">
        <f t="shared" si="258"/>
        <v>無</v>
      </c>
      <c r="U2262" s="15" t="str">
        <f t="shared" si="259"/>
        <v>有</v>
      </c>
      <c r="V2262" s="67">
        <f t="shared" si="260"/>
        <v>1.0436432637571214E-2</v>
      </c>
      <c r="W2262" s="17" t="s">
        <v>966</v>
      </c>
      <c r="X2262" s="46">
        <v>-10</v>
      </c>
      <c r="Y2262" s="71">
        <f t="shared" si="261"/>
        <v>-9.4876660341555965</v>
      </c>
      <c r="Z2262" s="72">
        <v>1065</v>
      </c>
      <c r="AA2262" s="72">
        <v>1068</v>
      </c>
      <c r="AB2262" s="72">
        <v>1061</v>
      </c>
      <c r="AC2262" s="72">
        <v>1066</v>
      </c>
      <c r="AD2262" s="72">
        <v>24200</v>
      </c>
      <c r="AE2262" s="72">
        <v>1067</v>
      </c>
      <c r="AF2262" s="72">
        <v>1070</v>
      </c>
      <c r="AG2262" s="72">
        <v>1064</v>
      </c>
      <c r="AH2262" s="72">
        <v>1068</v>
      </c>
      <c r="AI2262" s="72">
        <v>9100</v>
      </c>
      <c r="AJ2262" s="72">
        <v>1068</v>
      </c>
      <c r="AK2262" s="72">
        <v>1068</v>
      </c>
      <c r="AL2262" s="72">
        <v>1063</v>
      </c>
      <c r="AM2262" s="72">
        <v>1063</v>
      </c>
      <c r="AN2262" s="72">
        <v>4000</v>
      </c>
      <c r="AO2262" s="72">
        <v>1061</v>
      </c>
      <c r="AP2262" s="72">
        <v>1061</v>
      </c>
      <c r="AQ2262" s="72">
        <v>1055</v>
      </c>
      <c r="AR2262" s="72">
        <v>1057</v>
      </c>
      <c r="AS2262" s="72">
        <v>9600</v>
      </c>
      <c r="AT2262" s="72">
        <v>1056</v>
      </c>
      <c r="AU2262" s="72">
        <v>1056</v>
      </c>
      <c r="AV2262" s="72">
        <v>1051</v>
      </c>
      <c r="AW2262" s="72">
        <v>1051</v>
      </c>
      <c r="AX2262" s="72">
        <v>3700</v>
      </c>
      <c r="AY2262" s="72">
        <v>1052</v>
      </c>
      <c r="AZ2262" s="72">
        <v>1052</v>
      </c>
      <c r="BA2262" s="72">
        <v>1051</v>
      </c>
      <c r="BB2262" s="72">
        <v>1051</v>
      </c>
      <c r="BC2262" s="72">
        <v>1600</v>
      </c>
    </row>
    <row r="2263" spans="1:55" s="72" customFormat="1" ht="15">
      <c r="A2263" s="15" t="s">
        <v>18</v>
      </c>
      <c r="B2263" s="30">
        <v>24</v>
      </c>
      <c r="C2263" s="30">
        <v>4238</v>
      </c>
      <c r="D2263" s="10" t="s">
        <v>815</v>
      </c>
      <c r="E2263" s="15" t="s">
        <v>20</v>
      </c>
      <c r="F2263" s="15" t="s">
        <v>1276</v>
      </c>
      <c r="G2263" s="50">
        <v>1554</v>
      </c>
      <c r="H2263" s="50">
        <v>63</v>
      </c>
      <c r="I2263" s="58">
        <v>4.2299999999999997E-2</v>
      </c>
      <c r="J2263" s="50">
        <v>150700</v>
      </c>
      <c r="K2263" s="50">
        <v>1559</v>
      </c>
      <c r="L2263" s="53">
        <v>1454</v>
      </c>
      <c r="M2263" s="63">
        <f t="shared" si="257"/>
        <v>4.7619047619047616E-2</v>
      </c>
      <c r="N2263" s="42" t="str">
        <f>IFERROR(VLOOKUP(C2263, マスタ!$E$2:$G$33, 3, TRUE), "")</f>
        <v>化学・医薬品</v>
      </c>
      <c r="O2263" s="15" t="str">
        <f>IF(F2263 = "", "", TEXT( WORKDAY(TEXT(LEFT(F2263, FIND("(", F2263) - 1), "yyyy/mm/dd"), 1, マスタ!$A$2:$A$106), "yyyymmdd"))</f>
        <v>20171012</v>
      </c>
      <c r="P2263" s="16">
        <v>43020</v>
      </c>
      <c r="Q2263" s="56">
        <v>1554</v>
      </c>
      <c r="R2263" s="56">
        <v>1629</v>
      </c>
      <c r="S2263" s="56">
        <v>1549</v>
      </c>
      <c r="T2263" s="15" t="str">
        <f t="shared" si="258"/>
        <v>有</v>
      </c>
      <c r="U2263" s="15" t="str">
        <f t="shared" si="259"/>
        <v>無</v>
      </c>
      <c r="V2263" s="67">
        <f t="shared" si="260"/>
        <v>0</v>
      </c>
      <c r="W2263" s="17" t="s">
        <v>968</v>
      </c>
      <c r="X2263" s="46">
        <v>31</v>
      </c>
      <c r="Y2263" s="71">
        <f t="shared" si="261"/>
        <v>19.948519948519948</v>
      </c>
      <c r="Z2263" s="72">
        <v>1554</v>
      </c>
      <c r="AA2263" s="72">
        <v>1569</v>
      </c>
      <c r="AB2263" s="72">
        <v>1549</v>
      </c>
      <c r="AC2263" s="72">
        <v>1563</v>
      </c>
      <c r="AD2263" s="72">
        <v>9500</v>
      </c>
      <c r="AE2263" s="72">
        <v>1567</v>
      </c>
      <c r="AF2263" s="72">
        <v>1584</v>
      </c>
      <c r="AG2263" s="72">
        <v>1567</v>
      </c>
      <c r="AH2263" s="72">
        <v>1577</v>
      </c>
      <c r="AI2263" s="72">
        <v>5800</v>
      </c>
      <c r="AJ2263" s="72">
        <v>1576</v>
      </c>
      <c r="AK2263" s="72">
        <v>1579</v>
      </c>
      <c r="AL2263" s="72">
        <v>1573</v>
      </c>
      <c r="AM2263" s="72">
        <v>1573</v>
      </c>
      <c r="AN2263" s="72">
        <v>1800</v>
      </c>
      <c r="AO2263" s="72">
        <v>1572</v>
      </c>
      <c r="AP2263" s="72">
        <v>1594</v>
      </c>
      <c r="AQ2263" s="72">
        <v>1571</v>
      </c>
      <c r="AR2263" s="72">
        <v>1587</v>
      </c>
      <c r="AS2263" s="72">
        <v>9000</v>
      </c>
      <c r="AT2263" s="72">
        <v>1588</v>
      </c>
      <c r="AU2263" s="72">
        <v>1598</v>
      </c>
      <c r="AV2263" s="72">
        <v>1587</v>
      </c>
      <c r="AW2263" s="72">
        <v>1598</v>
      </c>
      <c r="AX2263" s="72">
        <v>4200</v>
      </c>
      <c r="AY2263" s="72">
        <v>1599</v>
      </c>
      <c r="AZ2263" s="72">
        <v>1606</v>
      </c>
      <c r="BA2263" s="72">
        <v>1595</v>
      </c>
      <c r="BB2263" s="72">
        <v>1595</v>
      </c>
      <c r="BC2263" s="72">
        <v>7400</v>
      </c>
    </row>
    <row r="2264" spans="1:55" s="72" customFormat="1" ht="15">
      <c r="A2264" s="15" t="s">
        <v>18</v>
      </c>
      <c r="B2264" s="30">
        <v>25</v>
      </c>
      <c r="C2264" s="30">
        <v>7867</v>
      </c>
      <c r="D2264" s="10" t="s">
        <v>578</v>
      </c>
      <c r="E2264" s="15" t="s">
        <v>20</v>
      </c>
      <c r="F2264" s="15" t="s">
        <v>1276</v>
      </c>
      <c r="G2264" s="50">
        <v>1697</v>
      </c>
      <c r="H2264" s="50">
        <v>67</v>
      </c>
      <c r="I2264" s="58">
        <v>4.1099999999999998E-2</v>
      </c>
      <c r="J2264" s="50">
        <v>1323200</v>
      </c>
      <c r="K2264" s="50">
        <v>1703</v>
      </c>
      <c r="L2264" s="53">
        <v>1633</v>
      </c>
      <c r="M2264" s="63">
        <f t="shared" si="257"/>
        <v>8.5714285714285715E-2</v>
      </c>
      <c r="N2264" s="42" t="str">
        <f>IFERROR(VLOOKUP(C2264, マスタ!$E$2:$G$33, 3, TRUE), "")</f>
        <v>その他製品</v>
      </c>
      <c r="O2264" s="15" t="str">
        <f>IF(F2264 = "", "", TEXT( WORKDAY(TEXT(LEFT(F2264, FIND("(", F2264) - 1), "yyyy/mm/dd"), 1, マスタ!$A$2:$A$106), "yyyymmdd"))</f>
        <v>20171012</v>
      </c>
      <c r="P2264" s="16">
        <v>43020</v>
      </c>
      <c r="Q2264" s="56">
        <v>1720</v>
      </c>
      <c r="R2264" s="56">
        <v>1737</v>
      </c>
      <c r="S2264" s="56">
        <v>1712</v>
      </c>
      <c r="T2264" s="15" t="str">
        <f t="shared" si="258"/>
        <v>有</v>
      </c>
      <c r="U2264" s="15" t="str">
        <f t="shared" si="259"/>
        <v>無</v>
      </c>
      <c r="V2264" s="67">
        <f t="shared" si="260"/>
        <v>1.3553329404832004E-2</v>
      </c>
      <c r="W2264" s="17" t="s">
        <v>967</v>
      </c>
      <c r="X2264" s="46">
        <v>2</v>
      </c>
      <c r="Y2264" s="71">
        <f t="shared" si="261"/>
        <v>1.1785503830288744</v>
      </c>
      <c r="Z2264" s="72">
        <v>1720</v>
      </c>
      <c r="AA2264" s="72">
        <v>1726</v>
      </c>
      <c r="AB2264" s="72">
        <v>1712</v>
      </c>
      <c r="AC2264" s="72">
        <v>1726</v>
      </c>
      <c r="AD2264" s="72">
        <v>78500</v>
      </c>
      <c r="AE2264" s="72">
        <v>1726</v>
      </c>
      <c r="AF2264" s="72">
        <v>1727</v>
      </c>
      <c r="AG2264" s="72">
        <v>1716</v>
      </c>
      <c r="AH2264" s="72">
        <v>1716</v>
      </c>
      <c r="AI2264" s="72">
        <v>22100</v>
      </c>
      <c r="AJ2264" s="72">
        <v>1718</v>
      </c>
      <c r="AK2264" s="72">
        <v>1721</v>
      </c>
      <c r="AL2264" s="72">
        <v>1713</v>
      </c>
      <c r="AM2264" s="72">
        <v>1714</v>
      </c>
      <c r="AN2264" s="72">
        <v>29300</v>
      </c>
      <c r="AO2264" s="72">
        <v>1713</v>
      </c>
      <c r="AP2264" s="72">
        <v>1719</v>
      </c>
      <c r="AQ2264" s="72">
        <v>1712</v>
      </c>
      <c r="AR2264" s="72">
        <v>1717</v>
      </c>
      <c r="AS2264" s="72">
        <v>15400</v>
      </c>
      <c r="AT2264" s="72">
        <v>1717</v>
      </c>
      <c r="AU2264" s="72">
        <v>1722</v>
      </c>
      <c r="AV2264" s="72">
        <v>1715</v>
      </c>
      <c r="AW2264" s="72">
        <v>1722</v>
      </c>
      <c r="AX2264" s="72">
        <v>11100</v>
      </c>
      <c r="AY2264" s="72">
        <v>1723</v>
      </c>
      <c r="AZ2264" s="72">
        <v>1725</v>
      </c>
      <c r="BA2264" s="72">
        <v>1720</v>
      </c>
      <c r="BB2264" s="72">
        <v>1724</v>
      </c>
      <c r="BC2264" s="72">
        <v>14200</v>
      </c>
    </row>
    <row r="2265" spans="1:55" s="72" customFormat="1" ht="15">
      <c r="A2265" s="15" t="s">
        <v>1287</v>
      </c>
      <c r="B2265" s="30">
        <v>26</v>
      </c>
      <c r="C2265" s="30">
        <v>4728</v>
      </c>
      <c r="D2265" s="10" t="s">
        <v>19</v>
      </c>
      <c r="E2265" s="15" t="s">
        <v>20</v>
      </c>
      <c r="F2265" s="15" t="s">
        <v>1276</v>
      </c>
      <c r="G2265" s="50">
        <v>2674</v>
      </c>
      <c r="H2265" s="50">
        <v>102</v>
      </c>
      <c r="I2265" s="58">
        <v>3.9699999999999999E-2</v>
      </c>
      <c r="J2265" s="50">
        <v>749900</v>
      </c>
      <c r="K2265" s="50">
        <v>2823</v>
      </c>
      <c r="L2265" s="53">
        <v>2611</v>
      </c>
      <c r="M2265" s="63">
        <f t="shared" si="257"/>
        <v>0.70283018867924529</v>
      </c>
      <c r="N2265" s="42" t="str">
        <f>IFERROR(VLOOKUP(C2265, マスタ!$E$2:$G$33, 3, TRUE), "")</f>
        <v>化学・医薬品</v>
      </c>
      <c r="O2265" s="15" t="str">
        <f>IF(F2265 = "", "", TEXT( WORKDAY(TEXT(LEFT(F2265, FIND("(", F2265) - 1), "yyyy/mm/dd"), 1, マスタ!$A$2:$A$106), "yyyymmdd"))</f>
        <v>20171012</v>
      </c>
      <c r="P2265" s="16">
        <v>43020</v>
      </c>
      <c r="Q2265" s="56">
        <v>2700</v>
      </c>
      <c r="R2265" s="56">
        <v>2720</v>
      </c>
      <c r="S2265" s="56">
        <v>2581</v>
      </c>
      <c r="T2265" s="15" t="str">
        <f t="shared" si="258"/>
        <v>無</v>
      </c>
      <c r="U2265" s="15" t="str">
        <f t="shared" si="259"/>
        <v>有</v>
      </c>
      <c r="V2265" s="67">
        <f t="shared" si="260"/>
        <v>9.7232610321615898E-3</v>
      </c>
      <c r="W2265" s="17" t="s">
        <v>966</v>
      </c>
      <c r="X2265" s="46">
        <v>-26</v>
      </c>
      <c r="Y2265" s="71">
        <f t="shared" si="261"/>
        <v>-9.7232610321615542</v>
      </c>
      <c r="Z2265" s="72">
        <v>2700</v>
      </c>
      <c r="AA2265" s="72">
        <v>2720</v>
      </c>
      <c r="AB2265" s="72">
        <v>2682</v>
      </c>
      <c r="AC2265" s="72">
        <v>2690</v>
      </c>
      <c r="AD2265" s="72">
        <v>31500</v>
      </c>
      <c r="AE2265" s="72">
        <v>2684</v>
      </c>
      <c r="AF2265" s="72">
        <v>2690</v>
      </c>
      <c r="AG2265" s="72">
        <v>2651</v>
      </c>
      <c r="AH2265" s="72">
        <v>2651</v>
      </c>
      <c r="AI2265" s="72">
        <v>12600</v>
      </c>
      <c r="AJ2265" s="72">
        <v>2651</v>
      </c>
      <c r="AK2265" s="72">
        <v>2651</v>
      </c>
      <c r="AL2265" s="72">
        <v>2626</v>
      </c>
      <c r="AM2265" s="72">
        <v>2645</v>
      </c>
      <c r="AN2265" s="72">
        <v>12200</v>
      </c>
      <c r="AO2265" s="72">
        <v>2649</v>
      </c>
      <c r="AP2265" s="72">
        <v>2650</v>
      </c>
      <c r="AQ2265" s="72">
        <v>2625</v>
      </c>
      <c r="AR2265" s="72">
        <v>2630</v>
      </c>
      <c r="AS2265" s="72">
        <v>9900</v>
      </c>
      <c r="AT2265" s="72">
        <v>2630</v>
      </c>
      <c r="AU2265" s="72">
        <v>2630</v>
      </c>
      <c r="AV2265" s="72">
        <v>2581</v>
      </c>
      <c r="AW2265" s="72">
        <v>2599</v>
      </c>
      <c r="AX2265" s="72">
        <v>36800</v>
      </c>
      <c r="AY2265" s="72">
        <v>2608</v>
      </c>
      <c r="AZ2265" s="72">
        <v>2613</v>
      </c>
      <c r="BA2265" s="72">
        <v>2597</v>
      </c>
      <c r="BB2265" s="72">
        <v>2603</v>
      </c>
      <c r="BC2265" s="72">
        <v>8400</v>
      </c>
    </row>
    <row r="2266" spans="1:55" s="72" customFormat="1" ht="15">
      <c r="A2266" s="15" t="s">
        <v>18</v>
      </c>
      <c r="B2266" s="30">
        <v>29</v>
      </c>
      <c r="C2266" s="30">
        <v>5541</v>
      </c>
      <c r="D2266" s="10" t="s">
        <v>1281</v>
      </c>
      <c r="E2266" s="15" t="s">
        <v>20</v>
      </c>
      <c r="F2266" s="15" t="s">
        <v>1276</v>
      </c>
      <c r="G2266" s="50">
        <v>3090</v>
      </c>
      <c r="H2266" s="50">
        <v>112</v>
      </c>
      <c r="I2266" s="58">
        <v>3.7600000000000001E-2</v>
      </c>
      <c r="J2266" s="50">
        <v>406900</v>
      </c>
      <c r="K2266" s="50">
        <v>3100</v>
      </c>
      <c r="L2266" s="53">
        <v>2970</v>
      </c>
      <c r="M2266" s="63">
        <f t="shared" si="257"/>
        <v>7.6923076923076927E-2</v>
      </c>
      <c r="N2266" s="42" t="str">
        <f>IFERROR(VLOOKUP(C2266, マスタ!$E$2:$G$33, 3, TRUE), "")</f>
        <v>鉄鋼</v>
      </c>
      <c r="O2266" s="15" t="str">
        <f>IF(F2266 = "", "", TEXT( WORKDAY(TEXT(LEFT(F2266, FIND("(", F2266) - 1), "yyyy/mm/dd"), 1, マスタ!$A$2:$A$106), "yyyymmdd"))</f>
        <v>20171012</v>
      </c>
      <c r="P2266" s="16">
        <v>43020</v>
      </c>
      <c r="Q2266" s="56">
        <v>3080</v>
      </c>
      <c r="R2266" s="56">
        <v>3180</v>
      </c>
      <c r="S2266" s="56">
        <v>3070</v>
      </c>
      <c r="T2266" s="15" t="str">
        <f t="shared" si="258"/>
        <v>有</v>
      </c>
      <c r="U2266" s="15" t="str">
        <f t="shared" si="259"/>
        <v>無</v>
      </c>
      <c r="V2266" s="67">
        <f t="shared" si="260"/>
        <v>-3.2362459546925182E-3</v>
      </c>
      <c r="W2266" s="17" t="s">
        <v>967</v>
      </c>
      <c r="X2266" s="46">
        <v>50</v>
      </c>
      <c r="Y2266" s="71">
        <f t="shared" si="261"/>
        <v>16.181229773462782</v>
      </c>
      <c r="Z2266" s="72">
        <v>3080</v>
      </c>
      <c r="AA2266" s="72">
        <v>3085</v>
      </c>
      <c r="AB2266" s="72">
        <v>3070</v>
      </c>
      <c r="AC2266" s="72">
        <v>3080</v>
      </c>
      <c r="AD2266" s="72">
        <v>26700</v>
      </c>
      <c r="AE2266" s="72">
        <v>3075</v>
      </c>
      <c r="AF2266" s="72">
        <v>3080</v>
      </c>
      <c r="AG2266" s="72">
        <v>3070</v>
      </c>
      <c r="AH2266" s="72">
        <v>3080</v>
      </c>
      <c r="AI2266" s="72">
        <v>4300</v>
      </c>
      <c r="AJ2266" s="72">
        <v>3080</v>
      </c>
      <c r="AK2266" s="72">
        <v>3090</v>
      </c>
      <c r="AL2266" s="72">
        <v>3080</v>
      </c>
      <c r="AM2266" s="72">
        <v>3090</v>
      </c>
      <c r="AN2266" s="72">
        <v>4800</v>
      </c>
      <c r="AO2266" s="72">
        <v>3090</v>
      </c>
      <c r="AP2266" s="72">
        <v>3125</v>
      </c>
      <c r="AQ2266" s="72">
        <v>3090</v>
      </c>
      <c r="AR2266" s="72">
        <v>3115</v>
      </c>
      <c r="AS2266" s="72">
        <v>18200</v>
      </c>
      <c r="AT2266" s="72">
        <v>3115</v>
      </c>
      <c r="AU2266" s="72">
        <v>3130</v>
      </c>
      <c r="AV2266" s="72">
        <v>3110</v>
      </c>
      <c r="AW2266" s="72">
        <v>3130</v>
      </c>
      <c r="AX2266" s="72">
        <v>4900</v>
      </c>
      <c r="AY2266" s="72">
        <v>3130</v>
      </c>
      <c r="AZ2266" s="72">
        <v>3130</v>
      </c>
      <c r="BA2266" s="72">
        <v>3120</v>
      </c>
      <c r="BB2266" s="72">
        <v>3120</v>
      </c>
      <c r="BC2266" s="72">
        <v>4600</v>
      </c>
    </row>
    <row r="2267" spans="1:55" s="72" customFormat="1" ht="27">
      <c r="A2267" s="15" t="s">
        <v>18</v>
      </c>
      <c r="B2267" s="30">
        <v>30</v>
      </c>
      <c r="C2267" s="30">
        <v>4709</v>
      </c>
      <c r="D2267" s="10" t="s">
        <v>115</v>
      </c>
      <c r="E2267" s="15" t="s">
        <v>20</v>
      </c>
      <c r="F2267" s="15" t="s">
        <v>1276</v>
      </c>
      <c r="G2267" s="50">
        <v>1497</v>
      </c>
      <c r="H2267" s="50">
        <v>54</v>
      </c>
      <c r="I2267" s="58">
        <v>3.7400000000000003E-2</v>
      </c>
      <c r="J2267" s="50">
        <v>78300</v>
      </c>
      <c r="K2267" s="50">
        <v>1515</v>
      </c>
      <c r="L2267" s="53">
        <v>1461</v>
      </c>
      <c r="M2267" s="63">
        <f t="shared" si="257"/>
        <v>0.33333333333333331</v>
      </c>
      <c r="N2267" s="42" t="str">
        <f>IFERROR(VLOOKUP(C2267, マスタ!$E$2:$G$33, 3, TRUE), "")</f>
        <v>化学・医薬品</v>
      </c>
      <c r="O2267" s="15" t="str">
        <f>IF(F2267 = "", "", TEXT( WORKDAY(TEXT(LEFT(F2267, FIND("(", F2267) - 1), "yyyy/mm/dd"), 1, マスタ!$A$2:$A$106), "yyyymmdd"))</f>
        <v>20171012</v>
      </c>
      <c r="P2267" s="16">
        <v>43020</v>
      </c>
      <c r="Q2267" s="56">
        <v>1511</v>
      </c>
      <c r="R2267" s="56">
        <v>1511</v>
      </c>
      <c r="S2267" s="56">
        <v>1491</v>
      </c>
      <c r="T2267" s="15" t="str">
        <f t="shared" si="258"/>
        <v>無</v>
      </c>
      <c r="U2267" s="15" t="str">
        <f t="shared" si="259"/>
        <v>有</v>
      </c>
      <c r="V2267" s="67">
        <f t="shared" si="260"/>
        <v>9.352037408149716E-3</v>
      </c>
      <c r="W2267" s="17" t="s">
        <v>969</v>
      </c>
      <c r="X2267" s="46">
        <v>-2</v>
      </c>
      <c r="Y2267" s="71">
        <f t="shared" si="261"/>
        <v>-1.3360053440213762</v>
      </c>
      <c r="Z2267" s="72">
        <v>1511</v>
      </c>
      <c r="AA2267" s="72">
        <v>1511</v>
      </c>
      <c r="AB2267" s="72">
        <v>1511</v>
      </c>
      <c r="AC2267" s="72">
        <v>1511</v>
      </c>
      <c r="AD2267" s="72">
        <v>2100</v>
      </c>
      <c r="AI2267" s="72">
        <v>0</v>
      </c>
      <c r="AJ2267" s="72">
        <v>1504</v>
      </c>
      <c r="AK2267" s="72">
        <v>1506</v>
      </c>
      <c r="AL2267" s="72">
        <v>1504</v>
      </c>
      <c r="AM2267" s="72">
        <v>1506</v>
      </c>
      <c r="AN2267" s="72">
        <v>600</v>
      </c>
      <c r="AO2267" s="72">
        <v>1510</v>
      </c>
      <c r="AP2267" s="72">
        <v>1511</v>
      </c>
      <c r="AQ2267" s="72">
        <v>1510</v>
      </c>
      <c r="AR2267" s="72">
        <v>1511</v>
      </c>
      <c r="AS2267" s="72">
        <v>700</v>
      </c>
      <c r="AT2267" s="72">
        <v>1509</v>
      </c>
      <c r="AU2267" s="72">
        <v>1509</v>
      </c>
      <c r="AV2267" s="72">
        <v>1509</v>
      </c>
      <c r="AW2267" s="72">
        <v>1509</v>
      </c>
      <c r="AX2267" s="72">
        <v>100</v>
      </c>
      <c r="AY2267" s="72">
        <v>1507</v>
      </c>
      <c r="AZ2267" s="72">
        <v>1507</v>
      </c>
      <c r="BA2267" s="72">
        <v>1507</v>
      </c>
      <c r="BB2267" s="72">
        <v>1507</v>
      </c>
      <c r="BC2267" s="72">
        <v>100</v>
      </c>
    </row>
    <row r="2268" spans="1:55" s="72" customFormat="1" ht="27">
      <c r="A2268" s="15" t="s">
        <v>18</v>
      </c>
      <c r="B2268" s="30">
        <v>31</v>
      </c>
      <c r="C2268" s="30">
        <v>3157</v>
      </c>
      <c r="D2268" s="10" t="s">
        <v>1218</v>
      </c>
      <c r="E2268" s="15" t="s">
        <v>20</v>
      </c>
      <c r="F2268" s="15" t="s">
        <v>1276</v>
      </c>
      <c r="G2268" s="50">
        <v>1470</v>
      </c>
      <c r="H2268" s="50">
        <v>53</v>
      </c>
      <c r="I2268" s="58">
        <v>3.7400000000000003E-2</v>
      </c>
      <c r="J2268" s="50">
        <v>55900</v>
      </c>
      <c r="K2268" s="50">
        <v>1500</v>
      </c>
      <c r="L2268" s="53">
        <v>1393</v>
      </c>
      <c r="M2268" s="63">
        <f t="shared" si="257"/>
        <v>0.28037383177570091</v>
      </c>
      <c r="N2268" s="42" t="str">
        <f>IFERROR(VLOOKUP(C2268, マスタ!$E$2:$G$33, 3, TRUE), "")</f>
        <v>繊維製品</v>
      </c>
      <c r="O2268" s="15" t="str">
        <f>IF(F2268 = "", "", TEXT( WORKDAY(TEXT(LEFT(F2268, FIND("(", F2268) - 1), "yyyy/mm/dd"), 1, マスタ!$A$2:$A$106), "yyyymmdd"))</f>
        <v>20171012</v>
      </c>
      <c r="P2268" s="16">
        <v>43020</v>
      </c>
      <c r="Q2268" s="56">
        <v>1485</v>
      </c>
      <c r="R2268" s="56">
        <v>1607</v>
      </c>
      <c r="S2268" s="56">
        <v>1470</v>
      </c>
      <c r="T2268" s="15" t="str">
        <f t="shared" si="258"/>
        <v>有</v>
      </c>
      <c r="U2268" s="15" t="str">
        <f t="shared" si="259"/>
        <v>有</v>
      </c>
      <c r="V2268" s="67">
        <f t="shared" si="260"/>
        <v>1.0204081632652962E-2</v>
      </c>
      <c r="W2268" s="17" t="s">
        <v>966</v>
      </c>
      <c r="X2268" s="46">
        <v>-14</v>
      </c>
      <c r="Y2268" s="71">
        <f t="shared" si="261"/>
        <v>-9.5238095238095255</v>
      </c>
      <c r="Z2268" s="72">
        <v>1485</v>
      </c>
      <c r="AA2268" s="72">
        <v>1485</v>
      </c>
      <c r="AB2268" s="72">
        <v>1472</v>
      </c>
      <c r="AC2268" s="72">
        <v>1472</v>
      </c>
      <c r="AD2268" s="72">
        <v>2300</v>
      </c>
      <c r="AE2268" s="72">
        <v>1471</v>
      </c>
      <c r="AF2268" s="72">
        <v>1484</v>
      </c>
      <c r="AG2268" s="72">
        <v>1470</v>
      </c>
      <c r="AH2268" s="72">
        <v>1484</v>
      </c>
      <c r="AI2268" s="72">
        <v>1400</v>
      </c>
      <c r="AJ2268" s="72">
        <v>1490</v>
      </c>
      <c r="AK2268" s="72">
        <v>1490</v>
      </c>
      <c r="AL2268" s="72">
        <v>1471</v>
      </c>
      <c r="AM2268" s="72">
        <v>1489</v>
      </c>
      <c r="AN2268" s="72">
        <v>900</v>
      </c>
      <c r="AO2268" s="72">
        <v>1489</v>
      </c>
      <c r="AP2268" s="72">
        <v>1499</v>
      </c>
      <c r="AQ2268" s="72">
        <v>1489</v>
      </c>
      <c r="AR2268" s="72">
        <v>1499</v>
      </c>
      <c r="AS2268" s="72">
        <v>800</v>
      </c>
      <c r="AX2268" s="72">
        <v>0</v>
      </c>
      <c r="AY2268" s="72">
        <v>1492</v>
      </c>
      <c r="AZ2268" s="72">
        <v>1498</v>
      </c>
      <c r="BA2268" s="72">
        <v>1492</v>
      </c>
      <c r="BB2268" s="72">
        <v>1498</v>
      </c>
      <c r="BC2268" s="72">
        <v>700</v>
      </c>
    </row>
    <row r="2269" spans="1:55" s="72" customFormat="1" ht="15">
      <c r="A2269" s="15" t="s">
        <v>18</v>
      </c>
      <c r="B2269" s="30">
        <v>32</v>
      </c>
      <c r="C2269" s="30">
        <v>4653</v>
      </c>
      <c r="D2269" s="10" t="s">
        <v>1282</v>
      </c>
      <c r="E2269" s="15" t="s">
        <v>20</v>
      </c>
      <c r="F2269" s="15" t="s">
        <v>1276</v>
      </c>
      <c r="G2269" s="50">
        <v>1384</v>
      </c>
      <c r="H2269" s="50">
        <v>49</v>
      </c>
      <c r="I2269" s="58">
        <v>3.6700000000000003E-2</v>
      </c>
      <c r="J2269" s="50">
        <v>42800</v>
      </c>
      <c r="K2269" s="50">
        <v>1390</v>
      </c>
      <c r="L2269" s="53">
        <v>1331</v>
      </c>
      <c r="M2269" s="63">
        <f t="shared" si="257"/>
        <v>0.10169491525423729</v>
      </c>
      <c r="N2269" s="42" t="str">
        <f>IFERROR(VLOOKUP(C2269, マスタ!$E$2:$G$33, 3, TRUE), "")</f>
        <v>化学・医薬品</v>
      </c>
      <c r="O2269" s="15" t="str">
        <f>IF(F2269 = "", "", TEXT( WORKDAY(TEXT(LEFT(F2269, FIND("(", F2269) - 1), "yyyy/mm/dd"), 1, マスタ!$A$2:$A$106), "yyyymmdd"))</f>
        <v>20171012</v>
      </c>
      <c r="P2269" s="16">
        <v>43020</v>
      </c>
      <c r="Q2269" s="56">
        <v>1400</v>
      </c>
      <c r="R2269" s="56">
        <v>1420</v>
      </c>
      <c r="S2269" s="56">
        <v>1385</v>
      </c>
      <c r="T2269" s="15" t="str">
        <f t="shared" si="258"/>
        <v>有</v>
      </c>
      <c r="U2269" s="15" t="str">
        <f t="shared" si="259"/>
        <v>有</v>
      </c>
      <c r="V2269" s="67">
        <f t="shared" si="260"/>
        <v>1.1560693641618602E-2</v>
      </c>
      <c r="W2269" s="17" t="s">
        <v>967</v>
      </c>
      <c r="X2269" s="46">
        <v>0</v>
      </c>
      <c r="Y2269" s="71">
        <f t="shared" si="261"/>
        <v>0</v>
      </c>
      <c r="Z2269" s="72">
        <v>1400</v>
      </c>
      <c r="AA2269" s="72">
        <v>1419</v>
      </c>
      <c r="AB2269" s="72">
        <v>1399</v>
      </c>
      <c r="AC2269" s="72">
        <v>1417</v>
      </c>
      <c r="AD2269" s="72">
        <v>9900</v>
      </c>
      <c r="AE2269" s="72">
        <v>1420</v>
      </c>
      <c r="AF2269" s="72">
        <v>1420</v>
      </c>
      <c r="AG2269" s="72">
        <v>1412</v>
      </c>
      <c r="AH2269" s="72">
        <v>1418</v>
      </c>
      <c r="AI2269" s="72">
        <v>700</v>
      </c>
      <c r="AJ2269" s="72">
        <v>1414</v>
      </c>
      <c r="AK2269" s="72">
        <v>1414</v>
      </c>
      <c r="AL2269" s="72">
        <v>1393</v>
      </c>
      <c r="AM2269" s="72">
        <v>1395</v>
      </c>
      <c r="AN2269" s="72">
        <v>2500</v>
      </c>
      <c r="AO2269" s="72">
        <v>1396</v>
      </c>
      <c r="AP2269" s="72">
        <v>1400</v>
      </c>
      <c r="AQ2269" s="72">
        <v>1394</v>
      </c>
      <c r="AR2269" s="72">
        <v>1394</v>
      </c>
      <c r="AS2269" s="72">
        <v>1400</v>
      </c>
      <c r="AT2269" s="72">
        <v>1396</v>
      </c>
      <c r="AU2269" s="72">
        <v>1400</v>
      </c>
      <c r="AV2269" s="72">
        <v>1396</v>
      </c>
      <c r="AW2269" s="72">
        <v>1400</v>
      </c>
      <c r="AX2269" s="72">
        <v>700</v>
      </c>
      <c r="AY2269" s="72">
        <v>1405</v>
      </c>
      <c r="AZ2269" s="72">
        <v>1405</v>
      </c>
      <c r="BA2269" s="72">
        <v>1405</v>
      </c>
      <c r="BB2269" s="72">
        <v>1405</v>
      </c>
      <c r="BC2269" s="72">
        <v>100</v>
      </c>
    </row>
    <row r="2270" spans="1:55" s="72" customFormat="1" ht="15">
      <c r="A2270" s="15" t="s">
        <v>18</v>
      </c>
      <c r="B2270" s="30">
        <v>33</v>
      </c>
      <c r="C2270" s="30">
        <v>2201</v>
      </c>
      <c r="D2270" s="10" t="s">
        <v>598</v>
      </c>
      <c r="E2270" s="15" t="s">
        <v>20</v>
      </c>
      <c r="F2270" s="15" t="s">
        <v>1276</v>
      </c>
      <c r="G2270" s="50">
        <v>6320</v>
      </c>
      <c r="H2270" s="50">
        <v>220</v>
      </c>
      <c r="I2270" s="58">
        <v>3.61E-2</v>
      </c>
      <c r="J2270" s="50">
        <v>511600</v>
      </c>
      <c r="K2270" s="50">
        <v>6330</v>
      </c>
      <c r="L2270" s="53">
        <v>6100</v>
      </c>
      <c r="M2270" s="63">
        <f t="shared" si="257"/>
        <v>4.3478260869565216E-2</v>
      </c>
      <c r="N2270" s="42" t="str">
        <f>IFERROR(VLOOKUP(C2270, マスタ!$E$2:$G$33, 3, TRUE), "")</f>
        <v>食品</v>
      </c>
      <c r="O2270" s="15" t="str">
        <f>IF(F2270 = "", "", TEXT( WORKDAY(TEXT(LEFT(F2270, FIND("(", F2270) - 1), "yyyy/mm/dd"), 1, マスタ!$A$2:$A$106), "yyyymmdd"))</f>
        <v>20171012</v>
      </c>
      <c r="P2270" s="16">
        <v>43020</v>
      </c>
      <c r="Q2270" s="56">
        <v>6340</v>
      </c>
      <c r="R2270" s="56">
        <v>6430</v>
      </c>
      <c r="S2270" s="56">
        <v>6320</v>
      </c>
      <c r="T2270" s="15" t="str">
        <f t="shared" si="258"/>
        <v>有</v>
      </c>
      <c r="U2270" s="15" t="str">
        <f t="shared" si="259"/>
        <v>無</v>
      </c>
      <c r="V2270" s="67">
        <f t="shared" si="260"/>
        <v>3.1645569620253333E-3</v>
      </c>
      <c r="W2270" s="17" t="s">
        <v>967</v>
      </c>
      <c r="X2270" s="46">
        <v>20</v>
      </c>
      <c r="Y2270" s="71">
        <f t="shared" si="261"/>
        <v>3.1645569620253164</v>
      </c>
      <c r="Z2270" s="72">
        <v>6340</v>
      </c>
      <c r="AA2270" s="72">
        <v>6390</v>
      </c>
      <c r="AB2270" s="72">
        <v>6320</v>
      </c>
      <c r="AC2270" s="72">
        <v>6370</v>
      </c>
      <c r="AD2270" s="72">
        <v>42500</v>
      </c>
      <c r="AE2270" s="72">
        <v>6380</v>
      </c>
      <c r="AF2270" s="72">
        <v>6390</v>
      </c>
      <c r="AG2270" s="72">
        <v>6370</v>
      </c>
      <c r="AH2270" s="72">
        <v>6370</v>
      </c>
      <c r="AI2270" s="72">
        <v>4500</v>
      </c>
      <c r="AJ2270" s="72">
        <v>6360</v>
      </c>
      <c r="AK2270" s="72">
        <v>6360</v>
      </c>
      <c r="AL2270" s="72">
        <v>6350</v>
      </c>
      <c r="AM2270" s="72">
        <v>6350</v>
      </c>
      <c r="AN2270" s="72">
        <v>2900</v>
      </c>
      <c r="AO2270" s="72">
        <v>6350</v>
      </c>
      <c r="AP2270" s="72">
        <v>6360</v>
      </c>
      <c r="AQ2270" s="72">
        <v>6350</v>
      </c>
      <c r="AR2270" s="72">
        <v>6360</v>
      </c>
      <c r="AS2270" s="72">
        <v>5800</v>
      </c>
      <c r="AT2270" s="72">
        <v>6350</v>
      </c>
      <c r="AU2270" s="72">
        <v>6360</v>
      </c>
      <c r="AV2270" s="72">
        <v>6350</v>
      </c>
      <c r="AW2270" s="72">
        <v>6360</v>
      </c>
      <c r="AX2270" s="72">
        <v>800</v>
      </c>
      <c r="AY2270" s="72">
        <v>6360</v>
      </c>
      <c r="AZ2270" s="72">
        <v>6370</v>
      </c>
      <c r="BA2270" s="72">
        <v>6360</v>
      </c>
      <c r="BB2270" s="72">
        <v>6370</v>
      </c>
      <c r="BC2270" s="72">
        <v>7400</v>
      </c>
    </row>
    <row r="2271" spans="1:55" s="72" customFormat="1" ht="27">
      <c r="A2271" s="15" t="s">
        <v>18</v>
      </c>
      <c r="B2271" s="30">
        <v>35</v>
      </c>
      <c r="C2271" s="30">
        <v>3397</v>
      </c>
      <c r="D2271" s="10" t="s">
        <v>118</v>
      </c>
      <c r="E2271" s="15" t="s">
        <v>20</v>
      </c>
      <c r="F2271" s="15" t="s">
        <v>1276</v>
      </c>
      <c r="G2271" s="50">
        <v>3595</v>
      </c>
      <c r="H2271" s="50">
        <v>120</v>
      </c>
      <c r="I2271" s="58">
        <v>3.4500000000000003E-2</v>
      </c>
      <c r="J2271" s="50">
        <v>699500</v>
      </c>
      <c r="K2271" s="50">
        <v>3595</v>
      </c>
      <c r="L2271" s="53">
        <v>3495</v>
      </c>
      <c r="M2271" s="63">
        <f t="shared" si="257"/>
        <v>0</v>
      </c>
      <c r="N2271" s="42" t="str">
        <f>IFERROR(VLOOKUP(C2271, マスタ!$E$2:$G$33, 3, TRUE), "")</f>
        <v>繊維製品</v>
      </c>
      <c r="O2271" s="15" t="str">
        <f>IF(F2271 = "", "", TEXT( WORKDAY(TEXT(LEFT(F2271, FIND("(", F2271) - 1), "yyyy/mm/dd"), 1, マスタ!$A$2:$A$106), "yyyymmdd"))</f>
        <v>20171012</v>
      </c>
      <c r="P2271" s="16">
        <v>43020</v>
      </c>
      <c r="Q2271" s="56">
        <v>3610</v>
      </c>
      <c r="R2271" s="56">
        <v>3690</v>
      </c>
      <c r="S2271" s="56">
        <v>3570</v>
      </c>
      <c r="T2271" s="15" t="str">
        <f t="shared" si="258"/>
        <v>有</v>
      </c>
      <c r="U2271" s="15" t="str">
        <f t="shared" si="259"/>
        <v>有</v>
      </c>
      <c r="V2271" s="67">
        <f t="shared" si="260"/>
        <v>4.1724617524339092E-3</v>
      </c>
      <c r="W2271" s="17" t="s">
        <v>966</v>
      </c>
      <c r="X2271" s="46">
        <v>-35</v>
      </c>
      <c r="Y2271" s="71">
        <f t="shared" si="261"/>
        <v>-9.7357440890125169</v>
      </c>
      <c r="Z2271" s="72">
        <v>3610</v>
      </c>
      <c r="AA2271" s="72">
        <v>3620</v>
      </c>
      <c r="AB2271" s="72">
        <v>3570</v>
      </c>
      <c r="AC2271" s="72">
        <v>3580</v>
      </c>
      <c r="AD2271" s="72">
        <v>73900</v>
      </c>
      <c r="AE2271" s="72">
        <v>3580</v>
      </c>
      <c r="AF2271" s="72">
        <v>3600</v>
      </c>
      <c r="AG2271" s="72">
        <v>3575</v>
      </c>
      <c r="AH2271" s="72">
        <v>3595</v>
      </c>
      <c r="AI2271" s="72">
        <v>7200</v>
      </c>
      <c r="AJ2271" s="72">
        <v>3595</v>
      </c>
      <c r="AK2271" s="72">
        <v>3595</v>
      </c>
      <c r="AL2271" s="72">
        <v>3585</v>
      </c>
      <c r="AM2271" s="72">
        <v>3590</v>
      </c>
      <c r="AN2271" s="72">
        <v>8500</v>
      </c>
      <c r="AO2271" s="72">
        <v>3595</v>
      </c>
      <c r="AP2271" s="72">
        <v>3615</v>
      </c>
      <c r="AQ2271" s="72">
        <v>3595</v>
      </c>
      <c r="AR2271" s="72">
        <v>3610</v>
      </c>
      <c r="AS2271" s="72">
        <v>23600</v>
      </c>
      <c r="AT2271" s="72">
        <v>3615</v>
      </c>
      <c r="AU2271" s="72">
        <v>3620</v>
      </c>
      <c r="AV2271" s="72">
        <v>3615</v>
      </c>
      <c r="AW2271" s="72">
        <v>3615</v>
      </c>
      <c r="AX2271" s="72">
        <v>4300</v>
      </c>
      <c r="AY2271" s="72">
        <v>3615</v>
      </c>
      <c r="AZ2271" s="72">
        <v>3615</v>
      </c>
      <c r="BA2271" s="72">
        <v>3610</v>
      </c>
      <c r="BB2271" s="72">
        <v>3615</v>
      </c>
      <c r="BC2271" s="72">
        <v>15300</v>
      </c>
    </row>
    <row r="2272" spans="1:55" s="72" customFormat="1" ht="15">
      <c r="A2272" s="15" t="s">
        <v>18</v>
      </c>
      <c r="B2272" s="30">
        <v>36</v>
      </c>
      <c r="C2272" s="30">
        <v>5713</v>
      </c>
      <c r="D2272" s="10" t="s">
        <v>585</v>
      </c>
      <c r="E2272" s="15" t="s">
        <v>20</v>
      </c>
      <c r="F2272" s="15" t="s">
        <v>1276</v>
      </c>
      <c r="G2272" s="50">
        <v>3990</v>
      </c>
      <c r="H2272" s="50">
        <v>131</v>
      </c>
      <c r="I2272" s="58">
        <v>3.39E-2</v>
      </c>
      <c r="J2272" s="50">
        <v>3603600</v>
      </c>
      <c r="K2272" s="50">
        <v>4004</v>
      </c>
      <c r="L2272" s="53">
        <v>3882</v>
      </c>
      <c r="M2272" s="63">
        <f t="shared" si="257"/>
        <v>0.11475409836065574</v>
      </c>
      <c r="N2272" s="42" t="str">
        <f>IFERROR(VLOOKUP(C2272, マスタ!$E$2:$G$33, 3, TRUE), "")</f>
        <v>非鉄金属</v>
      </c>
      <c r="O2272" s="15" t="str">
        <f>IF(F2272 = "", "", TEXT( WORKDAY(TEXT(LEFT(F2272, FIND("(", F2272) - 1), "yyyy/mm/dd"), 1, マスタ!$A$2:$A$106), "yyyymmdd"))</f>
        <v>20171012</v>
      </c>
      <c r="P2272" s="16">
        <v>43020</v>
      </c>
      <c r="Q2272" s="56">
        <v>3996</v>
      </c>
      <c r="R2272" s="56">
        <v>3997</v>
      </c>
      <c r="S2272" s="56">
        <v>3907</v>
      </c>
      <c r="T2272" s="15" t="str">
        <f t="shared" si="258"/>
        <v>無</v>
      </c>
      <c r="U2272" s="15" t="str">
        <f t="shared" si="259"/>
        <v>有</v>
      </c>
      <c r="V2272" s="67">
        <f t="shared" si="260"/>
        <v>1.5037593984963404E-3</v>
      </c>
      <c r="W2272" s="17" t="s">
        <v>969</v>
      </c>
      <c r="X2272" s="46">
        <v>-4</v>
      </c>
      <c r="Y2272" s="71">
        <f t="shared" si="261"/>
        <v>-1.0025062656641603</v>
      </c>
      <c r="Z2272" s="72">
        <v>3996</v>
      </c>
      <c r="AA2272" s="72">
        <v>3997</v>
      </c>
      <c r="AB2272" s="72">
        <v>3971</v>
      </c>
      <c r="AC2272" s="72">
        <v>3971</v>
      </c>
      <c r="AD2272" s="72">
        <v>240000</v>
      </c>
      <c r="AE2272" s="72">
        <v>3971</v>
      </c>
      <c r="AF2272" s="72">
        <v>3991</v>
      </c>
      <c r="AG2272" s="72">
        <v>3965</v>
      </c>
      <c r="AH2272" s="72">
        <v>3988</v>
      </c>
      <c r="AI2272" s="72">
        <v>89000</v>
      </c>
      <c r="AJ2272" s="72">
        <v>3989</v>
      </c>
      <c r="AK2272" s="72">
        <v>3993</v>
      </c>
      <c r="AL2272" s="72">
        <v>3980</v>
      </c>
      <c r="AM2272" s="72">
        <v>3990</v>
      </c>
      <c r="AN2272" s="72">
        <v>44000</v>
      </c>
      <c r="AO2272" s="72">
        <v>3989</v>
      </c>
      <c r="AP2272" s="72">
        <v>3995</v>
      </c>
      <c r="AQ2272" s="72">
        <v>3984</v>
      </c>
      <c r="AR2272" s="72">
        <v>3993</v>
      </c>
      <c r="AS2272" s="72">
        <v>52700</v>
      </c>
      <c r="AT2272" s="72">
        <v>3992</v>
      </c>
      <c r="AU2272" s="72">
        <v>3997</v>
      </c>
      <c r="AV2272" s="72">
        <v>3989</v>
      </c>
      <c r="AW2272" s="72">
        <v>3992</v>
      </c>
      <c r="AX2272" s="72">
        <v>37200</v>
      </c>
      <c r="AY2272" s="72">
        <v>3991</v>
      </c>
      <c r="AZ2272" s="72">
        <v>3993</v>
      </c>
      <c r="BA2272" s="72">
        <v>3984</v>
      </c>
      <c r="BB2272" s="72">
        <v>3986</v>
      </c>
      <c r="BC2272" s="72">
        <v>36600</v>
      </c>
    </row>
    <row r="2273" spans="1:55" s="72" customFormat="1" ht="15">
      <c r="A2273" s="15" t="s">
        <v>18</v>
      </c>
      <c r="B2273" s="30">
        <v>38</v>
      </c>
      <c r="C2273" s="30">
        <v>4530</v>
      </c>
      <c r="D2273" s="10" t="s">
        <v>1283</v>
      </c>
      <c r="E2273" s="15" t="s">
        <v>20</v>
      </c>
      <c r="F2273" s="15" t="s">
        <v>1276</v>
      </c>
      <c r="G2273" s="50">
        <v>5630</v>
      </c>
      <c r="H2273" s="50">
        <v>180</v>
      </c>
      <c r="I2273" s="58">
        <v>3.3000000000000002E-2</v>
      </c>
      <c r="J2273" s="50">
        <v>257400</v>
      </c>
      <c r="K2273" s="50">
        <v>5630</v>
      </c>
      <c r="L2273" s="53">
        <v>5420</v>
      </c>
      <c r="M2273" s="63">
        <f t="shared" si="257"/>
        <v>0</v>
      </c>
      <c r="N2273" s="42" t="str">
        <f>IFERROR(VLOOKUP(C2273, マスタ!$E$2:$G$33, 3, TRUE), "")</f>
        <v>化学・医薬品</v>
      </c>
      <c r="O2273" s="15" t="str">
        <f>IF(F2273 = "", "", TEXT( WORKDAY(TEXT(LEFT(F2273, FIND("(", F2273) - 1), "yyyy/mm/dd"), 1, マスタ!$A$2:$A$106), "yyyymmdd"))</f>
        <v>20171012</v>
      </c>
      <c r="P2273" s="16">
        <v>43020</v>
      </c>
      <c r="Q2273" s="56">
        <v>5660</v>
      </c>
      <c r="R2273" s="56">
        <v>5670</v>
      </c>
      <c r="S2273" s="56">
        <v>5610</v>
      </c>
      <c r="T2273" s="15" t="str">
        <f t="shared" si="258"/>
        <v>無</v>
      </c>
      <c r="U2273" s="15" t="str">
        <f t="shared" si="259"/>
        <v>無</v>
      </c>
      <c r="V2273" s="67">
        <f t="shared" si="260"/>
        <v>5.3285968028418118E-3</v>
      </c>
      <c r="W2273" s="17" t="s">
        <v>969</v>
      </c>
      <c r="X2273" s="46">
        <v>-30</v>
      </c>
      <c r="Y2273" s="71">
        <f t="shared" si="261"/>
        <v>-5.3285968028419184</v>
      </c>
      <c r="Z2273" s="72">
        <v>5660</v>
      </c>
      <c r="AA2273" s="72">
        <v>5660</v>
      </c>
      <c r="AB2273" s="72">
        <v>5640</v>
      </c>
      <c r="AC2273" s="72">
        <v>5650</v>
      </c>
      <c r="AD2273" s="72">
        <v>17500</v>
      </c>
      <c r="AE2273" s="72">
        <v>5650</v>
      </c>
      <c r="AF2273" s="72">
        <v>5650</v>
      </c>
      <c r="AG2273" s="72">
        <v>5630</v>
      </c>
      <c r="AH2273" s="72">
        <v>5630</v>
      </c>
      <c r="AI2273" s="72">
        <v>2900</v>
      </c>
      <c r="AJ2273" s="72">
        <v>5630</v>
      </c>
      <c r="AK2273" s="72">
        <v>5630</v>
      </c>
      <c r="AL2273" s="72">
        <v>5630</v>
      </c>
      <c r="AM2273" s="72">
        <v>5630</v>
      </c>
      <c r="AN2273" s="72">
        <v>1200</v>
      </c>
      <c r="AO2273" s="72">
        <v>5630</v>
      </c>
      <c r="AP2273" s="72">
        <v>5630</v>
      </c>
      <c r="AQ2273" s="72">
        <v>5630</v>
      </c>
      <c r="AR2273" s="72">
        <v>5630</v>
      </c>
      <c r="AS2273" s="72">
        <v>1300</v>
      </c>
      <c r="AT2273" s="72">
        <v>5630</v>
      </c>
      <c r="AU2273" s="72">
        <v>5630</v>
      </c>
      <c r="AV2273" s="72">
        <v>5630</v>
      </c>
      <c r="AW2273" s="72">
        <v>5630</v>
      </c>
      <c r="AX2273" s="72">
        <v>2700</v>
      </c>
      <c r="BC2273" s="72">
        <v>0</v>
      </c>
    </row>
    <row r="2274" spans="1:55" s="72" customFormat="1" ht="15">
      <c r="A2274" s="15" t="s">
        <v>18</v>
      </c>
      <c r="B2274" s="30">
        <v>39</v>
      </c>
      <c r="C2274" s="30">
        <v>8278</v>
      </c>
      <c r="D2274" s="10" t="s">
        <v>1284</v>
      </c>
      <c r="E2274" s="15" t="s">
        <v>20</v>
      </c>
      <c r="F2274" s="15" t="s">
        <v>1276</v>
      </c>
      <c r="G2274" s="50">
        <v>2963</v>
      </c>
      <c r="H2274" s="50">
        <v>93</v>
      </c>
      <c r="I2274" s="58">
        <v>3.2399999999999998E-2</v>
      </c>
      <c r="J2274" s="50">
        <v>55600</v>
      </c>
      <c r="K2274" s="50">
        <v>2978</v>
      </c>
      <c r="L2274" s="53">
        <v>2867</v>
      </c>
      <c r="M2274" s="63">
        <f t="shared" si="257"/>
        <v>0.13513513513513514</v>
      </c>
      <c r="N2274" s="42" t="str">
        <f>IFERROR(VLOOKUP(C2274, マスタ!$E$2:$G$33, 3, TRUE), "")</f>
        <v>商業</v>
      </c>
      <c r="O2274" s="15" t="str">
        <f>IF(F2274 = "", "", TEXT( WORKDAY(TEXT(LEFT(F2274, FIND("(", F2274) - 1), "yyyy/mm/dd"), 1, マスタ!$A$2:$A$106), "yyyymmdd"))</f>
        <v>20171012</v>
      </c>
      <c r="P2274" s="16">
        <v>43020</v>
      </c>
      <c r="Q2274" s="56">
        <v>2963</v>
      </c>
      <c r="R2274" s="56">
        <v>3090</v>
      </c>
      <c r="S2274" s="56">
        <v>2948</v>
      </c>
      <c r="T2274" s="15" t="str">
        <f t="shared" si="258"/>
        <v>有</v>
      </c>
      <c r="U2274" s="15" t="str">
        <f t="shared" si="259"/>
        <v>無</v>
      </c>
      <c r="V2274" s="67">
        <f t="shared" si="260"/>
        <v>0</v>
      </c>
      <c r="W2274" s="17" t="s">
        <v>969</v>
      </c>
      <c r="X2274" s="46">
        <v>-6</v>
      </c>
      <c r="Y2274" s="71">
        <f t="shared" si="261"/>
        <v>-2.0249746878164023</v>
      </c>
      <c r="Z2274" s="72">
        <v>2963</v>
      </c>
      <c r="AA2274" s="72">
        <v>2963</v>
      </c>
      <c r="AB2274" s="72">
        <v>2958</v>
      </c>
      <c r="AC2274" s="72">
        <v>2960</v>
      </c>
      <c r="AD2274" s="72">
        <v>2400</v>
      </c>
      <c r="AE2274" s="72">
        <v>2963</v>
      </c>
      <c r="AF2274" s="72">
        <v>2965</v>
      </c>
      <c r="AG2274" s="72">
        <v>2957</v>
      </c>
      <c r="AH2274" s="72">
        <v>2957</v>
      </c>
      <c r="AI2274" s="72">
        <v>2600</v>
      </c>
      <c r="AJ2274" s="72">
        <v>2955</v>
      </c>
      <c r="AK2274" s="72">
        <v>2955</v>
      </c>
      <c r="AL2274" s="72">
        <v>2948</v>
      </c>
      <c r="AM2274" s="72">
        <v>2948</v>
      </c>
      <c r="AN2274" s="72">
        <v>900</v>
      </c>
      <c r="AO2274" s="72">
        <v>2955</v>
      </c>
      <c r="AP2274" s="72">
        <v>2955</v>
      </c>
      <c r="AQ2274" s="72">
        <v>2955</v>
      </c>
      <c r="AR2274" s="72">
        <v>2955</v>
      </c>
      <c r="AS2274" s="72">
        <v>100</v>
      </c>
      <c r="AT2274" s="72">
        <v>2957</v>
      </c>
      <c r="AU2274" s="72">
        <v>2957</v>
      </c>
      <c r="AV2274" s="72">
        <v>2957</v>
      </c>
      <c r="AW2274" s="72">
        <v>2957</v>
      </c>
      <c r="AX2274" s="72">
        <v>100</v>
      </c>
      <c r="AY2274" s="72">
        <v>2959</v>
      </c>
      <c r="AZ2274" s="72">
        <v>2959</v>
      </c>
      <c r="BA2274" s="72">
        <v>2959</v>
      </c>
      <c r="BB2274" s="72">
        <v>2959</v>
      </c>
      <c r="BC2274" s="72">
        <v>100</v>
      </c>
    </row>
    <row r="2275" spans="1:55" s="72" customFormat="1" ht="15">
      <c r="A2275" s="15" t="s">
        <v>18</v>
      </c>
      <c r="B2275" s="30">
        <v>40</v>
      </c>
      <c r="C2275" s="30">
        <v>6089</v>
      </c>
      <c r="D2275" s="10" t="s">
        <v>583</v>
      </c>
      <c r="E2275" s="15" t="s">
        <v>20</v>
      </c>
      <c r="F2275" s="15" t="s">
        <v>1276</v>
      </c>
      <c r="G2275" s="50">
        <v>1348</v>
      </c>
      <c r="H2275" s="50">
        <v>42</v>
      </c>
      <c r="I2275" s="58">
        <v>3.2199999999999999E-2</v>
      </c>
      <c r="J2275" s="50">
        <v>304800</v>
      </c>
      <c r="K2275" s="50">
        <v>1354</v>
      </c>
      <c r="L2275" s="53">
        <v>1295</v>
      </c>
      <c r="M2275" s="63">
        <f t="shared" si="257"/>
        <v>0.10169491525423729</v>
      </c>
      <c r="N2275" s="42" t="str">
        <f>IFERROR(VLOOKUP(C2275, マスタ!$E$2:$G$33, 3, TRUE), "")</f>
        <v>機械</v>
      </c>
      <c r="O2275" s="15" t="str">
        <f>IF(F2275 = "", "", TEXT( WORKDAY(TEXT(LEFT(F2275, FIND("(", F2275) - 1), "yyyy/mm/dd"), 1, マスタ!$A$2:$A$106), "yyyymmdd"))</f>
        <v>20171012</v>
      </c>
      <c r="P2275" s="16">
        <v>43020</v>
      </c>
      <c r="Q2275" s="56">
        <v>1349</v>
      </c>
      <c r="R2275" s="56">
        <v>1359</v>
      </c>
      <c r="S2275" s="56">
        <v>1328</v>
      </c>
      <c r="T2275" s="15" t="str">
        <f t="shared" si="258"/>
        <v>無</v>
      </c>
      <c r="U2275" s="15" t="str">
        <f t="shared" si="259"/>
        <v>有</v>
      </c>
      <c r="V2275" s="67">
        <f t="shared" si="260"/>
        <v>7.4183976261132933E-4</v>
      </c>
      <c r="W2275" s="17" t="s">
        <v>966</v>
      </c>
      <c r="X2275" s="46">
        <v>-13</v>
      </c>
      <c r="Y2275" s="71">
        <f t="shared" si="261"/>
        <v>-9.6439169139465868</v>
      </c>
      <c r="Z2275" s="72">
        <v>1349</v>
      </c>
      <c r="AA2275" s="72">
        <v>1353</v>
      </c>
      <c r="AB2275" s="72">
        <v>1335</v>
      </c>
      <c r="AC2275" s="72">
        <v>1339</v>
      </c>
      <c r="AD2275" s="72">
        <v>20500</v>
      </c>
      <c r="AE2275" s="72">
        <v>1345</v>
      </c>
      <c r="AF2275" s="72">
        <v>1348</v>
      </c>
      <c r="AG2275" s="72">
        <v>1337</v>
      </c>
      <c r="AH2275" s="72">
        <v>1338</v>
      </c>
      <c r="AI2275" s="72">
        <v>7000</v>
      </c>
      <c r="AJ2275" s="72">
        <v>1338</v>
      </c>
      <c r="AK2275" s="72">
        <v>1344</v>
      </c>
      <c r="AL2275" s="72">
        <v>1333</v>
      </c>
      <c r="AM2275" s="72">
        <v>1339</v>
      </c>
      <c r="AN2275" s="72">
        <v>6900</v>
      </c>
      <c r="AO2275" s="72">
        <v>1337</v>
      </c>
      <c r="AP2275" s="72">
        <v>1338</v>
      </c>
      <c r="AQ2275" s="72">
        <v>1334</v>
      </c>
      <c r="AR2275" s="72">
        <v>1335</v>
      </c>
      <c r="AS2275" s="72">
        <v>5100</v>
      </c>
      <c r="AT2275" s="72">
        <v>1333</v>
      </c>
      <c r="AU2275" s="72">
        <v>1334</v>
      </c>
      <c r="AV2275" s="72">
        <v>1331</v>
      </c>
      <c r="AW2275" s="72">
        <v>1331</v>
      </c>
      <c r="AX2275" s="72">
        <v>3900</v>
      </c>
      <c r="AY2275" s="72">
        <v>1331</v>
      </c>
      <c r="AZ2275" s="72">
        <v>1333</v>
      </c>
      <c r="BA2275" s="72">
        <v>1328</v>
      </c>
      <c r="BB2275" s="72">
        <v>1328</v>
      </c>
      <c r="BC2275" s="72">
        <v>8400</v>
      </c>
    </row>
    <row r="2276" spans="1:55" s="72" customFormat="1" ht="15">
      <c r="A2276" s="15" t="s">
        <v>18</v>
      </c>
      <c r="B2276" s="30">
        <v>41</v>
      </c>
      <c r="C2276" s="30">
        <v>3978</v>
      </c>
      <c r="D2276" s="10" t="s">
        <v>51</v>
      </c>
      <c r="E2276" s="15" t="s">
        <v>20</v>
      </c>
      <c r="F2276" s="15" t="s">
        <v>1276</v>
      </c>
      <c r="G2276" s="50">
        <v>2895</v>
      </c>
      <c r="H2276" s="50">
        <v>90</v>
      </c>
      <c r="I2276" s="58">
        <v>3.2099999999999997E-2</v>
      </c>
      <c r="J2276" s="50">
        <v>587500</v>
      </c>
      <c r="K2276" s="50">
        <v>2933</v>
      </c>
      <c r="L2276" s="53">
        <v>2880</v>
      </c>
      <c r="M2276" s="63">
        <f t="shared" si="257"/>
        <v>0.71698113207547165</v>
      </c>
      <c r="N2276" s="42" t="str">
        <f>IFERROR(VLOOKUP(C2276, マスタ!$E$2:$G$33, 3, TRUE), "")</f>
        <v>パルプ・紙</v>
      </c>
      <c r="O2276" s="15" t="str">
        <f>IF(F2276 = "", "", TEXT( WORKDAY(TEXT(LEFT(F2276, FIND("(", F2276) - 1), "yyyy/mm/dd"), 1, マスタ!$A$2:$A$106), "yyyymmdd"))</f>
        <v>20171012</v>
      </c>
      <c r="P2276" s="16">
        <v>43020</v>
      </c>
      <c r="Q2276" s="56">
        <v>2896</v>
      </c>
      <c r="R2276" s="56">
        <v>3025</v>
      </c>
      <c r="S2276" s="56">
        <v>2889</v>
      </c>
      <c r="T2276" s="15" t="str">
        <f t="shared" si="258"/>
        <v>有</v>
      </c>
      <c r="U2276" s="15" t="str">
        <f t="shared" si="259"/>
        <v>無</v>
      </c>
      <c r="V2276" s="67">
        <f t="shared" si="260"/>
        <v>3.4542314335062052E-4</v>
      </c>
      <c r="W2276" s="17" t="s">
        <v>967</v>
      </c>
      <c r="X2276" s="46">
        <v>4</v>
      </c>
      <c r="Y2276" s="71">
        <f t="shared" si="261"/>
        <v>1.3816925734024179</v>
      </c>
      <c r="Z2276" s="72">
        <v>2896</v>
      </c>
      <c r="AA2276" s="72">
        <v>2940</v>
      </c>
      <c r="AB2276" s="72">
        <v>2895</v>
      </c>
      <c r="AC2276" s="72">
        <v>2930</v>
      </c>
      <c r="AD2276" s="72">
        <v>19700</v>
      </c>
      <c r="AE2276" s="72">
        <v>2927</v>
      </c>
      <c r="AF2276" s="72">
        <v>2927</v>
      </c>
      <c r="AG2276" s="72">
        <v>2896</v>
      </c>
      <c r="AH2276" s="72">
        <v>2898</v>
      </c>
      <c r="AI2276" s="72">
        <v>4800</v>
      </c>
      <c r="AJ2276" s="72">
        <v>2898</v>
      </c>
      <c r="AK2276" s="72">
        <v>2901</v>
      </c>
      <c r="AL2276" s="72">
        <v>2892</v>
      </c>
      <c r="AM2276" s="72">
        <v>2892</v>
      </c>
      <c r="AN2276" s="72">
        <v>2600</v>
      </c>
      <c r="AO2276" s="72">
        <v>2890</v>
      </c>
      <c r="AP2276" s="72">
        <v>2896</v>
      </c>
      <c r="AQ2276" s="72">
        <v>2889</v>
      </c>
      <c r="AR2276" s="72">
        <v>2896</v>
      </c>
      <c r="AS2276" s="72">
        <v>2500</v>
      </c>
      <c r="AT2276" s="72">
        <v>2896</v>
      </c>
      <c r="AU2276" s="72">
        <v>2910</v>
      </c>
      <c r="AV2276" s="72">
        <v>2896</v>
      </c>
      <c r="AW2276" s="72">
        <v>2900</v>
      </c>
      <c r="AX2276" s="72">
        <v>6400</v>
      </c>
      <c r="AY2276" s="72">
        <v>2907</v>
      </c>
      <c r="AZ2276" s="72">
        <v>2907</v>
      </c>
      <c r="BA2276" s="72">
        <v>2898</v>
      </c>
      <c r="BB2276" s="72">
        <v>2903</v>
      </c>
      <c r="BC2276" s="72">
        <v>2900</v>
      </c>
    </row>
    <row r="2277" spans="1:55" s="72" customFormat="1" ht="15">
      <c r="A2277" s="15" t="s">
        <v>18</v>
      </c>
      <c r="B2277" s="30">
        <v>42</v>
      </c>
      <c r="C2277" s="30">
        <v>7780</v>
      </c>
      <c r="D2277" s="10" t="s">
        <v>977</v>
      </c>
      <c r="E2277" s="15" t="s">
        <v>20</v>
      </c>
      <c r="F2277" s="15" t="s">
        <v>1276</v>
      </c>
      <c r="G2277" s="50">
        <v>4675</v>
      </c>
      <c r="H2277" s="50">
        <v>145</v>
      </c>
      <c r="I2277" s="58">
        <v>3.2000000000000001E-2</v>
      </c>
      <c r="J2277" s="50">
        <v>61700</v>
      </c>
      <c r="K2277" s="50">
        <v>4675</v>
      </c>
      <c r="L2277" s="53">
        <v>4560</v>
      </c>
      <c r="M2277" s="63">
        <f t="shared" si="257"/>
        <v>0</v>
      </c>
      <c r="N2277" s="42" t="str">
        <f>IFERROR(VLOOKUP(C2277, マスタ!$E$2:$G$33, 3, TRUE), "")</f>
        <v>精密機械</v>
      </c>
      <c r="O2277" s="15" t="str">
        <f>IF(F2277 = "", "", TEXT( WORKDAY(TEXT(LEFT(F2277, FIND("(", F2277) - 1), "yyyy/mm/dd"), 1, マスタ!$A$2:$A$106), "yyyymmdd"))</f>
        <v>20171012</v>
      </c>
      <c r="P2277" s="16">
        <v>43020</v>
      </c>
      <c r="Q2277" s="56">
        <v>4735</v>
      </c>
      <c r="R2277" s="56">
        <v>4820</v>
      </c>
      <c r="S2277" s="56">
        <v>4720</v>
      </c>
      <c r="T2277" s="15" t="str">
        <f t="shared" si="258"/>
        <v>有</v>
      </c>
      <c r="U2277" s="15" t="str">
        <f t="shared" si="259"/>
        <v>無</v>
      </c>
      <c r="V2277" s="67">
        <f t="shared" si="260"/>
        <v>1.2834224598930577E-2</v>
      </c>
      <c r="W2277" s="17" t="s">
        <v>967</v>
      </c>
      <c r="X2277" s="46">
        <v>25</v>
      </c>
      <c r="Y2277" s="71">
        <f t="shared" si="261"/>
        <v>5.3475935828877006</v>
      </c>
      <c r="Z2277" s="72">
        <v>4735</v>
      </c>
      <c r="AA2277" s="72">
        <v>4735</v>
      </c>
      <c r="AB2277" s="72">
        <v>4720</v>
      </c>
      <c r="AC2277" s="72">
        <v>4730</v>
      </c>
      <c r="AD2277" s="72">
        <v>2500</v>
      </c>
      <c r="AE2277" s="72">
        <v>4735</v>
      </c>
      <c r="AF2277" s="72">
        <v>4745</v>
      </c>
      <c r="AG2277" s="72">
        <v>4735</v>
      </c>
      <c r="AH2277" s="72">
        <v>4745</v>
      </c>
      <c r="AI2277" s="72">
        <v>300</v>
      </c>
      <c r="AJ2277" s="72">
        <v>4735</v>
      </c>
      <c r="AK2277" s="72">
        <v>4740</v>
      </c>
      <c r="AL2277" s="72">
        <v>4725</v>
      </c>
      <c r="AM2277" s="72">
        <v>4725</v>
      </c>
      <c r="AN2277" s="72">
        <v>700</v>
      </c>
      <c r="AO2277" s="72">
        <v>4725</v>
      </c>
      <c r="AP2277" s="72">
        <v>4745</v>
      </c>
      <c r="AQ2277" s="72">
        <v>4725</v>
      </c>
      <c r="AR2277" s="72">
        <v>4745</v>
      </c>
      <c r="AS2277" s="72">
        <v>1000</v>
      </c>
      <c r="AT2277" s="72">
        <v>4750</v>
      </c>
      <c r="AU2277" s="72">
        <v>4765</v>
      </c>
      <c r="AV2277" s="72">
        <v>4750</v>
      </c>
      <c r="AW2277" s="72">
        <v>4760</v>
      </c>
      <c r="AX2277" s="72">
        <v>1300</v>
      </c>
      <c r="AY2277" s="72">
        <v>4765</v>
      </c>
      <c r="AZ2277" s="72">
        <v>4780</v>
      </c>
      <c r="BA2277" s="72">
        <v>4765</v>
      </c>
      <c r="BB2277" s="72">
        <v>4780</v>
      </c>
      <c r="BC2277" s="72">
        <v>2000</v>
      </c>
    </row>
    <row r="2278" spans="1:55" s="72" customFormat="1" ht="27">
      <c r="A2278" s="15" t="s">
        <v>18</v>
      </c>
      <c r="B2278" s="30">
        <v>43</v>
      </c>
      <c r="C2278" s="30">
        <v>3769</v>
      </c>
      <c r="D2278" s="10" t="s">
        <v>1236</v>
      </c>
      <c r="E2278" s="15" t="s">
        <v>20</v>
      </c>
      <c r="F2278" s="15" t="s">
        <v>1276</v>
      </c>
      <c r="G2278" s="50">
        <v>7520</v>
      </c>
      <c r="H2278" s="50">
        <v>230</v>
      </c>
      <c r="I2278" s="58">
        <v>3.1600000000000003E-2</v>
      </c>
      <c r="J2278" s="50">
        <v>206500</v>
      </c>
      <c r="K2278" s="50">
        <v>7600</v>
      </c>
      <c r="L2278" s="53">
        <v>7390</v>
      </c>
      <c r="M2278" s="63">
        <f t="shared" si="257"/>
        <v>0.38095238095238093</v>
      </c>
      <c r="N2278" s="42" t="str">
        <f>IFERROR(VLOOKUP(C2278, マスタ!$E$2:$G$33, 3, TRUE), "")</f>
        <v>パルプ・紙</v>
      </c>
      <c r="O2278" s="15" t="str">
        <f>IF(F2278 = "", "", TEXT( WORKDAY(TEXT(LEFT(F2278, FIND("(", F2278) - 1), "yyyy/mm/dd"), 1, マスタ!$A$2:$A$106), "yyyymmdd"))</f>
        <v>20171012</v>
      </c>
      <c r="P2278" s="16">
        <v>43020</v>
      </c>
      <c r="Q2278" s="56">
        <v>7510</v>
      </c>
      <c r="R2278" s="56">
        <v>7580</v>
      </c>
      <c r="S2278" s="56">
        <v>7420</v>
      </c>
      <c r="T2278" s="15" t="str">
        <f t="shared" si="258"/>
        <v>無</v>
      </c>
      <c r="U2278" s="15" t="str">
        <f t="shared" si="259"/>
        <v>有</v>
      </c>
      <c r="V2278" s="67">
        <f t="shared" si="260"/>
        <v>-1.3297872340425343E-3</v>
      </c>
      <c r="W2278" s="17" t="s">
        <v>966</v>
      </c>
      <c r="X2278" s="46">
        <v>-75</v>
      </c>
      <c r="Y2278" s="71">
        <f t="shared" si="261"/>
        <v>-9.9734042553191493</v>
      </c>
      <c r="Z2278" s="72">
        <v>7510</v>
      </c>
      <c r="AA2278" s="72">
        <v>7510</v>
      </c>
      <c r="AB2278" s="72">
        <v>7470</v>
      </c>
      <c r="AC2278" s="72">
        <v>7490</v>
      </c>
      <c r="AD2278" s="72">
        <v>7000</v>
      </c>
      <c r="AE2278" s="72">
        <v>7490</v>
      </c>
      <c r="AF2278" s="72">
        <v>7490</v>
      </c>
      <c r="AG2278" s="72">
        <v>7460</v>
      </c>
      <c r="AH2278" s="72">
        <v>7460</v>
      </c>
      <c r="AI2278" s="72">
        <v>1500</v>
      </c>
      <c r="AJ2278" s="72">
        <v>7460</v>
      </c>
      <c r="AK2278" s="72">
        <v>7480</v>
      </c>
      <c r="AL2278" s="72">
        <v>7460</v>
      </c>
      <c r="AM2278" s="72">
        <v>7470</v>
      </c>
      <c r="AN2278" s="72">
        <v>800</v>
      </c>
      <c r="AO2278" s="72">
        <v>7460</v>
      </c>
      <c r="AP2278" s="72">
        <v>7460</v>
      </c>
      <c r="AQ2278" s="72">
        <v>7440</v>
      </c>
      <c r="AR2278" s="72">
        <v>7450</v>
      </c>
      <c r="AS2278" s="72">
        <v>2100</v>
      </c>
      <c r="AT2278" s="72">
        <v>7450</v>
      </c>
      <c r="AU2278" s="72">
        <v>7450</v>
      </c>
      <c r="AV2278" s="72">
        <v>7420</v>
      </c>
      <c r="AW2278" s="72">
        <v>7430</v>
      </c>
      <c r="AX2278" s="72">
        <v>1700</v>
      </c>
      <c r="AY2278" s="72">
        <v>7430</v>
      </c>
      <c r="AZ2278" s="72">
        <v>7450</v>
      </c>
      <c r="BA2278" s="72">
        <v>7420</v>
      </c>
      <c r="BB2278" s="72">
        <v>7450</v>
      </c>
      <c r="BC2278" s="72">
        <v>1500</v>
      </c>
    </row>
    <row r="2279" spans="1:55" s="72" customFormat="1" ht="15">
      <c r="A2279" s="15" t="s">
        <v>18</v>
      </c>
      <c r="B2279" s="30">
        <v>44</v>
      </c>
      <c r="C2279" s="30">
        <v>2206</v>
      </c>
      <c r="D2279" s="10" t="s">
        <v>1285</v>
      </c>
      <c r="E2279" s="15" t="s">
        <v>20</v>
      </c>
      <c r="F2279" s="15" t="s">
        <v>1276</v>
      </c>
      <c r="G2279" s="50">
        <v>6290</v>
      </c>
      <c r="H2279" s="50">
        <v>190</v>
      </c>
      <c r="I2279" s="58">
        <v>3.1099999999999999E-2</v>
      </c>
      <c r="J2279" s="50">
        <v>336000</v>
      </c>
      <c r="K2279" s="50">
        <v>6290</v>
      </c>
      <c r="L2279" s="53">
        <v>6120</v>
      </c>
      <c r="M2279" s="63">
        <f t="shared" si="257"/>
        <v>0</v>
      </c>
      <c r="N2279" s="42" t="str">
        <f>IFERROR(VLOOKUP(C2279, マスタ!$E$2:$G$33, 3, TRUE), "")</f>
        <v>食品</v>
      </c>
      <c r="O2279" s="15" t="str">
        <f>IF(F2279 = "", "", TEXT( WORKDAY(TEXT(LEFT(F2279, FIND("(", F2279) - 1), "yyyy/mm/dd"), 1, マスタ!$A$2:$A$106), "yyyymmdd"))</f>
        <v>20171012</v>
      </c>
      <c r="P2279" s="16">
        <v>43020</v>
      </c>
      <c r="Q2279" s="56">
        <v>6300</v>
      </c>
      <c r="R2279" s="56">
        <v>6320</v>
      </c>
      <c r="S2279" s="56">
        <v>6240</v>
      </c>
      <c r="T2279" s="15" t="str">
        <f t="shared" si="258"/>
        <v>無</v>
      </c>
      <c r="U2279" s="15" t="str">
        <f t="shared" si="259"/>
        <v>無</v>
      </c>
      <c r="V2279" s="67">
        <f t="shared" si="260"/>
        <v>1.5898251192367763E-3</v>
      </c>
      <c r="W2279" s="17" t="s">
        <v>969</v>
      </c>
      <c r="X2279" s="46">
        <v>-10</v>
      </c>
      <c r="Y2279" s="71">
        <f t="shared" si="261"/>
        <v>-1.589825119236884</v>
      </c>
      <c r="Z2279" s="72">
        <v>6300</v>
      </c>
      <c r="AA2279" s="72">
        <v>6320</v>
      </c>
      <c r="AB2279" s="72">
        <v>6300</v>
      </c>
      <c r="AC2279" s="72">
        <v>6300</v>
      </c>
      <c r="AD2279" s="72">
        <v>28200</v>
      </c>
      <c r="AE2279" s="72">
        <v>6310</v>
      </c>
      <c r="AF2279" s="72">
        <v>6320</v>
      </c>
      <c r="AG2279" s="72">
        <v>6300</v>
      </c>
      <c r="AH2279" s="72">
        <v>6310</v>
      </c>
      <c r="AI2279" s="72">
        <v>6000</v>
      </c>
      <c r="AJ2279" s="72">
        <v>6300</v>
      </c>
      <c r="AK2279" s="72">
        <v>6300</v>
      </c>
      <c r="AL2279" s="72">
        <v>6260</v>
      </c>
      <c r="AM2279" s="72">
        <v>6270</v>
      </c>
      <c r="AN2279" s="72">
        <v>6000</v>
      </c>
      <c r="AO2279" s="72">
        <v>6280</v>
      </c>
      <c r="AP2279" s="72">
        <v>6290</v>
      </c>
      <c r="AQ2279" s="72">
        <v>6280</v>
      </c>
      <c r="AR2279" s="72">
        <v>6290</v>
      </c>
      <c r="AS2279" s="72">
        <v>3000</v>
      </c>
      <c r="AT2279" s="72">
        <v>6290</v>
      </c>
      <c r="AU2279" s="72">
        <v>6290</v>
      </c>
      <c r="AV2279" s="72">
        <v>6280</v>
      </c>
      <c r="AW2279" s="72">
        <v>6290</v>
      </c>
      <c r="AX2279" s="72">
        <v>2800</v>
      </c>
      <c r="AY2279" s="72">
        <v>6280</v>
      </c>
      <c r="AZ2279" s="72">
        <v>6290</v>
      </c>
      <c r="BA2279" s="72">
        <v>6270</v>
      </c>
      <c r="BB2279" s="72">
        <v>6280</v>
      </c>
      <c r="BC2279" s="72">
        <v>2600</v>
      </c>
    </row>
    <row r="2280" spans="1:55" s="72" customFormat="1" ht="15">
      <c r="A2280" s="15" t="s">
        <v>18</v>
      </c>
      <c r="B2280" s="30">
        <v>46</v>
      </c>
      <c r="C2280" s="30">
        <v>7734</v>
      </c>
      <c r="D2280" s="10" t="s">
        <v>978</v>
      </c>
      <c r="E2280" s="15" t="s">
        <v>20</v>
      </c>
      <c r="F2280" s="15" t="s">
        <v>1276</v>
      </c>
      <c r="G2280" s="50">
        <v>2388</v>
      </c>
      <c r="H2280" s="50">
        <v>72</v>
      </c>
      <c r="I2280" s="58">
        <v>3.1099999999999999E-2</v>
      </c>
      <c r="J2280" s="50">
        <v>68400</v>
      </c>
      <c r="K2280" s="50">
        <v>2393</v>
      </c>
      <c r="L2280" s="53">
        <v>2311</v>
      </c>
      <c r="M2280" s="63">
        <f t="shared" si="257"/>
        <v>6.097560975609756E-2</v>
      </c>
      <c r="N2280" s="42" t="str">
        <f>IFERROR(VLOOKUP(C2280, マスタ!$E$2:$G$33, 3, TRUE), "")</f>
        <v>精密機械</v>
      </c>
      <c r="O2280" s="15" t="str">
        <f>IF(F2280 = "", "", TEXT( WORKDAY(TEXT(LEFT(F2280, FIND("(", F2280) - 1), "yyyy/mm/dd"), 1, マスタ!$A$2:$A$106), "yyyymmdd"))</f>
        <v>20171012</v>
      </c>
      <c r="P2280" s="16">
        <v>43020</v>
      </c>
      <c r="Q2280" s="56">
        <v>2399</v>
      </c>
      <c r="R2280" s="56">
        <v>2445</v>
      </c>
      <c r="S2280" s="56">
        <v>2399</v>
      </c>
      <c r="T2280" s="15" t="str">
        <f t="shared" si="258"/>
        <v>有</v>
      </c>
      <c r="U2280" s="15" t="str">
        <f t="shared" si="259"/>
        <v>無</v>
      </c>
      <c r="V2280" s="67">
        <f t="shared" si="260"/>
        <v>4.6063651591290444E-3</v>
      </c>
      <c r="W2280" s="17" t="s">
        <v>967</v>
      </c>
      <c r="X2280" s="46">
        <v>29</v>
      </c>
      <c r="Y2280" s="71">
        <f t="shared" si="261"/>
        <v>12.144053601340033</v>
      </c>
      <c r="Z2280" s="72">
        <v>2399</v>
      </c>
      <c r="AA2280" s="72">
        <v>2443</v>
      </c>
      <c r="AB2280" s="72">
        <v>2399</v>
      </c>
      <c r="AC2280" s="72">
        <v>2437</v>
      </c>
      <c r="AD2280" s="72">
        <v>10600</v>
      </c>
      <c r="AE2280" s="72">
        <v>2437</v>
      </c>
      <c r="AF2280" s="72">
        <v>2437</v>
      </c>
      <c r="AG2280" s="72">
        <v>2421</v>
      </c>
      <c r="AH2280" s="72">
        <v>2425</v>
      </c>
      <c r="AI2280" s="72">
        <v>1300</v>
      </c>
      <c r="AJ2280" s="72">
        <v>2425</v>
      </c>
      <c r="AK2280" s="72">
        <v>2425</v>
      </c>
      <c r="AL2280" s="72">
        <v>2414</v>
      </c>
      <c r="AM2280" s="72">
        <v>2414</v>
      </c>
      <c r="AN2280" s="72">
        <v>600</v>
      </c>
      <c r="AO2280" s="72">
        <v>2417</v>
      </c>
      <c r="AP2280" s="72">
        <v>2422</v>
      </c>
      <c r="AQ2280" s="72">
        <v>2415</v>
      </c>
      <c r="AR2280" s="72">
        <v>2422</v>
      </c>
      <c r="AS2280" s="72">
        <v>900</v>
      </c>
      <c r="AT2280" s="72">
        <v>2425</v>
      </c>
      <c r="AU2280" s="72">
        <v>2430</v>
      </c>
      <c r="AV2280" s="72">
        <v>2425</v>
      </c>
      <c r="AW2280" s="72">
        <v>2428</v>
      </c>
      <c r="AX2280" s="72">
        <v>1000</v>
      </c>
      <c r="AY2280" s="72">
        <v>2425</v>
      </c>
      <c r="AZ2280" s="72">
        <v>2425</v>
      </c>
      <c r="BA2280" s="72">
        <v>2415</v>
      </c>
      <c r="BB2280" s="72">
        <v>2420</v>
      </c>
      <c r="BC2280" s="72">
        <v>2100</v>
      </c>
    </row>
    <row r="2281" spans="1:55" s="72" customFormat="1" ht="15">
      <c r="A2281" s="15" t="s">
        <v>18</v>
      </c>
      <c r="B2281" s="30">
        <v>47</v>
      </c>
      <c r="C2281" s="30">
        <v>6464</v>
      </c>
      <c r="D2281" s="10" t="s">
        <v>164</v>
      </c>
      <c r="E2281" s="15" t="s">
        <v>20</v>
      </c>
      <c r="F2281" s="15" t="s">
        <v>1276</v>
      </c>
      <c r="G2281" s="50">
        <v>2402</v>
      </c>
      <c r="H2281" s="50">
        <v>72</v>
      </c>
      <c r="I2281" s="58">
        <v>3.09E-2</v>
      </c>
      <c r="J2281" s="50">
        <v>912700</v>
      </c>
      <c r="K2281" s="50">
        <v>2420</v>
      </c>
      <c r="L2281" s="53">
        <v>2370</v>
      </c>
      <c r="M2281" s="63">
        <f t="shared" si="257"/>
        <v>0.36</v>
      </c>
      <c r="N2281" s="42" t="str">
        <f>IFERROR(VLOOKUP(C2281, マスタ!$E$2:$G$33, 3, TRUE), "")</f>
        <v>機械</v>
      </c>
      <c r="O2281" s="15" t="str">
        <f>IF(F2281 = "", "", TEXT( WORKDAY(TEXT(LEFT(F2281, FIND("(", F2281) - 1), "yyyy/mm/dd"), 1, マスタ!$A$2:$A$106), "yyyymmdd"))</f>
        <v>20171012</v>
      </c>
      <c r="P2281" s="16">
        <v>43020</v>
      </c>
      <c r="Q2281" s="56">
        <v>2410</v>
      </c>
      <c r="R2281" s="56">
        <v>2418</v>
      </c>
      <c r="S2281" s="56">
        <v>2400</v>
      </c>
      <c r="T2281" s="15" t="str">
        <f t="shared" si="258"/>
        <v>無</v>
      </c>
      <c r="U2281" s="15" t="str">
        <f t="shared" si="259"/>
        <v>無</v>
      </c>
      <c r="V2281" s="67">
        <f t="shared" si="260"/>
        <v>3.3305578684430515E-3</v>
      </c>
      <c r="W2281" s="17" t="s">
        <v>967</v>
      </c>
      <c r="X2281" s="46">
        <v>2</v>
      </c>
      <c r="Y2281" s="71">
        <f t="shared" si="261"/>
        <v>0.8326394671107411</v>
      </c>
      <c r="Z2281" s="72">
        <v>2410</v>
      </c>
      <c r="AA2281" s="72">
        <v>2418</v>
      </c>
      <c r="AB2281" s="72">
        <v>2404</v>
      </c>
      <c r="AC2281" s="72">
        <v>2418</v>
      </c>
      <c r="AD2281" s="72">
        <v>105700</v>
      </c>
      <c r="AE2281" s="72">
        <v>2418</v>
      </c>
      <c r="AF2281" s="72">
        <v>2418</v>
      </c>
      <c r="AG2281" s="72">
        <v>2407</v>
      </c>
      <c r="AH2281" s="72">
        <v>2410</v>
      </c>
      <c r="AI2281" s="72">
        <v>21400</v>
      </c>
      <c r="AJ2281" s="72">
        <v>2410</v>
      </c>
      <c r="AK2281" s="72">
        <v>2410</v>
      </c>
      <c r="AL2281" s="72">
        <v>2403</v>
      </c>
      <c r="AM2281" s="72">
        <v>2405</v>
      </c>
      <c r="AN2281" s="72">
        <v>10100</v>
      </c>
      <c r="AO2281" s="72">
        <v>2406</v>
      </c>
      <c r="AP2281" s="72">
        <v>2410</v>
      </c>
      <c r="AQ2281" s="72">
        <v>2402</v>
      </c>
      <c r="AR2281" s="72">
        <v>2409</v>
      </c>
      <c r="AS2281" s="72">
        <v>9800</v>
      </c>
      <c r="AT2281" s="72">
        <v>2409</v>
      </c>
      <c r="AU2281" s="72">
        <v>2413</v>
      </c>
      <c r="AV2281" s="72">
        <v>2409</v>
      </c>
      <c r="AW2281" s="72">
        <v>2412</v>
      </c>
      <c r="AX2281" s="72">
        <v>4600</v>
      </c>
      <c r="AY2281" s="72">
        <v>2412</v>
      </c>
      <c r="AZ2281" s="72">
        <v>2418</v>
      </c>
      <c r="BA2281" s="72">
        <v>2409</v>
      </c>
      <c r="BB2281" s="72">
        <v>2410</v>
      </c>
      <c r="BC2281" s="72">
        <v>26500</v>
      </c>
    </row>
    <row r="2282" spans="1:55" s="72" customFormat="1" ht="27">
      <c r="A2282" s="15" t="s">
        <v>18</v>
      </c>
      <c r="B2282" s="30">
        <v>48</v>
      </c>
      <c r="C2282" s="30">
        <v>2410</v>
      </c>
      <c r="D2282" s="10" t="s">
        <v>813</v>
      </c>
      <c r="E2282" s="15" t="s">
        <v>20</v>
      </c>
      <c r="F2282" s="15" t="s">
        <v>1276</v>
      </c>
      <c r="G2282" s="50">
        <v>1681</v>
      </c>
      <c r="H2282" s="50">
        <v>50</v>
      </c>
      <c r="I2282" s="58">
        <v>3.0700000000000002E-2</v>
      </c>
      <c r="J2282" s="50">
        <v>90600</v>
      </c>
      <c r="K2282" s="50">
        <v>1727</v>
      </c>
      <c r="L2282" s="53">
        <v>1648</v>
      </c>
      <c r="M2282" s="63">
        <f t="shared" si="257"/>
        <v>0.58227848101265822</v>
      </c>
      <c r="N2282" s="42" t="str">
        <f>IFERROR(VLOOKUP(C2282, マスタ!$E$2:$G$33, 3, TRUE), "")</f>
        <v>食品</v>
      </c>
      <c r="O2282" s="15" t="str">
        <f>IF(F2282 = "", "", TEXT( WORKDAY(TEXT(LEFT(F2282, FIND("(", F2282) - 1), "yyyy/mm/dd"), 1, マスタ!$A$2:$A$106), "yyyymmdd"))</f>
        <v>20171012</v>
      </c>
      <c r="P2282" s="16">
        <v>43020</v>
      </c>
      <c r="Q2282" s="56">
        <v>1675</v>
      </c>
      <c r="R2282" s="56">
        <v>1675</v>
      </c>
      <c r="S2282" s="56">
        <v>1597</v>
      </c>
      <c r="T2282" s="15" t="str">
        <f t="shared" si="258"/>
        <v>無</v>
      </c>
      <c r="U2282" s="15" t="str">
        <f t="shared" si="259"/>
        <v>有</v>
      </c>
      <c r="V2282" s="67">
        <f t="shared" si="260"/>
        <v>-3.5693039857227493E-3</v>
      </c>
      <c r="W2282" s="17" t="s">
        <v>966</v>
      </c>
      <c r="X2282" s="46">
        <v>-16</v>
      </c>
      <c r="Y2282" s="71">
        <f t="shared" si="261"/>
        <v>-9.5181439619274251</v>
      </c>
      <c r="Z2282" s="72">
        <v>1675</v>
      </c>
      <c r="AA2282" s="72">
        <v>1675</v>
      </c>
      <c r="AB2282" s="72">
        <v>1605</v>
      </c>
      <c r="AC2282" s="72">
        <v>1623</v>
      </c>
      <c r="AD2282" s="72">
        <v>20900</v>
      </c>
      <c r="AE2282" s="72">
        <v>1622</v>
      </c>
      <c r="AF2282" s="72">
        <v>1622</v>
      </c>
      <c r="AG2282" s="72">
        <v>1604</v>
      </c>
      <c r="AH2282" s="72">
        <v>1608</v>
      </c>
      <c r="AI2282" s="72">
        <v>14500</v>
      </c>
      <c r="AJ2282" s="72">
        <v>1607</v>
      </c>
      <c r="AK2282" s="72">
        <v>1616</v>
      </c>
      <c r="AL2282" s="72">
        <v>1602</v>
      </c>
      <c r="AM2282" s="72">
        <v>1606</v>
      </c>
      <c r="AN2282" s="72">
        <v>11100</v>
      </c>
      <c r="AO2282" s="72">
        <v>1609</v>
      </c>
      <c r="AP2282" s="72">
        <v>1619</v>
      </c>
      <c r="AQ2282" s="72">
        <v>1608</v>
      </c>
      <c r="AR2282" s="72">
        <v>1619</v>
      </c>
      <c r="AS2282" s="72">
        <v>4500</v>
      </c>
      <c r="AT2282" s="72">
        <v>1620</v>
      </c>
      <c r="AU2282" s="72">
        <v>1625</v>
      </c>
      <c r="AV2282" s="72">
        <v>1607</v>
      </c>
      <c r="AW2282" s="72">
        <v>1607</v>
      </c>
      <c r="AX2282" s="72">
        <v>5700</v>
      </c>
      <c r="AY2282" s="72">
        <v>1609</v>
      </c>
      <c r="AZ2282" s="72">
        <v>1610</v>
      </c>
      <c r="BA2282" s="72">
        <v>1607</v>
      </c>
      <c r="BB2282" s="72">
        <v>1610</v>
      </c>
      <c r="BC2282" s="72">
        <v>3600</v>
      </c>
    </row>
    <row r="2283" spans="1:55" s="72" customFormat="1" ht="27">
      <c r="A2283" s="15" t="s">
        <v>18</v>
      </c>
      <c r="B2283" s="30">
        <v>1</v>
      </c>
      <c r="C2283" s="30">
        <v>3157</v>
      </c>
      <c r="D2283" s="10" t="s">
        <v>1218</v>
      </c>
      <c r="E2283" s="15" t="s">
        <v>20</v>
      </c>
      <c r="F2283" s="15" t="s">
        <v>1288</v>
      </c>
      <c r="G2283" s="50">
        <v>1905</v>
      </c>
      <c r="H2283" s="50">
        <v>315</v>
      </c>
      <c r="I2283" s="58">
        <v>0.1981</v>
      </c>
      <c r="J2283" s="50">
        <v>371700</v>
      </c>
      <c r="K2283" s="50">
        <v>1990</v>
      </c>
      <c r="L2283" s="53">
        <v>1603</v>
      </c>
      <c r="M2283" s="63">
        <f t="shared" ref="M2283:M2295" si="262">IFERROR((K2283-G2283) / (K2283-L2283), "")</f>
        <v>0.21963824289405684</v>
      </c>
      <c r="N2283" s="42" t="str">
        <f>IFERROR(VLOOKUP(C2283, マスタ!$E$2:$G$33, 3, TRUE), "")</f>
        <v>繊維製品</v>
      </c>
      <c r="O2283" s="15" t="str">
        <f>IF(F2283 = "", "", TEXT( WORKDAY(TEXT(LEFT(F2283, FIND("(", F2283) - 1), "yyyy/mm/dd"), 1, マスタ!$A$2:$A$106), "yyyymmdd"))</f>
        <v>20171016</v>
      </c>
      <c r="P2283" s="16">
        <v>43024</v>
      </c>
      <c r="Q2283" s="56">
        <v>1884</v>
      </c>
      <c r="R2283" s="56">
        <v>1884</v>
      </c>
      <c r="S2283" s="56">
        <v>1712</v>
      </c>
      <c r="T2283" s="15" t="str">
        <f t="shared" ref="T2283:T2295" si="263">IF(Q2283="", "", IF(R2283-Q2283&gt;=ROUNDDOWN(G2283/100, 0), "有", "無"))</f>
        <v>無</v>
      </c>
      <c r="U2283" s="15" t="str">
        <f t="shared" ref="U2283:U2295" si="264">IF(Q2283="", "", IF(Q2283-S2283&gt;=ROUNDDOWN(G2283/100, 0), "有", "無"))</f>
        <v>有</v>
      </c>
      <c r="V2283" s="67">
        <f t="shared" ref="V2283:V2295" si="265">IF(Q2283="", "", Q2283/G2283-1)</f>
        <v>-1.1023622047244053E-2</v>
      </c>
      <c r="W2283" s="17" t="s">
        <v>966</v>
      </c>
      <c r="X2283" s="46">
        <v>-19</v>
      </c>
      <c r="Y2283" s="71">
        <f t="shared" ref="Y2283:Y2295" si="266">IFERROR(X2283/G2283*1000,"")</f>
        <v>-9.9737532808398957</v>
      </c>
      <c r="Z2283" s="72">
        <v>1884</v>
      </c>
      <c r="AA2283" s="72">
        <v>1884</v>
      </c>
      <c r="AB2283" s="72">
        <v>1811</v>
      </c>
      <c r="AC2283" s="72">
        <v>1812</v>
      </c>
      <c r="AD2283" s="72">
        <v>17900</v>
      </c>
      <c r="AE2283" s="72">
        <v>1814</v>
      </c>
      <c r="AF2283" s="72">
        <v>1818</v>
      </c>
      <c r="AG2283" s="72">
        <v>1814</v>
      </c>
      <c r="AH2283" s="72">
        <v>1814</v>
      </c>
      <c r="AI2283" s="72">
        <v>2100</v>
      </c>
      <c r="AJ2283" s="72">
        <v>1813</v>
      </c>
      <c r="AK2283" s="72">
        <v>1816</v>
      </c>
      <c r="AL2283" s="72">
        <v>1775</v>
      </c>
      <c r="AM2283" s="72">
        <v>1777</v>
      </c>
      <c r="AN2283" s="72">
        <v>6400</v>
      </c>
      <c r="AO2283" s="72">
        <v>1777</v>
      </c>
      <c r="AP2283" s="72">
        <v>1787</v>
      </c>
      <c r="AQ2283" s="72">
        <v>1771</v>
      </c>
      <c r="AR2283" s="72">
        <v>1775</v>
      </c>
      <c r="AS2283" s="72">
        <v>1400</v>
      </c>
      <c r="AT2283" s="72">
        <v>1777</v>
      </c>
      <c r="AU2283" s="72">
        <v>1777</v>
      </c>
      <c r="AV2283" s="72">
        <v>1722</v>
      </c>
      <c r="AW2283" s="72">
        <v>1722</v>
      </c>
      <c r="AX2283" s="72">
        <v>6200</v>
      </c>
      <c r="AY2283" s="72">
        <v>1725</v>
      </c>
      <c r="AZ2283" s="72">
        <v>1734</v>
      </c>
      <c r="BA2283" s="72">
        <v>1716</v>
      </c>
      <c r="BB2283" s="72">
        <v>1721</v>
      </c>
      <c r="BC2283" s="72">
        <v>3800</v>
      </c>
    </row>
    <row r="2284" spans="1:55" s="72" customFormat="1" ht="27">
      <c r="A2284" s="15" t="s">
        <v>18</v>
      </c>
      <c r="B2284" s="30">
        <v>3</v>
      </c>
      <c r="C2284" s="30">
        <v>3073</v>
      </c>
      <c r="D2284" s="10" t="s">
        <v>241</v>
      </c>
      <c r="E2284" s="15" t="s">
        <v>20</v>
      </c>
      <c r="F2284" s="15" t="s">
        <v>1288</v>
      </c>
      <c r="G2284" s="50">
        <v>3330</v>
      </c>
      <c r="H2284" s="50">
        <v>504</v>
      </c>
      <c r="I2284" s="58">
        <v>0.17829999999999999</v>
      </c>
      <c r="J2284" s="50">
        <v>142400</v>
      </c>
      <c r="K2284" s="50">
        <v>3330</v>
      </c>
      <c r="L2284" s="53">
        <v>3280</v>
      </c>
      <c r="M2284" s="63">
        <f t="shared" si="262"/>
        <v>0</v>
      </c>
      <c r="N2284" s="42" t="str">
        <f>IFERROR(VLOOKUP(C2284, マスタ!$E$2:$G$33, 3, TRUE), "")</f>
        <v>繊維製品</v>
      </c>
      <c r="O2284" s="15" t="str">
        <f>IF(F2284 = "", "", TEXT( WORKDAY(TEXT(LEFT(F2284, FIND("(", F2284) - 1), "yyyy/mm/dd"), 1, マスタ!$A$2:$A$106), "yyyymmdd"))</f>
        <v>20171016</v>
      </c>
      <c r="P2284" s="16">
        <v>43024</v>
      </c>
      <c r="Q2284" s="56">
        <v>3650</v>
      </c>
      <c r="R2284" s="56">
        <v>3890</v>
      </c>
      <c r="S2284" s="56">
        <v>3420</v>
      </c>
      <c r="T2284" s="15" t="str">
        <f t="shared" si="263"/>
        <v>有</v>
      </c>
      <c r="U2284" s="15" t="str">
        <f t="shared" si="264"/>
        <v>有</v>
      </c>
      <c r="V2284" s="67">
        <f t="shared" si="265"/>
        <v>9.6096096096096151E-2</v>
      </c>
      <c r="W2284" s="17" t="s">
        <v>966</v>
      </c>
      <c r="X2284" s="46">
        <v>-33</v>
      </c>
      <c r="Y2284" s="71">
        <f t="shared" si="266"/>
        <v>-9.9099099099099099</v>
      </c>
      <c r="AD2284" s="72">
        <v>0</v>
      </c>
      <c r="AI2284" s="72">
        <v>0</v>
      </c>
      <c r="AJ2284" s="72">
        <v>3650</v>
      </c>
      <c r="AK2284" s="72">
        <v>3680</v>
      </c>
      <c r="AL2284" s="72">
        <v>3510</v>
      </c>
      <c r="AM2284" s="72">
        <v>3580</v>
      </c>
      <c r="AN2284" s="72">
        <v>99700</v>
      </c>
      <c r="AO2284" s="72">
        <v>3580</v>
      </c>
      <c r="AP2284" s="72">
        <v>3595</v>
      </c>
      <c r="AQ2284" s="72">
        <v>3515</v>
      </c>
      <c r="AR2284" s="72">
        <v>3560</v>
      </c>
      <c r="AS2284" s="72">
        <v>18200</v>
      </c>
      <c r="AT2284" s="72">
        <v>3565</v>
      </c>
      <c r="AU2284" s="72">
        <v>3635</v>
      </c>
      <c r="AV2284" s="72">
        <v>3555</v>
      </c>
      <c r="AW2284" s="72">
        <v>3630</v>
      </c>
      <c r="AX2284" s="72">
        <v>8000</v>
      </c>
      <c r="AY2284" s="72">
        <v>3620</v>
      </c>
      <c r="AZ2284" s="72">
        <v>3665</v>
      </c>
      <c r="BA2284" s="72">
        <v>3615</v>
      </c>
      <c r="BB2284" s="72">
        <v>3625</v>
      </c>
      <c r="BC2284" s="72">
        <v>14400</v>
      </c>
    </row>
    <row r="2285" spans="1:55" s="72" customFormat="1" ht="15">
      <c r="A2285" s="15" t="s">
        <v>18</v>
      </c>
      <c r="B2285" s="30">
        <v>7</v>
      </c>
      <c r="C2285" s="30">
        <v>3678</v>
      </c>
      <c r="D2285" s="10" t="s">
        <v>256</v>
      </c>
      <c r="E2285" s="15" t="s">
        <v>20</v>
      </c>
      <c r="F2285" s="15" t="s">
        <v>1288</v>
      </c>
      <c r="G2285" s="50">
        <v>2971</v>
      </c>
      <c r="H2285" s="50">
        <v>261</v>
      </c>
      <c r="I2285" s="58">
        <v>9.6299999999999997E-2</v>
      </c>
      <c r="J2285" s="50">
        <v>978100</v>
      </c>
      <c r="K2285" s="50">
        <v>3120</v>
      </c>
      <c r="L2285" s="53">
        <v>2798</v>
      </c>
      <c r="M2285" s="63">
        <f t="shared" si="262"/>
        <v>0.46273291925465837</v>
      </c>
      <c r="N2285" s="42" t="str">
        <f>IFERROR(VLOOKUP(C2285, マスタ!$E$2:$G$33, 3, TRUE), "")</f>
        <v>36</v>
      </c>
      <c r="O2285" s="15" t="str">
        <f>IF(F2285 = "", "", TEXT( WORKDAY(TEXT(LEFT(F2285, FIND("(", F2285) - 1), "yyyy/mm/dd"), 1, マスタ!$A$2:$A$106), "yyyymmdd"))</f>
        <v>20171016</v>
      </c>
      <c r="P2285" s="16">
        <v>43024</v>
      </c>
      <c r="Q2285" s="56">
        <v>2997</v>
      </c>
      <c r="R2285" s="56">
        <v>3050</v>
      </c>
      <c r="S2285" s="56">
        <v>2910</v>
      </c>
      <c r="T2285" s="15" t="str">
        <f t="shared" si="263"/>
        <v>有</v>
      </c>
      <c r="U2285" s="15" t="str">
        <f t="shared" si="264"/>
        <v>有</v>
      </c>
      <c r="V2285" s="67">
        <f t="shared" si="265"/>
        <v>8.7512622012790864E-3</v>
      </c>
      <c r="W2285" s="17" t="s">
        <v>966</v>
      </c>
      <c r="X2285" s="46">
        <v>-29</v>
      </c>
      <c r="Y2285" s="71">
        <f t="shared" si="266"/>
        <v>-9.7610232245035338</v>
      </c>
      <c r="Z2285" s="72">
        <v>2997</v>
      </c>
      <c r="AA2285" s="72">
        <v>2997</v>
      </c>
      <c r="AB2285" s="72">
        <v>2957</v>
      </c>
      <c r="AC2285" s="72">
        <v>2964</v>
      </c>
      <c r="AD2285" s="72">
        <v>42600</v>
      </c>
      <c r="AE2285" s="72">
        <v>2967</v>
      </c>
      <c r="AF2285" s="72">
        <v>2975</v>
      </c>
      <c r="AG2285" s="72">
        <v>2910</v>
      </c>
      <c r="AH2285" s="72">
        <v>2959</v>
      </c>
      <c r="AI2285" s="72">
        <v>20700</v>
      </c>
      <c r="AJ2285" s="72">
        <v>2959</v>
      </c>
      <c r="AK2285" s="72">
        <v>2984</v>
      </c>
      <c r="AL2285" s="72">
        <v>2951</v>
      </c>
      <c r="AM2285" s="72">
        <v>2982</v>
      </c>
      <c r="AN2285" s="72">
        <v>10900</v>
      </c>
      <c r="AO2285" s="72">
        <v>2986</v>
      </c>
      <c r="AP2285" s="72">
        <v>3050</v>
      </c>
      <c r="AQ2285" s="72">
        <v>2976</v>
      </c>
      <c r="AR2285" s="72">
        <v>2997</v>
      </c>
      <c r="AS2285" s="72">
        <v>29800</v>
      </c>
      <c r="AT2285" s="72">
        <v>2997</v>
      </c>
      <c r="AU2285" s="72">
        <v>2997</v>
      </c>
      <c r="AV2285" s="72">
        <v>2977</v>
      </c>
      <c r="AW2285" s="72">
        <v>2989</v>
      </c>
      <c r="AX2285" s="72">
        <v>4500</v>
      </c>
      <c r="AY2285" s="72">
        <v>2989</v>
      </c>
      <c r="AZ2285" s="72">
        <v>3020</v>
      </c>
      <c r="BA2285" s="72">
        <v>2989</v>
      </c>
      <c r="BB2285" s="72">
        <v>3000</v>
      </c>
      <c r="BC2285" s="72">
        <v>9400</v>
      </c>
    </row>
    <row r="2286" spans="1:55" s="72" customFormat="1" ht="15">
      <c r="A2286" s="15" t="s">
        <v>18</v>
      </c>
      <c r="B2286" s="30">
        <v>8</v>
      </c>
      <c r="C2286" s="30">
        <v>8237</v>
      </c>
      <c r="D2286" s="10" t="s">
        <v>1289</v>
      </c>
      <c r="E2286" s="15" t="s">
        <v>20</v>
      </c>
      <c r="F2286" s="15" t="s">
        <v>1288</v>
      </c>
      <c r="G2286" s="50">
        <v>1109</v>
      </c>
      <c r="H2286" s="50">
        <v>82</v>
      </c>
      <c r="I2286" s="58">
        <v>7.9799999999999996E-2</v>
      </c>
      <c r="J2286" s="50">
        <v>711500</v>
      </c>
      <c r="K2286" s="50">
        <v>1122</v>
      </c>
      <c r="L2286" s="53">
        <v>1046</v>
      </c>
      <c r="M2286" s="63">
        <f t="shared" si="262"/>
        <v>0.17105263157894737</v>
      </c>
      <c r="N2286" s="42" t="str">
        <f>IFERROR(VLOOKUP(C2286, マスタ!$E$2:$G$33, 3, TRUE), "")</f>
        <v>商業</v>
      </c>
      <c r="O2286" s="15" t="str">
        <f>IF(F2286 = "", "", TEXT( WORKDAY(TEXT(LEFT(F2286, FIND("(", F2286) - 1), "yyyy/mm/dd"), 1, マスタ!$A$2:$A$106), "yyyymmdd"))</f>
        <v>20171016</v>
      </c>
      <c r="P2286" s="16">
        <v>43024</v>
      </c>
      <c r="Q2286" s="56">
        <v>1115</v>
      </c>
      <c r="R2286" s="56">
        <v>1115</v>
      </c>
      <c r="S2286" s="56">
        <v>1069</v>
      </c>
      <c r="T2286" s="15" t="str">
        <f t="shared" si="263"/>
        <v>無</v>
      </c>
      <c r="U2286" s="15" t="str">
        <f t="shared" si="264"/>
        <v>有</v>
      </c>
      <c r="V2286" s="67">
        <f t="shared" si="265"/>
        <v>5.4102795311090635E-3</v>
      </c>
      <c r="W2286" s="17" t="s">
        <v>966</v>
      </c>
      <c r="X2286" s="46">
        <v>-11</v>
      </c>
      <c r="Y2286" s="71">
        <f t="shared" si="266"/>
        <v>-9.918845807033362</v>
      </c>
      <c r="Z2286" s="72">
        <v>1115</v>
      </c>
      <c r="AA2286" s="72">
        <v>1115</v>
      </c>
      <c r="AB2286" s="72">
        <v>1086</v>
      </c>
      <c r="AC2286" s="72">
        <v>1089</v>
      </c>
      <c r="AD2286" s="72">
        <v>59400</v>
      </c>
      <c r="AE2286" s="72">
        <v>1089</v>
      </c>
      <c r="AF2286" s="72">
        <v>1089</v>
      </c>
      <c r="AG2286" s="72">
        <v>1069</v>
      </c>
      <c r="AH2286" s="72">
        <v>1083</v>
      </c>
      <c r="AI2286" s="72">
        <v>23900</v>
      </c>
      <c r="AJ2286" s="72">
        <v>1084</v>
      </c>
      <c r="AK2286" s="72">
        <v>1091</v>
      </c>
      <c r="AL2286" s="72">
        <v>1083</v>
      </c>
      <c r="AM2286" s="72">
        <v>1091</v>
      </c>
      <c r="AN2286" s="72">
        <v>3900</v>
      </c>
      <c r="AO2286" s="72">
        <v>1089</v>
      </c>
      <c r="AP2286" s="72">
        <v>1098</v>
      </c>
      <c r="AQ2286" s="72">
        <v>1089</v>
      </c>
      <c r="AR2286" s="72">
        <v>1093</v>
      </c>
      <c r="AS2286" s="72">
        <v>5800</v>
      </c>
      <c r="AT2286" s="72">
        <v>1093</v>
      </c>
      <c r="AU2286" s="72">
        <v>1094</v>
      </c>
      <c r="AV2286" s="72">
        <v>1092</v>
      </c>
      <c r="AW2286" s="72">
        <v>1092</v>
      </c>
      <c r="AX2286" s="72">
        <v>3700</v>
      </c>
      <c r="AY2286" s="72">
        <v>1092</v>
      </c>
      <c r="AZ2286" s="72">
        <v>1093</v>
      </c>
      <c r="BA2286" s="72">
        <v>1092</v>
      </c>
      <c r="BB2286" s="72">
        <v>1093</v>
      </c>
      <c r="BC2286" s="72">
        <v>2500</v>
      </c>
    </row>
    <row r="2287" spans="1:55" s="72" customFormat="1" ht="15">
      <c r="A2287" s="15" t="s">
        <v>18</v>
      </c>
      <c r="B2287" s="30">
        <v>9</v>
      </c>
      <c r="C2287" s="30">
        <v>7581</v>
      </c>
      <c r="D2287" s="10" t="s">
        <v>198</v>
      </c>
      <c r="E2287" s="15" t="s">
        <v>20</v>
      </c>
      <c r="F2287" s="15" t="s">
        <v>1288</v>
      </c>
      <c r="G2287" s="50">
        <v>3735</v>
      </c>
      <c r="H2287" s="50">
        <v>250</v>
      </c>
      <c r="I2287" s="58">
        <v>7.17E-2</v>
      </c>
      <c r="J2287" s="50">
        <v>1343600</v>
      </c>
      <c r="K2287" s="50">
        <v>3760</v>
      </c>
      <c r="L2287" s="53">
        <v>3590</v>
      </c>
      <c r="M2287" s="63">
        <f t="shared" si="262"/>
        <v>0.14705882352941177</v>
      </c>
      <c r="N2287" s="42" t="str">
        <f>IFERROR(VLOOKUP(C2287, マスタ!$E$2:$G$33, 3, TRUE), "")</f>
        <v>75</v>
      </c>
      <c r="O2287" s="15" t="str">
        <f>IF(F2287 = "", "", TEXT( WORKDAY(TEXT(LEFT(F2287, FIND("(", F2287) - 1), "yyyy/mm/dd"), 1, マスタ!$A$2:$A$106), "yyyymmdd"))</f>
        <v>20171016</v>
      </c>
      <c r="P2287" s="16">
        <v>43024</v>
      </c>
      <c r="Q2287" s="56">
        <v>3750</v>
      </c>
      <c r="R2287" s="56">
        <v>3760</v>
      </c>
      <c r="S2287" s="56">
        <v>3655</v>
      </c>
      <c r="T2287" s="15" t="str">
        <f t="shared" si="263"/>
        <v>無</v>
      </c>
      <c r="U2287" s="15" t="str">
        <f t="shared" si="264"/>
        <v>有</v>
      </c>
      <c r="V2287" s="67">
        <f t="shared" si="265"/>
        <v>4.0160642570281624E-3</v>
      </c>
      <c r="W2287" s="17" t="s">
        <v>966</v>
      </c>
      <c r="X2287" s="46">
        <v>-37</v>
      </c>
      <c r="Y2287" s="71">
        <f t="shared" si="266"/>
        <v>-9.9062918340026762</v>
      </c>
      <c r="Z2287" s="72">
        <v>3750</v>
      </c>
      <c r="AA2287" s="72">
        <v>3755</v>
      </c>
      <c r="AB2287" s="72">
        <v>3725</v>
      </c>
      <c r="AC2287" s="72">
        <v>3725</v>
      </c>
      <c r="AD2287" s="72">
        <v>63700</v>
      </c>
      <c r="AE2287" s="72">
        <v>3725</v>
      </c>
      <c r="AF2287" s="72">
        <v>3730</v>
      </c>
      <c r="AG2287" s="72">
        <v>3705</v>
      </c>
      <c r="AH2287" s="72">
        <v>3710</v>
      </c>
      <c r="AI2287" s="72">
        <v>16300</v>
      </c>
      <c r="AJ2287" s="72">
        <v>3710</v>
      </c>
      <c r="AK2287" s="72">
        <v>3715</v>
      </c>
      <c r="AL2287" s="72">
        <v>3695</v>
      </c>
      <c r="AM2287" s="72">
        <v>3705</v>
      </c>
      <c r="AN2287" s="72">
        <v>12600</v>
      </c>
      <c r="AO2287" s="72">
        <v>3705</v>
      </c>
      <c r="AP2287" s="72">
        <v>3740</v>
      </c>
      <c r="AQ2287" s="72">
        <v>3705</v>
      </c>
      <c r="AR2287" s="72">
        <v>3740</v>
      </c>
      <c r="AS2287" s="72">
        <v>10600</v>
      </c>
      <c r="AT2287" s="72">
        <v>3740</v>
      </c>
      <c r="AU2287" s="72">
        <v>3755</v>
      </c>
      <c r="AV2287" s="72">
        <v>3735</v>
      </c>
      <c r="AW2287" s="72">
        <v>3755</v>
      </c>
      <c r="AX2287" s="72">
        <v>13400</v>
      </c>
      <c r="AY2287" s="72">
        <v>3755</v>
      </c>
      <c r="AZ2287" s="72">
        <v>3760</v>
      </c>
      <c r="BA2287" s="72">
        <v>3745</v>
      </c>
      <c r="BB2287" s="72">
        <v>3745</v>
      </c>
      <c r="BC2287" s="72">
        <v>10800</v>
      </c>
    </row>
    <row r="2288" spans="1:55" s="72" customFormat="1" ht="15">
      <c r="A2288" s="15" t="s">
        <v>18</v>
      </c>
      <c r="B2288" s="30">
        <v>11</v>
      </c>
      <c r="C2288" s="30">
        <v>6203</v>
      </c>
      <c r="D2288" s="10" t="s">
        <v>1240</v>
      </c>
      <c r="E2288" s="15" t="s">
        <v>20</v>
      </c>
      <c r="F2288" s="15" t="s">
        <v>1288</v>
      </c>
      <c r="G2288" s="50">
        <v>2096</v>
      </c>
      <c r="H2288" s="50">
        <v>139</v>
      </c>
      <c r="I2288" s="58">
        <v>7.0999999999999994E-2</v>
      </c>
      <c r="J2288" s="50">
        <v>15474700</v>
      </c>
      <c r="K2288" s="50">
        <v>2280</v>
      </c>
      <c r="L2288" s="53">
        <v>1914</v>
      </c>
      <c r="M2288" s="63">
        <f t="shared" si="262"/>
        <v>0.50273224043715847</v>
      </c>
      <c r="N2288" s="42" t="str">
        <f>IFERROR(VLOOKUP(C2288, マスタ!$E$2:$G$33, 3, TRUE), "")</f>
        <v>機械</v>
      </c>
      <c r="O2288" s="15" t="str">
        <f>IF(F2288 = "", "", TEXT( WORKDAY(TEXT(LEFT(F2288, FIND("(", F2288) - 1), "yyyy/mm/dd"), 1, マスタ!$A$2:$A$106), "yyyymmdd"))</f>
        <v>20171016</v>
      </c>
      <c r="P2288" s="16">
        <v>43024</v>
      </c>
      <c r="Q2288" s="56">
        <v>2385</v>
      </c>
      <c r="R2288" s="56">
        <v>2596</v>
      </c>
      <c r="S2288" s="56">
        <v>2321</v>
      </c>
      <c r="T2288" s="15" t="str">
        <f t="shared" si="263"/>
        <v>有</v>
      </c>
      <c r="U2288" s="15" t="str">
        <f t="shared" si="264"/>
        <v>有</v>
      </c>
      <c r="V2288" s="67">
        <f t="shared" si="265"/>
        <v>0.13788167938931295</v>
      </c>
      <c r="W2288" s="17" t="s">
        <v>966</v>
      </c>
      <c r="X2288" s="46">
        <v>-20</v>
      </c>
      <c r="Y2288" s="71">
        <f t="shared" si="266"/>
        <v>-9.5419847328244281</v>
      </c>
      <c r="AD2288" s="72">
        <v>0</v>
      </c>
      <c r="AI2288" s="72">
        <v>0</v>
      </c>
      <c r="AN2288" s="72">
        <v>0</v>
      </c>
      <c r="AO2288" s="72">
        <v>2385</v>
      </c>
      <c r="AP2288" s="72">
        <v>2425</v>
      </c>
      <c r="AQ2288" s="72">
        <v>2342</v>
      </c>
      <c r="AR2288" s="72">
        <v>2403</v>
      </c>
      <c r="AS2288" s="72">
        <v>1166300</v>
      </c>
      <c r="AT2288" s="72">
        <v>2409</v>
      </c>
      <c r="AU2288" s="72">
        <v>2412</v>
      </c>
      <c r="AV2288" s="72">
        <v>2360</v>
      </c>
      <c r="AW2288" s="72">
        <v>2403</v>
      </c>
      <c r="AX2288" s="72">
        <v>376100</v>
      </c>
      <c r="AY2288" s="72">
        <v>2405</v>
      </c>
      <c r="AZ2288" s="72">
        <v>2414</v>
      </c>
      <c r="BA2288" s="72">
        <v>2321</v>
      </c>
      <c r="BB2288" s="72">
        <v>2345</v>
      </c>
      <c r="BC2288" s="72">
        <v>388000</v>
      </c>
    </row>
    <row r="2289" spans="1:55" s="72" customFormat="1" ht="15">
      <c r="A2289" s="15" t="s">
        <v>18</v>
      </c>
      <c r="B2289" s="30">
        <v>13</v>
      </c>
      <c r="C2289" s="30">
        <v>3978</v>
      </c>
      <c r="D2289" s="10" t="s">
        <v>51</v>
      </c>
      <c r="E2289" s="15" t="s">
        <v>20</v>
      </c>
      <c r="F2289" s="15" t="s">
        <v>1288</v>
      </c>
      <c r="G2289" s="50">
        <v>3160</v>
      </c>
      <c r="H2289" s="50">
        <v>190</v>
      </c>
      <c r="I2289" s="58">
        <v>6.4000000000000001E-2</v>
      </c>
      <c r="J2289" s="50">
        <v>487800</v>
      </c>
      <c r="K2289" s="50">
        <v>3175</v>
      </c>
      <c r="L2289" s="53">
        <v>2966</v>
      </c>
      <c r="M2289" s="63">
        <f t="shared" si="262"/>
        <v>7.1770334928229665E-2</v>
      </c>
      <c r="N2289" s="42" t="str">
        <f>IFERROR(VLOOKUP(C2289, マスタ!$E$2:$G$33, 3, TRUE), "")</f>
        <v>パルプ・紙</v>
      </c>
      <c r="O2289" s="15" t="str">
        <f>IF(F2289 = "", "", TEXT( WORKDAY(TEXT(LEFT(F2289, FIND("(", F2289) - 1), "yyyy/mm/dd"), 1, マスタ!$A$2:$A$106), "yyyymmdd"))</f>
        <v>20171016</v>
      </c>
      <c r="P2289" s="16">
        <v>43024</v>
      </c>
      <c r="Q2289" s="56">
        <v>3160</v>
      </c>
      <c r="R2289" s="56">
        <v>3180</v>
      </c>
      <c r="S2289" s="56">
        <v>3035</v>
      </c>
      <c r="T2289" s="15" t="str">
        <f t="shared" si="263"/>
        <v>無</v>
      </c>
      <c r="U2289" s="15" t="str">
        <f t="shared" si="264"/>
        <v>有</v>
      </c>
      <c r="V2289" s="67">
        <f t="shared" si="265"/>
        <v>0</v>
      </c>
      <c r="W2289" s="17" t="s">
        <v>966</v>
      </c>
      <c r="X2289" s="46">
        <v>-31</v>
      </c>
      <c r="Y2289" s="71">
        <f t="shared" si="266"/>
        <v>-9.8101265822784818</v>
      </c>
      <c r="Z2289" s="72">
        <v>3160</v>
      </c>
      <c r="AA2289" s="72">
        <v>3180</v>
      </c>
      <c r="AB2289" s="72">
        <v>3115</v>
      </c>
      <c r="AC2289" s="72">
        <v>3125</v>
      </c>
      <c r="AD2289" s="72">
        <v>31100</v>
      </c>
      <c r="AE2289" s="72">
        <v>3120</v>
      </c>
      <c r="AF2289" s="72">
        <v>3140</v>
      </c>
      <c r="AG2289" s="72">
        <v>3110</v>
      </c>
      <c r="AH2289" s="72">
        <v>3125</v>
      </c>
      <c r="AI2289" s="72">
        <v>7600</v>
      </c>
      <c r="AJ2289" s="72">
        <v>3130</v>
      </c>
      <c r="AK2289" s="72">
        <v>3175</v>
      </c>
      <c r="AL2289" s="72">
        <v>3125</v>
      </c>
      <c r="AM2289" s="72">
        <v>3160</v>
      </c>
      <c r="AN2289" s="72">
        <v>15300</v>
      </c>
      <c r="AO2289" s="72">
        <v>3165</v>
      </c>
      <c r="AP2289" s="72">
        <v>3170</v>
      </c>
      <c r="AQ2289" s="72">
        <v>3140</v>
      </c>
      <c r="AR2289" s="72">
        <v>3140</v>
      </c>
      <c r="AS2289" s="72">
        <v>8400</v>
      </c>
      <c r="AT2289" s="72">
        <v>3145</v>
      </c>
      <c r="AU2289" s="72">
        <v>3145</v>
      </c>
      <c r="AV2289" s="72">
        <v>3120</v>
      </c>
      <c r="AW2289" s="72">
        <v>3130</v>
      </c>
      <c r="AX2289" s="72">
        <v>6900</v>
      </c>
      <c r="AY2289" s="72">
        <v>3120</v>
      </c>
      <c r="AZ2289" s="72">
        <v>3130</v>
      </c>
      <c r="BA2289" s="72">
        <v>3120</v>
      </c>
      <c r="BB2289" s="72">
        <v>3125</v>
      </c>
      <c r="BC2289" s="72">
        <v>2000</v>
      </c>
    </row>
    <row r="2290" spans="1:55" s="72" customFormat="1" ht="15">
      <c r="A2290" s="15" t="s">
        <v>18</v>
      </c>
      <c r="B2290" s="30">
        <v>14</v>
      </c>
      <c r="C2290" s="30">
        <v>3963</v>
      </c>
      <c r="D2290" s="10" t="s">
        <v>1216</v>
      </c>
      <c r="E2290" s="15" t="s">
        <v>20</v>
      </c>
      <c r="F2290" s="15" t="s">
        <v>1288</v>
      </c>
      <c r="G2290" s="50">
        <v>1986</v>
      </c>
      <c r="H2290" s="50">
        <v>116</v>
      </c>
      <c r="I2290" s="58">
        <v>6.2E-2</v>
      </c>
      <c r="J2290" s="50">
        <v>212300</v>
      </c>
      <c r="K2290" s="50">
        <v>2046</v>
      </c>
      <c r="L2290" s="53">
        <v>1897</v>
      </c>
      <c r="M2290" s="63">
        <f t="shared" si="262"/>
        <v>0.40268456375838924</v>
      </c>
      <c r="N2290" s="42" t="str">
        <f>IFERROR(VLOOKUP(C2290, マスタ!$E$2:$G$33, 3, TRUE), "")</f>
        <v>パルプ・紙</v>
      </c>
      <c r="O2290" s="15" t="str">
        <f>IF(F2290 = "", "", TEXT( WORKDAY(TEXT(LEFT(F2290, FIND("(", F2290) - 1), "yyyy/mm/dd"), 1, マスタ!$A$2:$A$106), "yyyymmdd"))</f>
        <v>20171016</v>
      </c>
      <c r="P2290" s="16">
        <v>43024</v>
      </c>
      <c r="Q2290" s="56">
        <v>1986</v>
      </c>
      <c r="R2290" s="56">
        <v>1986</v>
      </c>
      <c r="S2290" s="56">
        <v>1906</v>
      </c>
      <c r="T2290" s="15" t="str">
        <f t="shared" si="263"/>
        <v>無</v>
      </c>
      <c r="U2290" s="15" t="str">
        <f t="shared" si="264"/>
        <v>有</v>
      </c>
      <c r="V2290" s="67">
        <f t="shared" si="265"/>
        <v>0</v>
      </c>
      <c r="W2290" s="17" t="s">
        <v>966</v>
      </c>
      <c r="X2290" s="46">
        <v>-19</v>
      </c>
      <c r="Y2290" s="71">
        <f t="shared" si="266"/>
        <v>-9.5669687814702922</v>
      </c>
      <c r="Z2290" s="72">
        <v>1986</v>
      </c>
      <c r="AA2290" s="72">
        <v>1986</v>
      </c>
      <c r="AB2290" s="72">
        <v>1958</v>
      </c>
      <c r="AC2290" s="72">
        <v>1970</v>
      </c>
      <c r="AD2290" s="72">
        <v>9900</v>
      </c>
      <c r="AE2290" s="72">
        <v>1970</v>
      </c>
      <c r="AF2290" s="72">
        <v>1970</v>
      </c>
      <c r="AG2290" s="72">
        <v>1960</v>
      </c>
      <c r="AH2290" s="72">
        <v>1962</v>
      </c>
      <c r="AI2290" s="72">
        <v>800</v>
      </c>
      <c r="AJ2290" s="72">
        <v>1966</v>
      </c>
      <c r="AK2290" s="72">
        <v>1966</v>
      </c>
      <c r="AL2290" s="72">
        <v>1938</v>
      </c>
      <c r="AM2290" s="72">
        <v>1938</v>
      </c>
      <c r="AN2290" s="72">
        <v>3700</v>
      </c>
      <c r="AO2290" s="72">
        <v>1942</v>
      </c>
      <c r="AP2290" s="72">
        <v>1945</v>
      </c>
      <c r="AQ2290" s="72">
        <v>1935</v>
      </c>
      <c r="AR2290" s="72">
        <v>1935</v>
      </c>
      <c r="AS2290" s="72">
        <v>1200</v>
      </c>
      <c r="AT2290" s="72">
        <v>1933</v>
      </c>
      <c r="AU2290" s="72">
        <v>1942</v>
      </c>
      <c r="AV2290" s="72">
        <v>1906</v>
      </c>
      <c r="AW2290" s="72">
        <v>1912</v>
      </c>
      <c r="AX2290" s="72">
        <v>6300</v>
      </c>
      <c r="AY2290" s="72">
        <v>1921</v>
      </c>
      <c r="AZ2290" s="72">
        <v>1940</v>
      </c>
      <c r="BA2290" s="72">
        <v>1920</v>
      </c>
      <c r="BB2290" s="72">
        <v>1928</v>
      </c>
      <c r="BC2290" s="72">
        <v>1100</v>
      </c>
    </row>
    <row r="2291" spans="1:55" s="72" customFormat="1" ht="15">
      <c r="A2291" s="15" t="s">
        <v>18</v>
      </c>
      <c r="B2291" s="30">
        <v>15</v>
      </c>
      <c r="C2291" s="30">
        <v>7240</v>
      </c>
      <c r="D2291" s="10" t="s">
        <v>243</v>
      </c>
      <c r="E2291" s="15" t="s">
        <v>20</v>
      </c>
      <c r="F2291" s="15" t="s">
        <v>1288</v>
      </c>
      <c r="G2291" s="50">
        <v>2739</v>
      </c>
      <c r="H2291" s="50">
        <v>155</v>
      </c>
      <c r="I2291" s="58">
        <v>0.06</v>
      </c>
      <c r="J2291" s="50">
        <v>1349600</v>
      </c>
      <c r="K2291" s="50">
        <v>2744</v>
      </c>
      <c r="L2291" s="53">
        <v>2662</v>
      </c>
      <c r="M2291" s="63">
        <f t="shared" si="262"/>
        <v>6.097560975609756E-2</v>
      </c>
      <c r="N2291" s="42" t="str">
        <f>IFERROR(VLOOKUP(C2291, マスタ!$E$2:$G$33, 3, TRUE), "")</f>
        <v>輸送用機械</v>
      </c>
      <c r="O2291" s="15" t="str">
        <f>IF(F2291 = "", "", TEXT( WORKDAY(TEXT(LEFT(F2291, FIND("(", F2291) - 1), "yyyy/mm/dd"), 1, マスタ!$A$2:$A$106), "yyyymmdd"))</f>
        <v>20171016</v>
      </c>
      <c r="P2291" s="16">
        <v>43024</v>
      </c>
      <c r="Q2291" s="56">
        <v>2730</v>
      </c>
      <c r="R2291" s="56">
        <v>2734</v>
      </c>
      <c r="S2291" s="56">
        <v>2679</v>
      </c>
      <c r="T2291" s="15" t="str">
        <f t="shared" si="263"/>
        <v>無</v>
      </c>
      <c r="U2291" s="15" t="str">
        <f t="shared" si="264"/>
        <v>有</v>
      </c>
      <c r="V2291" s="67">
        <f t="shared" si="265"/>
        <v>-3.2858707557502642E-3</v>
      </c>
      <c r="W2291" s="17" t="s">
        <v>969</v>
      </c>
      <c r="X2291" s="46">
        <v>-13</v>
      </c>
      <c r="Y2291" s="71">
        <f t="shared" si="266"/>
        <v>-4.7462577583059513</v>
      </c>
      <c r="Z2291" s="72">
        <v>2730</v>
      </c>
      <c r="AA2291" s="72">
        <v>2734</v>
      </c>
      <c r="AB2291" s="72">
        <v>2715</v>
      </c>
      <c r="AC2291" s="72">
        <v>2734</v>
      </c>
      <c r="AD2291" s="72">
        <v>36400</v>
      </c>
      <c r="AE2291" s="72">
        <v>2733</v>
      </c>
      <c r="AF2291" s="72">
        <v>2733</v>
      </c>
      <c r="AG2291" s="72">
        <v>2719</v>
      </c>
      <c r="AH2291" s="72">
        <v>2727</v>
      </c>
      <c r="AI2291" s="72">
        <v>12500</v>
      </c>
      <c r="AJ2291" s="72">
        <v>2726</v>
      </c>
      <c r="AK2291" s="72">
        <v>2731</v>
      </c>
      <c r="AL2291" s="72">
        <v>2725</v>
      </c>
      <c r="AM2291" s="72">
        <v>2728</v>
      </c>
      <c r="AN2291" s="72">
        <v>5900</v>
      </c>
      <c r="AO2291" s="72">
        <v>2728</v>
      </c>
      <c r="AP2291" s="72">
        <v>2728</v>
      </c>
      <c r="AQ2291" s="72">
        <v>2722</v>
      </c>
      <c r="AR2291" s="72">
        <v>2723</v>
      </c>
      <c r="AS2291" s="72">
        <v>8100</v>
      </c>
      <c r="AT2291" s="72">
        <v>2722</v>
      </c>
      <c r="AU2291" s="72">
        <v>2722</v>
      </c>
      <c r="AV2291" s="72">
        <v>2717</v>
      </c>
      <c r="AW2291" s="72">
        <v>2717</v>
      </c>
      <c r="AX2291" s="72">
        <v>8200</v>
      </c>
      <c r="AY2291" s="72">
        <v>2717</v>
      </c>
      <c r="AZ2291" s="72">
        <v>2719</v>
      </c>
      <c r="BA2291" s="72">
        <v>2716</v>
      </c>
      <c r="BB2291" s="72">
        <v>2717</v>
      </c>
      <c r="BC2291" s="72">
        <v>8900</v>
      </c>
    </row>
    <row r="2292" spans="1:55" s="72" customFormat="1" ht="15">
      <c r="A2292" s="15" t="s">
        <v>18</v>
      </c>
      <c r="B2292" s="30">
        <v>16</v>
      </c>
      <c r="C2292" s="30">
        <v>2168</v>
      </c>
      <c r="D2292" s="10" t="s">
        <v>169</v>
      </c>
      <c r="E2292" s="15" t="s">
        <v>20</v>
      </c>
      <c r="F2292" s="15" t="s">
        <v>1288</v>
      </c>
      <c r="G2292" s="50">
        <v>1550</v>
      </c>
      <c r="H2292" s="50">
        <v>86</v>
      </c>
      <c r="I2292" s="58">
        <v>5.8700000000000002E-2</v>
      </c>
      <c r="J2292" s="50">
        <v>737800</v>
      </c>
      <c r="K2292" s="50">
        <v>1582</v>
      </c>
      <c r="L2292" s="53">
        <v>1444</v>
      </c>
      <c r="M2292" s="63">
        <f t="shared" si="262"/>
        <v>0.2318840579710145</v>
      </c>
      <c r="N2292" s="42" t="str">
        <f>IFERROR(VLOOKUP(C2292, マスタ!$E$2:$G$33, 3, TRUE), "")</f>
        <v>食品</v>
      </c>
      <c r="O2292" s="15" t="str">
        <f>IF(F2292 = "", "", TEXT( WORKDAY(TEXT(LEFT(F2292, FIND("(", F2292) - 1), "yyyy/mm/dd"), 1, マスタ!$A$2:$A$106), "yyyymmdd"))</f>
        <v>20171016</v>
      </c>
      <c r="P2292" s="16">
        <v>43024</v>
      </c>
      <c r="Q2292" s="56">
        <v>1558</v>
      </c>
      <c r="R2292" s="56">
        <v>1593</v>
      </c>
      <c r="S2292" s="56">
        <v>1551</v>
      </c>
      <c r="T2292" s="15" t="str">
        <f t="shared" si="263"/>
        <v>有</v>
      </c>
      <c r="U2292" s="15" t="str">
        <f t="shared" si="264"/>
        <v>無</v>
      </c>
      <c r="V2292" s="67">
        <f t="shared" si="265"/>
        <v>5.1612903225806139E-3</v>
      </c>
      <c r="W2292" s="17" t="s">
        <v>968</v>
      </c>
      <c r="X2292" s="46">
        <v>31</v>
      </c>
      <c r="Y2292" s="71">
        <f t="shared" si="266"/>
        <v>20</v>
      </c>
      <c r="Z2292" s="72">
        <v>1558</v>
      </c>
      <c r="AA2292" s="72">
        <v>1575</v>
      </c>
      <c r="AB2292" s="72">
        <v>1552</v>
      </c>
      <c r="AC2292" s="72">
        <v>1573</v>
      </c>
      <c r="AD2292" s="72">
        <v>40900</v>
      </c>
      <c r="AE2292" s="72">
        <v>1574</v>
      </c>
      <c r="AF2292" s="72">
        <v>1578</v>
      </c>
      <c r="AG2292" s="72">
        <v>1570</v>
      </c>
      <c r="AH2292" s="72">
        <v>1577</v>
      </c>
      <c r="AI2292" s="72">
        <v>14500</v>
      </c>
      <c r="AJ2292" s="72">
        <v>1578</v>
      </c>
      <c r="AK2292" s="72">
        <v>1593</v>
      </c>
      <c r="AL2292" s="72">
        <v>1571</v>
      </c>
      <c r="AM2292" s="72">
        <v>1577</v>
      </c>
      <c r="AN2292" s="72">
        <v>29400</v>
      </c>
      <c r="AO2292" s="72">
        <v>1576</v>
      </c>
      <c r="AP2292" s="72">
        <v>1584</v>
      </c>
      <c r="AQ2292" s="72">
        <v>1576</v>
      </c>
      <c r="AR2292" s="72">
        <v>1582</v>
      </c>
      <c r="AS2292" s="72">
        <v>9200</v>
      </c>
      <c r="AT2292" s="72">
        <v>1581</v>
      </c>
      <c r="AU2292" s="72">
        <v>1581</v>
      </c>
      <c r="AV2292" s="72">
        <v>1562</v>
      </c>
      <c r="AW2292" s="72">
        <v>1562</v>
      </c>
      <c r="AX2292" s="72">
        <v>25000</v>
      </c>
      <c r="AY2292" s="72">
        <v>1562</v>
      </c>
      <c r="AZ2292" s="72">
        <v>1568</v>
      </c>
      <c r="BA2292" s="72">
        <v>1557</v>
      </c>
      <c r="BB2292" s="72">
        <v>1564</v>
      </c>
      <c r="BC2292" s="72">
        <v>14900</v>
      </c>
    </row>
    <row r="2293" spans="1:55" s="72" customFormat="1" ht="15">
      <c r="A2293" s="15" t="s">
        <v>18</v>
      </c>
      <c r="B2293" s="30">
        <v>18</v>
      </c>
      <c r="C2293" s="30">
        <v>3436</v>
      </c>
      <c r="D2293" s="10" t="s">
        <v>89</v>
      </c>
      <c r="E2293" s="15" t="s">
        <v>20</v>
      </c>
      <c r="F2293" s="15" t="s">
        <v>1288</v>
      </c>
      <c r="G2293" s="50">
        <v>1854</v>
      </c>
      <c r="H2293" s="50">
        <v>100</v>
      </c>
      <c r="I2293" s="58">
        <v>5.7000000000000002E-2</v>
      </c>
      <c r="J2293" s="50">
        <v>16935700</v>
      </c>
      <c r="K2293" s="50">
        <v>1860</v>
      </c>
      <c r="L2293" s="53">
        <v>1757</v>
      </c>
      <c r="M2293" s="63">
        <f t="shared" si="262"/>
        <v>5.8252427184466021E-2</v>
      </c>
      <c r="N2293" s="42" t="str">
        <f>IFERROR(VLOOKUP(C2293, マスタ!$E$2:$G$33, 3, TRUE), "")</f>
        <v>繊維製品</v>
      </c>
      <c r="O2293" s="15" t="str">
        <f>IF(F2293 = "", "", TEXT( WORKDAY(TEXT(LEFT(F2293, FIND("(", F2293) - 1), "yyyy/mm/dd"), 1, マスタ!$A$2:$A$106), "yyyymmdd"))</f>
        <v>20171016</v>
      </c>
      <c r="P2293" s="16">
        <v>43024</v>
      </c>
      <c r="Q2293" s="56">
        <v>1873</v>
      </c>
      <c r="R2293" s="56">
        <v>1895</v>
      </c>
      <c r="S2293" s="56">
        <v>1841</v>
      </c>
      <c r="T2293" s="15" t="str">
        <f t="shared" si="263"/>
        <v>有</v>
      </c>
      <c r="U2293" s="15" t="str">
        <f t="shared" si="264"/>
        <v>有</v>
      </c>
      <c r="V2293" s="67">
        <f t="shared" si="265"/>
        <v>1.0248112189859659E-2</v>
      </c>
      <c r="W2293" s="17" t="s">
        <v>967</v>
      </c>
      <c r="X2293" s="46">
        <v>19</v>
      </c>
      <c r="Y2293" s="71">
        <f t="shared" si="266"/>
        <v>10.248112189859764</v>
      </c>
      <c r="Z2293" s="72">
        <v>1873</v>
      </c>
      <c r="AA2293" s="72">
        <v>1886</v>
      </c>
      <c r="AB2293" s="72">
        <v>1869</v>
      </c>
      <c r="AC2293" s="72">
        <v>1880</v>
      </c>
      <c r="AD2293" s="72">
        <v>901100</v>
      </c>
      <c r="AE2293" s="72">
        <v>1880</v>
      </c>
      <c r="AF2293" s="72">
        <v>1881</v>
      </c>
      <c r="AG2293" s="72">
        <v>1860</v>
      </c>
      <c r="AH2293" s="72">
        <v>1876</v>
      </c>
      <c r="AI2293" s="72">
        <v>359100</v>
      </c>
      <c r="AJ2293" s="72">
        <v>1876</v>
      </c>
      <c r="AK2293" s="72">
        <v>1885</v>
      </c>
      <c r="AL2293" s="72">
        <v>1876</v>
      </c>
      <c r="AM2293" s="72">
        <v>1882</v>
      </c>
      <c r="AN2293" s="72">
        <v>233400</v>
      </c>
      <c r="AO2293" s="72">
        <v>1882</v>
      </c>
      <c r="AP2293" s="72">
        <v>1894</v>
      </c>
      <c r="AQ2293" s="72">
        <v>1881</v>
      </c>
      <c r="AR2293" s="72">
        <v>1890</v>
      </c>
      <c r="AS2293" s="72">
        <v>387300</v>
      </c>
      <c r="AT2293" s="72">
        <v>1890</v>
      </c>
      <c r="AU2293" s="72">
        <v>1893</v>
      </c>
      <c r="AV2293" s="72">
        <v>1885</v>
      </c>
      <c r="AW2293" s="72">
        <v>1892</v>
      </c>
      <c r="AX2293" s="72">
        <v>316700</v>
      </c>
      <c r="AY2293" s="72">
        <v>1892</v>
      </c>
      <c r="AZ2293" s="72">
        <v>1892</v>
      </c>
      <c r="BA2293" s="72">
        <v>1884</v>
      </c>
      <c r="BB2293" s="72">
        <v>1888</v>
      </c>
      <c r="BC2293" s="72">
        <v>196700</v>
      </c>
    </row>
    <row r="2294" spans="1:55" s="72" customFormat="1" ht="15">
      <c r="A2294" s="15" t="s">
        <v>18</v>
      </c>
      <c r="B2294" s="30">
        <v>19</v>
      </c>
      <c r="C2294" s="30">
        <v>3321</v>
      </c>
      <c r="D2294" s="10" t="s">
        <v>1213</v>
      </c>
      <c r="E2294" s="15" t="s">
        <v>20</v>
      </c>
      <c r="F2294" s="15" t="s">
        <v>1288</v>
      </c>
      <c r="G2294" s="50">
        <v>1510</v>
      </c>
      <c r="H2294" s="50">
        <v>79</v>
      </c>
      <c r="I2294" s="58">
        <v>5.5199999999999999E-2</v>
      </c>
      <c r="J2294" s="50">
        <v>542500</v>
      </c>
      <c r="K2294" s="50">
        <v>1514</v>
      </c>
      <c r="L2294" s="53">
        <v>1436</v>
      </c>
      <c r="M2294" s="63">
        <f t="shared" si="262"/>
        <v>5.128205128205128E-2</v>
      </c>
      <c r="N2294" s="42" t="str">
        <f>IFERROR(VLOOKUP(C2294, マスタ!$E$2:$G$33, 3, TRUE), "")</f>
        <v>繊維製品</v>
      </c>
      <c r="O2294" s="15" t="str">
        <f>IF(F2294 = "", "", TEXT( WORKDAY(TEXT(LEFT(F2294, FIND("(", F2294) - 1), "yyyy/mm/dd"), 1, マスタ!$A$2:$A$106), "yyyymmdd"))</f>
        <v>20171016</v>
      </c>
      <c r="P2294" s="16">
        <v>43024</v>
      </c>
      <c r="Q2294" s="56">
        <v>1510</v>
      </c>
      <c r="R2294" s="56">
        <v>1659</v>
      </c>
      <c r="S2294" s="56">
        <v>1479</v>
      </c>
      <c r="T2294" s="15" t="str">
        <f t="shared" si="263"/>
        <v>有</v>
      </c>
      <c r="U2294" s="15" t="str">
        <f t="shared" si="264"/>
        <v>有</v>
      </c>
      <c r="V2294" s="67">
        <f t="shared" si="265"/>
        <v>0</v>
      </c>
      <c r="W2294" s="17" t="s">
        <v>966</v>
      </c>
      <c r="X2294" s="46">
        <v>-15</v>
      </c>
      <c r="Y2294" s="71">
        <f t="shared" si="266"/>
        <v>-9.9337748344370862</v>
      </c>
      <c r="Z2294" s="72">
        <v>1510</v>
      </c>
      <c r="AA2294" s="72">
        <v>1523</v>
      </c>
      <c r="AB2294" s="72">
        <v>1490</v>
      </c>
      <c r="AC2294" s="72">
        <v>1499</v>
      </c>
      <c r="AD2294" s="72">
        <v>34900</v>
      </c>
      <c r="AE2294" s="72">
        <v>1499</v>
      </c>
      <c r="AF2294" s="72">
        <v>1500</v>
      </c>
      <c r="AG2294" s="72">
        <v>1490</v>
      </c>
      <c r="AH2294" s="72">
        <v>1495</v>
      </c>
      <c r="AI2294" s="72">
        <v>6900</v>
      </c>
      <c r="AJ2294" s="72">
        <v>1492</v>
      </c>
      <c r="AK2294" s="72">
        <v>1492</v>
      </c>
      <c r="AL2294" s="72">
        <v>1482</v>
      </c>
      <c r="AM2294" s="72">
        <v>1485</v>
      </c>
      <c r="AN2294" s="72">
        <v>6300</v>
      </c>
      <c r="AO2294" s="72">
        <v>1485</v>
      </c>
      <c r="AP2294" s="72">
        <v>1487</v>
      </c>
      <c r="AQ2294" s="72">
        <v>1479</v>
      </c>
      <c r="AR2294" s="72">
        <v>1486</v>
      </c>
      <c r="AS2294" s="72">
        <v>12400</v>
      </c>
      <c r="AT2294" s="72">
        <v>1486</v>
      </c>
      <c r="AU2294" s="72">
        <v>1495</v>
      </c>
      <c r="AV2294" s="72">
        <v>1484</v>
      </c>
      <c r="AW2294" s="72">
        <v>1495</v>
      </c>
      <c r="AX2294" s="72">
        <v>4300</v>
      </c>
      <c r="AY2294" s="72">
        <v>1498</v>
      </c>
      <c r="AZ2294" s="72">
        <v>1510</v>
      </c>
      <c r="BA2294" s="72">
        <v>1498</v>
      </c>
      <c r="BB2294" s="72">
        <v>1504</v>
      </c>
      <c r="BC2294" s="72">
        <v>7000</v>
      </c>
    </row>
    <row r="2295" spans="1:55" s="72" customFormat="1" ht="27">
      <c r="A2295" s="15" t="s">
        <v>18</v>
      </c>
      <c r="B2295" s="30">
        <v>20</v>
      </c>
      <c r="C2295" s="30">
        <v>9983</v>
      </c>
      <c r="D2295" s="10" t="s">
        <v>1266</v>
      </c>
      <c r="E2295" s="15" t="s">
        <v>20</v>
      </c>
      <c r="F2295" s="15" t="s">
        <v>1288</v>
      </c>
      <c r="G2295" s="50">
        <v>36770</v>
      </c>
      <c r="H2295" s="50">
        <v>1920</v>
      </c>
      <c r="I2295" s="58">
        <v>5.5100000000000003E-2</v>
      </c>
      <c r="J2295" s="50">
        <v>2259200</v>
      </c>
      <c r="K2295" s="50">
        <v>37020</v>
      </c>
      <c r="L2295" s="53">
        <v>35730</v>
      </c>
      <c r="M2295" s="63">
        <f t="shared" si="262"/>
        <v>0.19379844961240311</v>
      </c>
      <c r="N2295" s="42" t="str">
        <f>IFERROR(VLOOKUP(C2295, マスタ!$E$2:$G$33, 3, TRUE), "")</f>
        <v>サービス</v>
      </c>
      <c r="O2295" s="15" t="str">
        <f>IF(F2295 = "", "", TEXT( WORKDAY(TEXT(LEFT(F2295, FIND("(", F2295) - 1), "yyyy/mm/dd"), 1, マスタ!$A$2:$A$106), "yyyymmdd"))</f>
        <v>20171016</v>
      </c>
      <c r="P2295" s="16">
        <v>43024</v>
      </c>
      <c r="Q2295" s="56">
        <v>36870</v>
      </c>
      <c r="R2295" s="56">
        <v>36890</v>
      </c>
      <c r="S2295" s="56">
        <v>36080</v>
      </c>
      <c r="T2295" s="15" t="str">
        <f t="shared" si="263"/>
        <v>無</v>
      </c>
      <c r="U2295" s="15" t="str">
        <f t="shared" si="264"/>
        <v>有</v>
      </c>
      <c r="V2295" s="67">
        <f t="shared" si="265"/>
        <v>2.719608376393845E-3</v>
      </c>
      <c r="W2295" s="17" t="s">
        <v>966</v>
      </c>
      <c r="X2295" s="46">
        <v>-367</v>
      </c>
      <c r="Y2295" s="71">
        <f t="shared" si="266"/>
        <v>-9.9809627413652429</v>
      </c>
      <c r="Z2295" s="72">
        <v>36870</v>
      </c>
      <c r="AA2295" s="72">
        <v>36890</v>
      </c>
      <c r="AB2295" s="72">
        <v>36480</v>
      </c>
      <c r="AC2295" s="72">
        <v>36480</v>
      </c>
      <c r="AD2295" s="72">
        <v>89000</v>
      </c>
      <c r="AE2295" s="72">
        <v>36470</v>
      </c>
      <c r="AF2295" s="72">
        <v>36590</v>
      </c>
      <c r="AG2295" s="72">
        <v>36390</v>
      </c>
      <c r="AH2295" s="72">
        <v>36570</v>
      </c>
      <c r="AI2295" s="72">
        <v>33300</v>
      </c>
      <c r="AJ2295" s="72">
        <v>36580</v>
      </c>
      <c r="AK2295" s="72">
        <v>36620</v>
      </c>
      <c r="AL2295" s="72">
        <v>36530</v>
      </c>
      <c r="AM2295" s="72">
        <v>36570</v>
      </c>
      <c r="AN2295" s="72">
        <v>18500</v>
      </c>
      <c r="AO2295" s="72">
        <v>36550</v>
      </c>
      <c r="AP2295" s="72">
        <v>36550</v>
      </c>
      <c r="AQ2295" s="72">
        <v>36420</v>
      </c>
      <c r="AR2295" s="72">
        <v>36520</v>
      </c>
      <c r="AS2295" s="72">
        <v>24400</v>
      </c>
      <c r="AT2295" s="72">
        <v>36510</v>
      </c>
      <c r="AU2295" s="72">
        <v>36540</v>
      </c>
      <c r="AV2295" s="72">
        <v>36450</v>
      </c>
      <c r="AW2295" s="72">
        <v>36520</v>
      </c>
      <c r="AX2295" s="72">
        <v>8800</v>
      </c>
      <c r="AY2295" s="72">
        <v>36530</v>
      </c>
      <c r="AZ2295" s="72">
        <v>36590</v>
      </c>
      <c r="BA2295" s="72">
        <v>36530</v>
      </c>
      <c r="BB2295" s="72">
        <v>36550</v>
      </c>
      <c r="BC2295" s="72">
        <v>7100</v>
      </c>
    </row>
    <row r="2296" spans="1:55" s="72" customFormat="1" ht="15">
      <c r="A2296" s="15" t="s">
        <v>18</v>
      </c>
      <c r="B2296" s="30">
        <v>22</v>
      </c>
      <c r="C2296" s="30">
        <v>3023</v>
      </c>
      <c r="D2296" s="10" t="s">
        <v>1113</v>
      </c>
      <c r="E2296" s="15" t="s">
        <v>20</v>
      </c>
      <c r="F2296" s="15" t="s">
        <v>1288</v>
      </c>
      <c r="G2296" s="50">
        <v>1105</v>
      </c>
      <c r="H2296" s="50">
        <v>56</v>
      </c>
      <c r="I2296" s="58">
        <v>5.3400000000000003E-2</v>
      </c>
      <c r="J2296" s="50">
        <v>121500</v>
      </c>
      <c r="K2296" s="50">
        <v>1196</v>
      </c>
      <c r="L2296" s="53">
        <v>1050</v>
      </c>
      <c r="M2296" s="63">
        <f t="shared" ref="M2296:M2339" si="267">IFERROR((K2296-G2296) / (K2296-L2296), "")</f>
        <v>0.62328767123287676</v>
      </c>
      <c r="N2296" s="42" t="str">
        <f>IFERROR(VLOOKUP(C2296, マスタ!$E$2:$G$33, 3, TRUE), "")</f>
        <v>繊維製品</v>
      </c>
      <c r="O2296" s="15" t="str">
        <f>IF(F2296 = "", "", TEXT( WORKDAY(TEXT(LEFT(F2296, FIND("(", F2296) - 1), "yyyy/mm/dd"), 1, マスタ!$A$2:$A$106), "yyyymmdd"))</f>
        <v>20171016</v>
      </c>
      <c r="P2296" s="16">
        <v>43024</v>
      </c>
      <c r="Q2296" s="56">
        <v>1097</v>
      </c>
      <c r="R2296" s="56">
        <v>1149</v>
      </c>
      <c r="S2296" s="56">
        <v>1096</v>
      </c>
      <c r="T2296" s="15" t="str">
        <f t="shared" ref="T2296:T2339" si="268">IF(Q2296="", "", IF(R2296-Q2296&gt;=ROUNDDOWN(G2296/100, 0), "有", "無"))</f>
        <v>有</v>
      </c>
      <c r="U2296" s="15" t="str">
        <f t="shared" ref="U2296:U2339" si="269">IF(Q2296="", "", IF(Q2296-S2296&gt;=ROUNDDOWN(G2296/100, 0), "有", "無"))</f>
        <v>無</v>
      </c>
      <c r="V2296" s="67">
        <f t="shared" ref="V2296:V2339" si="270">IF(Q2296="", "", Q2296/G2296-1)</f>
        <v>-7.2398190045248612E-3</v>
      </c>
      <c r="W2296" s="17" t="s">
        <v>967</v>
      </c>
      <c r="X2296" s="46">
        <v>15</v>
      </c>
      <c r="Y2296" s="71">
        <f t="shared" ref="Y2296:Y2339" si="271">IFERROR(X2296/G2296*1000,"")</f>
        <v>13.574660633484163</v>
      </c>
      <c r="Z2296" s="72">
        <v>1097</v>
      </c>
      <c r="AA2296" s="72">
        <v>1102</v>
      </c>
      <c r="AB2296" s="72">
        <v>1096</v>
      </c>
      <c r="AC2296" s="72">
        <v>1096</v>
      </c>
      <c r="AD2296" s="72">
        <v>7900</v>
      </c>
      <c r="AE2296" s="72">
        <v>1103</v>
      </c>
      <c r="AF2296" s="72">
        <v>1103</v>
      </c>
      <c r="AG2296" s="72">
        <v>1103</v>
      </c>
      <c r="AH2296" s="72">
        <v>1103</v>
      </c>
      <c r="AI2296" s="72">
        <v>100</v>
      </c>
      <c r="AJ2296" s="72">
        <v>1104</v>
      </c>
      <c r="AK2296" s="72">
        <v>1109</v>
      </c>
      <c r="AL2296" s="72">
        <v>1104</v>
      </c>
      <c r="AM2296" s="72">
        <v>1109</v>
      </c>
      <c r="AN2296" s="72">
        <v>700</v>
      </c>
      <c r="AO2296" s="72">
        <v>1111</v>
      </c>
      <c r="AP2296" s="72">
        <v>1112</v>
      </c>
      <c r="AQ2296" s="72">
        <v>1111</v>
      </c>
      <c r="AR2296" s="72">
        <v>1112</v>
      </c>
      <c r="AS2296" s="72">
        <v>500</v>
      </c>
      <c r="AT2296" s="72">
        <v>1112</v>
      </c>
      <c r="AU2296" s="72">
        <v>1112</v>
      </c>
      <c r="AV2296" s="72">
        <v>1112</v>
      </c>
      <c r="AW2296" s="72">
        <v>1112</v>
      </c>
      <c r="AX2296" s="72">
        <v>200</v>
      </c>
      <c r="AY2296" s="72">
        <v>1115</v>
      </c>
      <c r="AZ2296" s="72">
        <v>1135</v>
      </c>
      <c r="BA2296" s="72">
        <v>1115</v>
      </c>
      <c r="BB2296" s="72">
        <v>1131</v>
      </c>
      <c r="BC2296" s="72">
        <v>2400</v>
      </c>
    </row>
    <row r="2297" spans="1:55" s="72" customFormat="1" ht="27">
      <c r="A2297" s="15" t="s">
        <v>18</v>
      </c>
      <c r="B2297" s="30">
        <v>23</v>
      </c>
      <c r="C2297" s="30">
        <v>2157</v>
      </c>
      <c r="D2297" s="10" t="s">
        <v>109</v>
      </c>
      <c r="E2297" s="15" t="s">
        <v>20</v>
      </c>
      <c r="F2297" s="15" t="s">
        <v>1288</v>
      </c>
      <c r="G2297" s="50">
        <v>4120</v>
      </c>
      <c r="H2297" s="50">
        <v>200</v>
      </c>
      <c r="I2297" s="58">
        <v>5.0999999999999997E-2</v>
      </c>
      <c r="J2297" s="50">
        <v>560200</v>
      </c>
      <c r="K2297" s="50">
        <v>4220</v>
      </c>
      <c r="L2297" s="53">
        <v>3980</v>
      </c>
      <c r="M2297" s="63">
        <f t="shared" si="267"/>
        <v>0.41666666666666669</v>
      </c>
      <c r="N2297" s="42" t="str">
        <f>IFERROR(VLOOKUP(C2297, マスタ!$E$2:$G$33, 3, TRUE), "")</f>
        <v>食品</v>
      </c>
      <c r="O2297" s="15" t="str">
        <f>IF(F2297 = "", "", TEXT( WORKDAY(TEXT(LEFT(F2297, FIND("(", F2297) - 1), "yyyy/mm/dd"), 1, マスタ!$A$2:$A$106), "yyyymmdd"))</f>
        <v>20171016</v>
      </c>
      <c r="P2297" s="16">
        <v>43024</v>
      </c>
      <c r="Q2297" s="56">
        <v>4135</v>
      </c>
      <c r="R2297" s="56">
        <v>4350</v>
      </c>
      <c r="S2297" s="56">
        <v>4120</v>
      </c>
      <c r="T2297" s="15" t="str">
        <f t="shared" si="268"/>
        <v>有</v>
      </c>
      <c r="U2297" s="15" t="str">
        <f t="shared" si="269"/>
        <v>無</v>
      </c>
      <c r="V2297" s="67">
        <f t="shared" si="270"/>
        <v>3.6407766990291801E-3</v>
      </c>
      <c r="W2297" s="17" t="s">
        <v>968</v>
      </c>
      <c r="X2297" s="46">
        <v>82</v>
      </c>
      <c r="Y2297" s="71">
        <f t="shared" si="271"/>
        <v>19.902912621359224</v>
      </c>
      <c r="Z2297" s="72">
        <v>4135</v>
      </c>
      <c r="AA2297" s="72">
        <v>4245</v>
      </c>
      <c r="AB2297" s="72">
        <v>4120</v>
      </c>
      <c r="AC2297" s="72">
        <v>4245</v>
      </c>
      <c r="AD2297" s="72">
        <v>40400</v>
      </c>
      <c r="AE2297" s="72">
        <v>4250</v>
      </c>
      <c r="AF2297" s="72">
        <v>4280</v>
      </c>
      <c r="AG2297" s="72">
        <v>4205</v>
      </c>
      <c r="AH2297" s="72">
        <v>4205</v>
      </c>
      <c r="AI2297" s="72">
        <v>22300</v>
      </c>
      <c r="AJ2297" s="72">
        <v>4205</v>
      </c>
      <c r="AK2297" s="72">
        <v>4220</v>
      </c>
      <c r="AL2297" s="72">
        <v>4170</v>
      </c>
      <c r="AM2297" s="72">
        <v>4200</v>
      </c>
      <c r="AN2297" s="72">
        <v>10300</v>
      </c>
      <c r="AO2297" s="72">
        <v>4205</v>
      </c>
      <c r="AP2297" s="72">
        <v>4235</v>
      </c>
      <c r="AQ2297" s="72">
        <v>4205</v>
      </c>
      <c r="AR2297" s="72">
        <v>4235</v>
      </c>
      <c r="AS2297" s="72">
        <v>9800</v>
      </c>
      <c r="AT2297" s="72">
        <v>4240</v>
      </c>
      <c r="AU2297" s="72">
        <v>4245</v>
      </c>
      <c r="AV2297" s="72">
        <v>4230</v>
      </c>
      <c r="AW2297" s="72">
        <v>4235</v>
      </c>
      <c r="AX2297" s="72">
        <v>8900</v>
      </c>
      <c r="AY2297" s="72">
        <v>4235</v>
      </c>
      <c r="AZ2297" s="72">
        <v>4235</v>
      </c>
      <c r="BA2297" s="72">
        <v>4210</v>
      </c>
      <c r="BB2297" s="72">
        <v>4230</v>
      </c>
      <c r="BC2297" s="72">
        <v>3600</v>
      </c>
    </row>
    <row r="2298" spans="1:55" s="72" customFormat="1" ht="15">
      <c r="A2298" s="15" t="s">
        <v>18</v>
      </c>
      <c r="B2298" s="30">
        <v>24</v>
      </c>
      <c r="C2298" s="30">
        <v>6077</v>
      </c>
      <c r="D2298" s="10" t="s">
        <v>640</v>
      </c>
      <c r="E2298" s="15" t="s">
        <v>20</v>
      </c>
      <c r="F2298" s="15" t="s">
        <v>1288</v>
      </c>
      <c r="G2298" s="50">
        <v>1935</v>
      </c>
      <c r="H2298" s="50">
        <v>92</v>
      </c>
      <c r="I2298" s="58">
        <v>4.99E-2</v>
      </c>
      <c r="J2298" s="50">
        <v>734200</v>
      </c>
      <c r="K2298" s="50">
        <v>1935</v>
      </c>
      <c r="L2298" s="53">
        <v>1835</v>
      </c>
      <c r="M2298" s="63">
        <f t="shared" si="267"/>
        <v>0</v>
      </c>
      <c r="N2298" s="42" t="str">
        <f>IFERROR(VLOOKUP(C2298, マスタ!$E$2:$G$33, 3, TRUE), "")</f>
        <v>機械</v>
      </c>
      <c r="O2298" s="15" t="str">
        <f>IF(F2298 = "", "", TEXT( WORKDAY(TEXT(LEFT(F2298, FIND("(", F2298) - 1), "yyyy/mm/dd"), 1, マスタ!$A$2:$A$106), "yyyymmdd"))</f>
        <v>20171016</v>
      </c>
      <c r="P2298" s="16">
        <v>43024</v>
      </c>
      <c r="Q2298" s="56">
        <v>1930</v>
      </c>
      <c r="R2298" s="56">
        <v>1947</v>
      </c>
      <c r="S2298" s="56">
        <v>1906</v>
      </c>
      <c r="T2298" s="15" t="str">
        <f t="shared" si="268"/>
        <v>無</v>
      </c>
      <c r="U2298" s="15" t="str">
        <f t="shared" si="269"/>
        <v>有</v>
      </c>
      <c r="V2298" s="67">
        <f t="shared" si="270"/>
        <v>-2.5839793281653423E-3</v>
      </c>
      <c r="W2298" s="17" t="s">
        <v>966</v>
      </c>
      <c r="X2298" s="46">
        <v>-19</v>
      </c>
      <c r="Y2298" s="71">
        <f t="shared" si="271"/>
        <v>-9.8191214470284223</v>
      </c>
      <c r="Z2298" s="72">
        <v>1930</v>
      </c>
      <c r="AA2298" s="72">
        <v>1944</v>
      </c>
      <c r="AB2298" s="72">
        <v>1906</v>
      </c>
      <c r="AC2298" s="72">
        <v>1923</v>
      </c>
      <c r="AD2298" s="72">
        <v>32400</v>
      </c>
      <c r="AE2298" s="72">
        <v>1921</v>
      </c>
      <c r="AF2298" s="72">
        <v>1933</v>
      </c>
      <c r="AG2298" s="72">
        <v>1907</v>
      </c>
      <c r="AH2298" s="72">
        <v>1926</v>
      </c>
      <c r="AI2298" s="72">
        <v>17400</v>
      </c>
      <c r="AJ2298" s="72">
        <v>1924</v>
      </c>
      <c r="AK2298" s="72">
        <v>1931</v>
      </c>
      <c r="AL2298" s="72">
        <v>1918</v>
      </c>
      <c r="AM2298" s="72">
        <v>1925</v>
      </c>
      <c r="AN2298" s="72">
        <v>9100</v>
      </c>
      <c r="AO2298" s="72">
        <v>1925</v>
      </c>
      <c r="AP2298" s="72">
        <v>1925</v>
      </c>
      <c r="AQ2298" s="72">
        <v>1910</v>
      </c>
      <c r="AR2298" s="72">
        <v>1918</v>
      </c>
      <c r="AS2298" s="72">
        <v>9500</v>
      </c>
      <c r="AT2298" s="72">
        <v>1919</v>
      </c>
      <c r="AU2298" s="72">
        <v>1934</v>
      </c>
      <c r="AV2298" s="72">
        <v>1915</v>
      </c>
      <c r="AW2298" s="72">
        <v>1932</v>
      </c>
      <c r="AX2298" s="72">
        <v>14900</v>
      </c>
      <c r="AY2298" s="72">
        <v>1932</v>
      </c>
      <c r="AZ2298" s="72">
        <v>1932</v>
      </c>
      <c r="BA2298" s="72">
        <v>1926</v>
      </c>
      <c r="BB2298" s="72">
        <v>1926</v>
      </c>
      <c r="BC2298" s="72">
        <v>1800</v>
      </c>
    </row>
    <row r="2299" spans="1:55" s="72" customFormat="1" ht="27">
      <c r="A2299" s="15" t="s">
        <v>18</v>
      </c>
      <c r="B2299" s="30">
        <v>25</v>
      </c>
      <c r="C2299" s="30">
        <v>2884</v>
      </c>
      <c r="D2299" s="10" t="s">
        <v>199</v>
      </c>
      <c r="E2299" s="15" t="s">
        <v>20</v>
      </c>
      <c r="F2299" s="15" t="s">
        <v>1288</v>
      </c>
      <c r="G2299" s="50">
        <v>5290</v>
      </c>
      <c r="H2299" s="50">
        <v>250</v>
      </c>
      <c r="I2299" s="58">
        <v>4.9599999999999998E-2</v>
      </c>
      <c r="J2299" s="50">
        <v>131800</v>
      </c>
      <c r="K2299" s="50">
        <v>5330</v>
      </c>
      <c r="L2299" s="53">
        <v>5090</v>
      </c>
      <c r="M2299" s="63">
        <f t="shared" si="267"/>
        <v>0.16666666666666666</v>
      </c>
      <c r="N2299" s="42" t="str">
        <f>IFERROR(VLOOKUP(C2299, マスタ!$E$2:$G$33, 3, TRUE), "")</f>
        <v>食品</v>
      </c>
      <c r="O2299" s="15" t="str">
        <f>IF(F2299 = "", "", TEXT( WORKDAY(TEXT(LEFT(F2299, FIND("(", F2299) - 1), "yyyy/mm/dd"), 1, マスタ!$A$2:$A$106), "yyyymmdd"))</f>
        <v>20171016</v>
      </c>
      <c r="P2299" s="16">
        <v>43024</v>
      </c>
      <c r="Q2299" s="56">
        <v>4870</v>
      </c>
      <c r="R2299" s="56">
        <v>5000</v>
      </c>
      <c r="S2299" s="56">
        <v>4680</v>
      </c>
      <c r="T2299" s="15" t="str">
        <f t="shared" si="268"/>
        <v>有</v>
      </c>
      <c r="U2299" s="15" t="str">
        <f t="shared" si="269"/>
        <v>有</v>
      </c>
      <c r="V2299" s="67">
        <f t="shared" si="270"/>
        <v>-7.9395085066162552E-2</v>
      </c>
      <c r="W2299" s="17" t="s">
        <v>966</v>
      </c>
      <c r="X2299" s="46">
        <v>-52</v>
      </c>
      <c r="Y2299" s="71">
        <f t="shared" si="271"/>
        <v>-9.8298676748582228</v>
      </c>
      <c r="AD2299" s="72">
        <v>0</v>
      </c>
      <c r="AI2299" s="72">
        <v>0</v>
      </c>
      <c r="AJ2299" s="72">
        <v>4870</v>
      </c>
      <c r="AK2299" s="72">
        <v>4895</v>
      </c>
      <c r="AL2299" s="72">
        <v>4765</v>
      </c>
      <c r="AM2299" s="72">
        <v>4820</v>
      </c>
      <c r="AN2299" s="72">
        <v>52700</v>
      </c>
      <c r="AO2299" s="72">
        <v>4820</v>
      </c>
      <c r="AP2299" s="72">
        <v>4830</v>
      </c>
      <c r="AQ2299" s="72">
        <v>4750</v>
      </c>
      <c r="AR2299" s="72">
        <v>4780</v>
      </c>
      <c r="AS2299" s="72">
        <v>14500</v>
      </c>
      <c r="AT2299" s="72">
        <v>4775</v>
      </c>
      <c r="AU2299" s="72">
        <v>4780</v>
      </c>
      <c r="AV2299" s="72">
        <v>4710</v>
      </c>
      <c r="AW2299" s="72">
        <v>4730</v>
      </c>
      <c r="AX2299" s="72">
        <v>16200</v>
      </c>
      <c r="AY2299" s="72">
        <v>4730</v>
      </c>
      <c r="AZ2299" s="72">
        <v>4735</v>
      </c>
      <c r="BA2299" s="72">
        <v>4720</v>
      </c>
      <c r="BB2299" s="72">
        <v>4735</v>
      </c>
      <c r="BC2299" s="72">
        <v>7100</v>
      </c>
    </row>
    <row r="2300" spans="1:55" s="72" customFormat="1" ht="27">
      <c r="A2300" s="15" t="s">
        <v>18</v>
      </c>
      <c r="B2300" s="30">
        <v>27</v>
      </c>
      <c r="C2300" s="30">
        <v>6065</v>
      </c>
      <c r="D2300" s="10" t="s">
        <v>40</v>
      </c>
      <c r="E2300" s="15" t="s">
        <v>20</v>
      </c>
      <c r="F2300" s="15" t="s">
        <v>1288</v>
      </c>
      <c r="G2300" s="50">
        <v>2409</v>
      </c>
      <c r="H2300" s="50">
        <v>112</v>
      </c>
      <c r="I2300" s="58">
        <v>4.8800000000000003E-2</v>
      </c>
      <c r="J2300" s="50">
        <v>136100</v>
      </c>
      <c r="K2300" s="50">
        <v>2415</v>
      </c>
      <c r="L2300" s="53">
        <v>2302</v>
      </c>
      <c r="M2300" s="63">
        <f t="shared" si="267"/>
        <v>5.3097345132743362E-2</v>
      </c>
      <c r="N2300" s="42" t="str">
        <f>IFERROR(VLOOKUP(C2300, マスタ!$E$2:$G$33, 3, TRUE), "")</f>
        <v>機械</v>
      </c>
      <c r="O2300" s="15" t="str">
        <f>IF(F2300 = "", "", TEXT( WORKDAY(TEXT(LEFT(F2300, FIND("(", F2300) - 1), "yyyy/mm/dd"), 1, マスタ!$A$2:$A$106), "yyyymmdd"))</f>
        <v>20171016</v>
      </c>
      <c r="P2300" s="16">
        <v>43024</v>
      </c>
      <c r="Q2300" s="56">
        <v>2450</v>
      </c>
      <c r="R2300" s="56">
        <v>2462</v>
      </c>
      <c r="S2300" s="56">
        <v>2364</v>
      </c>
      <c r="T2300" s="15" t="str">
        <f t="shared" si="268"/>
        <v>無</v>
      </c>
      <c r="U2300" s="15" t="str">
        <f t="shared" si="269"/>
        <v>有</v>
      </c>
      <c r="V2300" s="67">
        <f t="shared" si="270"/>
        <v>1.7019510170195096E-2</v>
      </c>
      <c r="W2300" s="17" t="s">
        <v>966</v>
      </c>
      <c r="X2300" s="46">
        <v>-24</v>
      </c>
      <c r="Y2300" s="71">
        <f t="shared" si="271"/>
        <v>-9.9626400996264017</v>
      </c>
      <c r="Z2300" s="72">
        <v>2450</v>
      </c>
      <c r="AA2300" s="72">
        <v>2462</v>
      </c>
      <c r="AB2300" s="72">
        <v>2440</v>
      </c>
      <c r="AC2300" s="72">
        <v>2448</v>
      </c>
      <c r="AD2300" s="72">
        <v>13900</v>
      </c>
      <c r="AE2300" s="72">
        <v>2457</v>
      </c>
      <c r="AF2300" s="72">
        <v>2460</v>
      </c>
      <c r="AG2300" s="72">
        <v>2412</v>
      </c>
      <c r="AH2300" s="72">
        <v>2427</v>
      </c>
      <c r="AI2300" s="72">
        <v>4500</v>
      </c>
      <c r="AJ2300" s="72">
        <v>2418</v>
      </c>
      <c r="AK2300" s="72">
        <v>2426</v>
      </c>
      <c r="AL2300" s="72">
        <v>2418</v>
      </c>
      <c r="AM2300" s="72">
        <v>2426</v>
      </c>
      <c r="AN2300" s="72">
        <v>700</v>
      </c>
      <c r="AO2300" s="72">
        <v>2431</v>
      </c>
      <c r="AP2300" s="72">
        <v>2438</v>
      </c>
      <c r="AQ2300" s="72">
        <v>2428</v>
      </c>
      <c r="AR2300" s="72">
        <v>2432</v>
      </c>
      <c r="AS2300" s="72">
        <v>1500</v>
      </c>
      <c r="AT2300" s="72">
        <v>2431</v>
      </c>
      <c r="AU2300" s="72">
        <v>2431</v>
      </c>
      <c r="AV2300" s="72">
        <v>2404</v>
      </c>
      <c r="AW2300" s="72">
        <v>2406</v>
      </c>
      <c r="AX2300" s="72">
        <v>5100</v>
      </c>
      <c r="AY2300" s="72">
        <v>2407</v>
      </c>
      <c r="AZ2300" s="72">
        <v>2408</v>
      </c>
      <c r="BA2300" s="72">
        <v>2406</v>
      </c>
      <c r="BB2300" s="72">
        <v>2406</v>
      </c>
      <c r="BC2300" s="72">
        <v>1200</v>
      </c>
    </row>
    <row r="2301" spans="1:55" s="72" customFormat="1" ht="15">
      <c r="A2301" s="15" t="s">
        <v>18</v>
      </c>
      <c r="B2301" s="30">
        <v>28</v>
      </c>
      <c r="C2301" s="30">
        <v>4665</v>
      </c>
      <c r="D2301" s="10" t="s">
        <v>413</v>
      </c>
      <c r="E2301" s="15" t="s">
        <v>20</v>
      </c>
      <c r="F2301" s="15" t="s">
        <v>1288</v>
      </c>
      <c r="G2301" s="50">
        <v>3235</v>
      </c>
      <c r="H2301" s="50">
        <v>150</v>
      </c>
      <c r="I2301" s="58">
        <v>4.8599999999999997E-2</v>
      </c>
      <c r="J2301" s="50">
        <v>458800</v>
      </c>
      <c r="K2301" s="50">
        <v>3240</v>
      </c>
      <c r="L2301" s="53">
        <v>3150</v>
      </c>
      <c r="M2301" s="63">
        <f t="shared" si="267"/>
        <v>5.5555555555555552E-2</v>
      </c>
      <c r="N2301" s="42" t="str">
        <f>IFERROR(VLOOKUP(C2301, マスタ!$E$2:$G$33, 3, TRUE), "")</f>
        <v>化学・医薬品</v>
      </c>
      <c r="O2301" s="15" t="str">
        <f>IF(F2301 = "", "", TEXT( WORKDAY(TEXT(LEFT(F2301, FIND("(", F2301) - 1), "yyyy/mm/dd"), 1, マスタ!$A$2:$A$106), "yyyymmdd"))</f>
        <v>20171016</v>
      </c>
      <c r="P2301" s="16">
        <v>43024</v>
      </c>
      <c r="Q2301" s="56">
        <v>3250</v>
      </c>
      <c r="R2301" s="56">
        <v>3250</v>
      </c>
      <c r="S2301" s="56">
        <v>3185</v>
      </c>
      <c r="T2301" s="15" t="str">
        <f t="shared" si="268"/>
        <v>無</v>
      </c>
      <c r="U2301" s="15" t="str">
        <f t="shared" si="269"/>
        <v>有</v>
      </c>
      <c r="V2301" s="67">
        <f t="shared" si="270"/>
        <v>4.6367851622874934E-3</v>
      </c>
      <c r="W2301" s="17" t="s">
        <v>966</v>
      </c>
      <c r="X2301" s="46">
        <v>-32</v>
      </c>
      <c r="Y2301" s="71">
        <f t="shared" si="271"/>
        <v>-9.891808346213292</v>
      </c>
      <c r="Z2301" s="72">
        <v>3250</v>
      </c>
      <c r="AA2301" s="72">
        <v>3250</v>
      </c>
      <c r="AB2301" s="72">
        <v>3215</v>
      </c>
      <c r="AC2301" s="72">
        <v>3215</v>
      </c>
      <c r="AD2301" s="72">
        <v>25300</v>
      </c>
      <c r="AE2301" s="72">
        <v>3210</v>
      </c>
      <c r="AF2301" s="72">
        <v>3210</v>
      </c>
      <c r="AG2301" s="72">
        <v>3200</v>
      </c>
      <c r="AH2301" s="72">
        <v>3205</v>
      </c>
      <c r="AI2301" s="72">
        <v>8300</v>
      </c>
      <c r="AJ2301" s="72">
        <v>3205</v>
      </c>
      <c r="AK2301" s="72">
        <v>3210</v>
      </c>
      <c r="AL2301" s="72">
        <v>3205</v>
      </c>
      <c r="AM2301" s="72">
        <v>3205</v>
      </c>
      <c r="AN2301" s="72">
        <v>1900</v>
      </c>
      <c r="AO2301" s="72">
        <v>3210</v>
      </c>
      <c r="AP2301" s="72">
        <v>3210</v>
      </c>
      <c r="AQ2301" s="72">
        <v>3205</v>
      </c>
      <c r="AR2301" s="72">
        <v>3210</v>
      </c>
      <c r="AS2301" s="72">
        <v>3200</v>
      </c>
      <c r="AT2301" s="72">
        <v>3205</v>
      </c>
      <c r="AU2301" s="72">
        <v>3210</v>
      </c>
      <c r="AV2301" s="72">
        <v>3205</v>
      </c>
      <c r="AW2301" s="72">
        <v>3205</v>
      </c>
      <c r="AX2301" s="72">
        <v>4500</v>
      </c>
      <c r="AY2301" s="72">
        <v>3200</v>
      </c>
      <c r="AZ2301" s="72">
        <v>3205</v>
      </c>
      <c r="BA2301" s="72">
        <v>3200</v>
      </c>
      <c r="BB2301" s="72">
        <v>3205</v>
      </c>
      <c r="BC2301" s="72">
        <v>800</v>
      </c>
    </row>
    <row r="2302" spans="1:55" s="72" customFormat="1" ht="15">
      <c r="A2302" s="15" t="s">
        <v>18</v>
      </c>
      <c r="B2302" s="30">
        <v>29</v>
      </c>
      <c r="C2302" s="30">
        <v>6506</v>
      </c>
      <c r="D2302" s="10" t="s">
        <v>291</v>
      </c>
      <c r="E2302" s="15" t="s">
        <v>20</v>
      </c>
      <c r="F2302" s="15" t="s">
        <v>1288</v>
      </c>
      <c r="G2302" s="50">
        <v>3885</v>
      </c>
      <c r="H2302" s="50">
        <v>180</v>
      </c>
      <c r="I2302" s="58">
        <v>4.8599999999999997E-2</v>
      </c>
      <c r="J2302" s="50">
        <v>5166500</v>
      </c>
      <c r="K2302" s="50">
        <v>3890</v>
      </c>
      <c r="L2302" s="53">
        <v>3715</v>
      </c>
      <c r="M2302" s="63">
        <f t="shared" si="267"/>
        <v>2.8571428571428571E-2</v>
      </c>
      <c r="N2302" s="42" t="str">
        <f>IFERROR(VLOOKUP(C2302, マスタ!$E$2:$G$33, 3, TRUE), "")</f>
        <v>電気</v>
      </c>
      <c r="O2302" s="15" t="str">
        <f>IF(F2302 = "", "", TEXT( WORKDAY(TEXT(LEFT(F2302, FIND("(", F2302) - 1), "yyyy/mm/dd"), 1, マスタ!$A$2:$A$106), "yyyymmdd"))</f>
        <v>20171016</v>
      </c>
      <c r="P2302" s="16">
        <v>43024</v>
      </c>
      <c r="Q2302" s="56">
        <v>3940</v>
      </c>
      <c r="R2302" s="56">
        <v>3970</v>
      </c>
      <c r="S2302" s="56">
        <v>3905</v>
      </c>
      <c r="T2302" s="15" t="str">
        <f t="shared" si="268"/>
        <v>無</v>
      </c>
      <c r="U2302" s="15" t="str">
        <f t="shared" si="269"/>
        <v>無</v>
      </c>
      <c r="V2302" s="67">
        <f t="shared" si="270"/>
        <v>1.4157014157014203E-2</v>
      </c>
      <c r="W2302" s="17" t="s">
        <v>969</v>
      </c>
      <c r="X2302" s="46">
        <v>-15</v>
      </c>
      <c r="Y2302" s="71">
        <f t="shared" si="271"/>
        <v>-3.8610038610038613</v>
      </c>
      <c r="Z2302" s="72">
        <v>3940</v>
      </c>
      <c r="AA2302" s="72">
        <v>3945</v>
      </c>
      <c r="AB2302" s="72">
        <v>3915</v>
      </c>
      <c r="AC2302" s="72">
        <v>3945</v>
      </c>
      <c r="AD2302" s="72">
        <v>444800</v>
      </c>
      <c r="AE2302" s="72">
        <v>3945</v>
      </c>
      <c r="AF2302" s="72">
        <v>3960</v>
      </c>
      <c r="AG2302" s="72">
        <v>3940</v>
      </c>
      <c r="AH2302" s="72">
        <v>3945</v>
      </c>
      <c r="AI2302" s="72">
        <v>225500</v>
      </c>
      <c r="AJ2302" s="72">
        <v>3950</v>
      </c>
      <c r="AK2302" s="72">
        <v>3970</v>
      </c>
      <c r="AL2302" s="72">
        <v>3940</v>
      </c>
      <c r="AM2302" s="72">
        <v>3970</v>
      </c>
      <c r="AN2302" s="72">
        <v>128000</v>
      </c>
      <c r="AO2302" s="72">
        <v>3965</v>
      </c>
      <c r="AP2302" s="72">
        <v>3965</v>
      </c>
      <c r="AQ2302" s="72">
        <v>3925</v>
      </c>
      <c r="AR2302" s="72">
        <v>3930</v>
      </c>
      <c r="AS2302" s="72">
        <v>177500</v>
      </c>
      <c r="AT2302" s="72">
        <v>3930</v>
      </c>
      <c r="AU2302" s="72">
        <v>3930</v>
      </c>
      <c r="AV2302" s="72">
        <v>3905</v>
      </c>
      <c r="AW2302" s="72">
        <v>3925</v>
      </c>
      <c r="AX2302" s="72">
        <v>142900</v>
      </c>
      <c r="AY2302" s="72">
        <v>3925</v>
      </c>
      <c r="AZ2302" s="72">
        <v>3945</v>
      </c>
      <c r="BA2302" s="72">
        <v>3925</v>
      </c>
      <c r="BB2302" s="72">
        <v>3940</v>
      </c>
      <c r="BC2302" s="72">
        <v>64900</v>
      </c>
    </row>
    <row r="2303" spans="1:55" s="72" customFormat="1" ht="27">
      <c r="A2303" s="15" t="s">
        <v>18</v>
      </c>
      <c r="B2303" s="30">
        <v>31</v>
      </c>
      <c r="C2303" s="30">
        <v>8096</v>
      </c>
      <c r="D2303" s="10" t="s">
        <v>1082</v>
      </c>
      <c r="E2303" s="15" t="s">
        <v>20</v>
      </c>
      <c r="F2303" s="15" t="s">
        <v>1288</v>
      </c>
      <c r="G2303" s="50">
        <v>3390</v>
      </c>
      <c r="H2303" s="50">
        <v>145</v>
      </c>
      <c r="I2303" s="58">
        <v>4.4699999999999997E-2</v>
      </c>
      <c r="J2303" s="50">
        <v>100500</v>
      </c>
      <c r="K2303" s="50">
        <v>3425</v>
      </c>
      <c r="L2303" s="53">
        <v>3270</v>
      </c>
      <c r="M2303" s="63">
        <f t="shared" si="267"/>
        <v>0.22580645161290322</v>
      </c>
      <c r="N2303" s="42" t="str">
        <f>IFERROR(VLOOKUP(C2303, マスタ!$E$2:$G$33, 3, TRUE), "")</f>
        <v>商業</v>
      </c>
      <c r="O2303" s="15" t="str">
        <f>IF(F2303 = "", "", TEXT( WORKDAY(TEXT(LEFT(F2303, FIND("(", F2303) - 1), "yyyy/mm/dd"), 1, マスタ!$A$2:$A$106), "yyyymmdd"))</f>
        <v>20171016</v>
      </c>
      <c r="P2303" s="16">
        <v>43024</v>
      </c>
      <c r="Q2303" s="56">
        <v>3390</v>
      </c>
      <c r="R2303" s="56">
        <v>3415</v>
      </c>
      <c r="S2303" s="56">
        <v>3365</v>
      </c>
      <c r="T2303" s="15" t="str">
        <f t="shared" si="268"/>
        <v>無</v>
      </c>
      <c r="U2303" s="15" t="str">
        <f t="shared" si="269"/>
        <v>無</v>
      </c>
      <c r="V2303" s="67">
        <f t="shared" si="270"/>
        <v>0</v>
      </c>
      <c r="W2303" s="17" t="s">
        <v>967</v>
      </c>
      <c r="X2303" s="46">
        <v>15</v>
      </c>
      <c r="Y2303" s="71">
        <f t="shared" si="271"/>
        <v>4.4247787610619467</v>
      </c>
      <c r="Z2303" s="72">
        <v>3390</v>
      </c>
      <c r="AA2303" s="72">
        <v>3400</v>
      </c>
      <c r="AB2303" s="72">
        <v>3380</v>
      </c>
      <c r="AC2303" s="72">
        <v>3390</v>
      </c>
      <c r="AD2303" s="72">
        <v>3400</v>
      </c>
      <c r="AE2303" s="72">
        <v>3410</v>
      </c>
      <c r="AF2303" s="72">
        <v>3415</v>
      </c>
      <c r="AG2303" s="72">
        <v>3400</v>
      </c>
      <c r="AH2303" s="72">
        <v>3400</v>
      </c>
      <c r="AI2303" s="72">
        <v>1000</v>
      </c>
      <c r="AJ2303" s="72">
        <v>3400</v>
      </c>
      <c r="AK2303" s="72">
        <v>3400</v>
      </c>
      <c r="AL2303" s="72">
        <v>3395</v>
      </c>
      <c r="AM2303" s="72">
        <v>3400</v>
      </c>
      <c r="AN2303" s="72">
        <v>900</v>
      </c>
      <c r="AO2303" s="72">
        <v>3405</v>
      </c>
      <c r="AP2303" s="72">
        <v>3405</v>
      </c>
      <c r="AQ2303" s="72">
        <v>3405</v>
      </c>
      <c r="AR2303" s="72">
        <v>3405</v>
      </c>
      <c r="AS2303" s="72">
        <v>300</v>
      </c>
      <c r="AX2303" s="72">
        <v>0</v>
      </c>
      <c r="BC2303" s="72">
        <v>0</v>
      </c>
    </row>
    <row r="2304" spans="1:55" s="72" customFormat="1" ht="15">
      <c r="A2304" s="15" t="s">
        <v>1315</v>
      </c>
      <c r="B2304" s="30">
        <v>32</v>
      </c>
      <c r="C2304" s="30">
        <v>4801</v>
      </c>
      <c r="D2304" s="10" t="s">
        <v>1290</v>
      </c>
      <c r="E2304" s="15" t="s">
        <v>20</v>
      </c>
      <c r="F2304" s="15" t="s">
        <v>1288</v>
      </c>
      <c r="G2304" s="50">
        <v>4100</v>
      </c>
      <c r="H2304" s="50">
        <v>170</v>
      </c>
      <c r="I2304" s="58">
        <v>4.3299999999999998E-2</v>
      </c>
      <c r="J2304" s="50">
        <v>112100</v>
      </c>
      <c r="K2304" s="50">
        <v>4100</v>
      </c>
      <c r="L2304" s="53">
        <v>3960</v>
      </c>
      <c r="M2304" s="63">
        <f t="shared" si="267"/>
        <v>0</v>
      </c>
      <c r="N2304" s="42" t="str">
        <f>IFERROR(VLOOKUP(C2304, マスタ!$E$2:$G$33, 3, TRUE), "")</f>
        <v>化学・医薬品</v>
      </c>
      <c r="O2304" s="15" t="str">
        <f>IF(F2304 = "", "", TEXT( WORKDAY(TEXT(LEFT(F2304, FIND("(", F2304) - 1), "yyyy/mm/dd"), 1, マスタ!$A$2:$A$106), "yyyymmdd"))</f>
        <v>20171016</v>
      </c>
      <c r="P2304" s="16">
        <v>43024</v>
      </c>
      <c r="Q2304" s="56">
        <v>4030</v>
      </c>
      <c r="R2304" s="56">
        <v>4030</v>
      </c>
      <c r="S2304" s="56">
        <v>3880</v>
      </c>
      <c r="T2304" s="15" t="str">
        <f t="shared" si="268"/>
        <v>無</v>
      </c>
      <c r="U2304" s="15" t="str">
        <f t="shared" si="269"/>
        <v>有</v>
      </c>
      <c r="V2304" s="67">
        <f t="shared" si="270"/>
        <v>-1.7073170731707332E-2</v>
      </c>
      <c r="W2304" s="17" t="s">
        <v>966</v>
      </c>
      <c r="X2304" s="46">
        <v>-41</v>
      </c>
      <c r="Y2304" s="71">
        <f t="shared" si="271"/>
        <v>-10</v>
      </c>
      <c r="Z2304" s="72">
        <v>4030</v>
      </c>
      <c r="AA2304" s="72">
        <v>4030</v>
      </c>
      <c r="AB2304" s="72">
        <v>4025</v>
      </c>
      <c r="AC2304" s="72">
        <v>4030</v>
      </c>
      <c r="AD2304" s="72">
        <v>8100</v>
      </c>
      <c r="AE2304" s="72">
        <v>4030</v>
      </c>
      <c r="AF2304" s="72">
        <v>4030</v>
      </c>
      <c r="AG2304" s="72">
        <v>3950</v>
      </c>
      <c r="AH2304" s="72">
        <v>3955</v>
      </c>
      <c r="AI2304" s="72">
        <v>9200</v>
      </c>
      <c r="AJ2304" s="72">
        <v>3960</v>
      </c>
      <c r="AK2304" s="72">
        <v>3960</v>
      </c>
      <c r="AL2304" s="72">
        <v>3930</v>
      </c>
      <c r="AM2304" s="72">
        <v>3930</v>
      </c>
      <c r="AN2304" s="72">
        <v>7100</v>
      </c>
      <c r="AO2304" s="72">
        <v>3930</v>
      </c>
      <c r="AP2304" s="72">
        <v>3940</v>
      </c>
      <c r="AQ2304" s="72">
        <v>3910</v>
      </c>
      <c r="AR2304" s="72">
        <v>3915</v>
      </c>
      <c r="AS2304" s="72">
        <v>3800</v>
      </c>
      <c r="AT2304" s="72">
        <v>3910</v>
      </c>
      <c r="AU2304" s="72">
        <v>3910</v>
      </c>
      <c r="AV2304" s="72">
        <v>3880</v>
      </c>
      <c r="AW2304" s="72">
        <v>3880</v>
      </c>
      <c r="AX2304" s="72">
        <v>8900</v>
      </c>
      <c r="AY2304" s="72">
        <v>3880</v>
      </c>
      <c r="AZ2304" s="72">
        <v>3895</v>
      </c>
      <c r="BA2304" s="72">
        <v>3880</v>
      </c>
      <c r="BB2304" s="72">
        <v>3895</v>
      </c>
      <c r="BC2304" s="72">
        <v>1900</v>
      </c>
    </row>
    <row r="2305" spans="1:55" s="72" customFormat="1" ht="15">
      <c r="A2305" s="15" t="s">
        <v>18</v>
      </c>
      <c r="B2305" s="30">
        <v>33</v>
      </c>
      <c r="C2305" s="30">
        <v>3837</v>
      </c>
      <c r="D2305" s="10" t="s">
        <v>1101</v>
      </c>
      <c r="E2305" s="15" t="s">
        <v>20</v>
      </c>
      <c r="F2305" s="15" t="s">
        <v>1288</v>
      </c>
      <c r="G2305" s="50">
        <v>1190</v>
      </c>
      <c r="H2305" s="50">
        <v>49</v>
      </c>
      <c r="I2305" s="58">
        <v>4.2900000000000001E-2</v>
      </c>
      <c r="J2305" s="50">
        <v>117500</v>
      </c>
      <c r="K2305" s="50">
        <v>1191</v>
      </c>
      <c r="L2305" s="53">
        <v>1154</v>
      </c>
      <c r="M2305" s="63">
        <f t="shared" si="267"/>
        <v>2.7027027027027029E-2</v>
      </c>
      <c r="N2305" s="42" t="str">
        <f>IFERROR(VLOOKUP(C2305, マスタ!$E$2:$G$33, 3, TRUE), "")</f>
        <v>パルプ・紙</v>
      </c>
      <c r="O2305" s="15" t="str">
        <f>IF(F2305 = "", "", TEXT( WORKDAY(TEXT(LEFT(F2305, FIND("(", F2305) - 1), "yyyy/mm/dd"), 1, マスタ!$A$2:$A$106), "yyyymmdd"))</f>
        <v>20171016</v>
      </c>
      <c r="P2305" s="16">
        <v>43024</v>
      </c>
      <c r="Q2305" s="56">
        <v>1196</v>
      </c>
      <c r="R2305" s="56">
        <v>1203</v>
      </c>
      <c r="S2305" s="56">
        <v>1193</v>
      </c>
      <c r="T2305" s="15" t="str">
        <f t="shared" si="268"/>
        <v>無</v>
      </c>
      <c r="U2305" s="15" t="str">
        <f t="shared" si="269"/>
        <v>無</v>
      </c>
      <c r="V2305" s="67">
        <f t="shared" si="270"/>
        <v>5.0420168067226712E-3</v>
      </c>
      <c r="W2305" s="17" t="s">
        <v>967</v>
      </c>
      <c r="X2305" s="46">
        <v>4</v>
      </c>
      <c r="Y2305" s="71">
        <f t="shared" si="271"/>
        <v>3.3613445378151261</v>
      </c>
      <c r="Z2305" s="72">
        <v>1196</v>
      </c>
      <c r="AA2305" s="72">
        <v>1198</v>
      </c>
      <c r="AB2305" s="72">
        <v>1194</v>
      </c>
      <c r="AC2305" s="72">
        <v>1197</v>
      </c>
      <c r="AD2305" s="72">
        <v>6200</v>
      </c>
      <c r="AE2305" s="72">
        <v>1195</v>
      </c>
      <c r="AF2305" s="72">
        <v>1197</v>
      </c>
      <c r="AG2305" s="72">
        <v>1195</v>
      </c>
      <c r="AH2305" s="72">
        <v>1197</v>
      </c>
      <c r="AI2305" s="72">
        <v>300</v>
      </c>
      <c r="AJ2305" s="72">
        <v>1195</v>
      </c>
      <c r="AK2305" s="72">
        <v>1198</v>
      </c>
      <c r="AL2305" s="72">
        <v>1194</v>
      </c>
      <c r="AM2305" s="72">
        <v>1198</v>
      </c>
      <c r="AN2305" s="72">
        <v>2300</v>
      </c>
      <c r="AO2305" s="72">
        <v>1198</v>
      </c>
      <c r="AP2305" s="72">
        <v>1203</v>
      </c>
      <c r="AQ2305" s="72">
        <v>1198</v>
      </c>
      <c r="AR2305" s="72">
        <v>1200</v>
      </c>
      <c r="AS2305" s="72">
        <v>6900</v>
      </c>
      <c r="AT2305" s="72">
        <v>1202</v>
      </c>
      <c r="AU2305" s="72">
        <v>1202</v>
      </c>
      <c r="AV2305" s="72">
        <v>1200</v>
      </c>
      <c r="AW2305" s="72">
        <v>1200</v>
      </c>
      <c r="AX2305" s="72">
        <v>900</v>
      </c>
      <c r="AY2305" s="72">
        <v>1202</v>
      </c>
      <c r="AZ2305" s="72">
        <v>1202</v>
      </c>
      <c r="BA2305" s="72">
        <v>1200</v>
      </c>
      <c r="BB2305" s="72">
        <v>1200</v>
      </c>
      <c r="BC2305" s="72">
        <v>3600</v>
      </c>
    </row>
    <row r="2306" spans="1:55" s="72" customFormat="1" ht="15">
      <c r="A2306" s="15" t="s">
        <v>18</v>
      </c>
      <c r="B2306" s="30">
        <v>35</v>
      </c>
      <c r="C2306" s="30">
        <v>6196</v>
      </c>
      <c r="D2306" s="10" t="s">
        <v>965</v>
      </c>
      <c r="E2306" s="15" t="s">
        <v>20</v>
      </c>
      <c r="F2306" s="15" t="s">
        <v>1288</v>
      </c>
      <c r="G2306" s="50">
        <v>4900</v>
      </c>
      <c r="H2306" s="50">
        <v>195</v>
      </c>
      <c r="I2306" s="58">
        <v>4.1399999999999999E-2</v>
      </c>
      <c r="J2306" s="50">
        <v>191000</v>
      </c>
      <c r="K2306" s="50">
        <v>4920</v>
      </c>
      <c r="L2306" s="53">
        <v>4690</v>
      </c>
      <c r="M2306" s="63">
        <f t="shared" si="267"/>
        <v>8.6956521739130432E-2</v>
      </c>
      <c r="N2306" s="42" t="str">
        <f>IFERROR(VLOOKUP(C2306, マスタ!$E$2:$G$33, 3, TRUE), "")</f>
        <v>機械</v>
      </c>
      <c r="O2306" s="15" t="str">
        <f>IF(F2306 = "", "", TEXT( WORKDAY(TEXT(LEFT(F2306, FIND("(", F2306) - 1), "yyyy/mm/dd"), 1, マスタ!$A$2:$A$106), "yyyymmdd"))</f>
        <v>20171016</v>
      </c>
      <c r="P2306" s="16">
        <v>43024</v>
      </c>
      <c r="Q2306" s="56">
        <v>4850</v>
      </c>
      <c r="R2306" s="56">
        <v>4870</v>
      </c>
      <c r="S2306" s="56">
        <v>4795</v>
      </c>
      <c r="T2306" s="15" t="str">
        <f t="shared" si="268"/>
        <v>無</v>
      </c>
      <c r="U2306" s="15" t="str">
        <f t="shared" si="269"/>
        <v>有</v>
      </c>
      <c r="V2306" s="67">
        <f t="shared" si="270"/>
        <v>-1.0204081632653073E-2</v>
      </c>
      <c r="W2306" s="17" t="s">
        <v>966</v>
      </c>
      <c r="X2306" s="46">
        <v>-49</v>
      </c>
      <c r="Y2306" s="71">
        <f t="shared" si="271"/>
        <v>-10</v>
      </c>
      <c r="Z2306" s="72">
        <v>4850</v>
      </c>
      <c r="AA2306" s="72">
        <v>4870</v>
      </c>
      <c r="AB2306" s="72">
        <v>4850</v>
      </c>
      <c r="AC2306" s="72">
        <v>4850</v>
      </c>
      <c r="AD2306" s="72">
        <v>1100</v>
      </c>
      <c r="AE2306" s="72">
        <v>4835</v>
      </c>
      <c r="AF2306" s="72">
        <v>4840</v>
      </c>
      <c r="AG2306" s="72">
        <v>4825</v>
      </c>
      <c r="AH2306" s="72">
        <v>4830</v>
      </c>
      <c r="AI2306" s="72">
        <v>1700</v>
      </c>
      <c r="AJ2306" s="72">
        <v>4815</v>
      </c>
      <c r="AK2306" s="72">
        <v>4815</v>
      </c>
      <c r="AL2306" s="72">
        <v>4805</v>
      </c>
      <c r="AM2306" s="72">
        <v>4810</v>
      </c>
      <c r="AN2306" s="72">
        <v>2200</v>
      </c>
      <c r="AO2306" s="72">
        <v>4825</v>
      </c>
      <c r="AP2306" s="72">
        <v>4825</v>
      </c>
      <c r="AQ2306" s="72">
        <v>4795</v>
      </c>
      <c r="AR2306" s="72">
        <v>4815</v>
      </c>
      <c r="AS2306" s="72">
        <v>2600</v>
      </c>
      <c r="AT2306" s="72">
        <v>4805</v>
      </c>
      <c r="AU2306" s="72">
        <v>4805</v>
      </c>
      <c r="AV2306" s="72">
        <v>4800</v>
      </c>
      <c r="AW2306" s="72">
        <v>4800</v>
      </c>
      <c r="AX2306" s="72">
        <v>300</v>
      </c>
      <c r="AY2306" s="72">
        <v>4805</v>
      </c>
      <c r="AZ2306" s="72">
        <v>4820</v>
      </c>
      <c r="BA2306" s="72">
        <v>4805</v>
      </c>
      <c r="BB2306" s="72">
        <v>4820</v>
      </c>
      <c r="BC2306" s="72">
        <v>1200</v>
      </c>
    </row>
    <row r="2307" spans="1:55" s="72" customFormat="1" ht="15">
      <c r="A2307" s="15" t="s">
        <v>18</v>
      </c>
      <c r="B2307" s="30">
        <v>36</v>
      </c>
      <c r="C2307" s="30">
        <v>1885</v>
      </c>
      <c r="D2307" s="10" t="s">
        <v>1053</v>
      </c>
      <c r="E2307" s="15" t="s">
        <v>20</v>
      </c>
      <c r="F2307" s="15" t="s">
        <v>1288</v>
      </c>
      <c r="G2307" s="50">
        <v>2237</v>
      </c>
      <c r="H2307" s="50">
        <v>88</v>
      </c>
      <c r="I2307" s="58">
        <v>4.0899999999999999E-2</v>
      </c>
      <c r="J2307" s="50">
        <v>467000</v>
      </c>
      <c r="K2307" s="50">
        <v>2248</v>
      </c>
      <c r="L2307" s="53">
        <v>2145</v>
      </c>
      <c r="M2307" s="63">
        <f t="shared" si="267"/>
        <v>0.10679611650485436</v>
      </c>
      <c r="N2307" s="42" t="str">
        <f>IFERROR(VLOOKUP(C2307, マスタ!$E$2:$G$33, 3, TRUE), "")</f>
        <v>建設</v>
      </c>
      <c r="O2307" s="15" t="str">
        <f>IF(F2307 = "", "", TEXT( WORKDAY(TEXT(LEFT(F2307, FIND("(", F2307) - 1), "yyyy/mm/dd"), 1, マスタ!$A$2:$A$106), "yyyymmdd"))</f>
        <v>20171016</v>
      </c>
      <c r="P2307" s="16">
        <v>43024</v>
      </c>
      <c r="Q2307" s="56">
        <v>2210</v>
      </c>
      <c r="R2307" s="56">
        <v>2247</v>
      </c>
      <c r="S2307" s="56">
        <v>2188</v>
      </c>
      <c r="T2307" s="15" t="str">
        <f t="shared" si="268"/>
        <v>有</v>
      </c>
      <c r="U2307" s="15" t="str">
        <f t="shared" si="269"/>
        <v>有</v>
      </c>
      <c r="V2307" s="67">
        <f t="shared" si="270"/>
        <v>-1.2069736253911501E-2</v>
      </c>
      <c r="W2307" s="17" t="s">
        <v>966</v>
      </c>
      <c r="X2307" s="46">
        <v>-22</v>
      </c>
      <c r="Y2307" s="71">
        <f t="shared" si="271"/>
        <v>-9.8345999105945463</v>
      </c>
      <c r="Z2307" s="72">
        <v>2210</v>
      </c>
      <c r="AA2307" s="72">
        <v>2210</v>
      </c>
      <c r="AB2307" s="72">
        <v>2188</v>
      </c>
      <c r="AC2307" s="72">
        <v>2208</v>
      </c>
      <c r="AD2307" s="72">
        <v>29400</v>
      </c>
      <c r="AE2307" s="72">
        <v>2209</v>
      </c>
      <c r="AF2307" s="72">
        <v>2213</v>
      </c>
      <c r="AG2307" s="72">
        <v>2206</v>
      </c>
      <c r="AH2307" s="72">
        <v>2209</v>
      </c>
      <c r="AI2307" s="72">
        <v>12500</v>
      </c>
      <c r="AJ2307" s="72">
        <v>2213</v>
      </c>
      <c r="AK2307" s="72">
        <v>2235</v>
      </c>
      <c r="AL2307" s="72">
        <v>2213</v>
      </c>
      <c r="AM2307" s="72">
        <v>2228</v>
      </c>
      <c r="AN2307" s="72">
        <v>26400</v>
      </c>
      <c r="AO2307" s="72">
        <v>2228</v>
      </c>
      <c r="AP2307" s="72">
        <v>2245</v>
      </c>
      <c r="AQ2307" s="72">
        <v>2227</v>
      </c>
      <c r="AR2307" s="72">
        <v>2227</v>
      </c>
      <c r="AS2307" s="72">
        <v>37200</v>
      </c>
      <c r="AT2307" s="72">
        <v>2230</v>
      </c>
      <c r="AU2307" s="72">
        <v>2247</v>
      </c>
      <c r="AV2307" s="72">
        <v>2230</v>
      </c>
      <c r="AW2307" s="72">
        <v>2246</v>
      </c>
      <c r="AX2307" s="72">
        <v>13000</v>
      </c>
      <c r="AY2307" s="72">
        <v>2242</v>
      </c>
      <c r="AZ2307" s="72">
        <v>2246</v>
      </c>
      <c r="BA2307" s="72">
        <v>2233</v>
      </c>
      <c r="BB2307" s="72">
        <v>2240</v>
      </c>
      <c r="BC2307" s="72">
        <v>27900</v>
      </c>
    </row>
    <row r="2308" spans="1:55" s="72" customFormat="1" ht="15">
      <c r="A2308" s="15" t="s">
        <v>18</v>
      </c>
      <c r="B2308" s="30">
        <v>37</v>
      </c>
      <c r="C2308" s="30">
        <v>2462</v>
      </c>
      <c r="D2308" s="10" t="s">
        <v>240</v>
      </c>
      <c r="E2308" s="15" t="s">
        <v>20</v>
      </c>
      <c r="F2308" s="15" t="s">
        <v>1288</v>
      </c>
      <c r="G2308" s="50">
        <v>2237</v>
      </c>
      <c r="H2308" s="50">
        <v>86</v>
      </c>
      <c r="I2308" s="58">
        <v>0.04</v>
      </c>
      <c r="J2308" s="50">
        <v>239600</v>
      </c>
      <c r="K2308" s="50">
        <v>2246</v>
      </c>
      <c r="L2308" s="53">
        <v>2138</v>
      </c>
      <c r="M2308" s="63">
        <f t="shared" si="267"/>
        <v>8.3333333333333329E-2</v>
      </c>
      <c r="N2308" s="42" t="str">
        <f>IFERROR(VLOOKUP(C2308, マスタ!$E$2:$G$33, 3, TRUE), "")</f>
        <v>食品</v>
      </c>
      <c r="O2308" s="15" t="str">
        <f>IF(F2308 = "", "", TEXT( WORKDAY(TEXT(LEFT(F2308, FIND("(", F2308) - 1), "yyyy/mm/dd"), 1, マスタ!$A$2:$A$106), "yyyymmdd"))</f>
        <v>20171016</v>
      </c>
      <c r="P2308" s="16">
        <v>43024</v>
      </c>
      <c r="Q2308" s="56">
        <v>2300</v>
      </c>
      <c r="R2308" s="56">
        <v>2388</v>
      </c>
      <c r="S2308" s="56">
        <v>2226</v>
      </c>
      <c r="T2308" s="15" t="str">
        <f t="shared" si="268"/>
        <v>有</v>
      </c>
      <c r="U2308" s="15" t="str">
        <f t="shared" si="269"/>
        <v>有</v>
      </c>
      <c r="V2308" s="67">
        <f t="shared" si="270"/>
        <v>2.8162717925793501E-2</v>
      </c>
      <c r="W2308" s="17" t="s">
        <v>968</v>
      </c>
      <c r="X2308" s="46">
        <v>44</v>
      </c>
      <c r="Y2308" s="71">
        <f t="shared" si="271"/>
        <v>19.669199821189093</v>
      </c>
      <c r="Z2308" s="72">
        <v>2300</v>
      </c>
      <c r="AA2308" s="72">
        <v>2372</v>
      </c>
      <c r="AB2308" s="72">
        <v>2297</v>
      </c>
      <c r="AC2308" s="72">
        <v>2365</v>
      </c>
      <c r="AD2308" s="72">
        <v>45700</v>
      </c>
      <c r="AE2308" s="72">
        <v>2370</v>
      </c>
      <c r="AF2308" s="72">
        <v>2388</v>
      </c>
      <c r="AG2308" s="72">
        <v>2328</v>
      </c>
      <c r="AH2308" s="72">
        <v>2348</v>
      </c>
      <c r="AI2308" s="72">
        <v>18900</v>
      </c>
      <c r="AJ2308" s="72">
        <v>2348</v>
      </c>
      <c r="AK2308" s="72">
        <v>2360</v>
      </c>
      <c r="AL2308" s="72">
        <v>2319</v>
      </c>
      <c r="AM2308" s="72">
        <v>2349</v>
      </c>
      <c r="AN2308" s="72">
        <v>12500</v>
      </c>
      <c r="AO2308" s="72">
        <v>2344</v>
      </c>
      <c r="AP2308" s="72">
        <v>2367</v>
      </c>
      <c r="AQ2308" s="72">
        <v>2344</v>
      </c>
      <c r="AR2308" s="72">
        <v>2353</v>
      </c>
      <c r="AS2308" s="72">
        <v>8100</v>
      </c>
      <c r="AT2308" s="72">
        <v>2349</v>
      </c>
      <c r="AU2308" s="72">
        <v>2349</v>
      </c>
      <c r="AV2308" s="72">
        <v>2318</v>
      </c>
      <c r="AW2308" s="72">
        <v>2335</v>
      </c>
      <c r="AX2308" s="72">
        <v>8700</v>
      </c>
      <c r="AY2308" s="72">
        <v>2340</v>
      </c>
      <c r="AZ2308" s="72">
        <v>2342</v>
      </c>
      <c r="BA2308" s="72">
        <v>2291</v>
      </c>
      <c r="BB2308" s="72">
        <v>2300</v>
      </c>
      <c r="BC2308" s="72">
        <v>9800</v>
      </c>
    </row>
    <row r="2309" spans="1:55" s="72" customFormat="1" ht="15">
      <c r="A2309" s="15" t="s">
        <v>18</v>
      </c>
      <c r="B2309" s="30">
        <v>38</v>
      </c>
      <c r="C2309" s="30">
        <v>6268</v>
      </c>
      <c r="D2309" s="10" t="s">
        <v>1291</v>
      </c>
      <c r="E2309" s="15" t="s">
        <v>20</v>
      </c>
      <c r="F2309" s="15" t="s">
        <v>1288</v>
      </c>
      <c r="G2309" s="50">
        <v>4315</v>
      </c>
      <c r="H2309" s="50">
        <v>165</v>
      </c>
      <c r="I2309" s="58">
        <v>3.9800000000000002E-2</v>
      </c>
      <c r="J2309" s="50">
        <v>831200</v>
      </c>
      <c r="K2309" s="50">
        <v>4320</v>
      </c>
      <c r="L2309" s="53">
        <v>4140</v>
      </c>
      <c r="M2309" s="63">
        <f t="shared" si="267"/>
        <v>2.7777777777777776E-2</v>
      </c>
      <c r="N2309" s="42" t="str">
        <f>IFERROR(VLOOKUP(C2309, マスタ!$E$2:$G$33, 3, TRUE), "")</f>
        <v>機械</v>
      </c>
      <c r="O2309" s="15" t="str">
        <f>IF(F2309 = "", "", TEXT( WORKDAY(TEXT(LEFT(F2309, FIND("(", F2309) - 1), "yyyy/mm/dd"), 1, マスタ!$A$2:$A$106), "yyyymmdd"))</f>
        <v>20171016</v>
      </c>
      <c r="P2309" s="16">
        <v>43024</v>
      </c>
      <c r="Q2309" s="56">
        <v>4390</v>
      </c>
      <c r="R2309" s="56">
        <v>4400</v>
      </c>
      <c r="S2309" s="56">
        <v>4360</v>
      </c>
      <c r="T2309" s="15" t="str">
        <f t="shared" si="268"/>
        <v>無</v>
      </c>
      <c r="U2309" s="15" t="str">
        <f t="shared" si="269"/>
        <v>無</v>
      </c>
      <c r="V2309" s="67">
        <f t="shared" si="270"/>
        <v>1.7381228273464666E-2</v>
      </c>
      <c r="W2309" s="17" t="s">
        <v>969</v>
      </c>
      <c r="X2309" s="46">
        <v>-10</v>
      </c>
      <c r="Y2309" s="71">
        <f t="shared" si="271"/>
        <v>-2.3174971031286211</v>
      </c>
      <c r="Z2309" s="72">
        <v>4390</v>
      </c>
      <c r="AA2309" s="72">
        <v>4400</v>
      </c>
      <c r="AB2309" s="72">
        <v>4365</v>
      </c>
      <c r="AC2309" s="72">
        <v>4365</v>
      </c>
      <c r="AD2309" s="72">
        <v>114700</v>
      </c>
      <c r="AE2309" s="72">
        <v>4375</v>
      </c>
      <c r="AF2309" s="72">
        <v>4395</v>
      </c>
      <c r="AG2309" s="72">
        <v>4360</v>
      </c>
      <c r="AH2309" s="72">
        <v>4385</v>
      </c>
      <c r="AI2309" s="72">
        <v>41800</v>
      </c>
      <c r="AJ2309" s="72">
        <v>4385</v>
      </c>
      <c r="AK2309" s="72">
        <v>4390</v>
      </c>
      <c r="AL2309" s="72">
        <v>4375</v>
      </c>
      <c r="AM2309" s="72">
        <v>4385</v>
      </c>
      <c r="AN2309" s="72">
        <v>22300</v>
      </c>
      <c r="AO2309" s="72">
        <v>4390</v>
      </c>
      <c r="AP2309" s="72">
        <v>4400</v>
      </c>
      <c r="AQ2309" s="72">
        <v>4375</v>
      </c>
      <c r="AR2309" s="72">
        <v>4380</v>
      </c>
      <c r="AS2309" s="72">
        <v>48300</v>
      </c>
      <c r="AT2309" s="72">
        <v>4380</v>
      </c>
      <c r="AU2309" s="72">
        <v>4380</v>
      </c>
      <c r="AV2309" s="72">
        <v>4365</v>
      </c>
      <c r="AW2309" s="72">
        <v>4380</v>
      </c>
      <c r="AX2309" s="72">
        <v>12300</v>
      </c>
      <c r="AY2309" s="72">
        <v>4380</v>
      </c>
      <c r="AZ2309" s="72">
        <v>4385</v>
      </c>
      <c r="BA2309" s="72">
        <v>4375</v>
      </c>
      <c r="BB2309" s="72">
        <v>4385</v>
      </c>
      <c r="BC2309" s="72">
        <v>9200</v>
      </c>
    </row>
    <row r="2310" spans="1:55" s="72" customFormat="1" ht="15">
      <c r="A2310" s="15" t="s">
        <v>18</v>
      </c>
      <c r="B2310" s="30">
        <v>39</v>
      </c>
      <c r="C2310" s="30">
        <v>4519</v>
      </c>
      <c r="D2310" s="10" t="s">
        <v>167</v>
      </c>
      <c r="E2310" s="15" t="s">
        <v>20</v>
      </c>
      <c r="F2310" s="15" t="s">
        <v>1288</v>
      </c>
      <c r="G2310" s="50">
        <v>5220</v>
      </c>
      <c r="H2310" s="50">
        <v>190</v>
      </c>
      <c r="I2310" s="58">
        <v>3.78E-2</v>
      </c>
      <c r="J2310" s="50">
        <v>2011500</v>
      </c>
      <c r="K2310" s="50">
        <v>5240</v>
      </c>
      <c r="L2310" s="53">
        <v>5040</v>
      </c>
      <c r="M2310" s="63">
        <f t="shared" si="267"/>
        <v>0.1</v>
      </c>
      <c r="N2310" s="42" t="str">
        <f>IFERROR(VLOOKUP(C2310, マスタ!$E$2:$G$33, 3, TRUE), "")</f>
        <v>化学・医薬品</v>
      </c>
      <c r="O2310" s="15" t="str">
        <f>IF(F2310 = "", "", TEXT( WORKDAY(TEXT(LEFT(F2310, FIND("(", F2310) - 1), "yyyy/mm/dd"), 1, マスタ!$A$2:$A$106), "yyyymmdd"))</f>
        <v>20171016</v>
      </c>
      <c r="P2310" s="16">
        <v>43024</v>
      </c>
      <c r="Q2310" s="56">
        <v>5120</v>
      </c>
      <c r="R2310" s="56">
        <v>5240</v>
      </c>
      <c r="S2310" s="56">
        <v>5050</v>
      </c>
      <c r="T2310" s="15" t="str">
        <f t="shared" si="268"/>
        <v>有</v>
      </c>
      <c r="U2310" s="15" t="str">
        <f t="shared" si="269"/>
        <v>有</v>
      </c>
      <c r="V2310" s="67">
        <f t="shared" si="270"/>
        <v>-1.9157088122605415E-2</v>
      </c>
      <c r="W2310" s="17" t="s">
        <v>969</v>
      </c>
      <c r="X2310" s="46">
        <v>-10</v>
      </c>
      <c r="Y2310" s="71">
        <f t="shared" si="271"/>
        <v>-1.9157088122605364</v>
      </c>
      <c r="Z2310" s="72">
        <v>5120</v>
      </c>
      <c r="AA2310" s="72">
        <v>5130</v>
      </c>
      <c r="AB2310" s="72">
        <v>5090</v>
      </c>
      <c r="AC2310" s="72">
        <v>5110</v>
      </c>
      <c r="AD2310" s="72">
        <v>111400</v>
      </c>
      <c r="AE2310" s="72">
        <v>5100</v>
      </c>
      <c r="AF2310" s="72">
        <v>5140</v>
      </c>
      <c r="AG2310" s="72">
        <v>5100</v>
      </c>
      <c r="AH2310" s="72">
        <v>5130</v>
      </c>
      <c r="AI2310" s="72">
        <v>41300</v>
      </c>
      <c r="AJ2310" s="72">
        <v>5130</v>
      </c>
      <c r="AK2310" s="72">
        <v>5140</v>
      </c>
      <c r="AL2310" s="72">
        <v>5110</v>
      </c>
      <c r="AM2310" s="72">
        <v>5120</v>
      </c>
      <c r="AN2310" s="72">
        <v>27300</v>
      </c>
      <c r="AO2310" s="72">
        <v>5110</v>
      </c>
      <c r="AP2310" s="72">
        <v>5120</v>
      </c>
      <c r="AQ2310" s="72">
        <v>5100</v>
      </c>
      <c r="AR2310" s="72">
        <v>5100</v>
      </c>
      <c r="AS2310" s="72">
        <v>17000</v>
      </c>
      <c r="AT2310" s="72">
        <v>5110</v>
      </c>
      <c r="AU2310" s="72">
        <v>5120</v>
      </c>
      <c r="AV2310" s="72">
        <v>5100</v>
      </c>
      <c r="AW2310" s="72">
        <v>5110</v>
      </c>
      <c r="AX2310" s="72">
        <v>10900</v>
      </c>
      <c r="AY2310" s="72">
        <v>5120</v>
      </c>
      <c r="AZ2310" s="72">
        <v>5120</v>
      </c>
      <c r="BA2310" s="72">
        <v>5110</v>
      </c>
      <c r="BB2310" s="72">
        <v>5120</v>
      </c>
      <c r="BC2310" s="72">
        <v>6400</v>
      </c>
    </row>
    <row r="2311" spans="1:55" s="72" customFormat="1" ht="15">
      <c r="A2311" s="15" t="s">
        <v>1315</v>
      </c>
      <c r="B2311" s="30">
        <v>40</v>
      </c>
      <c r="C2311" s="30">
        <v>8182</v>
      </c>
      <c r="D2311" s="10" t="s">
        <v>1292</v>
      </c>
      <c r="E2311" s="15" t="s">
        <v>20</v>
      </c>
      <c r="F2311" s="15" t="s">
        <v>1288</v>
      </c>
      <c r="G2311" s="50">
        <v>1903</v>
      </c>
      <c r="H2311" s="50">
        <v>69</v>
      </c>
      <c r="I2311" s="58">
        <v>3.7600000000000001E-2</v>
      </c>
      <c r="J2311" s="50">
        <v>42800</v>
      </c>
      <c r="K2311" s="50">
        <v>1910</v>
      </c>
      <c r="L2311" s="53">
        <v>1843</v>
      </c>
      <c r="M2311" s="63">
        <f t="shared" si="267"/>
        <v>0.1044776119402985</v>
      </c>
      <c r="N2311" s="42" t="str">
        <f>IFERROR(VLOOKUP(C2311, マスタ!$E$2:$G$33, 3, TRUE), "")</f>
        <v>商業</v>
      </c>
      <c r="O2311" s="15" t="str">
        <f>IF(F2311 = "", "", TEXT( WORKDAY(TEXT(LEFT(F2311, FIND("(", F2311) - 1), "yyyy/mm/dd"), 1, マスタ!$A$2:$A$106), "yyyymmdd"))</f>
        <v>20171016</v>
      </c>
      <c r="P2311" s="16">
        <v>43024</v>
      </c>
      <c r="Q2311" s="56">
        <v>1910</v>
      </c>
      <c r="R2311" s="56">
        <v>1928</v>
      </c>
      <c r="S2311" s="56">
        <v>1904</v>
      </c>
      <c r="T2311" s="15" t="str">
        <f t="shared" si="268"/>
        <v>無</v>
      </c>
      <c r="U2311" s="15" t="str">
        <f t="shared" si="269"/>
        <v>無</v>
      </c>
      <c r="V2311" s="67">
        <f t="shared" si="270"/>
        <v>3.6784025223330907E-3</v>
      </c>
      <c r="W2311" s="17" t="s">
        <v>967</v>
      </c>
      <c r="X2311" s="46">
        <v>11</v>
      </c>
      <c r="Y2311" s="71">
        <f t="shared" si="271"/>
        <v>5.7803468208092479</v>
      </c>
      <c r="Z2311" s="72">
        <v>1910</v>
      </c>
      <c r="AA2311" s="72">
        <v>1913</v>
      </c>
      <c r="AB2311" s="72">
        <v>1905</v>
      </c>
      <c r="AC2311" s="72">
        <v>1912</v>
      </c>
      <c r="AD2311" s="72">
        <v>2800</v>
      </c>
      <c r="AE2311" s="72">
        <v>1915</v>
      </c>
      <c r="AF2311" s="72">
        <v>1921</v>
      </c>
      <c r="AG2311" s="72">
        <v>1915</v>
      </c>
      <c r="AH2311" s="72">
        <v>1918</v>
      </c>
      <c r="AI2311" s="72">
        <v>1500</v>
      </c>
      <c r="AN2311" s="72">
        <v>0</v>
      </c>
      <c r="AO2311" s="72">
        <v>1918</v>
      </c>
      <c r="AP2311" s="72">
        <v>1918</v>
      </c>
      <c r="AQ2311" s="72">
        <v>1918</v>
      </c>
      <c r="AR2311" s="72">
        <v>1918</v>
      </c>
      <c r="AS2311" s="72">
        <v>1000</v>
      </c>
      <c r="AT2311" s="72">
        <v>1921</v>
      </c>
      <c r="AU2311" s="72">
        <v>1921</v>
      </c>
      <c r="AV2311" s="72">
        <v>1921</v>
      </c>
      <c r="AW2311" s="72">
        <v>1921</v>
      </c>
      <c r="AX2311" s="72">
        <v>100</v>
      </c>
      <c r="AY2311" s="72">
        <v>1921</v>
      </c>
      <c r="AZ2311" s="72">
        <v>1922</v>
      </c>
      <c r="BA2311" s="72">
        <v>1917</v>
      </c>
      <c r="BB2311" s="72">
        <v>1920</v>
      </c>
      <c r="BC2311" s="72">
        <v>1700</v>
      </c>
    </row>
    <row r="2312" spans="1:55" s="72" customFormat="1" ht="15">
      <c r="A2312" s="15" t="s">
        <v>18</v>
      </c>
      <c r="B2312" s="30">
        <v>42</v>
      </c>
      <c r="C2312" s="30">
        <v>3186</v>
      </c>
      <c r="D2312" s="10" t="s">
        <v>25</v>
      </c>
      <c r="E2312" s="15" t="s">
        <v>20</v>
      </c>
      <c r="F2312" s="15" t="s">
        <v>1288</v>
      </c>
      <c r="G2312" s="50">
        <v>2880</v>
      </c>
      <c r="H2312" s="50">
        <v>103</v>
      </c>
      <c r="I2312" s="58">
        <v>3.7100000000000001E-2</v>
      </c>
      <c r="J2312" s="50">
        <v>317000</v>
      </c>
      <c r="K2312" s="50">
        <v>2881</v>
      </c>
      <c r="L2312" s="53">
        <v>2721</v>
      </c>
      <c r="M2312" s="63">
        <f t="shared" si="267"/>
        <v>6.2500000000000003E-3</v>
      </c>
      <c r="N2312" s="42" t="str">
        <f>IFERROR(VLOOKUP(C2312, マスタ!$E$2:$G$33, 3, TRUE), "")</f>
        <v>繊維製品</v>
      </c>
      <c r="O2312" s="15" t="str">
        <f>IF(F2312 = "", "", TEXT( WORKDAY(TEXT(LEFT(F2312, FIND("(", F2312) - 1), "yyyy/mm/dd"), 1, マスタ!$A$2:$A$106), "yyyymmdd"))</f>
        <v>20171016</v>
      </c>
      <c r="P2312" s="16">
        <v>43024</v>
      </c>
      <c r="Q2312" s="56">
        <v>2940</v>
      </c>
      <c r="R2312" s="56">
        <v>2988</v>
      </c>
      <c r="S2312" s="56">
        <v>2892</v>
      </c>
      <c r="T2312" s="15" t="str">
        <f t="shared" si="268"/>
        <v>有</v>
      </c>
      <c r="U2312" s="15" t="str">
        <f t="shared" si="269"/>
        <v>有</v>
      </c>
      <c r="V2312" s="67">
        <f t="shared" si="270"/>
        <v>2.0833333333333259E-2</v>
      </c>
      <c r="W2312" s="17" t="s">
        <v>966</v>
      </c>
      <c r="X2312" s="46">
        <v>-28</v>
      </c>
      <c r="Y2312" s="71">
        <f t="shared" si="271"/>
        <v>-9.7222222222222232</v>
      </c>
      <c r="Z2312" s="72">
        <v>2940</v>
      </c>
      <c r="AA2312" s="72">
        <v>2958</v>
      </c>
      <c r="AB2312" s="72">
        <v>2925</v>
      </c>
      <c r="AC2312" s="72">
        <v>2925</v>
      </c>
      <c r="AD2312" s="72">
        <v>40600</v>
      </c>
      <c r="AE2312" s="72">
        <v>2930</v>
      </c>
      <c r="AF2312" s="72">
        <v>2935</v>
      </c>
      <c r="AG2312" s="72">
        <v>2909</v>
      </c>
      <c r="AH2312" s="72">
        <v>2929</v>
      </c>
      <c r="AI2312" s="72">
        <v>17500</v>
      </c>
      <c r="AJ2312" s="72">
        <v>2933</v>
      </c>
      <c r="AK2312" s="72">
        <v>2938</v>
      </c>
      <c r="AL2312" s="72">
        <v>2900</v>
      </c>
      <c r="AM2312" s="72">
        <v>2930</v>
      </c>
      <c r="AN2312" s="72">
        <v>14000</v>
      </c>
      <c r="AO2312" s="72">
        <v>2933</v>
      </c>
      <c r="AP2312" s="72">
        <v>2937</v>
      </c>
      <c r="AQ2312" s="72">
        <v>2911</v>
      </c>
      <c r="AR2312" s="72">
        <v>2928</v>
      </c>
      <c r="AS2312" s="72">
        <v>9000</v>
      </c>
      <c r="AT2312" s="72">
        <v>2925</v>
      </c>
      <c r="AU2312" s="72">
        <v>2932</v>
      </c>
      <c r="AV2312" s="72">
        <v>2905</v>
      </c>
      <c r="AW2312" s="72">
        <v>2905</v>
      </c>
      <c r="AX2312" s="72">
        <v>17600</v>
      </c>
      <c r="AY2312" s="72">
        <v>2905</v>
      </c>
      <c r="AZ2312" s="72">
        <v>2910</v>
      </c>
      <c r="BA2312" s="72">
        <v>2892</v>
      </c>
      <c r="BB2312" s="72">
        <v>2904</v>
      </c>
      <c r="BC2312" s="72">
        <v>9600</v>
      </c>
    </row>
    <row r="2313" spans="1:55" s="72" customFormat="1" ht="27">
      <c r="A2313" s="15" t="s">
        <v>18</v>
      </c>
      <c r="B2313" s="30">
        <v>43</v>
      </c>
      <c r="C2313" s="30">
        <v>1435</v>
      </c>
      <c r="D2313" s="10" t="s">
        <v>822</v>
      </c>
      <c r="E2313" s="15" t="s">
        <v>20</v>
      </c>
      <c r="F2313" s="15" t="s">
        <v>1288</v>
      </c>
      <c r="G2313" s="50">
        <v>7020</v>
      </c>
      <c r="H2313" s="50">
        <v>250</v>
      </c>
      <c r="I2313" s="58">
        <v>3.6900000000000002E-2</v>
      </c>
      <c r="J2313" s="50">
        <v>168400</v>
      </c>
      <c r="K2313" s="50">
        <v>7070</v>
      </c>
      <c r="L2313" s="53">
        <v>6750</v>
      </c>
      <c r="M2313" s="63">
        <f t="shared" si="267"/>
        <v>0.15625</v>
      </c>
      <c r="N2313" s="42" t="str">
        <f>IFERROR(VLOOKUP(C2313, マスタ!$E$2:$G$33, 3, TRUE), "")</f>
        <v>農林水産</v>
      </c>
      <c r="O2313" s="15" t="str">
        <f>IF(F2313 = "", "", TEXT( WORKDAY(TEXT(LEFT(F2313, FIND("(", F2313) - 1), "yyyy/mm/dd"), 1, マスタ!$A$2:$A$106), "yyyymmdd"))</f>
        <v>20171016</v>
      </c>
      <c r="P2313" s="16">
        <v>43024</v>
      </c>
      <c r="Q2313" s="56">
        <v>7010</v>
      </c>
      <c r="R2313" s="56">
        <v>7020</v>
      </c>
      <c r="S2313" s="56">
        <v>6750</v>
      </c>
      <c r="T2313" s="15" t="str">
        <f t="shared" si="268"/>
        <v>無</v>
      </c>
      <c r="U2313" s="15" t="str">
        <f t="shared" si="269"/>
        <v>有</v>
      </c>
      <c r="V2313" s="67">
        <f t="shared" si="270"/>
        <v>-1.4245014245014564E-3</v>
      </c>
      <c r="W2313" s="17" t="s">
        <v>966</v>
      </c>
      <c r="X2313" s="46">
        <v>-70</v>
      </c>
      <c r="Y2313" s="71">
        <f t="shared" si="271"/>
        <v>-9.9715099715099722</v>
      </c>
      <c r="Z2313" s="72">
        <v>7010</v>
      </c>
      <c r="AA2313" s="72">
        <v>7020</v>
      </c>
      <c r="AB2313" s="72">
        <v>6930</v>
      </c>
      <c r="AC2313" s="72">
        <v>7020</v>
      </c>
      <c r="AD2313" s="72">
        <v>8200</v>
      </c>
      <c r="AE2313" s="72">
        <v>7020</v>
      </c>
      <c r="AF2313" s="72">
        <v>7020</v>
      </c>
      <c r="AG2313" s="72">
        <v>6950</v>
      </c>
      <c r="AH2313" s="72">
        <v>6950</v>
      </c>
      <c r="AI2313" s="72">
        <v>2500</v>
      </c>
      <c r="AJ2313" s="72">
        <v>6940</v>
      </c>
      <c r="AK2313" s="72">
        <v>6950</v>
      </c>
      <c r="AL2313" s="72">
        <v>6910</v>
      </c>
      <c r="AM2313" s="72">
        <v>6940</v>
      </c>
      <c r="AN2313" s="72">
        <v>2800</v>
      </c>
      <c r="AO2313" s="72">
        <v>6950</v>
      </c>
      <c r="AP2313" s="72">
        <v>6970</v>
      </c>
      <c r="AQ2313" s="72">
        <v>6880</v>
      </c>
      <c r="AR2313" s="72">
        <v>6910</v>
      </c>
      <c r="AS2313" s="72">
        <v>5500</v>
      </c>
      <c r="AT2313" s="72">
        <v>6880</v>
      </c>
      <c r="AU2313" s="72">
        <v>6890</v>
      </c>
      <c r="AV2313" s="72">
        <v>6860</v>
      </c>
      <c r="AW2313" s="72">
        <v>6890</v>
      </c>
      <c r="AX2313" s="72">
        <v>3100</v>
      </c>
      <c r="AY2313" s="72">
        <v>6870</v>
      </c>
      <c r="AZ2313" s="72">
        <v>6870</v>
      </c>
      <c r="BA2313" s="72">
        <v>6860</v>
      </c>
      <c r="BB2313" s="72">
        <v>6860</v>
      </c>
      <c r="BC2313" s="72">
        <v>200</v>
      </c>
    </row>
    <row r="2314" spans="1:55" s="72" customFormat="1" ht="15">
      <c r="A2314" s="15" t="s">
        <v>18</v>
      </c>
      <c r="B2314" s="30">
        <v>44</v>
      </c>
      <c r="C2314" s="30">
        <v>3180</v>
      </c>
      <c r="D2314" s="10" t="s">
        <v>1093</v>
      </c>
      <c r="E2314" s="15" t="s">
        <v>20</v>
      </c>
      <c r="F2314" s="15" t="s">
        <v>1288</v>
      </c>
      <c r="G2314" s="50">
        <v>1872</v>
      </c>
      <c r="H2314" s="50">
        <v>66</v>
      </c>
      <c r="I2314" s="58">
        <v>3.6499999999999998E-2</v>
      </c>
      <c r="J2314" s="50">
        <v>66900</v>
      </c>
      <c r="K2314" s="50">
        <v>1890</v>
      </c>
      <c r="L2314" s="53">
        <v>1790</v>
      </c>
      <c r="M2314" s="63">
        <f t="shared" si="267"/>
        <v>0.18</v>
      </c>
      <c r="N2314" s="42" t="str">
        <f>IFERROR(VLOOKUP(C2314, マスタ!$E$2:$G$33, 3, TRUE), "")</f>
        <v>繊維製品</v>
      </c>
      <c r="O2314" s="15" t="str">
        <f>IF(F2314 = "", "", TEXT( WORKDAY(TEXT(LEFT(F2314, FIND("(", F2314) - 1), "yyyy/mm/dd"), 1, マスタ!$A$2:$A$106), "yyyymmdd"))</f>
        <v>20171016</v>
      </c>
      <c r="P2314" s="16">
        <v>43024</v>
      </c>
      <c r="Q2314" s="56">
        <v>1900</v>
      </c>
      <c r="R2314" s="56">
        <v>1900</v>
      </c>
      <c r="S2314" s="56">
        <v>1812</v>
      </c>
      <c r="T2314" s="15" t="str">
        <f t="shared" si="268"/>
        <v>無</v>
      </c>
      <c r="U2314" s="15" t="str">
        <f t="shared" si="269"/>
        <v>有</v>
      </c>
      <c r="V2314" s="67">
        <f t="shared" si="270"/>
        <v>1.4957264957264904E-2</v>
      </c>
      <c r="W2314" s="17" t="s">
        <v>966</v>
      </c>
      <c r="X2314" s="46">
        <v>-18</v>
      </c>
      <c r="Y2314" s="71">
        <f t="shared" si="271"/>
        <v>-9.6153846153846168</v>
      </c>
      <c r="Z2314" s="72">
        <v>1900</v>
      </c>
      <c r="AA2314" s="72">
        <v>1900</v>
      </c>
      <c r="AB2314" s="72">
        <v>1872</v>
      </c>
      <c r="AC2314" s="72">
        <v>1872</v>
      </c>
      <c r="AD2314" s="72">
        <v>9000</v>
      </c>
      <c r="AE2314" s="72">
        <v>1885</v>
      </c>
      <c r="AF2314" s="72">
        <v>1885</v>
      </c>
      <c r="AG2314" s="72">
        <v>1862</v>
      </c>
      <c r="AH2314" s="72">
        <v>1863</v>
      </c>
      <c r="AI2314" s="72">
        <v>1800</v>
      </c>
      <c r="AJ2314" s="72">
        <v>1862</v>
      </c>
      <c r="AK2314" s="72">
        <v>1868</v>
      </c>
      <c r="AL2314" s="72">
        <v>1862</v>
      </c>
      <c r="AM2314" s="72">
        <v>1868</v>
      </c>
      <c r="AN2314" s="72">
        <v>500</v>
      </c>
      <c r="AO2314" s="72">
        <v>1868</v>
      </c>
      <c r="AP2314" s="72">
        <v>1869</v>
      </c>
      <c r="AQ2314" s="72">
        <v>1861</v>
      </c>
      <c r="AR2314" s="72">
        <v>1861</v>
      </c>
      <c r="AS2314" s="72">
        <v>900</v>
      </c>
      <c r="AT2314" s="72">
        <v>1867</v>
      </c>
      <c r="AU2314" s="72">
        <v>1867</v>
      </c>
      <c r="AV2314" s="72">
        <v>1867</v>
      </c>
      <c r="AW2314" s="72">
        <v>1867</v>
      </c>
      <c r="AX2314" s="72">
        <v>100</v>
      </c>
      <c r="AY2314" s="72">
        <v>1868</v>
      </c>
      <c r="AZ2314" s="72">
        <v>1869</v>
      </c>
      <c r="BA2314" s="72">
        <v>1867</v>
      </c>
      <c r="BB2314" s="72">
        <v>1867</v>
      </c>
      <c r="BC2314" s="72">
        <v>400</v>
      </c>
    </row>
    <row r="2315" spans="1:55" s="72" customFormat="1" ht="15">
      <c r="A2315" s="15" t="s">
        <v>18</v>
      </c>
      <c r="B2315" s="30">
        <v>45</v>
      </c>
      <c r="C2315" s="30">
        <v>8940</v>
      </c>
      <c r="D2315" s="10" t="s">
        <v>1293</v>
      </c>
      <c r="E2315" s="15" t="s">
        <v>20</v>
      </c>
      <c r="F2315" s="15" t="s">
        <v>1288</v>
      </c>
      <c r="G2315" s="50">
        <v>1022</v>
      </c>
      <c r="H2315" s="50">
        <v>36</v>
      </c>
      <c r="I2315" s="58">
        <v>3.6499999999999998E-2</v>
      </c>
      <c r="J2315" s="50">
        <v>110000</v>
      </c>
      <c r="K2315" s="50">
        <v>1033</v>
      </c>
      <c r="L2315" s="53">
        <v>987</v>
      </c>
      <c r="M2315" s="63">
        <f t="shared" si="267"/>
        <v>0.2391304347826087</v>
      </c>
      <c r="N2315" s="42" t="str">
        <f>IFERROR(VLOOKUP(C2315, マスタ!$E$2:$G$33, 3, TRUE), "")</f>
        <v>不動産</v>
      </c>
      <c r="O2315" s="15" t="str">
        <f>IF(F2315 = "", "", TEXT( WORKDAY(TEXT(LEFT(F2315, FIND("(", F2315) - 1), "yyyy/mm/dd"), 1, マスタ!$A$2:$A$106), "yyyymmdd"))</f>
        <v>20171016</v>
      </c>
      <c r="P2315" s="16">
        <v>43024</v>
      </c>
      <c r="Q2315" s="56">
        <v>1030</v>
      </c>
      <c r="R2315" s="56">
        <v>1043</v>
      </c>
      <c r="S2315" s="56">
        <v>1022</v>
      </c>
      <c r="T2315" s="15" t="str">
        <f t="shared" si="268"/>
        <v>有</v>
      </c>
      <c r="U2315" s="15" t="str">
        <f t="shared" si="269"/>
        <v>無</v>
      </c>
      <c r="V2315" s="67">
        <f t="shared" si="270"/>
        <v>7.8277886497064575E-3</v>
      </c>
      <c r="W2315" s="17" t="s">
        <v>967</v>
      </c>
      <c r="X2315" s="46">
        <v>3</v>
      </c>
      <c r="Y2315" s="71">
        <f t="shared" si="271"/>
        <v>2.9354207436399218</v>
      </c>
      <c r="Z2315" s="72">
        <v>1030</v>
      </c>
      <c r="AA2315" s="72">
        <v>1036</v>
      </c>
      <c r="AB2315" s="72">
        <v>1027</v>
      </c>
      <c r="AC2315" s="72">
        <v>1035</v>
      </c>
      <c r="AD2315" s="72">
        <v>7600</v>
      </c>
      <c r="AE2315" s="72">
        <v>1031</v>
      </c>
      <c r="AF2315" s="72">
        <v>1032</v>
      </c>
      <c r="AG2315" s="72">
        <v>1030</v>
      </c>
      <c r="AH2315" s="72">
        <v>1032</v>
      </c>
      <c r="AI2315" s="72">
        <v>500</v>
      </c>
      <c r="AJ2315" s="72">
        <v>1034</v>
      </c>
      <c r="AK2315" s="72">
        <v>1040</v>
      </c>
      <c r="AL2315" s="72">
        <v>1034</v>
      </c>
      <c r="AM2315" s="72">
        <v>1040</v>
      </c>
      <c r="AN2315" s="72">
        <v>3400</v>
      </c>
      <c r="AO2315" s="72">
        <v>1040</v>
      </c>
      <c r="AP2315" s="72">
        <v>1041</v>
      </c>
      <c r="AQ2315" s="72">
        <v>1022</v>
      </c>
      <c r="AR2315" s="72">
        <v>1033</v>
      </c>
      <c r="AS2315" s="72">
        <v>13100</v>
      </c>
      <c r="AT2315" s="72">
        <v>1035</v>
      </c>
      <c r="AU2315" s="72">
        <v>1035</v>
      </c>
      <c r="AV2315" s="72">
        <v>1033</v>
      </c>
      <c r="AW2315" s="72">
        <v>1033</v>
      </c>
      <c r="AX2315" s="72">
        <v>800</v>
      </c>
      <c r="AY2315" s="72">
        <v>1032</v>
      </c>
      <c r="AZ2315" s="72">
        <v>1036</v>
      </c>
      <c r="BA2315" s="72">
        <v>1032</v>
      </c>
      <c r="BB2315" s="72">
        <v>1036</v>
      </c>
      <c r="BC2315" s="72">
        <v>800</v>
      </c>
    </row>
    <row r="2316" spans="1:55" s="72" customFormat="1" ht="40.5">
      <c r="A2316" s="15" t="s">
        <v>18</v>
      </c>
      <c r="B2316" s="30">
        <v>47</v>
      </c>
      <c r="C2316" s="30">
        <v>8028</v>
      </c>
      <c r="D2316" s="10" t="s">
        <v>926</v>
      </c>
      <c r="E2316" s="15" t="s">
        <v>20</v>
      </c>
      <c r="F2316" s="15" t="s">
        <v>1288</v>
      </c>
      <c r="G2316" s="50">
        <v>6360</v>
      </c>
      <c r="H2316" s="50">
        <v>220</v>
      </c>
      <c r="I2316" s="58">
        <v>3.5799999999999998E-2</v>
      </c>
      <c r="J2316" s="50">
        <v>1911000</v>
      </c>
      <c r="K2316" s="50">
        <v>6400</v>
      </c>
      <c r="L2316" s="53">
        <v>6140</v>
      </c>
      <c r="M2316" s="63">
        <f t="shared" si="267"/>
        <v>0.15384615384615385</v>
      </c>
      <c r="N2316" s="42" t="str">
        <f>IFERROR(VLOOKUP(C2316, マスタ!$E$2:$G$33, 3, TRUE), "")</f>
        <v>商業</v>
      </c>
      <c r="O2316" s="15" t="str">
        <f>IF(F2316 = "", "", TEXT( WORKDAY(TEXT(LEFT(F2316, FIND("(", F2316) - 1), "yyyy/mm/dd"), 1, マスタ!$A$2:$A$106), "yyyymmdd"))</f>
        <v>20171016</v>
      </c>
      <c r="P2316" s="16">
        <v>43024</v>
      </c>
      <c r="Q2316" s="56">
        <v>6400</v>
      </c>
      <c r="R2316" s="56">
        <v>6430</v>
      </c>
      <c r="S2316" s="56">
        <v>6360</v>
      </c>
      <c r="T2316" s="15" t="str">
        <f t="shared" si="268"/>
        <v>無</v>
      </c>
      <c r="U2316" s="15" t="str">
        <f t="shared" si="269"/>
        <v>無</v>
      </c>
      <c r="V2316" s="67">
        <f t="shared" si="270"/>
        <v>6.2893081761006275E-3</v>
      </c>
      <c r="W2316" s="17" t="s">
        <v>969</v>
      </c>
      <c r="X2316" s="46">
        <v>-20</v>
      </c>
      <c r="Y2316" s="71">
        <f t="shared" si="271"/>
        <v>-3.1446540880503147</v>
      </c>
      <c r="Z2316" s="72">
        <v>6400</v>
      </c>
      <c r="AA2316" s="72">
        <v>6400</v>
      </c>
      <c r="AB2316" s="72">
        <v>6370</v>
      </c>
      <c r="AC2316" s="72">
        <v>6370</v>
      </c>
      <c r="AD2316" s="72">
        <v>44900</v>
      </c>
      <c r="AE2316" s="72">
        <v>6370</v>
      </c>
      <c r="AF2316" s="72">
        <v>6380</v>
      </c>
      <c r="AG2316" s="72">
        <v>6370</v>
      </c>
      <c r="AH2316" s="72">
        <v>6370</v>
      </c>
      <c r="AI2316" s="72">
        <v>5500</v>
      </c>
      <c r="AJ2316" s="72">
        <v>6370</v>
      </c>
      <c r="AK2316" s="72">
        <v>6400</v>
      </c>
      <c r="AL2316" s="72">
        <v>6370</v>
      </c>
      <c r="AM2316" s="72">
        <v>6400</v>
      </c>
      <c r="AN2316" s="72">
        <v>11600</v>
      </c>
      <c r="AO2316" s="72">
        <v>6400</v>
      </c>
      <c r="AP2316" s="72">
        <v>6400</v>
      </c>
      <c r="AQ2316" s="72">
        <v>6380</v>
      </c>
      <c r="AR2316" s="72">
        <v>6380</v>
      </c>
      <c r="AS2316" s="72">
        <v>10300</v>
      </c>
      <c r="AT2316" s="72">
        <v>6390</v>
      </c>
      <c r="AU2316" s="72">
        <v>6390</v>
      </c>
      <c r="AV2316" s="72">
        <v>6380</v>
      </c>
      <c r="AW2316" s="72">
        <v>6380</v>
      </c>
      <c r="AX2316" s="72">
        <v>7200</v>
      </c>
      <c r="AY2316" s="72">
        <v>6370</v>
      </c>
      <c r="AZ2316" s="72">
        <v>6370</v>
      </c>
      <c r="BA2316" s="72">
        <v>6360</v>
      </c>
      <c r="BB2316" s="72">
        <v>6370</v>
      </c>
      <c r="BC2316" s="72">
        <v>7800</v>
      </c>
    </row>
    <row r="2317" spans="1:55" s="72" customFormat="1" ht="15">
      <c r="A2317" s="15" t="s">
        <v>18</v>
      </c>
      <c r="B2317" s="30">
        <v>48</v>
      </c>
      <c r="C2317" s="30">
        <v>6055</v>
      </c>
      <c r="D2317" s="10" t="s">
        <v>584</v>
      </c>
      <c r="E2317" s="15" t="s">
        <v>20</v>
      </c>
      <c r="F2317" s="15" t="s">
        <v>1288</v>
      </c>
      <c r="G2317" s="50">
        <v>2891</v>
      </c>
      <c r="H2317" s="50">
        <v>100</v>
      </c>
      <c r="I2317" s="58">
        <v>3.5799999999999998E-2</v>
      </c>
      <c r="J2317" s="50">
        <v>182000</v>
      </c>
      <c r="K2317" s="50">
        <v>2895</v>
      </c>
      <c r="L2317" s="53">
        <v>2768</v>
      </c>
      <c r="M2317" s="63">
        <f t="shared" si="267"/>
        <v>3.1496062992125984E-2</v>
      </c>
      <c r="N2317" s="42" t="str">
        <f>IFERROR(VLOOKUP(C2317, マスタ!$E$2:$G$33, 3, TRUE), "")</f>
        <v>機械</v>
      </c>
      <c r="O2317" s="15" t="str">
        <f>IF(F2317 = "", "", TEXT( WORKDAY(TEXT(LEFT(F2317, FIND("(", F2317) - 1), "yyyy/mm/dd"), 1, マスタ!$A$2:$A$106), "yyyymmdd"))</f>
        <v>20171016</v>
      </c>
      <c r="P2317" s="16">
        <v>43024</v>
      </c>
      <c r="Q2317" s="56">
        <v>2921</v>
      </c>
      <c r="R2317" s="56">
        <v>2937</v>
      </c>
      <c r="S2317" s="56">
        <v>2804</v>
      </c>
      <c r="T2317" s="15" t="str">
        <f t="shared" si="268"/>
        <v>無</v>
      </c>
      <c r="U2317" s="15" t="str">
        <f t="shared" si="269"/>
        <v>有</v>
      </c>
      <c r="V2317" s="67">
        <f t="shared" si="270"/>
        <v>1.0377032168799705E-2</v>
      </c>
      <c r="W2317" s="17" t="s">
        <v>966</v>
      </c>
      <c r="X2317" s="46">
        <v>-28</v>
      </c>
      <c r="Y2317" s="71">
        <f t="shared" si="271"/>
        <v>-9.6852300242130749</v>
      </c>
      <c r="Z2317" s="72">
        <v>2921</v>
      </c>
      <c r="AA2317" s="72">
        <v>2935</v>
      </c>
      <c r="AB2317" s="72">
        <v>2917</v>
      </c>
      <c r="AC2317" s="72">
        <v>2934</v>
      </c>
      <c r="AD2317" s="72">
        <v>13100</v>
      </c>
      <c r="AE2317" s="72">
        <v>2934</v>
      </c>
      <c r="AF2317" s="72">
        <v>2937</v>
      </c>
      <c r="AG2317" s="72">
        <v>2930</v>
      </c>
      <c r="AH2317" s="72">
        <v>2933</v>
      </c>
      <c r="AI2317" s="72">
        <v>9200</v>
      </c>
      <c r="AJ2317" s="72">
        <v>2931</v>
      </c>
      <c r="AK2317" s="72">
        <v>2931</v>
      </c>
      <c r="AL2317" s="72">
        <v>2915</v>
      </c>
      <c r="AM2317" s="72">
        <v>2918</v>
      </c>
      <c r="AN2317" s="72">
        <v>3900</v>
      </c>
      <c r="AO2317" s="72">
        <v>2913</v>
      </c>
      <c r="AP2317" s="72">
        <v>2914</v>
      </c>
      <c r="AQ2317" s="72">
        <v>2899</v>
      </c>
      <c r="AR2317" s="72">
        <v>2900</v>
      </c>
      <c r="AS2317" s="72">
        <v>4100</v>
      </c>
      <c r="AT2317" s="72">
        <v>2899</v>
      </c>
      <c r="AU2317" s="72">
        <v>2900</v>
      </c>
      <c r="AV2317" s="72">
        <v>2884</v>
      </c>
      <c r="AW2317" s="72">
        <v>2884</v>
      </c>
      <c r="AX2317" s="72">
        <v>4100</v>
      </c>
      <c r="AY2317" s="72">
        <v>2884</v>
      </c>
      <c r="AZ2317" s="72">
        <v>2889</v>
      </c>
      <c r="BA2317" s="72">
        <v>2883</v>
      </c>
      <c r="BB2317" s="72">
        <v>2883</v>
      </c>
      <c r="BC2317" s="72">
        <v>1500</v>
      </c>
    </row>
    <row r="2318" spans="1:55" s="72" customFormat="1" ht="27">
      <c r="A2318" s="15" t="s">
        <v>18</v>
      </c>
      <c r="B2318" s="30">
        <v>49</v>
      </c>
      <c r="C2318" s="30">
        <v>3194</v>
      </c>
      <c r="D2318" s="10" t="s">
        <v>142</v>
      </c>
      <c r="E2318" s="15" t="s">
        <v>20</v>
      </c>
      <c r="F2318" s="15" t="s">
        <v>1288</v>
      </c>
      <c r="G2318" s="50">
        <v>1543</v>
      </c>
      <c r="H2318" s="50">
        <v>53</v>
      </c>
      <c r="I2318" s="58">
        <v>3.56E-2</v>
      </c>
      <c r="J2318" s="50">
        <v>73100</v>
      </c>
      <c r="K2318" s="50">
        <v>1576</v>
      </c>
      <c r="L2318" s="53">
        <v>1490</v>
      </c>
      <c r="M2318" s="63">
        <f t="shared" si="267"/>
        <v>0.38372093023255816</v>
      </c>
      <c r="N2318" s="42" t="str">
        <f>IFERROR(VLOOKUP(C2318, マスタ!$E$2:$G$33, 3, TRUE), "")</f>
        <v>繊維製品</v>
      </c>
      <c r="O2318" s="15" t="str">
        <f>IF(F2318 = "", "", TEXT( WORKDAY(TEXT(LEFT(F2318, FIND("(", F2318) - 1), "yyyy/mm/dd"), 1, マスタ!$A$2:$A$106), "yyyymmdd"))</f>
        <v>20171016</v>
      </c>
      <c r="P2318" s="16">
        <v>43024</v>
      </c>
      <c r="Q2318" s="56">
        <v>1560</v>
      </c>
      <c r="R2318" s="56">
        <v>1570</v>
      </c>
      <c r="S2318" s="56">
        <v>1486</v>
      </c>
      <c r="T2318" s="15" t="str">
        <f t="shared" si="268"/>
        <v>無</v>
      </c>
      <c r="U2318" s="15" t="str">
        <f t="shared" si="269"/>
        <v>有</v>
      </c>
      <c r="V2318" s="67">
        <f t="shared" si="270"/>
        <v>1.1017498379779722E-2</v>
      </c>
      <c r="W2318" s="17" t="s">
        <v>966</v>
      </c>
      <c r="X2318" s="46">
        <v>-15</v>
      </c>
      <c r="Y2318" s="71">
        <f t="shared" si="271"/>
        <v>-9.7213220998055725</v>
      </c>
      <c r="Z2318" s="72">
        <v>1560</v>
      </c>
      <c r="AA2318" s="72">
        <v>1570</v>
      </c>
      <c r="AB2318" s="72">
        <v>1553</v>
      </c>
      <c r="AC2318" s="72">
        <v>1554</v>
      </c>
      <c r="AD2318" s="72">
        <v>3400</v>
      </c>
      <c r="AE2318" s="72">
        <v>1546</v>
      </c>
      <c r="AF2318" s="72">
        <v>1546</v>
      </c>
      <c r="AG2318" s="72">
        <v>1527</v>
      </c>
      <c r="AH2318" s="72">
        <v>1541</v>
      </c>
      <c r="AI2318" s="72">
        <v>2800</v>
      </c>
      <c r="AJ2318" s="72">
        <v>1533</v>
      </c>
      <c r="AK2318" s="72">
        <v>1533</v>
      </c>
      <c r="AL2318" s="72">
        <v>1522</v>
      </c>
      <c r="AM2318" s="72">
        <v>1525</v>
      </c>
      <c r="AN2318" s="72">
        <v>1100</v>
      </c>
      <c r="AO2318" s="72">
        <v>1523</v>
      </c>
      <c r="AP2318" s="72">
        <v>1532</v>
      </c>
      <c r="AQ2318" s="72">
        <v>1523</v>
      </c>
      <c r="AR2318" s="72">
        <v>1532</v>
      </c>
      <c r="AS2318" s="72">
        <v>700</v>
      </c>
      <c r="AT2318" s="72">
        <v>1529</v>
      </c>
      <c r="AU2318" s="72">
        <v>1534</v>
      </c>
      <c r="AV2318" s="72">
        <v>1521</v>
      </c>
      <c r="AW2318" s="72">
        <v>1521</v>
      </c>
      <c r="AX2318" s="72">
        <v>1800</v>
      </c>
      <c r="AY2318" s="72">
        <v>1522</v>
      </c>
      <c r="AZ2318" s="72">
        <v>1523</v>
      </c>
      <c r="BA2318" s="72">
        <v>1522</v>
      </c>
      <c r="BB2318" s="72">
        <v>1523</v>
      </c>
      <c r="BC2318" s="72">
        <v>300</v>
      </c>
    </row>
    <row r="2319" spans="1:55" s="72" customFormat="1" ht="15">
      <c r="A2319" s="15" t="s">
        <v>18</v>
      </c>
      <c r="B2319" s="30">
        <v>50</v>
      </c>
      <c r="C2319" s="30">
        <v>7294</v>
      </c>
      <c r="D2319" s="10" t="s">
        <v>521</v>
      </c>
      <c r="E2319" s="15" t="s">
        <v>20</v>
      </c>
      <c r="F2319" s="15" t="s">
        <v>1288</v>
      </c>
      <c r="G2319" s="50">
        <v>2422</v>
      </c>
      <c r="H2319" s="50">
        <v>83</v>
      </c>
      <c r="I2319" s="58">
        <v>3.5499999999999997E-2</v>
      </c>
      <c r="J2319" s="50">
        <v>82700</v>
      </c>
      <c r="K2319" s="50">
        <v>2431</v>
      </c>
      <c r="L2319" s="53">
        <v>2342</v>
      </c>
      <c r="M2319" s="63">
        <f t="shared" si="267"/>
        <v>0.10112359550561797</v>
      </c>
      <c r="N2319" s="42" t="str">
        <f>IFERROR(VLOOKUP(C2319, マスタ!$E$2:$G$33, 3, TRUE), "")</f>
        <v>輸送用機械</v>
      </c>
      <c r="O2319" s="15" t="str">
        <f>IF(F2319 = "", "", TEXT( WORKDAY(TEXT(LEFT(F2319, FIND("(", F2319) - 1), "yyyy/mm/dd"), 1, マスタ!$A$2:$A$106), "yyyymmdd"))</f>
        <v>20171016</v>
      </c>
      <c r="P2319" s="16">
        <v>43024</v>
      </c>
      <c r="Q2319" s="56">
        <v>2422</v>
      </c>
      <c r="R2319" s="56">
        <v>2471</v>
      </c>
      <c r="S2319" s="56">
        <v>2416</v>
      </c>
      <c r="T2319" s="15" t="str">
        <f t="shared" si="268"/>
        <v>有</v>
      </c>
      <c r="U2319" s="15" t="str">
        <f t="shared" si="269"/>
        <v>無</v>
      </c>
      <c r="V2319" s="67">
        <f t="shared" si="270"/>
        <v>0</v>
      </c>
      <c r="W2319" s="17" t="s">
        <v>967</v>
      </c>
      <c r="X2319" s="46">
        <v>40</v>
      </c>
      <c r="Y2319" s="71">
        <f t="shared" si="271"/>
        <v>16.515276630883566</v>
      </c>
      <c r="Z2319" s="72">
        <v>2422</v>
      </c>
      <c r="AA2319" s="72">
        <v>2439</v>
      </c>
      <c r="AB2319" s="72">
        <v>2422</v>
      </c>
      <c r="AC2319" s="72">
        <v>2439</v>
      </c>
      <c r="AD2319" s="72">
        <v>6300</v>
      </c>
      <c r="AE2319" s="72">
        <v>2446</v>
      </c>
      <c r="AF2319" s="72">
        <v>2453</v>
      </c>
      <c r="AG2319" s="72">
        <v>2439</v>
      </c>
      <c r="AH2319" s="72">
        <v>2452</v>
      </c>
      <c r="AI2319" s="72">
        <v>3500</v>
      </c>
      <c r="AJ2319" s="72">
        <v>2450</v>
      </c>
      <c r="AK2319" s="72">
        <v>2462</v>
      </c>
      <c r="AL2319" s="72">
        <v>2448</v>
      </c>
      <c r="AM2319" s="72">
        <v>2458</v>
      </c>
      <c r="AN2319" s="72">
        <v>3600</v>
      </c>
      <c r="AO2319" s="72">
        <v>2461</v>
      </c>
      <c r="AP2319" s="72">
        <v>2462</v>
      </c>
      <c r="AQ2319" s="72">
        <v>2457</v>
      </c>
      <c r="AR2319" s="72">
        <v>2459</v>
      </c>
      <c r="AS2319" s="72">
        <v>1500</v>
      </c>
      <c r="AT2319" s="72">
        <v>2458</v>
      </c>
      <c r="AU2319" s="72">
        <v>2462</v>
      </c>
      <c r="AV2319" s="72">
        <v>2456</v>
      </c>
      <c r="AW2319" s="72">
        <v>2462</v>
      </c>
      <c r="AX2319" s="72">
        <v>1400</v>
      </c>
      <c r="AY2319" s="72">
        <v>2463</v>
      </c>
      <c r="AZ2319" s="72">
        <v>2464</v>
      </c>
      <c r="BA2319" s="72">
        <v>2462</v>
      </c>
      <c r="BB2319" s="72">
        <v>2462</v>
      </c>
      <c r="BC2319" s="72">
        <v>1000</v>
      </c>
    </row>
    <row r="2320" spans="1:55" s="72" customFormat="1" ht="27">
      <c r="A2320" s="15" t="s">
        <v>18</v>
      </c>
      <c r="B2320" s="30">
        <v>1</v>
      </c>
      <c r="C2320" s="30">
        <v>3909</v>
      </c>
      <c r="D2320" s="10" t="s">
        <v>128</v>
      </c>
      <c r="E2320" s="15" t="s">
        <v>20</v>
      </c>
      <c r="F2320" s="15" t="s">
        <v>1294</v>
      </c>
      <c r="G2320" s="50">
        <v>1384</v>
      </c>
      <c r="H2320" s="50">
        <v>300</v>
      </c>
      <c r="I2320" s="58">
        <v>0.27679999999999999</v>
      </c>
      <c r="J2320" s="50">
        <v>2571800</v>
      </c>
      <c r="K2320" s="50">
        <v>1384</v>
      </c>
      <c r="L2320" s="53">
        <v>1086</v>
      </c>
      <c r="M2320" s="63">
        <f t="shared" si="267"/>
        <v>0</v>
      </c>
      <c r="N2320" s="42" t="str">
        <f>IFERROR(VLOOKUP(C2320, マスタ!$E$2:$G$33, 3, TRUE), "")</f>
        <v>パルプ・紙</v>
      </c>
      <c r="O2320" s="15" t="str">
        <f>IF(F2320 = "", "", TEXT( WORKDAY(TEXT(LEFT(F2320, FIND("(", F2320) - 1), "yyyy/mm/dd"), 1, マスタ!$A$2:$A$106), "yyyymmdd"))</f>
        <v>20171017</v>
      </c>
      <c r="P2320" s="16">
        <v>43025</v>
      </c>
      <c r="Q2320" s="56">
        <v>1380</v>
      </c>
      <c r="R2320" s="56">
        <v>1684</v>
      </c>
      <c r="S2320" s="56">
        <v>1375</v>
      </c>
      <c r="T2320" s="15" t="str">
        <f t="shared" si="268"/>
        <v>有</v>
      </c>
      <c r="U2320" s="15" t="str">
        <f t="shared" si="269"/>
        <v>無</v>
      </c>
      <c r="V2320" s="67">
        <f t="shared" si="270"/>
        <v>-2.8901734104046506E-3</v>
      </c>
      <c r="W2320" s="17" t="s">
        <v>968</v>
      </c>
      <c r="X2320" s="46">
        <v>27</v>
      </c>
      <c r="Y2320" s="71">
        <f t="shared" si="271"/>
        <v>19.508670520231213</v>
      </c>
      <c r="Z2320" s="72">
        <v>1380</v>
      </c>
      <c r="AA2320" s="72">
        <v>1520</v>
      </c>
      <c r="AB2320" s="72">
        <v>1375</v>
      </c>
      <c r="AC2320" s="72">
        <v>1520</v>
      </c>
      <c r="AD2320" s="72">
        <v>738100</v>
      </c>
      <c r="AE2320" s="72">
        <v>1520</v>
      </c>
      <c r="AF2320" s="72">
        <v>1534</v>
      </c>
      <c r="AG2320" s="72">
        <v>1483</v>
      </c>
      <c r="AH2320" s="72">
        <v>1517</v>
      </c>
      <c r="AI2320" s="72">
        <v>376600</v>
      </c>
      <c r="AJ2320" s="72">
        <v>1516</v>
      </c>
      <c r="AK2320" s="72">
        <v>1562</v>
      </c>
      <c r="AL2320" s="72">
        <v>1513</v>
      </c>
      <c r="AM2320" s="72">
        <v>1542</v>
      </c>
      <c r="AN2320" s="72">
        <v>347000</v>
      </c>
      <c r="AO2320" s="72">
        <v>1541</v>
      </c>
      <c r="AP2320" s="72">
        <v>1580</v>
      </c>
      <c r="AQ2320" s="72">
        <v>1540</v>
      </c>
      <c r="AR2320" s="72">
        <v>1568</v>
      </c>
      <c r="AS2320" s="72">
        <v>220400</v>
      </c>
      <c r="AT2320" s="72">
        <v>1565</v>
      </c>
      <c r="AU2320" s="72">
        <v>1622</v>
      </c>
      <c r="AV2320" s="72">
        <v>1549</v>
      </c>
      <c r="AW2320" s="72">
        <v>1620</v>
      </c>
      <c r="AX2320" s="72">
        <v>233400</v>
      </c>
      <c r="AY2320" s="72">
        <v>1620</v>
      </c>
      <c r="AZ2320" s="72">
        <v>1665</v>
      </c>
      <c r="BA2320" s="72">
        <v>1610</v>
      </c>
      <c r="BB2320" s="72">
        <v>1652</v>
      </c>
      <c r="BC2320" s="72">
        <v>385100</v>
      </c>
    </row>
    <row r="2321" spans="1:55" s="72" customFormat="1" ht="15">
      <c r="A2321" s="15" t="s">
        <v>18</v>
      </c>
      <c r="B2321" s="30">
        <v>3</v>
      </c>
      <c r="C2321" s="30">
        <v>6203</v>
      </c>
      <c r="D2321" s="10" t="s">
        <v>1240</v>
      </c>
      <c r="E2321" s="15" t="s">
        <v>20</v>
      </c>
      <c r="F2321" s="15" t="s">
        <v>1294</v>
      </c>
      <c r="G2321" s="50">
        <v>2596</v>
      </c>
      <c r="H2321" s="50">
        <v>500</v>
      </c>
      <c r="I2321" s="58">
        <v>0.23849999999999999</v>
      </c>
      <c r="J2321" s="50">
        <v>8278200</v>
      </c>
      <c r="K2321" s="50">
        <v>2596</v>
      </c>
      <c r="L2321" s="53">
        <v>2321</v>
      </c>
      <c r="M2321" s="63">
        <f t="shared" si="267"/>
        <v>0</v>
      </c>
      <c r="N2321" s="42" t="str">
        <f>IFERROR(VLOOKUP(C2321, マスタ!$E$2:$G$33, 3, TRUE), "")</f>
        <v>機械</v>
      </c>
      <c r="O2321" s="15" t="str">
        <f>IF(F2321 = "", "", TEXT( WORKDAY(TEXT(LEFT(F2321, FIND("(", F2321) - 1), "yyyy/mm/dd"), 1, マスタ!$A$2:$A$106), "yyyymmdd"))</f>
        <v>20171017</v>
      </c>
      <c r="P2321" s="16">
        <v>43025</v>
      </c>
      <c r="Q2321" s="56">
        <v>2846</v>
      </c>
      <c r="R2321" s="56">
        <v>2876</v>
      </c>
      <c r="S2321" s="56">
        <v>2470</v>
      </c>
      <c r="T2321" s="15" t="str">
        <f t="shared" si="268"/>
        <v>有</v>
      </c>
      <c r="U2321" s="15" t="str">
        <f t="shared" si="269"/>
        <v>有</v>
      </c>
      <c r="V2321" s="67">
        <f t="shared" si="270"/>
        <v>9.6302003081664145E-2</v>
      </c>
      <c r="W2321" s="17" t="s">
        <v>966</v>
      </c>
      <c r="X2321" s="46">
        <v>-25</v>
      </c>
      <c r="Y2321" s="71">
        <f t="shared" si="271"/>
        <v>-9.63020030816641</v>
      </c>
      <c r="AD2321" s="72">
        <v>0</v>
      </c>
      <c r="AI2321" s="72">
        <v>0</v>
      </c>
      <c r="AJ2321" s="72">
        <v>2846</v>
      </c>
      <c r="AK2321" s="72">
        <v>2876</v>
      </c>
      <c r="AL2321" s="72">
        <v>2720</v>
      </c>
      <c r="AM2321" s="72">
        <v>2720</v>
      </c>
      <c r="AN2321" s="72">
        <v>948100</v>
      </c>
      <c r="AO2321" s="72">
        <v>2726</v>
      </c>
      <c r="AP2321" s="72">
        <v>2745</v>
      </c>
      <c r="AQ2321" s="72">
        <v>2629</v>
      </c>
      <c r="AR2321" s="72">
        <v>2677</v>
      </c>
      <c r="AS2321" s="72">
        <v>831400</v>
      </c>
      <c r="AT2321" s="72">
        <v>2675</v>
      </c>
      <c r="AU2321" s="72">
        <v>2684</v>
      </c>
      <c r="AV2321" s="72">
        <v>2470</v>
      </c>
      <c r="AW2321" s="72">
        <v>2520</v>
      </c>
      <c r="AX2321" s="72">
        <v>1041900</v>
      </c>
      <c r="AY2321" s="72">
        <v>2520</v>
      </c>
      <c r="AZ2321" s="72">
        <v>2623</v>
      </c>
      <c r="BA2321" s="72">
        <v>2503</v>
      </c>
      <c r="BB2321" s="72">
        <v>2614</v>
      </c>
      <c r="BC2321" s="72">
        <v>425500</v>
      </c>
    </row>
    <row r="2322" spans="1:55" s="72" customFormat="1" ht="27">
      <c r="A2322" s="15" t="s">
        <v>18</v>
      </c>
      <c r="B2322" s="30">
        <v>4</v>
      </c>
      <c r="C2322" s="30">
        <v>2374</v>
      </c>
      <c r="D2322" s="10" t="s">
        <v>322</v>
      </c>
      <c r="E2322" s="15" t="s">
        <v>20</v>
      </c>
      <c r="F2322" s="15" t="s">
        <v>1294</v>
      </c>
      <c r="G2322" s="50">
        <v>2712</v>
      </c>
      <c r="H2322" s="50">
        <v>417</v>
      </c>
      <c r="I2322" s="58">
        <v>0.1817</v>
      </c>
      <c r="J2322" s="50">
        <v>167900</v>
      </c>
      <c r="K2322" s="50">
        <v>2795</v>
      </c>
      <c r="L2322" s="53">
        <v>2560</v>
      </c>
      <c r="M2322" s="63">
        <f t="shared" si="267"/>
        <v>0.35319148936170214</v>
      </c>
      <c r="N2322" s="42" t="str">
        <f>IFERROR(VLOOKUP(C2322, マスタ!$E$2:$G$33, 3, TRUE), "")</f>
        <v>食品</v>
      </c>
      <c r="O2322" s="15" t="str">
        <f>IF(F2322 = "", "", TEXT( WORKDAY(TEXT(LEFT(F2322, FIND("(", F2322) - 1), "yyyy/mm/dd"), 1, マスタ!$A$2:$A$106), "yyyymmdd"))</f>
        <v>20171017</v>
      </c>
      <c r="P2322" s="16">
        <v>43025</v>
      </c>
      <c r="Q2322" s="56">
        <v>2720</v>
      </c>
      <c r="R2322" s="56">
        <v>2787</v>
      </c>
      <c r="S2322" s="56">
        <v>2646</v>
      </c>
      <c r="T2322" s="15" t="str">
        <f t="shared" si="268"/>
        <v>有</v>
      </c>
      <c r="U2322" s="15" t="str">
        <f t="shared" si="269"/>
        <v>有</v>
      </c>
      <c r="V2322" s="67">
        <f t="shared" si="270"/>
        <v>2.9498525073745618E-3</v>
      </c>
      <c r="W2322" s="17" t="s">
        <v>969</v>
      </c>
      <c r="X2322" s="46">
        <v>-22</v>
      </c>
      <c r="Y2322" s="71">
        <f t="shared" si="271"/>
        <v>-8.112094395280236</v>
      </c>
      <c r="Z2322" s="72">
        <v>2720</v>
      </c>
      <c r="AA2322" s="72">
        <v>2731</v>
      </c>
      <c r="AB2322" s="72">
        <v>2712</v>
      </c>
      <c r="AC2322" s="72">
        <v>2712</v>
      </c>
      <c r="AD2322" s="72">
        <v>14400</v>
      </c>
      <c r="AE2322" s="72">
        <v>2715</v>
      </c>
      <c r="AF2322" s="72">
        <v>2721</v>
      </c>
      <c r="AG2322" s="72">
        <v>2710</v>
      </c>
      <c r="AH2322" s="72">
        <v>2714</v>
      </c>
      <c r="AI2322" s="72">
        <v>2200</v>
      </c>
      <c r="AJ2322" s="72">
        <v>2714</v>
      </c>
      <c r="AK2322" s="72">
        <v>2718</v>
      </c>
      <c r="AL2322" s="72">
        <v>2707</v>
      </c>
      <c r="AM2322" s="72">
        <v>2712</v>
      </c>
      <c r="AN2322" s="72">
        <v>3400</v>
      </c>
      <c r="AO2322" s="72">
        <v>2711</v>
      </c>
      <c r="AP2322" s="72">
        <v>2712</v>
      </c>
      <c r="AQ2322" s="72">
        <v>2701</v>
      </c>
      <c r="AR2322" s="72">
        <v>2701</v>
      </c>
      <c r="AS2322" s="72">
        <v>800</v>
      </c>
      <c r="AT2322" s="72">
        <v>2701</v>
      </c>
      <c r="AU2322" s="72">
        <v>2702</v>
      </c>
      <c r="AV2322" s="72">
        <v>2694</v>
      </c>
      <c r="AW2322" s="72">
        <v>2698</v>
      </c>
      <c r="AX2322" s="72">
        <v>1800</v>
      </c>
      <c r="AY2322" s="72">
        <v>2694</v>
      </c>
      <c r="AZ2322" s="72">
        <v>2694</v>
      </c>
      <c r="BA2322" s="72">
        <v>2693</v>
      </c>
      <c r="BB2322" s="72">
        <v>2693</v>
      </c>
      <c r="BC2322" s="72">
        <v>500</v>
      </c>
    </row>
    <row r="2323" spans="1:55" s="72" customFormat="1" ht="27">
      <c r="A2323" s="15" t="s">
        <v>18</v>
      </c>
      <c r="B2323" s="30">
        <v>5</v>
      </c>
      <c r="C2323" s="30">
        <v>3073</v>
      </c>
      <c r="D2323" s="10" t="s">
        <v>241</v>
      </c>
      <c r="E2323" s="15" t="s">
        <v>20</v>
      </c>
      <c r="F2323" s="15" t="s">
        <v>1294</v>
      </c>
      <c r="G2323" s="50">
        <v>3885</v>
      </c>
      <c r="H2323" s="50">
        <v>555</v>
      </c>
      <c r="I2323" s="58">
        <v>0.16669999999999999</v>
      </c>
      <c r="J2323" s="50">
        <v>518000</v>
      </c>
      <c r="K2323" s="50">
        <v>3890</v>
      </c>
      <c r="L2323" s="53">
        <v>3420</v>
      </c>
      <c r="M2323" s="63">
        <f t="shared" si="267"/>
        <v>1.0638297872340425E-2</v>
      </c>
      <c r="N2323" s="42" t="str">
        <f>IFERROR(VLOOKUP(C2323, マスタ!$E$2:$G$33, 3, TRUE), "")</f>
        <v>繊維製品</v>
      </c>
      <c r="O2323" s="15" t="str">
        <f>IF(F2323 = "", "", TEXT( WORKDAY(TEXT(LEFT(F2323, FIND("(", F2323) - 1), "yyyy/mm/dd"), 1, マスタ!$A$2:$A$106), "yyyymmdd"))</f>
        <v>20171017</v>
      </c>
      <c r="P2323" s="16">
        <v>43025</v>
      </c>
      <c r="Q2323" s="56">
        <v>3815</v>
      </c>
      <c r="R2323" s="56">
        <v>4095</v>
      </c>
      <c r="S2323" s="56">
        <v>3710</v>
      </c>
      <c r="T2323" s="15" t="str">
        <f t="shared" si="268"/>
        <v>有</v>
      </c>
      <c r="U2323" s="15" t="str">
        <f t="shared" si="269"/>
        <v>有</v>
      </c>
      <c r="V2323" s="67">
        <f t="shared" si="270"/>
        <v>-1.8018018018018056E-2</v>
      </c>
      <c r="W2323" s="17" t="s">
        <v>966</v>
      </c>
      <c r="X2323" s="46">
        <v>-38</v>
      </c>
      <c r="Y2323" s="71">
        <f t="shared" si="271"/>
        <v>-9.7812097812097818</v>
      </c>
      <c r="Z2323" s="72">
        <v>3815</v>
      </c>
      <c r="AA2323" s="72">
        <v>3825</v>
      </c>
      <c r="AB2323" s="72">
        <v>3710</v>
      </c>
      <c r="AC2323" s="72">
        <v>3735</v>
      </c>
      <c r="AD2323" s="72">
        <v>31200</v>
      </c>
      <c r="AE2323" s="72">
        <v>3735</v>
      </c>
      <c r="AF2323" s="72">
        <v>3820</v>
      </c>
      <c r="AG2323" s="72">
        <v>3725</v>
      </c>
      <c r="AH2323" s="72">
        <v>3820</v>
      </c>
      <c r="AI2323" s="72">
        <v>7300</v>
      </c>
      <c r="AJ2323" s="72">
        <v>3820</v>
      </c>
      <c r="AK2323" s="72">
        <v>3840</v>
      </c>
      <c r="AL2323" s="72">
        <v>3750</v>
      </c>
      <c r="AM2323" s="72">
        <v>3775</v>
      </c>
      <c r="AN2323" s="72">
        <v>9900</v>
      </c>
      <c r="AO2323" s="72">
        <v>3765</v>
      </c>
      <c r="AP2323" s="72">
        <v>3765</v>
      </c>
      <c r="AQ2323" s="72">
        <v>3735</v>
      </c>
      <c r="AR2323" s="72">
        <v>3740</v>
      </c>
      <c r="AS2323" s="72">
        <v>8400</v>
      </c>
      <c r="AT2323" s="72">
        <v>3745</v>
      </c>
      <c r="AU2323" s="72">
        <v>3760</v>
      </c>
      <c r="AV2323" s="72">
        <v>3745</v>
      </c>
      <c r="AW2323" s="72">
        <v>3755</v>
      </c>
      <c r="AX2323" s="72">
        <v>3500</v>
      </c>
      <c r="AY2323" s="72">
        <v>3760</v>
      </c>
      <c r="AZ2323" s="72">
        <v>3790</v>
      </c>
      <c r="BA2323" s="72">
        <v>3755</v>
      </c>
      <c r="BB2323" s="72">
        <v>3760</v>
      </c>
      <c r="BC2323" s="72">
        <v>3900</v>
      </c>
    </row>
    <row r="2324" spans="1:55" s="72" customFormat="1" ht="15">
      <c r="A2324" s="15" t="s">
        <v>18</v>
      </c>
      <c r="B2324" s="30">
        <v>7</v>
      </c>
      <c r="C2324" s="30">
        <v>3228</v>
      </c>
      <c r="D2324" s="10" t="s">
        <v>222</v>
      </c>
      <c r="E2324" s="15" t="s">
        <v>20</v>
      </c>
      <c r="F2324" s="15" t="s">
        <v>1294</v>
      </c>
      <c r="G2324" s="50">
        <v>2466</v>
      </c>
      <c r="H2324" s="50">
        <v>309</v>
      </c>
      <c r="I2324" s="58">
        <v>0.14330000000000001</v>
      </c>
      <c r="J2324" s="50">
        <v>468100</v>
      </c>
      <c r="K2324" s="50">
        <v>2552</v>
      </c>
      <c r="L2324" s="53">
        <v>2370</v>
      </c>
      <c r="M2324" s="63">
        <f t="shared" si="267"/>
        <v>0.47252747252747251</v>
      </c>
      <c r="N2324" s="42" t="str">
        <f>IFERROR(VLOOKUP(C2324, マスタ!$E$2:$G$33, 3, TRUE), "")</f>
        <v>繊維製品</v>
      </c>
      <c r="O2324" s="15" t="str">
        <f>IF(F2324 = "", "", TEXT( WORKDAY(TEXT(LEFT(F2324, FIND("(", F2324) - 1), "yyyy/mm/dd"), 1, マスタ!$A$2:$A$106), "yyyymmdd"))</f>
        <v>20171017</v>
      </c>
      <c r="P2324" s="16">
        <v>43025</v>
      </c>
      <c r="Q2324" s="56">
        <v>2453</v>
      </c>
      <c r="R2324" s="56">
        <v>2560</v>
      </c>
      <c r="S2324" s="56">
        <v>2425</v>
      </c>
      <c r="T2324" s="15" t="str">
        <f t="shared" si="268"/>
        <v>有</v>
      </c>
      <c r="U2324" s="15" t="str">
        <f t="shared" si="269"/>
        <v>有</v>
      </c>
      <c r="V2324" s="67">
        <f t="shared" si="270"/>
        <v>-5.2716950527169626E-3</v>
      </c>
      <c r="W2324" s="17" t="s">
        <v>966</v>
      </c>
      <c r="X2324" s="46">
        <v>-24</v>
      </c>
      <c r="Y2324" s="71">
        <f t="shared" si="271"/>
        <v>-9.7323600973236015</v>
      </c>
      <c r="Z2324" s="72">
        <v>2453</v>
      </c>
      <c r="AA2324" s="72">
        <v>2458</v>
      </c>
      <c r="AB2324" s="72">
        <v>2425</v>
      </c>
      <c r="AC2324" s="72">
        <v>2450</v>
      </c>
      <c r="AD2324" s="72">
        <v>36600</v>
      </c>
      <c r="AE2324" s="72">
        <v>2455</v>
      </c>
      <c r="AF2324" s="72">
        <v>2480</v>
      </c>
      <c r="AG2324" s="72">
        <v>2454</v>
      </c>
      <c r="AH2324" s="72">
        <v>2479</v>
      </c>
      <c r="AI2324" s="72">
        <v>15300</v>
      </c>
      <c r="AJ2324" s="72">
        <v>2481</v>
      </c>
      <c r="AK2324" s="72">
        <v>2503</v>
      </c>
      <c r="AL2324" s="72">
        <v>2476</v>
      </c>
      <c r="AM2324" s="72">
        <v>2502</v>
      </c>
      <c r="AN2324" s="72">
        <v>18100</v>
      </c>
      <c r="AO2324" s="72">
        <v>2503</v>
      </c>
      <c r="AP2324" s="72">
        <v>2518</v>
      </c>
      <c r="AQ2324" s="72">
        <v>2490</v>
      </c>
      <c r="AR2324" s="72">
        <v>2506</v>
      </c>
      <c r="AS2324" s="72">
        <v>10600</v>
      </c>
      <c r="AT2324" s="72">
        <v>2510</v>
      </c>
      <c r="AU2324" s="72">
        <v>2523</v>
      </c>
      <c r="AV2324" s="72">
        <v>2508</v>
      </c>
      <c r="AW2324" s="72">
        <v>2512</v>
      </c>
      <c r="AX2324" s="72">
        <v>3500</v>
      </c>
      <c r="AY2324" s="72">
        <v>2511</v>
      </c>
      <c r="AZ2324" s="72">
        <v>2511</v>
      </c>
      <c r="BA2324" s="72">
        <v>2499</v>
      </c>
      <c r="BB2324" s="72">
        <v>2503</v>
      </c>
      <c r="BC2324" s="72">
        <v>4700</v>
      </c>
    </row>
    <row r="2325" spans="1:55" s="72" customFormat="1" ht="15">
      <c r="A2325" s="15" t="s">
        <v>18</v>
      </c>
      <c r="B2325" s="30">
        <v>10</v>
      </c>
      <c r="C2325" s="30">
        <v>6101</v>
      </c>
      <c r="D2325" s="10" t="s">
        <v>1295</v>
      </c>
      <c r="E2325" s="15" t="s">
        <v>20</v>
      </c>
      <c r="F2325" s="15" t="s">
        <v>1294</v>
      </c>
      <c r="G2325" s="50">
        <v>1106</v>
      </c>
      <c r="H2325" s="50">
        <v>109</v>
      </c>
      <c r="I2325" s="58">
        <v>0.10929999999999999</v>
      </c>
      <c r="J2325" s="50">
        <v>5893000</v>
      </c>
      <c r="K2325" s="50">
        <v>1122</v>
      </c>
      <c r="L2325" s="53">
        <v>1008</v>
      </c>
      <c r="M2325" s="63">
        <f t="shared" si="267"/>
        <v>0.14035087719298245</v>
      </c>
      <c r="N2325" s="42" t="str">
        <f>IFERROR(VLOOKUP(C2325, マスタ!$E$2:$G$33, 3, TRUE), "")</f>
        <v>機械</v>
      </c>
      <c r="O2325" s="15" t="str">
        <f>IF(F2325 = "", "", TEXT( WORKDAY(TEXT(LEFT(F2325, FIND("(", F2325) - 1), "yyyy/mm/dd"), 1, マスタ!$A$2:$A$106), "yyyymmdd"))</f>
        <v>20171017</v>
      </c>
      <c r="P2325" s="16">
        <v>43025</v>
      </c>
      <c r="Q2325" s="56">
        <v>1115</v>
      </c>
      <c r="R2325" s="56">
        <v>1171</v>
      </c>
      <c r="S2325" s="56">
        <v>1097</v>
      </c>
      <c r="T2325" s="15" t="str">
        <f t="shared" si="268"/>
        <v>有</v>
      </c>
      <c r="U2325" s="15" t="str">
        <f t="shared" si="269"/>
        <v>有</v>
      </c>
      <c r="V2325" s="67">
        <f t="shared" si="270"/>
        <v>8.1374321880651745E-3</v>
      </c>
      <c r="W2325" s="17" t="s">
        <v>966</v>
      </c>
      <c r="X2325" s="46">
        <v>-11</v>
      </c>
      <c r="Y2325" s="71">
        <f t="shared" si="271"/>
        <v>-9.945750452079567</v>
      </c>
      <c r="Z2325" s="72">
        <v>1115</v>
      </c>
      <c r="AA2325" s="72">
        <v>1126</v>
      </c>
      <c r="AB2325" s="72">
        <v>1097</v>
      </c>
      <c r="AC2325" s="72">
        <v>1119</v>
      </c>
      <c r="AD2325" s="72">
        <v>574000</v>
      </c>
      <c r="AE2325" s="72">
        <v>1119</v>
      </c>
      <c r="AF2325" s="72">
        <v>1141</v>
      </c>
      <c r="AG2325" s="72">
        <v>1119</v>
      </c>
      <c r="AH2325" s="72">
        <v>1138</v>
      </c>
      <c r="AI2325" s="72">
        <v>230000</v>
      </c>
      <c r="AJ2325" s="72">
        <v>1139</v>
      </c>
      <c r="AK2325" s="72">
        <v>1143</v>
      </c>
      <c r="AL2325" s="72">
        <v>1132</v>
      </c>
      <c r="AM2325" s="72">
        <v>1140</v>
      </c>
      <c r="AN2325" s="72">
        <v>211000</v>
      </c>
      <c r="AO2325" s="72">
        <v>1142</v>
      </c>
      <c r="AP2325" s="72">
        <v>1146</v>
      </c>
      <c r="AQ2325" s="72">
        <v>1136</v>
      </c>
      <c r="AR2325" s="72">
        <v>1136</v>
      </c>
      <c r="AS2325" s="72">
        <v>160000</v>
      </c>
      <c r="AT2325" s="72">
        <v>1136</v>
      </c>
      <c r="AU2325" s="72">
        <v>1140</v>
      </c>
      <c r="AV2325" s="72">
        <v>1134</v>
      </c>
      <c r="AW2325" s="72">
        <v>1138</v>
      </c>
      <c r="AX2325" s="72">
        <v>59000</v>
      </c>
      <c r="AY2325" s="72">
        <v>1137</v>
      </c>
      <c r="AZ2325" s="72">
        <v>1144</v>
      </c>
      <c r="BA2325" s="72">
        <v>1136</v>
      </c>
      <c r="BB2325" s="72">
        <v>1143</v>
      </c>
      <c r="BC2325" s="72">
        <v>110000</v>
      </c>
    </row>
    <row r="2326" spans="1:55" s="72" customFormat="1" ht="27">
      <c r="A2326" s="15" t="s">
        <v>18</v>
      </c>
      <c r="B2326" s="30">
        <v>11</v>
      </c>
      <c r="C2326" s="30">
        <v>3087</v>
      </c>
      <c r="D2326" s="10" t="s">
        <v>1296</v>
      </c>
      <c r="E2326" s="15" t="s">
        <v>20</v>
      </c>
      <c r="F2326" s="15" t="s">
        <v>1294</v>
      </c>
      <c r="G2326" s="50">
        <v>2685</v>
      </c>
      <c r="H2326" s="50">
        <v>232</v>
      </c>
      <c r="I2326" s="58">
        <v>9.4600000000000004E-2</v>
      </c>
      <c r="J2326" s="50">
        <v>942700</v>
      </c>
      <c r="K2326" s="50">
        <v>2732</v>
      </c>
      <c r="L2326" s="53">
        <v>2551</v>
      </c>
      <c r="M2326" s="63">
        <f t="shared" si="267"/>
        <v>0.25966850828729282</v>
      </c>
      <c r="N2326" s="42" t="str">
        <f>IFERROR(VLOOKUP(C2326, マスタ!$E$2:$G$33, 3, TRUE), "")</f>
        <v>繊維製品</v>
      </c>
      <c r="O2326" s="15" t="str">
        <f>IF(F2326 = "", "", TEXT( WORKDAY(TEXT(LEFT(F2326, FIND("(", F2326) - 1), "yyyy/mm/dd"), 1, マスタ!$A$2:$A$106), "yyyymmdd"))</f>
        <v>20171017</v>
      </c>
      <c r="P2326" s="16">
        <v>43025</v>
      </c>
      <c r="Q2326" s="56">
        <v>2676</v>
      </c>
      <c r="R2326" s="56">
        <v>2679</v>
      </c>
      <c r="S2326" s="56">
        <v>2635</v>
      </c>
      <c r="T2326" s="15" t="str">
        <f t="shared" si="268"/>
        <v>無</v>
      </c>
      <c r="U2326" s="15" t="str">
        <f t="shared" si="269"/>
        <v>有</v>
      </c>
      <c r="V2326" s="67">
        <f t="shared" si="270"/>
        <v>-3.3519553072626218E-3</v>
      </c>
      <c r="W2326" s="17" t="s">
        <v>966</v>
      </c>
      <c r="X2326" s="46">
        <v>-26</v>
      </c>
      <c r="Y2326" s="71">
        <f t="shared" si="271"/>
        <v>-9.6834264432029791</v>
      </c>
      <c r="Z2326" s="72">
        <v>2676</v>
      </c>
      <c r="AA2326" s="72">
        <v>2676</v>
      </c>
      <c r="AB2326" s="72">
        <v>2645</v>
      </c>
      <c r="AC2326" s="72">
        <v>2658</v>
      </c>
      <c r="AD2326" s="72">
        <v>52600</v>
      </c>
      <c r="AE2326" s="72">
        <v>2661</v>
      </c>
      <c r="AF2326" s="72">
        <v>2671</v>
      </c>
      <c r="AG2326" s="72">
        <v>2658</v>
      </c>
      <c r="AH2326" s="72">
        <v>2667</v>
      </c>
      <c r="AI2326" s="72">
        <v>6200</v>
      </c>
      <c r="AJ2326" s="72">
        <v>2667</v>
      </c>
      <c r="AK2326" s="72">
        <v>2667</v>
      </c>
      <c r="AL2326" s="72">
        <v>2658</v>
      </c>
      <c r="AM2326" s="72">
        <v>2659</v>
      </c>
      <c r="AN2326" s="72">
        <v>4500</v>
      </c>
      <c r="AO2326" s="72">
        <v>2663</v>
      </c>
      <c r="AP2326" s="72">
        <v>2663</v>
      </c>
      <c r="AQ2326" s="72">
        <v>2654</v>
      </c>
      <c r="AR2326" s="72">
        <v>2654</v>
      </c>
      <c r="AS2326" s="72">
        <v>5200</v>
      </c>
      <c r="AT2326" s="72">
        <v>2655</v>
      </c>
      <c r="AU2326" s="72">
        <v>2656</v>
      </c>
      <c r="AV2326" s="72">
        <v>2651</v>
      </c>
      <c r="AW2326" s="72">
        <v>2652</v>
      </c>
      <c r="AX2326" s="72">
        <v>4700</v>
      </c>
      <c r="AY2326" s="72">
        <v>2653</v>
      </c>
      <c r="AZ2326" s="72">
        <v>2654</v>
      </c>
      <c r="BA2326" s="72">
        <v>2648</v>
      </c>
      <c r="BB2326" s="72">
        <v>2651</v>
      </c>
      <c r="BC2326" s="72">
        <v>5100</v>
      </c>
    </row>
    <row r="2327" spans="1:55" s="72" customFormat="1" ht="15">
      <c r="A2327" s="15" t="s">
        <v>18</v>
      </c>
      <c r="B2327" s="30">
        <v>13</v>
      </c>
      <c r="C2327" s="30">
        <v>6208</v>
      </c>
      <c r="D2327" s="10" t="s">
        <v>55</v>
      </c>
      <c r="E2327" s="15" t="s">
        <v>20</v>
      </c>
      <c r="F2327" s="15" t="s">
        <v>1294</v>
      </c>
      <c r="G2327" s="50">
        <v>4205</v>
      </c>
      <c r="H2327" s="50">
        <v>335</v>
      </c>
      <c r="I2327" s="58">
        <v>8.6599999999999996E-2</v>
      </c>
      <c r="J2327" s="50">
        <v>1913000</v>
      </c>
      <c r="K2327" s="50">
        <v>4230</v>
      </c>
      <c r="L2327" s="53">
        <v>3970</v>
      </c>
      <c r="M2327" s="63">
        <f t="shared" si="267"/>
        <v>9.6153846153846159E-2</v>
      </c>
      <c r="N2327" s="42" t="str">
        <f>IFERROR(VLOOKUP(C2327, マスタ!$E$2:$G$33, 3, TRUE), "")</f>
        <v>機械</v>
      </c>
      <c r="O2327" s="15" t="str">
        <f>IF(F2327 = "", "", TEXT( WORKDAY(TEXT(LEFT(F2327, FIND("(", F2327) - 1), "yyyy/mm/dd"), 1, マスタ!$A$2:$A$106), "yyyymmdd"))</f>
        <v>20171017</v>
      </c>
      <c r="P2327" s="16">
        <v>43025</v>
      </c>
      <c r="Q2327" s="56">
        <v>4065</v>
      </c>
      <c r="R2327" s="56">
        <v>4155</v>
      </c>
      <c r="S2327" s="56">
        <v>3960</v>
      </c>
      <c r="T2327" s="15" t="str">
        <f t="shared" si="268"/>
        <v>有</v>
      </c>
      <c r="U2327" s="15" t="str">
        <f t="shared" si="269"/>
        <v>有</v>
      </c>
      <c r="V2327" s="67">
        <f t="shared" si="270"/>
        <v>-3.3293697978596937E-2</v>
      </c>
      <c r="W2327" s="17" t="s">
        <v>968</v>
      </c>
      <c r="X2327" s="46">
        <v>84</v>
      </c>
      <c r="Y2327" s="71">
        <f t="shared" si="271"/>
        <v>19.976218787158146</v>
      </c>
      <c r="Z2327" s="72">
        <v>4065</v>
      </c>
      <c r="AA2327" s="72">
        <v>4110</v>
      </c>
      <c r="AB2327" s="72">
        <v>4030</v>
      </c>
      <c r="AC2327" s="72">
        <v>4080</v>
      </c>
      <c r="AD2327" s="72">
        <v>156000</v>
      </c>
      <c r="AE2327" s="72">
        <v>4085</v>
      </c>
      <c r="AF2327" s="72">
        <v>4135</v>
      </c>
      <c r="AG2327" s="72">
        <v>4040</v>
      </c>
      <c r="AH2327" s="72">
        <v>4130</v>
      </c>
      <c r="AI2327" s="72">
        <v>70300</v>
      </c>
      <c r="AJ2327" s="72">
        <v>4120</v>
      </c>
      <c r="AK2327" s="72">
        <v>4155</v>
      </c>
      <c r="AL2327" s="72">
        <v>4035</v>
      </c>
      <c r="AM2327" s="72">
        <v>4065</v>
      </c>
      <c r="AN2327" s="72">
        <v>102400</v>
      </c>
      <c r="AO2327" s="72">
        <v>4070</v>
      </c>
      <c r="AP2327" s="72">
        <v>4085</v>
      </c>
      <c r="AQ2327" s="72">
        <v>4035</v>
      </c>
      <c r="AR2327" s="72">
        <v>4065</v>
      </c>
      <c r="AS2327" s="72">
        <v>45600</v>
      </c>
      <c r="AT2327" s="72">
        <v>4065</v>
      </c>
      <c r="AU2327" s="72">
        <v>4065</v>
      </c>
      <c r="AV2327" s="72">
        <v>4025</v>
      </c>
      <c r="AW2327" s="72">
        <v>4050</v>
      </c>
      <c r="AX2327" s="72">
        <v>52400</v>
      </c>
      <c r="AY2327" s="72">
        <v>4045</v>
      </c>
      <c r="AZ2327" s="72">
        <v>4070</v>
      </c>
      <c r="BA2327" s="72">
        <v>4045</v>
      </c>
      <c r="BB2327" s="72">
        <v>4060</v>
      </c>
      <c r="BC2327" s="72">
        <v>10600</v>
      </c>
    </row>
    <row r="2328" spans="1:55" s="72" customFormat="1" ht="15">
      <c r="A2328" s="15" t="s">
        <v>18</v>
      </c>
      <c r="B2328" s="30">
        <v>15</v>
      </c>
      <c r="C2328" s="30">
        <v>4955</v>
      </c>
      <c r="D2328" s="10" t="s">
        <v>487</v>
      </c>
      <c r="E2328" s="15" t="s">
        <v>20</v>
      </c>
      <c r="F2328" s="15" t="s">
        <v>1294</v>
      </c>
      <c r="G2328" s="50">
        <v>1999</v>
      </c>
      <c r="H2328" s="50">
        <v>144</v>
      </c>
      <c r="I2328" s="58">
        <v>7.7600000000000002E-2</v>
      </c>
      <c r="J2328" s="50">
        <v>57700</v>
      </c>
      <c r="K2328" s="50">
        <v>2032</v>
      </c>
      <c r="L2328" s="53">
        <v>1837</v>
      </c>
      <c r="M2328" s="63">
        <f t="shared" si="267"/>
        <v>0.16923076923076924</v>
      </c>
      <c r="N2328" s="42" t="str">
        <f>IFERROR(VLOOKUP(C2328, マスタ!$E$2:$G$33, 3, TRUE), "")</f>
        <v>化学・医薬品</v>
      </c>
      <c r="O2328" s="15" t="str">
        <f>IF(F2328 = "", "", TEXT( WORKDAY(TEXT(LEFT(F2328, FIND("(", F2328) - 1), "yyyy/mm/dd"), 1, マスタ!$A$2:$A$106), "yyyymmdd"))</f>
        <v>20171017</v>
      </c>
      <c r="P2328" s="16">
        <v>43025</v>
      </c>
      <c r="Q2328" s="56">
        <v>1973</v>
      </c>
      <c r="R2328" s="56">
        <v>1973</v>
      </c>
      <c r="S2328" s="56">
        <v>1927</v>
      </c>
      <c r="T2328" s="15" t="str">
        <f t="shared" si="268"/>
        <v>無</v>
      </c>
      <c r="U2328" s="15" t="str">
        <f t="shared" si="269"/>
        <v>有</v>
      </c>
      <c r="V2328" s="67">
        <f t="shared" si="270"/>
        <v>-1.3006503251625778E-2</v>
      </c>
      <c r="W2328" s="17" t="s">
        <v>966</v>
      </c>
      <c r="X2328" s="46">
        <v>-19</v>
      </c>
      <c r="Y2328" s="71">
        <f t="shared" si="271"/>
        <v>-9.5047523761880939</v>
      </c>
      <c r="Z2328" s="72">
        <v>1973</v>
      </c>
      <c r="AA2328" s="72">
        <v>1973</v>
      </c>
      <c r="AB2328" s="72">
        <v>1951</v>
      </c>
      <c r="AC2328" s="72">
        <v>1951</v>
      </c>
      <c r="AD2328" s="72">
        <v>1600</v>
      </c>
      <c r="AE2328" s="72">
        <v>1948</v>
      </c>
      <c r="AF2328" s="72">
        <v>1948</v>
      </c>
      <c r="AG2328" s="72">
        <v>1927</v>
      </c>
      <c r="AH2328" s="72">
        <v>1927</v>
      </c>
      <c r="AI2328" s="72">
        <v>300</v>
      </c>
      <c r="AN2328" s="72">
        <v>0</v>
      </c>
      <c r="AO2328" s="72">
        <v>1932</v>
      </c>
      <c r="AP2328" s="72">
        <v>1943</v>
      </c>
      <c r="AQ2328" s="72">
        <v>1932</v>
      </c>
      <c r="AR2328" s="72">
        <v>1943</v>
      </c>
      <c r="AS2328" s="72">
        <v>500</v>
      </c>
      <c r="AT2328" s="72">
        <v>1943</v>
      </c>
      <c r="AU2328" s="72">
        <v>1958</v>
      </c>
      <c r="AV2328" s="72">
        <v>1943</v>
      </c>
      <c r="AW2328" s="72">
        <v>1944</v>
      </c>
      <c r="AX2328" s="72">
        <v>800</v>
      </c>
      <c r="BC2328" s="72">
        <v>0</v>
      </c>
    </row>
    <row r="2329" spans="1:55" s="72" customFormat="1" ht="15">
      <c r="A2329" s="15" t="s">
        <v>18</v>
      </c>
      <c r="B2329" s="30">
        <v>17</v>
      </c>
      <c r="C2329" s="30">
        <v>6058</v>
      </c>
      <c r="D2329" s="10" t="s">
        <v>964</v>
      </c>
      <c r="E2329" s="15" t="s">
        <v>20</v>
      </c>
      <c r="F2329" s="15" t="s">
        <v>1294</v>
      </c>
      <c r="G2329" s="50">
        <v>1562</v>
      </c>
      <c r="H2329" s="50">
        <v>107</v>
      </c>
      <c r="I2329" s="58">
        <v>7.3499999999999996E-2</v>
      </c>
      <c r="J2329" s="50">
        <v>826400</v>
      </c>
      <c r="K2329" s="50">
        <v>1577</v>
      </c>
      <c r="L2329" s="53">
        <v>1466</v>
      </c>
      <c r="M2329" s="63">
        <f t="shared" si="267"/>
        <v>0.13513513513513514</v>
      </c>
      <c r="N2329" s="42" t="str">
        <f>IFERROR(VLOOKUP(C2329, マスタ!$E$2:$G$33, 3, TRUE), "")</f>
        <v>機械</v>
      </c>
      <c r="O2329" s="15" t="str">
        <f>IF(F2329 = "", "", TEXT( WORKDAY(TEXT(LEFT(F2329, FIND("(", F2329) - 1), "yyyy/mm/dd"), 1, マスタ!$A$2:$A$106), "yyyymmdd"))</f>
        <v>20171017</v>
      </c>
      <c r="P2329" s="16">
        <v>43025</v>
      </c>
      <c r="Q2329" s="56">
        <v>1562</v>
      </c>
      <c r="R2329" s="56">
        <v>1569</v>
      </c>
      <c r="S2329" s="56">
        <v>1527</v>
      </c>
      <c r="T2329" s="15" t="str">
        <f t="shared" si="268"/>
        <v>無</v>
      </c>
      <c r="U2329" s="15" t="str">
        <f t="shared" si="269"/>
        <v>有</v>
      </c>
      <c r="V2329" s="67">
        <f t="shared" si="270"/>
        <v>0</v>
      </c>
      <c r="W2329" s="17" t="s">
        <v>966</v>
      </c>
      <c r="X2329" s="46">
        <v>-15</v>
      </c>
      <c r="Y2329" s="71">
        <f t="shared" si="271"/>
        <v>-9.6030729833546733</v>
      </c>
      <c r="Z2329" s="72">
        <v>1562</v>
      </c>
      <c r="AA2329" s="72">
        <v>1565</v>
      </c>
      <c r="AB2329" s="72">
        <v>1548</v>
      </c>
      <c r="AC2329" s="72">
        <v>1563</v>
      </c>
      <c r="AD2329" s="72">
        <v>40000</v>
      </c>
      <c r="AE2329" s="72">
        <v>1564</v>
      </c>
      <c r="AF2329" s="72">
        <v>1569</v>
      </c>
      <c r="AG2329" s="72">
        <v>1562</v>
      </c>
      <c r="AH2329" s="72">
        <v>1563</v>
      </c>
      <c r="AI2329" s="72">
        <v>16800</v>
      </c>
      <c r="AJ2329" s="72">
        <v>1562</v>
      </c>
      <c r="AK2329" s="72">
        <v>1562</v>
      </c>
      <c r="AL2329" s="72">
        <v>1553</v>
      </c>
      <c r="AM2329" s="72">
        <v>1553</v>
      </c>
      <c r="AN2329" s="72">
        <v>13300</v>
      </c>
      <c r="AO2329" s="72">
        <v>1552</v>
      </c>
      <c r="AP2329" s="72">
        <v>1555</v>
      </c>
      <c r="AQ2329" s="72">
        <v>1546</v>
      </c>
      <c r="AR2329" s="72">
        <v>1549</v>
      </c>
      <c r="AS2329" s="72">
        <v>22400</v>
      </c>
      <c r="AT2329" s="72">
        <v>1546</v>
      </c>
      <c r="AU2329" s="72">
        <v>1551</v>
      </c>
      <c r="AV2329" s="72">
        <v>1543</v>
      </c>
      <c r="AW2329" s="72">
        <v>1547</v>
      </c>
      <c r="AX2329" s="72">
        <v>14500</v>
      </c>
      <c r="AY2329" s="72">
        <v>1548</v>
      </c>
      <c r="AZ2329" s="72">
        <v>1550</v>
      </c>
      <c r="BA2329" s="72">
        <v>1542</v>
      </c>
      <c r="BB2329" s="72">
        <v>1544</v>
      </c>
      <c r="BC2329" s="72">
        <v>12800</v>
      </c>
    </row>
    <row r="2330" spans="1:55" s="72" customFormat="1" ht="15">
      <c r="A2330" s="15" t="s">
        <v>18</v>
      </c>
      <c r="B2330" s="30">
        <v>18</v>
      </c>
      <c r="C2330" s="30">
        <v>1969</v>
      </c>
      <c r="D2330" s="10" t="s">
        <v>571</v>
      </c>
      <c r="E2330" s="15" t="s">
        <v>20</v>
      </c>
      <c r="F2330" s="15" t="s">
        <v>1294</v>
      </c>
      <c r="G2330" s="50">
        <v>2029</v>
      </c>
      <c r="H2330" s="50">
        <v>135</v>
      </c>
      <c r="I2330" s="58">
        <v>7.1300000000000002E-2</v>
      </c>
      <c r="J2330" s="50">
        <v>1003100</v>
      </c>
      <c r="K2330" s="50">
        <v>2070</v>
      </c>
      <c r="L2330" s="53">
        <v>1992</v>
      </c>
      <c r="M2330" s="63">
        <f t="shared" si="267"/>
        <v>0.52564102564102566</v>
      </c>
      <c r="N2330" s="42" t="str">
        <f>IFERROR(VLOOKUP(C2330, マスタ!$E$2:$G$33, 3, TRUE), "")</f>
        <v>建設</v>
      </c>
      <c r="O2330" s="15" t="str">
        <f>IF(F2330 = "", "", TEXT( WORKDAY(TEXT(LEFT(F2330, FIND("(", F2330) - 1), "yyyy/mm/dd"), 1, マスタ!$A$2:$A$106), "yyyymmdd"))</f>
        <v>20171017</v>
      </c>
      <c r="P2330" s="16">
        <v>43025</v>
      </c>
      <c r="Q2330" s="56">
        <v>2023</v>
      </c>
      <c r="R2330" s="56">
        <v>2023</v>
      </c>
      <c r="S2330" s="56">
        <v>1962</v>
      </c>
      <c r="T2330" s="15" t="str">
        <f t="shared" si="268"/>
        <v>無</v>
      </c>
      <c r="U2330" s="15" t="str">
        <f t="shared" si="269"/>
        <v>有</v>
      </c>
      <c r="V2330" s="67">
        <f t="shared" si="270"/>
        <v>-2.9571217348447476E-3</v>
      </c>
      <c r="W2330" s="17" t="s">
        <v>966</v>
      </c>
      <c r="X2330" s="46">
        <v>-20</v>
      </c>
      <c r="Y2330" s="71">
        <f t="shared" si="271"/>
        <v>-9.8570724494825033</v>
      </c>
      <c r="Z2330" s="72">
        <v>2023</v>
      </c>
      <c r="AA2330" s="72">
        <v>2023</v>
      </c>
      <c r="AB2330" s="72">
        <v>1986</v>
      </c>
      <c r="AC2330" s="72">
        <v>1989</v>
      </c>
      <c r="AD2330" s="72">
        <v>45100</v>
      </c>
      <c r="AE2330" s="72">
        <v>1990</v>
      </c>
      <c r="AF2330" s="72">
        <v>1990</v>
      </c>
      <c r="AG2330" s="72">
        <v>1974</v>
      </c>
      <c r="AH2330" s="72">
        <v>1977</v>
      </c>
      <c r="AI2330" s="72">
        <v>25000</v>
      </c>
      <c r="AJ2330" s="72">
        <v>1976</v>
      </c>
      <c r="AK2330" s="72">
        <v>1986</v>
      </c>
      <c r="AL2330" s="72">
        <v>1973</v>
      </c>
      <c r="AM2330" s="72">
        <v>1980</v>
      </c>
      <c r="AN2330" s="72">
        <v>16300</v>
      </c>
      <c r="AO2330" s="72">
        <v>1979</v>
      </c>
      <c r="AP2330" s="72">
        <v>1996</v>
      </c>
      <c r="AQ2330" s="72">
        <v>1978</v>
      </c>
      <c r="AR2330" s="72">
        <v>1995</v>
      </c>
      <c r="AS2330" s="72">
        <v>12500</v>
      </c>
      <c r="AT2330" s="72">
        <v>1997</v>
      </c>
      <c r="AU2330" s="72">
        <v>1998</v>
      </c>
      <c r="AV2330" s="72">
        <v>1985</v>
      </c>
      <c r="AW2330" s="72">
        <v>1989</v>
      </c>
      <c r="AX2330" s="72">
        <v>14700</v>
      </c>
      <c r="AY2330" s="72">
        <v>1991</v>
      </c>
      <c r="AZ2330" s="72">
        <v>1992</v>
      </c>
      <c r="BA2330" s="72">
        <v>1988</v>
      </c>
      <c r="BB2330" s="72">
        <v>1990</v>
      </c>
      <c r="BC2330" s="72">
        <v>3700</v>
      </c>
    </row>
    <row r="2331" spans="1:55" s="72" customFormat="1" ht="15">
      <c r="A2331" s="15" t="s">
        <v>18</v>
      </c>
      <c r="B2331" s="30">
        <v>19</v>
      </c>
      <c r="C2331" s="30">
        <v>7811</v>
      </c>
      <c r="D2331" s="10" t="s">
        <v>1297</v>
      </c>
      <c r="E2331" s="15" t="s">
        <v>20</v>
      </c>
      <c r="F2331" s="15" t="s">
        <v>1294</v>
      </c>
      <c r="G2331" s="50">
        <v>3845</v>
      </c>
      <c r="H2331" s="50">
        <v>235</v>
      </c>
      <c r="I2331" s="58">
        <v>6.5100000000000005E-2</v>
      </c>
      <c r="J2331" s="50">
        <v>70100</v>
      </c>
      <c r="K2331" s="50">
        <v>3890</v>
      </c>
      <c r="L2331" s="53">
        <v>3610</v>
      </c>
      <c r="M2331" s="63">
        <f t="shared" si="267"/>
        <v>0.16071428571428573</v>
      </c>
      <c r="N2331" s="42" t="str">
        <f>IFERROR(VLOOKUP(C2331, マスタ!$E$2:$G$33, 3, TRUE), "")</f>
        <v>その他製品</v>
      </c>
      <c r="O2331" s="15" t="str">
        <f>IF(F2331 = "", "", TEXT( WORKDAY(TEXT(LEFT(F2331, FIND("(", F2331) - 1), "yyyy/mm/dd"), 1, マスタ!$A$2:$A$106), "yyyymmdd"))</f>
        <v>20171017</v>
      </c>
      <c r="P2331" s="16">
        <v>43025</v>
      </c>
      <c r="Q2331" s="56">
        <v>3900</v>
      </c>
      <c r="R2331" s="56">
        <v>3970</v>
      </c>
      <c r="S2331" s="56">
        <v>3870</v>
      </c>
      <c r="T2331" s="15" t="str">
        <f t="shared" si="268"/>
        <v>有</v>
      </c>
      <c r="U2331" s="15" t="str">
        <f t="shared" si="269"/>
        <v>無</v>
      </c>
      <c r="V2331" s="67">
        <f t="shared" si="270"/>
        <v>1.4304291287386306E-2</v>
      </c>
      <c r="W2331" s="17" t="s">
        <v>967</v>
      </c>
      <c r="X2331" s="46">
        <v>15</v>
      </c>
      <c r="Y2331" s="71">
        <f t="shared" si="271"/>
        <v>3.9011703511053315</v>
      </c>
      <c r="Z2331" s="72">
        <v>3900</v>
      </c>
      <c r="AA2331" s="72">
        <v>3900</v>
      </c>
      <c r="AB2331" s="72">
        <v>3870</v>
      </c>
      <c r="AC2331" s="72">
        <v>3875</v>
      </c>
      <c r="AD2331" s="72">
        <v>5500</v>
      </c>
      <c r="AE2331" s="72">
        <v>3885</v>
      </c>
      <c r="AF2331" s="72">
        <v>3970</v>
      </c>
      <c r="AG2331" s="72">
        <v>3885</v>
      </c>
      <c r="AH2331" s="72">
        <v>3905</v>
      </c>
      <c r="AI2331" s="72">
        <v>6500</v>
      </c>
      <c r="AJ2331" s="72">
        <v>3900</v>
      </c>
      <c r="AK2331" s="72">
        <v>3900</v>
      </c>
      <c r="AL2331" s="72">
        <v>3870</v>
      </c>
      <c r="AM2331" s="72">
        <v>3880</v>
      </c>
      <c r="AN2331" s="72">
        <v>2200</v>
      </c>
      <c r="AO2331" s="72">
        <v>3880</v>
      </c>
      <c r="AP2331" s="72">
        <v>3880</v>
      </c>
      <c r="AQ2331" s="72">
        <v>3880</v>
      </c>
      <c r="AR2331" s="72">
        <v>3880</v>
      </c>
      <c r="AS2331" s="72">
        <v>100</v>
      </c>
      <c r="AT2331" s="72">
        <v>3895</v>
      </c>
      <c r="AU2331" s="72">
        <v>3920</v>
      </c>
      <c r="AV2331" s="72">
        <v>3895</v>
      </c>
      <c r="AW2331" s="72">
        <v>3915</v>
      </c>
      <c r="AX2331" s="72">
        <v>1200</v>
      </c>
      <c r="AY2331" s="72">
        <v>3935</v>
      </c>
      <c r="AZ2331" s="72">
        <v>3935</v>
      </c>
      <c r="BA2331" s="72">
        <v>3910</v>
      </c>
      <c r="BB2331" s="72">
        <v>3920</v>
      </c>
      <c r="BC2331" s="72">
        <v>1300</v>
      </c>
    </row>
    <row r="2332" spans="1:55" s="72" customFormat="1" ht="15">
      <c r="A2332" s="15" t="s">
        <v>18</v>
      </c>
      <c r="B2332" s="30">
        <v>23</v>
      </c>
      <c r="C2332" s="30">
        <v>7952</v>
      </c>
      <c r="D2332" s="10" t="s">
        <v>1298</v>
      </c>
      <c r="E2332" s="15" t="s">
        <v>20</v>
      </c>
      <c r="F2332" s="15" t="s">
        <v>1294</v>
      </c>
      <c r="G2332" s="50">
        <v>2498</v>
      </c>
      <c r="H2332" s="50">
        <v>151</v>
      </c>
      <c r="I2332" s="58">
        <v>6.4299999999999996E-2</v>
      </c>
      <c r="J2332" s="50">
        <v>49500</v>
      </c>
      <c r="K2332" s="50">
        <v>2498</v>
      </c>
      <c r="L2332" s="53">
        <v>2327</v>
      </c>
      <c r="M2332" s="63">
        <f t="shared" si="267"/>
        <v>0</v>
      </c>
      <c r="N2332" s="42" t="str">
        <f>IFERROR(VLOOKUP(C2332, マスタ!$E$2:$G$33, 3, TRUE), "")</f>
        <v>その他製品</v>
      </c>
      <c r="O2332" s="15" t="str">
        <f>IF(F2332 = "", "", TEXT( WORKDAY(TEXT(LEFT(F2332, FIND("(", F2332) - 1), "yyyy/mm/dd"), 1, マスタ!$A$2:$A$106), "yyyymmdd"))</f>
        <v>20171017</v>
      </c>
      <c r="P2332" s="16">
        <v>43025</v>
      </c>
      <c r="Q2332" s="56">
        <v>2498</v>
      </c>
      <c r="R2332" s="56">
        <v>2498</v>
      </c>
      <c r="S2332" s="56">
        <v>2440</v>
      </c>
      <c r="T2332" s="15" t="str">
        <f t="shared" si="268"/>
        <v>無</v>
      </c>
      <c r="U2332" s="15" t="str">
        <f t="shared" si="269"/>
        <v>有</v>
      </c>
      <c r="V2332" s="67">
        <f t="shared" si="270"/>
        <v>0</v>
      </c>
      <c r="W2332" s="17" t="s">
        <v>966</v>
      </c>
      <c r="X2332" s="46">
        <v>-24</v>
      </c>
      <c r="Y2332" s="71">
        <f t="shared" si="271"/>
        <v>-9.6076861489191341</v>
      </c>
      <c r="Z2332" s="72">
        <v>2498</v>
      </c>
      <c r="AA2332" s="72">
        <v>2498</v>
      </c>
      <c r="AB2332" s="72">
        <v>2473</v>
      </c>
      <c r="AC2332" s="72">
        <v>2473</v>
      </c>
      <c r="AD2332" s="72">
        <v>4300</v>
      </c>
      <c r="AE2332" s="72">
        <v>2461</v>
      </c>
      <c r="AF2332" s="72">
        <v>2462</v>
      </c>
      <c r="AG2332" s="72">
        <v>2457</v>
      </c>
      <c r="AH2332" s="72">
        <v>2462</v>
      </c>
      <c r="AI2332" s="72">
        <v>700</v>
      </c>
      <c r="AJ2332" s="72">
        <v>2461</v>
      </c>
      <c r="AK2332" s="72">
        <v>2464</v>
      </c>
      <c r="AL2332" s="72">
        <v>2461</v>
      </c>
      <c r="AM2332" s="72">
        <v>2464</v>
      </c>
      <c r="AN2332" s="72">
        <v>500</v>
      </c>
      <c r="AO2332" s="72">
        <v>2464</v>
      </c>
      <c r="AP2332" s="72">
        <v>2464</v>
      </c>
      <c r="AQ2332" s="72">
        <v>2460</v>
      </c>
      <c r="AR2332" s="72">
        <v>2460</v>
      </c>
      <c r="AS2332" s="72">
        <v>300</v>
      </c>
      <c r="AX2332" s="72">
        <v>0</v>
      </c>
      <c r="AY2332" s="72">
        <v>2460</v>
      </c>
      <c r="AZ2332" s="72">
        <v>2460</v>
      </c>
      <c r="BA2332" s="72">
        <v>2460</v>
      </c>
      <c r="BB2332" s="72">
        <v>2460</v>
      </c>
      <c r="BC2332" s="72">
        <v>100</v>
      </c>
    </row>
    <row r="2333" spans="1:55" s="72" customFormat="1" ht="15">
      <c r="A2333" s="15" t="s">
        <v>18</v>
      </c>
      <c r="B2333" s="30">
        <v>25</v>
      </c>
      <c r="C2333" s="30">
        <v>3091</v>
      </c>
      <c r="D2333" s="10" t="s">
        <v>381</v>
      </c>
      <c r="E2333" s="15" t="s">
        <v>20</v>
      </c>
      <c r="F2333" s="15" t="s">
        <v>1294</v>
      </c>
      <c r="G2333" s="50">
        <v>2893</v>
      </c>
      <c r="H2333" s="50">
        <v>165</v>
      </c>
      <c r="I2333" s="58">
        <v>6.0499999999999998E-2</v>
      </c>
      <c r="J2333" s="50">
        <v>322400</v>
      </c>
      <c r="K2333" s="50">
        <v>2924</v>
      </c>
      <c r="L2333" s="53">
        <v>2755</v>
      </c>
      <c r="M2333" s="63">
        <f t="shared" si="267"/>
        <v>0.18343195266272189</v>
      </c>
      <c r="N2333" s="42" t="str">
        <f>IFERROR(VLOOKUP(C2333, マスタ!$E$2:$G$33, 3, TRUE), "")</f>
        <v>繊維製品</v>
      </c>
      <c r="O2333" s="15" t="str">
        <f>IF(F2333 = "", "", TEXT( WORKDAY(TEXT(LEFT(F2333, FIND("(", F2333) - 1), "yyyy/mm/dd"), 1, マスタ!$A$2:$A$106), "yyyymmdd"))</f>
        <v>20171017</v>
      </c>
      <c r="P2333" s="16">
        <v>43025</v>
      </c>
      <c r="Q2333" s="56">
        <v>2880</v>
      </c>
      <c r="R2333" s="56">
        <v>2919</v>
      </c>
      <c r="S2333" s="56">
        <v>2842</v>
      </c>
      <c r="T2333" s="15" t="str">
        <f t="shared" si="268"/>
        <v>有</v>
      </c>
      <c r="U2333" s="15" t="str">
        <f t="shared" si="269"/>
        <v>有</v>
      </c>
      <c r="V2333" s="67">
        <f t="shared" si="270"/>
        <v>-4.4936052540615057E-3</v>
      </c>
      <c r="W2333" s="17" t="s">
        <v>966</v>
      </c>
      <c r="X2333" s="46">
        <v>-28</v>
      </c>
      <c r="Y2333" s="71">
        <f t="shared" si="271"/>
        <v>-9.6785343933632912</v>
      </c>
      <c r="Z2333" s="72">
        <v>2880</v>
      </c>
      <c r="AA2333" s="72">
        <v>2880</v>
      </c>
      <c r="AB2333" s="72">
        <v>2861</v>
      </c>
      <c r="AC2333" s="72">
        <v>2863</v>
      </c>
      <c r="AD2333" s="72">
        <v>7400</v>
      </c>
      <c r="AE2333" s="72">
        <v>2861</v>
      </c>
      <c r="AF2333" s="72">
        <v>2861</v>
      </c>
      <c r="AG2333" s="72">
        <v>2850</v>
      </c>
      <c r="AH2333" s="72">
        <v>2857</v>
      </c>
      <c r="AI2333" s="72">
        <v>3200</v>
      </c>
      <c r="AJ2333" s="72">
        <v>2855</v>
      </c>
      <c r="AK2333" s="72">
        <v>2855</v>
      </c>
      <c r="AL2333" s="72">
        <v>2855</v>
      </c>
      <c r="AM2333" s="72">
        <v>2855</v>
      </c>
      <c r="AN2333" s="72">
        <v>300</v>
      </c>
      <c r="AO2333" s="72">
        <v>2850</v>
      </c>
      <c r="AP2333" s="72">
        <v>2852</v>
      </c>
      <c r="AQ2333" s="72">
        <v>2847</v>
      </c>
      <c r="AR2333" s="72">
        <v>2851</v>
      </c>
      <c r="AS2333" s="72">
        <v>1600</v>
      </c>
      <c r="AT2333" s="72">
        <v>2848</v>
      </c>
      <c r="AU2333" s="72">
        <v>2848</v>
      </c>
      <c r="AV2333" s="72">
        <v>2842</v>
      </c>
      <c r="AW2333" s="72">
        <v>2845</v>
      </c>
      <c r="AX2333" s="72">
        <v>3000</v>
      </c>
      <c r="AY2333" s="72">
        <v>2842</v>
      </c>
      <c r="AZ2333" s="72">
        <v>2849</v>
      </c>
      <c r="BA2333" s="72">
        <v>2842</v>
      </c>
      <c r="BB2333" s="72">
        <v>2849</v>
      </c>
      <c r="BC2333" s="72">
        <v>3000</v>
      </c>
    </row>
    <row r="2334" spans="1:55" s="72" customFormat="1" ht="15">
      <c r="A2334" s="15" t="s">
        <v>18</v>
      </c>
      <c r="B2334" s="30">
        <v>26</v>
      </c>
      <c r="C2334" s="30">
        <v>8184</v>
      </c>
      <c r="D2334" s="10" t="s">
        <v>1159</v>
      </c>
      <c r="E2334" s="15" t="s">
        <v>20</v>
      </c>
      <c r="F2334" s="15" t="s">
        <v>1294</v>
      </c>
      <c r="G2334" s="50">
        <v>3105</v>
      </c>
      <c r="H2334" s="50">
        <v>175</v>
      </c>
      <c r="I2334" s="58">
        <v>5.9700000000000003E-2</v>
      </c>
      <c r="J2334" s="50">
        <v>1236300</v>
      </c>
      <c r="K2334" s="50">
        <v>3210</v>
      </c>
      <c r="L2334" s="53">
        <v>3075</v>
      </c>
      <c r="M2334" s="63">
        <f t="shared" si="267"/>
        <v>0.77777777777777779</v>
      </c>
      <c r="N2334" s="42" t="str">
        <f>IFERROR(VLOOKUP(C2334, マスタ!$E$2:$G$33, 3, TRUE), "")</f>
        <v>商業</v>
      </c>
      <c r="O2334" s="15" t="str">
        <f>IF(F2334 = "", "", TEXT( WORKDAY(TEXT(LEFT(F2334, FIND("(", F2334) - 1), "yyyy/mm/dd"), 1, マスタ!$A$2:$A$106), "yyyymmdd"))</f>
        <v>20171017</v>
      </c>
      <c r="P2334" s="16">
        <v>43025</v>
      </c>
      <c r="Q2334" s="56">
        <v>3110</v>
      </c>
      <c r="R2334" s="56">
        <v>3205</v>
      </c>
      <c r="S2334" s="56">
        <v>3090</v>
      </c>
      <c r="T2334" s="15" t="str">
        <f t="shared" si="268"/>
        <v>有</v>
      </c>
      <c r="U2334" s="15" t="str">
        <f t="shared" si="269"/>
        <v>無</v>
      </c>
      <c r="V2334" s="67">
        <f t="shared" si="270"/>
        <v>1.6103059581320522E-3</v>
      </c>
      <c r="W2334" s="17" t="s">
        <v>969</v>
      </c>
      <c r="X2334" s="46">
        <v>-5</v>
      </c>
      <c r="Y2334" s="71">
        <f t="shared" si="271"/>
        <v>-1.6103059581320451</v>
      </c>
      <c r="Z2334" s="72">
        <v>3110</v>
      </c>
      <c r="AA2334" s="72">
        <v>3125</v>
      </c>
      <c r="AB2334" s="72">
        <v>3090</v>
      </c>
      <c r="AC2334" s="72">
        <v>3105</v>
      </c>
      <c r="AD2334" s="72">
        <v>38200</v>
      </c>
      <c r="AE2334" s="72">
        <v>3110</v>
      </c>
      <c r="AF2334" s="72">
        <v>3115</v>
      </c>
      <c r="AG2334" s="72">
        <v>3095</v>
      </c>
      <c r="AH2334" s="72">
        <v>3100</v>
      </c>
      <c r="AI2334" s="72">
        <v>3000</v>
      </c>
      <c r="AJ2334" s="72">
        <v>3100</v>
      </c>
      <c r="AK2334" s="72">
        <v>3110</v>
      </c>
      <c r="AL2334" s="72">
        <v>3100</v>
      </c>
      <c r="AM2334" s="72">
        <v>3110</v>
      </c>
      <c r="AN2334" s="72">
        <v>1000</v>
      </c>
      <c r="AO2334" s="72">
        <v>3115</v>
      </c>
      <c r="AP2334" s="72">
        <v>3125</v>
      </c>
      <c r="AQ2334" s="72">
        <v>3115</v>
      </c>
      <c r="AR2334" s="72">
        <v>3120</v>
      </c>
      <c r="AS2334" s="72">
        <v>4200</v>
      </c>
      <c r="AT2334" s="72">
        <v>3125</v>
      </c>
      <c r="AU2334" s="72">
        <v>3125</v>
      </c>
      <c r="AV2334" s="72">
        <v>3100</v>
      </c>
      <c r="AW2334" s="72">
        <v>3105</v>
      </c>
      <c r="AX2334" s="72">
        <v>16100</v>
      </c>
      <c r="AY2334" s="72">
        <v>3105</v>
      </c>
      <c r="AZ2334" s="72">
        <v>3110</v>
      </c>
      <c r="BA2334" s="72">
        <v>3105</v>
      </c>
      <c r="BB2334" s="72">
        <v>3110</v>
      </c>
      <c r="BC2334" s="72">
        <v>1100</v>
      </c>
    </row>
    <row r="2335" spans="1:55" s="72" customFormat="1" ht="15">
      <c r="A2335" s="15" t="s">
        <v>18</v>
      </c>
      <c r="B2335" s="30">
        <v>27</v>
      </c>
      <c r="C2335" s="30">
        <v>3176</v>
      </c>
      <c r="D2335" s="10" t="s">
        <v>98</v>
      </c>
      <c r="E2335" s="15" t="s">
        <v>20</v>
      </c>
      <c r="F2335" s="15" t="s">
        <v>1294</v>
      </c>
      <c r="G2335" s="50">
        <v>2908</v>
      </c>
      <c r="H2335" s="50">
        <v>161</v>
      </c>
      <c r="I2335" s="58">
        <v>5.8599999999999999E-2</v>
      </c>
      <c r="J2335" s="50">
        <v>63800</v>
      </c>
      <c r="K2335" s="50">
        <v>2911</v>
      </c>
      <c r="L2335" s="53">
        <v>2768</v>
      </c>
      <c r="M2335" s="63">
        <f t="shared" si="267"/>
        <v>2.097902097902098E-2</v>
      </c>
      <c r="N2335" s="42" t="str">
        <f>IFERROR(VLOOKUP(C2335, マスタ!$E$2:$G$33, 3, TRUE), "")</f>
        <v>繊維製品</v>
      </c>
      <c r="O2335" s="15" t="str">
        <f>IF(F2335 = "", "", TEXT( WORKDAY(TEXT(LEFT(F2335, FIND("(", F2335) - 1), "yyyy/mm/dd"), 1, マスタ!$A$2:$A$106), "yyyymmdd"))</f>
        <v>20171017</v>
      </c>
      <c r="P2335" s="16">
        <v>43025</v>
      </c>
      <c r="Q2335" s="56">
        <v>2920</v>
      </c>
      <c r="R2335" s="56">
        <v>2944</v>
      </c>
      <c r="S2335" s="56">
        <v>2830</v>
      </c>
      <c r="T2335" s="15" t="str">
        <f t="shared" si="268"/>
        <v>無</v>
      </c>
      <c r="U2335" s="15" t="str">
        <f t="shared" si="269"/>
        <v>有</v>
      </c>
      <c r="V2335" s="67">
        <f t="shared" si="270"/>
        <v>4.126547455295837E-3</v>
      </c>
      <c r="W2335" s="17" t="s">
        <v>967</v>
      </c>
      <c r="X2335" s="46">
        <v>23</v>
      </c>
      <c r="Y2335" s="71">
        <f t="shared" si="271"/>
        <v>7.9092159559834947</v>
      </c>
      <c r="Z2335" s="72">
        <v>2920</v>
      </c>
      <c r="AA2335" s="72">
        <v>2924</v>
      </c>
      <c r="AB2335" s="72">
        <v>2920</v>
      </c>
      <c r="AC2335" s="72">
        <v>2922</v>
      </c>
      <c r="AD2335" s="72">
        <v>3600</v>
      </c>
      <c r="AE2335" s="72">
        <v>2921</v>
      </c>
      <c r="AF2335" s="72">
        <v>2923</v>
      </c>
      <c r="AG2335" s="72">
        <v>2921</v>
      </c>
      <c r="AH2335" s="72">
        <v>2923</v>
      </c>
      <c r="AI2335" s="72">
        <v>200</v>
      </c>
      <c r="AJ2335" s="72">
        <v>2924</v>
      </c>
      <c r="AK2335" s="72">
        <v>2940</v>
      </c>
      <c r="AL2335" s="72">
        <v>2924</v>
      </c>
      <c r="AM2335" s="72">
        <v>2934</v>
      </c>
      <c r="AN2335" s="72">
        <v>2100</v>
      </c>
      <c r="AO2335" s="72">
        <v>2940</v>
      </c>
      <c r="AP2335" s="72">
        <v>2944</v>
      </c>
      <c r="AQ2335" s="72">
        <v>2935</v>
      </c>
      <c r="AR2335" s="72">
        <v>2935</v>
      </c>
      <c r="AS2335" s="72">
        <v>1500</v>
      </c>
      <c r="AT2335" s="72">
        <v>2944</v>
      </c>
      <c r="AU2335" s="72">
        <v>2944</v>
      </c>
      <c r="AV2335" s="72">
        <v>2943</v>
      </c>
      <c r="AW2335" s="72">
        <v>2943</v>
      </c>
      <c r="AX2335" s="72">
        <v>200</v>
      </c>
      <c r="AY2335" s="72">
        <v>2940</v>
      </c>
      <c r="AZ2335" s="72">
        <v>2941</v>
      </c>
      <c r="BA2335" s="72">
        <v>2932</v>
      </c>
      <c r="BB2335" s="72">
        <v>2932</v>
      </c>
      <c r="BC2335" s="72">
        <v>600</v>
      </c>
    </row>
    <row r="2336" spans="1:55" s="72" customFormat="1" ht="15">
      <c r="A2336" s="15" t="s">
        <v>18</v>
      </c>
      <c r="B2336" s="30">
        <v>29</v>
      </c>
      <c r="C2336" s="30">
        <v>3687</v>
      </c>
      <c r="D2336" s="10" t="s">
        <v>27</v>
      </c>
      <c r="E2336" s="15" t="s">
        <v>20</v>
      </c>
      <c r="F2336" s="15" t="s">
        <v>1294</v>
      </c>
      <c r="G2336" s="50">
        <v>4300</v>
      </c>
      <c r="H2336" s="50">
        <v>230</v>
      </c>
      <c r="I2336" s="58">
        <v>5.6500000000000002E-2</v>
      </c>
      <c r="J2336" s="50">
        <v>181900</v>
      </c>
      <c r="K2336" s="50">
        <v>4300</v>
      </c>
      <c r="L2336" s="53">
        <v>4060</v>
      </c>
      <c r="M2336" s="63">
        <f t="shared" si="267"/>
        <v>0</v>
      </c>
      <c r="N2336" s="42" t="str">
        <f>IFERROR(VLOOKUP(C2336, マスタ!$E$2:$G$33, 3, TRUE), "")</f>
        <v>36</v>
      </c>
      <c r="O2336" s="15" t="str">
        <f>IF(F2336 = "", "", TEXT( WORKDAY(TEXT(LEFT(F2336, FIND("(", F2336) - 1), "yyyy/mm/dd"), 1, マスタ!$A$2:$A$106), "yyyymmdd"))</f>
        <v>20171017</v>
      </c>
      <c r="P2336" s="16">
        <v>43025</v>
      </c>
      <c r="Q2336" s="56">
        <v>4345</v>
      </c>
      <c r="R2336" s="56">
        <v>4345</v>
      </c>
      <c r="S2336" s="56">
        <v>4110</v>
      </c>
      <c r="T2336" s="15" t="str">
        <f t="shared" si="268"/>
        <v>無</v>
      </c>
      <c r="U2336" s="15" t="str">
        <f t="shared" si="269"/>
        <v>有</v>
      </c>
      <c r="V2336" s="67">
        <f t="shared" si="270"/>
        <v>1.0465116279069875E-2</v>
      </c>
      <c r="W2336" s="17" t="s">
        <v>966</v>
      </c>
      <c r="X2336" s="46">
        <v>-43</v>
      </c>
      <c r="Y2336" s="71">
        <f t="shared" si="271"/>
        <v>-10</v>
      </c>
      <c r="Z2336" s="72">
        <v>4345</v>
      </c>
      <c r="AA2336" s="72">
        <v>4345</v>
      </c>
      <c r="AB2336" s="72">
        <v>4260</v>
      </c>
      <c r="AC2336" s="72">
        <v>4260</v>
      </c>
      <c r="AD2336" s="72">
        <v>18200</v>
      </c>
      <c r="AE2336" s="72">
        <v>4260</v>
      </c>
      <c r="AF2336" s="72">
        <v>4290</v>
      </c>
      <c r="AG2336" s="72">
        <v>4260</v>
      </c>
      <c r="AH2336" s="72">
        <v>4275</v>
      </c>
      <c r="AI2336" s="72">
        <v>3500</v>
      </c>
      <c r="AJ2336" s="72">
        <v>4275</v>
      </c>
      <c r="AK2336" s="72">
        <v>4275</v>
      </c>
      <c r="AL2336" s="72">
        <v>4245</v>
      </c>
      <c r="AM2336" s="72">
        <v>4255</v>
      </c>
      <c r="AN2336" s="72">
        <v>4200</v>
      </c>
      <c r="AO2336" s="72">
        <v>4250</v>
      </c>
      <c r="AP2336" s="72">
        <v>4255</v>
      </c>
      <c r="AQ2336" s="72">
        <v>4225</v>
      </c>
      <c r="AR2336" s="72">
        <v>4225</v>
      </c>
      <c r="AS2336" s="72">
        <v>5600</v>
      </c>
      <c r="AT2336" s="72">
        <v>4230</v>
      </c>
      <c r="AU2336" s="72">
        <v>4235</v>
      </c>
      <c r="AV2336" s="72">
        <v>4215</v>
      </c>
      <c r="AW2336" s="72">
        <v>4235</v>
      </c>
      <c r="AX2336" s="72">
        <v>2000</v>
      </c>
      <c r="AY2336" s="72">
        <v>4240</v>
      </c>
      <c r="AZ2336" s="72">
        <v>4245</v>
      </c>
      <c r="BA2336" s="72">
        <v>4230</v>
      </c>
      <c r="BB2336" s="72">
        <v>4245</v>
      </c>
      <c r="BC2336" s="72">
        <v>2500</v>
      </c>
    </row>
    <row r="2337" spans="1:55" s="72" customFormat="1" ht="15">
      <c r="A2337" s="15" t="s">
        <v>18</v>
      </c>
      <c r="B2337" s="30">
        <v>30</v>
      </c>
      <c r="C2337" s="30">
        <v>3321</v>
      </c>
      <c r="D2337" s="10" t="s">
        <v>1213</v>
      </c>
      <c r="E2337" s="15" t="s">
        <v>20</v>
      </c>
      <c r="F2337" s="15" t="s">
        <v>1294</v>
      </c>
      <c r="G2337" s="50">
        <v>1595</v>
      </c>
      <c r="H2337" s="50">
        <v>85</v>
      </c>
      <c r="I2337" s="58">
        <v>5.6300000000000003E-2</v>
      </c>
      <c r="J2337" s="50">
        <v>574200</v>
      </c>
      <c r="K2337" s="50">
        <v>1659</v>
      </c>
      <c r="L2337" s="53">
        <v>1479</v>
      </c>
      <c r="M2337" s="63">
        <f t="shared" si="267"/>
        <v>0.35555555555555557</v>
      </c>
      <c r="N2337" s="42" t="str">
        <f>IFERROR(VLOOKUP(C2337, マスタ!$E$2:$G$33, 3, TRUE), "")</f>
        <v>繊維製品</v>
      </c>
      <c r="O2337" s="15" t="str">
        <f>IF(F2337 = "", "", TEXT( WORKDAY(TEXT(LEFT(F2337, FIND("(", F2337) - 1), "yyyy/mm/dd"), 1, マスタ!$A$2:$A$106), "yyyymmdd"))</f>
        <v>20171017</v>
      </c>
      <c r="P2337" s="16">
        <v>43025</v>
      </c>
      <c r="Q2337" s="56">
        <v>1614</v>
      </c>
      <c r="R2337" s="56">
        <v>1630</v>
      </c>
      <c r="S2337" s="56">
        <v>1525</v>
      </c>
      <c r="T2337" s="15" t="str">
        <f t="shared" si="268"/>
        <v>有</v>
      </c>
      <c r="U2337" s="15" t="str">
        <f t="shared" si="269"/>
        <v>有</v>
      </c>
      <c r="V2337" s="67">
        <f t="shared" si="270"/>
        <v>1.1912225705329238E-2</v>
      </c>
      <c r="W2337" s="17" t="s">
        <v>966</v>
      </c>
      <c r="X2337" s="46">
        <v>-15</v>
      </c>
      <c r="Y2337" s="71">
        <f t="shared" si="271"/>
        <v>-9.4043887147335425</v>
      </c>
      <c r="Z2337" s="72">
        <v>1614</v>
      </c>
      <c r="AA2337" s="72">
        <v>1630</v>
      </c>
      <c r="AB2337" s="72">
        <v>1595</v>
      </c>
      <c r="AC2337" s="72">
        <v>1600</v>
      </c>
      <c r="AD2337" s="72">
        <v>36800</v>
      </c>
      <c r="AE2337" s="72">
        <v>1605</v>
      </c>
      <c r="AF2337" s="72">
        <v>1610</v>
      </c>
      <c r="AG2337" s="72">
        <v>1584</v>
      </c>
      <c r="AH2337" s="72">
        <v>1584</v>
      </c>
      <c r="AI2337" s="72">
        <v>11600</v>
      </c>
      <c r="AJ2337" s="72">
        <v>1584</v>
      </c>
      <c r="AK2337" s="72">
        <v>1588</v>
      </c>
      <c r="AL2337" s="72">
        <v>1579</v>
      </c>
      <c r="AM2337" s="72">
        <v>1579</v>
      </c>
      <c r="AN2337" s="72">
        <v>6800</v>
      </c>
      <c r="AO2337" s="72">
        <v>1581</v>
      </c>
      <c r="AP2337" s="72">
        <v>1588</v>
      </c>
      <c r="AQ2337" s="72">
        <v>1579</v>
      </c>
      <c r="AR2337" s="72">
        <v>1581</v>
      </c>
      <c r="AS2337" s="72">
        <v>3100</v>
      </c>
      <c r="AT2337" s="72">
        <v>1580</v>
      </c>
      <c r="AU2337" s="72">
        <v>1586</v>
      </c>
      <c r="AV2337" s="72">
        <v>1579</v>
      </c>
      <c r="AW2337" s="72">
        <v>1580</v>
      </c>
      <c r="AX2337" s="72">
        <v>3600</v>
      </c>
      <c r="AY2337" s="72">
        <v>1580</v>
      </c>
      <c r="AZ2337" s="72">
        <v>1580</v>
      </c>
      <c r="BA2337" s="72">
        <v>1562</v>
      </c>
      <c r="BB2337" s="72">
        <v>1565</v>
      </c>
      <c r="BC2337" s="72">
        <v>22600</v>
      </c>
    </row>
    <row r="2338" spans="1:55" s="72" customFormat="1" ht="15">
      <c r="A2338" s="15" t="s">
        <v>18</v>
      </c>
      <c r="B2338" s="30">
        <v>32</v>
      </c>
      <c r="C2338" s="30">
        <v>8624</v>
      </c>
      <c r="D2338" s="10" t="s">
        <v>1130</v>
      </c>
      <c r="E2338" s="15" t="s">
        <v>20</v>
      </c>
      <c r="F2338" s="15" t="s">
        <v>1294</v>
      </c>
      <c r="G2338" s="50">
        <v>1171</v>
      </c>
      <c r="H2338" s="50">
        <v>60</v>
      </c>
      <c r="I2338" s="58">
        <v>5.3999999999999999E-2</v>
      </c>
      <c r="J2338" s="50">
        <v>440200</v>
      </c>
      <c r="K2338" s="50">
        <v>1174</v>
      </c>
      <c r="L2338" s="53">
        <v>1111</v>
      </c>
      <c r="M2338" s="63">
        <f t="shared" si="267"/>
        <v>4.7619047619047616E-2</v>
      </c>
      <c r="N2338" s="42" t="str">
        <f>IFERROR(VLOOKUP(C2338, マスタ!$E$2:$G$33, 3, TRUE), "")</f>
        <v>証券・証券先物</v>
      </c>
      <c r="O2338" s="15" t="str">
        <f>IF(F2338 = "", "", TEXT( WORKDAY(TEXT(LEFT(F2338, FIND("(", F2338) - 1), "yyyy/mm/dd"), 1, マスタ!$A$2:$A$106), "yyyymmdd"))</f>
        <v>20171017</v>
      </c>
      <c r="P2338" s="16">
        <v>43025</v>
      </c>
      <c r="Q2338" s="56">
        <v>1160</v>
      </c>
      <c r="R2338" s="56">
        <v>1162</v>
      </c>
      <c r="S2338" s="56">
        <v>1142</v>
      </c>
      <c r="T2338" s="15" t="str">
        <f t="shared" si="268"/>
        <v>無</v>
      </c>
      <c r="U2338" s="15" t="str">
        <f t="shared" si="269"/>
        <v>有</v>
      </c>
      <c r="V2338" s="67">
        <f t="shared" si="270"/>
        <v>-9.3936806148591234E-3</v>
      </c>
      <c r="W2338" s="17" t="s">
        <v>966</v>
      </c>
      <c r="X2338" s="46">
        <v>-11</v>
      </c>
      <c r="Y2338" s="71">
        <f t="shared" si="271"/>
        <v>-9.3936806148590932</v>
      </c>
      <c r="Z2338" s="72">
        <v>1160</v>
      </c>
      <c r="AA2338" s="72">
        <v>1162</v>
      </c>
      <c r="AB2338" s="72">
        <v>1152</v>
      </c>
      <c r="AC2338" s="72">
        <v>1156</v>
      </c>
      <c r="AD2338" s="72">
        <v>33200</v>
      </c>
      <c r="AE2338" s="72">
        <v>1156</v>
      </c>
      <c r="AF2338" s="72">
        <v>1159</v>
      </c>
      <c r="AG2338" s="72">
        <v>1150</v>
      </c>
      <c r="AH2338" s="72">
        <v>1158</v>
      </c>
      <c r="AI2338" s="72">
        <v>19600</v>
      </c>
      <c r="AJ2338" s="72">
        <v>1156</v>
      </c>
      <c r="AK2338" s="72">
        <v>1156</v>
      </c>
      <c r="AL2338" s="72">
        <v>1149</v>
      </c>
      <c r="AM2338" s="72">
        <v>1149</v>
      </c>
      <c r="AN2338" s="72">
        <v>3500</v>
      </c>
      <c r="AO2338" s="72">
        <v>1148</v>
      </c>
      <c r="AP2338" s="72">
        <v>1160</v>
      </c>
      <c r="AQ2338" s="72">
        <v>1148</v>
      </c>
      <c r="AR2338" s="72">
        <v>1160</v>
      </c>
      <c r="AS2338" s="72">
        <v>6900</v>
      </c>
      <c r="AT2338" s="72">
        <v>1160</v>
      </c>
      <c r="AU2338" s="72">
        <v>1160</v>
      </c>
      <c r="AV2338" s="72">
        <v>1157</v>
      </c>
      <c r="AW2338" s="72">
        <v>1158</v>
      </c>
      <c r="AX2338" s="72">
        <v>2500</v>
      </c>
      <c r="AY2338" s="72">
        <v>1157</v>
      </c>
      <c r="AZ2338" s="72">
        <v>1157</v>
      </c>
      <c r="BA2338" s="72">
        <v>1152</v>
      </c>
      <c r="BB2338" s="72">
        <v>1153</v>
      </c>
      <c r="BC2338" s="72">
        <v>10300</v>
      </c>
    </row>
    <row r="2339" spans="1:55" s="72" customFormat="1" ht="15">
      <c r="A2339" s="15" t="s">
        <v>18</v>
      </c>
      <c r="B2339" s="30">
        <v>34</v>
      </c>
      <c r="C2339" s="30">
        <v>7721</v>
      </c>
      <c r="D2339" s="10" t="s">
        <v>1260</v>
      </c>
      <c r="E2339" s="15" t="s">
        <v>20</v>
      </c>
      <c r="F2339" s="15" t="s">
        <v>1294</v>
      </c>
      <c r="G2339" s="50">
        <v>1650</v>
      </c>
      <c r="H2339" s="50">
        <v>80</v>
      </c>
      <c r="I2339" s="58">
        <v>5.0999999999999997E-2</v>
      </c>
      <c r="J2339" s="50">
        <v>880800</v>
      </c>
      <c r="K2339" s="50">
        <v>1677</v>
      </c>
      <c r="L2339" s="53">
        <v>1576</v>
      </c>
      <c r="M2339" s="63">
        <f t="shared" si="267"/>
        <v>0.26732673267326734</v>
      </c>
      <c r="N2339" s="42" t="str">
        <f>IFERROR(VLOOKUP(C2339, マスタ!$E$2:$G$33, 3, TRUE), "")</f>
        <v>精密機械</v>
      </c>
      <c r="O2339" s="15" t="str">
        <f>IF(F2339 = "", "", TEXT( WORKDAY(TEXT(LEFT(F2339, FIND("(", F2339) - 1), "yyyy/mm/dd"), 1, マスタ!$A$2:$A$106), "yyyymmdd"))</f>
        <v>20171017</v>
      </c>
      <c r="P2339" s="16">
        <v>43025</v>
      </c>
      <c r="Q2339" s="56">
        <v>1615</v>
      </c>
      <c r="R2339" s="56">
        <v>1643</v>
      </c>
      <c r="S2339" s="56">
        <v>1578</v>
      </c>
      <c r="T2339" s="15" t="str">
        <f t="shared" si="268"/>
        <v>有</v>
      </c>
      <c r="U2339" s="15" t="str">
        <f t="shared" si="269"/>
        <v>有</v>
      </c>
      <c r="V2339" s="67">
        <f t="shared" si="270"/>
        <v>-2.1212121212121238E-2</v>
      </c>
      <c r="W2339" s="17" t="s">
        <v>966</v>
      </c>
      <c r="X2339" s="46">
        <v>-16</v>
      </c>
      <c r="Y2339" s="71">
        <f t="shared" si="271"/>
        <v>-9.6969696969696972</v>
      </c>
      <c r="Z2339" s="72">
        <v>1615</v>
      </c>
      <c r="AA2339" s="72">
        <v>1631</v>
      </c>
      <c r="AB2339" s="72">
        <v>1596</v>
      </c>
      <c r="AC2339" s="72">
        <v>1597</v>
      </c>
      <c r="AD2339" s="72">
        <v>96100</v>
      </c>
      <c r="AE2339" s="72">
        <v>1598</v>
      </c>
      <c r="AF2339" s="72">
        <v>1611</v>
      </c>
      <c r="AG2339" s="72">
        <v>1595</v>
      </c>
      <c r="AH2339" s="72">
        <v>1610</v>
      </c>
      <c r="AI2339" s="72">
        <v>11900</v>
      </c>
      <c r="AJ2339" s="72">
        <v>1606</v>
      </c>
      <c r="AK2339" s="72">
        <v>1611</v>
      </c>
      <c r="AL2339" s="72">
        <v>1602</v>
      </c>
      <c r="AM2339" s="72">
        <v>1602</v>
      </c>
      <c r="AN2339" s="72">
        <v>20900</v>
      </c>
      <c r="AO2339" s="72">
        <v>1601</v>
      </c>
      <c r="AP2339" s="72">
        <v>1601</v>
      </c>
      <c r="AQ2339" s="72">
        <v>1590</v>
      </c>
      <c r="AR2339" s="72">
        <v>1595</v>
      </c>
      <c r="AS2339" s="72">
        <v>34700</v>
      </c>
      <c r="AT2339" s="72">
        <v>1594</v>
      </c>
      <c r="AU2339" s="72">
        <v>1595</v>
      </c>
      <c r="AV2339" s="72">
        <v>1578</v>
      </c>
      <c r="AW2339" s="72">
        <v>1584</v>
      </c>
      <c r="AX2339" s="72">
        <v>28100</v>
      </c>
      <c r="AY2339" s="72">
        <v>1584</v>
      </c>
      <c r="AZ2339" s="72">
        <v>1590</v>
      </c>
      <c r="BA2339" s="72">
        <v>1583</v>
      </c>
      <c r="BB2339" s="72">
        <v>1590</v>
      </c>
      <c r="BC2339" s="72">
        <v>12300</v>
      </c>
    </row>
    <row r="2340" spans="1:55" s="72" customFormat="1" ht="27">
      <c r="A2340" s="15" t="s">
        <v>18</v>
      </c>
      <c r="B2340" s="30">
        <v>35</v>
      </c>
      <c r="C2340" s="30">
        <v>3769</v>
      </c>
      <c r="D2340" s="10" t="s">
        <v>1236</v>
      </c>
      <c r="E2340" s="15" t="s">
        <v>20</v>
      </c>
      <c r="F2340" s="15" t="s">
        <v>1294</v>
      </c>
      <c r="G2340" s="50">
        <v>7940</v>
      </c>
      <c r="H2340" s="50">
        <v>370</v>
      </c>
      <c r="I2340" s="58">
        <v>4.8899999999999999E-2</v>
      </c>
      <c r="J2340" s="50">
        <v>302300</v>
      </c>
      <c r="K2340" s="50">
        <v>7970</v>
      </c>
      <c r="L2340" s="53">
        <v>7580</v>
      </c>
      <c r="M2340" s="63">
        <f t="shared" ref="M2340:M2610" si="272">IFERROR((K2340-G2340) / (K2340-L2340), "")</f>
        <v>7.6923076923076927E-2</v>
      </c>
      <c r="N2340" s="42" t="str">
        <f>IFERROR(VLOOKUP(C2340, マスタ!$E$2:$G$33, 3, TRUE), "")</f>
        <v>パルプ・紙</v>
      </c>
      <c r="O2340" s="15" t="str">
        <f>IF(F2340 = "", "", TEXT( WORKDAY(TEXT(LEFT(F2340, FIND("(", F2340) - 1), "yyyy/mm/dd"), 1, マスタ!$A$2:$A$106), "yyyymmdd"))</f>
        <v>20171017</v>
      </c>
      <c r="P2340" s="16">
        <v>43025</v>
      </c>
      <c r="Q2340" s="56">
        <v>7940</v>
      </c>
      <c r="R2340" s="56">
        <v>8070</v>
      </c>
      <c r="S2340" s="56">
        <v>7870</v>
      </c>
      <c r="T2340" s="15" t="str">
        <f t="shared" ref="T2340:T2610" si="273">IF(Q2340="", "", IF(R2340-Q2340&gt;=ROUNDDOWN(G2340/100, 0), "有", "無"))</f>
        <v>有</v>
      </c>
      <c r="U2340" s="15" t="str">
        <f t="shared" ref="U2340:U2610" si="274">IF(Q2340="", "", IF(Q2340-S2340&gt;=ROUNDDOWN(G2340/100, 0), "有", "無"))</f>
        <v>無</v>
      </c>
      <c r="V2340" s="67">
        <f t="shared" ref="V2340:V2610" si="275">IF(Q2340="", "", Q2340/G2340-1)</f>
        <v>0</v>
      </c>
      <c r="W2340" s="17" t="s">
        <v>967</v>
      </c>
      <c r="X2340" s="46">
        <v>30</v>
      </c>
      <c r="Y2340" s="71">
        <f t="shared" ref="Y2340:Y2610" si="276">IFERROR(X2340/G2340*1000,"")</f>
        <v>3.7783375314861458</v>
      </c>
      <c r="Z2340" s="72">
        <v>7940</v>
      </c>
      <c r="AA2340" s="72">
        <v>7990</v>
      </c>
      <c r="AB2340" s="72">
        <v>7870</v>
      </c>
      <c r="AC2340" s="72">
        <v>7980</v>
      </c>
      <c r="AD2340" s="72">
        <v>25000</v>
      </c>
      <c r="AE2340" s="72">
        <v>7980</v>
      </c>
      <c r="AF2340" s="72">
        <v>7990</v>
      </c>
      <c r="AG2340" s="72">
        <v>7940</v>
      </c>
      <c r="AH2340" s="72">
        <v>7950</v>
      </c>
      <c r="AI2340" s="72">
        <v>9400</v>
      </c>
      <c r="AJ2340" s="72">
        <v>7950</v>
      </c>
      <c r="AK2340" s="72">
        <v>7970</v>
      </c>
      <c r="AL2340" s="72">
        <v>7920</v>
      </c>
      <c r="AM2340" s="72">
        <v>7960</v>
      </c>
      <c r="AN2340" s="72">
        <v>11800</v>
      </c>
      <c r="AO2340" s="72">
        <v>7950</v>
      </c>
      <c r="AP2340" s="72">
        <v>7960</v>
      </c>
      <c r="AQ2340" s="72">
        <v>7930</v>
      </c>
      <c r="AR2340" s="72">
        <v>7930</v>
      </c>
      <c r="AS2340" s="72">
        <v>4300</v>
      </c>
      <c r="AT2340" s="72">
        <v>7920</v>
      </c>
      <c r="AU2340" s="72">
        <v>7980</v>
      </c>
      <c r="AV2340" s="72">
        <v>7900</v>
      </c>
      <c r="AW2340" s="72">
        <v>7970</v>
      </c>
      <c r="AX2340" s="72">
        <v>8000</v>
      </c>
      <c r="AY2340" s="72">
        <v>7970</v>
      </c>
      <c r="AZ2340" s="72">
        <v>8070</v>
      </c>
      <c r="BA2340" s="72">
        <v>7970</v>
      </c>
      <c r="BB2340" s="72">
        <v>8070</v>
      </c>
      <c r="BC2340" s="72">
        <v>27700</v>
      </c>
    </row>
    <row r="2341" spans="1:55" s="72" customFormat="1" ht="27">
      <c r="A2341" s="15" t="s">
        <v>18</v>
      </c>
      <c r="B2341" s="30">
        <v>38</v>
      </c>
      <c r="C2341" s="30">
        <v>9260</v>
      </c>
      <c r="D2341" s="10" t="s">
        <v>1225</v>
      </c>
      <c r="E2341" s="15" t="s">
        <v>20</v>
      </c>
      <c r="F2341" s="15" t="s">
        <v>1294</v>
      </c>
      <c r="G2341" s="50">
        <v>4590</v>
      </c>
      <c r="H2341" s="50">
        <v>205</v>
      </c>
      <c r="I2341" s="58">
        <v>4.6800000000000001E-2</v>
      </c>
      <c r="J2341" s="50">
        <v>134300</v>
      </c>
      <c r="K2341" s="50">
        <v>4590</v>
      </c>
      <c r="L2341" s="53">
        <v>4370</v>
      </c>
      <c r="M2341" s="63">
        <f t="shared" si="272"/>
        <v>0</v>
      </c>
      <c r="N2341" s="42" t="str">
        <f>IFERROR(VLOOKUP(C2341, マスタ!$E$2:$G$33, 3, TRUE), "")</f>
        <v>空運</v>
      </c>
      <c r="O2341" s="15" t="str">
        <f>IF(F2341 = "", "", TEXT( WORKDAY(TEXT(LEFT(F2341, FIND("(", F2341) - 1), "yyyy/mm/dd"), 1, マスタ!$A$2:$A$106), "yyyymmdd"))</f>
        <v>20171017</v>
      </c>
      <c r="P2341" s="16">
        <v>43025</v>
      </c>
      <c r="Q2341" s="56">
        <v>4575</v>
      </c>
      <c r="R2341" s="56">
        <v>4665</v>
      </c>
      <c r="S2341" s="56">
        <v>4480</v>
      </c>
      <c r="T2341" s="15" t="str">
        <f t="shared" si="273"/>
        <v>有</v>
      </c>
      <c r="U2341" s="15" t="str">
        <f t="shared" si="274"/>
        <v>有</v>
      </c>
      <c r="V2341" s="67">
        <f t="shared" si="275"/>
        <v>-3.2679738562091387E-3</v>
      </c>
      <c r="W2341" s="17" t="s">
        <v>967</v>
      </c>
      <c r="X2341" s="46">
        <v>5</v>
      </c>
      <c r="Y2341" s="71">
        <f t="shared" si="276"/>
        <v>1.0893246187363836</v>
      </c>
      <c r="Z2341" s="72">
        <v>4575</v>
      </c>
      <c r="AA2341" s="72">
        <v>4585</v>
      </c>
      <c r="AB2341" s="72">
        <v>4545</v>
      </c>
      <c r="AC2341" s="72">
        <v>4585</v>
      </c>
      <c r="AD2341" s="72">
        <v>8200</v>
      </c>
      <c r="AE2341" s="72">
        <v>4580</v>
      </c>
      <c r="AF2341" s="72">
        <v>4580</v>
      </c>
      <c r="AG2341" s="72">
        <v>4550</v>
      </c>
      <c r="AH2341" s="72">
        <v>4550</v>
      </c>
      <c r="AI2341" s="72">
        <v>2800</v>
      </c>
      <c r="AJ2341" s="72">
        <v>4550</v>
      </c>
      <c r="AK2341" s="72">
        <v>4550</v>
      </c>
      <c r="AL2341" s="72">
        <v>4540</v>
      </c>
      <c r="AM2341" s="72">
        <v>4540</v>
      </c>
      <c r="AN2341" s="72">
        <v>1100</v>
      </c>
      <c r="AO2341" s="72">
        <v>4540</v>
      </c>
      <c r="AP2341" s="72">
        <v>4575</v>
      </c>
      <c r="AQ2341" s="72">
        <v>4535</v>
      </c>
      <c r="AR2341" s="72">
        <v>4565</v>
      </c>
      <c r="AS2341" s="72">
        <v>2700</v>
      </c>
      <c r="AT2341" s="72">
        <v>4575</v>
      </c>
      <c r="AU2341" s="72">
        <v>4580</v>
      </c>
      <c r="AV2341" s="72">
        <v>4570</v>
      </c>
      <c r="AW2341" s="72">
        <v>4580</v>
      </c>
      <c r="AX2341" s="72">
        <v>500</v>
      </c>
      <c r="AY2341" s="72">
        <v>4580</v>
      </c>
      <c r="AZ2341" s="72">
        <v>4590</v>
      </c>
      <c r="BA2341" s="72">
        <v>4580</v>
      </c>
      <c r="BB2341" s="72">
        <v>4590</v>
      </c>
      <c r="BC2341" s="72">
        <v>6200</v>
      </c>
    </row>
    <row r="2342" spans="1:55" s="72" customFormat="1" ht="27">
      <c r="A2342" s="15" t="s">
        <v>18</v>
      </c>
      <c r="B2342" s="30">
        <v>39</v>
      </c>
      <c r="C2342" s="30">
        <v>2157</v>
      </c>
      <c r="D2342" s="10" t="s">
        <v>109</v>
      </c>
      <c r="E2342" s="15" t="s">
        <v>20</v>
      </c>
      <c r="F2342" s="15" t="s">
        <v>1294</v>
      </c>
      <c r="G2342" s="50">
        <v>4305</v>
      </c>
      <c r="H2342" s="50">
        <v>185</v>
      </c>
      <c r="I2342" s="58">
        <v>4.4900000000000002E-2</v>
      </c>
      <c r="J2342" s="50">
        <v>363400</v>
      </c>
      <c r="K2342" s="50">
        <v>4350</v>
      </c>
      <c r="L2342" s="53">
        <v>4120</v>
      </c>
      <c r="M2342" s="63">
        <f t="shared" si="272"/>
        <v>0.19565217391304349</v>
      </c>
      <c r="N2342" s="42" t="str">
        <f>IFERROR(VLOOKUP(C2342, マスタ!$E$2:$G$33, 3, TRUE), "")</f>
        <v>食品</v>
      </c>
      <c r="O2342" s="15" t="str">
        <f>IF(F2342 = "", "", TEXT( WORKDAY(TEXT(LEFT(F2342, FIND("(", F2342) - 1), "yyyy/mm/dd"), 1, マスタ!$A$2:$A$106), "yyyymmdd"))</f>
        <v>20171017</v>
      </c>
      <c r="P2342" s="16">
        <v>43025</v>
      </c>
      <c r="Q2342" s="56">
        <v>4255</v>
      </c>
      <c r="R2342" s="56">
        <v>4400</v>
      </c>
      <c r="S2342" s="56">
        <v>4245</v>
      </c>
      <c r="T2342" s="15" t="str">
        <f t="shared" si="273"/>
        <v>有</v>
      </c>
      <c r="U2342" s="15" t="str">
        <f t="shared" si="274"/>
        <v>無</v>
      </c>
      <c r="V2342" s="67">
        <f t="shared" si="275"/>
        <v>-1.1614401858304313E-2</v>
      </c>
      <c r="W2342" s="17" t="s">
        <v>968</v>
      </c>
      <c r="X2342" s="46">
        <v>86</v>
      </c>
      <c r="Y2342" s="71">
        <f t="shared" si="276"/>
        <v>19.976771196283394</v>
      </c>
      <c r="Z2342" s="72">
        <v>4255</v>
      </c>
      <c r="AA2342" s="72">
        <v>4365</v>
      </c>
      <c r="AB2342" s="72">
        <v>4245</v>
      </c>
      <c r="AC2342" s="72">
        <v>4355</v>
      </c>
      <c r="AD2342" s="72">
        <v>45400</v>
      </c>
      <c r="AE2342" s="72">
        <v>4355</v>
      </c>
      <c r="AF2342" s="72">
        <v>4400</v>
      </c>
      <c r="AG2342" s="72">
        <v>4355</v>
      </c>
      <c r="AH2342" s="72">
        <v>4380</v>
      </c>
      <c r="AI2342" s="72">
        <v>19600</v>
      </c>
      <c r="AJ2342" s="72">
        <v>4385</v>
      </c>
      <c r="AK2342" s="72">
        <v>4385</v>
      </c>
      <c r="AL2342" s="72">
        <v>4325</v>
      </c>
      <c r="AM2342" s="72">
        <v>4380</v>
      </c>
      <c r="AN2342" s="72">
        <v>11300</v>
      </c>
      <c r="AO2342" s="72">
        <v>4375</v>
      </c>
      <c r="AP2342" s="72">
        <v>4380</v>
      </c>
      <c r="AQ2342" s="72">
        <v>4325</v>
      </c>
      <c r="AR2342" s="72">
        <v>4335</v>
      </c>
      <c r="AS2342" s="72">
        <v>8900</v>
      </c>
      <c r="AT2342" s="72">
        <v>4345</v>
      </c>
      <c r="AU2342" s="72">
        <v>4345</v>
      </c>
      <c r="AV2342" s="72">
        <v>4310</v>
      </c>
      <c r="AW2342" s="72">
        <v>4320</v>
      </c>
      <c r="AX2342" s="72">
        <v>5400</v>
      </c>
      <c r="AY2342" s="72">
        <v>4330</v>
      </c>
      <c r="AZ2342" s="72">
        <v>4345</v>
      </c>
      <c r="BA2342" s="72">
        <v>4330</v>
      </c>
      <c r="BB2342" s="72">
        <v>4335</v>
      </c>
      <c r="BC2342" s="72">
        <v>3100</v>
      </c>
    </row>
    <row r="2343" spans="1:55" s="72" customFormat="1" ht="15">
      <c r="A2343" s="15" t="s">
        <v>18</v>
      </c>
      <c r="B2343" s="30">
        <v>40</v>
      </c>
      <c r="C2343" s="30">
        <v>7905</v>
      </c>
      <c r="D2343" s="10" t="s">
        <v>1152</v>
      </c>
      <c r="E2343" s="15" t="s">
        <v>20</v>
      </c>
      <c r="F2343" s="15" t="s">
        <v>1294</v>
      </c>
      <c r="G2343" s="50">
        <v>2983</v>
      </c>
      <c r="H2343" s="50">
        <v>128</v>
      </c>
      <c r="I2343" s="58">
        <v>4.48E-2</v>
      </c>
      <c r="J2343" s="50">
        <v>49900</v>
      </c>
      <c r="K2343" s="50">
        <v>2999</v>
      </c>
      <c r="L2343" s="53">
        <v>2850</v>
      </c>
      <c r="M2343" s="63">
        <f t="shared" si="272"/>
        <v>0.10738255033557047</v>
      </c>
      <c r="N2343" s="42" t="str">
        <f>IFERROR(VLOOKUP(C2343, マスタ!$E$2:$G$33, 3, TRUE), "")</f>
        <v>その他製品</v>
      </c>
      <c r="O2343" s="15" t="str">
        <f>IF(F2343 = "", "", TEXT( WORKDAY(TEXT(LEFT(F2343, FIND("(", F2343) - 1), "yyyy/mm/dd"), 1, マスタ!$A$2:$A$106), "yyyymmdd"))</f>
        <v>20171017</v>
      </c>
      <c r="P2343" s="16">
        <v>43025</v>
      </c>
      <c r="Q2343" s="56">
        <v>2990</v>
      </c>
      <c r="R2343" s="56">
        <v>3020</v>
      </c>
      <c r="S2343" s="56">
        <v>2942</v>
      </c>
      <c r="T2343" s="15" t="str">
        <f t="shared" si="273"/>
        <v>有</v>
      </c>
      <c r="U2343" s="15" t="str">
        <f t="shared" si="274"/>
        <v>有</v>
      </c>
      <c r="V2343" s="67">
        <f t="shared" si="275"/>
        <v>2.3466309084814174E-3</v>
      </c>
      <c r="W2343" s="17" t="s">
        <v>967</v>
      </c>
      <c r="X2343" s="46">
        <v>25</v>
      </c>
      <c r="Y2343" s="71">
        <f t="shared" si="276"/>
        <v>8.3808246731478384</v>
      </c>
      <c r="Z2343" s="72">
        <v>2990</v>
      </c>
      <c r="AA2343" s="72">
        <v>2997</v>
      </c>
      <c r="AB2343" s="72">
        <v>2990</v>
      </c>
      <c r="AC2343" s="72">
        <v>2993</v>
      </c>
      <c r="AD2343" s="72">
        <v>2500</v>
      </c>
      <c r="AE2343" s="72">
        <v>2992</v>
      </c>
      <c r="AF2343" s="72">
        <v>3020</v>
      </c>
      <c r="AG2343" s="72">
        <v>2990</v>
      </c>
      <c r="AH2343" s="72">
        <v>3020</v>
      </c>
      <c r="AI2343" s="72">
        <v>4100</v>
      </c>
      <c r="AJ2343" s="72">
        <v>3010</v>
      </c>
      <c r="AK2343" s="72">
        <v>3010</v>
      </c>
      <c r="AL2343" s="72">
        <v>3010</v>
      </c>
      <c r="AM2343" s="72">
        <v>3010</v>
      </c>
      <c r="AN2343" s="72">
        <v>300</v>
      </c>
      <c r="AO2343" s="72">
        <v>3010</v>
      </c>
      <c r="AP2343" s="72">
        <v>3020</v>
      </c>
      <c r="AQ2343" s="72">
        <v>3000</v>
      </c>
      <c r="AR2343" s="72">
        <v>3020</v>
      </c>
      <c r="AS2343" s="72">
        <v>800</v>
      </c>
      <c r="AT2343" s="72">
        <v>3020</v>
      </c>
      <c r="AU2343" s="72">
        <v>3020</v>
      </c>
      <c r="AV2343" s="72">
        <v>3015</v>
      </c>
      <c r="AW2343" s="72">
        <v>3015</v>
      </c>
      <c r="AX2343" s="72">
        <v>500</v>
      </c>
      <c r="AY2343" s="72">
        <v>3010</v>
      </c>
      <c r="AZ2343" s="72">
        <v>3010</v>
      </c>
      <c r="BA2343" s="72">
        <v>3005</v>
      </c>
      <c r="BB2343" s="72">
        <v>3005</v>
      </c>
      <c r="BC2343" s="72">
        <v>200</v>
      </c>
    </row>
    <row r="2344" spans="1:55" s="72" customFormat="1" ht="27">
      <c r="A2344" s="15" t="s">
        <v>18</v>
      </c>
      <c r="B2344" s="30">
        <v>43</v>
      </c>
      <c r="C2344" s="30">
        <v>4763</v>
      </c>
      <c r="D2344" s="10" t="s">
        <v>101</v>
      </c>
      <c r="E2344" s="15" t="s">
        <v>20</v>
      </c>
      <c r="F2344" s="15" t="s">
        <v>1294</v>
      </c>
      <c r="G2344" s="50">
        <v>1162</v>
      </c>
      <c r="H2344" s="50">
        <v>48</v>
      </c>
      <c r="I2344" s="58">
        <v>4.3099999999999999E-2</v>
      </c>
      <c r="J2344" s="50">
        <v>574600</v>
      </c>
      <c r="K2344" s="50">
        <v>1170</v>
      </c>
      <c r="L2344" s="53">
        <v>1119</v>
      </c>
      <c r="M2344" s="63">
        <f t="shared" si="272"/>
        <v>0.15686274509803921</v>
      </c>
      <c r="N2344" s="42" t="str">
        <f>IFERROR(VLOOKUP(C2344, マスタ!$E$2:$G$33, 3, TRUE), "")</f>
        <v>化学・医薬品</v>
      </c>
      <c r="O2344" s="15" t="str">
        <f>IF(F2344 = "", "", TEXT( WORKDAY(TEXT(LEFT(F2344, FIND("(", F2344) - 1), "yyyy/mm/dd"), 1, マスタ!$A$2:$A$106), "yyyymmdd"))</f>
        <v>20171017</v>
      </c>
      <c r="P2344" s="16">
        <v>43025</v>
      </c>
      <c r="Q2344" s="56">
        <v>1161</v>
      </c>
      <c r="R2344" s="56">
        <v>1191</v>
      </c>
      <c r="S2344" s="56">
        <v>1161</v>
      </c>
      <c r="T2344" s="15" t="str">
        <f t="shared" si="273"/>
        <v>有</v>
      </c>
      <c r="U2344" s="15" t="str">
        <f t="shared" si="274"/>
        <v>無</v>
      </c>
      <c r="V2344" s="67">
        <f t="shared" si="275"/>
        <v>-8.6058519793463795E-4</v>
      </c>
      <c r="W2344" s="17" t="s">
        <v>968</v>
      </c>
      <c r="X2344" s="46">
        <v>23</v>
      </c>
      <c r="Y2344" s="71">
        <f t="shared" si="276"/>
        <v>19.793459552495698</v>
      </c>
      <c r="Z2344" s="72">
        <v>1161</v>
      </c>
      <c r="AA2344" s="72">
        <v>1178</v>
      </c>
      <c r="AB2344" s="72">
        <v>1161</v>
      </c>
      <c r="AC2344" s="72">
        <v>1177</v>
      </c>
      <c r="AD2344" s="72">
        <v>66000</v>
      </c>
      <c r="AE2344" s="72">
        <v>1178</v>
      </c>
      <c r="AF2344" s="72">
        <v>1187</v>
      </c>
      <c r="AG2344" s="72">
        <v>1177</v>
      </c>
      <c r="AH2344" s="72">
        <v>1186</v>
      </c>
      <c r="AI2344" s="72">
        <v>73000</v>
      </c>
      <c r="AJ2344" s="72">
        <v>1185</v>
      </c>
      <c r="AK2344" s="72">
        <v>1189</v>
      </c>
      <c r="AL2344" s="72">
        <v>1180</v>
      </c>
      <c r="AM2344" s="72">
        <v>1183</v>
      </c>
      <c r="AN2344" s="72">
        <v>34500</v>
      </c>
      <c r="AO2344" s="72">
        <v>1185</v>
      </c>
      <c r="AP2344" s="72">
        <v>1188</v>
      </c>
      <c r="AQ2344" s="72">
        <v>1184</v>
      </c>
      <c r="AR2344" s="72">
        <v>1185</v>
      </c>
      <c r="AS2344" s="72">
        <v>12200</v>
      </c>
      <c r="AT2344" s="72">
        <v>1184</v>
      </c>
      <c r="AU2344" s="72">
        <v>1189</v>
      </c>
      <c r="AV2344" s="72">
        <v>1178</v>
      </c>
      <c r="AW2344" s="72">
        <v>1188</v>
      </c>
      <c r="AX2344" s="72">
        <v>38000</v>
      </c>
      <c r="AY2344" s="72">
        <v>1188</v>
      </c>
      <c r="AZ2344" s="72">
        <v>1191</v>
      </c>
      <c r="BA2344" s="72">
        <v>1187</v>
      </c>
      <c r="BB2344" s="72">
        <v>1188</v>
      </c>
      <c r="BC2344" s="72">
        <v>24000</v>
      </c>
    </row>
    <row r="2345" spans="1:55" s="72" customFormat="1" ht="27">
      <c r="A2345" s="15" t="s">
        <v>18</v>
      </c>
      <c r="B2345" s="30">
        <v>44</v>
      </c>
      <c r="C2345" s="30">
        <v>3097</v>
      </c>
      <c r="D2345" s="10" t="s">
        <v>305</v>
      </c>
      <c r="E2345" s="15" t="s">
        <v>20</v>
      </c>
      <c r="F2345" s="15" t="s">
        <v>1294</v>
      </c>
      <c r="G2345" s="50">
        <v>7450</v>
      </c>
      <c r="H2345" s="50">
        <v>300</v>
      </c>
      <c r="I2345" s="58">
        <v>4.2000000000000003E-2</v>
      </c>
      <c r="J2345" s="50">
        <v>63400</v>
      </c>
      <c r="K2345" s="50">
        <v>7470</v>
      </c>
      <c r="L2345" s="53">
        <v>7170</v>
      </c>
      <c r="M2345" s="63">
        <f t="shared" si="272"/>
        <v>6.6666666666666666E-2</v>
      </c>
      <c r="N2345" s="42" t="str">
        <f>IFERROR(VLOOKUP(C2345, マスタ!$E$2:$G$33, 3, TRUE), "")</f>
        <v>繊維製品</v>
      </c>
      <c r="O2345" s="15" t="str">
        <f>IF(F2345 = "", "", TEXT( WORKDAY(TEXT(LEFT(F2345, FIND("(", F2345) - 1), "yyyy/mm/dd"), 1, マスタ!$A$2:$A$106), "yyyymmdd"))</f>
        <v>20171017</v>
      </c>
      <c r="P2345" s="16">
        <v>43025</v>
      </c>
      <c r="Q2345" s="56">
        <v>7480</v>
      </c>
      <c r="R2345" s="56">
        <v>7630</v>
      </c>
      <c r="S2345" s="56">
        <v>7280</v>
      </c>
      <c r="T2345" s="15" t="str">
        <f t="shared" si="273"/>
        <v>有</v>
      </c>
      <c r="U2345" s="15" t="str">
        <f t="shared" si="274"/>
        <v>有</v>
      </c>
      <c r="V2345" s="67">
        <f t="shared" si="275"/>
        <v>4.0268456375838202E-3</v>
      </c>
      <c r="W2345" s="17" t="s">
        <v>966</v>
      </c>
      <c r="X2345" s="46">
        <v>-74</v>
      </c>
      <c r="Y2345" s="71">
        <f t="shared" si="276"/>
        <v>-9.9328859060402674</v>
      </c>
      <c r="Z2345" s="72">
        <v>7480</v>
      </c>
      <c r="AA2345" s="72">
        <v>7480</v>
      </c>
      <c r="AB2345" s="72">
        <v>7430</v>
      </c>
      <c r="AC2345" s="72">
        <v>7460</v>
      </c>
      <c r="AD2345" s="72">
        <v>2800</v>
      </c>
      <c r="AE2345" s="72">
        <v>7470</v>
      </c>
      <c r="AF2345" s="72">
        <v>7470</v>
      </c>
      <c r="AG2345" s="72">
        <v>7470</v>
      </c>
      <c r="AH2345" s="72">
        <v>7470</v>
      </c>
      <c r="AI2345" s="72">
        <v>200</v>
      </c>
      <c r="AJ2345" s="72">
        <v>7460</v>
      </c>
      <c r="AK2345" s="72">
        <v>7460</v>
      </c>
      <c r="AL2345" s="72">
        <v>7360</v>
      </c>
      <c r="AM2345" s="72">
        <v>7400</v>
      </c>
      <c r="AN2345" s="72">
        <v>3100</v>
      </c>
      <c r="AO2345" s="72">
        <v>7390</v>
      </c>
      <c r="AP2345" s="72">
        <v>7390</v>
      </c>
      <c r="AQ2345" s="72">
        <v>7290</v>
      </c>
      <c r="AR2345" s="72">
        <v>7310</v>
      </c>
      <c r="AS2345" s="72">
        <v>4900</v>
      </c>
      <c r="AT2345" s="72">
        <v>7320</v>
      </c>
      <c r="AU2345" s="72">
        <v>7330</v>
      </c>
      <c r="AV2345" s="72">
        <v>7310</v>
      </c>
      <c r="AW2345" s="72">
        <v>7310</v>
      </c>
      <c r="AX2345" s="72">
        <v>700</v>
      </c>
      <c r="AY2345" s="72">
        <v>7320</v>
      </c>
      <c r="AZ2345" s="72">
        <v>7320</v>
      </c>
      <c r="BA2345" s="72">
        <v>7320</v>
      </c>
      <c r="BB2345" s="72">
        <v>7320</v>
      </c>
      <c r="BC2345" s="72">
        <v>200</v>
      </c>
    </row>
    <row r="2346" spans="1:55" s="72" customFormat="1" ht="15">
      <c r="A2346" s="15" t="s">
        <v>18</v>
      </c>
      <c r="B2346" s="30">
        <v>45</v>
      </c>
      <c r="C2346" s="30">
        <v>4809</v>
      </c>
      <c r="D2346" s="10" t="s">
        <v>1299</v>
      </c>
      <c r="E2346" s="15" t="s">
        <v>20</v>
      </c>
      <c r="F2346" s="15" t="s">
        <v>1294</v>
      </c>
      <c r="G2346" s="50">
        <v>2489</v>
      </c>
      <c r="H2346" s="50">
        <v>100</v>
      </c>
      <c r="I2346" s="58">
        <v>4.19E-2</v>
      </c>
      <c r="J2346" s="50">
        <v>68700</v>
      </c>
      <c r="K2346" s="50">
        <v>2524</v>
      </c>
      <c r="L2346" s="53">
        <v>2412</v>
      </c>
      <c r="M2346" s="63">
        <f t="shared" si="272"/>
        <v>0.3125</v>
      </c>
      <c r="N2346" s="42" t="str">
        <f>IFERROR(VLOOKUP(C2346, マスタ!$E$2:$G$33, 3, TRUE), "")</f>
        <v>化学・医薬品</v>
      </c>
      <c r="O2346" s="15" t="str">
        <f>IF(F2346 = "", "", TEXT( WORKDAY(TEXT(LEFT(F2346, FIND("(", F2346) - 1), "yyyy/mm/dd"), 1, マスタ!$A$2:$A$106), "yyyymmdd"))</f>
        <v>20171017</v>
      </c>
      <c r="P2346" s="16">
        <v>43025</v>
      </c>
      <c r="Q2346" s="56">
        <v>2469</v>
      </c>
      <c r="R2346" s="56">
        <v>2493</v>
      </c>
      <c r="S2346" s="56">
        <v>2433</v>
      </c>
      <c r="T2346" s="15" t="str">
        <f t="shared" si="273"/>
        <v>有</v>
      </c>
      <c r="U2346" s="15" t="str">
        <f t="shared" si="274"/>
        <v>有</v>
      </c>
      <c r="V2346" s="67">
        <f t="shared" si="275"/>
        <v>-8.0353555644837593E-3</v>
      </c>
      <c r="W2346" s="17" t="s">
        <v>966</v>
      </c>
      <c r="X2346" s="46">
        <v>-24</v>
      </c>
      <c r="Y2346" s="71">
        <f t="shared" si="276"/>
        <v>-9.6424266773804739</v>
      </c>
      <c r="Z2346" s="72">
        <v>2469</v>
      </c>
      <c r="AA2346" s="72">
        <v>2471</v>
      </c>
      <c r="AB2346" s="72">
        <v>2436</v>
      </c>
      <c r="AC2346" s="72">
        <v>2450</v>
      </c>
      <c r="AD2346" s="72">
        <v>3300</v>
      </c>
      <c r="AI2346" s="72">
        <v>0</v>
      </c>
      <c r="AJ2346" s="72">
        <v>2449</v>
      </c>
      <c r="AK2346" s="72">
        <v>2449</v>
      </c>
      <c r="AL2346" s="72">
        <v>2433</v>
      </c>
      <c r="AM2346" s="72">
        <v>2433</v>
      </c>
      <c r="AN2346" s="72">
        <v>400</v>
      </c>
      <c r="AO2346" s="72">
        <v>2434</v>
      </c>
      <c r="AP2346" s="72">
        <v>2440</v>
      </c>
      <c r="AQ2346" s="72">
        <v>2434</v>
      </c>
      <c r="AR2346" s="72">
        <v>2440</v>
      </c>
      <c r="AS2346" s="72">
        <v>300</v>
      </c>
      <c r="AX2346" s="72">
        <v>0</v>
      </c>
      <c r="BC2346" s="72">
        <v>0</v>
      </c>
    </row>
    <row r="2347" spans="1:55" s="72" customFormat="1" ht="15">
      <c r="A2347" s="15" t="s">
        <v>18</v>
      </c>
      <c r="B2347" s="30">
        <v>46</v>
      </c>
      <c r="C2347" s="30">
        <v>8279</v>
      </c>
      <c r="D2347" s="10" t="s">
        <v>1067</v>
      </c>
      <c r="E2347" s="15" t="s">
        <v>20</v>
      </c>
      <c r="F2347" s="15" t="s">
        <v>1294</v>
      </c>
      <c r="G2347" s="50">
        <v>5600</v>
      </c>
      <c r="H2347" s="50">
        <v>220</v>
      </c>
      <c r="I2347" s="58">
        <v>4.0899999999999999E-2</v>
      </c>
      <c r="J2347" s="50">
        <v>94100</v>
      </c>
      <c r="K2347" s="50">
        <v>5620</v>
      </c>
      <c r="L2347" s="53">
        <v>5440</v>
      </c>
      <c r="M2347" s="63">
        <f t="shared" si="272"/>
        <v>0.1111111111111111</v>
      </c>
      <c r="N2347" s="42" t="str">
        <f>IFERROR(VLOOKUP(C2347, マスタ!$E$2:$G$33, 3, TRUE), "")</f>
        <v>商業</v>
      </c>
      <c r="O2347" s="15" t="str">
        <f>IF(F2347 = "", "", TEXT( WORKDAY(TEXT(LEFT(F2347, FIND("(", F2347) - 1), "yyyy/mm/dd"), 1, マスタ!$A$2:$A$106), "yyyymmdd"))</f>
        <v>20171017</v>
      </c>
      <c r="P2347" s="16">
        <v>43025</v>
      </c>
      <c r="Q2347" s="56">
        <v>5570</v>
      </c>
      <c r="R2347" s="56">
        <v>5580</v>
      </c>
      <c r="S2347" s="56">
        <v>5480</v>
      </c>
      <c r="T2347" s="15" t="str">
        <f t="shared" si="273"/>
        <v>無</v>
      </c>
      <c r="U2347" s="15" t="str">
        <f t="shared" si="274"/>
        <v>有</v>
      </c>
      <c r="V2347" s="67">
        <f t="shared" si="275"/>
        <v>-5.3571428571428381E-3</v>
      </c>
      <c r="W2347" s="17" t="s">
        <v>966</v>
      </c>
      <c r="X2347" s="46">
        <v>-56</v>
      </c>
      <c r="Y2347" s="71">
        <f t="shared" si="276"/>
        <v>-10</v>
      </c>
      <c r="Z2347" s="72">
        <v>5570</v>
      </c>
      <c r="AA2347" s="72">
        <v>5580</v>
      </c>
      <c r="AB2347" s="72">
        <v>5540</v>
      </c>
      <c r="AC2347" s="72">
        <v>5540</v>
      </c>
      <c r="AD2347" s="72">
        <v>2900</v>
      </c>
      <c r="AE2347" s="72">
        <v>5540</v>
      </c>
      <c r="AF2347" s="72">
        <v>5540</v>
      </c>
      <c r="AG2347" s="72">
        <v>5530</v>
      </c>
      <c r="AH2347" s="72">
        <v>5540</v>
      </c>
      <c r="AI2347" s="72">
        <v>2900</v>
      </c>
      <c r="AJ2347" s="72">
        <v>5530</v>
      </c>
      <c r="AK2347" s="72">
        <v>5530</v>
      </c>
      <c r="AL2347" s="72">
        <v>5490</v>
      </c>
      <c r="AM2347" s="72">
        <v>5490</v>
      </c>
      <c r="AN2347" s="72">
        <v>2200</v>
      </c>
      <c r="AO2347" s="72">
        <v>5500</v>
      </c>
      <c r="AP2347" s="72">
        <v>5500</v>
      </c>
      <c r="AQ2347" s="72">
        <v>5480</v>
      </c>
      <c r="AR2347" s="72">
        <v>5480</v>
      </c>
      <c r="AS2347" s="72">
        <v>1100</v>
      </c>
      <c r="AT2347" s="72">
        <v>5490</v>
      </c>
      <c r="AU2347" s="72">
        <v>5490</v>
      </c>
      <c r="AV2347" s="72">
        <v>5490</v>
      </c>
      <c r="AW2347" s="72">
        <v>5490</v>
      </c>
      <c r="AX2347" s="72">
        <v>800</v>
      </c>
      <c r="AY2347" s="72">
        <v>5500</v>
      </c>
      <c r="AZ2347" s="72">
        <v>5500</v>
      </c>
      <c r="BA2347" s="72">
        <v>5500</v>
      </c>
      <c r="BB2347" s="72">
        <v>5500</v>
      </c>
      <c r="BC2347" s="72">
        <v>400</v>
      </c>
    </row>
    <row r="2348" spans="1:55" s="72" customFormat="1" ht="15">
      <c r="A2348" s="15" t="s">
        <v>18</v>
      </c>
      <c r="B2348" s="30">
        <v>47</v>
      </c>
      <c r="C2348" s="30">
        <v>4653</v>
      </c>
      <c r="D2348" s="10" t="s">
        <v>1282</v>
      </c>
      <c r="E2348" s="15" t="s">
        <v>20</v>
      </c>
      <c r="F2348" s="15" t="s">
        <v>1294</v>
      </c>
      <c r="G2348" s="50">
        <v>1459</v>
      </c>
      <c r="H2348" s="50">
        <v>56</v>
      </c>
      <c r="I2348" s="58">
        <v>3.9899999999999998E-2</v>
      </c>
      <c r="J2348" s="50">
        <v>37300</v>
      </c>
      <c r="K2348" s="50">
        <v>1467</v>
      </c>
      <c r="L2348" s="53">
        <v>1400</v>
      </c>
      <c r="M2348" s="63">
        <f t="shared" si="272"/>
        <v>0.11940298507462686</v>
      </c>
      <c r="N2348" s="42" t="str">
        <f>IFERROR(VLOOKUP(C2348, マスタ!$E$2:$G$33, 3, TRUE), "")</f>
        <v>化学・医薬品</v>
      </c>
      <c r="O2348" s="15" t="str">
        <f>IF(F2348 = "", "", TEXT( WORKDAY(TEXT(LEFT(F2348, FIND("(", F2348) - 1), "yyyy/mm/dd"), 1, マスタ!$A$2:$A$106), "yyyymmdd"))</f>
        <v>20171017</v>
      </c>
      <c r="P2348" s="16">
        <v>43025</v>
      </c>
      <c r="Q2348" s="56">
        <v>1465</v>
      </c>
      <c r="R2348" s="56">
        <v>1485</v>
      </c>
      <c r="S2348" s="56">
        <v>1406</v>
      </c>
      <c r="T2348" s="15" t="str">
        <f t="shared" si="273"/>
        <v>有</v>
      </c>
      <c r="U2348" s="15" t="str">
        <f t="shared" si="274"/>
        <v>有</v>
      </c>
      <c r="V2348" s="67">
        <f t="shared" si="275"/>
        <v>4.1124057573680428E-3</v>
      </c>
      <c r="W2348" s="17" t="s">
        <v>967</v>
      </c>
      <c r="X2348" s="46">
        <v>20</v>
      </c>
      <c r="Y2348" s="71">
        <f t="shared" si="276"/>
        <v>13.708019191226867</v>
      </c>
      <c r="Z2348" s="72">
        <v>1465</v>
      </c>
      <c r="AA2348" s="72">
        <v>1473</v>
      </c>
      <c r="AB2348" s="72">
        <v>1465</v>
      </c>
      <c r="AC2348" s="72">
        <v>1473</v>
      </c>
      <c r="AD2348" s="72">
        <v>2300</v>
      </c>
      <c r="AE2348" s="72">
        <v>1475</v>
      </c>
      <c r="AF2348" s="72">
        <v>1480</v>
      </c>
      <c r="AG2348" s="72">
        <v>1472</v>
      </c>
      <c r="AH2348" s="72">
        <v>1472</v>
      </c>
      <c r="AI2348" s="72">
        <v>1000</v>
      </c>
      <c r="AN2348" s="72">
        <v>0</v>
      </c>
      <c r="AO2348" s="72">
        <v>1479</v>
      </c>
      <c r="AP2348" s="72">
        <v>1485</v>
      </c>
      <c r="AQ2348" s="72">
        <v>1479</v>
      </c>
      <c r="AR2348" s="72">
        <v>1485</v>
      </c>
      <c r="AS2348" s="72">
        <v>1200</v>
      </c>
      <c r="AX2348" s="72">
        <v>0</v>
      </c>
      <c r="AY2348" s="72">
        <v>1481</v>
      </c>
      <c r="AZ2348" s="72">
        <v>1481</v>
      </c>
      <c r="BA2348" s="72">
        <v>1474</v>
      </c>
      <c r="BB2348" s="72">
        <v>1474</v>
      </c>
      <c r="BC2348" s="72">
        <v>700</v>
      </c>
    </row>
    <row r="2349" spans="1:55" s="72" customFormat="1" ht="15">
      <c r="A2349" s="15" t="s">
        <v>18</v>
      </c>
      <c r="B2349" s="30">
        <v>48</v>
      </c>
      <c r="C2349" s="30">
        <v>9600</v>
      </c>
      <c r="D2349" s="10" t="s">
        <v>1209</v>
      </c>
      <c r="E2349" s="15" t="s">
        <v>20</v>
      </c>
      <c r="F2349" s="15" t="s">
        <v>1294</v>
      </c>
      <c r="G2349" s="50">
        <v>1593</v>
      </c>
      <c r="H2349" s="50">
        <v>61</v>
      </c>
      <c r="I2349" s="58">
        <v>3.9800000000000002E-2</v>
      </c>
      <c r="J2349" s="50">
        <v>73500</v>
      </c>
      <c r="K2349" s="50">
        <v>1616</v>
      </c>
      <c r="L2349" s="53">
        <v>1555</v>
      </c>
      <c r="M2349" s="63">
        <f t="shared" si="272"/>
        <v>0.37704918032786883</v>
      </c>
      <c r="N2349" s="42" t="str">
        <f>IFERROR(VLOOKUP(C2349, マスタ!$E$2:$G$33, 3, TRUE), "")</f>
        <v>サービス</v>
      </c>
      <c r="O2349" s="15" t="str">
        <f>IF(F2349 = "", "", TEXT( WORKDAY(TEXT(LEFT(F2349, FIND("(", F2349) - 1), "yyyy/mm/dd"), 1, マスタ!$A$2:$A$106), "yyyymmdd"))</f>
        <v>20171017</v>
      </c>
      <c r="P2349" s="16">
        <v>43025</v>
      </c>
      <c r="Q2349" s="56">
        <v>1590</v>
      </c>
      <c r="R2349" s="56">
        <v>1642</v>
      </c>
      <c r="S2349" s="56">
        <v>1579</v>
      </c>
      <c r="T2349" s="15" t="str">
        <f t="shared" si="273"/>
        <v>有</v>
      </c>
      <c r="U2349" s="15" t="str">
        <f t="shared" si="274"/>
        <v>無</v>
      </c>
      <c r="V2349" s="67">
        <f t="shared" si="275"/>
        <v>-1.8832391713747842E-3</v>
      </c>
      <c r="W2349" s="17" t="s">
        <v>969</v>
      </c>
      <c r="X2349" s="46">
        <v>-10</v>
      </c>
      <c r="Y2349" s="71">
        <f t="shared" si="276"/>
        <v>-6.2774639045825484</v>
      </c>
      <c r="Z2349" s="72">
        <v>1590</v>
      </c>
      <c r="AA2349" s="72">
        <v>1590</v>
      </c>
      <c r="AB2349" s="72">
        <v>1579</v>
      </c>
      <c r="AC2349" s="72">
        <v>1579</v>
      </c>
      <c r="AD2349" s="72">
        <v>2900</v>
      </c>
      <c r="AI2349" s="72">
        <v>0</v>
      </c>
      <c r="AJ2349" s="72">
        <v>1583</v>
      </c>
      <c r="AK2349" s="72">
        <v>1588</v>
      </c>
      <c r="AL2349" s="72">
        <v>1583</v>
      </c>
      <c r="AM2349" s="72">
        <v>1588</v>
      </c>
      <c r="AN2349" s="72">
        <v>400</v>
      </c>
      <c r="AO2349" s="72">
        <v>1592</v>
      </c>
      <c r="AP2349" s="72">
        <v>1592</v>
      </c>
      <c r="AQ2349" s="72">
        <v>1592</v>
      </c>
      <c r="AR2349" s="72">
        <v>1592</v>
      </c>
      <c r="AS2349" s="72">
        <v>100</v>
      </c>
      <c r="AT2349" s="72">
        <v>1589</v>
      </c>
      <c r="AU2349" s="72">
        <v>1589</v>
      </c>
      <c r="AV2349" s="72">
        <v>1580</v>
      </c>
      <c r="AW2349" s="72">
        <v>1580</v>
      </c>
      <c r="AX2349" s="72">
        <v>3300</v>
      </c>
      <c r="AY2349" s="72">
        <v>1586</v>
      </c>
      <c r="AZ2349" s="72">
        <v>1586</v>
      </c>
      <c r="BA2349" s="72">
        <v>1586</v>
      </c>
      <c r="BB2349" s="72">
        <v>1586</v>
      </c>
      <c r="BC2349" s="72">
        <v>100</v>
      </c>
    </row>
    <row r="2350" spans="1:55" s="72" customFormat="1" ht="27">
      <c r="A2350" s="15" t="s">
        <v>18</v>
      </c>
      <c r="B2350" s="30">
        <v>50</v>
      </c>
      <c r="C2350" s="30">
        <v>3654</v>
      </c>
      <c r="D2350" s="10" t="s">
        <v>535</v>
      </c>
      <c r="E2350" s="15" t="s">
        <v>20</v>
      </c>
      <c r="F2350" s="15" t="s">
        <v>1294</v>
      </c>
      <c r="G2350" s="50">
        <v>1854</v>
      </c>
      <c r="H2350" s="50">
        <v>70</v>
      </c>
      <c r="I2350" s="58">
        <v>3.9199999999999999E-2</v>
      </c>
      <c r="J2350" s="50">
        <v>217100</v>
      </c>
      <c r="K2350" s="50">
        <v>1856</v>
      </c>
      <c r="L2350" s="53">
        <v>1768</v>
      </c>
      <c r="M2350" s="63">
        <f t="shared" si="272"/>
        <v>2.2727272727272728E-2</v>
      </c>
      <c r="N2350" s="42" t="str">
        <f>IFERROR(VLOOKUP(C2350, マスタ!$E$2:$G$33, 3, TRUE), "")</f>
        <v>36</v>
      </c>
      <c r="O2350" s="15" t="str">
        <f>IF(F2350 = "", "", TEXT( WORKDAY(TEXT(LEFT(F2350, FIND("(", F2350) - 1), "yyyy/mm/dd"), 1, マスタ!$A$2:$A$106), "yyyymmdd"))</f>
        <v>20171017</v>
      </c>
      <c r="P2350" s="16">
        <v>43025</v>
      </c>
      <c r="Q2350" s="56">
        <v>1850</v>
      </c>
      <c r="R2350" s="56">
        <v>1904</v>
      </c>
      <c r="S2350" s="56">
        <v>1818</v>
      </c>
      <c r="T2350" s="15" t="str">
        <f t="shared" si="273"/>
        <v>有</v>
      </c>
      <c r="U2350" s="15" t="str">
        <f t="shared" si="274"/>
        <v>有</v>
      </c>
      <c r="V2350" s="67">
        <f t="shared" si="275"/>
        <v>-2.1574973031284195E-3</v>
      </c>
      <c r="W2350" s="17" t="s">
        <v>966</v>
      </c>
      <c r="X2350" s="46">
        <v>-18</v>
      </c>
      <c r="Y2350" s="71">
        <f t="shared" si="276"/>
        <v>-9.7087378640776691</v>
      </c>
      <c r="Z2350" s="72">
        <v>1850</v>
      </c>
      <c r="AA2350" s="72">
        <v>1850</v>
      </c>
      <c r="AB2350" s="72">
        <v>1827</v>
      </c>
      <c r="AC2350" s="72">
        <v>1837</v>
      </c>
      <c r="AD2350" s="72">
        <v>15000</v>
      </c>
      <c r="AE2350" s="72">
        <v>1832</v>
      </c>
      <c r="AF2350" s="72">
        <v>1832</v>
      </c>
      <c r="AG2350" s="72">
        <v>1822</v>
      </c>
      <c r="AH2350" s="72">
        <v>1826</v>
      </c>
      <c r="AI2350" s="72">
        <v>2700</v>
      </c>
      <c r="AJ2350" s="72">
        <v>1827</v>
      </c>
      <c r="AK2350" s="72">
        <v>1831</v>
      </c>
      <c r="AL2350" s="72">
        <v>1823</v>
      </c>
      <c r="AM2350" s="72">
        <v>1831</v>
      </c>
      <c r="AN2350" s="72">
        <v>3100</v>
      </c>
      <c r="AO2350" s="72">
        <v>1833</v>
      </c>
      <c r="AP2350" s="72">
        <v>1839</v>
      </c>
      <c r="AQ2350" s="72">
        <v>1824</v>
      </c>
      <c r="AR2350" s="72">
        <v>1827</v>
      </c>
      <c r="AS2350" s="72">
        <v>3400</v>
      </c>
      <c r="AT2350" s="72">
        <v>1827</v>
      </c>
      <c r="AU2350" s="72">
        <v>1827</v>
      </c>
      <c r="AV2350" s="72">
        <v>1823</v>
      </c>
      <c r="AW2350" s="72">
        <v>1823</v>
      </c>
      <c r="AX2350" s="72">
        <v>2100</v>
      </c>
      <c r="AY2350" s="72">
        <v>1824</v>
      </c>
      <c r="AZ2350" s="72">
        <v>1825</v>
      </c>
      <c r="BA2350" s="72">
        <v>1822</v>
      </c>
      <c r="BB2350" s="72">
        <v>1825</v>
      </c>
      <c r="BC2350" s="72">
        <v>1600</v>
      </c>
    </row>
    <row r="2351" spans="1:55" s="72" customFormat="1" ht="27">
      <c r="A2351" s="15" t="s">
        <v>18</v>
      </c>
      <c r="B2351" s="30">
        <v>1</v>
      </c>
      <c r="C2351" s="30">
        <v>3909</v>
      </c>
      <c r="D2351" s="10" t="s">
        <v>128</v>
      </c>
      <c r="E2351" s="15" t="s">
        <v>20</v>
      </c>
      <c r="F2351" s="15" t="s">
        <v>1300</v>
      </c>
      <c r="G2351" s="50">
        <v>1684</v>
      </c>
      <c r="H2351" s="50">
        <v>300</v>
      </c>
      <c r="I2351" s="58">
        <v>0.21679999999999999</v>
      </c>
      <c r="J2351" s="50">
        <v>5655800</v>
      </c>
      <c r="K2351" s="50">
        <v>1684</v>
      </c>
      <c r="L2351" s="53">
        <v>1375</v>
      </c>
      <c r="M2351" s="63">
        <f t="shared" ref="M2351:M2391" si="277">IFERROR((K2351-G2351) / (K2351-L2351), "")</f>
        <v>0</v>
      </c>
      <c r="N2351" s="42" t="str">
        <f>IFERROR(VLOOKUP(C2351, マスタ!$E$2:$G$33, 3, TRUE), "")</f>
        <v>パルプ・紙</v>
      </c>
      <c r="O2351" s="15" t="str">
        <f>IF(F2351 = "", "", TEXT( WORKDAY(TEXT(LEFT(F2351, FIND("(", F2351) - 1), "yyyy/mm/dd"), 1, マスタ!$A$2:$A$106), "yyyymmdd"))</f>
        <v>20171018</v>
      </c>
      <c r="P2351" s="16">
        <v>43026</v>
      </c>
      <c r="Q2351" s="56">
        <v>1795</v>
      </c>
      <c r="R2351" s="56">
        <v>1930</v>
      </c>
      <c r="S2351" s="56">
        <v>1591</v>
      </c>
      <c r="T2351" s="15" t="str">
        <f t="shared" ref="T2351:T2391" si="278">IF(Q2351="", "", IF(R2351-Q2351&gt;=ROUNDDOWN(G2351/100, 0), "有", "無"))</f>
        <v>有</v>
      </c>
      <c r="U2351" s="15" t="str">
        <f t="shared" ref="U2351:U2391" si="279">IF(Q2351="", "", IF(Q2351-S2351&gt;=ROUNDDOWN(G2351/100, 0), "有", "無"))</f>
        <v>有</v>
      </c>
      <c r="V2351" s="67">
        <f t="shared" ref="V2351:V2391" si="280">IF(Q2351="", "", Q2351/G2351-1)</f>
        <v>6.5914489311163837E-2</v>
      </c>
      <c r="W2351" s="17" t="s">
        <v>966</v>
      </c>
      <c r="X2351" s="46">
        <v>-16</v>
      </c>
      <c r="Y2351" s="71">
        <f t="shared" ref="Y2351:Y2391" si="281">IFERROR(X2351/G2351*1000,"")</f>
        <v>-9.5011876484560567</v>
      </c>
      <c r="AD2351" s="72">
        <v>0</v>
      </c>
      <c r="AE2351" s="72">
        <v>1795</v>
      </c>
      <c r="AF2351" s="72">
        <v>1900</v>
      </c>
      <c r="AG2351" s="72">
        <v>1769</v>
      </c>
      <c r="AH2351" s="72">
        <v>1895</v>
      </c>
      <c r="AI2351" s="72">
        <v>864800</v>
      </c>
      <c r="AJ2351" s="72">
        <v>1897</v>
      </c>
      <c r="AK2351" s="72">
        <v>1898</v>
      </c>
      <c r="AL2351" s="72">
        <v>1815</v>
      </c>
      <c r="AM2351" s="72">
        <v>1859</v>
      </c>
      <c r="AN2351" s="72">
        <v>413100</v>
      </c>
      <c r="AO2351" s="72">
        <v>1862</v>
      </c>
      <c r="AP2351" s="72">
        <v>1867</v>
      </c>
      <c r="AQ2351" s="72">
        <v>1803</v>
      </c>
      <c r="AR2351" s="72">
        <v>1809</v>
      </c>
      <c r="AS2351" s="72">
        <v>171000</v>
      </c>
      <c r="AT2351" s="72">
        <v>1809</v>
      </c>
      <c r="AU2351" s="72">
        <v>1921</v>
      </c>
      <c r="AV2351" s="72">
        <v>1809</v>
      </c>
      <c r="AW2351" s="72">
        <v>1881</v>
      </c>
      <c r="AX2351" s="72">
        <v>308100</v>
      </c>
      <c r="AY2351" s="72">
        <v>1885</v>
      </c>
      <c r="AZ2351" s="72">
        <v>1930</v>
      </c>
      <c r="BA2351" s="72">
        <v>1880</v>
      </c>
      <c r="BB2351" s="72">
        <v>1913</v>
      </c>
      <c r="BC2351" s="72">
        <v>454900</v>
      </c>
    </row>
    <row r="2352" spans="1:55" s="72" customFormat="1" ht="15">
      <c r="A2352" s="15" t="s">
        <v>1315</v>
      </c>
      <c r="B2352" s="30">
        <v>3</v>
      </c>
      <c r="C2352" s="30">
        <v>4686</v>
      </c>
      <c r="D2352" s="10" t="s">
        <v>442</v>
      </c>
      <c r="E2352" s="15" t="s">
        <v>20</v>
      </c>
      <c r="F2352" s="15" t="s">
        <v>1300</v>
      </c>
      <c r="G2352" s="50">
        <v>2593</v>
      </c>
      <c r="H2352" s="50">
        <v>165</v>
      </c>
      <c r="I2352" s="58">
        <v>6.8000000000000005E-2</v>
      </c>
      <c r="J2352" s="50">
        <v>698200</v>
      </c>
      <c r="K2352" s="50">
        <v>2608</v>
      </c>
      <c r="L2352" s="53">
        <v>2420</v>
      </c>
      <c r="M2352" s="63">
        <f t="shared" si="277"/>
        <v>7.9787234042553196E-2</v>
      </c>
      <c r="N2352" s="42" t="str">
        <f>IFERROR(VLOOKUP(C2352, マスタ!$E$2:$G$33, 3, TRUE), "")</f>
        <v>化学・医薬品</v>
      </c>
      <c r="O2352" s="15" t="str">
        <f>IF(F2352 = "", "", TEXT( WORKDAY(TEXT(LEFT(F2352, FIND("(", F2352) - 1), "yyyy/mm/dd"), 1, マスタ!$A$2:$A$106), "yyyymmdd"))</f>
        <v>20171018</v>
      </c>
      <c r="P2352" s="16">
        <v>43026</v>
      </c>
      <c r="Q2352" s="56">
        <v>2620</v>
      </c>
      <c r="R2352" s="56">
        <v>2685</v>
      </c>
      <c r="S2352" s="56">
        <v>2586</v>
      </c>
      <c r="T2352" s="15" t="str">
        <f t="shared" si="278"/>
        <v>有</v>
      </c>
      <c r="U2352" s="15" t="str">
        <f t="shared" si="279"/>
        <v>有</v>
      </c>
      <c r="V2352" s="67">
        <f t="shared" si="280"/>
        <v>1.0412649440802113E-2</v>
      </c>
      <c r="W2352" s="17" t="s">
        <v>967</v>
      </c>
      <c r="X2352" s="46">
        <v>22</v>
      </c>
      <c r="Y2352" s="71">
        <f t="shared" si="281"/>
        <v>8.4843810258387968</v>
      </c>
      <c r="Z2352" s="72">
        <v>2620</v>
      </c>
      <c r="AA2352" s="72">
        <v>2641</v>
      </c>
      <c r="AB2352" s="72">
        <v>2605</v>
      </c>
      <c r="AC2352" s="72">
        <v>2633</v>
      </c>
      <c r="AD2352" s="72">
        <v>61100</v>
      </c>
      <c r="AE2352" s="72">
        <v>2637</v>
      </c>
      <c r="AF2352" s="72">
        <v>2670</v>
      </c>
      <c r="AG2352" s="72">
        <v>2637</v>
      </c>
      <c r="AH2352" s="72">
        <v>2655</v>
      </c>
      <c r="AI2352" s="72">
        <v>25100</v>
      </c>
      <c r="AJ2352" s="72">
        <v>2654</v>
      </c>
      <c r="AK2352" s="72">
        <v>2658</v>
      </c>
      <c r="AL2352" s="72">
        <v>2630</v>
      </c>
      <c r="AM2352" s="72">
        <v>2655</v>
      </c>
      <c r="AN2352" s="72">
        <v>13800</v>
      </c>
      <c r="AO2352" s="72">
        <v>2658</v>
      </c>
      <c r="AP2352" s="72">
        <v>2670</v>
      </c>
      <c r="AQ2352" s="72">
        <v>2641</v>
      </c>
      <c r="AR2352" s="72">
        <v>2643</v>
      </c>
      <c r="AS2352" s="72">
        <v>31100</v>
      </c>
      <c r="AT2352" s="72">
        <v>2645</v>
      </c>
      <c r="AU2352" s="72">
        <v>2665</v>
      </c>
      <c r="AV2352" s="72">
        <v>2633</v>
      </c>
      <c r="AW2352" s="72">
        <v>2642</v>
      </c>
      <c r="AX2352" s="72">
        <v>23500</v>
      </c>
      <c r="AY2352" s="72">
        <v>2640</v>
      </c>
      <c r="AZ2352" s="72">
        <v>2650</v>
      </c>
      <c r="BA2352" s="72">
        <v>2634</v>
      </c>
      <c r="BB2352" s="72">
        <v>2634</v>
      </c>
      <c r="BC2352" s="72">
        <v>10100</v>
      </c>
    </row>
    <row r="2353" spans="1:55" s="72" customFormat="1" ht="15">
      <c r="A2353" s="15" t="s">
        <v>18</v>
      </c>
      <c r="B2353" s="30">
        <v>4</v>
      </c>
      <c r="C2353" s="30">
        <v>6368</v>
      </c>
      <c r="D2353" s="10" t="s">
        <v>1301</v>
      </c>
      <c r="E2353" s="15" t="s">
        <v>20</v>
      </c>
      <c r="F2353" s="15" t="s">
        <v>1300</v>
      </c>
      <c r="G2353" s="50">
        <v>2916</v>
      </c>
      <c r="H2353" s="50">
        <v>185</v>
      </c>
      <c r="I2353" s="58">
        <v>6.7699999999999996E-2</v>
      </c>
      <c r="J2353" s="50">
        <v>61000</v>
      </c>
      <c r="K2353" s="50">
        <v>2929</v>
      </c>
      <c r="L2353" s="53">
        <v>2735</v>
      </c>
      <c r="M2353" s="63">
        <f t="shared" si="277"/>
        <v>6.7010309278350513E-2</v>
      </c>
      <c r="N2353" s="42" t="str">
        <f>IFERROR(VLOOKUP(C2353, マスタ!$E$2:$G$33, 3, TRUE), "")</f>
        <v>機械</v>
      </c>
      <c r="O2353" s="15" t="str">
        <f>IF(F2353 = "", "", TEXT( WORKDAY(TEXT(LEFT(F2353, FIND("(", F2353) - 1), "yyyy/mm/dd"), 1, マスタ!$A$2:$A$106), "yyyymmdd"))</f>
        <v>20171018</v>
      </c>
      <c r="P2353" s="16">
        <v>43026</v>
      </c>
      <c r="Q2353" s="56">
        <v>2916</v>
      </c>
      <c r="R2353" s="56">
        <v>2916</v>
      </c>
      <c r="S2353" s="56">
        <v>2880</v>
      </c>
      <c r="T2353" s="15" t="str">
        <f t="shared" si="278"/>
        <v>無</v>
      </c>
      <c r="U2353" s="15" t="str">
        <f t="shared" si="279"/>
        <v>有</v>
      </c>
      <c r="V2353" s="67">
        <f t="shared" si="280"/>
        <v>0</v>
      </c>
      <c r="W2353" s="17" t="s">
        <v>966</v>
      </c>
      <c r="X2353" s="46">
        <v>-29</v>
      </c>
      <c r="Y2353" s="71">
        <f t="shared" si="281"/>
        <v>-9.9451303155006858</v>
      </c>
      <c r="Z2353" s="72">
        <v>2916</v>
      </c>
      <c r="AA2353" s="72">
        <v>2916</v>
      </c>
      <c r="AB2353" s="72">
        <v>2886</v>
      </c>
      <c r="AC2353" s="72">
        <v>2886</v>
      </c>
      <c r="AD2353" s="72">
        <v>4000</v>
      </c>
      <c r="AE2353" s="72">
        <v>2887</v>
      </c>
      <c r="AF2353" s="72">
        <v>2887</v>
      </c>
      <c r="AG2353" s="72">
        <v>2886</v>
      </c>
      <c r="AH2353" s="72">
        <v>2886</v>
      </c>
      <c r="AI2353" s="72">
        <v>300</v>
      </c>
      <c r="AJ2353" s="72">
        <v>2884</v>
      </c>
      <c r="AK2353" s="72">
        <v>2884</v>
      </c>
      <c r="AL2353" s="72">
        <v>2884</v>
      </c>
      <c r="AM2353" s="72">
        <v>2884</v>
      </c>
      <c r="AN2353" s="72">
        <v>100</v>
      </c>
      <c r="AO2353" s="72">
        <v>2884</v>
      </c>
      <c r="AP2353" s="72">
        <v>2884</v>
      </c>
      <c r="AQ2353" s="72">
        <v>2880</v>
      </c>
      <c r="AR2353" s="72">
        <v>2880</v>
      </c>
      <c r="AS2353" s="72">
        <v>200</v>
      </c>
      <c r="AT2353" s="72">
        <v>2885</v>
      </c>
      <c r="AU2353" s="72">
        <v>2886</v>
      </c>
      <c r="AV2353" s="72">
        <v>2885</v>
      </c>
      <c r="AW2353" s="72">
        <v>2886</v>
      </c>
      <c r="AX2353" s="72">
        <v>200</v>
      </c>
      <c r="AY2353" s="72">
        <v>2888</v>
      </c>
      <c r="AZ2353" s="72">
        <v>2908</v>
      </c>
      <c r="BA2353" s="72">
        <v>2888</v>
      </c>
      <c r="BB2353" s="72">
        <v>2900</v>
      </c>
      <c r="BC2353" s="72">
        <v>800</v>
      </c>
    </row>
    <row r="2354" spans="1:55" s="72" customFormat="1" ht="15">
      <c r="A2354" s="15" t="s">
        <v>18</v>
      </c>
      <c r="B2354" s="30">
        <v>5</v>
      </c>
      <c r="C2354" s="30">
        <v>6630</v>
      </c>
      <c r="D2354" s="10" t="s">
        <v>263</v>
      </c>
      <c r="E2354" s="15" t="s">
        <v>20</v>
      </c>
      <c r="F2354" s="15" t="s">
        <v>1300</v>
      </c>
      <c r="G2354" s="50">
        <v>13110</v>
      </c>
      <c r="H2354" s="50">
        <v>770</v>
      </c>
      <c r="I2354" s="58">
        <v>6.2399999999999997E-2</v>
      </c>
      <c r="J2354" s="50">
        <v>261400</v>
      </c>
      <c r="K2354" s="50">
        <v>13280</v>
      </c>
      <c r="L2354" s="53">
        <v>12300</v>
      </c>
      <c r="M2354" s="63">
        <f t="shared" si="277"/>
        <v>0.17346938775510204</v>
      </c>
      <c r="N2354" s="42" t="str">
        <f>IFERROR(VLOOKUP(C2354, マスタ!$E$2:$G$33, 3, TRUE), "")</f>
        <v>電気</v>
      </c>
      <c r="O2354" s="15" t="str">
        <f>IF(F2354 = "", "", TEXT( WORKDAY(TEXT(LEFT(F2354, FIND("(", F2354) - 1), "yyyy/mm/dd"), 1, マスタ!$A$2:$A$106), "yyyymmdd"))</f>
        <v>20171018</v>
      </c>
      <c r="P2354" s="16">
        <v>43026</v>
      </c>
      <c r="Q2354" s="56">
        <v>13170</v>
      </c>
      <c r="R2354" s="56">
        <v>13650</v>
      </c>
      <c r="S2354" s="56">
        <v>13110</v>
      </c>
      <c r="T2354" s="15" t="str">
        <f t="shared" si="278"/>
        <v>有</v>
      </c>
      <c r="U2354" s="15" t="str">
        <f t="shared" si="279"/>
        <v>無</v>
      </c>
      <c r="V2354" s="67">
        <f t="shared" si="280"/>
        <v>4.5766590389015871E-3</v>
      </c>
      <c r="W2354" s="17" t="s">
        <v>968</v>
      </c>
      <c r="X2354" s="46">
        <v>262</v>
      </c>
      <c r="Y2354" s="71">
        <f t="shared" si="281"/>
        <v>19.984744469870328</v>
      </c>
      <c r="Z2354" s="72">
        <v>13170</v>
      </c>
      <c r="AA2354" s="72">
        <v>13570</v>
      </c>
      <c r="AB2354" s="72">
        <v>13170</v>
      </c>
      <c r="AC2354" s="72">
        <v>13390</v>
      </c>
      <c r="AD2354" s="72">
        <v>24100</v>
      </c>
      <c r="AE2354" s="72">
        <v>13360</v>
      </c>
      <c r="AF2354" s="72">
        <v>13450</v>
      </c>
      <c r="AG2354" s="72">
        <v>13290</v>
      </c>
      <c r="AH2354" s="72">
        <v>13450</v>
      </c>
      <c r="AI2354" s="72">
        <v>7800</v>
      </c>
      <c r="AJ2354" s="72">
        <v>13470</v>
      </c>
      <c r="AK2354" s="72">
        <v>13650</v>
      </c>
      <c r="AL2354" s="72">
        <v>13450</v>
      </c>
      <c r="AM2354" s="72">
        <v>13540</v>
      </c>
      <c r="AN2354" s="72">
        <v>11200</v>
      </c>
      <c r="AO2354" s="72">
        <v>13530</v>
      </c>
      <c r="AP2354" s="72">
        <v>13630</v>
      </c>
      <c r="AQ2354" s="72">
        <v>13520</v>
      </c>
      <c r="AR2354" s="72">
        <v>13520</v>
      </c>
      <c r="AS2354" s="72">
        <v>7500</v>
      </c>
      <c r="AT2354" s="72">
        <v>13520</v>
      </c>
      <c r="AU2354" s="72">
        <v>13540</v>
      </c>
      <c r="AV2354" s="72">
        <v>13460</v>
      </c>
      <c r="AW2354" s="72">
        <v>13510</v>
      </c>
      <c r="AX2354" s="72">
        <v>5100</v>
      </c>
      <c r="AY2354" s="72">
        <v>13510</v>
      </c>
      <c r="AZ2354" s="72">
        <v>13610</v>
      </c>
      <c r="BA2354" s="72">
        <v>13510</v>
      </c>
      <c r="BB2354" s="72">
        <v>13590</v>
      </c>
      <c r="BC2354" s="72">
        <v>3900</v>
      </c>
    </row>
    <row r="2355" spans="1:55" s="72" customFormat="1" ht="15">
      <c r="A2355" s="15" t="s">
        <v>18</v>
      </c>
      <c r="B2355" s="30">
        <v>8</v>
      </c>
      <c r="C2355" s="30">
        <v>4186</v>
      </c>
      <c r="D2355" s="10" t="s">
        <v>1074</v>
      </c>
      <c r="E2355" s="15" t="s">
        <v>20</v>
      </c>
      <c r="F2355" s="15" t="s">
        <v>1300</v>
      </c>
      <c r="G2355" s="50">
        <v>4270</v>
      </c>
      <c r="H2355" s="50">
        <v>225</v>
      </c>
      <c r="I2355" s="58">
        <v>5.5599999999999997E-2</v>
      </c>
      <c r="J2355" s="50">
        <v>366000</v>
      </c>
      <c r="K2355" s="50">
        <v>4280</v>
      </c>
      <c r="L2355" s="53">
        <v>4095</v>
      </c>
      <c r="M2355" s="63">
        <f t="shared" si="277"/>
        <v>5.4054054054054057E-2</v>
      </c>
      <c r="N2355" s="42" t="str">
        <f>IFERROR(VLOOKUP(C2355, マスタ!$E$2:$G$33, 3, TRUE), "")</f>
        <v>化学・医薬品</v>
      </c>
      <c r="O2355" s="15" t="str">
        <f>IF(F2355 = "", "", TEXT( WORKDAY(TEXT(LEFT(F2355, FIND("(", F2355) - 1), "yyyy/mm/dd"), 1, マスタ!$A$2:$A$106), "yyyymmdd"))</f>
        <v>20171018</v>
      </c>
      <c r="P2355" s="16">
        <v>43026</v>
      </c>
      <c r="Q2355" s="56">
        <v>4285</v>
      </c>
      <c r="R2355" s="56">
        <v>4340</v>
      </c>
      <c r="S2355" s="56">
        <v>4255</v>
      </c>
      <c r="T2355" s="15" t="str">
        <f t="shared" si="278"/>
        <v>有</v>
      </c>
      <c r="U2355" s="15" t="str">
        <f t="shared" si="279"/>
        <v>無</v>
      </c>
      <c r="V2355" s="67">
        <f t="shared" si="280"/>
        <v>3.5128805620607828E-3</v>
      </c>
      <c r="W2355" s="17" t="s">
        <v>969</v>
      </c>
      <c r="X2355" s="46">
        <v>-25</v>
      </c>
      <c r="Y2355" s="71">
        <f t="shared" si="281"/>
        <v>-5.8548009367681502</v>
      </c>
      <c r="Z2355" s="72">
        <v>4285</v>
      </c>
      <c r="AA2355" s="72">
        <v>4295</v>
      </c>
      <c r="AB2355" s="72">
        <v>4265</v>
      </c>
      <c r="AC2355" s="72">
        <v>4285</v>
      </c>
      <c r="AD2355" s="72">
        <v>23600</v>
      </c>
      <c r="AE2355" s="72">
        <v>4285</v>
      </c>
      <c r="AF2355" s="72">
        <v>4285</v>
      </c>
      <c r="AG2355" s="72">
        <v>4265</v>
      </c>
      <c r="AH2355" s="72">
        <v>4270</v>
      </c>
      <c r="AI2355" s="72">
        <v>10500</v>
      </c>
      <c r="AJ2355" s="72">
        <v>4275</v>
      </c>
      <c r="AK2355" s="72">
        <v>4280</v>
      </c>
      <c r="AL2355" s="72">
        <v>4265</v>
      </c>
      <c r="AM2355" s="72">
        <v>4280</v>
      </c>
      <c r="AN2355" s="72">
        <v>4800</v>
      </c>
      <c r="AO2355" s="72">
        <v>4275</v>
      </c>
      <c r="AP2355" s="72">
        <v>4280</v>
      </c>
      <c r="AQ2355" s="72">
        <v>4270</v>
      </c>
      <c r="AR2355" s="72">
        <v>4270</v>
      </c>
      <c r="AS2355" s="72">
        <v>4600</v>
      </c>
      <c r="AT2355" s="72">
        <v>4270</v>
      </c>
      <c r="AU2355" s="72">
        <v>4270</v>
      </c>
      <c r="AV2355" s="72">
        <v>4260</v>
      </c>
      <c r="AW2355" s="72">
        <v>4260</v>
      </c>
      <c r="AX2355" s="72">
        <v>2200</v>
      </c>
      <c r="AY2355" s="72">
        <v>4265</v>
      </c>
      <c r="AZ2355" s="72">
        <v>4265</v>
      </c>
      <c r="BA2355" s="72">
        <v>4255</v>
      </c>
      <c r="BB2355" s="72">
        <v>4255</v>
      </c>
      <c r="BC2355" s="72">
        <v>3200</v>
      </c>
    </row>
    <row r="2356" spans="1:55" s="72" customFormat="1" ht="27">
      <c r="A2356" s="15" t="s">
        <v>18</v>
      </c>
      <c r="B2356" s="30">
        <v>9</v>
      </c>
      <c r="C2356" s="30">
        <v>3073</v>
      </c>
      <c r="D2356" s="10" t="s">
        <v>241</v>
      </c>
      <c r="E2356" s="15" t="s">
        <v>20</v>
      </c>
      <c r="F2356" s="15" t="s">
        <v>1300</v>
      </c>
      <c r="G2356" s="50">
        <v>4095</v>
      </c>
      <c r="H2356" s="50">
        <v>210</v>
      </c>
      <c r="I2356" s="58">
        <v>5.4100000000000002E-2</v>
      </c>
      <c r="J2356" s="50">
        <v>294300</v>
      </c>
      <c r="K2356" s="50">
        <v>4095</v>
      </c>
      <c r="L2356" s="53">
        <v>3710</v>
      </c>
      <c r="M2356" s="63">
        <f t="shared" si="277"/>
        <v>0</v>
      </c>
      <c r="N2356" s="42" t="str">
        <f>IFERROR(VLOOKUP(C2356, マスタ!$E$2:$G$33, 3, TRUE), "")</f>
        <v>繊維製品</v>
      </c>
      <c r="O2356" s="15" t="str">
        <f>IF(F2356 = "", "", TEXT( WORKDAY(TEXT(LEFT(F2356, FIND("(", F2356) - 1), "yyyy/mm/dd"), 1, マスタ!$A$2:$A$106), "yyyymmdd"))</f>
        <v>20171018</v>
      </c>
      <c r="P2356" s="16">
        <v>43026</v>
      </c>
      <c r="Q2356" s="56">
        <v>4185</v>
      </c>
      <c r="R2356" s="56">
        <v>4275</v>
      </c>
      <c r="S2356" s="56">
        <v>3855</v>
      </c>
      <c r="T2356" s="15" t="str">
        <f t="shared" si="278"/>
        <v>有</v>
      </c>
      <c r="U2356" s="15" t="str">
        <f t="shared" si="279"/>
        <v>有</v>
      </c>
      <c r="V2356" s="67">
        <f t="shared" si="280"/>
        <v>2.19780219780219E-2</v>
      </c>
      <c r="W2356" s="17" t="s">
        <v>966</v>
      </c>
      <c r="X2356" s="46">
        <v>-40</v>
      </c>
      <c r="Y2356" s="71">
        <f t="shared" si="281"/>
        <v>-9.7680097680097688</v>
      </c>
      <c r="Z2356" s="72">
        <v>4185</v>
      </c>
      <c r="AA2356" s="72">
        <v>4185</v>
      </c>
      <c r="AB2356" s="72">
        <v>4140</v>
      </c>
      <c r="AC2356" s="72">
        <v>4160</v>
      </c>
      <c r="AD2356" s="72">
        <v>18200</v>
      </c>
      <c r="AE2356" s="72">
        <v>4150</v>
      </c>
      <c r="AF2356" s="72">
        <v>4195</v>
      </c>
      <c r="AG2356" s="72">
        <v>4150</v>
      </c>
      <c r="AH2356" s="72">
        <v>4170</v>
      </c>
      <c r="AI2356" s="72">
        <v>5800</v>
      </c>
      <c r="AJ2356" s="72">
        <v>4175</v>
      </c>
      <c r="AK2356" s="72">
        <v>4245</v>
      </c>
      <c r="AL2356" s="72">
        <v>4175</v>
      </c>
      <c r="AM2356" s="72">
        <v>4225</v>
      </c>
      <c r="AN2356" s="72">
        <v>9800</v>
      </c>
      <c r="AO2356" s="72">
        <v>4225</v>
      </c>
      <c r="AP2356" s="72">
        <v>4275</v>
      </c>
      <c r="AQ2356" s="72">
        <v>4220</v>
      </c>
      <c r="AR2356" s="72">
        <v>4260</v>
      </c>
      <c r="AS2356" s="72">
        <v>7400</v>
      </c>
      <c r="AT2356" s="72">
        <v>4255</v>
      </c>
      <c r="AU2356" s="72">
        <v>4265</v>
      </c>
      <c r="AV2356" s="72">
        <v>4080</v>
      </c>
      <c r="AW2356" s="72">
        <v>4155</v>
      </c>
      <c r="AX2356" s="72">
        <v>22300</v>
      </c>
      <c r="AY2356" s="72">
        <v>4155</v>
      </c>
      <c r="AZ2356" s="72">
        <v>4165</v>
      </c>
      <c r="BA2356" s="72">
        <v>3955</v>
      </c>
      <c r="BB2356" s="72">
        <v>3975</v>
      </c>
      <c r="BC2356" s="72">
        <v>17900</v>
      </c>
    </row>
    <row r="2357" spans="1:55" s="72" customFormat="1" ht="15">
      <c r="A2357" s="15" t="s">
        <v>18</v>
      </c>
      <c r="B2357" s="30">
        <v>10</v>
      </c>
      <c r="C2357" s="30">
        <v>6294</v>
      </c>
      <c r="D2357" s="10" t="s">
        <v>624</v>
      </c>
      <c r="E2357" s="15" t="s">
        <v>20</v>
      </c>
      <c r="F2357" s="15" t="s">
        <v>1300</v>
      </c>
      <c r="G2357" s="50">
        <v>1914</v>
      </c>
      <c r="H2357" s="50">
        <v>97</v>
      </c>
      <c r="I2357" s="58">
        <v>5.3400000000000003E-2</v>
      </c>
      <c r="J2357" s="50">
        <v>45400</v>
      </c>
      <c r="K2357" s="50">
        <v>1933</v>
      </c>
      <c r="L2357" s="53">
        <v>1817</v>
      </c>
      <c r="M2357" s="63">
        <f t="shared" si="277"/>
        <v>0.16379310344827586</v>
      </c>
      <c r="N2357" s="42" t="str">
        <f>IFERROR(VLOOKUP(C2357, マスタ!$E$2:$G$33, 3, TRUE), "")</f>
        <v>機械</v>
      </c>
      <c r="O2357" s="15" t="str">
        <f>IF(F2357 = "", "", TEXT( WORKDAY(TEXT(LEFT(F2357, FIND("(", F2357) - 1), "yyyy/mm/dd"), 1, マスタ!$A$2:$A$106), "yyyymmdd"))</f>
        <v>20171018</v>
      </c>
      <c r="P2357" s="16">
        <v>43026</v>
      </c>
      <c r="Q2357" s="56">
        <v>1945</v>
      </c>
      <c r="R2357" s="56">
        <v>1994</v>
      </c>
      <c r="S2357" s="56">
        <v>1906</v>
      </c>
      <c r="T2357" s="15" t="str">
        <f t="shared" si="278"/>
        <v>有</v>
      </c>
      <c r="U2357" s="15" t="str">
        <f t="shared" si="279"/>
        <v>有</v>
      </c>
      <c r="V2357" s="67">
        <f t="shared" si="280"/>
        <v>1.6196447230929945E-2</v>
      </c>
      <c r="W2357" s="17" t="s">
        <v>967</v>
      </c>
      <c r="X2357" s="46">
        <v>20</v>
      </c>
      <c r="Y2357" s="71">
        <f t="shared" si="281"/>
        <v>10.449320794148381</v>
      </c>
      <c r="Z2357" s="72">
        <v>1945</v>
      </c>
      <c r="AA2357" s="72">
        <v>1945</v>
      </c>
      <c r="AB2357" s="72">
        <v>1945</v>
      </c>
      <c r="AC2357" s="72">
        <v>1945</v>
      </c>
      <c r="AD2357" s="72">
        <v>2800</v>
      </c>
      <c r="AE2357" s="72">
        <v>1944</v>
      </c>
      <c r="AF2357" s="72">
        <v>1972</v>
      </c>
      <c r="AG2357" s="72">
        <v>1944</v>
      </c>
      <c r="AH2357" s="72">
        <v>1969</v>
      </c>
      <c r="AI2357" s="72">
        <v>3600</v>
      </c>
      <c r="AJ2357" s="72">
        <v>1970</v>
      </c>
      <c r="AK2357" s="72">
        <v>1974</v>
      </c>
      <c r="AL2357" s="72">
        <v>1965</v>
      </c>
      <c r="AM2357" s="72">
        <v>1968</v>
      </c>
      <c r="AN2357" s="72">
        <v>1400</v>
      </c>
      <c r="AO2357" s="72">
        <v>1966</v>
      </c>
      <c r="AP2357" s="72">
        <v>1966</v>
      </c>
      <c r="AQ2357" s="72">
        <v>1959</v>
      </c>
      <c r="AR2357" s="72">
        <v>1964</v>
      </c>
      <c r="AS2357" s="72">
        <v>2700</v>
      </c>
      <c r="AT2357" s="72">
        <v>1967</v>
      </c>
      <c r="AU2357" s="72">
        <v>1980</v>
      </c>
      <c r="AV2357" s="72">
        <v>1965</v>
      </c>
      <c r="AW2357" s="72">
        <v>1965</v>
      </c>
      <c r="AX2357" s="72">
        <v>2400</v>
      </c>
      <c r="AY2357" s="72">
        <v>1976</v>
      </c>
      <c r="AZ2357" s="72">
        <v>1980</v>
      </c>
      <c r="BA2357" s="72">
        <v>1974</v>
      </c>
      <c r="BB2357" s="72">
        <v>1977</v>
      </c>
      <c r="BC2357" s="72">
        <v>3700</v>
      </c>
    </row>
    <row r="2358" spans="1:55" s="72" customFormat="1" ht="15">
      <c r="A2358" s="15" t="s">
        <v>18</v>
      </c>
      <c r="B2358" s="30">
        <v>11</v>
      </c>
      <c r="C2358" s="30">
        <v>6937</v>
      </c>
      <c r="D2358" s="10" t="s">
        <v>1103</v>
      </c>
      <c r="E2358" s="15" t="s">
        <v>20</v>
      </c>
      <c r="F2358" s="15" t="s">
        <v>1300</v>
      </c>
      <c r="G2358" s="50">
        <v>1234</v>
      </c>
      <c r="H2358" s="50">
        <v>61</v>
      </c>
      <c r="I2358" s="58">
        <v>5.1999999999999998E-2</v>
      </c>
      <c r="J2358" s="50">
        <v>650400</v>
      </c>
      <c r="K2358" s="50">
        <v>1234</v>
      </c>
      <c r="L2358" s="53">
        <v>1167</v>
      </c>
      <c r="M2358" s="63">
        <f t="shared" si="277"/>
        <v>0</v>
      </c>
      <c r="N2358" s="42" t="str">
        <f>IFERROR(VLOOKUP(C2358, マスタ!$E$2:$G$33, 3, TRUE), "")</f>
        <v>電気</v>
      </c>
      <c r="O2358" s="15" t="str">
        <f>IF(F2358 = "", "", TEXT( WORKDAY(TEXT(LEFT(F2358, FIND("(", F2358) - 1), "yyyy/mm/dd"), 1, マスタ!$A$2:$A$106), "yyyymmdd"))</f>
        <v>20171018</v>
      </c>
      <c r="P2358" s="16">
        <v>43026</v>
      </c>
      <c r="Q2358" s="56">
        <v>1257</v>
      </c>
      <c r="R2358" s="56">
        <v>1269</v>
      </c>
      <c r="S2358" s="56">
        <v>1220</v>
      </c>
      <c r="T2358" s="15" t="str">
        <f t="shared" si="278"/>
        <v>有</v>
      </c>
      <c r="U2358" s="15" t="str">
        <f t="shared" si="279"/>
        <v>有</v>
      </c>
      <c r="V2358" s="67">
        <f t="shared" si="280"/>
        <v>1.8638573743922304E-2</v>
      </c>
      <c r="W2358" s="17" t="s">
        <v>966</v>
      </c>
      <c r="X2358" s="46">
        <v>-12</v>
      </c>
      <c r="Y2358" s="71">
        <f t="shared" si="281"/>
        <v>-9.7244732576985413</v>
      </c>
      <c r="Z2358" s="72">
        <v>1257</v>
      </c>
      <c r="AA2358" s="72">
        <v>1262</v>
      </c>
      <c r="AB2358" s="72">
        <v>1238</v>
      </c>
      <c r="AC2358" s="72">
        <v>1259</v>
      </c>
      <c r="AD2358" s="72">
        <v>111100</v>
      </c>
      <c r="AE2358" s="72">
        <v>1258</v>
      </c>
      <c r="AF2358" s="72">
        <v>1261</v>
      </c>
      <c r="AG2358" s="72">
        <v>1242</v>
      </c>
      <c r="AH2358" s="72">
        <v>1249</v>
      </c>
      <c r="AI2358" s="72">
        <v>45700</v>
      </c>
      <c r="AJ2358" s="72">
        <v>1247</v>
      </c>
      <c r="AK2358" s="72">
        <v>1251</v>
      </c>
      <c r="AL2358" s="72">
        <v>1244</v>
      </c>
      <c r="AM2358" s="72">
        <v>1244</v>
      </c>
      <c r="AN2358" s="72">
        <v>19600</v>
      </c>
      <c r="AO2358" s="72">
        <v>1246</v>
      </c>
      <c r="AP2358" s="72">
        <v>1252</v>
      </c>
      <c r="AQ2358" s="72">
        <v>1243</v>
      </c>
      <c r="AR2358" s="72">
        <v>1247</v>
      </c>
      <c r="AS2358" s="72">
        <v>10600</v>
      </c>
      <c r="AT2358" s="72">
        <v>1246</v>
      </c>
      <c r="AU2358" s="72">
        <v>1246</v>
      </c>
      <c r="AV2358" s="72">
        <v>1224</v>
      </c>
      <c r="AW2358" s="72">
        <v>1230</v>
      </c>
      <c r="AX2358" s="72">
        <v>59000</v>
      </c>
      <c r="AY2358" s="72">
        <v>1230</v>
      </c>
      <c r="AZ2358" s="72">
        <v>1241</v>
      </c>
      <c r="BA2358" s="72">
        <v>1228</v>
      </c>
      <c r="BB2358" s="72">
        <v>1240</v>
      </c>
      <c r="BC2358" s="72">
        <v>16400</v>
      </c>
    </row>
    <row r="2359" spans="1:55" s="72" customFormat="1" ht="27">
      <c r="A2359" s="15" t="s">
        <v>18</v>
      </c>
      <c r="B2359" s="30">
        <v>12</v>
      </c>
      <c r="C2359" s="30">
        <v>2389</v>
      </c>
      <c r="D2359" s="10" t="s">
        <v>537</v>
      </c>
      <c r="E2359" s="15" t="s">
        <v>20</v>
      </c>
      <c r="F2359" s="15" t="s">
        <v>1300</v>
      </c>
      <c r="G2359" s="50">
        <v>1241</v>
      </c>
      <c r="H2359" s="50">
        <v>61</v>
      </c>
      <c r="I2359" s="58">
        <v>5.1700000000000003E-2</v>
      </c>
      <c r="J2359" s="50">
        <v>333800</v>
      </c>
      <c r="K2359" s="50">
        <v>1243</v>
      </c>
      <c r="L2359" s="53">
        <v>1185</v>
      </c>
      <c r="M2359" s="63">
        <f t="shared" si="277"/>
        <v>3.4482758620689655E-2</v>
      </c>
      <c r="N2359" s="42" t="str">
        <f>IFERROR(VLOOKUP(C2359, マスタ!$E$2:$G$33, 3, TRUE), "")</f>
        <v>食品</v>
      </c>
      <c r="O2359" s="15" t="str">
        <f>IF(F2359 = "", "", TEXT( WORKDAY(TEXT(LEFT(F2359, FIND("(", F2359) - 1), "yyyy/mm/dd"), 1, マスタ!$A$2:$A$106), "yyyymmdd"))</f>
        <v>20171018</v>
      </c>
      <c r="P2359" s="16">
        <v>43026</v>
      </c>
      <c r="Q2359" s="56">
        <v>1219</v>
      </c>
      <c r="R2359" s="56">
        <v>1235</v>
      </c>
      <c r="S2359" s="56">
        <v>1211</v>
      </c>
      <c r="T2359" s="15" t="str">
        <f t="shared" si="278"/>
        <v>有</v>
      </c>
      <c r="U2359" s="15" t="str">
        <f t="shared" si="279"/>
        <v>無</v>
      </c>
      <c r="V2359" s="67">
        <f t="shared" si="280"/>
        <v>-1.7727639000805762E-2</v>
      </c>
      <c r="W2359" s="17" t="s">
        <v>967</v>
      </c>
      <c r="X2359" s="46">
        <v>3</v>
      </c>
      <c r="Y2359" s="71">
        <f t="shared" si="281"/>
        <v>2.4174053182917006</v>
      </c>
      <c r="Z2359" s="72">
        <v>1219</v>
      </c>
      <c r="AA2359" s="72">
        <v>1226</v>
      </c>
      <c r="AB2359" s="72">
        <v>1219</v>
      </c>
      <c r="AC2359" s="72">
        <v>1223</v>
      </c>
      <c r="AD2359" s="72">
        <v>12100</v>
      </c>
      <c r="AE2359" s="72">
        <v>1221</v>
      </c>
      <c r="AF2359" s="72">
        <v>1221</v>
      </c>
      <c r="AG2359" s="72">
        <v>1211</v>
      </c>
      <c r="AH2359" s="72">
        <v>1217</v>
      </c>
      <c r="AI2359" s="72">
        <v>9700</v>
      </c>
      <c r="AJ2359" s="72">
        <v>1220</v>
      </c>
      <c r="AK2359" s="72">
        <v>1229</v>
      </c>
      <c r="AL2359" s="72">
        <v>1220</v>
      </c>
      <c r="AM2359" s="72">
        <v>1228</v>
      </c>
      <c r="AN2359" s="72">
        <v>2400</v>
      </c>
      <c r="AO2359" s="72">
        <v>1227</v>
      </c>
      <c r="AP2359" s="72">
        <v>1228</v>
      </c>
      <c r="AQ2359" s="72">
        <v>1224</v>
      </c>
      <c r="AR2359" s="72">
        <v>1225</v>
      </c>
      <c r="AS2359" s="72">
        <v>3600</v>
      </c>
      <c r="AT2359" s="72">
        <v>1227</v>
      </c>
      <c r="AU2359" s="72">
        <v>1227</v>
      </c>
      <c r="AV2359" s="72">
        <v>1222</v>
      </c>
      <c r="AW2359" s="72">
        <v>1222</v>
      </c>
      <c r="AX2359" s="72">
        <v>700</v>
      </c>
      <c r="AY2359" s="72">
        <v>1222</v>
      </c>
      <c r="AZ2359" s="72">
        <v>1223</v>
      </c>
      <c r="BA2359" s="72">
        <v>1221</v>
      </c>
      <c r="BB2359" s="72">
        <v>1223</v>
      </c>
      <c r="BC2359" s="72">
        <v>1400</v>
      </c>
    </row>
    <row r="2360" spans="1:55" s="72" customFormat="1" ht="15">
      <c r="A2360" s="15" t="s">
        <v>18</v>
      </c>
      <c r="B2360" s="30">
        <v>14</v>
      </c>
      <c r="C2360" s="30">
        <v>9997</v>
      </c>
      <c r="D2360" s="10" t="s">
        <v>492</v>
      </c>
      <c r="E2360" s="15" t="s">
        <v>20</v>
      </c>
      <c r="F2360" s="15" t="s">
        <v>1300</v>
      </c>
      <c r="G2360" s="50">
        <v>1304</v>
      </c>
      <c r="H2360" s="50">
        <v>62</v>
      </c>
      <c r="I2360" s="58">
        <v>4.99E-2</v>
      </c>
      <c r="J2360" s="50">
        <v>911900</v>
      </c>
      <c r="K2360" s="50">
        <v>1315</v>
      </c>
      <c r="L2360" s="53">
        <v>1273</v>
      </c>
      <c r="M2360" s="63">
        <f t="shared" si="277"/>
        <v>0.26190476190476192</v>
      </c>
      <c r="N2360" s="42" t="str">
        <f>IFERROR(VLOOKUP(C2360, マスタ!$E$2:$G$33, 3, TRUE), "")</f>
        <v>サービス</v>
      </c>
      <c r="O2360" s="15" t="str">
        <f>IF(F2360 = "", "", TEXT( WORKDAY(TEXT(LEFT(F2360, FIND("(", F2360) - 1), "yyyy/mm/dd"), 1, マスタ!$A$2:$A$106), "yyyymmdd"))</f>
        <v>20171018</v>
      </c>
      <c r="P2360" s="16">
        <v>43026</v>
      </c>
      <c r="Q2360" s="56">
        <v>1300</v>
      </c>
      <c r="R2360" s="56">
        <v>1300</v>
      </c>
      <c r="S2360" s="56">
        <v>1243</v>
      </c>
      <c r="T2360" s="15" t="str">
        <f t="shared" si="278"/>
        <v>無</v>
      </c>
      <c r="U2360" s="15" t="str">
        <f t="shared" si="279"/>
        <v>有</v>
      </c>
      <c r="V2360" s="67">
        <f t="shared" si="280"/>
        <v>-3.0674846625766694E-3</v>
      </c>
      <c r="W2360" s="17" t="s">
        <v>966</v>
      </c>
      <c r="X2360" s="46">
        <v>-13</v>
      </c>
      <c r="Y2360" s="71">
        <f t="shared" si="281"/>
        <v>-9.969325153374232</v>
      </c>
      <c r="Z2360" s="72">
        <v>1300</v>
      </c>
      <c r="AA2360" s="72">
        <v>1300</v>
      </c>
      <c r="AB2360" s="72">
        <v>1281</v>
      </c>
      <c r="AC2360" s="72">
        <v>1287</v>
      </c>
      <c r="AD2360" s="72">
        <v>38400</v>
      </c>
      <c r="AE2360" s="72">
        <v>1287</v>
      </c>
      <c r="AF2360" s="72">
        <v>1287</v>
      </c>
      <c r="AG2360" s="72">
        <v>1281</v>
      </c>
      <c r="AH2360" s="72">
        <v>1286</v>
      </c>
      <c r="AI2360" s="72">
        <v>7400</v>
      </c>
      <c r="AJ2360" s="72">
        <v>1287</v>
      </c>
      <c r="AK2360" s="72">
        <v>1287</v>
      </c>
      <c r="AL2360" s="72">
        <v>1283</v>
      </c>
      <c r="AM2360" s="72">
        <v>1284</v>
      </c>
      <c r="AN2360" s="72">
        <v>6400</v>
      </c>
      <c r="AO2360" s="72">
        <v>1282</v>
      </c>
      <c r="AP2360" s="72">
        <v>1284</v>
      </c>
      <c r="AQ2360" s="72">
        <v>1277</v>
      </c>
      <c r="AR2360" s="72">
        <v>1284</v>
      </c>
      <c r="AS2360" s="72">
        <v>9100</v>
      </c>
      <c r="AT2360" s="72">
        <v>1283</v>
      </c>
      <c r="AU2360" s="72">
        <v>1283</v>
      </c>
      <c r="AV2360" s="72">
        <v>1281</v>
      </c>
      <c r="AW2360" s="72">
        <v>1283</v>
      </c>
      <c r="AX2360" s="72">
        <v>3600</v>
      </c>
      <c r="AY2360" s="72">
        <v>1280</v>
      </c>
      <c r="AZ2360" s="72">
        <v>1283</v>
      </c>
      <c r="BA2360" s="72">
        <v>1277</v>
      </c>
      <c r="BB2360" s="72">
        <v>1277</v>
      </c>
      <c r="BC2360" s="72">
        <v>4300</v>
      </c>
    </row>
    <row r="2361" spans="1:55" s="72" customFormat="1" ht="15">
      <c r="A2361" s="15" t="s">
        <v>18</v>
      </c>
      <c r="B2361" s="30">
        <v>15</v>
      </c>
      <c r="C2361" s="30">
        <v>6407</v>
      </c>
      <c r="D2361" s="10" t="s">
        <v>88</v>
      </c>
      <c r="E2361" s="15" t="s">
        <v>20</v>
      </c>
      <c r="F2361" s="15" t="s">
        <v>1300</v>
      </c>
      <c r="G2361" s="50">
        <v>2428</v>
      </c>
      <c r="H2361" s="50">
        <v>109</v>
      </c>
      <c r="I2361" s="58">
        <v>4.7E-2</v>
      </c>
      <c r="J2361" s="50">
        <v>852400</v>
      </c>
      <c r="K2361" s="50">
        <v>2429</v>
      </c>
      <c r="L2361" s="53">
        <v>2343</v>
      </c>
      <c r="M2361" s="63">
        <f t="shared" si="277"/>
        <v>1.1627906976744186E-2</v>
      </c>
      <c r="N2361" s="42" t="str">
        <f>IFERROR(VLOOKUP(C2361, マスタ!$E$2:$G$33, 3, TRUE), "")</f>
        <v>機械</v>
      </c>
      <c r="O2361" s="15" t="str">
        <f>IF(F2361 = "", "", TEXT( WORKDAY(TEXT(LEFT(F2361, FIND("(", F2361) - 1), "yyyy/mm/dd"), 1, マスタ!$A$2:$A$106), "yyyymmdd"))</f>
        <v>20171018</v>
      </c>
      <c r="P2361" s="16">
        <v>43026</v>
      </c>
      <c r="Q2361" s="56">
        <v>2430</v>
      </c>
      <c r="R2361" s="56">
        <v>2432</v>
      </c>
      <c r="S2361" s="56">
        <v>2343</v>
      </c>
      <c r="T2361" s="15" t="str">
        <f t="shared" si="278"/>
        <v>無</v>
      </c>
      <c r="U2361" s="15" t="str">
        <f t="shared" si="279"/>
        <v>有</v>
      </c>
      <c r="V2361" s="67">
        <f t="shared" si="280"/>
        <v>8.237232289951546E-4</v>
      </c>
      <c r="W2361" s="17" t="s">
        <v>966</v>
      </c>
      <c r="X2361" s="46">
        <v>-24</v>
      </c>
      <c r="Y2361" s="71">
        <f t="shared" si="281"/>
        <v>-9.8846787479406917</v>
      </c>
      <c r="Z2361" s="72">
        <v>2430</v>
      </c>
      <c r="AA2361" s="72">
        <v>2432</v>
      </c>
      <c r="AB2361" s="72">
        <v>2408</v>
      </c>
      <c r="AC2361" s="72">
        <v>2423</v>
      </c>
      <c r="AD2361" s="72">
        <v>43900</v>
      </c>
      <c r="AE2361" s="72">
        <v>2422</v>
      </c>
      <c r="AF2361" s="72">
        <v>2422</v>
      </c>
      <c r="AG2361" s="72">
        <v>2414</v>
      </c>
      <c r="AH2361" s="72">
        <v>2416</v>
      </c>
      <c r="AI2361" s="72">
        <v>10200</v>
      </c>
      <c r="AJ2361" s="72">
        <v>2413</v>
      </c>
      <c r="AK2361" s="72">
        <v>2413</v>
      </c>
      <c r="AL2361" s="72">
        <v>2399</v>
      </c>
      <c r="AM2361" s="72">
        <v>2401</v>
      </c>
      <c r="AN2361" s="72">
        <v>20600</v>
      </c>
      <c r="AO2361" s="72">
        <v>2398</v>
      </c>
      <c r="AP2361" s="72">
        <v>2400</v>
      </c>
      <c r="AQ2361" s="72">
        <v>2390</v>
      </c>
      <c r="AR2361" s="72">
        <v>2392</v>
      </c>
      <c r="AS2361" s="72">
        <v>8100</v>
      </c>
      <c r="AT2361" s="72">
        <v>2392</v>
      </c>
      <c r="AU2361" s="72">
        <v>2392</v>
      </c>
      <c r="AV2361" s="72">
        <v>2378</v>
      </c>
      <c r="AW2361" s="72">
        <v>2384</v>
      </c>
      <c r="AX2361" s="72">
        <v>18000</v>
      </c>
      <c r="AY2361" s="72">
        <v>2387</v>
      </c>
      <c r="AZ2361" s="72">
        <v>2389</v>
      </c>
      <c r="BA2361" s="72">
        <v>2381</v>
      </c>
      <c r="BB2361" s="72">
        <v>2385</v>
      </c>
      <c r="BC2361" s="72">
        <v>10200</v>
      </c>
    </row>
    <row r="2362" spans="1:55" s="72" customFormat="1" ht="15">
      <c r="A2362" s="15" t="s">
        <v>18</v>
      </c>
      <c r="B2362" s="30">
        <v>16</v>
      </c>
      <c r="C2362" s="30">
        <v>6315</v>
      </c>
      <c r="D2362" s="10" t="s">
        <v>963</v>
      </c>
      <c r="E2362" s="15" t="s">
        <v>20</v>
      </c>
      <c r="F2362" s="15" t="s">
        <v>1300</v>
      </c>
      <c r="G2362" s="50">
        <v>1939</v>
      </c>
      <c r="H2362" s="50">
        <v>85</v>
      </c>
      <c r="I2362" s="58">
        <v>4.58E-2</v>
      </c>
      <c r="J2362" s="50">
        <v>1059300</v>
      </c>
      <c r="K2362" s="50">
        <v>1985</v>
      </c>
      <c r="L2362" s="53">
        <v>1847</v>
      </c>
      <c r="M2362" s="63">
        <f t="shared" si="277"/>
        <v>0.33333333333333331</v>
      </c>
      <c r="N2362" s="42" t="str">
        <f>IFERROR(VLOOKUP(C2362, マスタ!$E$2:$G$33, 3, TRUE), "")</f>
        <v>機械</v>
      </c>
      <c r="O2362" s="15" t="str">
        <f>IF(F2362 = "", "", TEXT( WORKDAY(TEXT(LEFT(F2362, FIND("(", F2362) - 1), "yyyy/mm/dd"), 1, マスタ!$A$2:$A$106), "yyyymmdd"))</f>
        <v>20171018</v>
      </c>
      <c r="P2362" s="16">
        <v>43026</v>
      </c>
      <c r="Q2362" s="56">
        <v>1916</v>
      </c>
      <c r="R2362" s="56">
        <v>1944</v>
      </c>
      <c r="S2362" s="56">
        <v>1893</v>
      </c>
      <c r="T2362" s="15" t="str">
        <f t="shared" si="278"/>
        <v>有</v>
      </c>
      <c r="U2362" s="15" t="str">
        <f t="shared" si="279"/>
        <v>有</v>
      </c>
      <c r="V2362" s="67">
        <f t="shared" si="280"/>
        <v>-1.186178442496133E-2</v>
      </c>
      <c r="W2362" s="17" t="s">
        <v>966</v>
      </c>
      <c r="X2362" s="46">
        <v>-19</v>
      </c>
      <c r="Y2362" s="71">
        <f t="shared" si="281"/>
        <v>-9.798865394533264</v>
      </c>
      <c r="Z2362" s="72">
        <v>1916</v>
      </c>
      <c r="AA2362" s="72">
        <v>1935</v>
      </c>
      <c r="AB2362" s="72">
        <v>1893</v>
      </c>
      <c r="AC2362" s="72">
        <v>1915</v>
      </c>
      <c r="AD2362" s="72">
        <v>72100</v>
      </c>
      <c r="AE2362" s="72">
        <v>1913</v>
      </c>
      <c r="AF2362" s="72">
        <v>1915</v>
      </c>
      <c r="AG2362" s="72">
        <v>1894</v>
      </c>
      <c r="AH2362" s="72">
        <v>1899</v>
      </c>
      <c r="AI2362" s="72">
        <v>23000</v>
      </c>
      <c r="AJ2362" s="72">
        <v>1900</v>
      </c>
      <c r="AK2362" s="72">
        <v>1908</v>
      </c>
      <c r="AL2362" s="72">
        <v>1896</v>
      </c>
      <c r="AM2362" s="72">
        <v>1904</v>
      </c>
      <c r="AN2362" s="72">
        <v>17200</v>
      </c>
      <c r="AO2362" s="72">
        <v>1907</v>
      </c>
      <c r="AP2362" s="72">
        <v>1927</v>
      </c>
      <c r="AQ2362" s="72">
        <v>1901</v>
      </c>
      <c r="AR2362" s="72">
        <v>1923</v>
      </c>
      <c r="AS2362" s="72">
        <v>36500</v>
      </c>
      <c r="AT2362" s="72">
        <v>1923</v>
      </c>
      <c r="AU2362" s="72">
        <v>1925</v>
      </c>
      <c r="AV2362" s="72">
        <v>1915</v>
      </c>
      <c r="AW2362" s="72">
        <v>1920</v>
      </c>
      <c r="AX2362" s="72">
        <v>9100</v>
      </c>
      <c r="AY2362" s="72">
        <v>1921</v>
      </c>
      <c r="AZ2362" s="72">
        <v>1928</v>
      </c>
      <c r="BA2362" s="72">
        <v>1915</v>
      </c>
      <c r="BB2362" s="72">
        <v>1928</v>
      </c>
      <c r="BC2362" s="72">
        <v>9300</v>
      </c>
    </row>
    <row r="2363" spans="1:55" s="72" customFormat="1" ht="15">
      <c r="A2363" s="15" t="s">
        <v>18</v>
      </c>
      <c r="B2363" s="30">
        <v>17</v>
      </c>
      <c r="C2363" s="30">
        <v>6201</v>
      </c>
      <c r="D2363" s="10" t="s">
        <v>655</v>
      </c>
      <c r="E2363" s="15" t="s">
        <v>20</v>
      </c>
      <c r="F2363" s="15" t="s">
        <v>1300</v>
      </c>
      <c r="G2363" s="50">
        <v>6770</v>
      </c>
      <c r="H2363" s="50">
        <v>290</v>
      </c>
      <c r="I2363" s="58">
        <v>4.48E-2</v>
      </c>
      <c r="J2363" s="50">
        <v>1342800</v>
      </c>
      <c r="K2363" s="50">
        <v>6880</v>
      </c>
      <c r="L2363" s="53">
        <v>6680</v>
      </c>
      <c r="M2363" s="63">
        <f t="shared" si="277"/>
        <v>0.55000000000000004</v>
      </c>
      <c r="N2363" s="42" t="str">
        <f>IFERROR(VLOOKUP(C2363, マスタ!$E$2:$G$33, 3, TRUE), "")</f>
        <v>機械</v>
      </c>
      <c r="O2363" s="15" t="str">
        <f>IF(F2363 = "", "", TEXT( WORKDAY(TEXT(LEFT(F2363, FIND("(", F2363) - 1), "yyyy/mm/dd"), 1, マスタ!$A$2:$A$106), "yyyymmdd"))</f>
        <v>20171018</v>
      </c>
      <c r="P2363" s="16">
        <v>43026</v>
      </c>
      <c r="Q2363" s="56">
        <v>6870</v>
      </c>
      <c r="R2363" s="56">
        <v>6990</v>
      </c>
      <c r="S2363" s="56">
        <v>6810</v>
      </c>
      <c r="T2363" s="15" t="str">
        <f t="shared" si="278"/>
        <v>有</v>
      </c>
      <c r="U2363" s="15" t="str">
        <f t="shared" si="279"/>
        <v>無</v>
      </c>
      <c r="V2363" s="67">
        <f t="shared" si="280"/>
        <v>1.477104874446078E-2</v>
      </c>
      <c r="W2363" s="17" t="s">
        <v>969</v>
      </c>
      <c r="X2363" s="46">
        <v>-30</v>
      </c>
      <c r="Y2363" s="71">
        <f t="shared" si="281"/>
        <v>-4.431314623338257</v>
      </c>
      <c r="Z2363" s="72">
        <v>6870</v>
      </c>
      <c r="AA2363" s="72">
        <v>6920</v>
      </c>
      <c r="AB2363" s="72">
        <v>6860</v>
      </c>
      <c r="AC2363" s="72">
        <v>6920</v>
      </c>
      <c r="AD2363" s="72">
        <v>118200</v>
      </c>
      <c r="AE2363" s="72">
        <v>6920</v>
      </c>
      <c r="AF2363" s="72">
        <v>6920</v>
      </c>
      <c r="AG2363" s="72">
        <v>6880</v>
      </c>
      <c r="AH2363" s="72">
        <v>6880</v>
      </c>
      <c r="AI2363" s="72">
        <v>26100</v>
      </c>
      <c r="AJ2363" s="72">
        <v>6890</v>
      </c>
      <c r="AK2363" s="72">
        <v>6890</v>
      </c>
      <c r="AL2363" s="72">
        <v>6870</v>
      </c>
      <c r="AM2363" s="72">
        <v>6880</v>
      </c>
      <c r="AN2363" s="72">
        <v>18900</v>
      </c>
      <c r="AO2363" s="72">
        <v>6880</v>
      </c>
      <c r="AP2363" s="72">
        <v>6880</v>
      </c>
      <c r="AQ2363" s="72">
        <v>6840</v>
      </c>
      <c r="AR2363" s="72">
        <v>6850</v>
      </c>
      <c r="AS2363" s="72">
        <v>24700</v>
      </c>
      <c r="AT2363" s="72">
        <v>6850</v>
      </c>
      <c r="AU2363" s="72">
        <v>6860</v>
      </c>
      <c r="AV2363" s="72">
        <v>6830</v>
      </c>
      <c r="AW2363" s="72">
        <v>6840</v>
      </c>
      <c r="AX2363" s="72">
        <v>29200</v>
      </c>
      <c r="AY2363" s="72">
        <v>6840</v>
      </c>
      <c r="AZ2363" s="72">
        <v>6850</v>
      </c>
      <c r="BA2363" s="72">
        <v>6830</v>
      </c>
      <c r="BB2363" s="72">
        <v>6830</v>
      </c>
      <c r="BC2363" s="72">
        <v>20000</v>
      </c>
    </row>
    <row r="2364" spans="1:55" s="72" customFormat="1" ht="15">
      <c r="A2364" s="15" t="s">
        <v>18</v>
      </c>
      <c r="B2364" s="30">
        <v>18</v>
      </c>
      <c r="C2364" s="30">
        <v>3762</v>
      </c>
      <c r="D2364" s="10" t="s">
        <v>1302</v>
      </c>
      <c r="E2364" s="15" t="s">
        <v>20</v>
      </c>
      <c r="F2364" s="15" t="s">
        <v>1300</v>
      </c>
      <c r="G2364" s="50">
        <v>1689</v>
      </c>
      <c r="H2364" s="50">
        <v>72</v>
      </c>
      <c r="I2364" s="58">
        <v>4.4499999999999998E-2</v>
      </c>
      <c r="J2364" s="50">
        <v>482300</v>
      </c>
      <c r="K2364" s="50">
        <v>1703</v>
      </c>
      <c r="L2364" s="53">
        <v>1607</v>
      </c>
      <c r="M2364" s="63">
        <f t="shared" si="277"/>
        <v>0.14583333333333334</v>
      </c>
      <c r="N2364" s="42" t="str">
        <f>IFERROR(VLOOKUP(C2364, マスタ!$E$2:$G$33, 3, TRUE), "")</f>
        <v>パルプ・紙</v>
      </c>
      <c r="O2364" s="15" t="str">
        <f>IF(F2364 = "", "", TEXT( WORKDAY(TEXT(LEFT(F2364, FIND("(", F2364) - 1), "yyyy/mm/dd"), 1, マスタ!$A$2:$A$106), "yyyymmdd"))</f>
        <v>20171018</v>
      </c>
      <c r="P2364" s="16">
        <v>43026</v>
      </c>
      <c r="Q2364" s="56">
        <v>1670</v>
      </c>
      <c r="R2364" s="56">
        <v>1723</v>
      </c>
      <c r="S2364" s="56">
        <v>1668</v>
      </c>
      <c r="T2364" s="15" t="str">
        <f t="shared" si="278"/>
        <v>有</v>
      </c>
      <c r="U2364" s="15" t="str">
        <f t="shared" si="279"/>
        <v>無</v>
      </c>
      <c r="V2364" s="67">
        <f t="shared" si="280"/>
        <v>-1.1249259917110677E-2</v>
      </c>
      <c r="W2364" s="17" t="s">
        <v>968</v>
      </c>
      <c r="X2364" s="46">
        <v>33</v>
      </c>
      <c r="Y2364" s="71">
        <f t="shared" si="281"/>
        <v>19.538188277087034</v>
      </c>
      <c r="Z2364" s="72">
        <v>1670</v>
      </c>
      <c r="AA2364" s="72">
        <v>1723</v>
      </c>
      <c r="AB2364" s="72">
        <v>1669</v>
      </c>
      <c r="AC2364" s="72">
        <v>1716</v>
      </c>
      <c r="AD2364" s="72">
        <v>46000</v>
      </c>
      <c r="AE2364" s="72">
        <v>1715</v>
      </c>
      <c r="AF2364" s="72">
        <v>1717</v>
      </c>
      <c r="AG2364" s="72">
        <v>1700</v>
      </c>
      <c r="AH2364" s="72">
        <v>1714</v>
      </c>
      <c r="AI2364" s="72">
        <v>18600</v>
      </c>
      <c r="AJ2364" s="72">
        <v>1711</v>
      </c>
      <c r="AK2364" s="72">
        <v>1717</v>
      </c>
      <c r="AL2364" s="72">
        <v>1711</v>
      </c>
      <c r="AM2364" s="72">
        <v>1717</v>
      </c>
      <c r="AN2364" s="72">
        <v>7500</v>
      </c>
      <c r="AO2364" s="72">
        <v>1716</v>
      </c>
      <c r="AP2364" s="72">
        <v>1716</v>
      </c>
      <c r="AQ2364" s="72">
        <v>1709</v>
      </c>
      <c r="AR2364" s="72">
        <v>1712</v>
      </c>
      <c r="AS2364" s="72">
        <v>4200</v>
      </c>
      <c r="AT2364" s="72">
        <v>1709</v>
      </c>
      <c r="AU2364" s="72">
        <v>1710</v>
      </c>
      <c r="AV2364" s="72">
        <v>1695</v>
      </c>
      <c r="AW2364" s="72">
        <v>1697</v>
      </c>
      <c r="AX2364" s="72">
        <v>8700</v>
      </c>
      <c r="AY2364" s="72">
        <v>1697</v>
      </c>
      <c r="AZ2364" s="72">
        <v>1697</v>
      </c>
      <c r="BA2364" s="72">
        <v>1691</v>
      </c>
      <c r="BB2364" s="72">
        <v>1692</v>
      </c>
      <c r="BC2364" s="72">
        <v>2900</v>
      </c>
    </row>
    <row r="2365" spans="1:55" s="72" customFormat="1" ht="15">
      <c r="A2365" s="15" t="s">
        <v>18</v>
      </c>
      <c r="B2365" s="30">
        <v>19</v>
      </c>
      <c r="C2365" s="30">
        <v>7637</v>
      </c>
      <c r="D2365" s="10" t="s">
        <v>1303</v>
      </c>
      <c r="E2365" s="15" t="s">
        <v>20</v>
      </c>
      <c r="F2365" s="15" t="s">
        <v>1300</v>
      </c>
      <c r="G2365" s="50">
        <v>2246</v>
      </c>
      <c r="H2365" s="50">
        <v>95</v>
      </c>
      <c r="I2365" s="58">
        <v>4.4200000000000003E-2</v>
      </c>
      <c r="J2365" s="50">
        <v>47100</v>
      </c>
      <c r="K2365" s="50">
        <v>2247</v>
      </c>
      <c r="L2365" s="53">
        <v>2161</v>
      </c>
      <c r="M2365" s="63">
        <f t="shared" si="277"/>
        <v>1.1627906976744186E-2</v>
      </c>
      <c r="N2365" s="42" t="str">
        <f>IFERROR(VLOOKUP(C2365, マスタ!$E$2:$G$33, 3, TRUE), "")</f>
        <v>75</v>
      </c>
      <c r="O2365" s="15" t="str">
        <f>IF(F2365 = "", "", TEXT( WORKDAY(TEXT(LEFT(F2365, FIND("(", F2365) - 1), "yyyy/mm/dd"), 1, マスタ!$A$2:$A$106), "yyyymmdd"))</f>
        <v>20171018</v>
      </c>
      <c r="P2365" s="16">
        <v>43026</v>
      </c>
      <c r="Q2365" s="56">
        <v>2250</v>
      </c>
      <c r="R2365" s="56">
        <v>2275</v>
      </c>
      <c r="S2365" s="56">
        <v>2212</v>
      </c>
      <c r="T2365" s="15" t="str">
        <f t="shared" si="278"/>
        <v>有</v>
      </c>
      <c r="U2365" s="15" t="str">
        <f t="shared" si="279"/>
        <v>有</v>
      </c>
      <c r="V2365" s="67">
        <f t="shared" si="280"/>
        <v>1.7809439002671734E-3</v>
      </c>
      <c r="W2365" s="17" t="s">
        <v>967</v>
      </c>
      <c r="X2365" s="46">
        <v>20</v>
      </c>
      <c r="Y2365" s="71">
        <f t="shared" si="281"/>
        <v>8.9047195013357072</v>
      </c>
      <c r="Z2365" s="72">
        <v>2250</v>
      </c>
      <c r="AA2365" s="72">
        <v>2257</v>
      </c>
      <c r="AB2365" s="72">
        <v>2250</v>
      </c>
      <c r="AC2365" s="72">
        <v>2255</v>
      </c>
      <c r="AD2365" s="72">
        <v>5400</v>
      </c>
      <c r="AE2365" s="72">
        <v>2255</v>
      </c>
      <c r="AF2365" s="72">
        <v>2255</v>
      </c>
      <c r="AG2365" s="72">
        <v>2250</v>
      </c>
      <c r="AH2365" s="72">
        <v>2254</v>
      </c>
      <c r="AI2365" s="72">
        <v>1100</v>
      </c>
      <c r="AJ2365" s="72">
        <v>2254</v>
      </c>
      <c r="AK2365" s="72">
        <v>2256</v>
      </c>
      <c r="AL2365" s="72">
        <v>2250</v>
      </c>
      <c r="AM2365" s="72">
        <v>2255</v>
      </c>
      <c r="AN2365" s="72">
        <v>1200</v>
      </c>
      <c r="AO2365" s="72">
        <v>2255</v>
      </c>
      <c r="AP2365" s="72">
        <v>2255</v>
      </c>
      <c r="AQ2365" s="72">
        <v>2255</v>
      </c>
      <c r="AR2365" s="72">
        <v>2255</v>
      </c>
      <c r="AS2365" s="72">
        <v>100</v>
      </c>
      <c r="AT2365" s="72">
        <v>2255</v>
      </c>
      <c r="AU2365" s="72">
        <v>2275</v>
      </c>
      <c r="AV2365" s="72">
        <v>2255</v>
      </c>
      <c r="AW2365" s="72">
        <v>2270</v>
      </c>
      <c r="AX2365" s="72">
        <v>4300</v>
      </c>
      <c r="AY2365" s="72">
        <v>2274</v>
      </c>
      <c r="AZ2365" s="72">
        <v>2274</v>
      </c>
      <c r="BA2365" s="72">
        <v>2260</v>
      </c>
      <c r="BB2365" s="72">
        <v>2260</v>
      </c>
      <c r="BC2365" s="72">
        <v>1600</v>
      </c>
    </row>
    <row r="2366" spans="1:55" s="72" customFormat="1" ht="15">
      <c r="A2366" s="15" t="s">
        <v>18</v>
      </c>
      <c r="B2366" s="30">
        <v>20</v>
      </c>
      <c r="C2366" s="30">
        <v>3221</v>
      </c>
      <c r="D2366" s="10" t="s">
        <v>247</v>
      </c>
      <c r="E2366" s="15" t="s">
        <v>20</v>
      </c>
      <c r="F2366" s="15" t="s">
        <v>1300</v>
      </c>
      <c r="G2366" s="50">
        <v>2514</v>
      </c>
      <c r="H2366" s="50">
        <v>100</v>
      </c>
      <c r="I2366" s="58">
        <v>4.1399999999999999E-2</v>
      </c>
      <c r="J2366" s="50">
        <v>73700</v>
      </c>
      <c r="K2366" s="50">
        <v>2514</v>
      </c>
      <c r="L2366" s="53">
        <v>2423</v>
      </c>
      <c r="M2366" s="63">
        <f t="shared" si="277"/>
        <v>0</v>
      </c>
      <c r="N2366" s="42" t="str">
        <f>IFERROR(VLOOKUP(C2366, マスタ!$E$2:$G$33, 3, TRUE), "")</f>
        <v>繊維製品</v>
      </c>
      <c r="O2366" s="15" t="str">
        <f>IF(F2366 = "", "", TEXT( WORKDAY(TEXT(LEFT(F2366, FIND("(", F2366) - 1), "yyyy/mm/dd"), 1, マスタ!$A$2:$A$106), "yyyymmdd"))</f>
        <v>20171018</v>
      </c>
      <c r="P2366" s="16">
        <v>43026</v>
      </c>
      <c r="Q2366" s="56">
        <v>2525</v>
      </c>
      <c r="R2366" s="56">
        <v>2690</v>
      </c>
      <c r="S2366" s="56">
        <v>2525</v>
      </c>
      <c r="T2366" s="15" t="str">
        <f t="shared" si="278"/>
        <v>有</v>
      </c>
      <c r="U2366" s="15" t="str">
        <f t="shared" si="279"/>
        <v>無</v>
      </c>
      <c r="V2366" s="67">
        <f t="shared" si="280"/>
        <v>4.3754972155927163E-3</v>
      </c>
      <c r="W2366" s="17" t="s">
        <v>968</v>
      </c>
      <c r="X2366" s="46">
        <v>50</v>
      </c>
      <c r="Y2366" s="71">
        <f t="shared" si="281"/>
        <v>19.888623707239461</v>
      </c>
      <c r="Z2366" s="72">
        <v>2525</v>
      </c>
      <c r="AA2366" s="72">
        <v>2538</v>
      </c>
      <c r="AB2366" s="72">
        <v>2525</v>
      </c>
      <c r="AC2366" s="72">
        <v>2535</v>
      </c>
      <c r="AD2366" s="72">
        <v>5500</v>
      </c>
      <c r="AE2366" s="72">
        <v>2540</v>
      </c>
      <c r="AF2366" s="72">
        <v>2549</v>
      </c>
      <c r="AG2366" s="72">
        <v>2535</v>
      </c>
      <c r="AH2366" s="72">
        <v>2548</v>
      </c>
      <c r="AI2366" s="72">
        <v>1300</v>
      </c>
      <c r="AJ2366" s="72">
        <v>2548</v>
      </c>
      <c r="AK2366" s="72">
        <v>2550</v>
      </c>
      <c r="AL2366" s="72">
        <v>2544</v>
      </c>
      <c r="AM2366" s="72">
        <v>2549</v>
      </c>
      <c r="AN2366" s="72">
        <v>1300</v>
      </c>
      <c r="AO2366" s="72">
        <v>2555</v>
      </c>
      <c r="AP2366" s="72">
        <v>2618</v>
      </c>
      <c r="AQ2366" s="72">
        <v>2555</v>
      </c>
      <c r="AR2366" s="72">
        <v>2591</v>
      </c>
      <c r="AS2366" s="72">
        <v>15400</v>
      </c>
      <c r="AT2366" s="72">
        <v>2579</v>
      </c>
      <c r="AU2366" s="72">
        <v>2595</v>
      </c>
      <c r="AV2366" s="72">
        <v>2568</v>
      </c>
      <c r="AW2366" s="72">
        <v>2595</v>
      </c>
      <c r="AX2366" s="72">
        <v>5600</v>
      </c>
      <c r="AY2366" s="72">
        <v>2593</v>
      </c>
      <c r="AZ2366" s="72">
        <v>2600</v>
      </c>
      <c r="BA2366" s="72">
        <v>2589</v>
      </c>
      <c r="BB2366" s="72">
        <v>2600</v>
      </c>
      <c r="BC2366" s="72">
        <v>1700</v>
      </c>
    </row>
    <row r="2367" spans="1:55" s="72" customFormat="1" ht="15">
      <c r="A2367" s="15" t="s">
        <v>18</v>
      </c>
      <c r="B2367" s="30">
        <v>21</v>
      </c>
      <c r="C2367" s="30">
        <v>5713</v>
      </c>
      <c r="D2367" s="10" t="s">
        <v>585</v>
      </c>
      <c r="E2367" s="15" t="s">
        <v>20</v>
      </c>
      <c r="F2367" s="15" t="s">
        <v>1300</v>
      </c>
      <c r="G2367" s="50">
        <v>4138</v>
      </c>
      <c r="H2367" s="50">
        <v>164</v>
      </c>
      <c r="I2367" s="58">
        <v>4.1300000000000003E-2</v>
      </c>
      <c r="J2367" s="50">
        <v>4835000</v>
      </c>
      <c r="K2367" s="50">
        <v>4230</v>
      </c>
      <c r="L2367" s="53">
        <v>4053</v>
      </c>
      <c r="M2367" s="63">
        <f t="shared" si="277"/>
        <v>0.51977401129943501</v>
      </c>
      <c r="N2367" s="42" t="str">
        <f>IFERROR(VLOOKUP(C2367, マスタ!$E$2:$G$33, 3, TRUE), "")</f>
        <v>非鉄金属</v>
      </c>
      <c r="O2367" s="15" t="str">
        <f>IF(F2367 = "", "", TEXT( WORKDAY(TEXT(LEFT(F2367, FIND("(", F2367) - 1), "yyyy/mm/dd"), 1, マスタ!$A$2:$A$106), "yyyymmdd"))</f>
        <v>20171018</v>
      </c>
      <c r="P2367" s="16">
        <v>43026</v>
      </c>
      <c r="Q2367" s="56">
        <v>4103</v>
      </c>
      <c r="R2367" s="56">
        <v>4150</v>
      </c>
      <c r="S2367" s="56">
        <v>4096</v>
      </c>
      <c r="T2367" s="15" t="str">
        <f t="shared" si="278"/>
        <v>有</v>
      </c>
      <c r="U2367" s="15" t="str">
        <f t="shared" si="279"/>
        <v>無</v>
      </c>
      <c r="V2367" s="67">
        <f t="shared" si="280"/>
        <v>-8.4581923634605705E-3</v>
      </c>
      <c r="W2367" s="17" t="s">
        <v>967</v>
      </c>
      <c r="X2367" s="46">
        <v>26</v>
      </c>
      <c r="Y2367" s="71">
        <f t="shared" si="281"/>
        <v>6.2832286128564521</v>
      </c>
      <c r="Z2367" s="72">
        <v>4103</v>
      </c>
      <c r="AA2367" s="72">
        <v>4150</v>
      </c>
      <c r="AB2367" s="72">
        <v>4096</v>
      </c>
      <c r="AC2367" s="72">
        <v>4136</v>
      </c>
      <c r="AD2367" s="72">
        <v>366600</v>
      </c>
      <c r="AE2367" s="72">
        <v>4136</v>
      </c>
      <c r="AF2367" s="72">
        <v>4149</v>
      </c>
      <c r="AG2367" s="72">
        <v>4123</v>
      </c>
      <c r="AH2367" s="72">
        <v>4148</v>
      </c>
      <c r="AI2367" s="72">
        <v>80900</v>
      </c>
      <c r="AJ2367" s="72">
        <v>4146</v>
      </c>
      <c r="AK2367" s="72">
        <v>4148</v>
      </c>
      <c r="AL2367" s="72">
        <v>4130</v>
      </c>
      <c r="AM2367" s="72">
        <v>4141</v>
      </c>
      <c r="AN2367" s="72">
        <v>42000</v>
      </c>
      <c r="AO2367" s="72">
        <v>4142</v>
      </c>
      <c r="AP2367" s="72">
        <v>4143</v>
      </c>
      <c r="AQ2367" s="72">
        <v>4129</v>
      </c>
      <c r="AR2367" s="72">
        <v>4133</v>
      </c>
      <c r="AS2367" s="72">
        <v>59300</v>
      </c>
      <c r="AT2367" s="72">
        <v>4133</v>
      </c>
      <c r="AU2367" s="72">
        <v>4133</v>
      </c>
      <c r="AV2367" s="72">
        <v>4121</v>
      </c>
      <c r="AW2367" s="72">
        <v>4129</v>
      </c>
      <c r="AX2367" s="72">
        <v>49500</v>
      </c>
      <c r="AY2367" s="72">
        <v>4129</v>
      </c>
      <c r="AZ2367" s="72">
        <v>4133</v>
      </c>
      <c r="BA2367" s="72">
        <v>4121</v>
      </c>
      <c r="BB2367" s="72">
        <v>4129</v>
      </c>
      <c r="BC2367" s="72">
        <v>38900</v>
      </c>
    </row>
    <row r="2368" spans="1:55" s="72" customFormat="1" ht="27">
      <c r="A2368" s="15" t="s">
        <v>18</v>
      </c>
      <c r="B2368" s="30">
        <v>22</v>
      </c>
      <c r="C2368" s="30">
        <v>3465</v>
      </c>
      <c r="D2368" s="10" t="s">
        <v>36</v>
      </c>
      <c r="E2368" s="15" t="s">
        <v>20</v>
      </c>
      <c r="F2368" s="15" t="s">
        <v>1300</v>
      </c>
      <c r="G2368" s="50">
        <v>2077</v>
      </c>
      <c r="H2368" s="50">
        <v>82</v>
      </c>
      <c r="I2368" s="58">
        <v>4.1099999999999998E-2</v>
      </c>
      <c r="J2368" s="50">
        <v>107400</v>
      </c>
      <c r="K2368" s="50">
        <v>2090</v>
      </c>
      <c r="L2368" s="53">
        <v>1985</v>
      </c>
      <c r="M2368" s="63">
        <f t="shared" si="277"/>
        <v>0.12380952380952381</v>
      </c>
      <c r="N2368" s="42" t="str">
        <f>IFERROR(VLOOKUP(C2368, マスタ!$E$2:$G$33, 3, TRUE), "")</f>
        <v>繊維製品</v>
      </c>
      <c r="O2368" s="15" t="str">
        <f>IF(F2368 = "", "", TEXT( WORKDAY(TEXT(LEFT(F2368, FIND("(", F2368) - 1), "yyyy/mm/dd"), 1, マスタ!$A$2:$A$106), "yyyymmdd"))</f>
        <v>20171018</v>
      </c>
      <c r="P2368" s="16">
        <v>43026</v>
      </c>
      <c r="Q2368" s="56">
        <v>2067</v>
      </c>
      <c r="R2368" s="56">
        <v>2087</v>
      </c>
      <c r="S2368" s="56">
        <v>2057</v>
      </c>
      <c r="T2368" s="15" t="str">
        <f t="shared" si="278"/>
        <v>有</v>
      </c>
      <c r="U2368" s="15" t="str">
        <f t="shared" si="279"/>
        <v>無</v>
      </c>
      <c r="V2368" s="67">
        <f t="shared" si="280"/>
        <v>-4.8146364949446241E-3</v>
      </c>
      <c r="W2368" s="17" t="s">
        <v>967</v>
      </c>
      <c r="X2368" s="46">
        <v>19</v>
      </c>
      <c r="Y2368" s="71">
        <f t="shared" si="281"/>
        <v>9.1478093403948009</v>
      </c>
      <c r="Z2368" s="72">
        <v>2067</v>
      </c>
      <c r="AA2368" s="72">
        <v>2071</v>
      </c>
      <c r="AB2368" s="72">
        <v>2061</v>
      </c>
      <c r="AC2368" s="72">
        <v>2067</v>
      </c>
      <c r="AD2368" s="72">
        <v>3300</v>
      </c>
      <c r="AE2368" s="72">
        <v>2071</v>
      </c>
      <c r="AF2368" s="72">
        <v>2071</v>
      </c>
      <c r="AG2368" s="72">
        <v>2069</v>
      </c>
      <c r="AH2368" s="72">
        <v>2069</v>
      </c>
      <c r="AI2368" s="72">
        <v>400</v>
      </c>
      <c r="AJ2368" s="72">
        <v>2070</v>
      </c>
      <c r="AK2368" s="72">
        <v>2072</v>
      </c>
      <c r="AL2368" s="72">
        <v>2070</v>
      </c>
      <c r="AM2368" s="72">
        <v>2072</v>
      </c>
      <c r="AN2368" s="72">
        <v>600</v>
      </c>
      <c r="AO2368" s="72">
        <v>2073</v>
      </c>
      <c r="AP2368" s="72">
        <v>2087</v>
      </c>
      <c r="AQ2368" s="72">
        <v>2073</v>
      </c>
      <c r="AR2368" s="72">
        <v>2087</v>
      </c>
      <c r="AS2368" s="72">
        <v>2300</v>
      </c>
      <c r="AT2368" s="72">
        <v>2086</v>
      </c>
      <c r="AU2368" s="72">
        <v>2087</v>
      </c>
      <c r="AV2368" s="72">
        <v>2086</v>
      </c>
      <c r="AW2368" s="72">
        <v>2086</v>
      </c>
      <c r="AX2368" s="72">
        <v>900</v>
      </c>
      <c r="AY2368" s="72">
        <v>2080</v>
      </c>
      <c r="AZ2368" s="72">
        <v>2080</v>
      </c>
      <c r="BA2368" s="72">
        <v>2079</v>
      </c>
      <c r="BB2368" s="72">
        <v>2079</v>
      </c>
      <c r="BC2368" s="72">
        <v>300</v>
      </c>
    </row>
    <row r="2369" spans="1:55" s="72" customFormat="1" ht="15">
      <c r="A2369" s="15" t="s">
        <v>18</v>
      </c>
      <c r="B2369" s="30">
        <v>24</v>
      </c>
      <c r="C2369" s="30">
        <v>6101</v>
      </c>
      <c r="D2369" s="10" t="s">
        <v>1295</v>
      </c>
      <c r="E2369" s="15" t="s">
        <v>20</v>
      </c>
      <c r="F2369" s="15" t="s">
        <v>1300</v>
      </c>
      <c r="G2369" s="50">
        <v>1149</v>
      </c>
      <c r="H2369" s="50">
        <v>43</v>
      </c>
      <c r="I2369" s="58">
        <v>3.8899999999999997E-2</v>
      </c>
      <c r="J2369" s="50">
        <v>4035000</v>
      </c>
      <c r="K2369" s="50">
        <v>1171</v>
      </c>
      <c r="L2369" s="53">
        <v>1097</v>
      </c>
      <c r="M2369" s="63">
        <f t="shared" si="277"/>
        <v>0.29729729729729731</v>
      </c>
      <c r="N2369" s="42" t="str">
        <f>IFERROR(VLOOKUP(C2369, マスタ!$E$2:$G$33, 3, TRUE), "")</f>
        <v>機械</v>
      </c>
      <c r="O2369" s="15" t="str">
        <f>IF(F2369 = "", "", TEXT( WORKDAY(TEXT(LEFT(F2369, FIND("(", F2369) - 1), "yyyy/mm/dd"), 1, マスタ!$A$2:$A$106), "yyyymmdd"))</f>
        <v>20171018</v>
      </c>
      <c r="P2369" s="16">
        <v>43026</v>
      </c>
      <c r="Q2369" s="56">
        <v>1149</v>
      </c>
      <c r="R2369" s="56">
        <v>1189</v>
      </c>
      <c r="S2369" s="56">
        <v>1141</v>
      </c>
      <c r="T2369" s="15" t="str">
        <f t="shared" si="278"/>
        <v>有</v>
      </c>
      <c r="U2369" s="15" t="str">
        <f t="shared" si="279"/>
        <v>無</v>
      </c>
      <c r="V2369" s="67">
        <f t="shared" si="280"/>
        <v>0</v>
      </c>
      <c r="W2369" s="17" t="s">
        <v>967</v>
      </c>
      <c r="X2369" s="46">
        <v>11</v>
      </c>
      <c r="Y2369" s="71">
        <f t="shared" si="281"/>
        <v>9.5735422106179282</v>
      </c>
      <c r="Z2369" s="72">
        <v>1149</v>
      </c>
      <c r="AA2369" s="72">
        <v>1152</v>
      </c>
      <c r="AB2369" s="72">
        <v>1141</v>
      </c>
      <c r="AC2369" s="72">
        <v>1146</v>
      </c>
      <c r="AD2369" s="72">
        <v>209000</v>
      </c>
      <c r="AE2369" s="72">
        <v>1146</v>
      </c>
      <c r="AF2369" s="72">
        <v>1165</v>
      </c>
      <c r="AG2369" s="72">
        <v>1144</v>
      </c>
      <c r="AH2369" s="72">
        <v>1165</v>
      </c>
      <c r="AI2369" s="72">
        <v>101000</v>
      </c>
      <c r="AJ2369" s="72">
        <v>1166</v>
      </c>
      <c r="AK2369" s="72">
        <v>1170</v>
      </c>
      <c r="AL2369" s="72">
        <v>1164</v>
      </c>
      <c r="AM2369" s="72">
        <v>1169</v>
      </c>
      <c r="AN2369" s="72">
        <v>94000</v>
      </c>
      <c r="AO2369" s="72">
        <v>1168</v>
      </c>
      <c r="AP2369" s="72">
        <v>1170</v>
      </c>
      <c r="AQ2369" s="72">
        <v>1156</v>
      </c>
      <c r="AR2369" s="72">
        <v>1157</v>
      </c>
      <c r="AS2369" s="72">
        <v>111000</v>
      </c>
      <c r="AT2369" s="72">
        <v>1158</v>
      </c>
      <c r="AU2369" s="72">
        <v>1161</v>
      </c>
      <c r="AV2369" s="72">
        <v>1156</v>
      </c>
      <c r="AW2369" s="72">
        <v>1160</v>
      </c>
      <c r="AX2369" s="72">
        <v>58000</v>
      </c>
      <c r="AY2369" s="72">
        <v>1160</v>
      </c>
      <c r="AZ2369" s="72">
        <v>1166</v>
      </c>
      <c r="BA2369" s="72">
        <v>1158</v>
      </c>
      <c r="BB2369" s="72">
        <v>1166</v>
      </c>
      <c r="BC2369" s="72">
        <v>70000</v>
      </c>
    </row>
    <row r="2370" spans="1:55" s="72" customFormat="1" ht="15">
      <c r="A2370" s="15" t="s">
        <v>18</v>
      </c>
      <c r="B2370" s="30">
        <v>25</v>
      </c>
      <c r="C2370" s="30">
        <v>4112</v>
      </c>
      <c r="D2370" s="10" t="s">
        <v>173</v>
      </c>
      <c r="E2370" s="15" t="s">
        <v>20</v>
      </c>
      <c r="F2370" s="15" t="s">
        <v>1300</v>
      </c>
      <c r="G2370" s="50">
        <v>7510</v>
      </c>
      <c r="H2370" s="50">
        <v>280</v>
      </c>
      <c r="I2370" s="58">
        <v>3.8699999999999998E-2</v>
      </c>
      <c r="J2370" s="50">
        <v>219000</v>
      </c>
      <c r="K2370" s="50">
        <v>7550</v>
      </c>
      <c r="L2370" s="53">
        <v>7250</v>
      </c>
      <c r="M2370" s="63">
        <f t="shared" si="277"/>
        <v>0.13333333333333333</v>
      </c>
      <c r="N2370" s="42" t="str">
        <f>IFERROR(VLOOKUP(C2370, マスタ!$E$2:$G$33, 3, TRUE), "")</f>
        <v>化学・医薬品</v>
      </c>
      <c r="O2370" s="15" t="str">
        <f>IF(F2370 = "", "", TEXT( WORKDAY(TEXT(LEFT(F2370, FIND("(", F2370) - 1), "yyyy/mm/dd"), 1, マスタ!$A$2:$A$106), "yyyymmdd"))</f>
        <v>20171018</v>
      </c>
      <c r="P2370" s="16">
        <v>43026</v>
      </c>
      <c r="Q2370" s="56">
        <v>7500</v>
      </c>
      <c r="R2370" s="56">
        <v>7500</v>
      </c>
      <c r="S2370" s="56">
        <v>7280</v>
      </c>
      <c r="T2370" s="15" t="str">
        <f t="shared" si="278"/>
        <v>無</v>
      </c>
      <c r="U2370" s="15" t="str">
        <f t="shared" si="279"/>
        <v>有</v>
      </c>
      <c r="V2370" s="67">
        <f t="shared" si="280"/>
        <v>-1.3315579227696217E-3</v>
      </c>
      <c r="W2370" s="17" t="s">
        <v>966</v>
      </c>
      <c r="X2370" s="46">
        <v>-75</v>
      </c>
      <c r="Y2370" s="71">
        <f t="shared" si="281"/>
        <v>-9.9866844207723027</v>
      </c>
      <c r="Z2370" s="72">
        <v>7500</v>
      </c>
      <c r="AA2370" s="72">
        <v>7500</v>
      </c>
      <c r="AB2370" s="72">
        <v>7400</v>
      </c>
      <c r="AC2370" s="72">
        <v>7410</v>
      </c>
      <c r="AD2370" s="72">
        <v>15200</v>
      </c>
      <c r="AE2370" s="72">
        <v>7410</v>
      </c>
      <c r="AF2370" s="72">
        <v>7420</v>
      </c>
      <c r="AG2370" s="72">
        <v>7350</v>
      </c>
      <c r="AH2370" s="72">
        <v>7350</v>
      </c>
      <c r="AI2370" s="72">
        <v>13500</v>
      </c>
      <c r="AJ2370" s="72">
        <v>7370</v>
      </c>
      <c r="AK2370" s="72">
        <v>7370</v>
      </c>
      <c r="AL2370" s="72">
        <v>7300</v>
      </c>
      <c r="AM2370" s="72">
        <v>7310</v>
      </c>
      <c r="AN2370" s="72">
        <v>14800</v>
      </c>
      <c r="AO2370" s="72">
        <v>7310</v>
      </c>
      <c r="AP2370" s="72">
        <v>7320</v>
      </c>
      <c r="AQ2370" s="72">
        <v>7280</v>
      </c>
      <c r="AR2370" s="72">
        <v>7320</v>
      </c>
      <c r="AS2370" s="72">
        <v>16400</v>
      </c>
      <c r="AT2370" s="72">
        <v>7310</v>
      </c>
      <c r="AU2370" s="72">
        <v>7310</v>
      </c>
      <c r="AV2370" s="72">
        <v>7280</v>
      </c>
      <c r="AW2370" s="72">
        <v>7300</v>
      </c>
      <c r="AX2370" s="72">
        <v>8900</v>
      </c>
      <c r="AY2370" s="72">
        <v>7290</v>
      </c>
      <c r="AZ2370" s="72">
        <v>7310</v>
      </c>
      <c r="BA2370" s="72">
        <v>7280</v>
      </c>
      <c r="BB2370" s="72">
        <v>7310</v>
      </c>
      <c r="BC2370" s="72">
        <v>4200</v>
      </c>
    </row>
    <row r="2371" spans="1:55" s="72" customFormat="1" ht="15">
      <c r="A2371" s="15" t="s">
        <v>18</v>
      </c>
      <c r="B2371" s="30">
        <v>26</v>
      </c>
      <c r="C2371" s="30">
        <v>5476</v>
      </c>
      <c r="D2371" s="10" t="s">
        <v>1304</v>
      </c>
      <c r="E2371" s="15" t="s">
        <v>20</v>
      </c>
      <c r="F2371" s="15" t="s">
        <v>1300</v>
      </c>
      <c r="G2371" s="50">
        <v>1002</v>
      </c>
      <c r="H2371" s="50">
        <v>36</v>
      </c>
      <c r="I2371" s="58">
        <v>3.73E-2</v>
      </c>
      <c r="J2371" s="50">
        <v>219700</v>
      </c>
      <c r="K2371" s="50">
        <v>1011</v>
      </c>
      <c r="L2371" s="53">
        <v>975</v>
      </c>
      <c r="M2371" s="63">
        <f t="shared" si="277"/>
        <v>0.25</v>
      </c>
      <c r="N2371" s="42" t="str">
        <f>IFERROR(VLOOKUP(C2371, マスタ!$E$2:$G$33, 3, TRUE), "")</f>
        <v>鉄鋼</v>
      </c>
      <c r="O2371" s="15" t="str">
        <f>IF(F2371 = "", "", TEXT( WORKDAY(TEXT(LEFT(F2371, FIND("(", F2371) - 1), "yyyy/mm/dd"), 1, マスタ!$A$2:$A$106), "yyyymmdd"))</f>
        <v>20171018</v>
      </c>
      <c r="P2371" s="16">
        <v>43026</v>
      </c>
      <c r="Q2371" s="56">
        <v>999</v>
      </c>
      <c r="R2371" s="56">
        <v>999</v>
      </c>
      <c r="S2371" s="56">
        <v>971</v>
      </c>
      <c r="T2371" s="15" t="str">
        <f t="shared" si="278"/>
        <v>無</v>
      </c>
      <c r="U2371" s="15" t="str">
        <f t="shared" si="279"/>
        <v>有</v>
      </c>
      <c r="V2371" s="67">
        <f t="shared" si="280"/>
        <v>-2.9940119760478723E-3</v>
      </c>
      <c r="W2371" s="17" t="s">
        <v>966</v>
      </c>
      <c r="X2371" s="46">
        <v>-10</v>
      </c>
      <c r="Y2371" s="71">
        <f t="shared" si="281"/>
        <v>-9.9800399201596814</v>
      </c>
      <c r="Z2371" s="72">
        <v>999</v>
      </c>
      <c r="AA2371" s="72">
        <v>999</v>
      </c>
      <c r="AB2371" s="72">
        <v>991</v>
      </c>
      <c r="AC2371" s="72">
        <v>992</v>
      </c>
      <c r="AD2371" s="72">
        <v>11700</v>
      </c>
      <c r="AE2371" s="72">
        <v>992</v>
      </c>
      <c r="AF2371" s="72">
        <v>992</v>
      </c>
      <c r="AG2371" s="72">
        <v>976</v>
      </c>
      <c r="AH2371" s="72">
        <v>979</v>
      </c>
      <c r="AI2371" s="72">
        <v>11000</v>
      </c>
      <c r="AJ2371" s="72">
        <v>980</v>
      </c>
      <c r="AK2371" s="72">
        <v>982</v>
      </c>
      <c r="AL2371" s="72">
        <v>978</v>
      </c>
      <c r="AM2371" s="72">
        <v>981</v>
      </c>
      <c r="AN2371" s="72">
        <v>2200</v>
      </c>
      <c r="AO2371" s="72">
        <v>982</v>
      </c>
      <c r="AP2371" s="72">
        <v>982</v>
      </c>
      <c r="AQ2371" s="72">
        <v>981</v>
      </c>
      <c r="AR2371" s="72">
        <v>981</v>
      </c>
      <c r="AS2371" s="72">
        <v>1300</v>
      </c>
      <c r="AT2371" s="72">
        <v>980</v>
      </c>
      <c r="AU2371" s="72">
        <v>980</v>
      </c>
      <c r="AV2371" s="72">
        <v>975</v>
      </c>
      <c r="AW2371" s="72">
        <v>975</v>
      </c>
      <c r="AX2371" s="72">
        <v>5000</v>
      </c>
      <c r="AY2371" s="72">
        <v>977</v>
      </c>
      <c r="AZ2371" s="72">
        <v>979</v>
      </c>
      <c r="BA2371" s="72">
        <v>976</v>
      </c>
      <c r="BB2371" s="72">
        <v>979</v>
      </c>
      <c r="BC2371" s="72">
        <v>800</v>
      </c>
    </row>
    <row r="2372" spans="1:55" s="72" customFormat="1" ht="15">
      <c r="A2372" s="15" t="s">
        <v>18</v>
      </c>
      <c r="B2372" s="30">
        <v>27</v>
      </c>
      <c r="C2372" s="30">
        <v>6395</v>
      </c>
      <c r="D2372" s="10" t="s">
        <v>1305</v>
      </c>
      <c r="E2372" s="15" t="s">
        <v>20</v>
      </c>
      <c r="F2372" s="15" t="s">
        <v>1300</v>
      </c>
      <c r="G2372" s="50">
        <v>1417</v>
      </c>
      <c r="H2372" s="50">
        <v>50</v>
      </c>
      <c r="I2372" s="58">
        <v>3.6600000000000001E-2</v>
      </c>
      <c r="J2372" s="50">
        <v>1610200</v>
      </c>
      <c r="K2372" s="50">
        <v>1437</v>
      </c>
      <c r="L2372" s="53">
        <v>1389</v>
      </c>
      <c r="M2372" s="63">
        <f t="shared" si="277"/>
        <v>0.41666666666666669</v>
      </c>
      <c r="N2372" s="42" t="str">
        <f>IFERROR(VLOOKUP(C2372, マスタ!$E$2:$G$33, 3, TRUE), "")</f>
        <v>機械</v>
      </c>
      <c r="O2372" s="15" t="str">
        <f>IF(F2372 = "", "", TEXT( WORKDAY(TEXT(LEFT(F2372, FIND("(", F2372) - 1), "yyyy/mm/dd"), 1, マスタ!$A$2:$A$106), "yyyymmdd"))</f>
        <v>20171018</v>
      </c>
      <c r="P2372" s="16">
        <v>43026</v>
      </c>
      <c r="Q2372" s="56">
        <v>1409</v>
      </c>
      <c r="R2372" s="56">
        <v>1424</v>
      </c>
      <c r="S2372" s="56">
        <v>1402</v>
      </c>
      <c r="T2372" s="15" t="str">
        <f t="shared" si="278"/>
        <v>有</v>
      </c>
      <c r="U2372" s="15" t="str">
        <f t="shared" si="279"/>
        <v>無</v>
      </c>
      <c r="V2372" s="67">
        <f t="shared" si="280"/>
        <v>-5.6457304163726185E-3</v>
      </c>
      <c r="W2372" s="17" t="s">
        <v>967</v>
      </c>
      <c r="X2372" s="46">
        <v>5</v>
      </c>
      <c r="Y2372" s="71">
        <f t="shared" si="281"/>
        <v>3.5285815102328866</v>
      </c>
      <c r="Z2372" s="72">
        <v>1409</v>
      </c>
      <c r="AA2372" s="72">
        <v>1414</v>
      </c>
      <c r="AB2372" s="72">
        <v>1402</v>
      </c>
      <c r="AC2372" s="72">
        <v>1413</v>
      </c>
      <c r="AD2372" s="72">
        <v>77900</v>
      </c>
      <c r="AE2372" s="72">
        <v>1414</v>
      </c>
      <c r="AF2372" s="72">
        <v>1416</v>
      </c>
      <c r="AG2372" s="72">
        <v>1410</v>
      </c>
      <c r="AH2372" s="72">
        <v>1413</v>
      </c>
      <c r="AI2372" s="72">
        <v>41400</v>
      </c>
      <c r="AJ2372" s="72">
        <v>1414</v>
      </c>
      <c r="AK2372" s="72">
        <v>1414</v>
      </c>
      <c r="AL2372" s="72">
        <v>1409</v>
      </c>
      <c r="AM2372" s="72">
        <v>1414</v>
      </c>
      <c r="AN2372" s="72">
        <v>21700</v>
      </c>
      <c r="AO2372" s="72">
        <v>1414</v>
      </c>
      <c r="AP2372" s="72">
        <v>1414</v>
      </c>
      <c r="AQ2372" s="72">
        <v>1409</v>
      </c>
      <c r="AR2372" s="72">
        <v>1411</v>
      </c>
      <c r="AS2372" s="72">
        <v>19200</v>
      </c>
      <c r="AT2372" s="72">
        <v>1412</v>
      </c>
      <c r="AU2372" s="72">
        <v>1414</v>
      </c>
      <c r="AV2372" s="72">
        <v>1411</v>
      </c>
      <c r="AW2372" s="72">
        <v>1414</v>
      </c>
      <c r="AX2372" s="72">
        <v>10100</v>
      </c>
      <c r="AY2372" s="72">
        <v>1413</v>
      </c>
      <c r="AZ2372" s="72">
        <v>1414</v>
      </c>
      <c r="BA2372" s="72">
        <v>1412</v>
      </c>
      <c r="BB2372" s="72">
        <v>1414</v>
      </c>
      <c r="BC2372" s="72">
        <v>7500</v>
      </c>
    </row>
    <row r="2373" spans="1:55" s="72" customFormat="1" ht="15">
      <c r="A2373" s="15" t="s">
        <v>18</v>
      </c>
      <c r="B2373" s="30">
        <v>29</v>
      </c>
      <c r="C2373" s="30">
        <v>7591</v>
      </c>
      <c r="D2373" s="10" t="s">
        <v>514</v>
      </c>
      <c r="E2373" s="15" t="s">
        <v>20</v>
      </c>
      <c r="F2373" s="15" t="s">
        <v>1300</v>
      </c>
      <c r="G2373" s="50">
        <v>2469</v>
      </c>
      <c r="H2373" s="50">
        <v>84</v>
      </c>
      <c r="I2373" s="58">
        <v>3.5200000000000002E-2</v>
      </c>
      <c r="J2373" s="50">
        <v>67700</v>
      </c>
      <c r="K2373" s="50">
        <v>2488</v>
      </c>
      <c r="L2373" s="53">
        <v>2388</v>
      </c>
      <c r="M2373" s="63">
        <f t="shared" si="277"/>
        <v>0.19</v>
      </c>
      <c r="N2373" s="42" t="str">
        <f>IFERROR(VLOOKUP(C2373, マスタ!$E$2:$G$33, 3, TRUE), "")</f>
        <v>75</v>
      </c>
      <c r="O2373" s="15" t="str">
        <f>IF(F2373 = "", "", TEXT( WORKDAY(TEXT(LEFT(F2373, FIND("(", F2373) - 1), "yyyy/mm/dd"), 1, マスタ!$A$2:$A$106), "yyyymmdd"))</f>
        <v>20171018</v>
      </c>
      <c r="P2373" s="16">
        <v>43026</v>
      </c>
      <c r="Q2373" s="56">
        <v>2485</v>
      </c>
      <c r="R2373" s="56">
        <v>2489</v>
      </c>
      <c r="S2373" s="56">
        <v>2364</v>
      </c>
      <c r="T2373" s="15" t="str">
        <f t="shared" si="278"/>
        <v>無</v>
      </c>
      <c r="U2373" s="15" t="str">
        <f t="shared" si="279"/>
        <v>有</v>
      </c>
      <c r="V2373" s="67">
        <f t="shared" si="280"/>
        <v>6.4803564196029839E-3</v>
      </c>
      <c r="W2373" s="17" t="s">
        <v>966</v>
      </c>
      <c r="X2373" s="46">
        <v>-24</v>
      </c>
      <c r="Y2373" s="71">
        <f t="shared" si="281"/>
        <v>-9.7205346294046162</v>
      </c>
      <c r="Z2373" s="72">
        <v>2485</v>
      </c>
      <c r="AA2373" s="72">
        <v>2489</v>
      </c>
      <c r="AB2373" s="72">
        <v>2473</v>
      </c>
      <c r="AC2373" s="72">
        <v>2485</v>
      </c>
      <c r="AD2373" s="72">
        <v>7900</v>
      </c>
      <c r="AE2373" s="72">
        <v>2486</v>
      </c>
      <c r="AF2373" s="72">
        <v>2486</v>
      </c>
      <c r="AG2373" s="72">
        <v>2475</v>
      </c>
      <c r="AH2373" s="72">
        <v>2477</v>
      </c>
      <c r="AI2373" s="72">
        <v>2300</v>
      </c>
      <c r="AJ2373" s="72">
        <v>2475</v>
      </c>
      <c r="AK2373" s="72">
        <v>2475</v>
      </c>
      <c r="AL2373" s="72">
        <v>2442</v>
      </c>
      <c r="AM2373" s="72">
        <v>2445</v>
      </c>
      <c r="AN2373" s="72">
        <v>6300</v>
      </c>
      <c r="AO2373" s="72">
        <v>2445</v>
      </c>
      <c r="AP2373" s="72">
        <v>2451</v>
      </c>
      <c r="AQ2373" s="72">
        <v>2445</v>
      </c>
      <c r="AR2373" s="72">
        <v>2451</v>
      </c>
      <c r="AS2373" s="72">
        <v>700</v>
      </c>
      <c r="AT2373" s="72">
        <v>2448</v>
      </c>
      <c r="AU2373" s="72">
        <v>2451</v>
      </c>
      <c r="AV2373" s="72">
        <v>2446</v>
      </c>
      <c r="AW2373" s="72">
        <v>2451</v>
      </c>
      <c r="AX2373" s="72">
        <v>1200</v>
      </c>
      <c r="AY2373" s="72">
        <v>2457</v>
      </c>
      <c r="AZ2373" s="72">
        <v>2457</v>
      </c>
      <c r="BA2373" s="72">
        <v>2454</v>
      </c>
      <c r="BB2373" s="72">
        <v>2454</v>
      </c>
      <c r="BC2373" s="72">
        <v>300</v>
      </c>
    </row>
    <row r="2374" spans="1:55" s="72" customFormat="1" ht="15">
      <c r="A2374" s="15" t="s">
        <v>18</v>
      </c>
      <c r="B2374" s="30">
        <v>30</v>
      </c>
      <c r="C2374" s="30">
        <v>7740</v>
      </c>
      <c r="D2374" s="10" t="s">
        <v>1050</v>
      </c>
      <c r="E2374" s="15" t="s">
        <v>20</v>
      </c>
      <c r="F2374" s="15" t="s">
        <v>1300</v>
      </c>
      <c r="G2374" s="50">
        <v>2217</v>
      </c>
      <c r="H2374" s="50">
        <v>74</v>
      </c>
      <c r="I2374" s="58">
        <v>3.4500000000000003E-2</v>
      </c>
      <c r="J2374" s="50">
        <v>179000</v>
      </c>
      <c r="K2374" s="50">
        <v>2220</v>
      </c>
      <c r="L2374" s="53">
        <v>2145</v>
      </c>
      <c r="M2374" s="63">
        <f t="shared" si="277"/>
        <v>0.04</v>
      </c>
      <c r="N2374" s="42" t="str">
        <f>IFERROR(VLOOKUP(C2374, マスタ!$E$2:$G$33, 3, TRUE), "")</f>
        <v>精密機械</v>
      </c>
      <c r="O2374" s="15" t="str">
        <f>IF(F2374 = "", "", TEXT( WORKDAY(TEXT(LEFT(F2374, FIND("(", F2374) - 1), "yyyy/mm/dd"), 1, マスタ!$A$2:$A$106), "yyyymmdd"))</f>
        <v>20171018</v>
      </c>
      <c r="P2374" s="16">
        <v>43026</v>
      </c>
      <c r="Q2374" s="56">
        <v>2232</v>
      </c>
      <c r="R2374" s="56">
        <v>2238</v>
      </c>
      <c r="S2374" s="56">
        <v>2186</v>
      </c>
      <c r="T2374" s="15" t="str">
        <f t="shared" si="278"/>
        <v>無</v>
      </c>
      <c r="U2374" s="15" t="str">
        <f t="shared" si="279"/>
        <v>有</v>
      </c>
      <c r="V2374" s="67">
        <f t="shared" si="280"/>
        <v>6.7658998646820123E-3</v>
      </c>
      <c r="W2374" s="17" t="s">
        <v>966</v>
      </c>
      <c r="X2374" s="46">
        <v>-22</v>
      </c>
      <c r="Y2374" s="71">
        <f t="shared" si="281"/>
        <v>-9.9233198015336033</v>
      </c>
      <c r="Z2374" s="72">
        <v>2232</v>
      </c>
      <c r="AA2374" s="72">
        <v>2238</v>
      </c>
      <c r="AB2374" s="72">
        <v>2221</v>
      </c>
      <c r="AC2374" s="72">
        <v>2223</v>
      </c>
      <c r="AD2374" s="72">
        <v>10800</v>
      </c>
      <c r="AE2374" s="72">
        <v>2225</v>
      </c>
      <c r="AF2374" s="72">
        <v>2225</v>
      </c>
      <c r="AG2374" s="72">
        <v>2216</v>
      </c>
      <c r="AH2374" s="72">
        <v>2218</v>
      </c>
      <c r="AI2374" s="72">
        <v>2700</v>
      </c>
      <c r="AJ2374" s="72">
        <v>2216</v>
      </c>
      <c r="AK2374" s="72">
        <v>2216</v>
      </c>
      <c r="AL2374" s="72">
        <v>2210</v>
      </c>
      <c r="AM2374" s="72">
        <v>2210</v>
      </c>
      <c r="AN2374" s="72">
        <v>2600</v>
      </c>
      <c r="AO2374" s="72">
        <v>2205</v>
      </c>
      <c r="AP2374" s="72">
        <v>2208</v>
      </c>
      <c r="AQ2374" s="72">
        <v>2202</v>
      </c>
      <c r="AR2374" s="72">
        <v>2208</v>
      </c>
      <c r="AS2374" s="72">
        <v>1700</v>
      </c>
      <c r="AT2374" s="72">
        <v>2208</v>
      </c>
      <c r="AU2374" s="72">
        <v>2208</v>
      </c>
      <c r="AV2374" s="72">
        <v>2206</v>
      </c>
      <c r="AW2374" s="72">
        <v>2206</v>
      </c>
      <c r="AX2374" s="72">
        <v>300</v>
      </c>
      <c r="AY2374" s="72">
        <v>2207</v>
      </c>
      <c r="AZ2374" s="72">
        <v>2207</v>
      </c>
      <c r="BA2374" s="72">
        <v>2207</v>
      </c>
      <c r="BB2374" s="72">
        <v>2207</v>
      </c>
      <c r="BC2374" s="72">
        <v>100</v>
      </c>
    </row>
    <row r="2375" spans="1:55" s="72" customFormat="1" ht="15">
      <c r="A2375" s="15" t="s">
        <v>1315</v>
      </c>
      <c r="B2375" s="30">
        <v>31</v>
      </c>
      <c r="C2375" s="30">
        <v>1515</v>
      </c>
      <c r="D2375" s="10" t="s">
        <v>575</v>
      </c>
      <c r="E2375" s="15" t="s">
        <v>20</v>
      </c>
      <c r="F2375" s="15" t="s">
        <v>1300</v>
      </c>
      <c r="G2375" s="50">
        <v>8280</v>
      </c>
      <c r="H2375" s="50">
        <v>270</v>
      </c>
      <c r="I2375" s="58">
        <v>3.3700000000000001E-2</v>
      </c>
      <c r="J2375" s="50">
        <v>35400</v>
      </c>
      <c r="K2375" s="50">
        <v>8280</v>
      </c>
      <c r="L2375" s="53">
        <v>7970</v>
      </c>
      <c r="M2375" s="63">
        <f t="shared" si="277"/>
        <v>0</v>
      </c>
      <c r="N2375" s="42" t="str">
        <f>IFERROR(VLOOKUP(C2375, マスタ!$E$2:$G$33, 3, TRUE), "")</f>
        <v>鉱業</v>
      </c>
      <c r="O2375" s="15" t="str">
        <f>IF(F2375 = "", "", TEXT( WORKDAY(TEXT(LEFT(F2375, FIND("(", F2375) - 1), "yyyy/mm/dd"), 1, マスタ!$A$2:$A$106), "yyyymmdd"))</f>
        <v>20171018</v>
      </c>
      <c r="P2375" s="16">
        <v>43026</v>
      </c>
      <c r="Q2375" s="56">
        <v>8310</v>
      </c>
      <c r="R2375" s="56">
        <v>8440</v>
      </c>
      <c r="S2375" s="56">
        <v>8130</v>
      </c>
      <c r="T2375" s="15" t="str">
        <f t="shared" si="278"/>
        <v>有</v>
      </c>
      <c r="U2375" s="15" t="str">
        <f t="shared" si="279"/>
        <v>有</v>
      </c>
      <c r="V2375" s="67">
        <f t="shared" si="280"/>
        <v>3.6231884057971175E-3</v>
      </c>
      <c r="W2375" s="17" t="s">
        <v>967</v>
      </c>
      <c r="X2375" s="46">
        <v>70</v>
      </c>
      <c r="Y2375" s="71">
        <f t="shared" si="281"/>
        <v>8.454106280193237</v>
      </c>
      <c r="Z2375" s="72">
        <v>8310</v>
      </c>
      <c r="AA2375" s="72">
        <v>8310</v>
      </c>
      <c r="AB2375" s="72">
        <v>8240</v>
      </c>
      <c r="AC2375" s="72">
        <v>8280</v>
      </c>
      <c r="AD2375" s="72">
        <v>5700</v>
      </c>
      <c r="AE2375" s="72">
        <v>8280</v>
      </c>
      <c r="AF2375" s="72">
        <v>8440</v>
      </c>
      <c r="AG2375" s="72">
        <v>8280</v>
      </c>
      <c r="AH2375" s="72">
        <v>8430</v>
      </c>
      <c r="AI2375" s="72">
        <v>3000</v>
      </c>
      <c r="AJ2375" s="72">
        <v>8410</v>
      </c>
      <c r="AK2375" s="72">
        <v>8410</v>
      </c>
      <c r="AL2375" s="72">
        <v>8370</v>
      </c>
      <c r="AM2375" s="72">
        <v>8410</v>
      </c>
      <c r="AN2375" s="72">
        <v>2700</v>
      </c>
      <c r="AS2375" s="72">
        <v>0</v>
      </c>
      <c r="AT2375" s="72">
        <v>8380</v>
      </c>
      <c r="AU2375" s="72">
        <v>8380</v>
      </c>
      <c r="AV2375" s="72">
        <v>8380</v>
      </c>
      <c r="AW2375" s="72">
        <v>8380</v>
      </c>
      <c r="AX2375" s="72">
        <v>100</v>
      </c>
      <c r="AY2375" s="72">
        <v>8370</v>
      </c>
      <c r="AZ2375" s="72">
        <v>8380</v>
      </c>
      <c r="BA2375" s="72">
        <v>8370</v>
      </c>
      <c r="BB2375" s="72">
        <v>8380</v>
      </c>
      <c r="BC2375" s="72">
        <v>800</v>
      </c>
    </row>
    <row r="2376" spans="1:55" s="72" customFormat="1" ht="15">
      <c r="A2376" s="15" t="s">
        <v>18</v>
      </c>
      <c r="B2376" s="30">
        <v>34</v>
      </c>
      <c r="C2376" s="30">
        <v>6258</v>
      </c>
      <c r="D2376" s="10" t="s">
        <v>126</v>
      </c>
      <c r="E2376" s="15" t="s">
        <v>20</v>
      </c>
      <c r="F2376" s="15" t="s">
        <v>1300</v>
      </c>
      <c r="G2376" s="50">
        <v>11880</v>
      </c>
      <c r="H2376" s="50">
        <v>380</v>
      </c>
      <c r="I2376" s="58">
        <v>3.3000000000000002E-2</v>
      </c>
      <c r="J2376" s="50">
        <v>340400</v>
      </c>
      <c r="K2376" s="50">
        <v>11900</v>
      </c>
      <c r="L2376" s="53">
        <v>11510</v>
      </c>
      <c r="M2376" s="63">
        <f t="shared" si="277"/>
        <v>5.128205128205128E-2</v>
      </c>
      <c r="N2376" s="42" t="str">
        <f>IFERROR(VLOOKUP(C2376, マスタ!$E$2:$G$33, 3, TRUE), "")</f>
        <v>機械</v>
      </c>
      <c r="O2376" s="15" t="str">
        <f>IF(F2376 = "", "", TEXT( WORKDAY(TEXT(LEFT(F2376, FIND("(", F2376) - 1), "yyyy/mm/dd"), 1, マスタ!$A$2:$A$106), "yyyymmdd"))</f>
        <v>20171018</v>
      </c>
      <c r="P2376" s="16">
        <v>43026</v>
      </c>
      <c r="Q2376" s="56">
        <v>11880</v>
      </c>
      <c r="R2376" s="56">
        <v>11940</v>
      </c>
      <c r="S2376" s="56">
        <v>11710</v>
      </c>
      <c r="T2376" s="15" t="str">
        <f t="shared" si="278"/>
        <v>無</v>
      </c>
      <c r="U2376" s="15" t="str">
        <f t="shared" si="279"/>
        <v>有</v>
      </c>
      <c r="V2376" s="67">
        <f t="shared" si="280"/>
        <v>0</v>
      </c>
      <c r="W2376" s="17" t="s">
        <v>966</v>
      </c>
      <c r="X2376" s="46">
        <v>-118</v>
      </c>
      <c r="Y2376" s="71">
        <f t="shared" si="281"/>
        <v>-9.9326599326599325</v>
      </c>
      <c r="Z2376" s="72">
        <v>11880</v>
      </c>
      <c r="AA2376" s="72">
        <v>11880</v>
      </c>
      <c r="AB2376" s="72">
        <v>11750</v>
      </c>
      <c r="AC2376" s="72">
        <v>11840</v>
      </c>
      <c r="AD2376" s="72">
        <v>18800</v>
      </c>
      <c r="AE2376" s="72">
        <v>11830</v>
      </c>
      <c r="AF2376" s="72">
        <v>11880</v>
      </c>
      <c r="AG2376" s="72">
        <v>11790</v>
      </c>
      <c r="AH2376" s="72">
        <v>11870</v>
      </c>
      <c r="AI2376" s="72">
        <v>8900</v>
      </c>
      <c r="AJ2376" s="72">
        <v>11870</v>
      </c>
      <c r="AK2376" s="72">
        <v>11940</v>
      </c>
      <c r="AL2376" s="72">
        <v>11850</v>
      </c>
      <c r="AM2376" s="72">
        <v>11880</v>
      </c>
      <c r="AN2376" s="72">
        <v>10500</v>
      </c>
      <c r="AO2376" s="72">
        <v>11870</v>
      </c>
      <c r="AP2376" s="72">
        <v>11870</v>
      </c>
      <c r="AQ2376" s="72">
        <v>11790</v>
      </c>
      <c r="AR2376" s="72">
        <v>11790</v>
      </c>
      <c r="AS2376" s="72">
        <v>7800</v>
      </c>
      <c r="AT2376" s="72">
        <v>11800</v>
      </c>
      <c r="AU2376" s="72">
        <v>11800</v>
      </c>
      <c r="AV2376" s="72">
        <v>11710</v>
      </c>
      <c r="AW2376" s="72">
        <v>11760</v>
      </c>
      <c r="AX2376" s="72">
        <v>9000</v>
      </c>
      <c r="AY2376" s="72">
        <v>11760</v>
      </c>
      <c r="AZ2376" s="72">
        <v>11770</v>
      </c>
      <c r="BA2376" s="72">
        <v>11720</v>
      </c>
      <c r="BB2376" s="72">
        <v>11750</v>
      </c>
      <c r="BC2376" s="72">
        <v>5500</v>
      </c>
    </row>
    <row r="2377" spans="1:55" s="72" customFormat="1" ht="27">
      <c r="A2377" s="15" t="s">
        <v>18</v>
      </c>
      <c r="B2377" s="30">
        <v>35</v>
      </c>
      <c r="C2377" s="30">
        <v>9843</v>
      </c>
      <c r="D2377" s="10" t="s">
        <v>328</v>
      </c>
      <c r="E2377" s="15" t="s">
        <v>20</v>
      </c>
      <c r="F2377" s="15" t="s">
        <v>1300</v>
      </c>
      <c r="G2377" s="50">
        <v>16520</v>
      </c>
      <c r="H2377" s="50">
        <v>520</v>
      </c>
      <c r="I2377" s="58">
        <v>3.2500000000000001E-2</v>
      </c>
      <c r="J2377" s="50">
        <v>875500</v>
      </c>
      <c r="K2377" s="50">
        <v>16540</v>
      </c>
      <c r="L2377" s="53">
        <v>15940</v>
      </c>
      <c r="M2377" s="63">
        <f t="shared" si="277"/>
        <v>3.3333333333333333E-2</v>
      </c>
      <c r="N2377" s="42" t="str">
        <f>IFERROR(VLOOKUP(C2377, マスタ!$E$2:$G$33, 3, TRUE), "")</f>
        <v>サービス</v>
      </c>
      <c r="O2377" s="15" t="str">
        <f>IF(F2377 = "", "", TEXT( WORKDAY(TEXT(LEFT(F2377, FIND("(", F2377) - 1), "yyyy/mm/dd"), 1, マスタ!$A$2:$A$106), "yyyymmdd"))</f>
        <v>20171018</v>
      </c>
      <c r="P2377" s="16">
        <v>43026</v>
      </c>
      <c r="Q2377" s="56">
        <v>16500</v>
      </c>
      <c r="R2377" s="56">
        <v>16520</v>
      </c>
      <c r="S2377" s="56">
        <v>16330</v>
      </c>
      <c r="T2377" s="15" t="str">
        <f t="shared" si="278"/>
        <v>無</v>
      </c>
      <c r="U2377" s="15" t="str">
        <f t="shared" si="279"/>
        <v>有</v>
      </c>
      <c r="V2377" s="67">
        <f t="shared" si="280"/>
        <v>-1.210653753026647E-3</v>
      </c>
      <c r="W2377" s="17" t="s">
        <v>969</v>
      </c>
      <c r="X2377" s="46">
        <v>-70</v>
      </c>
      <c r="Y2377" s="71">
        <f t="shared" si="281"/>
        <v>-4.2372881355932206</v>
      </c>
      <c r="Z2377" s="72">
        <v>16500</v>
      </c>
      <c r="AA2377" s="72">
        <v>16520</v>
      </c>
      <c r="AB2377" s="72">
        <v>16390</v>
      </c>
      <c r="AC2377" s="72">
        <v>16420</v>
      </c>
      <c r="AD2377" s="72">
        <v>39200</v>
      </c>
      <c r="AE2377" s="72">
        <v>16410</v>
      </c>
      <c r="AF2377" s="72">
        <v>16430</v>
      </c>
      <c r="AG2377" s="72">
        <v>16370</v>
      </c>
      <c r="AH2377" s="72">
        <v>16400</v>
      </c>
      <c r="AI2377" s="72">
        <v>13400</v>
      </c>
      <c r="AJ2377" s="72">
        <v>16400</v>
      </c>
      <c r="AK2377" s="72">
        <v>16450</v>
      </c>
      <c r="AL2377" s="72">
        <v>16390</v>
      </c>
      <c r="AM2377" s="72">
        <v>16430</v>
      </c>
      <c r="AN2377" s="72">
        <v>10300</v>
      </c>
      <c r="AO2377" s="72">
        <v>16430</v>
      </c>
      <c r="AP2377" s="72">
        <v>16460</v>
      </c>
      <c r="AQ2377" s="72">
        <v>16430</v>
      </c>
      <c r="AR2377" s="72">
        <v>16450</v>
      </c>
      <c r="AS2377" s="72">
        <v>6100</v>
      </c>
      <c r="AT2377" s="72">
        <v>16450</v>
      </c>
      <c r="AU2377" s="72">
        <v>16470</v>
      </c>
      <c r="AV2377" s="72">
        <v>16430</v>
      </c>
      <c r="AW2377" s="72">
        <v>16430</v>
      </c>
      <c r="AX2377" s="72">
        <v>4000</v>
      </c>
      <c r="AY2377" s="72">
        <v>16430</v>
      </c>
      <c r="AZ2377" s="72">
        <v>16440</v>
      </c>
      <c r="BA2377" s="72">
        <v>16420</v>
      </c>
      <c r="BB2377" s="72">
        <v>16420</v>
      </c>
      <c r="BC2377" s="72">
        <v>4700</v>
      </c>
    </row>
    <row r="2378" spans="1:55" s="72" customFormat="1" ht="15">
      <c r="A2378" s="15" t="s">
        <v>18</v>
      </c>
      <c r="B2378" s="30">
        <v>38</v>
      </c>
      <c r="C2378" s="30">
        <v>6203</v>
      </c>
      <c r="D2378" s="10" t="s">
        <v>1240</v>
      </c>
      <c r="E2378" s="15" t="s">
        <v>20</v>
      </c>
      <c r="F2378" s="15" t="s">
        <v>1300</v>
      </c>
      <c r="G2378" s="50">
        <v>2678</v>
      </c>
      <c r="H2378" s="50">
        <v>82</v>
      </c>
      <c r="I2378" s="58">
        <v>3.1600000000000003E-2</v>
      </c>
      <c r="J2378" s="50">
        <v>11705400</v>
      </c>
      <c r="K2378" s="50">
        <v>2876</v>
      </c>
      <c r="L2378" s="53">
        <v>2470</v>
      </c>
      <c r="M2378" s="63">
        <f t="shared" si="277"/>
        <v>0.48768472906403942</v>
      </c>
      <c r="N2378" s="42" t="str">
        <f>IFERROR(VLOOKUP(C2378, マスタ!$E$2:$G$33, 3, TRUE), "")</f>
        <v>機械</v>
      </c>
      <c r="O2378" s="15" t="str">
        <f>IF(F2378 = "", "", TEXT( WORKDAY(TEXT(LEFT(F2378, FIND("(", F2378) - 1), "yyyy/mm/dd"), 1, マスタ!$A$2:$A$106), "yyyymmdd"))</f>
        <v>20171018</v>
      </c>
      <c r="P2378" s="16">
        <v>43026</v>
      </c>
      <c r="Q2378" s="56">
        <v>2510</v>
      </c>
      <c r="R2378" s="56">
        <v>2645</v>
      </c>
      <c r="S2378" s="56">
        <v>2200</v>
      </c>
      <c r="T2378" s="15" t="str">
        <f t="shared" si="278"/>
        <v>有</v>
      </c>
      <c r="U2378" s="15" t="str">
        <f t="shared" si="279"/>
        <v>有</v>
      </c>
      <c r="V2378" s="67">
        <f t="shared" si="280"/>
        <v>-6.27333831217326E-2</v>
      </c>
      <c r="W2378" s="17" t="s">
        <v>968</v>
      </c>
      <c r="X2378" s="46">
        <v>53</v>
      </c>
      <c r="Y2378" s="71">
        <f t="shared" si="281"/>
        <v>19.790888722927559</v>
      </c>
      <c r="AD2378" s="72">
        <v>0</v>
      </c>
      <c r="AE2378" s="72">
        <v>2510</v>
      </c>
      <c r="AF2378" s="72">
        <v>2553</v>
      </c>
      <c r="AG2378" s="72">
        <v>2500</v>
      </c>
      <c r="AH2378" s="72">
        <v>2545</v>
      </c>
      <c r="AI2378" s="72">
        <v>310100</v>
      </c>
      <c r="AJ2378" s="72">
        <v>2549</v>
      </c>
      <c r="AK2378" s="72">
        <v>2628</v>
      </c>
      <c r="AL2378" s="72">
        <v>2512</v>
      </c>
      <c r="AM2378" s="72">
        <v>2616</v>
      </c>
      <c r="AN2378" s="72">
        <v>355800</v>
      </c>
      <c r="AO2378" s="72">
        <v>2616</v>
      </c>
      <c r="AP2378" s="72">
        <v>2637</v>
      </c>
      <c r="AQ2378" s="72">
        <v>2554</v>
      </c>
      <c r="AR2378" s="72">
        <v>2567</v>
      </c>
      <c r="AS2378" s="72">
        <v>228800</v>
      </c>
      <c r="AT2378" s="72">
        <v>2566</v>
      </c>
      <c r="AU2378" s="72">
        <v>2579</v>
      </c>
      <c r="AV2378" s="72">
        <v>2530</v>
      </c>
      <c r="AW2378" s="72">
        <v>2552</v>
      </c>
      <c r="AX2378" s="72">
        <v>143600</v>
      </c>
      <c r="AY2378" s="72">
        <v>2552</v>
      </c>
      <c r="AZ2378" s="72">
        <v>2565</v>
      </c>
      <c r="BA2378" s="72">
        <v>2540</v>
      </c>
      <c r="BB2378" s="72">
        <v>2561</v>
      </c>
      <c r="BC2378" s="72">
        <v>64900</v>
      </c>
    </row>
    <row r="2379" spans="1:55" s="72" customFormat="1" ht="40.5">
      <c r="A2379" s="15" t="s">
        <v>18</v>
      </c>
      <c r="B2379" s="30">
        <v>41</v>
      </c>
      <c r="C2379" s="30">
        <v>3387</v>
      </c>
      <c r="D2379" s="10" t="s">
        <v>224</v>
      </c>
      <c r="E2379" s="15" t="s">
        <v>20</v>
      </c>
      <c r="F2379" s="15" t="s">
        <v>1300</v>
      </c>
      <c r="G2379" s="50">
        <v>1137</v>
      </c>
      <c r="H2379" s="50">
        <v>34</v>
      </c>
      <c r="I2379" s="58">
        <v>3.0800000000000001E-2</v>
      </c>
      <c r="J2379" s="50">
        <v>1018600</v>
      </c>
      <c r="K2379" s="50">
        <v>1173</v>
      </c>
      <c r="L2379" s="53">
        <v>1133</v>
      </c>
      <c r="M2379" s="63">
        <f t="shared" si="277"/>
        <v>0.9</v>
      </c>
      <c r="N2379" s="42" t="str">
        <f>IFERROR(VLOOKUP(C2379, マスタ!$E$2:$G$33, 3, TRUE), "")</f>
        <v>繊維製品</v>
      </c>
      <c r="O2379" s="15" t="str">
        <f>IF(F2379 = "", "", TEXT( WORKDAY(TEXT(LEFT(F2379, FIND("(", F2379) - 1), "yyyy/mm/dd"), 1, マスタ!$A$2:$A$106), "yyyymmdd"))</f>
        <v>20171018</v>
      </c>
      <c r="P2379" s="16">
        <v>43026</v>
      </c>
      <c r="Q2379" s="56">
        <v>1150</v>
      </c>
      <c r="R2379" s="56">
        <v>1207</v>
      </c>
      <c r="S2379" s="56">
        <v>1148</v>
      </c>
      <c r="T2379" s="15" t="str">
        <f t="shared" si="278"/>
        <v>有</v>
      </c>
      <c r="U2379" s="15" t="str">
        <f t="shared" si="279"/>
        <v>無</v>
      </c>
      <c r="V2379" s="67">
        <f t="shared" si="280"/>
        <v>1.1433597185576128E-2</v>
      </c>
      <c r="W2379" s="17" t="s">
        <v>967</v>
      </c>
      <c r="X2379" s="46">
        <v>21</v>
      </c>
      <c r="Y2379" s="71">
        <f t="shared" si="281"/>
        <v>18.469656992084435</v>
      </c>
      <c r="Z2379" s="72">
        <v>1150</v>
      </c>
      <c r="AA2379" s="72">
        <v>1164</v>
      </c>
      <c r="AB2379" s="72">
        <v>1148</v>
      </c>
      <c r="AC2379" s="72">
        <v>1150</v>
      </c>
      <c r="AD2379" s="72">
        <v>102000</v>
      </c>
      <c r="AE2379" s="72">
        <v>1153</v>
      </c>
      <c r="AF2379" s="72">
        <v>1162</v>
      </c>
      <c r="AG2379" s="72">
        <v>1153</v>
      </c>
      <c r="AH2379" s="72">
        <v>1160</v>
      </c>
      <c r="AI2379" s="72">
        <v>11400</v>
      </c>
      <c r="AJ2379" s="72">
        <v>1160</v>
      </c>
      <c r="AK2379" s="72">
        <v>1160</v>
      </c>
      <c r="AL2379" s="72">
        <v>1158</v>
      </c>
      <c r="AM2379" s="72">
        <v>1159</v>
      </c>
      <c r="AN2379" s="72">
        <v>13900</v>
      </c>
      <c r="AO2379" s="72">
        <v>1158</v>
      </c>
      <c r="AP2379" s="72">
        <v>1168</v>
      </c>
      <c r="AQ2379" s="72">
        <v>1157</v>
      </c>
      <c r="AR2379" s="72">
        <v>1167</v>
      </c>
      <c r="AS2379" s="72">
        <v>26800</v>
      </c>
      <c r="AT2379" s="72">
        <v>1167</v>
      </c>
      <c r="AU2379" s="72">
        <v>1171</v>
      </c>
      <c r="AV2379" s="72">
        <v>1166</v>
      </c>
      <c r="AW2379" s="72">
        <v>1171</v>
      </c>
      <c r="AX2379" s="72">
        <v>54900</v>
      </c>
      <c r="AY2379" s="72">
        <v>1171</v>
      </c>
      <c r="AZ2379" s="72">
        <v>1180</v>
      </c>
      <c r="BA2379" s="72">
        <v>1171</v>
      </c>
      <c r="BB2379" s="72">
        <v>1177</v>
      </c>
      <c r="BC2379" s="72">
        <v>55100</v>
      </c>
    </row>
    <row r="2380" spans="1:55" s="72" customFormat="1" ht="15">
      <c r="A2380" s="15" t="s">
        <v>18</v>
      </c>
      <c r="B2380" s="30">
        <v>43</v>
      </c>
      <c r="C2380" s="30">
        <v>6277</v>
      </c>
      <c r="D2380" s="10" t="s">
        <v>925</v>
      </c>
      <c r="E2380" s="15" t="s">
        <v>20</v>
      </c>
      <c r="F2380" s="15" t="s">
        <v>1300</v>
      </c>
      <c r="G2380" s="50">
        <v>6240</v>
      </c>
      <c r="H2380" s="50">
        <v>180</v>
      </c>
      <c r="I2380" s="58">
        <v>2.9700000000000001E-2</v>
      </c>
      <c r="J2380" s="50">
        <v>57100</v>
      </c>
      <c r="K2380" s="50">
        <v>6260</v>
      </c>
      <c r="L2380" s="53">
        <v>6090</v>
      </c>
      <c r="M2380" s="63">
        <f t="shared" si="277"/>
        <v>0.11764705882352941</v>
      </c>
      <c r="N2380" s="42" t="str">
        <f>IFERROR(VLOOKUP(C2380, マスタ!$E$2:$G$33, 3, TRUE), "")</f>
        <v>機械</v>
      </c>
      <c r="O2380" s="15" t="str">
        <f>IF(F2380 = "", "", TEXT( WORKDAY(TEXT(LEFT(F2380, FIND("(", F2380) - 1), "yyyy/mm/dd"), 1, マスタ!$A$2:$A$106), "yyyymmdd"))</f>
        <v>20171018</v>
      </c>
      <c r="P2380" s="16">
        <v>43026</v>
      </c>
      <c r="Q2380" s="56">
        <v>6140</v>
      </c>
      <c r="R2380" s="56">
        <v>6260</v>
      </c>
      <c r="S2380" s="56">
        <v>6080</v>
      </c>
      <c r="T2380" s="15" t="str">
        <f t="shared" si="278"/>
        <v>有</v>
      </c>
      <c r="U2380" s="15" t="str">
        <f t="shared" si="279"/>
        <v>無</v>
      </c>
      <c r="V2380" s="67">
        <f t="shared" si="280"/>
        <v>-1.602564102564108E-2</v>
      </c>
      <c r="W2380" s="17" t="s">
        <v>969</v>
      </c>
      <c r="X2380" s="46">
        <v>-20</v>
      </c>
      <c r="Y2380" s="71">
        <f t="shared" si="281"/>
        <v>-3.2051282051282048</v>
      </c>
      <c r="Z2380" s="72">
        <v>6140</v>
      </c>
      <c r="AA2380" s="72">
        <v>6220</v>
      </c>
      <c r="AB2380" s="72">
        <v>6140</v>
      </c>
      <c r="AC2380" s="72">
        <v>6220</v>
      </c>
      <c r="AD2380" s="72">
        <v>4200</v>
      </c>
      <c r="AE2380" s="72">
        <v>6240</v>
      </c>
      <c r="AF2380" s="72">
        <v>6260</v>
      </c>
      <c r="AG2380" s="72">
        <v>6150</v>
      </c>
      <c r="AH2380" s="72">
        <v>6150</v>
      </c>
      <c r="AI2380" s="72">
        <v>2000</v>
      </c>
      <c r="AJ2380" s="72">
        <v>6160</v>
      </c>
      <c r="AK2380" s="72">
        <v>6160</v>
      </c>
      <c r="AL2380" s="72">
        <v>6120</v>
      </c>
      <c r="AM2380" s="72">
        <v>6120</v>
      </c>
      <c r="AN2380" s="72">
        <v>2700</v>
      </c>
      <c r="AO2380" s="72">
        <v>6110</v>
      </c>
      <c r="AP2380" s="72">
        <v>6110</v>
      </c>
      <c r="AQ2380" s="72">
        <v>6080</v>
      </c>
      <c r="AR2380" s="72">
        <v>6110</v>
      </c>
      <c r="AS2380" s="72">
        <v>2500</v>
      </c>
      <c r="AT2380" s="72">
        <v>6110</v>
      </c>
      <c r="AU2380" s="72">
        <v>6120</v>
      </c>
      <c r="AV2380" s="72">
        <v>6110</v>
      </c>
      <c r="AW2380" s="72">
        <v>6120</v>
      </c>
      <c r="AX2380" s="72">
        <v>900</v>
      </c>
      <c r="AY2380" s="72">
        <v>6120</v>
      </c>
      <c r="AZ2380" s="72">
        <v>6120</v>
      </c>
      <c r="BA2380" s="72">
        <v>6120</v>
      </c>
      <c r="BB2380" s="72">
        <v>6120</v>
      </c>
      <c r="BC2380" s="72">
        <v>400</v>
      </c>
    </row>
    <row r="2381" spans="1:55" s="72" customFormat="1" ht="15">
      <c r="A2381" s="15" t="s">
        <v>18</v>
      </c>
      <c r="B2381" s="30">
        <v>44</v>
      </c>
      <c r="C2381" s="30">
        <v>6044</v>
      </c>
      <c r="D2381" s="10" t="s">
        <v>497</v>
      </c>
      <c r="E2381" s="15" t="s">
        <v>20</v>
      </c>
      <c r="F2381" s="15" t="s">
        <v>1300</v>
      </c>
      <c r="G2381" s="50">
        <v>1395</v>
      </c>
      <c r="H2381" s="50">
        <v>40</v>
      </c>
      <c r="I2381" s="58">
        <v>2.9499999999999998E-2</v>
      </c>
      <c r="J2381" s="50">
        <v>47000</v>
      </c>
      <c r="K2381" s="50">
        <v>1422</v>
      </c>
      <c r="L2381" s="53">
        <v>1351</v>
      </c>
      <c r="M2381" s="63">
        <f t="shared" si="277"/>
        <v>0.38028169014084506</v>
      </c>
      <c r="N2381" s="42" t="str">
        <f>IFERROR(VLOOKUP(C2381, マスタ!$E$2:$G$33, 3, TRUE), "")</f>
        <v>機械</v>
      </c>
      <c r="O2381" s="15" t="str">
        <f>IF(F2381 = "", "", TEXT( WORKDAY(TEXT(LEFT(F2381, FIND("(", F2381) - 1), "yyyy/mm/dd"), 1, マスタ!$A$2:$A$106), "yyyymmdd"))</f>
        <v>20171018</v>
      </c>
      <c r="P2381" s="16">
        <v>43026</v>
      </c>
      <c r="Q2381" s="56">
        <v>1401</v>
      </c>
      <c r="R2381" s="56">
        <v>1419</v>
      </c>
      <c r="S2381" s="56">
        <v>1371</v>
      </c>
      <c r="T2381" s="15" t="str">
        <f t="shared" si="278"/>
        <v>有</v>
      </c>
      <c r="U2381" s="15" t="str">
        <f t="shared" si="279"/>
        <v>有</v>
      </c>
      <c r="V2381" s="67">
        <f t="shared" si="280"/>
        <v>4.3010752688172893E-3</v>
      </c>
      <c r="W2381" s="17" t="s">
        <v>966</v>
      </c>
      <c r="X2381" s="46">
        <v>-13</v>
      </c>
      <c r="Y2381" s="71">
        <f t="shared" si="281"/>
        <v>-9.3189964157706093</v>
      </c>
      <c r="Z2381" s="72">
        <v>1401</v>
      </c>
      <c r="AA2381" s="72">
        <v>1419</v>
      </c>
      <c r="AB2381" s="72">
        <v>1401</v>
      </c>
      <c r="AC2381" s="72">
        <v>1404</v>
      </c>
      <c r="AD2381" s="72">
        <v>2000</v>
      </c>
      <c r="AE2381" s="72">
        <v>1401</v>
      </c>
      <c r="AF2381" s="72">
        <v>1401</v>
      </c>
      <c r="AG2381" s="72">
        <v>1400</v>
      </c>
      <c r="AH2381" s="72">
        <v>1400</v>
      </c>
      <c r="AI2381" s="72">
        <v>500</v>
      </c>
      <c r="AJ2381" s="72">
        <v>1398</v>
      </c>
      <c r="AK2381" s="72">
        <v>1398</v>
      </c>
      <c r="AL2381" s="72">
        <v>1390</v>
      </c>
      <c r="AM2381" s="72">
        <v>1390</v>
      </c>
      <c r="AN2381" s="72">
        <v>800</v>
      </c>
      <c r="AO2381" s="72">
        <v>1385</v>
      </c>
      <c r="AP2381" s="72">
        <v>1385</v>
      </c>
      <c r="AQ2381" s="72">
        <v>1380</v>
      </c>
      <c r="AR2381" s="72">
        <v>1380</v>
      </c>
      <c r="AS2381" s="72">
        <v>600</v>
      </c>
      <c r="AT2381" s="72">
        <v>1380</v>
      </c>
      <c r="AU2381" s="72">
        <v>1380</v>
      </c>
      <c r="AV2381" s="72">
        <v>1380</v>
      </c>
      <c r="AW2381" s="72">
        <v>1380</v>
      </c>
      <c r="AX2381" s="72">
        <v>100</v>
      </c>
      <c r="AY2381" s="72">
        <v>1380</v>
      </c>
      <c r="AZ2381" s="72">
        <v>1380</v>
      </c>
      <c r="BA2381" s="72">
        <v>1375</v>
      </c>
      <c r="BB2381" s="72">
        <v>1375</v>
      </c>
      <c r="BC2381" s="72">
        <v>800</v>
      </c>
    </row>
    <row r="2382" spans="1:55" s="72" customFormat="1" ht="15">
      <c r="A2382" s="15" t="s">
        <v>18</v>
      </c>
      <c r="B2382" s="30">
        <v>46</v>
      </c>
      <c r="C2382" s="30">
        <v>6409</v>
      </c>
      <c r="D2382" s="10" t="s">
        <v>99</v>
      </c>
      <c r="E2382" s="15" t="s">
        <v>20</v>
      </c>
      <c r="F2382" s="15" t="s">
        <v>1300</v>
      </c>
      <c r="G2382" s="50">
        <v>1442</v>
      </c>
      <c r="H2382" s="50">
        <v>41</v>
      </c>
      <c r="I2382" s="58">
        <v>2.93E-2</v>
      </c>
      <c r="J2382" s="50">
        <v>211500</v>
      </c>
      <c r="K2382" s="50">
        <v>1444</v>
      </c>
      <c r="L2382" s="53">
        <v>1398</v>
      </c>
      <c r="M2382" s="63">
        <f t="shared" si="277"/>
        <v>4.3478260869565216E-2</v>
      </c>
      <c r="N2382" s="42" t="str">
        <f>IFERROR(VLOOKUP(C2382, マスタ!$E$2:$G$33, 3, TRUE), "")</f>
        <v>機械</v>
      </c>
      <c r="O2382" s="15" t="str">
        <f>IF(F2382 = "", "", TEXT( WORKDAY(TEXT(LEFT(F2382, FIND("(", F2382) - 1), "yyyy/mm/dd"), 1, マスタ!$A$2:$A$106), "yyyymmdd"))</f>
        <v>20171018</v>
      </c>
      <c r="P2382" s="16">
        <v>43026</v>
      </c>
      <c r="Q2382" s="56">
        <v>1440</v>
      </c>
      <c r="R2382" s="56">
        <v>1442</v>
      </c>
      <c r="S2382" s="56">
        <v>1390</v>
      </c>
      <c r="T2382" s="15" t="str">
        <f t="shared" si="278"/>
        <v>無</v>
      </c>
      <c r="U2382" s="15" t="str">
        <f t="shared" si="279"/>
        <v>有</v>
      </c>
      <c r="V2382" s="67">
        <f t="shared" si="280"/>
        <v>-1.3869625520110951E-3</v>
      </c>
      <c r="W2382" s="17" t="s">
        <v>966</v>
      </c>
      <c r="X2382" s="46">
        <v>-14</v>
      </c>
      <c r="Y2382" s="71">
        <f t="shared" si="281"/>
        <v>-9.7087378640776691</v>
      </c>
      <c r="Z2382" s="72">
        <v>1440</v>
      </c>
      <c r="AA2382" s="72">
        <v>1442</v>
      </c>
      <c r="AB2382" s="72">
        <v>1413</v>
      </c>
      <c r="AC2382" s="72">
        <v>1413</v>
      </c>
      <c r="AD2382" s="72">
        <v>10200</v>
      </c>
      <c r="AE2382" s="72">
        <v>1413</v>
      </c>
      <c r="AF2382" s="72">
        <v>1413</v>
      </c>
      <c r="AG2382" s="72">
        <v>1404</v>
      </c>
      <c r="AH2382" s="72">
        <v>1408</v>
      </c>
      <c r="AI2382" s="72">
        <v>3500</v>
      </c>
      <c r="AJ2382" s="72">
        <v>1407</v>
      </c>
      <c r="AK2382" s="72">
        <v>1407</v>
      </c>
      <c r="AL2382" s="72">
        <v>1400</v>
      </c>
      <c r="AM2382" s="72">
        <v>1403</v>
      </c>
      <c r="AN2382" s="72">
        <v>2700</v>
      </c>
      <c r="AO2382" s="72">
        <v>1403</v>
      </c>
      <c r="AP2382" s="72">
        <v>1403</v>
      </c>
      <c r="AQ2382" s="72">
        <v>1400</v>
      </c>
      <c r="AR2382" s="72">
        <v>1401</v>
      </c>
      <c r="AS2382" s="72">
        <v>3700</v>
      </c>
      <c r="AT2382" s="72">
        <v>1401</v>
      </c>
      <c r="AU2382" s="72">
        <v>1402</v>
      </c>
      <c r="AV2382" s="72">
        <v>1399</v>
      </c>
      <c r="AW2382" s="72">
        <v>1399</v>
      </c>
      <c r="AX2382" s="72">
        <v>2800</v>
      </c>
      <c r="AY2382" s="72">
        <v>1401</v>
      </c>
      <c r="AZ2382" s="72">
        <v>1403</v>
      </c>
      <c r="BA2382" s="72">
        <v>1401</v>
      </c>
      <c r="BB2382" s="72">
        <v>1401</v>
      </c>
      <c r="BC2382" s="72">
        <v>1800</v>
      </c>
    </row>
    <row r="2383" spans="1:55" s="72" customFormat="1" ht="15">
      <c r="A2383" s="15" t="s">
        <v>18</v>
      </c>
      <c r="B2383" s="30">
        <v>47</v>
      </c>
      <c r="C2383" s="30">
        <v>3436</v>
      </c>
      <c r="D2383" s="10" t="s">
        <v>89</v>
      </c>
      <c r="E2383" s="15" t="s">
        <v>20</v>
      </c>
      <c r="F2383" s="15" t="s">
        <v>1300</v>
      </c>
      <c r="G2383" s="50">
        <v>1906</v>
      </c>
      <c r="H2383" s="50">
        <v>53</v>
      </c>
      <c r="I2383" s="58">
        <v>2.86E-2</v>
      </c>
      <c r="J2383" s="50">
        <v>9589800</v>
      </c>
      <c r="K2383" s="50">
        <v>1912</v>
      </c>
      <c r="L2383" s="53">
        <v>1857</v>
      </c>
      <c r="M2383" s="63">
        <f t="shared" si="277"/>
        <v>0.10909090909090909</v>
      </c>
      <c r="N2383" s="42" t="str">
        <f>IFERROR(VLOOKUP(C2383, マスタ!$E$2:$G$33, 3, TRUE), "")</f>
        <v>繊維製品</v>
      </c>
      <c r="O2383" s="15" t="str">
        <f>IF(F2383 = "", "", TEXT( WORKDAY(TEXT(LEFT(F2383, FIND("(", F2383) - 1), "yyyy/mm/dd"), 1, マスタ!$A$2:$A$106), "yyyymmdd"))</f>
        <v>20171018</v>
      </c>
      <c r="P2383" s="16">
        <v>43026</v>
      </c>
      <c r="Q2383" s="56">
        <v>1904</v>
      </c>
      <c r="R2383" s="56">
        <v>1923</v>
      </c>
      <c r="S2383" s="56">
        <v>1881</v>
      </c>
      <c r="T2383" s="15" t="str">
        <f t="shared" si="278"/>
        <v>有</v>
      </c>
      <c r="U2383" s="15" t="str">
        <f t="shared" si="279"/>
        <v>有</v>
      </c>
      <c r="V2383" s="67">
        <f t="shared" si="280"/>
        <v>-1.0493179433368471E-3</v>
      </c>
      <c r="W2383" s="17" t="s">
        <v>967</v>
      </c>
      <c r="X2383" s="46">
        <v>2</v>
      </c>
      <c r="Y2383" s="71">
        <f t="shared" si="281"/>
        <v>1.0493179433368311</v>
      </c>
      <c r="Z2383" s="72">
        <v>1904</v>
      </c>
      <c r="AA2383" s="72">
        <v>1909</v>
      </c>
      <c r="AB2383" s="72">
        <v>1896</v>
      </c>
      <c r="AC2383" s="72">
        <v>1905</v>
      </c>
      <c r="AD2383" s="72">
        <v>602400</v>
      </c>
      <c r="AE2383" s="72">
        <v>1905</v>
      </c>
      <c r="AF2383" s="72">
        <v>1919</v>
      </c>
      <c r="AG2383" s="72">
        <v>1903</v>
      </c>
      <c r="AH2383" s="72">
        <v>1917</v>
      </c>
      <c r="AI2383" s="72">
        <v>202700</v>
      </c>
      <c r="AJ2383" s="72">
        <v>1917</v>
      </c>
      <c r="AK2383" s="72">
        <v>1922</v>
      </c>
      <c r="AL2383" s="72">
        <v>1915</v>
      </c>
      <c r="AM2383" s="72">
        <v>1920</v>
      </c>
      <c r="AN2383" s="72">
        <v>313800</v>
      </c>
      <c r="AO2383" s="72">
        <v>1920</v>
      </c>
      <c r="AP2383" s="72">
        <v>1920</v>
      </c>
      <c r="AQ2383" s="72">
        <v>1907</v>
      </c>
      <c r="AR2383" s="72">
        <v>1908</v>
      </c>
      <c r="AS2383" s="72">
        <v>240000</v>
      </c>
      <c r="AT2383" s="72">
        <v>1907</v>
      </c>
      <c r="AU2383" s="72">
        <v>1909</v>
      </c>
      <c r="AV2383" s="72">
        <v>1903</v>
      </c>
      <c r="AW2383" s="72">
        <v>1906</v>
      </c>
      <c r="AX2383" s="72">
        <v>154700</v>
      </c>
      <c r="AY2383" s="72">
        <v>1907</v>
      </c>
      <c r="AZ2383" s="72">
        <v>1910</v>
      </c>
      <c r="BA2383" s="72">
        <v>1905</v>
      </c>
      <c r="BB2383" s="72">
        <v>1905</v>
      </c>
      <c r="BC2383" s="72">
        <v>98700</v>
      </c>
    </row>
    <row r="2384" spans="1:55" s="72" customFormat="1" ht="27">
      <c r="A2384" s="15" t="s">
        <v>18</v>
      </c>
      <c r="B2384" s="30">
        <v>49</v>
      </c>
      <c r="C2384" s="30">
        <v>1712</v>
      </c>
      <c r="D2384" s="10" t="s">
        <v>306</v>
      </c>
      <c r="E2384" s="15" t="s">
        <v>20</v>
      </c>
      <c r="F2384" s="15" t="s">
        <v>1300</v>
      </c>
      <c r="G2384" s="50">
        <v>1420</v>
      </c>
      <c r="H2384" s="50">
        <v>39</v>
      </c>
      <c r="I2384" s="58">
        <v>2.8199999999999999E-2</v>
      </c>
      <c r="J2384" s="50">
        <v>33600</v>
      </c>
      <c r="K2384" s="50">
        <v>1431</v>
      </c>
      <c r="L2384" s="53">
        <v>1377</v>
      </c>
      <c r="M2384" s="63">
        <f t="shared" si="277"/>
        <v>0.20370370370370369</v>
      </c>
      <c r="N2384" s="42" t="str">
        <f>IFERROR(VLOOKUP(C2384, マスタ!$E$2:$G$33, 3, TRUE), "")</f>
        <v>建設</v>
      </c>
      <c r="O2384" s="15" t="str">
        <f>IF(F2384 = "", "", TEXT( WORKDAY(TEXT(LEFT(F2384, FIND("(", F2384) - 1), "yyyy/mm/dd"), 1, マスタ!$A$2:$A$106), "yyyymmdd"))</f>
        <v>20171018</v>
      </c>
      <c r="P2384" s="16">
        <v>43026</v>
      </c>
      <c r="Q2384" s="56">
        <v>1427</v>
      </c>
      <c r="R2384" s="56">
        <v>1430</v>
      </c>
      <c r="S2384" s="56">
        <v>1400</v>
      </c>
      <c r="T2384" s="15" t="str">
        <f t="shared" si="278"/>
        <v>無</v>
      </c>
      <c r="U2384" s="15" t="str">
        <f t="shared" si="279"/>
        <v>有</v>
      </c>
      <c r="V2384" s="67">
        <f t="shared" si="280"/>
        <v>4.9295774647888368E-3</v>
      </c>
      <c r="W2384" s="17" t="s">
        <v>966</v>
      </c>
      <c r="X2384" s="46">
        <v>-14</v>
      </c>
      <c r="Y2384" s="71">
        <f t="shared" si="281"/>
        <v>-9.8591549295774659</v>
      </c>
      <c r="Z2384" s="72">
        <v>1427</v>
      </c>
      <c r="AA2384" s="72">
        <v>1430</v>
      </c>
      <c r="AB2384" s="72">
        <v>1412</v>
      </c>
      <c r="AC2384" s="72">
        <v>1414</v>
      </c>
      <c r="AD2384" s="72">
        <v>2400</v>
      </c>
      <c r="AE2384" s="72">
        <v>1412</v>
      </c>
      <c r="AF2384" s="72">
        <v>1412</v>
      </c>
      <c r="AG2384" s="72">
        <v>1412</v>
      </c>
      <c r="AH2384" s="72">
        <v>1412</v>
      </c>
      <c r="AI2384" s="72">
        <v>200</v>
      </c>
      <c r="AJ2384" s="72">
        <v>1412</v>
      </c>
      <c r="AK2384" s="72">
        <v>1412</v>
      </c>
      <c r="AL2384" s="72">
        <v>1412</v>
      </c>
      <c r="AM2384" s="72">
        <v>1412</v>
      </c>
      <c r="AN2384" s="72">
        <v>300</v>
      </c>
      <c r="AO2384" s="72">
        <v>1414</v>
      </c>
      <c r="AP2384" s="72">
        <v>1414</v>
      </c>
      <c r="AQ2384" s="72">
        <v>1414</v>
      </c>
      <c r="AR2384" s="72">
        <v>1414</v>
      </c>
      <c r="AS2384" s="72">
        <v>200</v>
      </c>
      <c r="AT2384" s="72">
        <v>1417</v>
      </c>
      <c r="AU2384" s="72">
        <v>1417</v>
      </c>
      <c r="AV2384" s="72">
        <v>1413</v>
      </c>
      <c r="AW2384" s="72">
        <v>1416</v>
      </c>
      <c r="AX2384" s="72">
        <v>500</v>
      </c>
      <c r="AY2384" s="72">
        <v>1416</v>
      </c>
      <c r="AZ2384" s="72">
        <v>1416</v>
      </c>
      <c r="BA2384" s="72">
        <v>1416</v>
      </c>
      <c r="BB2384" s="72">
        <v>1416</v>
      </c>
      <c r="BC2384" s="72">
        <v>200</v>
      </c>
    </row>
    <row r="2385" spans="1:55" s="72" customFormat="1" ht="15">
      <c r="A2385" s="15" t="s">
        <v>18</v>
      </c>
      <c r="B2385" s="30">
        <v>50</v>
      </c>
      <c r="C2385" s="30">
        <v>6305</v>
      </c>
      <c r="D2385" s="10" t="s">
        <v>924</v>
      </c>
      <c r="E2385" s="15" t="s">
        <v>20</v>
      </c>
      <c r="F2385" s="15" t="s">
        <v>1300</v>
      </c>
      <c r="G2385" s="50">
        <v>3655</v>
      </c>
      <c r="H2385" s="50">
        <v>100</v>
      </c>
      <c r="I2385" s="58">
        <v>2.81E-2</v>
      </c>
      <c r="J2385" s="50">
        <v>1212000</v>
      </c>
      <c r="K2385" s="50">
        <v>3690</v>
      </c>
      <c r="L2385" s="53">
        <v>3595</v>
      </c>
      <c r="M2385" s="63">
        <f t="shared" si="277"/>
        <v>0.36842105263157893</v>
      </c>
      <c r="N2385" s="42" t="str">
        <f>IFERROR(VLOOKUP(C2385, マスタ!$E$2:$G$33, 3, TRUE), "")</f>
        <v>機械</v>
      </c>
      <c r="O2385" s="15" t="str">
        <f>IF(F2385 = "", "", TEXT( WORKDAY(TEXT(LEFT(F2385, FIND("(", F2385) - 1), "yyyy/mm/dd"), 1, マスタ!$A$2:$A$106), "yyyymmdd"))</f>
        <v>20171018</v>
      </c>
      <c r="P2385" s="16">
        <v>43026</v>
      </c>
      <c r="Q2385" s="56">
        <v>3605</v>
      </c>
      <c r="R2385" s="56">
        <v>3655</v>
      </c>
      <c r="S2385" s="56">
        <v>3585</v>
      </c>
      <c r="T2385" s="15" t="str">
        <f t="shared" si="278"/>
        <v>有</v>
      </c>
      <c r="U2385" s="15" t="str">
        <f t="shared" si="279"/>
        <v>無</v>
      </c>
      <c r="V2385" s="67">
        <f t="shared" si="280"/>
        <v>-1.3679890560875485E-2</v>
      </c>
      <c r="W2385" s="17" t="s">
        <v>967</v>
      </c>
      <c r="X2385" s="46">
        <v>20</v>
      </c>
      <c r="Y2385" s="71">
        <f t="shared" si="281"/>
        <v>5.4719562243502047</v>
      </c>
      <c r="Z2385" s="72">
        <v>3605</v>
      </c>
      <c r="AA2385" s="72">
        <v>3630</v>
      </c>
      <c r="AB2385" s="72">
        <v>3585</v>
      </c>
      <c r="AC2385" s="72">
        <v>3625</v>
      </c>
      <c r="AD2385" s="72">
        <v>112700</v>
      </c>
      <c r="AE2385" s="72">
        <v>3630</v>
      </c>
      <c r="AF2385" s="72">
        <v>3635</v>
      </c>
      <c r="AG2385" s="72">
        <v>3610</v>
      </c>
      <c r="AH2385" s="72">
        <v>3630</v>
      </c>
      <c r="AI2385" s="72">
        <v>16200</v>
      </c>
      <c r="AJ2385" s="72">
        <v>3630</v>
      </c>
      <c r="AK2385" s="72">
        <v>3630</v>
      </c>
      <c r="AL2385" s="72">
        <v>3615</v>
      </c>
      <c r="AM2385" s="72">
        <v>3625</v>
      </c>
      <c r="AN2385" s="72">
        <v>9500</v>
      </c>
      <c r="AO2385" s="72">
        <v>3620</v>
      </c>
      <c r="AP2385" s="72">
        <v>3625</v>
      </c>
      <c r="AQ2385" s="72">
        <v>3620</v>
      </c>
      <c r="AR2385" s="72">
        <v>3620</v>
      </c>
      <c r="AS2385" s="72">
        <v>11100</v>
      </c>
      <c r="AT2385" s="72">
        <v>3620</v>
      </c>
      <c r="AU2385" s="72">
        <v>3625</v>
      </c>
      <c r="AV2385" s="72">
        <v>3615</v>
      </c>
      <c r="AW2385" s="72">
        <v>3625</v>
      </c>
      <c r="AX2385" s="72">
        <v>15700</v>
      </c>
      <c r="AY2385" s="72">
        <v>3625</v>
      </c>
      <c r="AZ2385" s="72">
        <v>3630</v>
      </c>
      <c r="BA2385" s="72">
        <v>3620</v>
      </c>
      <c r="BB2385" s="72">
        <v>3625</v>
      </c>
      <c r="BC2385" s="72">
        <v>11200</v>
      </c>
    </row>
    <row r="2386" spans="1:55" s="72" customFormat="1" ht="15">
      <c r="A2386" s="15" t="s">
        <v>18</v>
      </c>
      <c r="B2386" s="30">
        <v>3</v>
      </c>
      <c r="C2386" s="30">
        <v>8237</v>
      </c>
      <c r="D2386" s="10" t="s">
        <v>1289</v>
      </c>
      <c r="E2386" s="15" t="s">
        <v>20</v>
      </c>
      <c r="F2386" s="15" t="s">
        <v>1306</v>
      </c>
      <c r="G2386" s="50">
        <v>1192</v>
      </c>
      <c r="H2386" s="50">
        <v>97</v>
      </c>
      <c r="I2386" s="58">
        <v>8.8599999999999998E-2</v>
      </c>
      <c r="J2386" s="50">
        <v>549500</v>
      </c>
      <c r="K2386" s="50">
        <v>1194</v>
      </c>
      <c r="L2386" s="53">
        <v>1096</v>
      </c>
      <c r="M2386" s="63">
        <f t="shared" si="277"/>
        <v>2.0408163265306121E-2</v>
      </c>
      <c r="N2386" s="42" t="str">
        <f>IFERROR(VLOOKUP(C2386, マスタ!$E$2:$G$33, 3, TRUE), "")</f>
        <v>商業</v>
      </c>
      <c r="O2386" s="15" t="str">
        <f>IF(F2386 = "", "", TEXT( WORKDAY(TEXT(LEFT(F2386, FIND("(", F2386) - 1), "yyyy/mm/dd"), 1, マスタ!$A$2:$A$106), "yyyymmdd"))</f>
        <v>20171019</v>
      </c>
      <c r="P2386" s="16">
        <v>43027</v>
      </c>
      <c r="Q2386" s="56">
        <v>1189</v>
      </c>
      <c r="R2386" s="56">
        <v>1207</v>
      </c>
      <c r="S2386" s="56">
        <v>1174</v>
      </c>
      <c r="T2386" s="15" t="str">
        <f t="shared" si="278"/>
        <v>有</v>
      </c>
      <c r="U2386" s="15" t="str">
        <f t="shared" si="279"/>
        <v>有</v>
      </c>
      <c r="V2386" s="67">
        <f t="shared" si="280"/>
        <v>-2.5167785234899709E-3</v>
      </c>
      <c r="W2386" s="17" t="s">
        <v>966</v>
      </c>
      <c r="X2386" s="46">
        <v>-11</v>
      </c>
      <c r="Y2386" s="71">
        <f t="shared" si="281"/>
        <v>-9.2281879194630871</v>
      </c>
      <c r="Z2386" s="72">
        <v>1189</v>
      </c>
      <c r="AA2386" s="72">
        <v>1199</v>
      </c>
      <c r="AB2386" s="72">
        <v>1174</v>
      </c>
      <c r="AC2386" s="72">
        <v>1197</v>
      </c>
      <c r="AD2386" s="72">
        <v>52200</v>
      </c>
      <c r="AE2386" s="72">
        <v>1195</v>
      </c>
      <c r="AF2386" s="72">
        <v>1207</v>
      </c>
      <c r="AG2386" s="72">
        <v>1192</v>
      </c>
      <c r="AH2386" s="72">
        <v>1192</v>
      </c>
      <c r="AI2386" s="72">
        <v>28600</v>
      </c>
      <c r="AJ2386" s="72">
        <v>1194</v>
      </c>
      <c r="AK2386" s="72">
        <v>1206</v>
      </c>
      <c r="AL2386" s="72">
        <v>1190</v>
      </c>
      <c r="AM2386" s="72">
        <v>1194</v>
      </c>
      <c r="AN2386" s="72">
        <v>10400</v>
      </c>
      <c r="AO2386" s="72">
        <v>1194</v>
      </c>
      <c r="AP2386" s="72">
        <v>1199</v>
      </c>
      <c r="AQ2386" s="72">
        <v>1193</v>
      </c>
      <c r="AR2386" s="72">
        <v>1196</v>
      </c>
      <c r="AS2386" s="72">
        <v>5700</v>
      </c>
      <c r="AT2386" s="72">
        <v>1195</v>
      </c>
      <c r="AU2386" s="72">
        <v>1197</v>
      </c>
      <c r="AV2386" s="72">
        <v>1192</v>
      </c>
      <c r="AW2386" s="72">
        <v>1197</v>
      </c>
      <c r="AX2386" s="72">
        <v>4900</v>
      </c>
      <c r="AY2386" s="72">
        <v>1195</v>
      </c>
      <c r="AZ2386" s="72">
        <v>1195</v>
      </c>
      <c r="BA2386" s="72">
        <v>1191</v>
      </c>
      <c r="BB2386" s="72">
        <v>1191</v>
      </c>
      <c r="BC2386" s="72">
        <v>4600</v>
      </c>
    </row>
    <row r="2387" spans="1:55" s="72" customFormat="1" ht="15">
      <c r="A2387" s="15" t="s">
        <v>18</v>
      </c>
      <c r="B2387" s="30">
        <v>4</v>
      </c>
      <c r="C2387" s="30">
        <v>3844</v>
      </c>
      <c r="D2387" s="10" t="s">
        <v>661</v>
      </c>
      <c r="E2387" s="15" t="s">
        <v>20</v>
      </c>
      <c r="F2387" s="15" t="s">
        <v>1306</v>
      </c>
      <c r="G2387" s="50">
        <v>2140</v>
      </c>
      <c r="H2387" s="50">
        <v>164</v>
      </c>
      <c r="I2387" s="58">
        <v>8.3000000000000004E-2</v>
      </c>
      <c r="J2387" s="50">
        <v>569700</v>
      </c>
      <c r="K2387" s="50">
        <v>2178</v>
      </c>
      <c r="L2387" s="53">
        <v>2072</v>
      </c>
      <c r="M2387" s="63">
        <f t="shared" si="277"/>
        <v>0.35849056603773582</v>
      </c>
      <c r="N2387" s="42" t="str">
        <f>IFERROR(VLOOKUP(C2387, マスタ!$E$2:$G$33, 3, TRUE), "")</f>
        <v>パルプ・紙</v>
      </c>
      <c r="O2387" s="15" t="str">
        <f>IF(F2387 = "", "", TEXT( WORKDAY(TEXT(LEFT(F2387, FIND("(", F2387) - 1), "yyyy/mm/dd"), 1, マスタ!$A$2:$A$106), "yyyymmdd"))</f>
        <v>20171019</v>
      </c>
      <c r="P2387" s="16">
        <v>43027</v>
      </c>
      <c r="Q2387" s="56">
        <v>2140</v>
      </c>
      <c r="R2387" s="56">
        <v>2160</v>
      </c>
      <c r="S2387" s="56">
        <v>2075</v>
      </c>
      <c r="T2387" s="15" t="str">
        <f t="shared" si="278"/>
        <v>無</v>
      </c>
      <c r="U2387" s="15" t="str">
        <f t="shared" si="279"/>
        <v>有</v>
      </c>
      <c r="V2387" s="67">
        <f t="shared" si="280"/>
        <v>0</v>
      </c>
      <c r="W2387" s="17" t="s">
        <v>966</v>
      </c>
      <c r="X2387" s="46">
        <v>-21</v>
      </c>
      <c r="Y2387" s="71">
        <f t="shared" si="281"/>
        <v>-9.8130841121495322</v>
      </c>
      <c r="Z2387" s="72">
        <v>2140</v>
      </c>
      <c r="AA2387" s="72">
        <v>2160</v>
      </c>
      <c r="AB2387" s="72">
        <v>2121</v>
      </c>
      <c r="AC2387" s="72">
        <v>2150</v>
      </c>
      <c r="AD2387" s="72">
        <v>46400</v>
      </c>
      <c r="AE2387" s="72">
        <v>2148</v>
      </c>
      <c r="AF2387" s="72">
        <v>2149</v>
      </c>
      <c r="AG2387" s="72">
        <v>2109</v>
      </c>
      <c r="AH2387" s="72">
        <v>2113</v>
      </c>
      <c r="AI2387" s="72">
        <v>12400</v>
      </c>
      <c r="AJ2387" s="72">
        <v>2114</v>
      </c>
      <c r="AK2387" s="72">
        <v>2130</v>
      </c>
      <c r="AL2387" s="72">
        <v>2101</v>
      </c>
      <c r="AM2387" s="72">
        <v>2101</v>
      </c>
      <c r="AN2387" s="72">
        <v>7700</v>
      </c>
      <c r="AO2387" s="72">
        <v>2104</v>
      </c>
      <c r="AP2387" s="72">
        <v>2104</v>
      </c>
      <c r="AQ2387" s="72">
        <v>2075</v>
      </c>
      <c r="AR2387" s="72">
        <v>2086</v>
      </c>
      <c r="AS2387" s="72">
        <v>15800</v>
      </c>
      <c r="AT2387" s="72">
        <v>2079</v>
      </c>
      <c r="AU2387" s="72">
        <v>2090</v>
      </c>
      <c r="AV2387" s="72">
        <v>2079</v>
      </c>
      <c r="AW2387" s="72">
        <v>2085</v>
      </c>
      <c r="AX2387" s="72">
        <v>3100</v>
      </c>
      <c r="AY2387" s="72">
        <v>2091</v>
      </c>
      <c r="AZ2387" s="72">
        <v>2092</v>
      </c>
      <c r="BA2387" s="72">
        <v>2081</v>
      </c>
      <c r="BB2387" s="72">
        <v>2085</v>
      </c>
      <c r="BC2387" s="72">
        <v>3600</v>
      </c>
    </row>
    <row r="2388" spans="1:55" s="72" customFormat="1" ht="15">
      <c r="A2388" s="15" t="s">
        <v>18</v>
      </c>
      <c r="B2388" s="30">
        <v>5</v>
      </c>
      <c r="C2388" s="30">
        <v>8624</v>
      </c>
      <c r="D2388" s="10" t="s">
        <v>1130</v>
      </c>
      <c r="E2388" s="15" t="s">
        <v>20</v>
      </c>
      <c r="F2388" s="15" t="s">
        <v>1306</v>
      </c>
      <c r="G2388" s="50">
        <v>1237</v>
      </c>
      <c r="H2388" s="50">
        <v>94</v>
      </c>
      <c r="I2388" s="58">
        <v>8.2199999999999995E-2</v>
      </c>
      <c r="J2388" s="50">
        <v>1024800</v>
      </c>
      <c r="K2388" s="50">
        <v>1247</v>
      </c>
      <c r="L2388" s="53">
        <v>1195</v>
      </c>
      <c r="M2388" s="63">
        <f t="shared" si="277"/>
        <v>0.19230769230769232</v>
      </c>
      <c r="N2388" s="42" t="str">
        <f>IFERROR(VLOOKUP(C2388, マスタ!$E$2:$G$33, 3, TRUE), "")</f>
        <v>証券・証券先物</v>
      </c>
      <c r="O2388" s="15" t="str">
        <f>IF(F2388 = "", "", TEXT( WORKDAY(TEXT(LEFT(F2388, FIND("(", F2388) - 1), "yyyy/mm/dd"), 1, マスタ!$A$2:$A$106), "yyyymmdd"))</f>
        <v>20171019</v>
      </c>
      <c r="P2388" s="16">
        <v>43027</v>
      </c>
      <c r="Q2388" s="56">
        <v>1227</v>
      </c>
      <c r="R2388" s="56">
        <v>1246</v>
      </c>
      <c r="S2388" s="56">
        <v>1218</v>
      </c>
      <c r="T2388" s="15" t="str">
        <f t="shared" si="278"/>
        <v>有</v>
      </c>
      <c r="U2388" s="15" t="str">
        <f t="shared" si="279"/>
        <v>無</v>
      </c>
      <c r="V2388" s="67">
        <f t="shared" si="280"/>
        <v>-8.0840743734842402E-3</v>
      </c>
      <c r="W2388" s="17" t="s">
        <v>967</v>
      </c>
      <c r="X2388" s="46">
        <v>11</v>
      </c>
      <c r="Y2388" s="71">
        <f t="shared" si="281"/>
        <v>8.8924818108326598</v>
      </c>
      <c r="Z2388" s="72">
        <v>1227</v>
      </c>
      <c r="AA2388" s="72">
        <v>1232</v>
      </c>
      <c r="AB2388" s="72">
        <v>1218</v>
      </c>
      <c r="AC2388" s="72">
        <v>1232</v>
      </c>
      <c r="AD2388" s="72">
        <v>56300</v>
      </c>
      <c r="AE2388" s="72">
        <v>1232</v>
      </c>
      <c r="AF2388" s="72">
        <v>1236</v>
      </c>
      <c r="AG2388" s="72">
        <v>1227</v>
      </c>
      <c r="AH2388" s="72">
        <v>1236</v>
      </c>
      <c r="AI2388" s="72">
        <v>9400</v>
      </c>
      <c r="AJ2388" s="72">
        <v>1236</v>
      </c>
      <c r="AK2388" s="72">
        <v>1236</v>
      </c>
      <c r="AL2388" s="72">
        <v>1228</v>
      </c>
      <c r="AM2388" s="72">
        <v>1231</v>
      </c>
      <c r="AN2388" s="72">
        <v>13500</v>
      </c>
      <c r="AO2388" s="72">
        <v>1231</v>
      </c>
      <c r="AP2388" s="72">
        <v>1235</v>
      </c>
      <c r="AQ2388" s="72">
        <v>1231</v>
      </c>
      <c r="AR2388" s="72">
        <v>1233</v>
      </c>
      <c r="AS2388" s="72">
        <v>6400</v>
      </c>
      <c r="AT2388" s="72">
        <v>1234</v>
      </c>
      <c r="AU2388" s="72">
        <v>1238</v>
      </c>
      <c r="AV2388" s="72">
        <v>1234</v>
      </c>
      <c r="AW2388" s="72">
        <v>1238</v>
      </c>
      <c r="AX2388" s="72">
        <v>7900</v>
      </c>
      <c r="AY2388" s="72">
        <v>1238</v>
      </c>
      <c r="AZ2388" s="72">
        <v>1243</v>
      </c>
      <c r="BA2388" s="72">
        <v>1238</v>
      </c>
      <c r="BB2388" s="72">
        <v>1239</v>
      </c>
      <c r="BC2388" s="72">
        <v>22700</v>
      </c>
    </row>
    <row r="2389" spans="1:55" s="72" customFormat="1" ht="15">
      <c r="A2389" s="15" t="s">
        <v>18</v>
      </c>
      <c r="B2389" s="30">
        <v>7</v>
      </c>
      <c r="C2389" s="30">
        <v>9600</v>
      </c>
      <c r="D2389" s="10" t="s">
        <v>1209</v>
      </c>
      <c r="E2389" s="15" t="s">
        <v>20</v>
      </c>
      <c r="F2389" s="15" t="s">
        <v>1306</v>
      </c>
      <c r="G2389" s="50">
        <v>1751</v>
      </c>
      <c r="H2389" s="50">
        <v>116</v>
      </c>
      <c r="I2389" s="58">
        <v>7.0900000000000005E-2</v>
      </c>
      <c r="J2389" s="50">
        <v>461500</v>
      </c>
      <c r="K2389" s="50">
        <v>2002</v>
      </c>
      <c r="L2389" s="53">
        <v>1612</v>
      </c>
      <c r="M2389" s="63">
        <f t="shared" si="277"/>
        <v>0.64358974358974363</v>
      </c>
      <c r="N2389" s="42" t="str">
        <f>IFERROR(VLOOKUP(C2389, マスタ!$E$2:$G$33, 3, TRUE), "")</f>
        <v>サービス</v>
      </c>
      <c r="O2389" s="15" t="str">
        <f>IF(F2389 = "", "", TEXT( WORKDAY(TEXT(LEFT(F2389, FIND("(", F2389) - 1), "yyyy/mm/dd"), 1, マスタ!$A$2:$A$106), "yyyymmdd"))</f>
        <v>20171019</v>
      </c>
      <c r="P2389" s="16">
        <v>43027</v>
      </c>
      <c r="Q2389" s="56">
        <v>1750</v>
      </c>
      <c r="R2389" s="56">
        <v>1770</v>
      </c>
      <c r="S2389" s="56">
        <v>1628</v>
      </c>
      <c r="T2389" s="15" t="str">
        <f t="shared" si="278"/>
        <v>有</v>
      </c>
      <c r="U2389" s="15" t="str">
        <f t="shared" si="279"/>
        <v>有</v>
      </c>
      <c r="V2389" s="67">
        <f t="shared" si="280"/>
        <v>-5.711022272987254E-4</v>
      </c>
      <c r="W2389" s="17" t="s">
        <v>966</v>
      </c>
      <c r="X2389" s="46">
        <v>-17</v>
      </c>
      <c r="Y2389" s="71">
        <f t="shared" si="281"/>
        <v>-9.7087378640776691</v>
      </c>
      <c r="Z2389" s="72">
        <v>1750</v>
      </c>
      <c r="AA2389" s="72">
        <v>1770</v>
      </c>
      <c r="AB2389" s="72">
        <v>1735</v>
      </c>
      <c r="AC2389" s="72">
        <v>1748</v>
      </c>
      <c r="AD2389" s="72">
        <v>21100</v>
      </c>
      <c r="AE2389" s="72">
        <v>1744</v>
      </c>
      <c r="AF2389" s="72">
        <v>1745</v>
      </c>
      <c r="AG2389" s="72">
        <v>1727</v>
      </c>
      <c r="AH2389" s="72">
        <v>1730</v>
      </c>
      <c r="AI2389" s="72">
        <v>2400</v>
      </c>
      <c r="AJ2389" s="72">
        <v>1737</v>
      </c>
      <c r="AK2389" s="72">
        <v>1745</v>
      </c>
      <c r="AL2389" s="72">
        <v>1709</v>
      </c>
      <c r="AM2389" s="72">
        <v>1714</v>
      </c>
      <c r="AN2389" s="72">
        <v>6800</v>
      </c>
      <c r="AO2389" s="72">
        <v>1714</v>
      </c>
      <c r="AP2389" s="72">
        <v>1720</v>
      </c>
      <c r="AQ2389" s="72">
        <v>1705</v>
      </c>
      <c r="AR2389" s="72">
        <v>1705</v>
      </c>
      <c r="AS2389" s="72">
        <v>2500</v>
      </c>
      <c r="AT2389" s="72">
        <v>1710</v>
      </c>
      <c r="AU2389" s="72">
        <v>1710</v>
      </c>
      <c r="AV2389" s="72">
        <v>1628</v>
      </c>
      <c r="AW2389" s="72">
        <v>1655</v>
      </c>
      <c r="AX2389" s="72">
        <v>20500</v>
      </c>
      <c r="AY2389" s="72">
        <v>1655</v>
      </c>
      <c r="AZ2389" s="72">
        <v>1675</v>
      </c>
      <c r="BA2389" s="72">
        <v>1655</v>
      </c>
      <c r="BB2389" s="72">
        <v>1673</v>
      </c>
      <c r="BC2389" s="72">
        <v>4500</v>
      </c>
    </row>
    <row r="2390" spans="1:55" s="72" customFormat="1" ht="15">
      <c r="A2390" s="15" t="s">
        <v>18</v>
      </c>
      <c r="B2390" s="30">
        <v>9</v>
      </c>
      <c r="C2390" s="30">
        <v>7271</v>
      </c>
      <c r="D2390" s="10" t="s">
        <v>160</v>
      </c>
      <c r="E2390" s="15" t="s">
        <v>20</v>
      </c>
      <c r="F2390" s="15" t="s">
        <v>1306</v>
      </c>
      <c r="G2390" s="50">
        <v>3580</v>
      </c>
      <c r="H2390" s="50">
        <v>220</v>
      </c>
      <c r="I2390" s="58">
        <v>6.5500000000000003E-2</v>
      </c>
      <c r="J2390" s="50">
        <v>1228700</v>
      </c>
      <c r="K2390" s="50">
        <v>3630</v>
      </c>
      <c r="L2390" s="53">
        <v>3320</v>
      </c>
      <c r="M2390" s="63">
        <f t="shared" si="277"/>
        <v>0.16129032258064516</v>
      </c>
      <c r="N2390" s="42" t="str">
        <f>IFERROR(VLOOKUP(C2390, マスタ!$E$2:$G$33, 3, TRUE), "")</f>
        <v>輸送用機械</v>
      </c>
      <c r="O2390" s="15" t="str">
        <f>IF(F2390 = "", "", TEXT( WORKDAY(TEXT(LEFT(F2390, FIND("(", F2390) - 1), "yyyy/mm/dd"), 1, マスタ!$A$2:$A$106), "yyyymmdd"))</f>
        <v>20171019</v>
      </c>
      <c r="P2390" s="16">
        <v>43027</v>
      </c>
      <c r="Q2390" s="56">
        <v>3625</v>
      </c>
      <c r="R2390" s="56">
        <v>3625</v>
      </c>
      <c r="S2390" s="56">
        <v>3450</v>
      </c>
      <c r="T2390" s="15" t="str">
        <f t="shared" si="278"/>
        <v>無</v>
      </c>
      <c r="U2390" s="15" t="str">
        <f t="shared" si="279"/>
        <v>有</v>
      </c>
      <c r="V2390" s="67">
        <f t="shared" si="280"/>
        <v>1.2569832402234526E-2</v>
      </c>
      <c r="W2390" s="17" t="s">
        <v>966</v>
      </c>
      <c r="X2390" s="46">
        <v>-35</v>
      </c>
      <c r="Y2390" s="71">
        <f t="shared" si="281"/>
        <v>-9.7765363128491618</v>
      </c>
      <c r="Z2390" s="72">
        <v>3625</v>
      </c>
      <c r="AA2390" s="72">
        <v>3625</v>
      </c>
      <c r="AB2390" s="72">
        <v>3510</v>
      </c>
      <c r="AC2390" s="72">
        <v>3550</v>
      </c>
      <c r="AD2390" s="72">
        <v>154400</v>
      </c>
      <c r="AE2390" s="72">
        <v>3550</v>
      </c>
      <c r="AF2390" s="72">
        <v>3570</v>
      </c>
      <c r="AG2390" s="72">
        <v>3530</v>
      </c>
      <c r="AH2390" s="72">
        <v>3550</v>
      </c>
      <c r="AI2390" s="72">
        <v>37800</v>
      </c>
      <c r="AJ2390" s="72">
        <v>3550</v>
      </c>
      <c r="AK2390" s="72">
        <v>3555</v>
      </c>
      <c r="AL2390" s="72">
        <v>3530</v>
      </c>
      <c r="AM2390" s="72">
        <v>3540</v>
      </c>
      <c r="AN2390" s="72">
        <v>14300</v>
      </c>
      <c r="AO2390" s="72">
        <v>3540</v>
      </c>
      <c r="AP2390" s="72">
        <v>3540</v>
      </c>
      <c r="AQ2390" s="72">
        <v>3485</v>
      </c>
      <c r="AR2390" s="72">
        <v>3495</v>
      </c>
      <c r="AS2390" s="72">
        <v>39500</v>
      </c>
      <c r="AT2390" s="72">
        <v>3500</v>
      </c>
      <c r="AU2390" s="72">
        <v>3530</v>
      </c>
      <c r="AV2390" s="72">
        <v>3490</v>
      </c>
      <c r="AW2390" s="72">
        <v>3520</v>
      </c>
      <c r="AX2390" s="72">
        <v>12000</v>
      </c>
      <c r="AY2390" s="72">
        <v>3520</v>
      </c>
      <c r="AZ2390" s="72">
        <v>3545</v>
      </c>
      <c r="BA2390" s="72">
        <v>3490</v>
      </c>
      <c r="BB2390" s="72">
        <v>3520</v>
      </c>
      <c r="BC2390" s="72">
        <v>32900</v>
      </c>
    </row>
    <row r="2391" spans="1:55" s="72" customFormat="1" ht="15">
      <c r="A2391" s="15" t="s">
        <v>18</v>
      </c>
      <c r="B2391" s="30">
        <v>13</v>
      </c>
      <c r="C2391" s="30">
        <v>3221</v>
      </c>
      <c r="D2391" s="10" t="s">
        <v>247</v>
      </c>
      <c r="E2391" s="15" t="s">
        <v>20</v>
      </c>
      <c r="F2391" s="15" t="s">
        <v>1306</v>
      </c>
      <c r="G2391" s="50">
        <v>2647</v>
      </c>
      <c r="H2391" s="50">
        <v>133</v>
      </c>
      <c r="I2391" s="58">
        <v>5.2900000000000003E-2</v>
      </c>
      <c r="J2391" s="50">
        <v>140700</v>
      </c>
      <c r="K2391" s="50">
        <v>2690</v>
      </c>
      <c r="L2391" s="53">
        <v>2525</v>
      </c>
      <c r="M2391" s="63">
        <f t="shared" si="277"/>
        <v>0.26060606060606062</v>
      </c>
      <c r="N2391" s="42" t="str">
        <f>IFERROR(VLOOKUP(C2391, マスタ!$E$2:$G$33, 3, TRUE), "")</f>
        <v>繊維製品</v>
      </c>
      <c r="O2391" s="15" t="str">
        <f>IF(F2391 = "", "", TEXT( WORKDAY(TEXT(LEFT(F2391, FIND("(", F2391) - 1), "yyyy/mm/dd"), 1, マスタ!$A$2:$A$106), "yyyymmdd"))</f>
        <v>20171019</v>
      </c>
      <c r="P2391" s="16">
        <v>43027</v>
      </c>
      <c r="Q2391" s="56">
        <v>2650</v>
      </c>
      <c r="R2391" s="56">
        <v>2726</v>
      </c>
      <c r="S2391" s="56">
        <v>2551</v>
      </c>
      <c r="T2391" s="15" t="str">
        <f t="shared" si="278"/>
        <v>有</v>
      </c>
      <c r="U2391" s="15" t="str">
        <f t="shared" si="279"/>
        <v>有</v>
      </c>
      <c r="V2391" s="67">
        <f t="shared" si="280"/>
        <v>1.1333585190782536E-3</v>
      </c>
      <c r="W2391" s="17" t="s">
        <v>966</v>
      </c>
      <c r="X2391" s="46">
        <v>-26</v>
      </c>
      <c r="Y2391" s="71">
        <f t="shared" si="281"/>
        <v>-9.8224404986777483</v>
      </c>
      <c r="Z2391" s="72">
        <v>2650</v>
      </c>
      <c r="AA2391" s="72">
        <v>2687</v>
      </c>
      <c r="AB2391" s="72">
        <v>2606</v>
      </c>
      <c r="AC2391" s="72">
        <v>2670</v>
      </c>
      <c r="AD2391" s="72">
        <v>13100</v>
      </c>
      <c r="AE2391" s="72">
        <v>2683</v>
      </c>
      <c r="AF2391" s="72">
        <v>2685</v>
      </c>
      <c r="AG2391" s="72">
        <v>2674</v>
      </c>
      <c r="AH2391" s="72">
        <v>2674</v>
      </c>
      <c r="AI2391" s="72">
        <v>1300</v>
      </c>
      <c r="AJ2391" s="72">
        <v>2677</v>
      </c>
      <c r="AK2391" s="72">
        <v>2711</v>
      </c>
      <c r="AL2391" s="72">
        <v>2677</v>
      </c>
      <c r="AM2391" s="72">
        <v>2706</v>
      </c>
      <c r="AN2391" s="72">
        <v>4400</v>
      </c>
      <c r="AO2391" s="72">
        <v>2711</v>
      </c>
      <c r="AP2391" s="72">
        <v>2726</v>
      </c>
      <c r="AQ2391" s="72">
        <v>2702</v>
      </c>
      <c r="AR2391" s="72">
        <v>2712</v>
      </c>
      <c r="AS2391" s="72">
        <v>4200</v>
      </c>
      <c r="AT2391" s="72">
        <v>2712</v>
      </c>
      <c r="AU2391" s="72">
        <v>2721</v>
      </c>
      <c r="AV2391" s="72">
        <v>2712</v>
      </c>
      <c r="AW2391" s="72">
        <v>2721</v>
      </c>
      <c r="AX2391" s="72">
        <v>800</v>
      </c>
      <c r="AY2391" s="72">
        <v>2725</v>
      </c>
      <c r="AZ2391" s="72">
        <v>2725</v>
      </c>
      <c r="BA2391" s="72">
        <v>2683</v>
      </c>
      <c r="BB2391" s="72">
        <v>2705</v>
      </c>
      <c r="BC2391" s="72">
        <v>7300</v>
      </c>
    </row>
    <row r="2392" spans="1:55" s="72" customFormat="1" ht="27">
      <c r="A2392" s="15" t="s">
        <v>1314</v>
      </c>
      <c r="B2392" s="30">
        <v>15</v>
      </c>
      <c r="C2392" s="30">
        <v>3546</v>
      </c>
      <c r="D2392" s="10" t="s">
        <v>1307</v>
      </c>
      <c r="E2392" s="15" t="s">
        <v>20</v>
      </c>
      <c r="F2392" s="15" t="s">
        <v>1306</v>
      </c>
      <c r="G2392" s="50">
        <v>1049</v>
      </c>
      <c r="H2392" s="50">
        <v>50</v>
      </c>
      <c r="I2392" s="58">
        <v>5.0099999999999999E-2</v>
      </c>
      <c r="J2392" s="50">
        <v>111800</v>
      </c>
      <c r="K2392" s="50">
        <v>1056</v>
      </c>
      <c r="L2392" s="53">
        <v>997</v>
      </c>
      <c r="M2392" s="63">
        <f t="shared" ref="M2392:M2437" si="282">IFERROR((K2392-G2392) / (K2392-L2392), "")</f>
        <v>0.11864406779661017</v>
      </c>
      <c r="N2392" s="42" t="str">
        <f>IFERROR(VLOOKUP(C2392, マスタ!$E$2:$G$33, 3, TRUE), "")</f>
        <v>繊維製品</v>
      </c>
      <c r="O2392" s="15" t="str">
        <f>IF(F2392 = "", "", TEXT( WORKDAY(TEXT(LEFT(F2392, FIND("(", F2392) - 1), "yyyy/mm/dd"), 1, マスタ!$A$2:$A$106), "yyyymmdd"))</f>
        <v>20171019</v>
      </c>
      <c r="P2392" s="16">
        <v>43027</v>
      </c>
      <c r="Q2392" s="56">
        <v>1063</v>
      </c>
      <c r="R2392" s="56">
        <v>1076</v>
      </c>
      <c r="S2392" s="56">
        <v>970</v>
      </c>
      <c r="T2392" s="15" t="str">
        <f t="shared" ref="T2392:T2437" si="283">IF(Q2392="", "", IF(R2392-Q2392&gt;=ROUNDDOWN(G2392/100, 0), "有", "無"))</f>
        <v>有</v>
      </c>
      <c r="U2392" s="15" t="str">
        <f t="shared" ref="U2392:U2437" si="284">IF(Q2392="", "", IF(Q2392-S2392&gt;=ROUNDDOWN(G2392/100, 0), "有", "無"))</f>
        <v>有</v>
      </c>
      <c r="V2392" s="67">
        <f t="shared" ref="V2392:V2437" si="285">IF(Q2392="", "", Q2392/G2392-1)</f>
        <v>1.3346043851286904E-2</v>
      </c>
      <c r="W2392" s="17" t="s">
        <v>966</v>
      </c>
      <c r="X2392" s="46">
        <v>-10</v>
      </c>
      <c r="Y2392" s="71">
        <f t="shared" ref="Y2392:Y2437" si="286">IFERROR(X2392/G2392*1000,"")</f>
        <v>-9.532888465204957</v>
      </c>
      <c r="Z2392" s="72">
        <v>1063</v>
      </c>
      <c r="AA2392" s="72">
        <v>1076</v>
      </c>
      <c r="AB2392" s="72">
        <v>1063</v>
      </c>
      <c r="AC2392" s="72">
        <v>1072</v>
      </c>
      <c r="AD2392" s="72">
        <v>11100</v>
      </c>
      <c r="AE2392" s="72">
        <v>1068</v>
      </c>
      <c r="AF2392" s="72">
        <v>1068</v>
      </c>
      <c r="AG2392" s="72">
        <v>1050</v>
      </c>
      <c r="AH2392" s="72">
        <v>1055</v>
      </c>
      <c r="AI2392" s="72">
        <v>5700</v>
      </c>
      <c r="AJ2392" s="72">
        <v>1054</v>
      </c>
      <c r="AK2392" s="72">
        <v>1054</v>
      </c>
      <c r="AL2392" s="72">
        <v>1050</v>
      </c>
      <c r="AM2392" s="72">
        <v>1054</v>
      </c>
      <c r="AN2392" s="72">
        <v>1200</v>
      </c>
      <c r="AO2392" s="72">
        <v>1054</v>
      </c>
      <c r="AP2392" s="72">
        <v>1059</v>
      </c>
      <c r="AQ2392" s="72">
        <v>1054</v>
      </c>
      <c r="AR2392" s="72">
        <v>1059</v>
      </c>
      <c r="AS2392" s="72">
        <v>600</v>
      </c>
      <c r="AT2392" s="72">
        <v>1060</v>
      </c>
      <c r="AU2392" s="72">
        <v>1060</v>
      </c>
      <c r="AV2392" s="72">
        <v>1057</v>
      </c>
      <c r="AW2392" s="72">
        <v>1057</v>
      </c>
      <c r="AX2392" s="72">
        <v>1000</v>
      </c>
      <c r="AY2392" s="72">
        <v>1057</v>
      </c>
      <c r="AZ2392" s="72">
        <v>1059</v>
      </c>
      <c r="BA2392" s="72">
        <v>1055</v>
      </c>
      <c r="BB2392" s="72">
        <v>1059</v>
      </c>
      <c r="BC2392" s="72">
        <v>700</v>
      </c>
    </row>
    <row r="2393" spans="1:55" s="72" customFormat="1" ht="27">
      <c r="A2393" s="15" t="s">
        <v>18</v>
      </c>
      <c r="B2393" s="30">
        <v>16</v>
      </c>
      <c r="C2393" s="30">
        <v>3654</v>
      </c>
      <c r="D2393" s="10" t="s">
        <v>535</v>
      </c>
      <c r="E2393" s="15" t="s">
        <v>20</v>
      </c>
      <c r="F2393" s="15" t="s">
        <v>1306</v>
      </c>
      <c r="G2393" s="50">
        <v>1976</v>
      </c>
      <c r="H2393" s="50">
        <v>85</v>
      </c>
      <c r="I2393" s="58">
        <v>4.4900000000000002E-2</v>
      </c>
      <c r="J2393" s="50">
        <v>201900</v>
      </c>
      <c r="K2393" s="50">
        <v>1983</v>
      </c>
      <c r="L2393" s="53">
        <v>1899</v>
      </c>
      <c r="M2393" s="63">
        <f t="shared" si="282"/>
        <v>8.3333333333333329E-2</v>
      </c>
      <c r="N2393" s="42" t="str">
        <f>IFERROR(VLOOKUP(C2393, マスタ!$E$2:$G$33, 3, TRUE), "")</f>
        <v>36</v>
      </c>
      <c r="O2393" s="15" t="str">
        <f>IF(F2393 = "", "", TEXT( WORKDAY(TEXT(LEFT(F2393, FIND("(", F2393) - 1), "yyyy/mm/dd"), 1, マスタ!$A$2:$A$106), "yyyymmdd"))</f>
        <v>20171019</v>
      </c>
      <c r="P2393" s="16">
        <v>43027</v>
      </c>
      <c r="Q2393" s="56">
        <v>1960</v>
      </c>
      <c r="R2393" s="56">
        <v>2035</v>
      </c>
      <c r="S2393" s="56">
        <v>1931</v>
      </c>
      <c r="T2393" s="15" t="str">
        <f t="shared" si="283"/>
        <v>有</v>
      </c>
      <c r="U2393" s="15" t="str">
        <f t="shared" si="284"/>
        <v>有</v>
      </c>
      <c r="V2393" s="67">
        <f t="shared" si="285"/>
        <v>-8.0971659919027994E-3</v>
      </c>
      <c r="W2393" s="17" t="s">
        <v>966</v>
      </c>
      <c r="X2393" s="46">
        <v>-19</v>
      </c>
      <c r="Y2393" s="71">
        <f t="shared" si="286"/>
        <v>-9.6153846153846168</v>
      </c>
      <c r="Z2393" s="72">
        <v>1960</v>
      </c>
      <c r="AA2393" s="72">
        <v>1960</v>
      </c>
      <c r="AB2393" s="72">
        <v>1931</v>
      </c>
      <c r="AC2393" s="72">
        <v>1938</v>
      </c>
      <c r="AD2393" s="72">
        <v>15400</v>
      </c>
      <c r="AE2393" s="72">
        <v>1937</v>
      </c>
      <c r="AF2393" s="72">
        <v>1942</v>
      </c>
      <c r="AG2393" s="72">
        <v>1933</v>
      </c>
      <c r="AH2393" s="72">
        <v>1942</v>
      </c>
      <c r="AI2393" s="72">
        <v>2500</v>
      </c>
      <c r="AJ2393" s="72">
        <v>1941</v>
      </c>
      <c r="AK2393" s="72">
        <v>1944</v>
      </c>
      <c r="AL2393" s="72">
        <v>1940</v>
      </c>
      <c r="AM2393" s="72">
        <v>1944</v>
      </c>
      <c r="AN2393" s="72">
        <v>800</v>
      </c>
      <c r="AO2393" s="72">
        <v>1945</v>
      </c>
      <c r="AP2393" s="72">
        <v>1957</v>
      </c>
      <c r="AQ2393" s="72">
        <v>1945</v>
      </c>
      <c r="AR2393" s="72">
        <v>1955</v>
      </c>
      <c r="AS2393" s="72">
        <v>3100</v>
      </c>
      <c r="AT2393" s="72">
        <v>1951</v>
      </c>
      <c r="AU2393" s="72">
        <v>1960</v>
      </c>
      <c r="AV2393" s="72">
        <v>1950</v>
      </c>
      <c r="AW2393" s="72">
        <v>1951</v>
      </c>
      <c r="AX2393" s="72">
        <v>3300</v>
      </c>
      <c r="AY2393" s="72">
        <v>1951</v>
      </c>
      <c r="AZ2393" s="72">
        <v>1951</v>
      </c>
      <c r="BA2393" s="72">
        <v>1937</v>
      </c>
      <c r="BB2393" s="72">
        <v>1943</v>
      </c>
      <c r="BC2393" s="72">
        <v>2300</v>
      </c>
    </row>
    <row r="2394" spans="1:55" s="72" customFormat="1" ht="15">
      <c r="A2394" s="15" t="s">
        <v>18</v>
      </c>
      <c r="B2394" s="30">
        <v>18</v>
      </c>
      <c r="C2394" s="30">
        <v>9603</v>
      </c>
      <c r="D2394" s="10" t="s">
        <v>210</v>
      </c>
      <c r="E2394" s="15" t="s">
        <v>20</v>
      </c>
      <c r="F2394" s="15" t="s">
        <v>1306</v>
      </c>
      <c r="G2394" s="50">
        <v>3700</v>
      </c>
      <c r="H2394" s="50">
        <v>155</v>
      </c>
      <c r="I2394" s="58">
        <v>4.3700000000000003E-2</v>
      </c>
      <c r="J2394" s="50">
        <v>676800</v>
      </c>
      <c r="K2394" s="50">
        <v>3745</v>
      </c>
      <c r="L2394" s="53">
        <v>3610</v>
      </c>
      <c r="M2394" s="63">
        <f t="shared" si="282"/>
        <v>0.33333333333333331</v>
      </c>
      <c r="N2394" s="42" t="str">
        <f>IFERROR(VLOOKUP(C2394, マスタ!$E$2:$G$33, 3, TRUE), "")</f>
        <v>サービス</v>
      </c>
      <c r="O2394" s="15" t="str">
        <f>IF(F2394 = "", "", TEXT( WORKDAY(TEXT(LEFT(F2394, FIND("(", F2394) - 1), "yyyy/mm/dd"), 1, マスタ!$A$2:$A$106), "yyyymmdd"))</f>
        <v>20171019</v>
      </c>
      <c r="P2394" s="16">
        <v>43027</v>
      </c>
      <c r="Q2394" s="56">
        <v>3740</v>
      </c>
      <c r="R2394" s="56">
        <v>3765</v>
      </c>
      <c r="S2394" s="56">
        <v>3675</v>
      </c>
      <c r="T2394" s="15" t="str">
        <f t="shared" si="283"/>
        <v>無</v>
      </c>
      <c r="U2394" s="15" t="str">
        <f t="shared" si="284"/>
        <v>有</v>
      </c>
      <c r="V2394" s="67">
        <f t="shared" si="285"/>
        <v>1.08108108108107E-2</v>
      </c>
      <c r="W2394" s="17" t="s">
        <v>969</v>
      </c>
      <c r="X2394" s="46">
        <v>-5</v>
      </c>
      <c r="Y2394" s="71">
        <f t="shared" si="286"/>
        <v>-1.3513513513513513</v>
      </c>
      <c r="Z2394" s="72">
        <v>3740</v>
      </c>
      <c r="AA2394" s="72">
        <v>3765</v>
      </c>
      <c r="AB2394" s="72">
        <v>3730</v>
      </c>
      <c r="AC2394" s="72">
        <v>3735</v>
      </c>
      <c r="AD2394" s="72">
        <v>48500</v>
      </c>
      <c r="AE2394" s="72">
        <v>3740</v>
      </c>
      <c r="AF2394" s="72">
        <v>3765</v>
      </c>
      <c r="AG2394" s="72">
        <v>3740</v>
      </c>
      <c r="AH2394" s="72">
        <v>3760</v>
      </c>
      <c r="AI2394" s="72">
        <v>8600</v>
      </c>
      <c r="AJ2394" s="72">
        <v>3760</v>
      </c>
      <c r="AK2394" s="72">
        <v>3760</v>
      </c>
      <c r="AL2394" s="72">
        <v>3750</v>
      </c>
      <c r="AM2394" s="72">
        <v>3750</v>
      </c>
      <c r="AN2394" s="72">
        <v>5200</v>
      </c>
      <c r="AO2394" s="72">
        <v>3760</v>
      </c>
      <c r="AP2394" s="72">
        <v>3760</v>
      </c>
      <c r="AQ2394" s="72">
        <v>3750</v>
      </c>
      <c r="AR2394" s="72">
        <v>3750</v>
      </c>
      <c r="AS2394" s="72">
        <v>5900</v>
      </c>
      <c r="AT2394" s="72">
        <v>3755</v>
      </c>
      <c r="AU2394" s="72">
        <v>3755</v>
      </c>
      <c r="AV2394" s="72">
        <v>3735</v>
      </c>
      <c r="AW2394" s="72">
        <v>3735</v>
      </c>
      <c r="AX2394" s="72">
        <v>6700</v>
      </c>
      <c r="AY2394" s="72">
        <v>3740</v>
      </c>
      <c r="AZ2394" s="72">
        <v>3740</v>
      </c>
      <c r="BA2394" s="72">
        <v>3740</v>
      </c>
      <c r="BB2394" s="72">
        <v>3740</v>
      </c>
      <c r="BC2394" s="72">
        <v>2500</v>
      </c>
    </row>
    <row r="2395" spans="1:55" s="72" customFormat="1" ht="40.5">
      <c r="A2395" s="15" t="s">
        <v>18</v>
      </c>
      <c r="B2395" s="30">
        <v>19</v>
      </c>
      <c r="C2395" s="30">
        <v>3387</v>
      </c>
      <c r="D2395" s="10" t="s">
        <v>224</v>
      </c>
      <c r="E2395" s="15" t="s">
        <v>20</v>
      </c>
      <c r="F2395" s="15" t="s">
        <v>1306</v>
      </c>
      <c r="G2395" s="50">
        <v>1184</v>
      </c>
      <c r="H2395" s="50">
        <v>47</v>
      </c>
      <c r="I2395" s="58">
        <v>4.1300000000000003E-2</v>
      </c>
      <c r="J2395" s="50">
        <v>1050700</v>
      </c>
      <c r="K2395" s="50">
        <v>1207</v>
      </c>
      <c r="L2395" s="53">
        <v>1148</v>
      </c>
      <c r="M2395" s="63">
        <f t="shared" si="282"/>
        <v>0.38983050847457629</v>
      </c>
      <c r="N2395" s="42" t="str">
        <f>IFERROR(VLOOKUP(C2395, マスタ!$E$2:$G$33, 3, TRUE), "")</f>
        <v>繊維製品</v>
      </c>
      <c r="O2395" s="15" t="str">
        <f>IF(F2395 = "", "", TEXT( WORKDAY(TEXT(LEFT(F2395, FIND("(", F2395) - 1), "yyyy/mm/dd"), 1, マスタ!$A$2:$A$106), "yyyymmdd"))</f>
        <v>20171019</v>
      </c>
      <c r="P2395" s="16">
        <v>43027</v>
      </c>
      <c r="Q2395" s="56">
        <v>1190</v>
      </c>
      <c r="R2395" s="56">
        <v>1213</v>
      </c>
      <c r="S2395" s="56">
        <v>1175</v>
      </c>
      <c r="T2395" s="15" t="str">
        <f t="shared" si="283"/>
        <v>有</v>
      </c>
      <c r="U2395" s="15" t="str">
        <f t="shared" si="284"/>
        <v>有</v>
      </c>
      <c r="V2395" s="67">
        <f t="shared" si="285"/>
        <v>5.0675675675675436E-3</v>
      </c>
      <c r="W2395" s="17" t="s">
        <v>966</v>
      </c>
      <c r="X2395" s="46">
        <v>-11</v>
      </c>
      <c r="Y2395" s="71">
        <f t="shared" si="286"/>
        <v>-9.2905405405405403</v>
      </c>
      <c r="Z2395" s="72">
        <v>1190</v>
      </c>
      <c r="AA2395" s="72">
        <v>1190</v>
      </c>
      <c r="AB2395" s="72">
        <v>1183</v>
      </c>
      <c r="AC2395" s="72">
        <v>1183</v>
      </c>
      <c r="AD2395" s="72">
        <v>35800</v>
      </c>
      <c r="AE2395" s="72">
        <v>1183</v>
      </c>
      <c r="AF2395" s="72">
        <v>1183</v>
      </c>
      <c r="AG2395" s="72">
        <v>1175</v>
      </c>
      <c r="AH2395" s="72">
        <v>1176</v>
      </c>
      <c r="AI2395" s="72">
        <v>11800</v>
      </c>
      <c r="AJ2395" s="72">
        <v>1176</v>
      </c>
      <c r="AK2395" s="72">
        <v>1185</v>
      </c>
      <c r="AL2395" s="72">
        <v>1176</v>
      </c>
      <c r="AM2395" s="72">
        <v>1185</v>
      </c>
      <c r="AN2395" s="72">
        <v>8100</v>
      </c>
      <c r="AO2395" s="72">
        <v>1186</v>
      </c>
      <c r="AP2395" s="72">
        <v>1190</v>
      </c>
      <c r="AQ2395" s="72">
        <v>1186</v>
      </c>
      <c r="AR2395" s="72">
        <v>1188</v>
      </c>
      <c r="AS2395" s="72">
        <v>11800</v>
      </c>
      <c r="AT2395" s="72">
        <v>1187</v>
      </c>
      <c r="AU2395" s="72">
        <v>1190</v>
      </c>
      <c r="AV2395" s="72">
        <v>1187</v>
      </c>
      <c r="AW2395" s="72">
        <v>1187</v>
      </c>
      <c r="AX2395" s="72">
        <v>7300</v>
      </c>
      <c r="AY2395" s="72">
        <v>1188</v>
      </c>
      <c r="AZ2395" s="72">
        <v>1197</v>
      </c>
      <c r="BA2395" s="72">
        <v>1188</v>
      </c>
      <c r="BB2395" s="72">
        <v>1196</v>
      </c>
      <c r="BC2395" s="72">
        <v>37400</v>
      </c>
    </row>
    <row r="2396" spans="1:55" s="72" customFormat="1" ht="15">
      <c r="A2396" s="15" t="s">
        <v>18</v>
      </c>
      <c r="B2396" s="30">
        <v>20</v>
      </c>
      <c r="C2396" s="30">
        <v>8706</v>
      </c>
      <c r="D2396" s="10" t="s">
        <v>1134</v>
      </c>
      <c r="E2396" s="15" t="s">
        <v>20</v>
      </c>
      <c r="F2396" s="15" t="s">
        <v>1306</v>
      </c>
      <c r="G2396" s="50">
        <v>1628</v>
      </c>
      <c r="H2396" s="50">
        <v>63</v>
      </c>
      <c r="I2396" s="58">
        <v>4.0300000000000002E-2</v>
      </c>
      <c r="J2396" s="50">
        <v>509400</v>
      </c>
      <c r="K2396" s="50">
        <v>1631</v>
      </c>
      <c r="L2396" s="53">
        <v>1565</v>
      </c>
      <c r="M2396" s="63">
        <f t="shared" si="282"/>
        <v>4.5454545454545456E-2</v>
      </c>
      <c r="N2396" s="42" t="str">
        <f>IFERROR(VLOOKUP(C2396, マスタ!$E$2:$G$33, 3, TRUE), "")</f>
        <v>保険</v>
      </c>
      <c r="O2396" s="15" t="str">
        <f>IF(F2396 = "", "", TEXT( WORKDAY(TEXT(LEFT(F2396, FIND("(", F2396) - 1), "yyyy/mm/dd"), 1, マスタ!$A$2:$A$106), "yyyymmdd"))</f>
        <v>20171019</v>
      </c>
      <c r="P2396" s="16">
        <v>43027</v>
      </c>
      <c r="Q2396" s="56">
        <v>1628</v>
      </c>
      <c r="R2396" s="56">
        <v>1656</v>
      </c>
      <c r="S2396" s="56">
        <v>1627</v>
      </c>
      <c r="T2396" s="15" t="str">
        <f t="shared" si="283"/>
        <v>有</v>
      </c>
      <c r="U2396" s="15" t="str">
        <f t="shared" si="284"/>
        <v>無</v>
      </c>
      <c r="V2396" s="67">
        <f t="shared" si="285"/>
        <v>0</v>
      </c>
      <c r="W2396" s="17" t="s">
        <v>967</v>
      </c>
      <c r="X2396" s="46">
        <v>18</v>
      </c>
      <c r="Y2396" s="71">
        <f t="shared" si="286"/>
        <v>11.056511056511056</v>
      </c>
      <c r="Z2396" s="72">
        <v>1628</v>
      </c>
      <c r="AA2396" s="72">
        <v>1644</v>
      </c>
      <c r="AB2396" s="72">
        <v>1627</v>
      </c>
      <c r="AC2396" s="72">
        <v>1631</v>
      </c>
      <c r="AD2396" s="72">
        <v>57700</v>
      </c>
      <c r="AE2396" s="72">
        <v>1633</v>
      </c>
      <c r="AF2396" s="72">
        <v>1641</v>
      </c>
      <c r="AG2396" s="72">
        <v>1633</v>
      </c>
      <c r="AH2396" s="72">
        <v>1641</v>
      </c>
      <c r="AI2396" s="72">
        <v>2300</v>
      </c>
      <c r="AJ2396" s="72">
        <v>1642</v>
      </c>
      <c r="AK2396" s="72">
        <v>1647</v>
      </c>
      <c r="AL2396" s="72">
        <v>1639</v>
      </c>
      <c r="AM2396" s="72">
        <v>1641</v>
      </c>
      <c r="AN2396" s="72">
        <v>12100</v>
      </c>
      <c r="AO2396" s="72">
        <v>1644</v>
      </c>
      <c r="AP2396" s="72">
        <v>1647</v>
      </c>
      <c r="AQ2396" s="72">
        <v>1641</v>
      </c>
      <c r="AR2396" s="72">
        <v>1644</v>
      </c>
      <c r="AS2396" s="72">
        <v>5500</v>
      </c>
      <c r="AT2396" s="72">
        <v>1644</v>
      </c>
      <c r="AU2396" s="72">
        <v>1646</v>
      </c>
      <c r="AV2396" s="72">
        <v>1643</v>
      </c>
      <c r="AW2396" s="72">
        <v>1646</v>
      </c>
      <c r="AX2396" s="72">
        <v>2100</v>
      </c>
      <c r="AY2396" s="72">
        <v>1645</v>
      </c>
      <c r="AZ2396" s="72">
        <v>1648</v>
      </c>
      <c r="BA2396" s="72">
        <v>1644</v>
      </c>
      <c r="BB2396" s="72">
        <v>1647</v>
      </c>
      <c r="BC2396" s="72">
        <v>7000</v>
      </c>
    </row>
    <row r="2397" spans="1:55" s="72" customFormat="1" ht="15">
      <c r="A2397" s="15" t="s">
        <v>18</v>
      </c>
      <c r="B2397" s="30">
        <v>21</v>
      </c>
      <c r="C2397" s="30">
        <v>7949</v>
      </c>
      <c r="D2397" s="10" t="s">
        <v>1308</v>
      </c>
      <c r="E2397" s="15" t="s">
        <v>20</v>
      </c>
      <c r="F2397" s="15" t="s">
        <v>1306</v>
      </c>
      <c r="G2397" s="50">
        <v>2064</v>
      </c>
      <c r="H2397" s="50">
        <v>76</v>
      </c>
      <c r="I2397" s="58">
        <v>3.8199999999999998E-2</v>
      </c>
      <c r="J2397" s="50">
        <v>90600</v>
      </c>
      <c r="K2397" s="50">
        <v>2111</v>
      </c>
      <c r="L2397" s="53">
        <v>2056</v>
      </c>
      <c r="M2397" s="63">
        <f t="shared" si="282"/>
        <v>0.8545454545454545</v>
      </c>
      <c r="N2397" s="42" t="str">
        <f>IFERROR(VLOOKUP(C2397, マスタ!$E$2:$G$33, 3, TRUE), "")</f>
        <v>その他製品</v>
      </c>
      <c r="O2397" s="15" t="str">
        <f>IF(F2397 = "", "", TEXT( WORKDAY(TEXT(LEFT(F2397, FIND("(", F2397) - 1), "yyyy/mm/dd"), 1, マスタ!$A$2:$A$106), "yyyymmdd"))</f>
        <v>20171019</v>
      </c>
      <c r="P2397" s="16">
        <v>43027</v>
      </c>
      <c r="Q2397" s="56">
        <v>2064</v>
      </c>
      <c r="R2397" s="56">
        <v>2083</v>
      </c>
      <c r="S2397" s="56">
        <v>2057</v>
      </c>
      <c r="T2397" s="15" t="str">
        <f t="shared" si="283"/>
        <v>無</v>
      </c>
      <c r="U2397" s="15" t="str">
        <f t="shared" si="284"/>
        <v>無</v>
      </c>
      <c r="V2397" s="67">
        <f t="shared" si="285"/>
        <v>0</v>
      </c>
      <c r="W2397" s="17" t="s">
        <v>967</v>
      </c>
      <c r="X2397" s="46">
        <v>10</v>
      </c>
      <c r="Y2397" s="71">
        <f t="shared" si="286"/>
        <v>4.8449612403100772</v>
      </c>
      <c r="Z2397" s="72">
        <v>2064</v>
      </c>
      <c r="AA2397" s="72">
        <v>2065</v>
      </c>
      <c r="AB2397" s="72">
        <v>2064</v>
      </c>
      <c r="AC2397" s="72">
        <v>2065</v>
      </c>
      <c r="AD2397" s="72">
        <v>2700</v>
      </c>
      <c r="AE2397" s="72">
        <v>2066</v>
      </c>
      <c r="AF2397" s="72">
        <v>2072</v>
      </c>
      <c r="AG2397" s="72">
        <v>2066</v>
      </c>
      <c r="AH2397" s="72">
        <v>2072</v>
      </c>
      <c r="AI2397" s="72">
        <v>600</v>
      </c>
      <c r="AJ2397" s="72">
        <v>2069</v>
      </c>
      <c r="AK2397" s="72">
        <v>2073</v>
      </c>
      <c r="AL2397" s="72">
        <v>2069</v>
      </c>
      <c r="AM2397" s="72">
        <v>2073</v>
      </c>
      <c r="AN2397" s="72">
        <v>200</v>
      </c>
      <c r="AO2397" s="72">
        <v>2075</v>
      </c>
      <c r="AP2397" s="72">
        <v>2078</v>
      </c>
      <c r="AQ2397" s="72">
        <v>2074</v>
      </c>
      <c r="AR2397" s="72">
        <v>2074</v>
      </c>
      <c r="AS2397" s="72">
        <v>1100</v>
      </c>
      <c r="AX2397" s="72">
        <v>0</v>
      </c>
      <c r="AY2397" s="72">
        <v>2074</v>
      </c>
      <c r="AZ2397" s="72">
        <v>2083</v>
      </c>
      <c r="BA2397" s="72">
        <v>2074</v>
      </c>
      <c r="BB2397" s="72">
        <v>2083</v>
      </c>
      <c r="BC2397" s="72">
        <v>2500</v>
      </c>
    </row>
    <row r="2398" spans="1:55" s="72" customFormat="1" ht="15">
      <c r="A2398" s="15" t="s">
        <v>18</v>
      </c>
      <c r="B2398" s="30">
        <v>23</v>
      </c>
      <c r="C2398" s="30">
        <v>6191</v>
      </c>
      <c r="D2398" s="10" t="s">
        <v>930</v>
      </c>
      <c r="E2398" s="15" t="s">
        <v>20</v>
      </c>
      <c r="F2398" s="15" t="s">
        <v>1306</v>
      </c>
      <c r="G2398" s="50">
        <v>2437</v>
      </c>
      <c r="H2398" s="50">
        <v>82</v>
      </c>
      <c r="I2398" s="58">
        <v>3.4799999999999998E-2</v>
      </c>
      <c r="J2398" s="50">
        <v>297500</v>
      </c>
      <c r="K2398" s="50">
        <v>2454</v>
      </c>
      <c r="L2398" s="53">
        <v>2360</v>
      </c>
      <c r="M2398" s="63">
        <f t="shared" si="282"/>
        <v>0.18085106382978725</v>
      </c>
      <c r="N2398" s="42" t="str">
        <f>IFERROR(VLOOKUP(C2398, マスタ!$E$2:$G$33, 3, TRUE), "")</f>
        <v>機械</v>
      </c>
      <c r="O2398" s="15" t="str">
        <f>IF(F2398 = "", "", TEXT( WORKDAY(TEXT(LEFT(F2398, FIND("(", F2398) - 1), "yyyy/mm/dd"), 1, マスタ!$A$2:$A$106), "yyyymmdd"))</f>
        <v>20171019</v>
      </c>
      <c r="P2398" s="16">
        <v>43027</v>
      </c>
      <c r="Q2398" s="56">
        <v>2496</v>
      </c>
      <c r="R2398" s="56">
        <v>2529</v>
      </c>
      <c r="S2398" s="56">
        <v>2450</v>
      </c>
      <c r="T2398" s="15" t="str">
        <f t="shared" si="283"/>
        <v>有</v>
      </c>
      <c r="U2398" s="15" t="str">
        <f t="shared" si="284"/>
        <v>有</v>
      </c>
      <c r="V2398" s="67">
        <f t="shared" si="285"/>
        <v>2.4210094378334102E-2</v>
      </c>
      <c r="W2398" s="17" t="s">
        <v>969</v>
      </c>
      <c r="X2398" s="46">
        <v>-11</v>
      </c>
      <c r="Y2398" s="71">
        <f t="shared" si="286"/>
        <v>-4.5137464095199018</v>
      </c>
      <c r="Z2398" s="72">
        <v>2496</v>
      </c>
      <c r="AA2398" s="72">
        <v>2499</v>
      </c>
      <c r="AB2398" s="72">
        <v>2492</v>
      </c>
      <c r="AC2398" s="72">
        <v>2493</v>
      </c>
      <c r="AD2398" s="72">
        <v>30900</v>
      </c>
      <c r="AE2398" s="72">
        <v>2494</v>
      </c>
      <c r="AF2398" s="72">
        <v>2529</v>
      </c>
      <c r="AG2398" s="72">
        <v>2494</v>
      </c>
      <c r="AH2398" s="72">
        <v>2516</v>
      </c>
      <c r="AI2398" s="72">
        <v>40300</v>
      </c>
      <c r="AJ2398" s="72">
        <v>2516</v>
      </c>
      <c r="AK2398" s="72">
        <v>2517</v>
      </c>
      <c r="AL2398" s="72">
        <v>2494</v>
      </c>
      <c r="AM2398" s="72">
        <v>2509</v>
      </c>
      <c r="AN2398" s="72">
        <v>15200</v>
      </c>
      <c r="AO2398" s="72">
        <v>2505</v>
      </c>
      <c r="AP2398" s="72">
        <v>2510</v>
      </c>
      <c r="AQ2398" s="72">
        <v>2487</v>
      </c>
      <c r="AR2398" s="72">
        <v>2490</v>
      </c>
      <c r="AS2398" s="72">
        <v>11800</v>
      </c>
      <c r="AT2398" s="72">
        <v>2489</v>
      </c>
      <c r="AU2398" s="72">
        <v>2492</v>
      </c>
      <c r="AV2398" s="72">
        <v>2483</v>
      </c>
      <c r="AW2398" s="72">
        <v>2485</v>
      </c>
      <c r="AX2398" s="72">
        <v>7600</v>
      </c>
      <c r="AY2398" s="72">
        <v>2486</v>
      </c>
      <c r="AZ2398" s="72">
        <v>2497</v>
      </c>
      <c r="BA2398" s="72">
        <v>2481</v>
      </c>
      <c r="BB2398" s="72">
        <v>2497</v>
      </c>
      <c r="BC2398" s="72">
        <v>8900</v>
      </c>
    </row>
    <row r="2399" spans="1:55" s="72" customFormat="1" ht="15">
      <c r="A2399" s="15" t="s">
        <v>18</v>
      </c>
      <c r="B2399" s="30">
        <v>24</v>
      </c>
      <c r="C2399" s="30">
        <v>6317</v>
      </c>
      <c r="D2399" s="10" t="s">
        <v>157</v>
      </c>
      <c r="E2399" s="15" t="s">
        <v>20</v>
      </c>
      <c r="F2399" s="15" t="s">
        <v>1306</v>
      </c>
      <c r="G2399" s="50">
        <v>2978</v>
      </c>
      <c r="H2399" s="50">
        <v>99</v>
      </c>
      <c r="I2399" s="58">
        <v>3.44E-2</v>
      </c>
      <c r="J2399" s="50">
        <v>71700</v>
      </c>
      <c r="K2399" s="50">
        <v>2985</v>
      </c>
      <c r="L2399" s="53">
        <v>2868</v>
      </c>
      <c r="M2399" s="63">
        <f t="shared" si="282"/>
        <v>5.9829059829059832E-2</v>
      </c>
      <c r="N2399" s="42" t="str">
        <f>IFERROR(VLOOKUP(C2399, マスタ!$E$2:$G$33, 3, TRUE), "")</f>
        <v>機械</v>
      </c>
      <c r="O2399" s="15" t="str">
        <f>IF(F2399 = "", "", TEXT( WORKDAY(TEXT(LEFT(F2399, FIND("(", F2399) - 1), "yyyy/mm/dd"), 1, マスタ!$A$2:$A$106), "yyyymmdd"))</f>
        <v>20171019</v>
      </c>
      <c r="P2399" s="16">
        <v>43027</v>
      </c>
      <c r="Q2399" s="56">
        <v>2961</v>
      </c>
      <c r="R2399" s="56">
        <v>2978</v>
      </c>
      <c r="S2399" s="56">
        <v>2908</v>
      </c>
      <c r="T2399" s="15" t="str">
        <f t="shared" si="283"/>
        <v>無</v>
      </c>
      <c r="U2399" s="15" t="str">
        <f t="shared" si="284"/>
        <v>有</v>
      </c>
      <c r="V2399" s="67">
        <f t="shared" si="285"/>
        <v>-5.7085292142377009E-3</v>
      </c>
      <c r="W2399" s="17" t="s">
        <v>966</v>
      </c>
      <c r="X2399" s="46">
        <v>-29</v>
      </c>
      <c r="Y2399" s="71">
        <f t="shared" si="286"/>
        <v>-9.7380792478173284</v>
      </c>
      <c r="Z2399" s="72">
        <v>2961</v>
      </c>
      <c r="AA2399" s="72">
        <v>2978</v>
      </c>
      <c r="AB2399" s="72">
        <v>2940</v>
      </c>
      <c r="AC2399" s="72">
        <v>2940</v>
      </c>
      <c r="AD2399" s="72">
        <v>3700</v>
      </c>
      <c r="AE2399" s="72">
        <v>2941</v>
      </c>
      <c r="AF2399" s="72">
        <v>2946</v>
      </c>
      <c r="AG2399" s="72">
        <v>2941</v>
      </c>
      <c r="AH2399" s="72">
        <v>2946</v>
      </c>
      <c r="AI2399" s="72">
        <v>300</v>
      </c>
      <c r="AJ2399" s="72">
        <v>2945</v>
      </c>
      <c r="AK2399" s="72">
        <v>2945</v>
      </c>
      <c r="AL2399" s="72">
        <v>2941</v>
      </c>
      <c r="AM2399" s="72">
        <v>2944</v>
      </c>
      <c r="AN2399" s="72">
        <v>500</v>
      </c>
      <c r="AO2399" s="72">
        <v>2940</v>
      </c>
      <c r="AP2399" s="72">
        <v>2945</v>
      </c>
      <c r="AQ2399" s="72">
        <v>2940</v>
      </c>
      <c r="AR2399" s="72">
        <v>2945</v>
      </c>
      <c r="AS2399" s="72">
        <v>300</v>
      </c>
      <c r="AT2399" s="72">
        <v>2939</v>
      </c>
      <c r="AU2399" s="72">
        <v>2942</v>
      </c>
      <c r="AV2399" s="72">
        <v>2930</v>
      </c>
      <c r="AW2399" s="72">
        <v>2930</v>
      </c>
      <c r="AX2399" s="72">
        <v>1000</v>
      </c>
      <c r="AY2399" s="72">
        <v>2930</v>
      </c>
      <c r="AZ2399" s="72">
        <v>2936</v>
      </c>
      <c r="BA2399" s="72">
        <v>2930</v>
      </c>
      <c r="BB2399" s="72">
        <v>2936</v>
      </c>
      <c r="BC2399" s="72">
        <v>300</v>
      </c>
    </row>
    <row r="2400" spans="1:55" s="72" customFormat="1" ht="15">
      <c r="A2400" s="15" t="s">
        <v>18</v>
      </c>
      <c r="B2400" s="30">
        <v>25</v>
      </c>
      <c r="C2400" s="30">
        <v>9536</v>
      </c>
      <c r="D2400" s="10" t="s">
        <v>1173</v>
      </c>
      <c r="E2400" s="15" t="s">
        <v>20</v>
      </c>
      <c r="F2400" s="15" t="s">
        <v>1306</v>
      </c>
      <c r="G2400" s="50">
        <v>2963</v>
      </c>
      <c r="H2400" s="50">
        <v>98</v>
      </c>
      <c r="I2400" s="58">
        <v>3.4200000000000001E-2</v>
      </c>
      <c r="J2400" s="50">
        <v>69900</v>
      </c>
      <c r="K2400" s="50">
        <v>2967</v>
      </c>
      <c r="L2400" s="53">
        <v>2866</v>
      </c>
      <c r="M2400" s="63">
        <f t="shared" si="282"/>
        <v>3.9603960396039604E-2</v>
      </c>
      <c r="N2400" s="42" t="str">
        <f>IFERROR(VLOOKUP(C2400, マスタ!$E$2:$G$33, 3, TRUE), "")</f>
        <v>電気ガス</v>
      </c>
      <c r="O2400" s="15" t="str">
        <f>IF(F2400 = "", "", TEXT( WORKDAY(TEXT(LEFT(F2400, FIND("(", F2400) - 1), "yyyy/mm/dd"), 1, マスタ!$A$2:$A$106), "yyyymmdd"))</f>
        <v>20171019</v>
      </c>
      <c r="P2400" s="16">
        <v>43027</v>
      </c>
      <c r="Q2400" s="56">
        <v>2960</v>
      </c>
      <c r="R2400" s="56">
        <v>2960</v>
      </c>
      <c r="S2400" s="56">
        <v>2905</v>
      </c>
      <c r="T2400" s="15" t="str">
        <f t="shared" si="283"/>
        <v>無</v>
      </c>
      <c r="U2400" s="15" t="str">
        <f t="shared" si="284"/>
        <v>有</v>
      </c>
      <c r="V2400" s="67">
        <f t="shared" si="285"/>
        <v>-1.0124873439082416E-3</v>
      </c>
      <c r="W2400" s="17" t="s">
        <v>966</v>
      </c>
      <c r="X2400" s="46">
        <v>-29</v>
      </c>
      <c r="Y2400" s="71">
        <f t="shared" si="286"/>
        <v>-9.7873776577792775</v>
      </c>
      <c r="Z2400" s="72">
        <v>2960</v>
      </c>
      <c r="AA2400" s="72">
        <v>2960</v>
      </c>
      <c r="AB2400" s="72">
        <v>2943</v>
      </c>
      <c r="AC2400" s="72">
        <v>2943</v>
      </c>
      <c r="AD2400" s="72">
        <v>4800</v>
      </c>
      <c r="AI2400" s="72">
        <v>0</v>
      </c>
      <c r="AJ2400" s="72">
        <v>2941</v>
      </c>
      <c r="AK2400" s="72">
        <v>2944</v>
      </c>
      <c r="AL2400" s="72">
        <v>2930</v>
      </c>
      <c r="AM2400" s="72">
        <v>2930</v>
      </c>
      <c r="AN2400" s="72">
        <v>800</v>
      </c>
      <c r="AO2400" s="72">
        <v>2936</v>
      </c>
      <c r="AP2400" s="72">
        <v>2945</v>
      </c>
      <c r="AQ2400" s="72">
        <v>2936</v>
      </c>
      <c r="AR2400" s="72">
        <v>2945</v>
      </c>
      <c r="AS2400" s="72">
        <v>500</v>
      </c>
      <c r="AT2400" s="72">
        <v>2943</v>
      </c>
      <c r="AU2400" s="72">
        <v>2943</v>
      </c>
      <c r="AV2400" s="72">
        <v>2941</v>
      </c>
      <c r="AW2400" s="72">
        <v>2941</v>
      </c>
      <c r="AX2400" s="72">
        <v>300</v>
      </c>
      <c r="BC2400" s="72">
        <v>0</v>
      </c>
    </row>
    <row r="2401" spans="1:55" s="72" customFormat="1" ht="27">
      <c r="A2401" s="15" t="s">
        <v>18</v>
      </c>
      <c r="B2401" s="30">
        <v>26</v>
      </c>
      <c r="C2401" s="30">
        <v>8715</v>
      </c>
      <c r="D2401" s="10" t="s">
        <v>362</v>
      </c>
      <c r="E2401" s="15" t="s">
        <v>20</v>
      </c>
      <c r="F2401" s="15" t="s">
        <v>1306</v>
      </c>
      <c r="G2401" s="50">
        <v>3020</v>
      </c>
      <c r="H2401" s="50">
        <v>99</v>
      </c>
      <c r="I2401" s="58">
        <v>3.39E-2</v>
      </c>
      <c r="J2401" s="50">
        <v>302500</v>
      </c>
      <c r="K2401" s="50">
        <v>3100</v>
      </c>
      <c r="L2401" s="53">
        <v>2970</v>
      </c>
      <c r="M2401" s="63">
        <f t="shared" si="282"/>
        <v>0.61538461538461542</v>
      </c>
      <c r="N2401" s="42" t="str">
        <f>IFERROR(VLOOKUP(C2401, マスタ!$E$2:$G$33, 3, TRUE), "")</f>
        <v>保険</v>
      </c>
      <c r="O2401" s="15" t="str">
        <f>IF(F2401 = "", "", TEXT( WORKDAY(TEXT(LEFT(F2401, FIND("(", F2401) - 1), "yyyy/mm/dd"), 1, マスタ!$A$2:$A$106), "yyyymmdd"))</f>
        <v>20171019</v>
      </c>
      <c r="P2401" s="16">
        <v>43027</v>
      </c>
      <c r="Q2401" s="56">
        <v>3000</v>
      </c>
      <c r="R2401" s="56">
        <v>3000</v>
      </c>
      <c r="S2401" s="56">
        <v>2923</v>
      </c>
      <c r="T2401" s="15" t="str">
        <f t="shared" si="283"/>
        <v>無</v>
      </c>
      <c r="U2401" s="15" t="str">
        <f t="shared" si="284"/>
        <v>有</v>
      </c>
      <c r="V2401" s="67">
        <f t="shared" si="285"/>
        <v>-6.6225165562914245E-3</v>
      </c>
      <c r="W2401" s="17" t="s">
        <v>966</v>
      </c>
      <c r="X2401" s="46">
        <v>-30</v>
      </c>
      <c r="Y2401" s="71">
        <f t="shared" si="286"/>
        <v>-9.9337748344370862</v>
      </c>
      <c r="Z2401" s="72">
        <v>3000</v>
      </c>
      <c r="AA2401" s="72">
        <v>3000</v>
      </c>
      <c r="AB2401" s="72">
        <v>2935</v>
      </c>
      <c r="AC2401" s="72">
        <v>2961</v>
      </c>
      <c r="AD2401" s="72">
        <v>22000</v>
      </c>
      <c r="AE2401" s="72">
        <v>2966</v>
      </c>
      <c r="AF2401" s="72">
        <v>2969</v>
      </c>
      <c r="AG2401" s="72">
        <v>2960</v>
      </c>
      <c r="AH2401" s="72">
        <v>2965</v>
      </c>
      <c r="AI2401" s="72">
        <v>2000</v>
      </c>
      <c r="AJ2401" s="72">
        <v>2963</v>
      </c>
      <c r="AK2401" s="72">
        <v>2968</v>
      </c>
      <c r="AL2401" s="72">
        <v>2954</v>
      </c>
      <c r="AM2401" s="72">
        <v>2958</v>
      </c>
      <c r="AN2401" s="72">
        <v>3000</v>
      </c>
      <c r="AO2401" s="72">
        <v>2956</v>
      </c>
      <c r="AP2401" s="72">
        <v>2956</v>
      </c>
      <c r="AQ2401" s="72">
        <v>2946</v>
      </c>
      <c r="AR2401" s="72">
        <v>2946</v>
      </c>
      <c r="AS2401" s="72">
        <v>3400</v>
      </c>
      <c r="AT2401" s="72">
        <v>2950</v>
      </c>
      <c r="AU2401" s="72">
        <v>2954</v>
      </c>
      <c r="AV2401" s="72">
        <v>2949</v>
      </c>
      <c r="AW2401" s="72">
        <v>2951</v>
      </c>
      <c r="AX2401" s="72">
        <v>800</v>
      </c>
      <c r="AY2401" s="72">
        <v>2948</v>
      </c>
      <c r="AZ2401" s="72">
        <v>2953</v>
      </c>
      <c r="BA2401" s="72">
        <v>2944</v>
      </c>
      <c r="BB2401" s="72">
        <v>2950</v>
      </c>
      <c r="BC2401" s="72">
        <v>4400</v>
      </c>
    </row>
    <row r="2402" spans="1:55" s="72" customFormat="1" ht="27">
      <c r="A2402" s="15" t="s">
        <v>18</v>
      </c>
      <c r="B2402" s="30">
        <v>27</v>
      </c>
      <c r="C2402" s="30">
        <v>2157</v>
      </c>
      <c r="D2402" s="10" t="s">
        <v>109</v>
      </c>
      <c r="E2402" s="15" t="s">
        <v>20</v>
      </c>
      <c r="F2402" s="15" t="s">
        <v>1306</v>
      </c>
      <c r="G2402" s="50">
        <v>4430</v>
      </c>
      <c r="H2402" s="50">
        <v>145</v>
      </c>
      <c r="I2402" s="58">
        <v>3.3799999999999997E-2</v>
      </c>
      <c r="J2402" s="50">
        <v>300600</v>
      </c>
      <c r="K2402" s="50">
        <v>4430</v>
      </c>
      <c r="L2402" s="53">
        <v>4255</v>
      </c>
      <c r="M2402" s="63">
        <f t="shared" si="282"/>
        <v>0</v>
      </c>
      <c r="N2402" s="42" t="str">
        <f>IFERROR(VLOOKUP(C2402, マスタ!$E$2:$G$33, 3, TRUE), "")</f>
        <v>食品</v>
      </c>
      <c r="O2402" s="15" t="str">
        <f>IF(F2402 = "", "", TEXT( WORKDAY(TEXT(LEFT(F2402, FIND("(", F2402) - 1), "yyyy/mm/dd"), 1, マスタ!$A$2:$A$106), "yyyymmdd"))</f>
        <v>20171019</v>
      </c>
      <c r="P2402" s="16">
        <v>43027</v>
      </c>
      <c r="Q2402" s="56">
        <v>4385</v>
      </c>
      <c r="R2402" s="56">
        <v>4460</v>
      </c>
      <c r="S2402" s="56">
        <v>4355</v>
      </c>
      <c r="T2402" s="15" t="str">
        <f t="shared" si="283"/>
        <v>有</v>
      </c>
      <c r="U2402" s="15" t="str">
        <f t="shared" si="284"/>
        <v>無</v>
      </c>
      <c r="V2402" s="67">
        <f t="shared" si="285"/>
        <v>-1.0158013544018019E-2</v>
      </c>
      <c r="W2402" s="17" t="s">
        <v>967</v>
      </c>
      <c r="X2402" s="46">
        <v>40</v>
      </c>
      <c r="Y2402" s="71">
        <f t="shared" si="286"/>
        <v>9.0293453724604955</v>
      </c>
      <c r="Z2402" s="72">
        <v>4385</v>
      </c>
      <c r="AA2402" s="72">
        <v>4425</v>
      </c>
      <c r="AB2402" s="72">
        <v>4380</v>
      </c>
      <c r="AC2402" s="72">
        <v>4420</v>
      </c>
      <c r="AD2402" s="72">
        <v>15600</v>
      </c>
      <c r="AE2402" s="72">
        <v>4415</v>
      </c>
      <c r="AF2402" s="72">
        <v>4460</v>
      </c>
      <c r="AG2402" s="72">
        <v>4415</v>
      </c>
      <c r="AH2402" s="72">
        <v>4435</v>
      </c>
      <c r="AI2402" s="72">
        <v>10000</v>
      </c>
      <c r="AJ2402" s="72">
        <v>4435</v>
      </c>
      <c r="AK2402" s="72">
        <v>4435</v>
      </c>
      <c r="AL2402" s="72">
        <v>4410</v>
      </c>
      <c r="AM2402" s="72">
        <v>4410</v>
      </c>
      <c r="AN2402" s="72">
        <v>4000</v>
      </c>
      <c r="AO2402" s="72">
        <v>4410</v>
      </c>
      <c r="AP2402" s="72">
        <v>4410</v>
      </c>
      <c r="AQ2402" s="72">
        <v>4380</v>
      </c>
      <c r="AR2402" s="72">
        <v>4410</v>
      </c>
      <c r="AS2402" s="72">
        <v>6100</v>
      </c>
      <c r="AT2402" s="72">
        <v>4410</v>
      </c>
      <c r="AU2402" s="72">
        <v>4425</v>
      </c>
      <c r="AV2402" s="72">
        <v>4405</v>
      </c>
      <c r="AW2402" s="72">
        <v>4425</v>
      </c>
      <c r="AX2402" s="72">
        <v>3000</v>
      </c>
      <c r="AY2402" s="72">
        <v>4425</v>
      </c>
      <c r="AZ2402" s="72">
        <v>4425</v>
      </c>
      <c r="BA2402" s="72">
        <v>4415</v>
      </c>
      <c r="BB2402" s="72">
        <v>4425</v>
      </c>
      <c r="BC2402" s="72">
        <v>1600</v>
      </c>
    </row>
    <row r="2403" spans="1:55" s="72" customFormat="1" ht="15">
      <c r="A2403" s="15" t="s">
        <v>18</v>
      </c>
      <c r="B2403" s="30">
        <v>28</v>
      </c>
      <c r="C2403" s="30">
        <v>4530</v>
      </c>
      <c r="D2403" s="10" t="s">
        <v>1283</v>
      </c>
      <c r="E2403" s="15" t="s">
        <v>20</v>
      </c>
      <c r="F2403" s="15" t="s">
        <v>1306</v>
      </c>
      <c r="G2403" s="50">
        <v>6030</v>
      </c>
      <c r="H2403" s="50">
        <v>190</v>
      </c>
      <c r="I2403" s="58">
        <v>3.2500000000000001E-2</v>
      </c>
      <c r="J2403" s="50">
        <v>293500</v>
      </c>
      <c r="K2403" s="50">
        <v>6040</v>
      </c>
      <c r="L2403" s="53">
        <v>5860</v>
      </c>
      <c r="M2403" s="63">
        <f t="shared" si="282"/>
        <v>5.5555555555555552E-2</v>
      </c>
      <c r="N2403" s="42" t="str">
        <f>IFERROR(VLOOKUP(C2403, マスタ!$E$2:$G$33, 3, TRUE), "")</f>
        <v>化学・医薬品</v>
      </c>
      <c r="O2403" s="15" t="str">
        <f>IF(F2403 = "", "", TEXT( WORKDAY(TEXT(LEFT(F2403, FIND("(", F2403) - 1), "yyyy/mm/dd"), 1, マスタ!$A$2:$A$106), "yyyymmdd"))</f>
        <v>20171019</v>
      </c>
      <c r="P2403" s="16">
        <v>43027</v>
      </c>
      <c r="Q2403" s="56">
        <v>6040</v>
      </c>
      <c r="R2403" s="56">
        <v>6100</v>
      </c>
      <c r="S2403" s="56">
        <v>6010</v>
      </c>
      <c r="T2403" s="15" t="str">
        <f t="shared" si="283"/>
        <v>有</v>
      </c>
      <c r="U2403" s="15" t="str">
        <f t="shared" si="284"/>
        <v>無</v>
      </c>
      <c r="V2403" s="67">
        <f t="shared" si="285"/>
        <v>1.6583747927032544E-3</v>
      </c>
      <c r="W2403" s="17" t="s">
        <v>967</v>
      </c>
      <c r="X2403" s="46">
        <v>30</v>
      </c>
      <c r="Y2403" s="71">
        <f t="shared" si="286"/>
        <v>4.9751243781094523</v>
      </c>
      <c r="Z2403" s="72">
        <v>6040</v>
      </c>
      <c r="AA2403" s="72">
        <v>6040</v>
      </c>
      <c r="AB2403" s="72">
        <v>6010</v>
      </c>
      <c r="AC2403" s="72">
        <v>6030</v>
      </c>
      <c r="AD2403" s="72">
        <v>9700</v>
      </c>
      <c r="AE2403" s="72">
        <v>6020</v>
      </c>
      <c r="AF2403" s="72">
        <v>6060</v>
      </c>
      <c r="AG2403" s="72">
        <v>6020</v>
      </c>
      <c r="AH2403" s="72">
        <v>6060</v>
      </c>
      <c r="AI2403" s="72">
        <v>5900</v>
      </c>
      <c r="AJ2403" s="72">
        <v>6060</v>
      </c>
      <c r="AK2403" s="72">
        <v>6060</v>
      </c>
      <c r="AL2403" s="72">
        <v>6050</v>
      </c>
      <c r="AM2403" s="72">
        <v>6050</v>
      </c>
      <c r="AN2403" s="72">
        <v>2300</v>
      </c>
      <c r="AO2403" s="72">
        <v>6060</v>
      </c>
      <c r="AP2403" s="72">
        <v>6060</v>
      </c>
      <c r="AQ2403" s="72">
        <v>6050</v>
      </c>
      <c r="AR2403" s="72">
        <v>6060</v>
      </c>
      <c r="AS2403" s="72">
        <v>2900</v>
      </c>
      <c r="AT2403" s="72">
        <v>6060</v>
      </c>
      <c r="AU2403" s="72">
        <v>6080</v>
      </c>
      <c r="AV2403" s="72">
        <v>6060</v>
      </c>
      <c r="AW2403" s="72">
        <v>6070</v>
      </c>
      <c r="AX2403" s="72">
        <v>3800</v>
      </c>
      <c r="AY2403" s="72">
        <v>6070</v>
      </c>
      <c r="AZ2403" s="72">
        <v>6080</v>
      </c>
      <c r="BA2403" s="72">
        <v>6070</v>
      </c>
      <c r="BB2403" s="72">
        <v>6070</v>
      </c>
      <c r="BC2403" s="72">
        <v>1700</v>
      </c>
    </row>
    <row r="2404" spans="1:55" s="72" customFormat="1" ht="15">
      <c r="A2404" s="15" t="s">
        <v>18</v>
      </c>
      <c r="B2404" s="30">
        <v>29</v>
      </c>
      <c r="C2404" s="30">
        <v>9074</v>
      </c>
      <c r="D2404" s="10" t="s">
        <v>1226</v>
      </c>
      <c r="E2404" s="15" t="s">
        <v>20</v>
      </c>
      <c r="F2404" s="15" t="s">
        <v>1306</v>
      </c>
      <c r="G2404" s="50">
        <v>3735</v>
      </c>
      <c r="H2404" s="50">
        <v>115</v>
      </c>
      <c r="I2404" s="58">
        <v>3.1800000000000002E-2</v>
      </c>
      <c r="J2404" s="50">
        <v>106400</v>
      </c>
      <c r="K2404" s="50">
        <v>3870</v>
      </c>
      <c r="L2404" s="53">
        <v>3630</v>
      </c>
      <c r="M2404" s="63">
        <f t="shared" si="282"/>
        <v>0.5625</v>
      </c>
      <c r="N2404" s="42" t="str">
        <f>IFERROR(VLOOKUP(C2404, マスタ!$E$2:$G$33, 3, TRUE), "")</f>
        <v>陸運</v>
      </c>
      <c r="O2404" s="15" t="str">
        <f>IF(F2404 = "", "", TEXT( WORKDAY(TEXT(LEFT(F2404, FIND("(", F2404) - 1), "yyyy/mm/dd"), 1, マスタ!$A$2:$A$106), "yyyymmdd"))</f>
        <v>20171019</v>
      </c>
      <c r="P2404" s="16">
        <v>43027</v>
      </c>
      <c r="Q2404" s="56">
        <v>3735</v>
      </c>
      <c r="R2404" s="56">
        <v>3840</v>
      </c>
      <c r="S2404" s="56">
        <v>3490</v>
      </c>
      <c r="T2404" s="15" t="str">
        <f t="shared" si="283"/>
        <v>有</v>
      </c>
      <c r="U2404" s="15" t="str">
        <f t="shared" si="284"/>
        <v>有</v>
      </c>
      <c r="V2404" s="67">
        <f t="shared" si="285"/>
        <v>0</v>
      </c>
      <c r="W2404" s="17" t="s">
        <v>967</v>
      </c>
      <c r="X2404" s="46">
        <v>25</v>
      </c>
      <c r="Y2404" s="71">
        <f t="shared" si="286"/>
        <v>6.6934404283801872</v>
      </c>
      <c r="Z2404" s="72">
        <v>3735</v>
      </c>
      <c r="AA2404" s="72">
        <v>3780</v>
      </c>
      <c r="AB2404" s="72">
        <v>3735</v>
      </c>
      <c r="AC2404" s="72">
        <v>3780</v>
      </c>
      <c r="AD2404" s="72">
        <v>5600</v>
      </c>
      <c r="AE2404" s="72">
        <v>3775</v>
      </c>
      <c r="AF2404" s="72">
        <v>3780</v>
      </c>
      <c r="AG2404" s="72">
        <v>3740</v>
      </c>
      <c r="AH2404" s="72">
        <v>3750</v>
      </c>
      <c r="AI2404" s="72">
        <v>2900</v>
      </c>
      <c r="AJ2404" s="72">
        <v>3755</v>
      </c>
      <c r="AK2404" s="72">
        <v>3755</v>
      </c>
      <c r="AL2404" s="72">
        <v>3755</v>
      </c>
      <c r="AM2404" s="72">
        <v>3755</v>
      </c>
      <c r="AN2404" s="72">
        <v>100</v>
      </c>
      <c r="AS2404" s="72">
        <v>0</v>
      </c>
      <c r="AT2404" s="72">
        <v>3750</v>
      </c>
      <c r="AU2404" s="72">
        <v>3760</v>
      </c>
      <c r="AV2404" s="72">
        <v>3750</v>
      </c>
      <c r="AW2404" s="72">
        <v>3760</v>
      </c>
      <c r="AX2404" s="72">
        <v>400</v>
      </c>
      <c r="AY2404" s="72">
        <v>3765</v>
      </c>
      <c r="AZ2404" s="72">
        <v>3765</v>
      </c>
      <c r="BA2404" s="72">
        <v>3765</v>
      </c>
      <c r="BB2404" s="72">
        <v>3765</v>
      </c>
      <c r="BC2404" s="72">
        <v>300</v>
      </c>
    </row>
    <row r="2405" spans="1:55" s="72" customFormat="1" ht="15">
      <c r="A2405" s="15" t="s">
        <v>18</v>
      </c>
      <c r="B2405" s="30">
        <v>30</v>
      </c>
      <c r="C2405" s="30">
        <v>4343</v>
      </c>
      <c r="D2405" s="10" t="s">
        <v>385</v>
      </c>
      <c r="E2405" s="15" t="s">
        <v>20</v>
      </c>
      <c r="F2405" s="15" t="s">
        <v>1306</v>
      </c>
      <c r="G2405" s="50">
        <v>4075</v>
      </c>
      <c r="H2405" s="50">
        <v>125</v>
      </c>
      <c r="I2405" s="58">
        <v>3.1600000000000003E-2</v>
      </c>
      <c r="J2405" s="50">
        <v>94400</v>
      </c>
      <c r="K2405" s="50">
        <v>4085</v>
      </c>
      <c r="L2405" s="53">
        <v>4015</v>
      </c>
      <c r="M2405" s="63">
        <f t="shared" si="282"/>
        <v>0.14285714285714285</v>
      </c>
      <c r="N2405" s="42" t="str">
        <f>IFERROR(VLOOKUP(C2405, マスタ!$E$2:$G$33, 3, TRUE), "")</f>
        <v>化学・医薬品</v>
      </c>
      <c r="O2405" s="15" t="str">
        <f>IF(F2405 = "", "", TEXT( WORKDAY(TEXT(LEFT(F2405, FIND("(", F2405) - 1), "yyyy/mm/dd"), 1, マスタ!$A$2:$A$106), "yyyymmdd"))</f>
        <v>20171019</v>
      </c>
      <c r="P2405" s="16">
        <v>43027</v>
      </c>
      <c r="Q2405" s="56">
        <v>4100</v>
      </c>
      <c r="R2405" s="56">
        <v>4120</v>
      </c>
      <c r="S2405" s="56">
        <v>3970</v>
      </c>
      <c r="T2405" s="15" t="str">
        <f t="shared" si="283"/>
        <v>無</v>
      </c>
      <c r="U2405" s="15" t="str">
        <f t="shared" si="284"/>
        <v>有</v>
      </c>
      <c r="V2405" s="67">
        <f t="shared" si="285"/>
        <v>6.1349693251533388E-3</v>
      </c>
      <c r="W2405" s="17" t="s">
        <v>966</v>
      </c>
      <c r="X2405" s="46">
        <v>-40</v>
      </c>
      <c r="Y2405" s="71">
        <f t="shared" si="286"/>
        <v>-9.8159509202453989</v>
      </c>
      <c r="Z2405" s="72">
        <v>4100</v>
      </c>
      <c r="AA2405" s="72">
        <v>4120</v>
      </c>
      <c r="AB2405" s="72">
        <v>4030</v>
      </c>
      <c r="AC2405" s="72">
        <v>4030</v>
      </c>
      <c r="AD2405" s="72">
        <v>10600</v>
      </c>
      <c r="AE2405" s="72">
        <v>4030</v>
      </c>
      <c r="AF2405" s="72">
        <v>4030</v>
      </c>
      <c r="AG2405" s="72">
        <v>4005</v>
      </c>
      <c r="AH2405" s="72">
        <v>4030</v>
      </c>
      <c r="AI2405" s="72">
        <v>2700</v>
      </c>
      <c r="AJ2405" s="72">
        <v>4030</v>
      </c>
      <c r="AK2405" s="72">
        <v>4030</v>
      </c>
      <c r="AL2405" s="72">
        <v>4030</v>
      </c>
      <c r="AM2405" s="72">
        <v>4030</v>
      </c>
      <c r="AN2405" s="72">
        <v>400</v>
      </c>
      <c r="AO2405" s="72">
        <v>4035</v>
      </c>
      <c r="AP2405" s="72">
        <v>4050</v>
      </c>
      <c r="AQ2405" s="72">
        <v>4035</v>
      </c>
      <c r="AR2405" s="72">
        <v>4045</v>
      </c>
      <c r="AS2405" s="72">
        <v>800</v>
      </c>
      <c r="AT2405" s="72">
        <v>4045</v>
      </c>
      <c r="AU2405" s="72">
        <v>4060</v>
      </c>
      <c r="AV2405" s="72">
        <v>4045</v>
      </c>
      <c r="AW2405" s="72">
        <v>4060</v>
      </c>
      <c r="AX2405" s="72">
        <v>200</v>
      </c>
      <c r="AY2405" s="72">
        <v>4050</v>
      </c>
      <c r="AZ2405" s="72">
        <v>4050</v>
      </c>
      <c r="BA2405" s="72">
        <v>4045</v>
      </c>
      <c r="BB2405" s="72">
        <v>4045</v>
      </c>
      <c r="BC2405" s="72">
        <v>200</v>
      </c>
    </row>
    <row r="2406" spans="1:55" s="72" customFormat="1" ht="15">
      <c r="A2406" s="15" t="s">
        <v>18</v>
      </c>
      <c r="B2406" s="30">
        <v>31</v>
      </c>
      <c r="C2406" s="30">
        <v>1944</v>
      </c>
      <c r="D2406" s="10" t="s">
        <v>1309</v>
      </c>
      <c r="E2406" s="15" t="s">
        <v>20</v>
      </c>
      <c r="F2406" s="15" t="s">
        <v>1306</v>
      </c>
      <c r="G2406" s="50">
        <v>1892</v>
      </c>
      <c r="H2406" s="50">
        <v>58</v>
      </c>
      <c r="I2406" s="58">
        <v>3.1600000000000003E-2</v>
      </c>
      <c r="J2406" s="50">
        <v>919400</v>
      </c>
      <c r="K2406" s="50">
        <v>1927</v>
      </c>
      <c r="L2406" s="53">
        <v>1872</v>
      </c>
      <c r="M2406" s="63">
        <f t="shared" si="282"/>
        <v>0.63636363636363635</v>
      </c>
      <c r="N2406" s="42" t="str">
        <f>IFERROR(VLOOKUP(C2406, マスタ!$E$2:$G$33, 3, TRUE), "")</f>
        <v>建設</v>
      </c>
      <c r="O2406" s="15" t="str">
        <f>IF(F2406 = "", "", TEXT( WORKDAY(TEXT(LEFT(F2406, FIND("(", F2406) - 1), "yyyy/mm/dd"), 1, マスタ!$A$2:$A$106), "yyyymmdd"))</f>
        <v>20171019</v>
      </c>
      <c r="P2406" s="16">
        <v>43027</v>
      </c>
      <c r="Q2406" s="56">
        <v>1891</v>
      </c>
      <c r="R2406" s="56">
        <v>1912</v>
      </c>
      <c r="S2406" s="56">
        <v>1878</v>
      </c>
      <c r="T2406" s="15" t="str">
        <f t="shared" si="283"/>
        <v>有</v>
      </c>
      <c r="U2406" s="15" t="str">
        <f t="shared" si="284"/>
        <v>無</v>
      </c>
      <c r="V2406" s="67">
        <f t="shared" si="285"/>
        <v>-5.2854122621559529E-4</v>
      </c>
      <c r="W2406" s="17" t="s">
        <v>967</v>
      </c>
      <c r="X2406" s="46">
        <v>3</v>
      </c>
      <c r="Y2406" s="71">
        <f t="shared" si="286"/>
        <v>1.5856236786469344</v>
      </c>
      <c r="Z2406" s="72">
        <v>1891</v>
      </c>
      <c r="AA2406" s="72">
        <v>1892</v>
      </c>
      <c r="AB2406" s="72">
        <v>1881</v>
      </c>
      <c r="AC2406" s="72">
        <v>1881</v>
      </c>
      <c r="AD2406" s="72">
        <v>34800</v>
      </c>
      <c r="AE2406" s="72">
        <v>1880</v>
      </c>
      <c r="AF2406" s="72">
        <v>1886</v>
      </c>
      <c r="AG2406" s="72">
        <v>1878</v>
      </c>
      <c r="AH2406" s="72">
        <v>1886</v>
      </c>
      <c r="AI2406" s="72">
        <v>12000</v>
      </c>
      <c r="AJ2406" s="72">
        <v>1887</v>
      </c>
      <c r="AK2406" s="72">
        <v>1887</v>
      </c>
      <c r="AL2406" s="72">
        <v>1886</v>
      </c>
      <c r="AM2406" s="72">
        <v>1887</v>
      </c>
      <c r="AN2406" s="72">
        <v>6100</v>
      </c>
      <c r="AO2406" s="72">
        <v>1887</v>
      </c>
      <c r="AP2406" s="72">
        <v>1889</v>
      </c>
      <c r="AQ2406" s="72">
        <v>1886</v>
      </c>
      <c r="AR2406" s="72">
        <v>1888</v>
      </c>
      <c r="AS2406" s="72">
        <v>11300</v>
      </c>
      <c r="AT2406" s="72">
        <v>1889</v>
      </c>
      <c r="AU2406" s="72">
        <v>1894</v>
      </c>
      <c r="AV2406" s="72">
        <v>1888</v>
      </c>
      <c r="AW2406" s="72">
        <v>1894</v>
      </c>
      <c r="AX2406" s="72">
        <v>9400</v>
      </c>
      <c r="AY2406" s="72">
        <v>1895</v>
      </c>
      <c r="AZ2406" s="72">
        <v>1898</v>
      </c>
      <c r="BA2406" s="72">
        <v>1895</v>
      </c>
      <c r="BB2406" s="72">
        <v>1898</v>
      </c>
      <c r="BC2406" s="72">
        <v>10900</v>
      </c>
    </row>
    <row r="2407" spans="1:55" s="72" customFormat="1" ht="15">
      <c r="A2407" s="15" t="s">
        <v>18</v>
      </c>
      <c r="B2407" s="30">
        <v>32</v>
      </c>
      <c r="C2407" s="30">
        <v>4521</v>
      </c>
      <c r="D2407" s="10" t="s">
        <v>1310</v>
      </c>
      <c r="E2407" s="15" t="s">
        <v>20</v>
      </c>
      <c r="F2407" s="15" t="s">
        <v>1306</v>
      </c>
      <c r="G2407" s="50">
        <v>5920</v>
      </c>
      <c r="H2407" s="50">
        <v>180</v>
      </c>
      <c r="I2407" s="58">
        <v>3.1399999999999997E-2</v>
      </c>
      <c r="J2407" s="50">
        <v>276000</v>
      </c>
      <c r="K2407" s="50">
        <v>5940</v>
      </c>
      <c r="L2407" s="53">
        <v>5780</v>
      </c>
      <c r="M2407" s="63">
        <f t="shared" si="282"/>
        <v>0.125</v>
      </c>
      <c r="N2407" s="42" t="str">
        <f>IFERROR(VLOOKUP(C2407, マスタ!$E$2:$G$33, 3, TRUE), "")</f>
        <v>化学・医薬品</v>
      </c>
      <c r="O2407" s="15" t="str">
        <f>IF(F2407 = "", "", TEXT( WORKDAY(TEXT(LEFT(F2407, FIND("(", F2407) - 1), "yyyy/mm/dd"), 1, マスタ!$A$2:$A$106), "yyyymmdd"))</f>
        <v>20171019</v>
      </c>
      <c r="P2407" s="16">
        <v>43027</v>
      </c>
      <c r="Q2407" s="56">
        <v>5950</v>
      </c>
      <c r="R2407" s="56">
        <v>5960</v>
      </c>
      <c r="S2407" s="56">
        <v>5890</v>
      </c>
      <c r="T2407" s="15" t="str">
        <f t="shared" si="283"/>
        <v>無</v>
      </c>
      <c r="U2407" s="15" t="str">
        <f t="shared" si="284"/>
        <v>有</v>
      </c>
      <c r="V2407" s="67">
        <f t="shared" si="285"/>
        <v>5.0675675675675436E-3</v>
      </c>
      <c r="W2407" s="17" t="s">
        <v>969</v>
      </c>
      <c r="X2407" s="46">
        <v>-40</v>
      </c>
      <c r="Y2407" s="71">
        <f t="shared" si="286"/>
        <v>-6.756756756756757</v>
      </c>
      <c r="Z2407" s="72">
        <v>5950</v>
      </c>
      <c r="AA2407" s="72">
        <v>5960</v>
      </c>
      <c r="AB2407" s="72">
        <v>5930</v>
      </c>
      <c r="AC2407" s="72">
        <v>5930</v>
      </c>
      <c r="AD2407" s="72">
        <v>14100</v>
      </c>
      <c r="AE2407" s="72">
        <v>5920</v>
      </c>
      <c r="AF2407" s="72">
        <v>5930</v>
      </c>
      <c r="AG2407" s="72">
        <v>5920</v>
      </c>
      <c r="AH2407" s="72">
        <v>5930</v>
      </c>
      <c r="AI2407" s="72">
        <v>900</v>
      </c>
      <c r="AJ2407" s="72">
        <v>5920</v>
      </c>
      <c r="AK2407" s="72">
        <v>5920</v>
      </c>
      <c r="AL2407" s="72">
        <v>5910</v>
      </c>
      <c r="AM2407" s="72">
        <v>5910</v>
      </c>
      <c r="AN2407" s="72">
        <v>4300</v>
      </c>
      <c r="AO2407" s="72">
        <v>5900</v>
      </c>
      <c r="AP2407" s="72">
        <v>5910</v>
      </c>
      <c r="AQ2407" s="72">
        <v>5900</v>
      </c>
      <c r="AR2407" s="72">
        <v>5910</v>
      </c>
      <c r="AS2407" s="72">
        <v>4000</v>
      </c>
      <c r="AT2407" s="72">
        <v>5910</v>
      </c>
      <c r="AU2407" s="72">
        <v>5920</v>
      </c>
      <c r="AV2407" s="72">
        <v>5910</v>
      </c>
      <c r="AW2407" s="72">
        <v>5910</v>
      </c>
      <c r="AX2407" s="72">
        <v>7400</v>
      </c>
      <c r="AY2407" s="72">
        <v>5910</v>
      </c>
      <c r="AZ2407" s="72">
        <v>5910</v>
      </c>
      <c r="BA2407" s="72">
        <v>5910</v>
      </c>
      <c r="BB2407" s="72">
        <v>5910</v>
      </c>
      <c r="BC2407" s="72">
        <v>2100</v>
      </c>
    </row>
    <row r="2408" spans="1:55" s="72" customFormat="1" ht="15">
      <c r="A2408" s="15" t="s">
        <v>18</v>
      </c>
      <c r="B2408" s="30">
        <v>33</v>
      </c>
      <c r="C2408" s="30">
        <v>4951</v>
      </c>
      <c r="D2408" s="10" t="s">
        <v>177</v>
      </c>
      <c r="E2408" s="15" t="s">
        <v>20</v>
      </c>
      <c r="F2408" s="15" t="s">
        <v>1306</v>
      </c>
      <c r="G2408" s="50">
        <v>2835</v>
      </c>
      <c r="H2408" s="50">
        <v>83</v>
      </c>
      <c r="I2408" s="58">
        <v>3.0200000000000001E-2</v>
      </c>
      <c r="J2408" s="50">
        <v>87200</v>
      </c>
      <c r="K2408" s="50">
        <v>2841</v>
      </c>
      <c r="L2408" s="53">
        <v>2756</v>
      </c>
      <c r="M2408" s="63">
        <f t="shared" si="282"/>
        <v>7.0588235294117646E-2</v>
      </c>
      <c r="N2408" s="42" t="str">
        <f>IFERROR(VLOOKUP(C2408, マスタ!$E$2:$G$33, 3, TRUE), "")</f>
        <v>化学・医薬品</v>
      </c>
      <c r="O2408" s="15" t="str">
        <f>IF(F2408 = "", "", TEXT( WORKDAY(TEXT(LEFT(F2408, FIND("(", F2408) - 1), "yyyy/mm/dd"), 1, マスタ!$A$2:$A$106), "yyyymmdd"))</f>
        <v>20171019</v>
      </c>
      <c r="P2408" s="16">
        <v>43027</v>
      </c>
      <c r="Q2408" s="56">
        <v>2833</v>
      </c>
      <c r="R2408" s="56">
        <v>2833</v>
      </c>
      <c r="S2408" s="56">
        <v>2766</v>
      </c>
      <c r="T2408" s="15" t="str">
        <f t="shared" si="283"/>
        <v>無</v>
      </c>
      <c r="U2408" s="15" t="str">
        <f t="shared" si="284"/>
        <v>有</v>
      </c>
      <c r="V2408" s="67">
        <f t="shared" si="285"/>
        <v>-7.0546737213406097E-4</v>
      </c>
      <c r="W2408" s="17" t="s">
        <v>966</v>
      </c>
      <c r="X2408" s="46">
        <v>-28</v>
      </c>
      <c r="Y2408" s="71">
        <f t="shared" si="286"/>
        <v>-9.8765432098765427</v>
      </c>
      <c r="Z2408" s="72">
        <v>2833</v>
      </c>
      <c r="AA2408" s="72">
        <v>2833</v>
      </c>
      <c r="AB2408" s="72">
        <v>2823</v>
      </c>
      <c r="AC2408" s="72">
        <v>2826</v>
      </c>
      <c r="AD2408" s="72">
        <v>4400</v>
      </c>
      <c r="AE2408" s="72">
        <v>2822</v>
      </c>
      <c r="AF2408" s="72">
        <v>2823</v>
      </c>
      <c r="AG2408" s="72">
        <v>2807</v>
      </c>
      <c r="AH2408" s="72">
        <v>2807</v>
      </c>
      <c r="AI2408" s="72">
        <v>1200</v>
      </c>
      <c r="AJ2408" s="72">
        <v>2797</v>
      </c>
      <c r="AK2408" s="72">
        <v>2804</v>
      </c>
      <c r="AL2408" s="72">
        <v>2797</v>
      </c>
      <c r="AM2408" s="72">
        <v>2803</v>
      </c>
      <c r="AN2408" s="72">
        <v>1400</v>
      </c>
      <c r="AS2408" s="72">
        <v>0</v>
      </c>
      <c r="AT2408" s="72">
        <v>2802</v>
      </c>
      <c r="AU2408" s="72">
        <v>2806</v>
      </c>
      <c r="AV2408" s="72">
        <v>2799</v>
      </c>
      <c r="AW2408" s="72">
        <v>2806</v>
      </c>
      <c r="AX2408" s="72">
        <v>500</v>
      </c>
      <c r="AY2408" s="72">
        <v>2813</v>
      </c>
      <c r="AZ2408" s="72">
        <v>2822</v>
      </c>
      <c r="BA2408" s="72">
        <v>2813</v>
      </c>
      <c r="BB2408" s="72">
        <v>2822</v>
      </c>
      <c r="BC2408" s="72">
        <v>1000</v>
      </c>
    </row>
    <row r="2409" spans="1:55" s="72" customFormat="1" ht="15">
      <c r="A2409" s="15" t="s">
        <v>18</v>
      </c>
      <c r="B2409" s="30">
        <v>34</v>
      </c>
      <c r="C2409" s="30">
        <v>4536</v>
      </c>
      <c r="D2409" s="10" t="s">
        <v>1311</v>
      </c>
      <c r="E2409" s="15" t="s">
        <v>20</v>
      </c>
      <c r="F2409" s="15" t="s">
        <v>1306</v>
      </c>
      <c r="G2409" s="50">
        <v>1821</v>
      </c>
      <c r="H2409" s="50">
        <v>53</v>
      </c>
      <c r="I2409" s="58">
        <v>0.03</v>
      </c>
      <c r="J2409" s="50">
        <v>1024700</v>
      </c>
      <c r="K2409" s="50">
        <v>1823</v>
      </c>
      <c r="L2409" s="53">
        <v>1782</v>
      </c>
      <c r="M2409" s="63">
        <f t="shared" si="282"/>
        <v>4.878048780487805E-2</v>
      </c>
      <c r="N2409" s="42" t="str">
        <f>IFERROR(VLOOKUP(C2409, マスタ!$E$2:$G$33, 3, TRUE), "")</f>
        <v>化学・医薬品</v>
      </c>
      <c r="O2409" s="15" t="str">
        <f>IF(F2409 = "", "", TEXT( WORKDAY(TEXT(LEFT(F2409, FIND("(", F2409) - 1), "yyyy/mm/dd"), 1, マスタ!$A$2:$A$106), "yyyymmdd"))</f>
        <v>20171019</v>
      </c>
      <c r="P2409" s="16">
        <v>43027</v>
      </c>
      <c r="Q2409" s="56">
        <v>1813</v>
      </c>
      <c r="R2409" s="56">
        <v>1838</v>
      </c>
      <c r="S2409" s="56">
        <v>1804</v>
      </c>
      <c r="T2409" s="15" t="str">
        <f t="shared" si="283"/>
        <v>有</v>
      </c>
      <c r="U2409" s="15" t="str">
        <f t="shared" si="284"/>
        <v>無</v>
      </c>
      <c r="V2409" s="67">
        <f t="shared" si="285"/>
        <v>-4.3931905546402694E-3</v>
      </c>
      <c r="W2409" s="17" t="s">
        <v>969</v>
      </c>
      <c r="X2409" s="46">
        <v>-1</v>
      </c>
      <c r="Y2409" s="71">
        <f t="shared" si="286"/>
        <v>-0.54914881933003845</v>
      </c>
      <c r="Z2409" s="72">
        <v>1813</v>
      </c>
      <c r="AA2409" s="72">
        <v>1816</v>
      </c>
      <c r="AB2409" s="72">
        <v>1808</v>
      </c>
      <c r="AC2409" s="72">
        <v>1816</v>
      </c>
      <c r="AD2409" s="72">
        <v>60700</v>
      </c>
      <c r="AE2409" s="72">
        <v>1815</v>
      </c>
      <c r="AF2409" s="72">
        <v>1815</v>
      </c>
      <c r="AG2409" s="72">
        <v>1809</v>
      </c>
      <c r="AH2409" s="72">
        <v>1812</v>
      </c>
      <c r="AI2409" s="72">
        <v>20800</v>
      </c>
      <c r="AJ2409" s="72">
        <v>1813</v>
      </c>
      <c r="AK2409" s="72">
        <v>1814</v>
      </c>
      <c r="AL2409" s="72">
        <v>1810</v>
      </c>
      <c r="AM2409" s="72">
        <v>1812</v>
      </c>
      <c r="AN2409" s="72">
        <v>7900</v>
      </c>
      <c r="AO2409" s="72">
        <v>1812</v>
      </c>
      <c r="AP2409" s="72">
        <v>1813</v>
      </c>
      <c r="AQ2409" s="72">
        <v>1811</v>
      </c>
      <c r="AR2409" s="72">
        <v>1813</v>
      </c>
      <c r="AS2409" s="72">
        <v>14400</v>
      </c>
      <c r="AT2409" s="72">
        <v>1812</v>
      </c>
      <c r="AU2409" s="72">
        <v>1814</v>
      </c>
      <c r="AV2409" s="72">
        <v>1812</v>
      </c>
      <c r="AW2409" s="72">
        <v>1812</v>
      </c>
      <c r="AX2409" s="72">
        <v>15400</v>
      </c>
      <c r="AY2409" s="72">
        <v>1812</v>
      </c>
      <c r="AZ2409" s="72">
        <v>1813</v>
      </c>
      <c r="BA2409" s="72">
        <v>1812</v>
      </c>
      <c r="BB2409" s="72">
        <v>1813</v>
      </c>
      <c r="BC2409" s="72">
        <v>5000</v>
      </c>
    </row>
    <row r="2410" spans="1:55" s="72" customFormat="1" ht="15">
      <c r="A2410" s="15" t="s">
        <v>18</v>
      </c>
      <c r="B2410" s="30">
        <v>35</v>
      </c>
      <c r="C2410" s="30">
        <v>5970</v>
      </c>
      <c r="D2410" s="10" t="s">
        <v>54</v>
      </c>
      <c r="E2410" s="15" t="s">
        <v>20</v>
      </c>
      <c r="F2410" s="15" t="s">
        <v>1306</v>
      </c>
      <c r="G2410" s="50">
        <v>2340</v>
      </c>
      <c r="H2410" s="50">
        <v>68</v>
      </c>
      <c r="I2410" s="58">
        <v>2.9899999999999999E-2</v>
      </c>
      <c r="J2410" s="50">
        <v>59900</v>
      </c>
      <c r="K2410" s="50">
        <v>2344</v>
      </c>
      <c r="L2410" s="53">
        <v>2276</v>
      </c>
      <c r="M2410" s="63">
        <f t="shared" si="282"/>
        <v>5.8823529411764705E-2</v>
      </c>
      <c r="N2410" s="42" t="str">
        <f>IFERROR(VLOOKUP(C2410, マスタ!$E$2:$G$33, 3, TRUE), "")</f>
        <v>金属製品</v>
      </c>
      <c r="O2410" s="15" t="str">
        <f>IF(F2410 = "", "", TEXT( WORKDAY(TEXT(LEFT(F2410, FIND("(", F2410) - 1), "yyyy/mm/dd"), 1, マスタ!$A$2:$A$106), "yyyymmdd"))</f>
        <v>20171019</v>
      </c>
      <c r="P2410" s="16">
        <v>43027</v>
      </c>
      <c r="Q2410" s="56">
        <v>2350</v>
      </c>
      <c r="R2410" s="56">
        <v>2358</v>
      </c>
      <c r="S2410" s="56">
        <v>2330</v>
      </c>
      <c r="T2410" s="15" t="str">
        <f t="shared" si="283"/>
        <v>無</v>
      </c>
      <c r="U2410" s="15" t="str">
        <f t="shared" si="284"/>
        <v>無</v>
      </c>
      <c r="V2410" s="67">
        <f t="shared" si="285"/>
        <v>4.2735042735042583E-3</v>
      </c>
      <c r="W2410" s="17" t="s">
        <v>969</v>
      </c>
      <c r="X2410" s="46">
        <v>-6</v>
      </c>
      <c r="Y2410" s="71">
        <f t="shared" si="286"/>
        <v>-2.5641025641025643</v>
      </c>
      <c r="Z2410" s="72">
        <v>2350</v>
      </c>
      <c r="AA2410" s="72">
        <v>2350</v>
      </c>
      <c r="AB2410" s="72">
        <v>2330</v>
      </c>
      <c r="AC2410" s="72">
        <v>2333</v>
      </c>
      <c r="AD2410" s="72">
        <v>4400</v>
      </c>
      <c r="AE2410" s="72">
        <v>2336</v>
      </c>
      <c r="AF2410" s="72">
        <v>2336</v>
      </c>
      <c r="AG2410" s="72">
        <v>2335</v>
      </c>
      <c r="AH2410" s="72">
        <v>2335</v>
      </c>
      <c r="AI2410" s="72">
        <v>200</v>
      </c>
      <c r="AN2410" s="72">
        <v>0</v>
      </c>
      <c r="AO2410" s="72">
        <v>2336</v>
      </c>
      <c r="AP2410" s="72">
        <v>2340</v>
      </c>
      <c r="AQ2410" s="72">
        <v>2336</v>
      </c>
      <c r="AR2410" s="72">
        <v>2338</v>
      </c>
      <c r="AS2410" s="72">
        <v>800</v>
      </c>
      <c r="AT2410" s="72">
        <v>2340</v>
      </c>
      <c r="AU2410" s="72">
        <v>2344</v>
      </c>
      <c r="AV2410" s="72">
        <v>2340</v>
      </c>
      <c r="AW2410" s="72">
        <v>2344</v>
      </c>
      <c r="AX2410" s="72">
        <v>400</v>
      </c>
      <c r="AY2410" s="72">
        <v>2344</v>
      </c>
      <c r="AZ2410" s="72">
        <v>2350</v>
      </c>
      <c r="BA2410" s="72">
        <v>2344</v>
      </c>
      <c r="BB2410" s="72">
        <v>2350</v>
      </c>
      <c r="BC2410" s="72">
        <v>600</v>
      </c>
    </row>
    <row r="2411" spans="1:55" s="72" customFormat="1" ht="27">
      <c r="A2411" s="15" t="s">
        <v>18</v>
      </c>
      <c r="B2411" s="30">
        <v>36</v>
      </c>
      <c r="C2411" s="30">
        <v>2429</v>
      </c>
      <c r="D2411" s="10" t="s">
        <v>443</v>
      </c>
      <c r="E2411" s="15" t="s">
        <v>20</v>
      </c>
      <c r="F2411" s="15" t="s">
        <v>1306</v>
      </c>
      <c r="G2411" s="50">
        <v>3445</v>
      </c>
      <c r="H2411" s="50">
        <v>100</v>
      </c>
      <c r="I2411" s="58">
        <v>2.9899999999999999E-2</v>
      </c>
      <c r="J2411" s="50">
        <v>102100</v>
      </c>
      <c r="K2411" s="50">
        <v>3455</v>
      </c>
      <c r="L2411" s="53">
        <v>3345</v>
      </c>
      <c r="M2411" s="63">
        <f t="shared" si="282"/>
        <v>9.0909090909090912E-2</v>
      </c>
      <c r="N2411" s="42" t="str">
        <f>IFERROR(VLOOKUP(C2411, マスタ!$E$2:$G$33, 3, TRUE), "")</f>
        <v>食品</v>
      </c>
      <c r="O2411" s="15" t="str">
        <f>IF(F2411 = "", "", TEXT( WORKDAY(TEXT(LEFT(F2411, FIND("(", F2411) - 1), "yyyy/mm/dd"), 1, マスタ!$A$2:$A$106), "yyyymmdd"))</f>
        <v>20171019</v>
      </c>
      <c r="P2411" s="16">
        <v>43027</v>
      </c>
      <c r="Q2411" s="56">
        <v>3445</v>
      </c>
      <c r="R2411" s="56">
        <v>3445</v>
      </c>
      <c r="S2411" s="56">
        <v>3370</v>
      </c>
      <c r="T2411" s="15" t="str">
        <f t="shared" si="283"/>
        <v>無</v>
      </c>
      <c r="U2411" s="15" t="str">
        <f t="shared" si="284"/>
        <v>有</v>
      </c>
      <c r="V2411" s="67">
        <f t="shared" si="285"/>
        <v>0</v>
      </c>
      <c r="W2411" s="17" t="s">
        <v>969</v>
      </c>
      <c r="X2411" s="46">
        <v>-25</v>
      </c>
      <c r="Y2411" s="71">
        <f t="shared" si="286"/>
        <v>-7.2568940493468794</v>
      </c>
      <c r="Z2411" s="72">
        <v>3445</v>
      </c>
      <c r="AA2411" s="72">
        <v>3445</v>
      </c>
      <c r="AB2411" s="72">
        <v>3425</v>
      </c>
      <c r="AC2411" s="72">
        <v>3425</v>
      </c>
      <c r="AD2411" s="72">
        <v>1700</v>
      </c>
      <c r="AE2411" s="72">
        <v>3425</v>
      </c>
      <c r="AF2411" s="72">
        <v>3425</v>
      </c>
      <c r="AG2411" s="72">
        <v>3425</v>
      </c>
      <c r="AH2411" s="72">
        <v>3425</v>
      </c>
      <c r="AI2411" s="72">
        <v>100</v>
      </c>
      <c r="AJ2411" s="72">
        <v>3415</v>
      </c>
      <c r="AK2411" s="72">
        <v>3420</v>
      </c>
      <c r="AL2411" s="72">
        <v>3415</v>
      </c>
      <c r="AM2411" s="72">
        <v>3415</v>
      </c>
      <c r="AN2411" s="72">
        <v>1200</v>
      </c>
      <c r="AO2411" s="72">
        <v>3425</v>
      </c>
      <c r="AP2411" s="72">
        <v>3425</v>
      </c>
      <c r="AQ2411" s="72">
        <v>3420</v>
      </c>
      <c r="AR2411" s="72">
        <v>3420</v>
      </c>
      <c r="AS2411" s="72">
        <v>400</v>
      </c>
      <c r="AX2411" s="72">
        <v>0</v>
      </c>
      <c r="AY2411" s="72">
        <v>3415</v>
      </c>
      <c r="AZ2411" s="72">
        <v>3415</v>
      </c>
      <c r="BA2411" s="72">
        <v>3410</v>
      </c>
      <c r="BB2411" s="72">
        <v>3415</v>
      </c>
      <c r="BC2411" s="72">
        <v>1700</v>
      </c>
    </row>
    <row r="2412" spans="1:55" s="72" customFormat="1" ht="15">
      <c r="A2412" s="15" t="s">
        <v>18</v>
      </c>
      <c r="B2412" s="30">
        <v>37</v>
      </c>
      <c r="C2412" s="30">
        <v>4202</v>
      </c>
      <c r="D2412" s="10" t="s">
        <v>1312</v>
      </c>
      <c r="E2412" s="15" t="s">
        <v>20</v>
      </c>
      <c r="F2412" s="15" t="s">
        <v>1306</v>
      </c>
      <c r="G2412" s="50">
        <v>1389</v>
      </c>
      <c r="H2412" s="50">
        <v>40</v>
      </c>
      <c r="I2412" s="58">
        <v>2.9700000000000001E-2</v>
      </c>
      <c r="J2412" s="50">
        <v>2131300</v>
      </c>
      <c r="K2412" s="50">
        <v>1390</v>
      </c>
      <c r="L2412" s="53">
        <v>1350</v>
      </c>
      <c r="M2412" s="63">
        <f t="shared" si="282"/>
        <v>2.5000000000000001E-2</v>
      </c>
      <c r="N2412" s="42" t="str">
        <f>IFERROR(VLOOKUP(C2412, マスタ!$E$2:$G$33, 3, TRUE), "")</f>
        <v>化学・医薬品</v>
      </c>
      <c r="O2412" s="15" t="str">
        <f>IF(F2412 = "", "", TEXT( WORKDAY(TEXT(LEFT(F2412, FIND("(", F2412) - 1), "yyyy/mm/dd"), 1, マスタ!$A$2:$A$106), "yyyymmdd"))</f>
        <v>20171019</v>
      </c>
      <c r="P2412" s="16">
        <v>43027</v>
      </c>
      <c r="Q2412" s="56">
        <v>1380</v>
      </c>
      <c r="R2412" s="56">
        <v>1381</v>
      </c>
      <c r="S2412" s="56">
        <v>1367</v>
      </c>
      <c r="T2412" s="15" t="str">
        <f t="shared" si="283"/>
        <v>無</v>
      </c>
      <c r="U2412" s="15" t="str">
        <f t="shared" si="284"/>
        <v>有</v>
      </c>
      <c r="V2412" s="67">
        <f t="shared" si="285"/>
        <v>-6.4794816414687206E-3</v>
      </c>
      <c r="W2412" s="17" t="s">
        <v>966</v>
      </c>
      <c r="X2412" s="46">
        <v>-13</v>
      </c>
      <c r="Y2412" s="71">
        <f t="shared" si="286"/>
        <v>-9.3592512598992084</v>
      </c>
      <c r="Z2412" s="72">
        <v>1380</v>
      </c>
      <c r="AA2412" s="72">
        <v>1381</v>
      </c>
      <c r="AB2412" s="72">
        <v>1367</v>
      </c>
      <c r="AC2412" s="72">
        <v>1370</v>
      </c>
      <c r="AD2412" s="72">
        <v>142200</v>
      </c>
      <c r="AE2412" s="72">
        <v>1370</v>
      </c>
      <c r="AF2412" s="72">
        <v>1375</v>
      </c>
      <c r="AG2412" s="72">
        <v>1368</v>
      </c>
      <c r="AH2412" s="72">
        <v>1374</v>
      </c>
      <c r="AI2412" s="72">
        <v>36800</v>
      </c>
      <c r="AJ2412" s="72">
        <v>1374</v>
      </c>
      <c r="AK2412" s="72">
        <v>1375</v>
      </c>
      <c r="AL2412" s="72">
        <v>1372</v>
      </c>
      <c r="AM2412" s="72">
        <v>1373</v>
      </c>
      <c r="AN2412" s="72">
        <v>15100</v>
      </c>
      <c r="AO2412" s="72">
        <v>1374</v>
      </c>
      <c r="AP2412" s="72">
        <v>1379</v>
      </c>
      <c r="AQ2412" s="72">
        <v>1374</v>
      </c>
      <c r="AR2412" s="72">
        <v>1376</v>
      </c>
      <c r="AS2412" s="72">
        <v>27400</v>
      </c>
      <c r="AT2412" s="72">
        <v>1377</v>
      </c>
      <c r="AU2412" s="72">
        <v>1380</v>
      </c>
      <c r="AV2412" s="72">
        <v>1376</v>
      </c>
      <c r="AW2412" s="72">
        <v>1379</v>
      </c>
      <c r="AX2412" s="72">
        <v>15800</v>
      </c>
      <c r="AY2412" s="72">
        <v>1379</v>
      </c>
      <c r="AZ2412" s="72">
        <v>1380</v>
      </c>
      <c r="BA2412" s="72">
        <v>1379</v>
      </c>
      <c r="BB2412" s="72">
        <v>1379</v>
      </c>
      <c r="BC2412" s="72">
        <v>12700</v>
      </c>
    </row>
    <row r="2413" spans="1:55" s="72" customFormat="1" ht="15">
      <c r="A2413" s="15" t="s">
        <v>18</v>
      </c>
      <c r="B2413" s="30">
        <v>39</v>
      </c>
      <c r="C2413" s="30">
        <v>2217</v>
      </c>
      <c r="D2413" s="10" t="s">
        <v>572</v>
      </c>
      <c r="E2413" s="15" t="s">
        <v>20</v>
      </c>
      <c r="F2413" s="15" t="s">
        <v>1306</v>
      </c>
      <c r="G2413" s="50">
        <v>7430</v>
      </c>
      <c r="H2413" s="50">
        <v>210</v>
      </c>
      <c r="I2413" s="58">
        <v>2.9100000000000001E-2</v>
      </c>
      <c r="J2413" s="50">
        <v>7800</v>
      </c>
      <c r="K2413" s="50">
        <v>7450</v>
      </c>
      <c r="L2413" s="53">
        <v>7270</v>
      </c>
      <c r="M2413" s="63">
        <f t="shared" si="282"/>
        <v>0.1111111111111111</v>
      </c>
      <c r="N2413" s="42" t="str">
        <f>IFERROR(VLOOKUP(C2413, マスタ!$E$2:$G$33, 3, TRUE), "")</f>
        <v>食品</v>
      </c>
      <c r="O2413" s="15" t="str">
        <f>IF(F2413 = "", "", TEXT( WORKDAY(TEXT(LEFT(F2413, FIND("(", F2413) - 1), "yyyy/mm/dd"), 1, マスタ!$A$2:$A$106), "yyyymmdd"))</f>
        <v>20171019</v>
      </c>
      <c r="P2413" s="16">
        <v>43027</v>
      </c>
      <c r="Q2413" s="56">
        <v>7430</v>
      </c>
      <c r="R2413" s="56">
        <v>7430</v>
      </c>
      <c r="S2413" s="56">
        <v>7300</v>
      </c>
      <c r="T2413" s="15" t="str">
        <f t="shared" si="283"/>
        <v>無</v>
      </c>
      <c r="U2413" s="15" t="str">
        <f t="shared" si="284"/>
        <v>有</v>
      </c>
      <c r="V2413" s="67">
        <f t="shared" si="285"/>
        <v>0</v>
      </c>
      <c r="W2413" s="17" t="s">
        <v>969</v>
      </c>
      <c r="X2413" s="46">
        <v>-70</v>
      </c>
      <c r="Y2413" s="71">
        <f t="shared" si="286"/>
        <v>-9.4212651413189779</v>
      </c>
      <c r="Z2413" s="72">
        <v>7430</v>
      </c>
      <c r="AA2413" s="72">
        <v>7430</v>
      </c>
      <c r="AB2413" s="72">
        <v>7400</v>
      </c>
      <c r="AC2413" s="72">
        <v>7400</v>
      </c>
      <c r="AD2413" s="72">
        <v>500</v>
      </c>
      <c r="AI2413" s="72">
        <v>0</v>
      </c>
      <c r="AJ2413" s="72">
        <v>7390</v>
      </c>
      <c r="AK2413" s="72">
        <v>7390</v>
      </c>
      <c r="AL2413" s="72">
        <v>7390</v>
      </c>
      <c r="AM2413" s="72">
        <v>7390</v>
      </c>
      <c r="AN2413" s="72">
        <v>100</v>
      </c>
      <c r="AS2413" s="72">
        <v>0</v>
      </c>
      <c r="AT2413" s="72">
        <v>7360</v>
      </c>
      <c r="AU2413" s="72">
        <v>7360</v>
      </c>
      <c r="AV2413" s="72">
        <v>7360</v>
      </c>
      <c r="AW2413" s="72">
        <v>7360</v>
      </c>
      <c r="AX2413" s="72">
        <v>100</v>
      </c>
      <c r="AY2413" s="72">
        <v>7390</v>
      </c>
      <c r="AZ2413" s="72">
        <v>7390</v>
      </c>
      <c r="BA2413" s="72">
        <v>7390</v>
      </c>
      <c r="BB2413" s="72">
        <v>7390</v>
      </c>
      <c r="BC2413" s="72">
        <v>100</v>
      </c>
    </row>
    <row r="2414" spans="1:55" s="72" customFormat="1" ht="27">
      <c r="A2414" s="15" t="s">
        <v>18</v>
      </c>
      <c r="B2414" s="30">
        <v>40</v>
      </c>
      <c r="C2414" s="30">
        <v>2930</v>
      </c>
      <c r="D2414" s="10" t="s">
        <v>239</v>
      </c>
      <c r="E2414" s="15" t="s">
        <v>20</v>
      </c>
      <c r="F2414" s="15" t="s">
        <v>1306</v>
      </c>
      <c r="G2414" s="50">
        <v>1208</v>
      </c>
      <c r="H2414" s="50">
        <v>33</v>
      </c>
      <c r="I2414" s="58">
        <v>2.81E-2</v>
      </c>
      <c r="J2414" s="50">
        <v>416300</v>
      </c>
      <c r="K2414" s="50">
        <v>1210</v>
      </c>
      <c r="L2414" s="53">
        <v>1175</v>
      </c>
      <c r="M2414" s="63">
        <f t="shared" si="282"/>
        <v>5.7142857142857141E-2</v>
      </c>
      <c r="N2414" s="42" t="str">
        <f>IFERROR(VLOOKUP(C2414, マスタ!$E$2:$G$33, 3, TRUE), "")</f>
        <v>食品</v>
      </c>
      <c r="O2414" s="15" t="str">
        <f>IF(F2414 = "", "", TEXT( WORKDAY(TEXT(LEFT(F2414, FIND("(", F2414) - 1), "yyyy/mm/dd"), 1, マスタ!$A$2:$A$106), "yyyymmdd"))</f>
        <v>20171019</v>
      </c>
      <c r="P2414" s="16">
        <v>43027</v>
      </c>
      <c r="Q2414" s="56">
        <v>1210</v>
      </c>
      <c r="R2414" s="56">
        <v>1237</v>
      </c>
      <c r="S2414" s="56">
        <v>1199</v>
      </c>
      <c r="T2414" s="15" t="str">
        <f t="shared" si="283"/>
        <v>有</v>
      </c>
      <c r="U2414" s="15" t="str">
        <f t="shared" si="284"/>
        <v>無</v>
      </c>
      <c r="V2414" s="67">
        <f t="shared" si="285"/>
        <v>1.6556291390728006E-3</v>
      </c>
      <c r="W2414" s="17" t="s">
        <v>968</v>
      </c>
      <c r="X2414" s="46">
        <v>24</v>
      </c>
      <c r="Y2414" s="71">
        <f t="shared" si="286"/>
        <v>19.867549668874172</v>
      </c>
      <c r="Z2414" s="72">
        <v>1210</v>
      </c>
      <c r="AA2414" s="72">
        <v>1237</v>
      </c>
      <c r="AB2414" s="72">
        <v>1210</v>
      </c>
      <c r="AC2414" s="72">
        <v>1228</v>
      </c>
      <c r="AD2414" s="72">
        <v>49800</v>
      </c>
      <c r="AE2414" s="72">
        <v>1226</v>
      </c>
      <c r="AF2414" s="72">
        <v>1226</v>
      </c>
      <c r="AG2414" s="72">
        <v>1204</v>
      </c>
      <c r="AH2414" s="72">
        <v>1218</v>
      </c>
      <c r="AI2414" s="72">
        <v>20700</v>
      </c>
      <c r="AJ2414" s="72">
        <v>1220</v>
      </c>
      <c r="AK2414" s="72">
        <v>1222</v>
      </c>
      <c r="AL2414" s="72">
        <v>1208</v>
      </c>
      <c r="AM2414" s="72">
        <v>1211</v>
      </c>
      <c r="AN2414" s="72">
        <v>10700</v>
      </c>
      <c r="AO2414" s="72">
        <v>1212</v>
      </c>
      <c r="AP2414" s="72">
        <v>1214</v>
      </c>
      <c r="AQ2414" s="72">
        <v>1208</v>
      </c>
      <c r="AR2414" s="72">
        <v>1212</v>
      </c>
      <c r="AS2414" s="72">
        <v>8600</v>
      </c>
      <c r="AT2414" s="72">
        <v>1211</v>
      </c>
      <c r="AU2414" s="72">
        <v>1212</v>
      </c>
      <c r="AV2414" s="72">
        <v>1206</v>
      </c>
      <c r="AW2414" s="72">
        <v>1211</v>
      </c>
      <c r="AX2414" s="72">
        <v>6000</v>
      </c>
      <c r="AY2414" s="72">
        <v>1209</v>
      </c>
      <c r="AZ2414" s="72">
        <v>1214</v>
      </c>
      <c r="BA2414" s="72">
        <v>1209</v>
      </c>
      <c r="BB2414" s="72">
        <v>1214</v>
      </c>
      <c r="BC2414" s="72">
        <v>1900</v>
      </c>
    </row>
    <row r="2415" spans="1:55" s="72" customFormat="1" ht="15">
      <c r="A2415" s="15" t="s">
        <v>18</v>
      </c>
      <c r="B2415" s="30">
        <v>41</v>
      </c>
      <c r="C2415" s="30">
        <v>2326</v>
      </c>
      <c r="D2415" s="10" t="s">
        <v>635</v>
      </c>
      <c r="E2415" s="15" t="s">
        <v>20</v>
      </c>
      <c r="F2415" s="15" t="s">
        <v>1306</v>
      </c>
      <c r="G2415" s="50">
        <v>4780</v>
      </c>
      <c r="H2415" s="50">
        <v>130</v>
      </c>
      <c r="I2415" s="58">
        <v>2.8000000000000001E-2</v>
      </c>
      <c r="J2415" s="50">
        <v>142700</v>
      </c>
      <c r="K2415" s="50">
        <v>4795</v>
      </c>
      <c r="L2415" s="53">
        <v>4655</v>
      </c>
      <c r="M2415" s="63">
        <f t="shared" si="282"/>
        <v>0.10714285714285714</v>
      </c>
      <c r="N2415" s="42" t="str">
        <f>IFERROR(VLOOKUP(C2415, マスタ!$E$2:$G$33, 3, TRUE), "")</f>
        <v>食品</v>
      </c>
      <c r="O2415" s="15" t="str">
        <f>IF(F2415 = "", "", TEXT( WORKDAY(TEXT(LEFT(F2415, FIND("(", F2415) - 1), "yyyy/mm/dd"), 1, マスタ!$A$2:$A$106), "yyyymmdd"))</f>
        <v>20171019</v>
      </c>
      <c r="P2415" s="16">
        <v>43027</v>
      </c>
      <c r="Q2415" s="56">
        <v>4760</v>
      </c>
      <c r="R2415" s="56">
        <v>4825</v>
      </c>
      <c r="S2415" s="56">
        <v>4705</v>
      </c>
      <c r="T2415" s="15" t="str">
        <f t="shared" si="283"/>
        <v>有</v>
      </c>
      <c r="U2415" s="15" t="str">
        <f t="shared" si="284"/>
        <v>有</v>
      </c>
      <c r="V2415" s="67">
        <f t="shared" si="285"/>
        <v>-4.1841004184099972E-3</v>
      </c>
      <c r="W2415" s="17" t="s">
        <v>966</v>
      </c>
      <c r="X2415" s="46">
        <v>-47</v>
      </c>
      <c r="Y2415" s="71">
        <f t="shared" si="286"/>
        <v>-9.8326359832635983</v>
      </c>
      <c r="Z2415" s="72">
        <v>4760</v>
      </c>
      <c r="AA2415" s="72">
        <v>4760</v>
      </c>
      <c r="AB2415" s="72">
        <v>4705</v>
      </c>
      <c r="AC2415" s="72">
        <v>4745</v>
      </c>
      <c r="AD2415" s="72">
        <v>9100</v>
      </c>
      <c r="AE2415" s="72">
        <v>4740</v>
      </c>
      <c r="AF2415" s="72">
        <v>4760</v>
      </c>
      <c r="AG2415" s="72">
        <v>4740</v>
      </c>
      <c r="AH2415" s="72">
        <v>4755</v>
      </c>
      <c r="AI2415" s="72">
        <v>1900</v>
      </c>
      <c r="AJ2415" s="72">
        <v>4750</v>
      </c>
      <c r="AK2415" s="72">
        <v>4750</v>
      </c>
      <c r="AL2415" s="72">
        <v>4725</v>
      </c>
      <c r="AM2415" s="72">
        <v>4730</v>
      </c>
      <c r="AN2415" s="72">
        <v>2000</v>
      </c>
      <c r="AO2415" s="72">
        <v>4725</v>
      </c>
      <c r="AP2415" s="72">
        <v>4725</v>
      </c>
      <c r="AQ2415" s="72">
        <v>4710</v>
      </c>
      <c r="AR2415" s="72">
        <v>4710</v>
      </c>
      <c r="AS2415" s="72">
        <v>4400</v>
      </c>
      <c r="AT2415" s="72">
        <v>4715</v>
      </c>
      <c r="AU2415" s="72">
        <v>4725</v>
      </c>
      <c r="AV2415" s="72">
        <v>4715</v>
      </c>
      <c r="AW2415" s="72">
        <v>4715</v>
      </c>
      <c r="AX2415" s="72">
        <v>1700</v>
      </c>
      <c r="AY2415" s="72">
        <v>4715</v>
      </c>
      <c r="AZ2415" s="72">
        <v>4720</v>
      </c>
      <c r="BA2415" s="72">
        <v>4710</v>
      </c>
      <c r="BB2415" s="72">
        <v>4715</v>
      </c>
      <c r="BC2415" s="72">
        <v>1900</v>
      </c>
    </row>
    <row r="2416" spans="1:55" s="72" customFormat="1" ht="15">
      <c r="A2416" s="15" t="s">
        <v>18</v>
      </c>
      <c r="B2416" s="30">
        <v>42</v>
      </c>
      <c r="C2416" s="30">
        <v>6630</v>
      </c>
      <c r="D2416" s="10" t="s">
        <v>263</v>
      </c>
      <c r="E2416" s="15" t="s">
        <v>20</v>
      </c>
      <c r="F2416" s="15" t="s">
        <v>1306</v>
      </c>
      <c r="G2416" s="50">
        <v>13470</v>
      </c>
      <c r="H2416" s="50">
        <v>360</v>
      </c>
      <c r="I2416" s="58">
        <v>2.75E-2</v>
      </c>
      <c r="J2416" s="50">
        <v>206200</v>
      </c>
      <c r="K2416" s="50">
        <v>13650</v>
      </c>
      <c r="L2416" s="53">
        <v>13110</v>
      </c>
      <c r="M2416" s="63">
        <f t="shared" si="282"/>
        <v>0.33333333333333331</v>
      </c>
      <c r="N2416" s="42" t="str">
        <f>IFERROR(VLOOKUP(C2416, マスタ!$E$2:$G$33, 3, TRUE), "")</f>
        <v>電気</v>
      </c>
      <c r="O2416" s="15" t="str">
        <f>IF(F2416 = "", "", TEXT( WORKDAY(TEXT(LEFT(F2416, FIND("(", F2416) - 1), "yyyy/mm/dd"), 1, マスタ!$A$2:$A$106), "yyyymmdd"))</f>
        <v>20171019</v>
      </c>
      <c r="P2416" s="16">
        <v>43027</v>
      </c>
      <c r="Q2416" s="56">
        <v>13770</v>
      </c>
      <c r="R2416" s="56">
        <v>13930</v>
      </c>
      <c r="S2416" s="56">
        <v>13570</v>
      </c>
      <c r="T2416" s="15" t="str">
        <f t="shared" si="283"/>
        <v>有</v>
      </c>
      <c r="U2416" s="15" t="str">
        <f t="shared" si="284"/>
        <v>有</v>
      </c>
      <c r="V2416" s="67">
        <f t="shared" si="285"/>
        <v>2.2271714922049046E-2</v>
      </c>
      <c r="W2416" s="17" t="s">
        <v>966</v>
      </c>
      <c r="X2416" s="46">
        <v>-134</v>
      </c>
      <c r="Y2416" s="71">
        <f t="shared" si="286"/>
        <v>-9.948032665181886</v>
      </c>
      <c r="Z2416" s="72">
        <v>13770</v>
      </c>
      <c r="AA2416" s="72">
        <v>13850</v>
      </c>
      <c r="AB2416" s="72">
        <v>13640</v>
      </c>
      <c r="AC2416" s="72">
        <v>13770</v>
      </c>
      <c r="AD2416" s="72">
        <v>23000</v>
      </c>
      <c r="AE2416" s="72">
        <v>13790</v>
      </c>
      <c r="AF2416" s="72">
        <v>13890</v>
      </c>
      <c r="AG2416" s="72">
        <v>13640</v>
      </c>
      <c r="AH2416" s="72">
        <v>13640</v>
      </c>
      <c r="AI2416" s="72">
        <v>9800</v>
      </c>
      <c r="AJ2416" s="72">
        <v>13630</v>
      </c>
      <c r="AK2416" s="72">
        <v>13760</v>
      </c>
      <c r="AL2416" s="72">
        <v>13610</v>
      </c>
      <c r="AM2416" s="72">
        <v>13710</v>
      </c>
      <c r="AN2416" s="72">
        <v>6300</v>
      </c>
      <c r="AO2416" s="72">
        <v>13690</v>
      </c>
      <c r="AP2416" s="72">
        <v>13800</v>
      </c>
      <c r="AQ2416" s="72">
        <v>13570</v>
      </c>
      <c r="AR2416" s="72">
        <v>13780</v>
      </c>
      <c r="AS2416" s="72">
        <v>12800</v>
      </c>
      <c r="AT2416" s="72">
        <v>13780</v>
      </c>
      <c r="AU2416" s="72">
        <v>13780</v>
      </c>
      <c r="AV2416" s="72">
        <v>13660</v>
      </c>
      <c r="AW2416" s="72">
        <v>13720</v>
      </c>
      <c r="AX2416" s="72">
        <v>4600</v>
      </c>
      <c r="AY2416" s="72">
        <v>13730</v>
      </c>
      <c r="AZ2416" s="72">
        <v>13750</v>
      </c>
      <c r="BA2416" s="72">
        <v>13720</v>
      </c>
      <c r="BB2416" s="72">
        <v>13730</v>
      </c>
      <c r="BC2416" s="72">
        <v>2400</v>
      </c>
    </row>
    <row r="2417" spans="1:55" s="72" customFormat="1" ht="27">
      <c r="A2417" s="15" t="s">
        <v>18</v>
      </c>
      <c r="B2417" s="30">
        <v>43</v>
      </c>
      <c r="C2417" s="30">
        <v>3086</v>
      </c>
      <c r="D2417" s="10" t="s">
        <v>499</v>
      </c>
      <c r="E2417" s="15" t="s">
        <v>20</v>
      </c>
      <c r="F2417" s="15" t="s">
        <v>1306</v>
      </c>
      <c r="G2417" s="50">
        <v>1741</v>
      </c>
      <c r="H2417" s="50">
        <v>46</v>
      </c>
      <c r="I2417" s="58">
        <v>2.7099999999999999E-2</v>
      </c>
      <c r="J2417" s="50">
        <v>1943300</v>
      </c>
      <c r="K2417" s="50">
        <v>1757</v>
      </c>
      <c r="L2417" s="53">
        <v>1717</v>
      </c>
      <c r="M2417" s="63">
        <f t="shared" si="282"/>
        <v>0.4</v>
      </c>
      <c r="N2417" s="42" t="str">
        <f>IFERROR(VLOOKUP(C2417, マスタ!$E$2:$G$33, 3, TRUE), "")</f>
        <v>繊維製品</v>
      </c>
      <c r="O2417" s="15" t="str">
        <f>IF(F2417 = "", "", TEXT( WORKDAY(TEXT(LEFT(F2417, FIND("(", F2417) - 1), "yyyy/mm/dd"), 1, マスタ!$A$2:$A$106), "yyyymmdd"))</f>
        <v>20171019</v>
      </c>
      <c r="P2417" s="16">
        <v>43027</v>
      </c>
      <c r="Q2417" s="56">
        <v>1748</v>
      </c>
      <c r="R2417" s="56">
        <v>1749</v>
      </c>
      <c r="S2417" s="56">
        <v>1710</v>
      </c>
      <c r="T2417" s="15" t="str">
        <f t="shared" si="283"/>
        <v>無</v>
      </c>
      <c r="U2417" s="15" t="str">
        <f t="shared" si="284"/>
        <v>有</v>
      </c>
      <c r="V2417" s="67">
        <f t="shared" si="285"/>
        <v>4.0206777713958086E-3</v>
      </c>
      <c r="W2417" s="17" t="s">
        <v>966</v>
      </c>
      <c r="X2417" s="46">
        <v>-17</v>
      </c>
      <c r="Y2417" s="71">
        <f t="shared" si="286"/>
        <v>-9.7645031591039633</v>
      </c>
      <c r="Z2417" s="72">
        <v>1748</v>
      </c>
      <c r="AA2417" s="72">
        <v>1749</v>
      </c>
      <c r="AB2417" s="72">
        <v>1729</v>
      </c>
      <c r="AC2417" s="72">
        <v>1731</v>
      </c>
      <c r="AD2417" s="72">
        <v>100000</v>
      </c>
      <c r="AE2417" s="72">
        <v>1731</v>
      </c>
      <c r="AF2417" s="72">
        <v>1735</v>
      </c>
      <c r="AG2417" s="72">
        <v>1729</v>
      </c>
      <c r="AH2417" s="72">
        <v>1730</v>
      </c>
      <c r="AI2417" s="72">
        <v>19000</v>
      </c>
      <c r="AJ2417" s="72">
        <v>1729</v>
      </c>
      <c r="AK2417" s="72">
        <v>1729</v>
      </c>
      <c r="AL2417" s="72">
        <v>1723</v>
      </c>
      <c r="AM2417" s="72">
        <v>1724</v>
      </c>
      <c r="AN2417" s="72">
        <v>22600</v>
      </c>
      <c r="AO2417" s="72">
        <v>1724</v>
      </c>
      <c r="AP2417" s="72">
        <v>1735</v>
      </c>
      <c r="AQ2417" s="72">
        <v>1724</v>
      </c>
      <c r="AR2417" s="72">
        <v>1734</v>
      </c>
      <c r="AS2417" s="72">
        <v>17700</v>
      </c>
      <c r="AT2417" s="72">
        <v>1733</v>
      </c>
      <c r="AU2417" s="72">
        <v>1736</v>
      </c>
      <c r="AV2417" s="72">
        <v>1729</v>
      </c>
      <c r="AW2417" s="72">
        <v>1729</v>
      </c>
      <c r="AX2417" s="72">
        <v>19600</v>
      </c>
      <c r="AY2417" s="72">
        <v>1729</v>
      </c>
      <c r="AZ2417" s="72">
        <v>1729</v>
      </c>
      <c r="BA2417" s="72">
        <v>1724</v>
      </c>
      <c r="BB2417" s="72">
        <v>1724</v>
      </c>
      <c r="BC2417" s="72">
        <v>15300</v>
      </c>
    </row>
    <row r="2418" spans="1:55" s="72" customFormat="1" ht="27">
      <c r="A2418" s="15" t="s">
        <v>18</v>
      </c>
      <c r="B2418" s="30">
        <v>44</v>
      </c>
      <c r="C2418" s="30">
        <v>4927</v>
      </c>
      <c r="D2418" s="10" t="s">
        <v>379</v>
      </c>
      <c r="E2418" s="15" t="s">
        <v>20</v>
      </c>
      <c r="F2418" s="15" t="s">
        <v>1306</v>
      </c>
      <c r="G2418" s="50">
        <v>3785</v>
      </c>
      <c r="H2418" s="50">
        <v>100</v>
      </c>
      <c r="I2418" s="58">
        <v>2.7099999999999999E-2</v>
      </c>
      <c r="J2418" s="50">
        <v>1267100</v>
      </c>
      <c r="K2418" s="50">
        <v>3815</v>
      </c>
      <c r="L2418" s="53">
        <v>3700</v>
      </c>
      <c r="M2418" s="63">
        <f t="shared" si="282"/>
        <v>0.2608695652173913</v>
      </c>
      <c r="N2418" s="42" t="str">
        <f>IFERROR(VLOOKUP(C2418, マスタ!$E$2:$G$33, 3, TRUE), "")</f>
        <v>化学・医薬品</v>
      </c>
      <c r="O2418" s="15" t="str">
        <f>IF(F2418 = "", "", TEXT( WORKDAY(TEXT(LEFT(F2418, FIND("(", F2418) - 1), "yyyy/mm/dd"), 1, マスタ!$A$2:$A$106), "yyyymmdd"))</f>
        <v>20171019</v>
      </c>
      <c r="P2418" s="16">
        <v>43027</v>
      </c>
      <c r="Q2418" s="56">
        <v>3745</v>
      </c>
      <c r="R2418" s="56">
        <v>3760</v>
      </c>
      <c r="S2418" s="56">
        <v>3705</v>
      </c>
      <c r="T2418" s="15" t="str">
        <f t="shared" si="283"/>
        <v>無</v>
      </c>
      <c r="U2418" s="15" t="str">
        <f t="shared" si="284"/>
        <v>有</v>
      </c>
      <c r="V2418" s="67">
        <f t="shared" si="285"/>
        <v>-1.0568031704095149E-2</v>
      </c>
      <c r="W2418" s="17" t="s">
        <v>967</v>
      </c>
      <c r="X2418" s="46">
        <v>15</v>
      </c>
      <c r="Y2418" s="71">
        <f t="shared" si="286"/>
        <v>3.9630118890356671</v>
      </c>
      <c r="Z2418" s="72">
        <v>3745</v>
      </c>
      <c r="AA2418" s="72">
        <v>3750</v>
      </c>
      <c r="AB2418" s="72">
        <v>3730</v>
      </c>
      <c r="AC2418" s="72">
        <v>3745</v>
      </c>
      <c r="AD2418" s="72">
        <v>84500</v>
      </c>
      <c r="AE2418" s="72">
        <v>3740</v>
      </c>
      <c r="AF2418" s="72">
        <v>3755</v>
      </c>
      <c r="AG2418" s="72">
        <v>3740</v>
      </c>
      <c r="AH2418" s="72">
        <v>3755</v>
      </c>
      <c r="AI2418" s="72">
        <v>18200</v>
      </c>
      <c r="AJ2418" s="72">
        <v>3755</v>
      </c>
      <c r="AK2418" s="72">
        <v>3755</v>
      </c>
      <c r="AL2418" s="72">
        <v>3730</v>
      </c>
      <c r="AM2418" s="72">
        <v>3740</v>
      </c>
      <c r="AN2418" s="72">
        <v>15100</v>
      </c>
      <c r="AO2418" s="72">
        <v>3740</v>
      </c>
      <c r="AP2418" s="72">
        <v>3755</v>
      </c>
      <c r="AQ2418" s="72">
        <v>3740</v>
      </c>
      <c r="AR2418" s="72">
        <v>3755</v>
      </c>
      <c r="AS2418" s="72">
        <v>14300</v>
      </c>
      <c r="AT2418" s="72">
        <v>3755</v>
      </c>
      <c r="AU2418" s="72">
        <v>3760</v>
      </c>
      <c r="AV2418" s="72">
        <v>3755</v>
      </c>
      <c r="AW2418" s="72">
        <v>3760</v>
      </c>
      <c r="AX2418" s="72">
        <v>11800</v>
      </c>
      <c r="AY2418" s="72">
        <v>3760</v>
      </c>
      <c r="AZ2418" s="72">
        <v>3760</v>
      </c>
      <c r="BA2418" s="72">
        <v>3755</v>
      </c>
      <c r="BB2418" s="72">
        <v>3760</v>
      </c>
      <c r="BC2418" s="72">
        <v>3200</v>
      </c>
    </row>
    <row r="2419" spans="1:55" s="72" customFormat="1" ht="15">
      <c r="A2419" s="15" t="s">
        <v>18</v>
      </c>
      <c r="B2419" s="30">
        <v>45</v>
      </c>
      <c r="C2419" s="30">
        <v>6201</v>
      </c>
      <c r="D2419" s="10" t="s">
        <v>655</v>
      </c>
      <c r="E2419" s="15" t="s">
        <v>20</v>
      </c>
      <c r="F2419" s="15" t="s">
        <v>1306</v>
      </c>
      <c r="G2419" s="50">
        <v>6950</v>
      </c>
      <c r="H2419" s="50">
        <v>180</v>
      </c>
      <c r="I2419" s="58">
        <v>2.6599999999999999E-2</v>
      </c>
      <c r="J2419" s="50">
        <v>1285300</v>
      </c>
      <c r="K2419" s="50">
        <v>6990</v>
      </c>
      <c r="L2419" s="53">
        <v>6810</v>
      </c>
      <c r="M2419" s="63">
        <f t="shared" si="282"/>
        <v>0.22222222222222221</v>
      </c>
      <c r="N2419" s="42" t="str">
        <f>IFERROR(VLOOKUP(C2419, マスタ!$E$2:$G$33, 3, TRUE), "")</f>
        <v>機械</v>
      </c>
      <c r="O2419" s="15" t="str">
        <f>IF(F2419 = "", "", TEXT( WORKDAY(TEXT(LEFT(F2419, FIND("(", F2419) - 1), "yyyy/mm/dd"), 1, マスタ!$A$2:$A$106), "yyyymmdd"))</f>
        <v>20171019</v>
      </c>
      <c r="P2419" s="16">
        <v>43027</v>
      </c>
      <c r="Q2419" s="56">
        <v>6990</v>
      </c>
      <c r="R2419" s="56">
        <v>7080</v>
      </c>
      <c r="S2419" s="56">
        <v>6960</v>
      </c>
      <c r="T2419" s="15" t="str">
        <f t="shared" si="283"/>
        <v>有</v>
      </c>
      <c r="U2419" s="15" t="str">
        <f t="shared" si="284"/>
        <v>無</v>
      </c>
      <c r="V2419" s="67">
        <f t="shared" si="285"/>
        <v>5.7553956834532904E-3</v>
      </c>
      <c r="W2419" s="17" t="s">
        <v>967</v>
      </c>
      <c r="X2419" s="46">
        <v>0</v>
      </c>
      <c r="Y2419" s="71">
        <f t="shared" si="286"/>
        <v>0</v>
      </c>
      <c r="Z2419" s="72">
        <v>6990</v>
      </c>
      <c r="AA2419" s="72">
        <v>7000</v>
      </c>
      <c r="AB2419" s="72">
        <v>6960</v>
      </c>
      <c r="AC2419" s="72">
        <v>6980</v>
      </c>
      <c r="AD2419" s="72">
        <v>62800</v>
      </c>
      <c r="AE2419" s="72">
        <v>6970</v>
      </c>
      <c r="AF2419" s="72">
        <v>6990</v>
      </c>
      <c r="AG2419" s="72">
        <v>6970</v>
      </c>
      <c r="AH2419" s="72">
        <v>6990</v>
      </c>
      <c r="AI2419" s="72">
        <v>15700</v>
      </c>
      <c r="AJ2419" s="72">
        <v>6990</v>
      </c>
      <c r="AK2419" s="72">
        <v>6990</v>
      </c>
      <c r="AL2419" s="72">
        <v>6980</v>
      </c>
      <c r="AM2419" s="72">
        <v>6990</v>
      </c>
      <c r="AN2419" s="72">
        <v>14200</v>
      </c>
      <c r="AO2419" s="72">
        <v>6990</v>
      </c>
      <c r="AP2419" s="72">
        <v>7020</v>
      </c>
      <c r="AQ2419" s="72">
        <v>6980</v>
      </c>
      <c r="AR2419" s="72">
        <v>6980</v>
      </c>
      <c r="AS2419" s="72">
        <v>58700</v>
      </c>
      <c r="AT2419" s="72">
        <v>6980</v>
      </c>
      <c r="AU2419" s="72">
        <v>6990</v>
      </c>
      <c r="AV2419" s="72">
        <v>6980</v>
      </c>
      <c r="AW2419" s="72">
        <v>6990</v>
      </c>
      <c r="AX2419" s="72">
        <v>10500</v>
      </c>
      <c r="AY2419" s="72">
        <v>7000</v>
      </c>
      <c r="AZ2419" s="72">
        <v>7010</v>
      </c>
      <c r="BA2419" s="72">
        <v>7000</v>
      </c>
      <c r="BB2419" s="72">
        <v>7010</v>
      </c>
      <c r="BC2419" s="72">
        <v>11400</v>
      </c>
    </row>
    <row r="2420" spans="1:55" s="72" customFormat="1" ht="15">
      <c r="A2420" s="15" t="s">
        <v>18</v>
      </c>
      <c r="B2420" s="30">
        <v>46</v>
      </c>
      <c r="C2420" s="30">
        <v>3064</v>
      </c>
      <c r="D2420" s="10" t="s">
        <v>1253</v>
      </c>
      <c r="E2420" s="15" t="s">
        <v>20</v>
      </c>
      <c r="F2420" s="15" t="s">
        <v>1306</v>
      </c>
      <c r="G2420" s="50">
        <v>3150</v>
      </c>
      <c r="H2420" s="50">
        <v>80</v>
      </c>
      <c r="I2420" s="58">
        <v>2.6100000000000002E-2</v>
      </c>
      <c r="J2420" s="50">
        <v>1234200</v>
      </c>
      <c r="K2420" s="50">
        <v>3155</v>
      </c>
      <c r="L2420" s="53">
        <v>3070</v>
      </c>
      <c r="M2420" s="63">
        <f t="shared" si="282"/>
        <v>5.8823529411764705E-2</v>
      </c>
      <c r="N2420" s="42" t="str">
        <f>IFERROR(VLOOKUP(C2420, マスタ!$E$2:$G$33, 3, TRUE), "")</f>
        <v>繊維製品</v>
      </c>
      <c r="O2420" s="15" t="str">
        <f>IF(F2420 = "", "", TEXT( WORKDAY(TEXT(LEFT(F2420, FIND("(", F2420) - 1), "yyyy/mm/dd"), 1, マスタ!$A$2:$A$106), "yyyymmdd"))</f>
        <v>20171019</v>
      </c>
      <c r="P2420" s="16">
        <v>43027</v>
      </c>
      <c r="Q2420" s="56">
        <v>3170</v>
      </c>
      <c r="R2420" s="56">
        <v>3205</v>
      </c>
      <c r="S2420" s="56">
        <v>3100</v>
      </c>
      <c r="T2420" s="15" t="str">
        <f t="shared" si="283"/>
        <v>有</v>
      </c>
      <c r="U2420" s="15" t="str">
        <f t="shared" si="284"/>
        <v>有</v>
      </c>
      <c r="V2420" s="67">
        <f t="shared" si="285"/>
        <v>6.3492063492063266E-3</v>
      </c>
      <c r="W2420" s="17" t="s">
        <v>967</v>
      </c>
      <c r="X2420" s="46">
        <v>5</v>
      </c>
      <c r="Y2420" s="71">
        <f t="shared" si="286"/>
        <v>1.5873015873015872</v>
      </c>
      <c r="Z2420" s="72">
        <v>3170</v>
      </c>
      <c r="AA2420" s="72">
        <v>3205</v>
      </c>
      <c r="AB2420" s="72">
        <v>3170</v>
      </c>
      <c r="AC2420" s="72">
        <v>3195</v>
      </c>
      <c r="AD2420" s="72">
        <v>93800</v>
      </c>
      <c r="AE2420" s="72">
        <v>3195</v>
      </c>
      <c r="AF2420" s="72">
        <v>3195</v>
      </c>
      <c r="AG2420" s="72">
        <v>3175</v>
      </c>
      <c r="AH2420" s="72">
        <v>3190</v>
      </c>
      <c r="AI2420" s="72">
        <v>14200</v>
      </c>
      <c r="AJ2420" s="72">
        <v>3185</v>
      </c>
      <c r="AK2420" s="72">
        <v>3190</v>
      </c>
      <c r="AL2420" s="72">
        <v>3180</v>
      </c>
      <c r="AM2420" s="72">
        <v>3185</v>
      </c>
      <c r="AN2420" s="72">
        <v>6800</v>
      </c>
      <c r="AO2420" s="72">
        <v>3185</v>
      </c>
      <c r="AP2420" s="72">
        <v>3185</v>
      </c>
      <c r="AQ2420" s="72">
        <v>3170</v>
      </c>
      <c r="AR2420" s="72">
        <v>3175</v>
      </c>
      <c r="AS2420" s="72">
        <v>16500</v>
      </c>
      <c r="AT2420" s="72">
        <v>3170</v>
      </c>
      <c r="AU2420" s="72">
        <v>3175</v>
      </c>
      <c r="AV2420" s="72">
        <v>3170</v>
      </c>
      <c r="AW2420" s="72">
        <v>3175</v>
      </c>
      <c r="AX2420" s="72">
        <v>9800</v>
      </c>
      <c r="AY2420" s="72">
        <v>3175</v>
      </c>
      <c r="AZ2420" s="72">
        <v>3175</v>
      </c>
      <c r="BA2420" s="72">
        <v>3165</v>
      </c>
      <c r="BB2420" s="72">
        <v>3175</v>
      </c>
      <c r="BC2420" s="72">
        <v>27500</v>
      </c>
    </row>
    <row r="2421" spans="1:55" s="72" customFormat="1" ht="15">
      <c r="A2421" s="15" t="s">
        <v>18</v>
      </c>
      <c r="B2421" s="30">
        <v>47</v>
      </c>
      <c r="C2421" s="30">
        <v>5218</v>
      </c>
      <c r="D2421" s="10" t="s">
        <v>251</v>
      </c>
      <c r="E2421" s="15" t="s">
        <v>20</v>
      </c>
      <c r="F2421" s="15" t="s">
        <v>1306</v>
      </c>
      <c r="G2421" s="50">
        <v>2127</v>
      </c>
      <c r="H2421" s="50">
        <v>54</v>
      </c>
      <c r="I2421" s="58">
        <v>2.5999999999999999E-2</v>
      </c>
      <c r="J2421" s="50">
        <v>833400</v>
      </c>
      <c r="K2421" s="50">
        <v>2184</v>
      </c>
      <c r="L2421" s="53">
        <v>2030</v>
      </c>
      <c r="M2421" s="63">
        <f t="shared" si="282"/>
        <v>0.37012987012987014</v>
      </c>
      <c r="N2421" s="42" t="str">
        <f>IFERROR(VLOOKUP(C2421, マスタ!$E$2:$G$33, 3, TRUE), "")</f>
        <v>窯業</v>
      </c>
      <c r="O2421" s="15" t="str">
        <f>IF(F2421 = "", "", TEXT( WORKDAY(TEXT(LEFT(F2421, FIND("(", F2421) - 1), "yyyy/mm/dd"), 1, マスタ!$A$2:$A$106), "yyyymmdd"))</f>
        <v>20171019</v>
      </c>
      <c r="P2421" s="16">
        <v>43027</v>
      </c>
      <c r="Q2421" s="56">
        <v>2148</v>
      </c>
      <c r="R2421" s="56">
        <v>2199</v>
      </c>
      <c r="S2421" s="56">
        <v>2121</v>
      </c>
      <c r="T2421" s="15" t="str">
        <f t="shared" si="283"/>
        <v>有</v>
      </c>
      <c r="U2421" s="15" t="str">
        <f t="shared" si="284"/>
        <v>有</v>
      </c>
      <c r="V2421" s="67">
        <f t="shared" si="285"/>
        <v>9.873060648801113E-3</v>
      </c>
      <c r="W2421" s="17" t="s">
        <v>968</v>
      </c>
      <c r="X2421" s="46">
        <v>42</v>
      </c>
      <c r="Y2421" s="71">
        <f t="shared" si="286"/>
        <v>19.746121297602258</v>
      </c>
      <c r="Z2421" s="72">
        <v>2148</v>
      </c>
      <c r="AA2421" s="72">
        <v>2160</v>
      </c>
      <c r="AB2421" s="72">
        <v>2135</v>
      </c>
      <c r="AC2421" s="72">
        <v>2143</v>
      </c>
      <c r="AD2421" s="72">
        <v>90500</v>
      </c>
      <c r="AE2421" s="72">
        <v>2145</v>
      </c>
      <c r="AF2421" s="72">
        <v>2165</v>
      </c>
      <c r="AG2421" s="72">
        <v>2141</v>
      </c>
      <c r="AH2421" s="72">
        <v>2162</v>
      </c>
      <c r="AI2421" s="72">
        <v>25200</v>
      </c>
      <c r="AJ2421" s="72">
        <v>2164</v>
      </c>
      <c r="AK2421" s="72">
        <v>2199</v>
      </c>
      <c r="AL2421" s="72">
        <v>2160</v>
      </c>
      <c r="AM2421" s="72">
        <v>2188</v>
      </c>
      <c r="AN2421" s="72">
        <v>89600</v>
      </c>
      <c r="AO2421" s="72">
        <v>2185</v>
      </c>
      <c r="AP2421" s="72">
        <v>2190</v>
      </c>
      <c r="AQ2421" s="72">
        <v>2168</v>
      </c>
      <c r="AR2421" s="72">
        <v>2176</v>
      </c>
      <c r="AS2421" s="72">
        <v>25300</v>
      </c>
      <c r="AT2421" s="72">
        <v>2170</v>
      </c>
      <c r="AU2421" s="72">
        <v>2180</v>
      </c>
      <c r="AV2421" s="72">
        <v>2158</v>
      </c>
      <c r="AW2421" s="72">
        <v>2160</v>
      </c>
      <c r="AX2421" s="72">
        <v>19500</v>
      </c>
      <c r="AY2421" s="72">
        <v>2161</v>
      </c>
      <c r="AZ2421" s="72">
        <v>2170</v>
      </c>
      <c r="BA2421" s="72">
        <v>2161</v>
      </c>
      <c r="BB2421" s="72">
        <v>2166</v>
      </c>
      <c r="BC2421" s="72">
        <v>7600</v>
      </c>
    </row>
    <row r="2422" spans="1:55" s="72" customFormat="1" ht="15">
      <c r="A2422" s="15" t="s">
        <v>18</v>
      </c>
      <c r="B2422" s="30">
        <v>48</v>
      </c>
      <c r="C2422" s="30">
        <v>9142</v>
      </c>
      <c r="D2422" s="10" t="s">
        <v>1313</v>
      </c>
      <c r="E2422" s="15" t="s">
        <v>20</v>
      </c>
      <c r="F2422" s="15" t="s">
        <v>1306</v>
      </c>
      <c r="G2422" s="50">
        <v>3610</v>
      </c>
      <c r="H2422" s="50">
        <v>90</v>
      </c>
      <c r="I2422" s="58">
        <v>2.5600000000000001E-2</v>
      </c>
      <c r="J2422" s="50">
        <v>1326100</v>
      </c>
      <c r="K2422" s="50">
        <v>3615</v>
      </c>
      <c r="L2422" s="53">
        <v>3520</v>
      </c>
      <c r="M2422" s="63">
        <f t="shared" si="282"/>
        <v>5.2631578947368418E-2</v>
      </c>
      <c r="N2422" s="42" t="str">
        <f>IFERROR(VLOOKUP(C2422, マスタ!$E$2:$G$33, 3, TRUE), "")</f>
        <v>海運</v>
      </c>
      <c r="O2422" s="15" t="str">
        <f>IF(F2422 = "", "", TEXT( WORKDAY(TEXT(LEFT(F2422, FIND("(", F2422) - 1), "yyyy/mm/dd"), 1, マスタ!$A$2:$A$106), "yyyymmdd"))</f>
        <v>20171019</v>
      </c>
      <c r="P2422" s="16">
        <v>43027</v>
      </c>
      <c r="Q2422" s="56">
        <v>3590</v>
      </c>
      <c r="R2422" s="56">
        <v>3635</v>
      </c>
      <c r="S2422" s="56">
        <v>3570</v>
      </c>
      <c r="T2422" s="15" t="str">
        <f t="shared" si="283"/>
        <v>有</v>
      </c>
      <c r="U2422" s="15" t="str">
        <f t="shared" si="284"/>
        <v>無</v>
      </c>
      <c r="V2422" s="67">
        <f t="shared" si="285"/>
        <v>-5.5401662049860967E-3</v>
      </c>
      <c r="W2422" s="17" t="s">
        <v>967</v>
      </c>
      <c r="X2422" s="46">
        <v>10</v>
      </c>
      <c r="Y2422" s="71">
        <f t="shared" si="286"/>
        <v>2.770083102493075</v>
      </c>
      <c r="Z2422" s="72">
        <v>3590</v>
      </c>
      <c r="AA2422" s="72">
        <v>3600</v>
      </c>
      <c r="AB2422" s="72">
        <v>3570</v>
      </c>
      <c r="AC2422" s="72">
        <v>3590</v>
      </c>
      <c r="AD2422" s="72">
        <v>80500</v>
      </c>
      <c r="AE2422" s="72">
        <v>3590</v>
      </c>
      <c r="AF2422" s="72">
        <v>3610</v>
      </c>
      <c r="AG2422" s="72">
        <v>3585</v>
      </c>
      <c r="AH2422" s="72">
        <v>3605</v>
      </c>
      <c r="AI2422" s="72">
        <v>34700</v>
      </c>
      <c r="AJ2422" s="72">
        <v>3605</v>
      </c>
      <c r="AK2422" s="72">
        <v>3605</v>
      </c>
      <c r="AL2422" s="72">
        <v>3600</v>
      </c>
      <c r="AM2422" s="72">
        <v>3605</v>
      </c>
      <c r="AN2422" s="72">
        <v>8400</v>
      </c>
      <c r="AO2422" s="72">
        <v>3600</v>
      </c>
      <c r="AP2422" s="72">
        <v>3610</v>
      </c>
      <c r="AQ2422" s="72">
        <v>3600</v>
      </c>
      <c r="AR2422" s="72">
        <v>3610</v>
      </c>
      <c r="AS2422" s="72">
        <v>22500</v>
      </c>
      <c r="AT2422" s="72">
        <v>3605</v>
      </c>
      <c r="AU2422" s="72">
        <v>3605</v>
      </c>
      <c r="AV2422" s="72">
        <v>3600</v>
      </c>
      <c r="AW2422" s="72">
        <v>3600</v>
      </c>
      <c r="AX2422" s="72">
        <v>4600</v>
      </c>
      <c r="AY2422" s="72">
        <v>3605</v>
      </c>
      <c r="AZ2422" s="72">
        <v>3610</v>
      </c>
      <c r="BA2422" s="72">
        <v>3600</v>
      </c>
      <c r="BB2422" s="72">
        <v>3605</v>
      </c>
      <c r="BC2422" s="72">
        <v>19800</v>
      </c>
    </row>
    <row r="2423" spans="1:55" s="72" customFormat="1" ht="27">
      <c r="A2423" s="15" t="s">
        <v>18</v>
      </c>
      <c r="B2423" s="30">
        <v>49</v>
      </c>
      <c r="C2423" s="30">
        <v>3769</v>
      </c>
      <c r="D2423" s="10" t="s">
        <v>1236</v>
      </c>
      <c r="E2423" s="15" t="s">
        <v>20</v>
      </c>
      <c r="F2423" s="15" t="s">
        <v>1306</v>
      </c>
      <c r="G2423" s="50">
        <v>8200</v>
      </c>
      <c r="H2423" s="50">
        <v>200</v>
      </c>
      <c r="I2423" s="58">
        <v>2.5000000000000001E-2</v>
      </c>
      <c r="J2423" s="50">
        <v>311300</v>
      </c>
      <c r="K2423" s="50">
        <v>8240</v>
      </c>
      <c r="L2423" s="53">
        <v>8040</v>
      </c>
      <c r="M2423" s="63">
        <f t="shared" si="282"/>
        <v>0.2</v>
      </c>
      <c r="N2423" s="42" t="str">
        <f>IFERROR(VLOOKUP(C2423, マスタ!$E$2:$G$33, 3, TRUE), "")</f>
        <v>パルプ・紙</v>
      </c>
      <c r="O2423" s="15" t="str">
        <f>IF(F2423 = "", "", TEXT( WORKDAY(TEXT(LEFT(F2423, FIND("(", F2423) - 1), "yyyy/mm/dd"), 1, マスタ!$A$2:$A$106), "yyyymmdd"))</f>
        <v>20171019</v>
      </c>
      <c r="P2423" s="16">
        <v>43027</v>
      </c>
      <c r="Q2423" s="56">
        <v>8060</v>
      </c>
      <c r="R2423" s="56">
        <v>8250</v>
      </c>
      <c r="S2423" s="56">
        <v>8040</v>
      </c>
      <c r="T2423" s="15" t="str">
        <f t="shared" si="283"/>
        <v>有</v>
      </c>
      <c r="U2423" s="15" t="str">
        <f t="shared" si="284"/>
        <v>無</v>
      </c>
      <c r="V2423" s="67">
        <f t="shared" si="285"/>
        <v>-1.7073170731707332E-2</v>
      </c>
      <c r="W2423" s="17" t="s">
        <v>968</v>
      </c>
      <c r="X2423" s="46">
        <v>164</v>
      </c>
      <c r="Y2423" s="71">
        <f t="shared" si="286"/>
        <v>20</v>
      </c>
      <c r="Z2423" s="72">
        <v>8060</v>
      </c>
      <c r="AA2423" s="72">
        <v>8240</v>
      </c>
      <c r="AB2423" s="72">
        <v>8040</v>
      </c>
      <c r="AC2423" s="72">
        <v>8160</v>
      </c>
      <c r="AD2423" s="72">
        <v>36100</v>
      </c>
      <c r="AE2423" s="72">
        <v>8160</v>
      </c>
      <c r="AF2423" s="72">
        <v>8180</v>
      </c>
      <c r="AG2423" s="72">
        <v>8090</v>
      </c>
      <c r="AH2423" s="72">
        <v>8180</v>
      </c>
      <c r="AI2423" s="72">
        <v>4800</v>
      </c>
      <c r="AJ2423" s="72">
        <v>8170</v>
      </c>
      <c r="AK2423" s="72">
        <v>8170</v>
      </c>
      <c r="AL2423" s="72">
        <v>8120</v>
      </c>
      <c r="AM2423" s="72">
        <v>8140</v>
      </c>
      <c r="AN2423" s="72">
        <v>3800</v>
      </c>
      <c r="AO2423" s="72">
        <v>8140</v>
      </c>
      <c r="AP2423" s="72">
        <v>8140</v>
      </c>
      <c r="AQ2423" s="72">
        <v>8120</v>
      </c>
      <c r="AR2423" s="72">
        <v>8120</v>
      </c>
      <c r="AS2423" s="72">
        <v>2000</v>
      </c>
      <c r="AT2423" s="72">
        <v>8130</v>
      </c>
      <c r="AU2423" s="72">
        <v>8190</v>
      </c>
      <c r="AV2423" s="72">
        <v>8130</v>
      </c>
      <c r="AW2423" s="72">
        <v>8190</v>
      </c>
      <c r="AX2423" s="72">
        <v>6900</v>
      </c>
      <c r="AY2423" s="72">
        <v>8180</v>
      </c>
      <c r="AZ2423" s="72">
        <v>8210</v>
      </c>
      <c r="BA2423" s="72">
        <v>8160</v>
      </c>
      <c r="BB2423" s="72">
        <v>8190</v>
      </c>
      <c r="BC2423" s="72">
        <v>4400</v>
      </c>
    </row>
    <row r="2424" spans="1:55" s="72" customFormat="1" ht="15">
      <c r="A2424" s="15" t="s">
        <v>18</v>
      </c>
      <c r="B2424" s="30">
        <v>50</v>
      </c>
      <c r="C2424" s="30">
        <v>9632</v>
      </c>
      <c r="D2424" s="10" t="s">
        <v>979</v>
      </c>
      <c r="E2424" s="15" t="s">
        <v>20</v>
      </c>
      <c r="F2424" s="15" t="s">
        <v>1306</v>
      </c>
      <c r="G2424" s="50">
        <v>7410</v>
      </c>
      <c r="H2424" s="50">
        <v>180</v>
      </c>
      <c r="I2424" s="58">
        <v>2.4899999999999999E-2</v>
      </c>
      <c r="J2424" s="50">
        <v>7300</v>
      </c>
      <c r="K2424" s="50">
        <v>7450</v>
      </c>
      <c r="L2424" s="53">
        <v>7090</v>
      </c>
      <c r="M2424" s="63">
        <f t="shared" si="282"/>
        <v>0.1111111111111111</v>
      </c>
      <c r="N2424" s="42" t="str">
        <f>IFERROR(VLOOKUP(C2424, マスタ!$E$2:$G$33, 3, TRUE), "")</f>
        <v>サービス</v>
      </c>
      <c r="O2424" s="15" t="str">
        <f>IF(F2424 = "", "", TEXT( WORKDAY(TEXT(LEFT(F2424, FIND("(", F2424) - 1), "yyyy/mm/dd"), 1, マスタ!$A$2:$A$106), "yyyymmdd"))</f>
        <v>20171019</v>
      </c>
      <c r="P2424" s="16">
        <v>43027</v>
      </c>
      <c r="Q2424" s="56">
        <v>7360</v>
      </c>
      <c r="R2424" s="56">
        <v>7410</v>
      </c>
      <c r="S2424" s="56">
        <v>7330</v>
      </c>
      <c r="T2424" s="15" t="str">
        <f t="shared" si="283"/>
        <v>無</v>
      </c>
      <c r="U2424" s="15" t="str">
        <f t="shared" si="284"/>
        <v>無</v>
      </c>
      <c r="V2424" s="67">
        <f t="shared" si="285"/>
        <v>-6.7476383265856477E-3</v>
      </c>
      <c r="W2424" s="17" t="s">
        <v>967</v>
      </c>
      <c r="X2424" s="46">
        <v>10</v>
      </c>
      <c r="Y2424" s="71">
        <f t="shared" si="286"/>
        <v>1.3495276653171389</v>
      </c>
      <c r="Z2424" s="72">
        <v>7360</v>
      </c>
      <c r="AA2424" s="72">
        <v>7360</v>
      </c>
      <c r="AB2424" s="72">
        <v>7360</v>
      </c>
      <c r="AC2424" s="72">
        <v>7360</v>
      </c>
      <c r="AD2424" s="72">
        <v>600</v>
      </c>
      <c r="AI2424" s="72">
        <v>0</v>
      </c>
      <c r="AN2424" s="72">
        <v>0</v>
      </c>
      <c r="AO2424" s="72">
        <v>7370</v>
      </c>
      <c r="AP2424" s="72">
        <v>7370</v>
      </c>
      <c r="AQ2424" s="72">
        <v>7370</v>
      </c>
      <c r="AR2424" s="72">
        <v>7370</v>
      </c>
      <c r="AS2424" s="72">
        <v>100</v>
      </c>
      <c r="AX2424" s="72">
        <v>0</v>
      </c>
      <c r="AY2424" s="72">
        <v>7410</v>
      </c>
      <c r="AZ2424" s="72">
        <v>7410</v>
      </c>
      <c r="BA2424" s="72">
        <v>7410</v>
      </c>
      <c r="BB2424" s="72">
        <v>7410</v>
      </c>
      <c r="BC2424" s="72">
        <v>100</v>
      </c>
    </row>
    <row r="2425" spans="1:55" s="72" customFormat="1" ht="15">
      <c r="A2425" s="15" t="s">
        <v>18</v>
      </c>
      <c r="B2425" s="30">
        <v>5</v>
      </c>
      <c r="C2425" s="30">
        <v>6340</v>
      </c>
      <c r="D2425" s="10" t="s">
        <v>596</v>
      </c>
      <c r="E2425" s="15" t="s">
        <v>20</v>
      </c>
      <c r="F2425" s="15" t="s">
        <v>1316</v>
      </c>
      <c r="G2425" s="50">
        <v>3950</v>
      </c>
      <c r="H2425" s="50">
        <v>275</v>
      </c>
      <c r="I2425" s="58">
        <v>7.4800000000000005E-2</v>
      </c>
      <c r="J2425" s="50">
        <v>269100</v>
      </c>
      <c r="K2425" s="50">
        <v>3990</v>
      </c>
      <c r="L2425" s="53">
        <v>3845</v>
      </c>
      <c r="M2425" s="63">
        <f t="shared" si="282"/>
        <v>0.27586206896551724</v>
      </c>
      <c r="N2425" s="42" t="str">
        <f>IFERROR(VLOOKUP(C2425, マスタ!$E$2:$G$33, 3, TRUE), "")</f>
        <v>機械</v>
      </c>
      <c r="O2425" s="15" t="str">
        <f>IF(F2425 = "", "", TEXT( WORKDAY(TEXT(LEFT(F2425, FIND("(", F2425) - 1), "yyyy/mm/dd"), 1, マスタ!$A$2:$A$106), "yyyymmdd"))</f>
        <v>20171020</v>
      </c>
      <c r="P2425" s="16">
        <v>43028</v>
      </c>
      <c r="Q2425" s="56">
        <v>3950</v>
      </c>
      <c r="R2425" s="56">
        <v>4110</v>
      </c>
      <c r="S2425" s="56">
        <v>3930</v>
      </c>
      <c r="T2425" s="15" t="str">
        <f t="shared" si="283"/>
        <v>有</v>
      </c>
      <c r="U2425" s="15" t="str">
        <f t="shared" si="284"/>
        <v>無</v>
      </c>
      <c r="V2425" s="67">
        <f t="shared" si="285"/>
        <v>0</v>
      </c>
      <c r="W2425" s="17" t="s">
        <v>968</v>
      </c>
      <c r="X2425" s="46">
        <v>79</v>
      </c>
      <c r="Y2425" s="71">
        <f t="shared" si="286"/>
        <v>20</v>
      </c>
      <c r="Z2425" s="72">
        <v>3950</v>
      </c>
      <c r="AA2425" s="72">
        <v>3975</v>
      </c>
      <c r="AB2425" s="72">
        <v>3930</v>
      </c>
      <c r="AC2425" s="72">
        <v>3955</v>
      </c>
      <c r="AD2425" s="72">
        <v>15400</v>
      </c>
      <c r="AE2425" s="72">
        <v>3955</v>
      </c>
      <c r="AF2425" s="72">
        <v>4020</v>
      </c>
      <c r="AG2425" s="72">
        <v>3955</v>
      </c>
      <c r="AH2425" s="72">
        <v>4000</v>
      </c>
      <c r="AI2425" s="72">
        <v>40900</v>
      </c>
      <c r="AJ2425" s="72">
        <v>4005</v>
      </c>
      <c r="AK2425" s="72">
        <v>4025</v>
      </c>
      <c r="AL2425" s="72">
        <v>4000</v>
      </c>
      <c r="AM2425" s="72">
        <v>4015</v>
      </c>
      <c r="AN2425" s="72">
        <v>3800</v>
      </c>
      <c r="AO2425" s="72">
        <v>4020</v>
      </c>
      <c r="AP2425" s="72">
        <v>4030</v>
      </c>
      <c r="AQ2425" s="72">
        <v>4000</v>
      </c>
      <c r="AR2425" s="72">
        <v>4015</v>
      </c>
      <c r="AS2425" s="72">
        <v>14300</v>
      </c>
      <c r="AT2425" s="72">
        <v>4025</v>
      </c>
      <c r="AU2425" s="72">
        <v>4035</v>
      </c>
      <c r="AV2425" s="72">
        <v>4025</v>
      </c>
      <c r="AW2425" s="72">
        <v>4035</v>
      </c>
      <c r="AX2425" s="72">
        <v>2700</v>
      </c>
      <c r="AY2425" s="72">
        <v>4035</v>
      </c>
      <c r="AZ2425" s="72">
        <v>4040</v>
      </c>
      <c r="BA2425" s="72">
        <v>4030</v>
      </c>
      <c r="BB2425" s="72">
        <v>4040</v>
      </c>
      <c r="BC2425" s="72">
        <v>2700</v>
      </c>
    </row>
    <row r="2426" spans="1:55" s="72" customFormat="1" ht="15">
      <c r="A2426" s="15" t="s">
        <v>18</v>
      </c>
      <c r="B2426" s="30">
        <v>6</v>
      </c>
      <c r="C2426" s="30">
        <v>6077</v>
      </c>
      <c r="D2426" s="10" t="s">
        <v>640</v>
      </c>
      <c r="E2426" s="15" t="s">
        <v>20</v>
      </c>
      <c r="F2426" s="15" t="s">
        <v>1316</v>
      </c>
      <c r="G2426" s="50">
        <v>2066</v>
      </c>
      <c r="H2426" s="50">
        <v>135</v>
      </c>
      <c r="I2426" s="58">
        <v>6.9900000000000004E-2</v>
      </c>
      <c r="J2426" s="50">
        <v>738300</v>
      </c>
      <c r="K2426" s="50">
        <v>2079</v>
      </c>
      <c r="L2426" s="53">
        <v>1952</v>
      </c>
      <c r="M2426" s="63">
        <f t="shared" si="282"/>
        <v>0.10236220472440945</v>
      </c>
      <c r="N2426" s="42" t="str">
        <f>IFERROR(VLOOKUP(C2426, マスタ!$E$2:$G$33, 3, TRUE), "")</f>
        <v>機械</v>
      </c>
      <c r="O2426" s="15" t="str">
        <f>IF(F2426 = "", "", TEXT( WORKDAY(TEXT(LEFT(F2426, FIND("(", F2426) - 1), "yyyy/mm/dd"), 1, マスタ!$A$2:$A$106), "yyyymmdd"))</f>
        <v>20171020</v>
      </c>
      <c r="P2426" s="16">
        <v>43028</v>
      </c>
      <c r="Q2426" s="56">
        <v>2049</v>
      </c>
      <c r="R2426" s="56">
        <v>2085</v>
      </c>
      <c r="S2426" s="56">
        <v>2026</v>
      </c>
      <c r="T2426" s="15" t="str">
        <f t="shared" si="283"/>
        <v>有</v>
      </c>
      <c r="U2426" s="15" t="str">
        <f t="shared" si="284"/>
        <v>有</v>
      </c>
      <c r="V2426" s="67">
        <f t="shared" si="285"/>
        <v>-8.2284607938044596E-3</v>
      </c>
      <c r="W2426" s="17" t="s">
        <v>966</v>
      </c>
      <c r="X2426" s="46">
        <v>-20</v>
      </c>
      <c r="Y2426" s="71">
        <f t="shared" si="286"/>
        <v>-9.6805421103581804</v>
      </c>
      <c r="Z2426" s="72">
        <v>2049</v>
      </c>
      <c r="AA2426" s="72">
        <v>2072</v>
      </c>
      <c r="AB2426" s="72">
        <v>2026</v>
      </c>
      <c r="AC2426" s="72">
        <v>2070</v>
      </c>
      <c r="AD2426" s="72">
        <v>70400</v>
      </c>
      <c r="AE2426" s="72">
        <v>2068</v>
      </c>
      <c r="AF2426" s="72">
        <v>2071</v>
      </c>
      <c r="AG2426" s="72">
        <v>2032</v>
      </c>
      <c r="AH2426" s="72">
        <v>2040</v>
      </c>
      <c r="AI2426" s="72">
        <v>19400</v>
      </c>
      <c r="AJ2426" s="72">
        <v>2037</v>
      </c>
      <c r="AK2426" s="72">
        <v>2040</v>
      </c>
      <c r="AL2426" s="72">
        <v>2028</v>
      </c>
      <c r="AM2426" s="72">
        <v>2033</v>
      </c>
      <c r="AN2426" s="72">
        <v>19500</v>
      </c>
      <c r="AO2426" s="72">
        <v>2033</v>
      </c>
      <c r="AP2426" s="72">
        <v>2053</v>
      </c>
      <c r="AQ2426" s="72">
        <v>2030</v>
      </c>
      <c r="AR2426" s="72">
        <v>2051</v>
      </c>
      <c r="AS2426" s="72">
        <v>13300</v>
      </c>
      <c r="AT2426" s="72">
        <v>2052</v>
      </c>
      <c r="AU2426" s="72">
        <v>2056</v>
      </c>
      <c r="AV2426" s="72">
        <v>2033</v>
      </c>
      <c r="AW2426" s="72">
        <v>2034</v>
      </c>
      <c r="AX2426" s="72">
        <v>6900</v>
      </c>
      <c r="AY2426" s="72">
        <v>2035</v>
      </c>
      <c r="AZ2426" s="72">
        <v>2053</v>
      </c>
      <c r="BA2426" s="72">
        <v>2033</v>
      </c>
      <c r="BB2426" s="72">
        <v>2053</v>
      </c>
      <c r="BC2426" s="72">
        <v>11000</v>
      </c>
    </row>
    <row r="2427" spans="1:55" s="72" customFormat="1" ht="15">
      <c r="A2427" s="15" t="s">
        <v>18</v>
      </c>
      <c r="B2427" s="30">
        <v>10</v>
      </c>
      <c r="C2427" s="30">
        <v>3926</v>
      </c>
      <c r="D2427" s="10" t="s">
        <v>755</v>
      </c>
      <c r="E2427" s="15" t="s">
        <v>20</v>
      </c>
      <c r="F2427" s="15" t="s">
        <v>1316</v>
      </c>
      <c r="G2427" s="50">
        <v>4925</v>
      </c>
      <c r="H2427" s="50">
        <v>285</v>
      </c>
      <c r="I2427" s="58">
        <v>6.1400000000000003E-2</v>
      </c>
      <c r="J2427" s="50">
        <v>49700</v>
      </c>
      <c r="K2427" s="50">
        <v>4950</v>
      </c>
      <c r="L2427" s="53">
        <v>4610</v>
      </c>
      <c r="M2427" s="63">
        <f t="shared" si="282"/>
        <v>7.3529411764705885E-2</v>
      </c>
      <c r="N2427" s="42" t="str">
        <f>IFERROR(VLOOKUP(C2427, マスタ!$E$2:$G$33, 3, TRUE), "")</f>
        <v>パルプ・紙</v>
      </c>
      <c r="O2427" s="15" t="str">
        <f>IF(F2427 = "", "", TEXT( WORKDAY(TEXT(LEFT(F2427, FIND("(", F2427) - 1), "yyyy/mm/dd"), 1, マスタ!$A$2:$A$106), "yyyymmdd"))</f>
        <v>20171020</v>
      </c>
      <c r="P2427" s="16">
        <v>43028</v>
      </c>
      <c r="Q2427" s="56">
        <v>4855</v>
      </c>
      <c r="R2427" s="56">
        <v>4905</v>
      </c>
      <c r="S2427" s="56">
        <v>4715</v>
      </c>
      <c r="T2427" s="15" t="str">
        <f t="shared" si="283"/>
        <v>有</v>
      </c>
      <c r="U2427" s="15" t="str">
        <f t="shared" si="284"/>
        <v>有</v>
      </c>
      <c r="V2427" s="67">
        <f t="shared" si="285"/>
        <v>-1.4213197969543123E-2</v>
      </c>
      <c r="W2427" s="17" t="s">
        <v>966</v>
      </c>
      <c r="X2427" s="46">
        <v>-49</v>
      </c>
      <c r="Y2427" s="71">
        <f t="shared" si="286"/>
        <v>-9.9492385786802036</v>
      </c>
      <c r="Z2427" s="72">
        <v>4855</v>
      </c>
      <c r="AA2427" s="72">
        <v>4870</v>
      </c>
      <c r="AB2427" s="72">
        <v>4755</v>
      </c>
      <c r="AC2427" s="72">
        <v>4770</v>
      </c>
      <c r="AD2427" s="72">
        <v>5700</v>
      </c>
      <c r="AE2427" s="72">
        <v>4770</v>
      </c>
      <c r="AF2427" s="72">
        <v>4825</v>
      </c>
      <c r="AG2427" s="72">
        <v>4770</v>
      </c>
      <c r="AH2427" s="72">
        <v>4780</v>
      </c>
      <c r="AI2427" s="72">
        <v>1300</v>
      </c>
      <c r="AJ2427" s="72">
        <v>4780</v>
      </c>
      <c r="AK2427" s="72">
        <v>4780</v>
      </c>
      <c r="AL2427" s="72">
        <v>4750</v>
      </c>
      <c r="AM2427" s="72">
        <v>4750</v>
      </c>
      <c r="AN2427" s="72">
        <v>800</v>
      </c>
      <c r="AO2427" s="72">
        <v>4760</v>
      </c>
      <c r="AP2427" s="72">
        <v>4770</v>
      </c>
      <c r="AQ2427" s="72">
        <v>4760</v>
      </c>
      <c r="AR2427" s="72">
        <v>4760</v>
      </c>
      <c r="AS2427" s="72">
        <v>500</v>
      </c>
      <c r="AT2427" s="72">
        <v>4755</v>
      </c>
      <c r="AU2427" s="72">
        <v>4755</v>
      </c>
      <c r="AV2427" s="72">
        <v>4715</v>
      </c>
      <c r="AW2427" s="72">
        <v>4735</v>
      </c>
      <c r="AX2427" s="72">
        <v>2200</v>
      </c>
      <c r="AY2427" s="72">
        <v>4735</v>
      </c>
      <c r="AZ2427" s="72">
        <v>4745</v>
      </c>
      <c r="BA2427" s="72">
        <v>4725</v>
      </c>
      <c r="BB2427" s="72">
        <v>4725</v>
      </c>
      <c r="BC2427" s="72">
        <v>700</v>
      </c>
    </row>
    <row r="2428" spans="1:55" s="72" customFormat="1" ht="15">
      <c r="A2428" s="15" t="s">
        <v>18</v>
      </c>
      <c r="B2428" s="30">
        <v>11</v>
      </c>
      <c r="C2428" s="30">
        <v>7867</v>
      </c>
      <c r="D2428" s="10" t="s">
        <v>578</v>
      </c>
      <c r="E2428" s="15" t="s">
        <v>20</v>
      </c>
      <c r="F2428" s="15" t="s">
        <v>1316</v>
      </c>
      <c r="G2428" s="50">
        <v>1764</v>
      </c>
      <c r="H2428" s="50">
        <v>101</v>
      </c>
      <c r="I2428" s="58">
        <v>6.0699999999999997E-2</v>
      </c>
      <c r="J2428" s="50">
        <v>3166500</v>
      </c>
      <c r="K2428" s="50">
        <v>1857</v>
      </c>
      <c r="L2428" s="53">
        <v>1748</v>
      </c>
      <c r="M2428" s="63">
        <f t="shared" si="282"/>
        <v>0.85321100917431192</v>
      </c>
      <c r="N2428" s="42" t="str">
        <f>IFERROR(VLOOKUP(C2428, マスタ!$E$2:$G$33, 3, TRUE), "")</f>
        <v>その他製品</v>
      </c>
      <c r="O2428" s="15" t="str">
        <f>IF(F2428 = "", "", TEXT( WORKDAY(TEXT(LEFT(F2428, FIND("(", F2428) - 1), "yyyy/mm/dd"), 1, マスタ!$A$2:$A$106), "yyyymmdd"))</f>
        <v>20171020</v>
      </c>
      <c r="P2428" s="16">
        <v>43028</v>
      </c>
      <c r="Q2428" s="56">
        <v>1770</v>
      </c>
      <c r="R2428" s="56">
        <v>1773</v>
      </c>
      <c r="S2428" s="56">
        <v>1741</v>
      </c>
      <c r="T2428" s="15" t="str">
        <f t="shared" si="283"/>
        <v>無</v>
      </c>
      <c r="U2428" s="15" t="str">
        <f t="shared" si="284"/>
        <v>有</v>
      </c>
      <c r="V2428" s="67">
        <f t="shared" si="285"/>
        <v>3.4013605442175798E-3</v>
      </c>
      <c r="W2428" s="17" t="s">
        <v>966</v>
      </c>
      <c r="X2428" s="46">
        <v>-17</v>
      </c>
      <c r="Y2428" s="71">
        <f t="shared" si="286"/>
        <v>-9.6371882086167791</v>
      </c>
      <c r="Z2428" s="72">
        <v>1770</v>
      </c>
      <c r="AA2428" s="72">
        <v>1770</v>
      </c>
      <c r="AB2428" s="72">
        <v>1753</v>
      </c>
      <c r="AC2428" s="72">
        <v>1755</v>
      </c>
      <c r="AD2428" s="72">
        <v>95200</v>
      </c>
      <c r="AE2428" s="72">
        <v>1755</v>
      </c>
      <c r="AF2428" s="72">
        <v>1757</v>
      </c>
      <c r="AG2428" s="72">
        <v>1748</v>
      </c>
      <c r="AH2428" s="72">
        <v>1749</v>
      </c>
      <c r="AI2428" s="72">
        <v>35700</v>
      </c>
      <c r="AJ2428" s="72">
        <v>1749</v>
      </c>
      <c r="AK2428" s="72">
        <v>1761</v>
      </c>
      <c r="AL2428" s="72">
        <v>1748</v>
      </c>
      <c r="AM2428" s="72">
        <v>1760</v>
      </c>
      <c r="AN2428" s="72">
        <v>24900</v>
      </c>
      <c r="AO2428" s="72">
        <v>1760</v>
      </c>
      <c r="AP2428" s="72">
        <v>1767</v>
      </c>
      <c r="AQ2428" s="72">
        <v>1758</v>
      </c>
      <c r="AR2428" s="72">
        <v>1759</v>
      </c>
      <c r="AS2428" s="72">
        <v>25500</v>
      </c>
      <c r="AT2428" s="72">
        <v>1759</v>
      </c>
      <c r="AU2428" s="72">
        <v>1760</v>
      </c>
      <c r="AV2428" s="72">
        <v>1750</v>
      </c>
      <c r="AW2428" s="72">
        <v>1756</v>
      </c>
      <c r="AX2428" s="72">
        <v>20200</v>
      </c>
      <c r="AY2428" s="72">
        <v>1757</v>
      </c>
      <c r="AZ2428" s="72">
        <v>1757</v>
      </c>
      <c r="BA2428" s="72">
        <v>1750</v>
      </c>
      <c r="BB2428" s="72">
        <v>1751</v>
      </c>
      <c r="BC2428" s="72">
        <v>13700</v>
      </c>
    </row>
    <row r="2429" spans="1:55" s="72" customFormat="1" ht="27">
      <c r="A2429" s="15" t="s">
        <v>18</v>
      </c>
      <c r="B2429" s="30">
        <v>16</v>
      </c>
      <c r="C2429" s="30">
        <v>6284</v>
      </c>
      <c r="D2429" s="10" t="s">
        <v>555</v>
      </c>
      <c r="E2429" s="15" t="s">
        <v>20</v>
      </c>
      <c r="F2429" s="15" t="s">
        <v>1316</v>
      </c>
      <c r="G2429" s="50">
        <v>4590</v>
      </c>
      <c r="H2429" s="50">
        <v>220</v>
      </c>
      <c r="I2429" s="58">
        <v>5.0299999999999997E-2</v>
      </c>
      <c r="J2429" s="50">
        <v>86000</v>
      </c>
      <c r="K2429" s="50">
        <v>4625</v>
      </c>
      <c r="L2429" s="53">
        <v>4370</v>
      </c>
      <c r="M2429" s="63">
        <f t="shared" si="282"/>
        <v>0.13725490196078433</v>
      </c>
      <c r="N2429" s="42" t="str">
        <f>IFERROR(VLOOKUP(C2429, マスタ!$E$2:$G$33, 3, TRUE), "")</f>
        <v>機械</v>
      </c>
      <c r="O2429" s="15" t="str">
        <f>IF(F2429 = "", "", TEXT( WORKDAY(TEXT(LEFT(F2429, FIND("(", F2429) - 1), "yyyy/mm/dd"), 1, マスタ!$A$2:$A$106), "yyyymmdd"))</f>
        <v>20171020</v>
      </c>
      <c r="P2429" s="16">
        <v>43028</v>
      </c>
      <c r="Q2429" s="56">
        <v>4565</v>
      </c>
      <c r="R2429" s="56">
        <v>4575</v>
      </c>
      <c r="S2429" s="56">
        <v>4450</v>
      </c>
      <c r="T2429" s="15" t="str">
        <f t="shared" si="283"/>
        <v>無</v>
      </c>
      <c r="U2429" s="15" t="str">
        <f t="shared" si="284"/>
        <v>有</v>
      </c>
      <c r="V2429" s="67">
        <f t="shared" si="285"/>
        <v>-5.4466230936819349E-3</v>
      </c>
      <c r="W2429" s="17" t="s">
        <v>966</v>
      </c>
      <c r="X2429" s="46">
        <v>-45</v>
      </c>
      <c r="Y2429" s="71">
        <f t="shared" si="286"/>
        <v>-9.8039215686274517</v>
      </c>
      <c r="Z2429" s="72">
        <v>4565</v>
      </c>
      <c r="AA2429" s="72">
        <v>4565</v>
      </c>
      <c r="AB2429" s="72">
        <v>4550</v>
      </c>
      <c r="AC2429" s="72">
        <v>4555</v>
      </c>
      <c r="AD2429" s="72">
        <v>1800</v>
      </c>
      <c r="AE2429" s="72">
        <v>4555</v>
      </c>
      <c r="AF2429" s="72">
        <v>4560</v>
      </c>
      <c r="AG2429" s="72">
        <v>4530</v>
      </c>
      <c r="AH2429" s="72">
        <v>4530</v>
      </c>
      <c r="AI2429" s="72">
        <v>1900</v>
      </c>
      <c r="AJ2429" s="72">
        <v>4525</v>
      </c>
      <c r="AK2429" s="72">
        <v>4540</v>
      </c>
      <c r="AL2429" s="72">
        <v>4525</v>
      </c>
      <c r="AM2429" s="72">
        <v>4525</v>
      </c>
      <c r="AN2429" s="72">
        <v>600</v>
      </c>
      <c r="AO2429" s="72">
        <v>4515</v>
      </c>
      <c r="AP2429" s="72">
        <v>4520</v>
      </c>
      <c r="AQ2429" s="72">
        <v>4505</v>
      </c>
      <c r="AR2429" s="72">
        <v>4510</v>
      </c>
      <c r="AS2429" s="72">
        <v>1000</v>
      </c>
      <c r="AT2429" s="72">
        <v>4505</v>
      </c>
      <c r="AU2429" s="72">
        <v>4510</v>
      </c>
      <c r="AV2429" s="72">
        <v>4505</v>
      </c>
      <c r="AW2429" s="72">
        <v>4510</v>
      </c>
      <c r="AX2429" s="72">
        <v>400</v>
      </c>
      <c r="AY2429" s="72">
        <v>4510</v>
      </c>
      <c r="AZ2429" s="72">
        <v>4515</v>
      </c>
      <c r="BA2429" s="72">
        <v>4505</v>
      </c>
      <c r="BB2429" s="72">
        <v>4505</v>
      </c>
      <c r="BC2429" s="72">
        <v>900</v>
      </c>
    </row>
    <row r="2430" spans="1:55" s="72" customFormat="1" ht="15">
      <c r="A2430" s="15" t="s">
        <v>18</v>
      </c>
      <c r="B2430" s="30">
        <v>17</v>
      </c>
      <c r="C2430" s="30">
        <v>3656</v>
      </c>
      <c r="D2430" s="10" t="s">
        <v>124</v>
      </c>
      <c r="E2430" s="15" t="s">
        <v>20</v>
      </c>
      <c r="F2430" s="15" t="s">
        <v>1316</v>
      </c>
      <c r="G2430" s="50">
        <v>1818</v>
      </c>
      <c r="H2430" s="50">
        <v>86</v>
      </c>
      <c r="I2430" s="58">
        <v>4.9700000000000001E-2</v>
      </c>
      <c r="J2430" s="50">
        <v>7107000</v>
      </c>
      <c r="K2430" s="50">
        <v>1841</v>
      </c>
      <c r="L2430" s="53">
        <v>1737</v>
      </c>
      <c r="M2430" s="63">
        <f t="shared" si="282"/>
        <v>0.22115384615384615</v>
      </c>
      <c r="N2430" s="42" t="str">
        <f>IFERROR(VLOOKUP(C2430, マスタ!$E$2:$G$33, 3, TRUE), "")</f>
        <v>36</v>
      </c>
      <c r="O2430" s="15" t="str">
        <f>IF(F2430 = "", "", TEXT( WORKDAY(TEXT(LEFT(F2430, FIND("(", F2430) - 1), "yyyy/mm/dd"), 1, マスタ!$A$2:$A$106), "yyyymmdd"))</f>
        <v>20171020</v>
      </c>
      <c r="P2430" s="16">
        <v>43028</v>
      </c>
      <c r="Q2430" s="56">
        <v>1790</v>
      </c>
      <c r="R2430" s="56">
        <v>1819</v>
      </c>
      <c r="S2430" s="56">
        <v>1769</v>
      </c>
      <c r="T2430" s="15" t="str">
        <f t="shared" si="283"/>
        <v>有</v>
      </c>
      <c r="U2430" s="15" t="str">
        <f t="shared" si="284"/>
        <v>有</v>
      </c>
      <c r="V2430" s="67">
        <f t="shared" si="285"/>
        <v>-1.5401540154015403E-2</v>
      </c>
      <c r="W2430" s="17" t="s">
        <v>967</v>
      </c>
      <c r="X2430" s="46">
        <v>15</v>
      </c>
      <c r="Y2430" s="71">
        <f t="shared" si="286"/>
        <v>8.2508250825082499</v>
      </c>
      <c r="Z2430" s="72">
        <v>1790</v>
      </c>
      <c r="AA2430" s="72">
        <v>1798</v>
      </c>
      <c r="AB2430" s="72">
        <v>1781</v>
      </c>
      <c r="AC2430" s="72">
        <v>1788</v>
      </c>
      <c r="AD2430" s="72">
        <v>284900</v>
      </c>
      <c r="AE2430" s="72">
        <v>1787</v>
      </c>
      <c r="AF2430" s="72">
        <v>1805</v>
      </c>
      <c r="AG2430" s="72">
        <v>1787</v>
      </c>
      <c r="AH2430" s="72">
        <v>1800</v>
      </c>
      <c r="AI2430" s="72">
        <v>145700</v>
      </c>
      <c r="AJ2430" s="72">
        <v>1799</v>
      </c>
      <c r="AK2430" s="72">
        <v>1811</v>
      </c>
      <c r="AL2430" s="72">
        <v>1798</v>
      </c>
      <c r="AM2430" s="72">
        <v>1808</v>
      </c>
      <c r="AN2430" s="72">
        <v>87900</v>
      </c>
      <c r="AO2430" s="72">
        <v>1808</v>
      </c>
      <c r="AP2430" s="72">
        <v>1817</v>
      </c>
      <c r="AQ2430" s="72">
        <v>1804</v>
      </c>
      <c r="AR2430" s="72">
        <v>1807</v>
      </c>
      <c r="AS2430" s="72">
        <v>70700</v>
      </c>
      <c r="AT2430" s="72">
        <v>1808</v>
      </c>
      <c r="AU2430" s="72">
        <v>1811</v>
      </c>
      <c r="AV2430" s="72">
        <v>1805</v>
      </c>
      <c r="AW2430" s="72">
        <v>1805</v>
      </c>
      <c r="AX2430" s="72">
        <v>22600</v>
      </c>
      <c r="AY2430" s="72">
        <v>1806</v>
      </c>
      <c r="AZ2430" s="72">
        <v>1806</v>
      </c>
      <c r="BA2430" s="72">
        <v>1800</v>
      </c>
      <c r="BB2430" s="72">
        <v>1800</v>
      </c>
      <c r="BC2430" s="72">
        <v>74700</v>
      </c>
    </row>
    <row r="2431" spans="1:55" s="72" customFormat="1" ht="15">
      <c r="A2431" s="15" t="s">
        <v>18</v>
      </c>
      <c r="B2431" s="30">
        <v>18</v>
      </c>
      <c r="C2431" s="30">
        <v>7818</v>
      </c>
      <c r="D2431" s="10" t="s">
        <v>283</v>
      </c>
      <c r="E2431" s="15" t="s">
        <v>20</v>
      </c>
      <c r="F2431" s="15" t="s">
        <v>1316</v>
      </c>
      <c r="G2431" s="50">
        <v>1045</v>
      </c>
      <c r="H2431" s="50">
        <v>49</v>
      </c>
      <c r="I2431" s="58">
        <v>4.9200000000000001E-2</v>
      </c>
      <c r="J2431" s="50">
        <v>680700</v>
      </c>
      <c r="K2431" s="50">
        <v>1053</v>
      </c>
      <c r="L2431" s="53">
        <v>999</v>
      </c>
      <c r="M2431" s="63">
        <f t="shared" si="282"/>
        <v>0.14814814814814814</v>
      </c>
      <c r="N2431" s="42" t="str">
        <f>IFERROR(VLOOKUP(C2431, マスタ!$E$2:$G$33, 3, TRUE), "")</f>
        <v>その他製品</v>
      </c>
      <c r="O2431" s="15" t="str">
        <f>IF(F2431 = "", "", TEXT( WORKDAY(TEXT(LEFT(F2431, FIND("(", F2431) - 1), "yyyy/mm/dd"), 1, マスタ!$A$2:$A$106), "yyyymmdd"))</f>
        <v>20171020</v>
      </c>
      <c r="P2431" s="16">
        <v>43028</v>
      </c>
      <c r="Q2431" s="56">
        <v>1049</v>
      </c>
      <c r="R2431" s="56">
        <v>1097</v>
      </c>
      <c r="S2431" s="56">
        <v>1048</v>
      </c>
      <c r="T2431" s="15" t="str">
        <f t="shared" si="283"/>
        <v>有</v>
      </c>
      <c r="U2431" s="15" t="str">
        <f t="shared" si="284"/>
        <v>無</v>
      </c>
      <c r="V2431" s="67">
        <f t="shared" si="285"/>
        <v>3.82775119617218E-3</v>
      </c>
      <c r="W2431" s="17" t="s">
        <v>968</v>
      </c>
      <c r="X2431" s="46">
        <v>20</v>
      </c>
      <c r="Y2431" s="71">
        <f t="shared" si="286"/>
        <v>19.138755980861244</v>
      </c>
      <c r="Z2431" s="72">
        <v>1049</v>
      </c>
      <c r="AA2431" s="72">
        <v>1069</v>
      </c>
      <c r="AB2431" s="72">
        <v>1048</v>
      </c>
      <c r="AC2431" s="72">
        <v>1065</v>
      </c>
      <c r="AD2431" s="72">
        <v>53000</v>
      </c>
      <c r="AE2431" s="72">
        <v>1066</v>
      </c>
      <c r="AF2431" s="72">
        <v>1075</v>
      </c>
      <c r="AG2431" s="72">
        <v>1066</v>
      </c>
      <c r="AH2431" s="72">
        <v>1073</v>
      </c>
      <c r="AI2431" s="72">
        <v>27700</v>
      </c>
      <c r="AJ2431" s="72">
        <v>1074</v>
      </c>
      <c r="AK2431" s="72">
        <v>1084</v>
      </c>
      <c r="AL2431" s="72">
        <v>1074</v>
      </c>
      <c r="AM2431" s="72">
        <v>1084</v>
      </c>
      <c r="AN2431" s="72">
        <v>67300</v>
      </c>
      <c r="AO2431" s="72">
        <v>1083</v>
      </c>
      <c r="AP2431" s="72">
        <v>1089</v>
      </c>
      <c r="AQ2431" s="72">
        <v>1082</v>
      </c>
      <c r="AR2431" s="72">
        <v>1089</v>
      </c>
      <c r="AS2431" s="72">
        <v>38100</v>
      </c>
      <c r="AT2431" s="72">
        <v>1090</v>
      </c>
      <c r="AU2431" s="72">
        <v>1097</v>
      </c>
      <c r="AV2431" s="72">
        <v>1088</v>
      </c>
      <c r="AW2431" s="72">
        <v>1094</v>
      </c>
      <c r="AX2431" s="72">
        <v>74200</v>
      </c>
      <c r="AY2431" s="72">
        <v>1094</v>
      </c>
      <c r="AZ2431" s="72">
        <v>1094</v>
      </c>
      <c r="BA2431" s="72">
        <v>1075</v>
      </c>
      <c r="BB2431" s="72">
        <v>1084</v>
      </c>
      <c r="BC2431" s="72">
        <v>33900</v>
      </c>
    </row>
    <row r="2432" spans="1:55" s="72" customFormat="1" ht="15">
      <c r="A2432" s="15" t="s">
        <v>18</v>
      </c>
      <c r="B2432" s="30">
        <v>19</v>
      </c>
      <c r="C2432" s="30">
        <v>3436</v>
      </c>
      <c r="D2432" s="10" t="s">
        <v>89</v>
      </c>
      <c r="E2432" s="15" t="s">
        <v>20</v>
      </c>
      <c r="F2432" s="15" t="s">
        <v>1316</v>
      </c>
      <c r="G2432" s="50">
        <v>1995</v>
      </c>
      <c r="H2432" s="50">
        <v>92</v>
      </c>
      <c r="I2432" s="58">
        <v>4.8300000000000003E-2</v>
      </c>
      <c r="J2432" s="50">
        <v>20202500</v>
      </c>
      <c r="K2432" s="50">
        <v>2012</v>
      </c>
      <c r="L2432" s="53">
        <v>1938</v>
      </c>
      <c r="M2432" s="63">
        <f t="shared" si="282"/>
        <v>0.22972972972972974</v>
      </c>
      <c r="N2432" s="42" t="str">
        <f>IFERROR(VLOOKUP(C2432, マスタ!$E$2:$G$33, 3, TRUE), "")</f>
        <v>繊維製品</v>
      </c>
      <c r="O2432" s="15" t="str">
        <f>IF(F2432 = "", "", TEXT( WORKDAY(TEXT(LEFT(F2432, FIND("(", F2432) - 1), "yyyy/mm/dd"), 1, マスタ!$A$2:$A$106), "yyyymmdd"))</f>
        <v>20171020</v>
      </c>
      <c r="P2432" s="16">
        <v>43028</v>
      </c>
      <c r="Q2432" s="56">
        <v>1995</v>
      </c>
      <c r="R2432" s="56">
        <v>2080</v>
      </c>
      <c r="S2432" s="56">
        <v>1986</v>
      </c>
      <c r="T2432" s="15" t="str">
        <f t="shared" si="283"/>
        <v>有</v>
      </c>
      <c r="U2432" s="15" t="str">
        <f t="shared" si="284"/>
        <v>無</v>
      </c>
      <c r="V2432" s="67">
        <f t="shared" si="285"/>
        <v>0</v>
      </c>
      <c r="W2432" s="17" t="s">
        <v>968</v>
      </c>
      <c r="X2432" s="46">
        <v>39</v>
      </c>
      <c r="Y2432" s="71">
        <f t="shared" si="286"/>
        <v>19.548872180451127</v>
      </c>
      <c r="Z2432" s="72">
        <v>1995</v>
      </c>
      <c r="AA2432" s="72">
        <v>2008</v>
      </c>
      <c r="AB2432" s="72">
        <v>1986</v>
      </c>
      <c r="AC2432" s="72">
        <v>2006</v>
      </c>
      <c r="AD2432" s="72">
        <v>1002900</v>
      </c>
      <c r="AE2432" s="72">
        <v>2005</v>
      </c>
      <c r="AF2432" s="72">
        <v>2027</v>
      </c>
      <c r="AG2432" s="72">
        <v>2005</v>
      </c>
      <c r="AH2432" s="72">
        <v>2023</v>
      </c>
      <c r="AI2432" s="72">
        <v>814500</v>
      </c>
      <c r="AJ2432" s="72">
        <v>2022</v>
      </c>
      <c r="AK2432" s="72">
        <v>2048</v>
      </c>
      <c r="AL2432" s="72">
        <v>2017</v>
      </c>
      <c r="AM2432" s="72">
        <v>2048</v>
      </c>
      <c r="AN2432" s="72">
        <v>824400</v>
      </c>
      <c r="AO2432" s="72">
        <v>2047</v>
      </c>
      <c r="AP2432" s="72">
        <v>2049</v>
      </c>
      <c r="AQ2432" s="72">
        <v>2031</v>
      </c>
      <c r="AR2432" s="72">
        <v>2035</v>
      </c>
      <c r="AS2432" s="72">
        <v>641200</v>
      </c>
      <c r="AT2432" s="72">
        <v>2035</v>
      </c>
      <c r="AU2432" s="72">
        <v>2036</v>
      </c>
      <c r="AV2432" s="72">
        <v>2021</v>
      </c>
      <c r="AW2432" s="72">
        <v>2027</v>
      </c>
      <c r="AX2432" s="72">
        <v>534700</v>
      </c>
      <c r="AY2432" s="72">
        <v>2027</v>
      </c>
      <c r="AZ2432" s="72">
        <v>2030</v>
      </c>
      <c r="BA2432" s="72">
        <v>2023</v>
      </c>
      <c r="BB2432" s="72">
        <v>2025</v>
      </c>
      <c r="BC2432" s="72">
        <v>233000</v>
      </c>
    </row>
    <row r="2433" spans="1:55" s="72" customFormat="1" ht="15">
      <c r="A2433" s="15" t="s">
        <v>18</v>
      </c>
      <c r="B2433" s="30">
        <v>20</v>
      </c>
      <c r="C2433" s="30">
        <v>4975</v>
      </c>
      <c r="D2433" s="10" t="s">
        <v>344</v>
      </c>
      <c r="E2433" s="15" t="s">
        <v>20</v>
      </c>
      <c r="F2433" s="15" t="s">
        <v>1316</v>
      </c>
      <c r="G2433" s="50">
        <v>4770</v>
      </c>
      <c r="H2433" s="50">
        <v>205</v>
      </c>
      <c r="I2433" s="58">
        <v>4.4900000000000002E-2</v>
      </c>
      <c r="J2433" s="50">
        <v>133200</v>
      </c>
      <c r="K2433" s="50">
        <v>4815</v>
      </c>
      <c r="L2433" s="53">
        <v>4630</v>
      </c>
      <c r="M2433" s="63">
        <f t="shared" si="282"/>
        <v>0.24324324324324326</v>
      </c>
      <c r="N2433" s="42" t="str">
        <f>IFERROR(VLOOKUP(C2433, マスタ!$E$2:$G$33, 3, TRUE), "")</f>
        <v>化学・医薬品</v>
      </c>
      <c r="O2433" s="15" t="str">
        <f>IF(F2433 = "", "", TEXT( WORKDAY(TEXT(LEFT(F2433, FIND("(", F2433) - 1), "yyyy/mm/dd"), 1, マスタ!$A$2:$A$106), "yyyymmdd"))</f>
        <v>20171020</v>
      </c>
      <c r="P2433" s="16">
        <v>43028</v>
      </c>
      <c r="Q2433" s="56">
        <v>4770</v>
      </c>
      <c r="R2433" s="56">
        <v>4770</v>
      </c>
      <c r="S2433" s="56">
        <v>4650</v>
      </c>
      <c r="T2433" s="15" t="str">
        <f t="shared" si="283"/>
        <v>無</v>
      </c>
      <c r="U2433" s="15" t="str">
        <f t="shared" si="284"/>
        <v>有</v>
      </c>
      <c r="V2433" s="67">
        <f t="shared" si="285"/>
        <v>0</v>
      </c>
      <c r="W2433" s="17" t="s">
        <v>969</v>
      </c>
      <c r="X2433" s="46">
        <v>-30</v>
      </c>
      <c r="Y2433" s="71">
        <f t="shared" si="286"/>
        <v>-6.2893081761006293</v>
      </c>
      <c r="Z2433" s="72">
        <v>4770</v>
      </c>
      <c r="AA2433" s="72">
        <v>4770</v>
      </c>
      <c r="AB2433" s="72">
        <v>4730</v>
      </c>
      <c r="AC2433" s="72">
        <v>4735</v>
      </c>
      <c r="AD2433" s="72">
        <v>4000</v>
      </c>
      <c r="AE2433" s="72">
        <v>4740</v>
      </c>
      <c r="AF2433" s="72">
        <v>4750</v>
      </c>
      <c r="AG2433" s="72">
        <v>4740</v>
      </c>
      <c r="AH2433" s="72">
        <v>4745</v>
      </c>
      <c r="AI2433" s="72">
        <v>900</v>
      </c>
      <c r="AJ2433" s="72">
        <v>4745</v>
      </c>
      <c r="AK2433" s="72">
        <v>4745</v>
      </c>
      <c r="AL2433" s="72">
        <v>4735</v>
      </c>
      <c r="AM2433" s="72">
        <v>4735</v>
      </c>
      <c r="AN2433" s="72">
        <v>500</v>
      </c>
      <c r="AO2433" s="72">
        <v>4735</v>
      </c>
      <c r="AP2433" s="72">
        <v>4740</v>
      </c>
      <c r="AQ2433" s="72">
        <v>4735</v>
      </c>
      <c r="AR2433" s="72">
        <v>4735</v>
      </c>
      <c r="AS2433" s="72">
        <v>400</v>
      </c>
      <c r="AT2433" s="72">
        <v>4740</v>
      </c>
      <c r="AU2433" s="72">
        <v>4740</v>
      </c>
      <c r="AV2433" s="72">
        <v>4740</v>
      </c>
      <c r="AW2433" s="72">
        <v>4740</v>
      </c>
      <c r="AX2433" s="72">
        <v>100</v>
      </c>
      <c r="AY2433" s="72">
        <v>4750</v>
      </c>
      <c r="AZ2433" s="72">
        <v>4750</v>
      </c>
      <c r="BA2433" s="72">
        <v>4750</v>
      </c>
      <c r="BB2433" s="72">
        <v>4750</v>
      </c>
      <c r="BC2433" s="72">
        <v>100</v>
      </c>
    </row>
    <row r="2434" spans="1:55" s="72" customFormat="1" ht="15">
      <c r="A2434" s="15" t="s">
        <v>18</v>
      </c>
      <c r="B2434" s="30">
        <v>21</v>
      </c>
      <c r="C2434" s="30">
        <v>6432</v>
      </c>
      <c r="D2434" s="10" t="s">
        <v>192</v>
      </c>
      <c r="E2434" s="15" t="s">
        <v>20</v>
      </c>
      <c r="F2434" s="15" t="s">
        <v>1316</v>
      </c>
      <c r="G2434" s="50">
        <v>2397</v>
      </c>
      <c r="H2434" s="50">
        <v>103</v>
      </c>
      <c r="I2434" s="58">
        <v>4.4900000000000002E-2</v>
      </c>
      <c r="J2434" s="50">
        <v>1307200</v>
      </c>
      <c r="K2434" s="50">
        <v>2434</v>
      </c>
      <c r="L2434" s="53">
        <v>2324</v>
      </c>
      <c r="M2434" s="63">
        <f t="shared" si="282"/>
        <v>0.33636363636363636</v>
      </c>
      <c r="N2434" s="42" t="str">
        <f>IFERROR(VLOOKUP(C2434, マスタ!$E$2:$G$33, 3, TRUE), "")</f>
        <v>機械</v>
      </c>
      <c r="O2434" s="15" t="str">
        <f>IF(F2434 = "", "", TEXT( WORKDAY(TEXT(LEFT(F2434, FIND("(", F2434) - 1), "yyyy/mm/dd"), 1, マスタ!$A$2:$A$106), "yyyymmdd"))</f>
        <v>20171020</v>
      </c>
      <c r="P2434" s="16">
        <v>43028</v>
      </c>
      <c r="Q2434" s="56">
        <v>2347</v>
      </c>
      <c r="R2434" s="56">
        <v>2354</v>
      </c>
      <c r="S2434" s="56">
        <v>2296</v>
      </c>
      <c r="T2434" s="15" t="str">
        <f t="shared" si="283"/>
        <v>無</v>
      </c>
      <c r="U2434" s="15" t="str">
        <f t="shared" si="284"/>
        <v>有</v>
      </c>
      <c r="V2434" s="67">
        <f t="shared" si="285"/>
        <v>-2.0859407592824342E-2</v>
      </c>
      <c r="W2434" s="17" t="s">
        <v>966</v>
      </c>
      <c r="X2434" s="46">
        <v>-23</v>
      </c>
      <c r="Y2434" s="71">
        <f t="shared" si="286"/>
        <v>-9.5953274926992069</v>
      </c>
      <c r="Z2434" s="72">
        <v>2347</v>
      </c>
      <c r="AA2434" s="72">
        <v>2354</v>
      </c>
      <c r="AB2434" s="72">
        <v>2334</v>
      </c>
      <c r="AC2434" s="72">
        <v>2343</v>
      </c>
      <c r="AD2434" s="72">
        <v>80900</v>
      </c>
      <c r="AE2434" s="72">
        <v>2343</v>
      </c>
      <c r="AF2434" s="72">
        <v>2343</v>
      </c>
      <c r="AG2434" s="72">
        <v>2332</v>
      </c>
      <c r="AH2434" s="72">
        <v>2337</v>
      </c>
      <c r="AI2434" s="72">
        <v>17300</v>
      </c>
      <c r="AJ2434" s="72">
        <v>2338</v>
      </c>
      <c r="AK2434" s="72">
        <v>2342</v>
      </c>
      <c r="AL2434" s="72">
        <v>2320</v>
      </c>
      <c r="AM2434" s="72">
        <v>2327</v>
      </c>
      <c r="AN2434" s="72">
        <v>45800</v>
      </c>
      <c r="AO2434" s="72">
        <v>2326</v>
      </c>
      <c r="AP2434" s="72">
        <v>2332</v>
      </c>
      <c r="AQ2434" s="72">
        <v>2321</v>
      </c>
      <c r="AR2434" s="72">
        <v>2323</v>
      </c>
      <c r="AS2434" s="72">
        <v>20200</v>
      </c>
      <c r="AT2434" s="72">
        <v>2324</v>
      </c>
      <c r="AU2434" s="72">
        <v>2326</v>
      </c>
      <c r="AV2434" s="72">
        <v>2312</v>
      </c>
      <c r="AW2434" s="72">
        <v>2318</v>
      </c>
      <c r="AX2434" s="72">
        <v>51900</v>
      </c>
      <c r="AY2434" s="72">
        <v>2318</v>
      </c>
      <c r="AZ2434" s="72">
        <v>2329</v>
      </c>
      <c r="BA2434" s="72">
        <v>2312</v>
      </c>
      <c r="BB2434" s="72">
        <v>2329</v>
      </c>
      <c r="BC2434" s="72">
        <v>32100</v>
      </c>
    </row>
    <row r="2435" spans="1:55" s="72" customFormat="1" ht="15">
      <c r="A2435" s="15" t="s">
        <v>18</v>
      </c>
      <c r="B2435" s="30">
        <v>25</v>
      </c>
      <c r="C2435" s="30">
        <v>7591</v>
      </c>
      <c r="D2435" s="10" t="s">
        <v>514</v>
      </c>
      <c r="E2435" s="15" t="s">
        <v>20</v>
      </c>
      <c r="F2435" s="15" t="s">
        <v>1316</v>
      </c>
      <c r="G2435" s="50">
        <v>2558</v>
      </c>
      <c r="H2435" s="50">
        <v>102</v>
      </c>
      <c r="I2435" s="58">
        <v>4.1500000000000002E-2</v>
      </c>
      <c r="J2435" s="50">
        <v>117700</v>
      </c>
      <c r="K2435" s="50">
        <v>2594</v>
      </c>
      <c r="L2435" s="53">
        <v>2458</v>
      </c>
      <c r="M2435" s="63">
        <f t="shared" si="282"/>
        <v>0.26470588235294118</v>
      </c>
      <c r="N2435" s="42" t="str">
        <f>IFERROR(VLOOKUP(C2435, マスタ!$E$2:$G$33, 3, TRUE), "")</f>
        <v>75</v>
      </c>
      <c r="O2435" s="15" t="str">
        <f>IF(F2435 = "", "", TEXT( WORKDAY(TEXT(LEFT(F2435, FIND("(", F2435) - 1), "yyyy/mm/dd"), 1, マスタ!$A$2:$A$106), "yyyymmdd"))</f>
        <v>20171020</v>
      </c>
      <c r="P2435" s="16">
        <v>43028</v>
      </c>
      <c r="Q2435" s="56">
        <v>2546</v>
      </c>
      <c r="R2435" s="56">
        <v>2593</v>
      </c>
      <c r="S2435" s="56">
        <v>2433</v>
      </c>
      <c r="T2435" s="15" t="str">
        <f t="shared" si="283"/>
        <v>有</v>
      </c>
      <c r="U2435" s="15" t="str">
        <f t="shared" si="284"/>
        <v>有</v>
      </c>
      <c r="V2435" s="67">
        <f t="shared" si="285"/>
        <v>-4.691164972634887E-3</v>
      </c>
      <c r="W2435" s="17" t="s">
        <v>966</v>
      </c>
      <c r="X2435" s="46">
        <v>-25</v>
      </c>
      <c r="Y2435" s="71">
        <f t="shared" si="286"/>
        <v>-9.7732603596559802</v>
      </c>
      <c r="Z2435" s="72">
        <v>2546</v>
      </c>
      <c r="AA2435" s="72">
        <v>2546</v>
      </c>
      <c r="AB2435" s="72">
        <v>2512</v>
      </c>
      <c r="AC2435" s="72">
        <v>2512</v>
      </c>
      <c r="AD2435" s="72">
        <v>6900</v>
      </c>
      <c r="AE2435" s="72">
        <v>2519</v>
      </c>
      <c r="AF2435" s="72">
        <v>2519</v>
      </c>
      <c r="AG2435" s="72">
        <v>2502</v>
      </c>
      <c r="AH2435" s="72">
        <v>2502</v>
      </c>
      <c r="AI2435" s="72">
        <v>1900</v>
      </c>
      <c r="AJ2435" s="72">
        <v>2500</v>
      </c>
      <c r="AK2435" s="72">
        <v>2500</v>
      </c>
      <c r="AL2435" s="72">
        <v>2473</v>
      </c>
      <c r="AM2435" s="72">
        <v>2473</v>
      </c>
      <c r="AN2435" s="72">
        <v>4600</v>
      </c>
      <c r="AO2435" s="72">
        <v>2470</v>
      </c>
      <c r="AP2435" s="72">
        <v>2470</v>
      </c>
      <c r="AQ2435" s="72">
        <v>2433</v>
      </c>
      <c r="AR2435" s="72">
        <v>2465</v>
      </c>
      <c r="AS2435" s="72">
        <v>9700</v>
      </c>
      <c r="AT2435" s="72">
        <v>2477</v>
      </c>
      <c r="AU2435" s="72">
        <v>2499</v>
      </c>
      <c r="AV2435" s="72">
        <v>2469</v>
      </c>
      <c r="AW2435" s="72">
        <v>2499</v>
      </c>
      <c r="AX2435" s="72">
        <v>3600</v>
      </c>
      <c r="AY2435" s="72">
        <v>2490</v>
      </c>
      <c r="AZ2435" s="72">
        <v>2491</v>
      </c>
      <c r="BA2435" s="72">
        <v>2490</v>
      </c>
      <c r="BB2435" s="72">
        <v>2491</v>
      </c>
      <c r="BC2435" s="72">
        <v>200</v>
      </c>
    </row>
    <row r="2436" spans="1:55" s="72" customFormat="1" ht="27">
      <c r="A2436" s="15" t="s">
        <v>18</v>
      </c>
      <c r="B2436" s="30">
        <v>27</v>
      </c>
      <c r="C2436" s="30">
        <v>6189</v>
      </c>
      <c r="D2436" s="10" t="s">
        <v>1317</v>
      </c>
      <c r="E2436" s="15" t="s">
        <v>20</v>
      </c>
      <c r="F2436" s="15" t="s">
        <v>1316</v>
      </c>
      <c r="G2436" s="50">
        <v>2404</v>
      </c>
      <c r="H2436" s="50">
        <v>86</v>
      </c>
      <c r="I2436" s="58">
        <v>3.7100000000000001E-2</v>
      </c>
      <c r="J2436" s="50">
        <v>21500</v>
      </c>
      <c r="K2436" s="50">
        <v>2418</v>
      </c>
      <c r="L2436" s="53">
        <v>2306</v>
      </c>
      <c r="M2436" s="63">
        <f t="shared" si="282"/>
        <v>0.125</v>
      </c>
      <c r="N2436" s="42" t="str">
        <f>IFERROR(VLOOKUP(C2436, マスタ!$E$2:$G$33, 3, TRUE), "")</f>
        <v>機械</v>
      </c>
      <c r="O2436" s="15" t="str">
        <f>IF(F2436 = "", "", TEXT( WORKDAY(TEXT(LEFT(F2436, FIND("(", F2436) - 1), "yyyy/mm/dd"), 1, マスタ!$A$2:$A$106), "yyyymmdd"))</f>
        <v>20171020</v>
      </c>
      <c r="P2436" s="16">
        <v>43028</v>
      </c>
      <c r="Q2436" s="56">
        <v>2399</v>
      </c>
      <c r="R2436" s="56">
        <v>2399</v>
      </c>
      <c r="S2436" s="56">
        <v>2318</v>
      </c>
      <c r="T2436" s="15" t="str">
        <f t="shared" si="283"/>
        <v>無</v>
      </c>
      <c r="U2436" s="15" t="str">
        <f t="shared" si="284"/>
        <v>有</v>
      </c>
      <c r="V2436" s="67">
        <f t="shared" si="285"/>
        <v>-2.0798668885191329E-3</v>
      </c>
      <c r="W2436" s="17" t="s">
        <v>969</v>
      </c>
      <c r="X2436" s="46">
        <v>-15</v>
      </c>
      <c r="Y2436" s="71">
        <f t="shared" si="286"/>
        <v>-6.2396006655574041</v>
      </c>
      <c r="Z2436" s="72">
        <v>2399</v>
      </c>
      <c r="AA2436" s="72">
        <v>2399</v>
      </c>
      <c r="AB2436" s="72">
        <v>2399</v>
      </c>
      <c r="AC2436" s="72">
        <v>2399</v>
      </c>
      <c r="AD2436" s="72">
        <v>400</v>
      </c>
      <c r="AI2436" s="72">
        <v>0</v>
      </c>
      <c r="AJ2436" s="72">
        <v>2387</v>
      </c>
      <c r="AK2436" s="72">
        <v>2387</v>
      </c>
      <c r="AL2436" s="72">
        <v>2385</v>
      </c>
      <c r="AM2436" s="72">
        <v>2385</v>
      </c>
      <c r="AN2436" s="72">
        <v>300</v>
      </c>
      <c r="AO2436" s="72">
        <v>2384</v>
      </c>
      <c r="AP2436" s="72">
        <v>2384</v>
      </c>
      <c r="AQ2436" s="72">
        <v>2384</v>
      </c>
      <c r="AR2436" s="72">
        <v>2384</v>
      </c>
      <c r="AS2436" s="72">
        <v>100</v>
      </c>
      <c r="AX2436" s="72">
        <v>0</v>
      </c>
      <c r="BC2436" s="72">
        <v>0</v>
      </c>
    </row>
    <row r="2437" spans="1:55" s="72" customFormat="1" ht="15">
      <c r="A2437" s="15" t="s">
        <v>18</v>
      </c>
      <c r="B2437" s="30">
        <v>28</v>
      </c>
      <c r="C2437" s="30">
        <v>3228</v>
      </c>
      <c r="D2437" s="10" t="s">
        <v>222</v>
      </c>
      <c r="E2437" s="15" t="s">
        <v>20</v>
      </c>
      <c r="F2437" s="15" t="s">
        <v>1316</v>
      </c>
      <c r="G2437" s="50">
        <v>2516</v>
      </c>
      <c r="H2437" s="50">
        <v>84</v>
      </c>
      <c r="I2437" s="58">
        <v>3.4500000000000003E-2</v>
      </c>
      <c r="J2437" s="50">
        <v>178100</v>
      </c>
      <c r="K2437" s="50">
        <v>2530</v>
      </c>
      <c r="L2437" s="53">
        <v>2397</v>
      </c>
      <c r="M2437" s="63">
        <f t="shared" si="282"/>
        <v>0.10526315789473684</v>
      </c>
      <c r="N2437" s="42" t="str">
        <f>IFERROR(VLOOKUP(C2437, マスタ!$E$2:$G$33, 3, TRUE), "")</f>
        <v>繊維製品</v>
      </c>
      <c r="O2437" s="15" t="str">
        <f>IF(F2437 = "", "", TEXT( WORKDAY(TEXT(LEFT(F2437, FIND("(", F2437) - 1), "yyyy/mm/dd"), 1, マスタ!$A$2:$A$106), "yyyymmdd"))</f>
        <v>20171020</v>
      </c>
      <c r="P2437" s="16">
        <v>43028</v>
      </c>
      <c r="Q2437" s="56">
        <v>2508</v>
      </c>
      <c r="R2437" s="56">
        <v>2581</v>
      </c>
      <c r="S2437" s="56">
        <v>2494</v>
      </c>
      <c r="T2437" s="15" t="str">
        <f t="shared" si="283"/>
        <v>有</v>
      </c>
      <c r="U2437" s="15" t="str">
        <f t="shared" si="284"/>
        <v>無</v>
      </c>
      <c r="V2437" s="67">
        <f t="shared" si="285"/>
        <v>-3.1796502384737746E-3</v>
      </c>
      <c r="W2437" s="17" t="s">
        <v>967</v>
      </c>
      <c r="X2437" s="46">
        <v>21</v>
      </c>
      <c r="Y2437" s="71">
        <f t="shared" si="286"/>
        <v>8.3465818759936408</v>
      </c>
      <c r="Z2437" s="72">
        <v>2508</v>
      </c>
      <c r="AA2437" s="72">
        <v>2511</v>
      </c>
      <c r="AB2437" s="72">
        <v>2494</v>
      </c>
      <c r="AC2437" s="72">
        <v>2505</v>
      </c>
      <c r="AD2437" s="72">
        <v>10000</v>
      </c>
      <c r="AE2437" s="72">
        <v>2509</v>
      </c>
      <c r="AF2437" s="72">
        <v>2540</v>
      </c>
      <c r="AG2437" s="72">
        <v>2509</v>
      </c>
      <c r="AH2437" s="72">
        <v>2527</v>
      </c>
      <c r="AI2437" s="72">
        <v>7800</v>
      </c>
      <c r="AJ2437" s="72">
        <v>2526</v>
      </c>
      <c r="AK2437" s="72">
        <v>2540</v>
      </c>
      <c r="AL2437" s="72">
        <v>2525</v>
      </c>
      <c r="AM2437" s="72">
        <v>2539</v>
      </c>
      <c r="AN2437" s="72">
        <v>4600</v>
      </c>
      <c r="AO2437" s="72">
        <v>2535</v>
      </c>
      <c r="AP2437" s="72">
        <v>2536</v>
      </c>
      <c r="AQ2437" s="72">
        <v>2532</v>
      </c>
      <c r="AR2437" s="72">
        <v>2532</v>
      </c>
      <c r="AS2437" s="72">
        <v>1700</v>
      </c>
      <c r="AT2437" s="72">
        <v>2531</v>
      </c>
      <c r="AU2437" s="72">
        <v>2533</v>
      </c>
      <c r="AV2437" s="72">
        <v>2525</v>
      </c>
      <c r="AW2437" s="72">
        <v>2529</v>
      </c>
      <c r="AX2437" s="72">
        <v>800</v>
      </c>
      <c r="AY2437" s="72">
        <v>2526</v>
      </c>
      <c r="AZ2437" s="72">
        <v>2536</v>
      </c>
      <c r="BA2437" s="72">
        <v>2522</v>
      </c>
      <c r="BB2437" s="72">
        <v>2536</v>
      </c>
      <c r="BC2437" s="72">
        <v>1600</v>
      </c>
    </row>
    <row r="2438" spans="1:55" s="72" customFormat="1" ht="15">
      <c r="A2438" s="15" t="s">
        <v>18</v>
      </c>
      <c r="B2438" s="30">
        <v>29</v>
      </c>
      <c r="C2438" s="30">
        <v>6999</v>
      </c>
      <c r="D2438" s="10" t="s">
        <v>104</v>
      </c>
      <c r="E2438" s="15" t="s">
        <v>20</v>
      </c>
      <c r="F2438" s="15" t="s">
        <v>1316</v>
      </c>
      <c r="G2438" s="50">
        <v>2169</v>
      </c>
      <c r="H2438" s="50">
        <v>72</v>
      </c>
      <c r="I2438" s="58">
        <v>3.4299999999999997E-2</v>
      </c>
      <c r="J2438" s="50">
        <v>382700</v>
      </c>
      <c r="K2438" s="50">
        <v>2178</v>
      </c>
      <c r="L2438" s="53">
        <v>2090</v>
      </c>
      <c r="M2438" s="63">
        <f t="shared" ref="M2438:M2481" si="287">IFERROR((K2438-G2438) / (K2438-L2438), "")</f>
        <v>0.10227272727272728</v>
      </c>
      <c r="N2438" s="42" t="str">
        <f>IFERROR(VLOOKUP(C2438, マスタ!$E$2:$G$33, 3, TRUE), "")</f>
        <v>電気</v>
      </c>
      <c r="O2438" s="15" t="str">
        <f>IF(F2438 = "", "", TEXT( WORKDAY(TEXT(LEFT(F2438, FIND("(", F2438) - 1), "yyyy/mm/dd"), 1, マスタ!$A$2:$A$106), "yyyymmdd"))</f>
        <v>20171020</v>
      </c>
      <c r="P2438" s="16">
        <v>43028</v>
      </c>
      <c r="Q2438" s="56">
        <v>2194</v>
      </c>
      <c r="R2438" s="56">
        <v>2194</v>
      </c>
      <c r="S2438" s="56">
        <v>2137</v>
      </c>
      <c r="T2438" s="15" t="str">
        <f t="shared" ref="T2438:T2481" si="288">IF(Q2438="", "", IF(R2438-Q2438&gt;=ROUNDDOWN(G2438/100, 0), "有", "無"))</f>
        <v>無</v>
      </c>
      <c r="U2438" s="15" t="str">
        <f t="shared" ref="U2438:U2481" si="289">IF(Q2438="", "", IF(Q2438-S2438&gt;=ROUNDDOWN(G2438/100, 0), "有", "無"))</f>
        <v>有</v>
      </c>
      <c r="V2438" s="67">
        <f t="shared" ref="V2438:V2481" si="290">IF(Q2438="", "", Q2438/G2438-1)</f>
        <v>1.152604887044717E-2</v>
      </c>
      <c r="W2438" s="17" t="s">
        <v>966</v>
      </c>
      <c r="X2438" s="46">
        <v>-21</v>
      </c>
      <c r="Y2438" s="71">
        <f t="shared" ref="Y2438:Y2481" si="291">IFERROR(X2438/G2438*1000,"")</f>
        <v>-9.6818810511756581</v>
      </c>
      <c r="Z2438" s="72">
        <v>2194</v>
      </c>
      <c r="AA2438" s="72">
        <v>2194</v>
      </c>
      <c r="AB2438" s="72">
        <v>2177</v>
      </c>
      <c r="AC2438" s="72">
        <v>2177</v>
      </c>
      <c r="AD2438" s="72">
        <v>21500</v>
      </c>
      <c r="AE2438" s="72">
        <v>2176</v>
      </c>
      <c r="AF2438" s="72">
        <v>2176</v>
      </c>
      <c r="AG2438" s="72">
        <v>2169</v>
      </c>
      <c r="AH2438" s="72">
        <v>2174</v>
      </c>
      <c r="AI2438" s="72">
        <v>4000</v>
      </c>
      <c r="AJ2438" s="72">
        <v>2174</v>
      </c>
      <c r="AK2438" s="72">
        <v>2174</v>
      </c>
      <c r="AL2438" s="72">
        <v>2143</v>
      </c>
      <c r="AM2438" s="72">
        <v>2154</v>
      </c>
      <c r="AN2438" s="72">
        <v>9200</v>
      </c>
      <c r="AO2438" s="72">
        <v>2154</v>
      </c>
      <c r="AP2438" s="72">
        <v>2157</v>
      </c>
      <c r="AQ2438" s="72">
        <v>2137</v>
      </c>
      <c r="AR2438" s="72">
        <v>2150</v>
      </c>
      <c r="AS2438" s="72">
        <v>4200</v>
      </c>
      <c r="AT2438" s="72">
        <v>2150</v>
      </c>
      <c r="AU2438" s="72">
        <v>2153</v>
      </c>
      <c r="AV2438" s="72">
        <v>2149</v>
      </c>
      <c r="AW2438" s="72">
        <v>2149</v>
      </c>
      <c r="AX2438" s="72">
        <v>800</v>
      </c>
      <c r="AY2438" s="72">
        <v>2149</v>
      </c>
      <c r="AZ2438" s="72">
        <v>2149</v>
      </c>
      <c r="BA2438" s="72">
        <v>2147</v>
      </c>
      <c r="BB2438" s="72">
        <v>2149</v>
      </c>
      <c r="BC2438" s="72">
        <v>300</v>
      </c>
    </row>
    <row r="2439" spans="1:55" s="72" customFormat="1" ht="15">
      <c r="A2439" s="15" t="s">
        <v>18</v>
      </c>
      <c r="B2439" s="30">
        <v>30</v>
      </c>
      <c r="C2439" s="30">
        <v>7740</v>
      </c>
      <c r="D2439" s="10" t="s">
        <v>1050</v>
      </c>
      <c r="E2439" s="15" t="s">
        <v>20</v>
      </c>
      <c r="F2439" s="15" t="s">
        <v>1316</v>
      </c>
      <c r="G2439" s="50">
        <v>2274</v>
      </c>
      <c r="H2439" s="50">
        <v>74</v>
      </c>
      <c r="I2439" s="58">
        <v>3.3599999999999998E-2</v>
      </c>
      <c r="J2439" s="50">
        <v>185700</v>
      </c>
      <c r="K2439" s="50">
        <v>2303</v>
      </c>
      <c r="L2439" s="53">
        <v>2217</v>
      </c>
      <c r="M2439" s="63">
        <f t="shared" si="287"/>
        <v>0.33720930232558138</v>
      </c>
      <c r="N2439" s="42" t="str">
        <f>IFERROR(VLOOKUP(C2439, マスタ!$E$2:$G$33, 3, TRUE), "")</f>
        <v>精密機械</v>
      </c>
      <c r="O2439" s="15" t="str">
        <f>IF(F2439 = "", "", TEXT( WORKDAY(TEXT(LEFT(F2439, FIND("(", F2439) - 1), "yyyy/mm/dd"), 1, マスタ!$A$2:$A$106), "yyyymmdd"))</f>
        <v>20171020</v>
      </c>
      <c r="P2439" s="16">
        <v>43028</v>
      </c>
      <c r="Q2439" s="56">
        <v>2276</v>
      </c>
      <c r="R2439" s="56">
        <v>2283</v>
      </c>
      <c r="S2439" s="56">
        <v>2242</v>
      </c>
      <c r="T2439" s="15" t="str">
        <f t="shared" si="288"/>
        <v>無</v>
      </c>
      <c r="U2439" s="15" t="str">
        <f t="shared" si="289"/>
        <v>有</v>
      </c>
      <c r="V2439" s="67">
        <f t="shared" si="290"/>
        <v>8.7950747581344579E-4</v>
      </c>
      <c r="W2439" s="17" t="s">
        <v>966</v>
      </c>
      <c r="X2439" s="46">
        <v>-22</v>
      </c>
      <c r="Y2439" s="71">
        <f t="shared" si="291"/>
        <v>-9.6745822339489873</v>
      </c>
      <c r="Z2439" s="72">
        <v>2276</v>
      </c>
      <c r="AA2439" s="72">
        <v>2276</v>
      </c>
      <c r="AB2439" s="72">
        <v>2269</v>
      </c>
      <c r="AC2439" s="72">
        <v>2269</v>
      </c>
      <c r="AD2439" s="72">
        <v>8000</v>
      </c>
      <c r="AE2439" s="72">
        <v>2265</v>
      </c>
      <c r="AF2439" s="72">
        <v>2265</v>
      </c>
      <c r="AG2439" s="72">
        <v>2259</v>
      </c>
      <c r="AH2439" s="72">
        <v>2260</v>
      </c>
      <c r="AI2439" s="72">
        <v>2300</v>
      </c>
      <c r="AJ2439" s="72">
        <v>2258</v>
      </c>
      <c r="AK2439" s="72">
        <v>2258</v>
      </c>
      <c r="AL2439" s="72">
        <v>2242</v>
      </c>
      <c r="AM2439" s="72">
        <v>2246</v>
      </c>
      <c r="AN2439" s="72">
        <v>4400</v>
      </c>
      <c r="AO2439" s="72">
        <v>2246</v>
      </c>
      <c r="AP2439" s="72">
        <v>2251</v>
      </c>
      <c r="AQ2439" s="72">
        <v>2242</v>
      </c>
      <c r="AR2439" s="72">
        <v>2242</v>
      </c>
      <c r="AS2439" s="72">
        <v>1000</v>
      </c>
      <c r="AT2439" s="72">
        <v>2247</v>
      </c>
      <c r="AU2439" s="72">
        <v>2253</v>
      </c>
      <c r="AV2439" s="72">
        <v>2245</v>
      </c>
      <c r="AW2439" s="72">
        <v>2253</v>
      </c>
      <c r="AX2439" s="72">
        <v>1400</v>
      </c>
      <c r="BC2439" s="72">
        <v>0</v>
      </c>
    </row>
    <row r="2440" spans="1:55" s="72" customFormat="1" ht="15">
      <c r="A2440" s="15" t="s">
        <v>18</v>
      </c>
      <c r="B2440" s="30">
        <v>31</v>
      </c>
      <c r="C2440" s="30">
        <v>5105</v>
      </c>
      <c r="D2440" s="10" t="s">
        <v>958</v>
      </c>
      <c r="E2440" s="15" t="s">
        <v>20</v>
      </c>
      <c r="F2440" s="15" t="s">
        <v>1316</v>
      </c>
      <c r="G2440" s="50">
        <v>2607</v>
      </c>
      <c r="H2440" s="50">
        <v>84</v>
      </c>
      <c r="I2440" s="58">
        <v>3.3300000000000003E-2</v>
      </c>
      <c r="J2440" s="50">
        <v>1835300</v>
      </c>
      <c r="K2440" s="50">
        <v>2616</v>
      </c>
      <c r="L2440" s="53">
        <v>2553</v>
      </c>
      <c r="M2440" s="63">
        <f t="shared" si="287"/>
        <v>0.14285714285714285</v>
      </c>
      <c r="N2440" s="42" t="str">
        <f>IFERROR(VLOOKUP(C2440, マスタ!$E$2:$G$33, 3, TRUE), "")</f>
        <v>ゴム</v>
      </c>
      <c r="O2440" s="15" t="str">
        <f>IF(F2440 = "", "", TEXT( WORKDAY(TEXT(LEFT(F2440, FIND("(", F2440) - 1), "yyyy/mm/dd"), 1, マスタ!$A$2:$A$106), "yyyymmdd"))</f>
        <v>20171020</v>
      </c>
      <c r="P2440" s="16">
        <v>43028</v>
      </c>
      <c r="Q2440" s="56">
        <v>2588</v>
      </c>
      <c r="R2440" s="56">
        <v>2606</v>
      </c>
      <c r="S2440" s="56">
        <v>2574</v>
      </c>
      <c r="T2440" s="15" t="str">
        <f t="shared" si="288"/>
        <v>無</v>
      </c>
      <c r="U2440" s="15" t="str">
        <f t="shared" si="289"/>
        <v>無</v>
      </c>
      <c r="V2440" s="67">
        <f t="shared" si="290"/>
        <v>-7.2880705792097711E-3</v>
      </c>
      <c r="W2440" s="17" t="s">
        <v>969</v>
      </c>
      <c r="X2440" s="46">
        <v>-9</v>
      </c>
      <c r="Y2440" s="71">
        <f t="shared" si="291"/>
        <v>-3.4522439585730722</v>
      </c>
      <c r="Z2440" s="72">
        <v>2588</v>
      </c>
      <c r="AA2440" s="72">
        <v>2596</v>
      </c>
      <c r="AB2440" s="72">
        <v>2582</v>
      </c>
      <c r="AC2440" s="72">
        <v>2584</v>
      </c>
      <c r="AD2440" s="72">
        <v>47700</v>
      </c>
      <c r="AE2440" s="72">
        <v>2584</v>
      </c>
      <c r="AF2440" s="72">
        <v>2592</v>
      </c>
      <c r="AG2440" s="72">
        <v>2584</v>
      </c>
      <c r="AH2440" s="72">
        <v>2592</v>
      </c>
      <c r="AI2440" s="72">
        <v>15600</v>
      </c>
      <c r="AJ2440" s="72">
        <v>2592</v>
      </c>
      <c r="AK2440" s="72">
        <v>2592</v>
      </c>
      <c r="AL2440" s="72">
        <v>2582</v>
      </c>
      <c r="AM2440" s="72">
        <v>2584</v>
      </c>
      <c r="AN2440" s="72">
        <v>21900</v>
      </c>
      <c r="AO2440" s="72">
        <v>2583</v>
      </c>
      <c r="AP2440" s="72">
        <v>2585</v>
      </c>
      <c r="AQ2440" s="72">
        <v>2575</v>
      </c>
      <c r="AR2440" s="72">
        <v>2575</v>
      </c>
      <c r="AS2440" s="72">
        <v>18300</v>
      </c>
      <c r="AT2440" s="72">
        <v>2576</v>
      </c>
      <c r="AU2440" s="72">
        <v>2580</v>
      </c>
      <c r="AV2440" s="72">
        <v>2574</v>
      </c>
      <c r="AW2440" s="72">
        <v>2579</v>
      </c>
      <c r="AX2440" s="72">
        <v>14500</v>
      </c>
      <c r="AY2440" s="72">
        <v>2579</v>
      </c>
      <c r="AZ2440" s="72">
        <v>2580</v>
      </c>
      <c r="BA2440" s="72">
        <v>2577</v>
      </c>
      <c r="BB2440" s="72">
        <v>2577</v>
      </c>
      <c r="BC2440" s="72">
        <v>5600</v>
      </c>
    </row>
    <row r="2441" spans="1:55" s="72" customFormat="1" ht="15">
      <c r="A2441" s="15" t="s">
        <v>1352</v>
      </c>
      <c r="B2441" s="30">
        <v>33</v>
      </c>
      <c r="C2441" s="30">
        <v>4674</v>
      </c>
      <c r="D2441" s="10" t="s">
        <v>308</v>
      </c>
      <c r="E2441" s="15" t="s">
        <v>20</v>
      </c>
      <c r="F2441" s="15" t="s">
        <v>1316</v>
      </c>
      <c r="G2441" s="50">
        <v>4140</v>
      </c>
      <c r="H2441" s="50">
        <v>130</v>
      </c>
      <c r="I2441" s="58">
        <v>3.2399999999999998E-2</v>
      </c>
      <c r="J2441" s="50">
        <v>53100</v>
      </c>
      <c r="K2441" s="50">
        <v>4200</v>
      </c>
      <c r="L2441" s="53">
        <v>4000</v>
      </c>
      <c r="M2441" s="63">
        <f t="shared" si="287"/>
        <v>0.3</v>
      </c>
      <c r="N2441" s="42" t="str">
        <f>IFERROR(VLOOKUP(C2441, マスタ!$E$2:$G$33, 3, TRUE), "")</f>
        <v>化学・医薬品</v>
      </c>
      <c r="O2441" s="15" t="str">
        <f>IF(F2441 = "", "", TEXT( WORKDAY(TEXT(LEFT(F2441, FIND("(", F2441) - 1), "yyyy/mm/dd"), 1, マスタ!$A$2:$A$106), "yyyymmdd"))</f>
        <v>20171020</v>
      </c>
      <c r="P2441" s="16">
        <v>43028</v>
      </c>
      <c r="Q2441" s="56">
        <v>4080</v>
      </c>
      <c r="R2441" s="56">
        <v>4185</v>
      </c>
      <c r="S2441" s="56">
        <v>4045</v>
      </c>
      <c r="T2441" s="15" t="str">
        <f t="shared" si="288"/>
        <v>有</v>
      </c>
      <c r="U2441" s="15" t="str">
        <f t="shared" si="289"/>
        <v>無</v>
      </c>
      <c r="V2441" s="67">
        <f t="shared" si="290"/>
        <v>-1.4492753623188359E-2</v>
      </c>
      <c r="W2441" s="17" t="s">
        <v>969</v>
      </c>
      <c r="X2441" s="46">
        <v>-15</v>
      </c>
      <c r="Y2441" s="71">
        <f t="shared" si="291"/>
        <v>-3.6231884057971016</v>
      </c>
      <c r="Z2441" s="72">
        <v>4080</v>
      </c>
      <c r="AA2441" s="72">
        <v>4080</v>
      </c>
      <c r="AB2441" s="72">
        <v>4070</v>
      </c>
      <c r="AC2441" s="72">
        <v>4075</v>
      </c>
      <c r="AD2441" s="72">
        <v>900</v>
      </c>
      <c r="AE2441" s="72">
        <v>4065</v>
      </c>
      <c r="AF2441" s="72">
        <v>4065</v>
      </c>
      <c r="AG2441" s="72">
        <v>4055</v>
      </c>
      <c r="AH2441" s="72">
        <v>4055</v>
      </c>
      <c r="AI2441" s="72">
        <v>400</v>
      </c>
      <c r="AJ2441" s="72">
        <v>4065</v>
      </c>
      <c r="AK2441" s="72">
        <v>4080</v>
      </c>
      <c r="AL2441" s="72">
        <v>4065</v>
      </c>
      <c r="AM2441" s="72">
        <v>4070</v>
      </c>
      <c r="AN2441" s="72">
        <v>1200</v>
      </c>
      <c r="AS2441" s="72">
        <v>0</v>
      </c>
      <c r="AT2441" s="72">
        <v>4065</v>
      </c>
      <c r="AU2441" s="72">
        <v>4065</v>
      </c>
      <c r="AV2441" s="72">
        <v>4065</v>
      </c>
      <c r="AW2441" s="72">
        <v>4065</v>
      </c>
      <c r="AX2441" s="72">
        <v>100</v>
      </c>
      <c r="BC2441" s="72">
        <v>0</v>
      </c>
    </row>
    <row r="2442" spans="1:55" s="72" customFormat="1" ht="15">
      <c r="A2442" s="15" t="s">
        <v>18</v>
      </c>
      <c r="B2442" s="30">
        <v>34</v>
      </c>
      <c r="C2442" s="30">
        <v>2379</v>
      </c>
      <c r="D2442" s="10" t="s">
        <v>187</v>
      </c>
      <c r="E2442" s="15" t="s">
        <v>20</v>
      </c>
      <c r="F2442" s="15" t="s">
        <v>1316</v>
      </c>
      <c r="G2442" s="50">
        <v>2761</v>
      </c>
      <c r="H2442" s="50">
        <v>85</v>
      </c>
      <c r="I2442" s="58">
        <v>3.1800000000000002E-2</v>
      </c>
      <c r="J2442" s="50">
        <v>702600</v>
      </c>
      <c r="K2442" s="50">
        <v>2764</v>
      </c>
      <c r="L2442" s="53">
        <v>2680</v>
      </c>
      <c r="M2442" s="63">
        <f t="shared" si="287"/>
        <v>3.5714285714285712E-2</v>
      </c>
      <c r="N2442" s="42" t="str">
        <f>IFERROR(VLOOKUP(C2442, マスタ!$E$2:$G$33, 3, TRUE), "")</f>
        <v>食品</v>
      </c>
      <c r="O2442" s="15" t="str">
        <f>IF(F2442 = "", "", TEXT( WORKDAY(TEXT(LEFT(F2442, FIND("(", F2442) - 1), "yyyy/mm/dd"), 1, マスタ!$A$2:$A$106), "yyyymmdd"))</f>
        <v>20171020</v>
      </c>
      <c r="P2442" s="16">
        <v>43028</v>
      </c>
      <c r="Q2442" s="56">
        <v>2737</v>
      </c>
      <c r="R2442" s="56">
        <v>2779</v>
      </c>
      <c r="S2442" s="56">
        <v>2729</v>
      </c>
      <c r="T2442" s="15" t="str">
        <f t="shared" si="288"/>
        <v>有</v>
      </c>
      <c r="U2442" s="15" t="str">
        <f t="shared" si="289"/>
        <v>無</v>
      </c>
      <c r="V2442" s="67">
        <f t="shared" si="290"/>
        <v>-8.6925027164070912E-3</v>
      </c>
      <c r="W2442" s="17" t="s">
        <v>967</v>
      </c>
      <c r="X2442" s="46">
        <v>26</v>
      </c>
      <c r="Y2442" s="71">
        <f t="shared" si="291"/>
        <v>9.4168779427743576</v>
      </c>
      <c r="Z2442" s="72">
        <v>2737</v>
      </c>
      <c r="AA2442" s="72">
        <v>2753</v>
      </c>
      <c r="AB2442" s="72">
        <v>2737</v>
      </c>
      <c r="AC2442" s="72">
        <v>2750</v>
      </c>
      <c r="AD2442" s="72">
        <v>27300</v>
      </c>
      <c r="AE2442" s="72">
        <v>2747</v>
      </c>
      <c r="AF2442" s="72">
        <v>2747</v>
      </c>
      <c r="AG2442" s="72">
        <v>2729</v>
      </c>
      <c r="AH2442" s="72">
        <v>2740</v>
      </c>
      <c r="AI2442" s="72">
        <v>13400</v>
      </c>
      <c r="AJ2442" s="72">
        <v>2737</v>
      </c>
      <c r="AK2442" s="72">
        <v>2760</v>
      </c>
      <c r="AL2442" s="72">
        <v>2737</v>
      </c>
      <c r="AM2442" s="72">
        <v>2760</v>
      </c>
      <c r="AN2442" s="72">
        <v>18900</v>
      </c>
      <c r="AO2442" s="72">
        <v>2758</v>
      </c>
      <c r="AP2442" s="72">
        <v>2769</v>
      </c>
      <c r="AQ2442" s="72">
        <v>2758</v>
      </c>
      <c r="AR2442" s="72">
        <v>2763</v>
      </c>
      <c r="AS2442" s="72">
        <v>8800</v>
      </c>
      <c r="AT2442" s="72">
        <v>2764</v>
      </c>
      <c r="AU2442" s="72">
        <v>2767</v>
      </c>
      <c r="AV2442" s="72">
        <v>2762</v>
      </c>
      <c r="AW2442" s="72">
        <v>2763</v>
      </c>
      <c r="AX2442" s="72">
        <v>7800</v>
      </c>
      <c r="AY2442" s="72">
        <v>2764</v>
      </c>
      <c r="AZ2442" s="72">
        <v>2764</v>
      </c>
      <c r="BA2442" s="72">
        <v>2751</v>
      </c>
      <c r="BB2442" s="72">
        <v>2751</v>
      </c>
      <c r="BC2442" s="72">
        <v>7000</v>
      </c>
    </row>
    <row r="2443" spans="1:55" s="72" customFormat="1" ht="27">
      <c r="A2443" s="15" t="s">
        <v>18</v>
      </c>
      <c r="B2443" s="30">
        <v>35</v>
      </c>
      <c r="C2443" s="30">
        <v>3053</v>
      </c>
      <c r="D2443" s="10" t="s">
        <v>1073</v>
      </c>
      <c r="E2443" s="15" t="s">
        <v>20</v>
      </c>
      <c r="F2443" s="15" t="s">
        <v>1316</v>
      </c>
      <c r="G2443" s="50">
        <v>5300</v>
      </c>
      <c r="H2443" s="50">
        <v>160</v>
      </c>
      <c r="I2443" s="58">
        <v>3.1099999999999999E-2</v>
      </c>
      <c r="J2443" s="50">
        <v>449700</v>
      </c>
      <c r="K2443" s="50">
        <v>5300</v>
      </c>
      <c r="L2443" s="53">
        <v>5160</v>
      </c>
      <c r="M2443" s="63">
        <f t="shared" si="287"/>
        <v>0</v>
      </c>
      <c r="N2443" s="42" t="str">
        <f>IFERROR(VLOOKUP(C2443, マスタ!$E$2:$G$33, 3, TRUE), "")</f>
        <v>繊維製品</v>
      </c>
      <c r="O2443" s="15" t="str">
        <f>IF(F2443 = "", "", TEXT( WORKDAY(TEXT(LEFT(F2443, FIND("(", F2443) - 1), "yyyy/mm/dd"), 1, マスタ!$A$2:$A$106), "yyyymmdd"))</f>
        <v>20171020</v>
      </c>
      <c r="P2443" s="16">
        <v>43028</v>
      </c>
      <c r="Q2443" s="56">
        <v>5330</v>
      </c>
      <c r="R2443" s="56">
        <v>5500</v>
      </c>
      <c r="S2443" s="56">
        <v>5220</v>
      </c>
      <c r="T2443" s="15" t="str">
        <f t="shared" si="288"/>
        <v>有</v>
      </c>
      <c r="U2443" s="15" t="str">
        <f t="shared" si="289"/>
        <v>有</v>
      </c>
      <c r="V2443" s="67">
        <f t="shared" si="290"/>
        <v>5.6603773584906758E-3</v>
      </c>
      <c r="W2443" s="17" t="s">
        <v>966</v>
      </c>
      <c r="X2443" s="46">
        <v>-53</v>
      </c>
      <c r="Y2443" s="71">
        <f t="shared" si="291"/>
        <v>-10</v>
      </c>
      <c r="Z2443" s="72">
        <v>5330</v>
      </c>
      <c r="AA2443" s="72">
        <v>5380</v>
      </c>
      <c r="AB2443" s="72">
        <v>5300</v>
      </c>
      <c r="AC2443" s="72">
        <v>5350</v>
      </c>
      <c r="AD2443" s="72">
        <v>74700</v>
      </c>
      <c r="AE2443" s="72">
        <v>5350</v>
      </c>
      <c r="AF2443" s="72">
        <v>5350</v>
      </c>
      <c r="AG2443" s="72">
        <v>5260</v>
      </c>
      <c r="AH2443" s="72">
        <v>5280</v>
      </c>
      <c r="AI2443" s="72">
        <v>38900</v>
      </c>
      <c r="AJ2443" s="72">
        <v>5280</v>
      </c>
      <c r="AK2443" s="72">
        <v>5310</v>
      </c>
      <c r="AL2443" s="72">
        <v>5270</v>
      </c>
      <c r="AM2443" s="72">
        <v>5280</v>
      </c>
      <c r="AN2443" s="72">
        <v>9600</v>
      </c>
      <c r="AO2443" s="72">
        <v>5270</v>
      </c>
      <c r="AP2443" s="72">
        <v>5290</v>
      </c>
      <c r="AQ2443" s="72">
        <v>5260</v>
      </c>
      <c r="AR2443" s="72">
        <v>5280</v>
      </c>
      <c r="AS2443" s="72">
        <v>16000</v>
      </c>
      <c r="AT2443" s="72">
        <v>5280</v>
      </c>
      <c r="AU2443" s="72">
        <v>5290</v>
      </c>
      <c r="AV2443" s="72">
        <v>5230</v>
      </c>
      <c r="AW2443" s="72">
        <v>5240</v>
      </c>
      <c r="AX2443" s="72">
        <v>17200</v>
      </c>
      <c r="AY2443" s="72">
        <v>5250</v>
      </c>
      <c r="AZ2443" s="72">
        <v>5250</v>
      </c>
      <c r="BA2443" s="72">
        <v>5220</v>
      </c>
      <c r="BB2443" s="72">
        <v>5240</v>
      </c>
      <c r="BC2443" s="72">
        <v>10200</v>
      </c>
    </row>
    <row r="2444" spans="1:55" s="72" customFormat="1" ht="15">
      <c r="A2444" s="15" t="s">
        <v>18</v>
      </c>
      <c r="B2444" s="30">
        <v>40</v>
      </c>
      <c r="C2444" s="30">
        <v>4063</v>
      </c>
      <c r="D2444" s="10" t="s">
        <v>1318</v>
      </c>
      <c r="E2444" s="15" t="s">
        <v>20</v>
      </c>
      <c r="F2444" s="15" t="s">
        <v>1316</v>
      </c>
      <c r="G2444" s="50">
        <v>10880</v>
      </c>
      <c r="H2444" s="50">
        <v>310</v>
      </c>
      <c r="I2444" s="58">
        <v>2.93E-2</v>
      </c>
      <c r="J2444" s="50">
        <v>2273000</v>
      </c>
      <c r="K2444" s="50">
        <v>10895</v>
      </c>
      <c r="L2444" s="53">
        <v>10695</v>
      </c>
      <c r="M2444" s="63">
        <f t="shared" si="287"/>
        <v>7.4999999999999997E-2</v>
      </c>
      <c r="N2444" s="42" t="str">
        <f>IFERROR(VLOOKUP(C2444, マスタ!$E$2:$G$33, 3, TRUE), "")</f>
        <v>化学・医薬品</v>
      </c>
      <c r="O2444" s="15" t="str">
        <f>IF(F2444 = "", "", TEXT( WORKDAY(TEXT(LEFT(F2444, FIND("(", F2444) - 1), "yyyy/mm/dd"), 1, マスタ!$A$2:$A$106), "yyyymmdd"))</f>
        <v>20171020</v>
      </c>
      <c r="P2444" s="16">
        <v>43028</v>
      </c>
      <c r="Q2444" s="56">
        <v>10990</v>
      </c>
      <c r="R2444" s="56">
        <v>11055</v>
      </c>
      <c r="S2444" s="56">
        <v>10915</v>
      </c>
      <c r="T2444" s="15" t="str">
        <f t="shared" si="288"/>
        <v>無</v>
      </c>
      <c r="U2444" s="15" t="str">
        <f t="shared" si="289"/>
        <v>無</v>
      </c>
      <c r="V2444" s="67">
        <f t="shared" si="290"/>
        <v>1.0110294117646967E-2</v>
      </c>
      <c r="W2444" s="17" t="s">
        <v>969</v>
      </c>
      <c r="X2444" s="46">
        <v>-20</v>
      </c>
      <c r="Y2444" s="71">
        <f t="shared" si="291"/>
        <v>-1.838235294117647</v>
      </c>
      <c r="Z2444" s="72">
        <v>10990</v>
      </c>
      <c r="AA2444" s="72">
        <v>11055</v>
      </c>
      <c r="AB2444" s="72">
        <v>10960</v>
      </c>
      <c r="AC2444" s="72">
        <v>11020</v>
      </c>
      <c r="AD2444" s="72">
        <v>365800</v>
      </c>
      <c r="AE2444" s="72">
        <v>11010</v>
      </c>
      <c r="AF2444" s="72">
        <v>11040</v>
      </c>
      <c r="AG2444" s="72">
        <v>10980</v>
      </c>
      <c r="AH2444" s="72">
        <v>11030</v>
      </c>
      <c r="AI2444" s="72">
        <v>59900</v>
      </c>
      <c r="AJ2444" s="72">
        <v>11025</v>
      </c>
      <c r="AK2444" s="72">
        <v>11025</v>
      </c>
      <c r="AL2444" s="72">
        <v>10990</v>
      </c>
      <c r="AM2444" s="72">
        <v>10995</v>
      </c>
      <c r="AN2444" s="72">
        <v>37100</v>
      </c>
      <c r="AO2444" s="72">
        <v>10995</v>
      </c>
      <c r="AP2444" s="72">
        <v>11000</v>
      </c>
      <c r="AQ2444" s="72">
        <v>10975</v>
      </c>
      <c r="AR2444" s="72">
        <v>10975</v>
      </c>
      <c r="AS2444" s="72">
        <v>33700</v>
      </c>
      <c r="AT2444" s="72">
        <v>10980</v>
      </c>
      <c r="AU2444" s="72">
        <v>10985</v>
      </c>
      <c r="AV2444" s="72">
        <v>10950</v>
      </c>
      <c r="AW2444" s="72">
        <v>10970</v>
      </c>
      <c r="AX2444" s="72">
        <v>39200</v>
      </c>
      <c r="AY2444" s="72">
        <v>10970</v>
      </c>
      <c r="AZ2444" s="72">
        <v>10970</v>
      </c>
      <c r="BA2444" s="72">
        <v>10940</v>
      </c>
      <c r="BB2444" s="72">
        <v>10955</v>
      </c>
      <c r="BC2444" s="72">
        <v>38700</v>
      </c>
    </row>
    <row r="2445" spans="1:55" s="72" customFormat="1" ht="27">
      <c r="A2445" s="15" t="s">
        <v>18</v>
      </c>
      <c r="B2445" s="30">
        <v>41</v>
      </c>
      <c r="C2445" s="30">
        <v>6093</v>
      </c>
      <c r="D2445" s="10" t="s">
        <v>106</v>
      </c>
      <c r="E2445" s="15" t="s">
        <v>20</v>
      </c>
      <c r="F2445" s="15" t="s">
        <v>1316</v>
      </c>
      <c r="G2445" s="50">
        <v>2917</v>
      </c>
      <c r="H2445" s="50">
        <v>83</v>
      </c>
      <c r="I2445" s="58">
        <v>2.93E-2</v>
      </c>
      <c r="J2445" s="50">
        <v>224600</v>
      </c>
      <c r="K2445" s="50">
        <v>2921</v>
      </c>
      <c r="L2445" s="53">
        <v>2829</v>
      </c>
      <c r="M2445" s="63">
        <f t="shared" si="287"/>
        <v>4.3478260869565216E-2</v>
      </c>
      <c r="N2445" s="42" t="str">
        <f>IFERROR(VLOOKUP(C2445, マスタ!$E$2:$G$33, 3, TRUE), "")</f>
        <v>機械</v>
      </c>
      <c r="O2445" s="15" t="str">
        <f>IF(F2445 = "", "", TEXT( WORKDAY(TEXT(LEFT(F2445, FIND("(", F2445) - 1), "yyyy/mm/dd"), 1, マスタ!$A$2:$A$106), "yyyymmdd"))</f>
        <v>20171020</v>
      </c>
      <c r="P2445" s="16">
        <v>43028</v>
      </c>
      <c r="Q2445" s="56">
        <v>2927</v>
      </c>
      <c r="R2445" s="56">
        <v>2934</v>
      </c>
      <c r="S2445" s="56">
        <v>2851</v>
      </c>
      <c r="T2445" s="15" t="str">
        <f t="shared" si="288"/>
        <v>無</v>
      </c>
      <c r="U2445" s="15" t="str">
        <f t="shared" si="289"/>
        <v>有</v>
      </c>
      <c r="V2445" s="67">
        <f t="shared" si="290"/>
        <v>3.4281796366129047E-3</v>
      </c>
      <c r="W2445" s="17" t="s">
        <v>966</v>
      </c>
      <c r="X2445" s="46">
        <v>-29</v>
      </c>
      <c r="Y2445" s="71">
        <f t="shared" si="291"/>
        <v>-9.9417209461775808</v>
      </c>
      <c r="Z2445" s="72">
        <v>2927</v>
      </c>
      <c r="AA2445" s="72">
        <v>2927</v>
      </c>
      <c r="AB2445" s="72">
        <v>2861</v>
      </c>
      <c r="AC2445" s="72">
        <v>2884</v>
      </c>
      <c r="AD2445" s="72">
        <v>37600</v>
      </c>
      <c r="AE2445" s="72">
        <v>2882</v>
      </c>
      <c r="AF2445" s="72">
        <v>2891</v>
      </c>
      <c r="AG2445" s="72">
        <v>2881</v>
      </c>
      <c r="AH2445" s="72">
        <v>2882</v>
      </c>
      <c r="AI2445" s="72">
        <v>4300</v>
      </c>
      <c r="AJ2445" s="72">
        <v>2881</v>
      </c>
      <c r="AK2445" s="72">
        <v>2881</v>
      </c>
      <c r="AL2445" s="72">
        <v>2875</v>
      </c>
      <c r="AM2445" s="72">
        <v>2877</v>
      </c>
      <c r="AN2445" s="72">
        <v>3900</v>
      </c>
      <c r="AO2445" s="72">
        <v>2881</v>
      </c>
      <c r="AP2445" s="72">
        <v>2882</v>
      </c>
      <c r="AQ2445" s="72">
        <v>2876</v>
      </c>
      <c r="AR2445" s="72">
        <v>2876</v>
      </c>
      <c r="AS2445" s="72">
        <v>1600</v>
      </c>
      <c r="AT2445" s="72">
        <v>2882</v>
      </c>
      <c r="AU2445" s="72">
        <v>2891</v>
      </c>
      <c r="AV2445" s="72">
        <v>2880</v>
      </c>
      <c r="AW2445" s="72">
        <v>2882</v>
      </c>
      <c r="AX2445" s="72">
        <v>1500</v>
      </c>
      <c r="AY2445" s="72">
        <v>2882</v>
      </c>
      <c r="AZ2445" s="72">
        <v>2885</v>
      </c>
      <c r="BA2445" s="72">
        <v>2880</v>
      </c>
      <c r="BB2445" s="72">
        <v>2883</v>
      </c>
      <c r="BC2445" s="72">
        <v>1900</v>
      </c>
    </row>
    <row r="2446" spans="1:55" s="72" customFormat="1" ht="15">
      <c r="A2446" s="15" t="s">
        <v>18</v>
      </c>
      <c r="B2446" s="30">
        <v>43</v>
      </c>
      <c r="C2446" s="30">
        <v>3048</v>
      </c>
      <c r="D2446" s="10" t="s">
        <v>253</v>
      </c>
      <c r="E2446" s="15" t="s">
        <v>20</v>
      </c>
      <c r="F2446" s="15" t="s">
        <v>1316</v>
      </c>
      <c r="G2446" s="50">
        <v>1410</v>
      </c>
      <c r="H2446" s="50">
        <v>40</v>
      </c>
      <c r="I2446" s="58">
        <v>2.92E-2</v>
      </c>
      <c r="J2446" s="50">
        <v>1998200</v>
      </c>
      <c r="K2446" s="50">
        <v>1447</v>
      </c>
      <c r="L2446" s="53">
        <v>1379</v>
      </c>
      <c r="M2446" s="63">
        <f t="shared" si="287"/>
        <v>0.54411764705882348</v>
      </c>
      <c r="N2446" s="42" t="str">
        <f>IFERROR(VLOOKUP(C2446, マスタ!$E$2:$G$33, 3, TRUE), "")</f>
        <v>繊維製品</v>
      </c>
      <c r="O2446" s="15" t="str">
        <f>IF(F2446 = "", "", TEXT( WORKDAY(TEXT(LEFT(F2446, FIND("(", F2446) - 1), "yyyy/mm/dd"), 1, マスタ!$A$2:$A$106), "yyyymmdd"))</f>
        <v>20171020</v>
      </c>
      <c r="P2446" s="16">
        <v>43028</v>
      </c>
      <c r="Q2446" s="56">
        <v>1402</v>
      </c>
      <c r="R2446" s="56">
        <v>1426</v>
      </c>
      <c r="S2446" s="56">
        <v>1393</v>
      </c>
      <c r="T2446" s="15" t="str">
        <f t="shared" si="288"/>
        <v>有</v>
      </c>
      <c r="U2446" s="15" t="str">
        <f t="shared" si="289"/>
        <v>無</v>
      </c>
      <c r="V2446" s="67">
        <f t="shared" si="290"/>
        <v>-5.6737588652482351E-3</v>
      </c>
      <c r="W2446" s="17" t="s">
        <v>967</v>
      </c>
      <c r="X2446" s="46">
        <v>1</v>
      </c>
      <c r="Y2446" s="71">
        <f t="shared" si="291"/>
        <v>0.70921985815602839</v>
      </c>
      <c r="Z2446" s="72">
        <v>1402</v>
      </c>
      <c r="AA2446" s="72">
        <v>1407</v>
      </c>
      <c r="AB2446" s="72">
        <v>1394</v>
      </c>
      <c r="AC2446" s="72">
        <v>1395</v>
      </c>
      <c r="AD2446" s="72">
        <v>79000</v>
      </c>
      <c r="AE2446" s="72">
        <v>1393</v>
      </c>
      <c r="AF2446" s="72">
        <v>1405</v>
      </c>
      <c r="AG2446" s="72">
        <v>1393</v>
      </c>
      <c r="AH2446" s="72">
        <v>1402</v>
      </c>
      <c r="AI2446" s="72">
        <v>26400</v>
      </c>
      <c r="AJ2446" s="72">
        <v>1402</v>
      </c>
      <c r="AK2446" s="72">
        <v>1408</v>
      </c>
      <c r="AL2446" s="72">
        <v>1401</v>
      </c>
      <c r="AM2446" s="72">
        <v>1403</v>
      </c>
      <c r="AN2446" s="72">
        <v>16300</v>
      </c>
      <c r="AO2446" s="72">
        <v>1403</v>
      </c>
      <c r="AP2446" s="72">
        <v>1405</v>
      </c>
      <c r="AQ2446" s="72">
        <v>1401</v>
      </c>
      <c r="AR2446" s="72">
        <v>1402</v>
      </c>
      <c r="AS2446" s="72">
        <v>11500</v>
      </c>
      <c r="AT2446" s="72">
        <v>1401</v>
      </c>
      <c r="AU2446" s="72">
        <v>1403</v>
      </c>
      <c r="AV2446" s="72">
        <v>1399</v>
      </c>
      <c r="AW2446" s="72">
        <v>1403</v>
      </c>
      <c r="AX2446" s="72">
        <v>14700</v>
      </c>
      <c r="AY2446" s="72">
        <v>1403</v>
      </c>
      <c r="AZ2446" s="72">
        <v>1408</v>
      </c>
      <c r="BA2446" s="72">
        <v>1402</v>
      </c>
      <c r="BB2446" s="72">
        <v>1408</v>
      </c>
      <c r="BC2446" s="72">
        <v>20700</v>
      </c>
    </row>
    <row r="2447" spans="1:55" s="72" customFormat="1" ht="27">
      <c r="A2447" s="15" t="s">
        <v>18</v>
      </c>
      <c r="B2447" s="30">
        <v>44</v>
      </c>
      <c r="C2447" s="30">
        <v>3465</v>
      </c>
      <c r="D2447" s="10" t="s">
        <v>36</v>
      </c>
      <c r="E2447" s="15" t="s">
        <v>20</v>
      </c>
      <c r="F2447" s="15" t="s">
        <v>1316</v>
      </c>
      <c r="G2447" s="50">
        <v>2132</v>
      </c>
      <c r="H2447" s="50">
        <v>60</v>
      </c>
      <c r="I2447" s="58">
        <v>2.9000000000000001E-2</v>
      </c>
      <c r="J2447" s="50">
        <v>98500</v>
      </c>
      <c r="K2447" s="50">
        <v>2149</v>
      </c>
      <c r="L2447" s="53">
        <v>2047</v>
      </c>
      <c r="M2447" s="63">
        <f t="shared" si="287"/>
        <v>0.16666666666666666</v>
      </c>
      <c r="N2447" s="42" t="str">
        <f>IFERROR(VLOOKUP(C2447, マスタ!$E$2:$G$33, 3, TRUE), "")</f>
        <v>繊維製品</v>
      </c>
      <c r="O2447" s="15" t="str">
        <f>IF(F2447 = "", "", TEXT( WORKDAY(TEXT(LEFT(F2447, FIND("(", F2447) - 1), "yyyy/mm/dd"), 1, マスタ!$A$2:$A$106), "yyyymmdd"))</f>
        <v>20171020</v>
      </c>
      <c r="P2447" s="16">
        <v>43028</v>
      </c>
      <c r="Q2447" s="56">
        <v>2109</v>
      </c>
      <c r="R2447" s="56">
        <v>2159</v>
      </c>
      <c r="S2447" s="56">
        <v>2090</v>
      </c>
      <c r="T2447" s="15" t="str">
        <f t="shared" si="288"/>
        <v>有</v>
      </c>
      <c r="U2447" s="15" t="str">
        <f t="shared" si="289"/>
        <v>無</v>
      </c>
      <c r="V2447" s="67">
        <f t="shared" si="290"/>
        <v>-1.0787992495309595E-2</v>
      </c>
      <c r="W2447" s="17" t="s">
        <v>969</v>
      </c>
      <c r="X2447" s="46">
        <v>-17</v>
      </c>
      <c r="Y2447" s="71">
        <f t="shared" si="291"/>
        <v>-7.9737335834896808</v>
      </c>
      <c r="Z2447" s="72">
        <v>2109</v>
      </c>
      <c r="AA2447" s="72">
        <v>2113</v>
      </c>
      <c r="AB2447" s="72">
        <v>2105</v>
      </c>
      <c r="AC2447" s="72">
        <v>2111</v>
      </c>
      <c r="AD2447" s="72">
        <v>4300</v>
      </c>
      <c r="AE2447" s="72">
        <v>2106</v>
      </c>
      <c r="AF2447" s="72">
        <v>2108</v>
      </c>
      <c r="AG2447" s="72">
        <v>2102</v>
      </c>
      <c r="AH2447" s="72">
        <v>2108</v>
      </c>
      <c r="AI2447" s="72">
        <v>600</v>
      </c>
      <c r="AJ2447" s="72">
        <v>2106</v>
      </c>
      <c r="AK2447" s="72">
        <v>2109</v>
      </c>
      <c r="AL2447" s="72">
        <v>2096</v>
      </c>
      <c r="AM2447" s="72">
        <v>2096</v>
      </c>
      <c r="AN2447" s="72">
        <v>5800</v>
      </c>
      <c r="AO2447" s="72">
        <v>2093</v>
      </c>
      <c r="AP2447" s="72">
        <v>2093</v>
      </c>
      <c r="AQ2447" s="72">
        <v>2091</v>
      </c>
      <c r="AR2447" s="72">
        <v>2091</v>
      </c>
      <c r="AS2447" s="72">
        <v>500</v>
      </c>
      <c r="AT2447" s="72">
        <v>2090</v>
      </c>
      <c r="AU2447" s="72">
        <v>2098</v>
      </c>
      <c r="AV2447" s="72">
        <v>2090</v>
      </c>
      <c r="AW2447" s="72">
        <v>2092</v>
      </c>
      <c r="AX2447" s="72">
        <v>1500</v>
      </c>
      <c r="AY2447" s="72">
        <v>2095</v>
      </c>
      <c r="AZ2447" s="72">
        <v>2110</v>
      </c>
      <c r="BA2447" s="72">
        <v>2095</v>
      </c>
      <c r="BB2447" s="72">
        <v>2109</v>
      </c>
      <c r="BC2447" s="72">
        <v>1400</v>
      </c>
    </row>
    <row r="2448" spans="1:55" s="72" customFormat="1" ht="15">
      <c r="A2448" s="15" t="s">
        <v>18</v>
      </c>
      <c r="B2448" s="30">
        <v>45</v>
      </c>
      <c r="C2448" s="30">
        <v>6630</v>
      </c>
      <c r="D2448" s="10" t="s">
        <v>263</v>
      </c>
      <c r="E2448" s="15" t="s">
        <v>20</v>
      </c>
      <c r="F2448" s="15" t="s">
        <v>1316</v>
      </c>
      <c r="G2448" s="50">
        <v>13860</v>
      </c>
      <c r="H2448" s="50">
        <v>390</v>
      </c>
      <c r="I2448" s="58">
        <v>2.9000000000000001E-2</v>
      </c>
      <c r="J2448" s="50">
        <v>191800</v>
      </c>
      <c r="K2448" s="50">
        <v>13930</v>
      </c>
      <c r="L2448" s="53">
        <v>13570</v>
      </c>
      <c r="M2448" s="63">
        <f t="shared" si="287"/>
        <v>0.19444444444444445</v>
      </c>
      <c r="N2448" s="42" t="str">
        <f>IFERROR(VLOOKUP(C2448, マスタ!$E$2:$G$33, 3, TRUE), "")</f>
        <v>電気</v>
      </c>
      <c r="O2448" s="15" t="str">
        <f>IF(F2448 = "", "", TEXT( WORKDAY(TEXT(LEFT(F2448, FIND("(", F2448) - 1), "yyyy/mm/dd"), 1, マスタ!$A$2:$A$106), "yyyymmdd"))</f>
        <v>20171020</v>
      </c>
      <c r="P2448" s="16">
        <v>43028</v>
      </c>
      <c r="Q2448" s="56">
        <v>13700</v>
      </c>
      <c r="R2448" s="56">
        <v>13860</v>
      </c>
      <c r="S2448" s="56">
        <v>13420</v>
      </c>
      <c r="T2448" s="15" t="str">
        <f t="shared" si="288"/>
        <v>有</v>
      </c>
      <c r="U2448" s="15" t="str">
        <f t="shared" si="289"/>
        <v>有</v>
      </c>
      <c r="V2448" s="67">
        <f t="shared" si="290"/>
        <v>-1.1544011544011523E-2</v>
      </c>
      <c r="W2448" s="17" t="s">
        <v>967</v>
      </c>
      <c r="X2448" s="46">
        <v>70</v>
      </c>
      <c r="Y2448" s="71">
        <f t="shared" si="291"/>
        <v>5.0505050505050511</v>
      </c>
      <c r="Z2448" s="72">
        <v>13700</v>
      </c>
      <c r="AA2448" s="72">
        <v>13840</v>
      </c>
      <c r="AB2448" s="72">
        <v>13620</v>
      </c>
      <c r="AC2448" s="72">
        <v>13700</v>
      </c>
      <c r="AD2448" s="72">
        <v>14800</v>
      </c>
      <c r="AE2448" s="72">
        <v>13710</v>
      </c>
      <c r="AF2448" s="72">
        <v>13840</v>
      </c>
      <c r="AG2448" s="72">
        <v>13710</v>
      </c>
      <c r="AH2448" s="72">
        <v>13820</v>
      </c>
      <c r="AI2448" s="72">
        <v>3100</v>
      </c>
      <c r="AJ2448" s="72">
        <v>13820</v>
      </c>
      <c r="AK2448" s="72">
        <v>13860</v>
      </c>
      <c r="AL2448" s="72">
        <v>13730</v>
      </c>
      <c r="AM2448" s="72">
        <v>13760</v>
      </c>
      <c r="AN2448" s="72">
        <v>3700</v>
      </c>
      <c r="AO2448" s="72">
        <v>13760</v>
      </c>
      <c r="AP2448" s="72">
        <v>13830</v>
      </c>
      <c r="AQ2448" s="72">
        <v>13750</v>
      </c>
      <c r="AR2448" s="72">
        <v>13830</v>
      </c>
      <c r="AS2448" s="72">
        <v>2500</v>
      </c>
      <c r="AT2448" s="72">
        <v>13820</v>
      </c>
      <c r="AU2448" s="72">
        <v>13820</v>
      </c>
      <c r="AV2448" s="72">
        <v>13770</v>
      </c>
      <c r="AW2448" s="72">
        <v>13770</v>
      </c>
      <c r="AX2448" s="72">
        <v>1300</v>
      </c>
      <c r="AY2448" s="72">
        <v>13770</v>
      </c>
      <c r="AZ2448" s="72">
        <v>13790</v>
      </c>
      <c r="BA2448" s="72">
        <v>13730</v>
      </c>
      <c r="BB2448" s="72">
        <v>13750</v>
      </c>
      <c r="BC2448" s="72">
        <v>1600</v>
      </c>
    </row>
    <row r="2449" spans="1:55" s="72" customFormat="1" ht="15">
      <c r="A2449" s="15" t="s">
        <v>18</v>
      </c>
      <c r="B2449" s="30">
        <v>46</v>
      </c>
      <c r="C2449" s="30">
        <v>9428</v>
      </c>
      <c r="D2449" s="10" t="s">
        <v>1150</v>
      </c>
      <c r="E2449" s="15" t="s">
        <v>20</v>
      </c>
      <c r="F2449" s="15" t="s">
        <v>1316</v>
      </c>
      <c r="G2449" s="50">
        <v>1431</v>
      </c>
      <c r="H2449" s="50">
        <v>38</v>
      </c>
      <c r="I2449" s="58">
        <v>2.7300000000000001E-2</v>
      </c>
      <c r="J2449" s="50">
        <v>290500</v>
      </c>
      <c r="K2449" s="50">
        <v>1600</v>
      </c>
      <c r="L2449" s="53">
        <v>1389</v>
      </c>
      <c r="M2449" s="63">
        <f t="shared" si="287"/>
        <v>0.80094786729857825</v>
      </c>
      <c r="N2449" s="42" t="str">
        <f>IFERROR(VLOOKUP(C2449, マスタ!$E$2:$G$33, 3, TRUE), "")</f>
        <v>情報通信</v>
      </c>
      <c r="O2449" s="15" t="str">
        <f>IF(F2449 = "", "", TEXT( WORKDAY(TEXT(LEFT(F2449, FIND("(", F2449) - 1), "yyyy/mm/dd"), 1, マスタ!$A$2:$A$106), "yyyymmdd"))</f>
        <v>20171020</v>
      </c>
      <c r="P2449" s="16">
        <v>43028</v>
      </c>
      <c r="Q2449" s="56">
        <v>1395</v>
      </c>
      <c r="R2449" s="56">
        <v>1410</v>
      </c>
      <c r="S2449" s="56">
        <v>1354</v>
      </c>
      <c r="T2449" s="15" t="str">
        <f t="shared" si="288"/>
        <v>有</v>
      </c>
      <c r="U2449" s="15" t="str">
        <f t="shared" si="289"/>
        <v>有</v>
      </c>
      <c r="V2449" s="67">
        <f t="shared" si="290"/>
        <v>-2.515723270440251E-2</v>
      </c>
      <c r="W2449" s="17" t="s">
        <v>966</v>
      </c>
      <c r="X2449" s="46">
        <v>-14</v>
      </c>
      <c r="Y2449" s="71">
        <f t="shared" si="291"/>
        <v>-9.7833682739343111</v>
      </c>
      <c r="Z2449" s="72">
        <v>1395</v>
      </c>
      <c r="AA2449" s="72">
        <v>1398</v>
      </c>
      <c r="AB2449" s="72">
        <v>1382</v>
      </c>
      <c r="AC2449" s="72">
        <v>1382</v>
      </c>
      <c r="AD2449" s="72">
        <v>17800</v>
      </c>
      <c r="AE2449" s="72">
        <v>1382</v>
      </c>
      <c r="AF2449" s="72">
        <v>1398</v>
      </c>
      <c r="AG2449" s="72">
        <v>1370</v>
      </c>
      <c r="AH2449" s="72">
        <v>1387</v>
      </c>
      <c r="AI2449" s="72">
        <v>11300</v>
      </c>
      <c r="AJ2449" s="72">
        <v>1386</v>
      </c>
      <c r="AK2449" s="72">
        <v>1386</v>
      </c>
      <c r="AL2449" s="72">
        <v>1360</v>
      </c>
      <c r="AM2449" s="72">
        <v>1361</v>
      </c>
      <c r="AN2449" s="72">
        <v>12500</v>
      </c>
      <c r="AO2449" s="72">
        <v>1359</v>
      </c>
      <c r="AP2449" s="72">
        <v>1365</v>
      </c>
      <c r="AQ2449" s="72">
        <v>1354</v>
      </c>
      <c r="AR2449" s="72">
        <v>1363</v>
      </c>
      <c r="AS2449" s="72">
        <v>5300</v>
      </c>
      <c r="AT2449" s="72">
        <v>1357</v>
      </c>
      <c r="AU2449" s="72">
        <v>1374</v>
      </c>
      <c r="AV2449" s="72">
        <v>1354</v>
      </c>
      <c r="AW2449" s="72">
        <v>1373</v>
      </c>
      <c r="AX2449" s="72">
        <v>9200</v>
      </c>
      <c r="AY2449" s="72">
        <v>1373</v>
      </c>
      <c r="AZ2449" s="72">
        <v>1376</v>
      </c>
      <c r="BA2449" s="72">
        <v>1366</v>
      </c>
      <c r="BB2449" s="72">
        <v>1370</v>
      </c>
      <c r="BC2449" s="72">
        <v>2600</v>
      </c>
    </row>
    <row r="2450" spans="1:55" s="72" customFormat="1" ht="15">
      <c r="A2450" s="15" t="s">
        <v>18</v>
      </c>
      <c r="B2450" s="30">
        <v>48</v>
      </c>
      <c r="C2450" s="30">
        <v>9435</v>
      </c>
      <c r="D2450" s="10" t="s">
        <v>1319</v>
      </c>
      <c r="E2450" s="15" t="s">
        <v>20</v>
      </c>
      <c r="F2450" s="15" t="s">
        <v>1316</v>
      </c>
      <c r="G2450" s="50">
        <v>14130</v>
      </c>
      <c r="H2450" s="50">
        <v>370</v>
      </c>
      <c r="I2450" s="58">
        <v>2.69E-2</v>
      </c>
      <c r="J2450" s="50">
        <v>98600</v>
      </c>
      <c r="K2450" s="50">
        <v>14150</v>
      </c>
      <c r="L2450" s="53">
        <v>13800</v>
      </c>
      <c r="M2450" s="63">
        <f t="shared" si="287"/>
        <v>5.7142857142857141E-2</v>
      </c>
      <c r="N2450" s="42" t="str">
        <f>IFERROR(VLOOKUP(C2450, マスタ!$E$2:$G$33, 3, TRUE), "")</f>
        <v>情報通信</v>
      </c>
      <c r="O2450" s="15" t="str">
        <f>IF(F2450 = "", "", TEXT( WORKDAY(TEXT(LEFT(F2450, FIND("(", F2450) - 1), "yyyy/mm/dd"), 1, マスタ!$A$2:$A$106), "yyyymmdd"))</f>
        <v>20171020</v>
      </c>
      <c r="P2450" s="16">
        <v>43028</v>
      </c>
      <c r="Q2450" s="56">
        <v>14250</v>
      </c>
      <c r="R2450" s="56">
        <v>14750</v>
      </c>
      <c r="S2450" s="56">
        <v>14240</v>
      </c>
      <c r="T2450" s="15" t="str">
        <f t="shared" si="288"/>
        <v>有</v>
      </c>
      <c r="U2450" s="15" t="str">
        <f t="shared" si="289"/>
        <v>無</v>
      </c>
      <c r="V2450" s="67">
        <f t="shared" si="290"/>
        <v>8.4925690021231404E-3</v>
      </c>
      <c r="W2450" s="17" t="s">
        <v>967</v>
      </c>
      <c r="X2450" s="46">
        <v>130</v>
      </c>
      <c r="Y2450" s="71">
        <f t="shared" si="291"/>
        <v>9.200283085633405</v>
      </c>
      <c r="Z2450" s="72">
        <v>14250</v>
      </c>
      <c r="AA2450" s="72">
        <v>14330</v>
      </c>
      <c r="AB2450" s="72">
        <v>14240</v>
      </c>
      <c r="AC2450" s="72">
        <v>14300</v>
      </c>
      <c r="AD2450" s="72">
        <v>14900</v>
      </c>
      <c r="AE2450" s="72">
        <v>14300</v>
      </c>
      <c r="AF2450" s="72">
        <v>14340</v>
      </c>
      <c r="AG2450" s="72">
        <v>14300</v>
      </c>
      <c r="AH2450" s="72">
        <v>14330</v>
      </c>
      <c r="AI2450" s="72">
        <v>1300</v>
      </c>
      <c r="AJ2450" s="72">
        <v>14320</v>
      </c>
      <c r="AK2450" s="72">
        <v>14360</v>
      </c>
      <c r="AL2450" s="72">
        <v>14300</v>
      </c>
      <c r="AM2450" s="72">
        <v>14360</v>
      </c>
      <c r="AN2450" s="72">
        <v>2000</v>
      </c>
      <c r="AO2450" s="72">
        <v>14370</v>
      </c>
      <c r="AP2450" s="72">
        <v>14400</v>
      </c>
      <c r="AQ2450" s="72">
        <v>14370</v>
      </c>
      <c r="AR2450" s="72">
        <v>14390</v>
      </c>
      <c r="AS2450" s="72">
        <v>2800</v>
      </c>
      <c r="AT2450" s="72">
        <v>14390</v>
      </c>
      <c r="AU2450" s="72">
        <v>14400</v>
      </c>
      <c r="AV2450" s="72">
        <v>14380</v>
      </c>
      <c r="AW2450" s="72">
        <v>14380</v>
      </c>
      <c r="AX2450" s="72">
        <v>300</v>
      </c>
      <c r="AY2450" s="72">
        <v>14380</v>
      </c>
      <c r="AZ2450" s="72">
        <v>14390</v>
      </c>
      <c r="BA2450" s="72">
        <v>14370</v>
      </c>
      <c r="BB2450" s="72">
        <v>14390</v>
      </c>
      <c r="BC2450" s="72">
        <v>1400</v>
      </c>
    </row>
    <row r="2451" spans="1:55" s="72" customFormat="1" ht="15">
      <c r="A2451" s="15" t="s">
        <v>18</v>
      </c>
      <c r="B2451" s="30">
        <v>49</v>
      </c>
      <c r="C2451" s="30">
        <v>7729</v>
      </c>
      <c r="D2451" s="10" t="s">
        <v>1320</v>
      </c>
      <c r="E2451" s="15" t="s">
        <v>20</v>
      </c>
      <c r="F2451" s="15" t="s">
        <v>1316</v>
      </c>
      <c r="G2451" s="50">
        <v>4030</v>
      </c>
      <c r="H2451" s="50">
        <v>105</v>
      </c>
      <c r="I2451" s="58">
        <v>2.6800000000000001E-2</v>
      </c>
      <c r="J2451" s="50">
        <v>227500</v>
      </c>
      <c r="K2451" s="50">
        <v>4050</v>
      </c>
      <c r="L2451" s="53">
        <v>3940</v>
      </c>
      <c r="M2451" s="63">
        <f t="shared" si="287"/>
        <v>0.18181818181818182</v>
      </c>
      <c r="N2451" s="42" t="str">
        <f>IFERROR(VLOOKUP(C2451, マスタ!$E$2:$G$33, 3, TRUE), "")</f>
        <v>精密機械</v>
      </c>
      <c r="O2451" s="15" t="str">
        <f>IF(F2451 = "", "", TEXT( WORKDAY(TEXT(LEFT(F2451, FIND("(", F2451) - 1), "yyyy/mm/dd"), 1, マスタ!$A$2:$A$106), "yyyymmdd"))</f>
        <v>20171020</v>
      </c>
      <c r="P2451" s="16">
        <v>43028</v>
      </c>
      <c r="Q2451" s="56">
        <v>4015</v>
      </c>
      <c r="R2451" s="56">
        <v>4100</v>
      </c>
      <c r="S2451" s="56">
        <v>4015</v>
      </c>
      <c r="T2451" s="15" t="str">
        <f t="shared" si="288"/>
        <v>有</v>
      </c>
      <c r="U2451" s="15" t="str">
        <f t="shared" si="289"/>
        <v>無</v>
      </c>
      <c r="V2451" s="67">
        <f t="shared" si="290"/>
        <v>-3.7220843672456372E-3</v>
      </c>
      <c r="W2451" s="17" t="s">
        <v>967</v>
      </c>
      <c r="X2451" s="46">
        <v>10</v>
      </c>
      <c r="Y2451" s="71">
        <f t="shared" si="291"/>
        <v>2.4813895781637716</v>
      </c>
      <c r="Z2451" s="72">
        <v>4015</v>
      </c>
      <c r="AA2451" s="72">
        <v>4040</v>
      </c>
      <c r="AB2451" s="72">
        <v>4015</v>
      </c>
      <c r="AC2451" s="72">
        <v>4035</v>
      </c>
      <c r="AD2451" s="72">
        <v>10600</v>
      </c>
      <c r="AE2451" s="72">
        <v>4035</v>
      </c>
      <c r="AF2451" s="72">
        <v>4040</v>
      </c>
      <c r="AG2451" s="72">
        <v>4035</v>
      </c>
      <c r="AH2451" s="72">
        <v>4040</v>
      </c>
      <c r="AI2451" s="72">
        <v>2300</v>
      </c>
      <c r="AJ2451" s="72">
        <v>4035</v>
      </c>
      <c r="AK2451" s="72">
        <v>4035</v>
      </c>
      <c r="AL2451" s="72">
        <v>4020</v>
      </c>
      <c r="AM2451" s="72">
        <v>4020</v>
      </c>
      <c r="AN2451" s="72">
        <v>3200</v>
      </c>
      <c r="AO2451" s="72">
        <v>4025</v>
      </c>
      <c r="AP2451" s="72">
        <v>4025</v>
      </c>
      <c r="AQ2451" s="72">
        <v>4015</v>
      </c>
      <c r="AR2451" s="72">
        <v>4015</v>
      </c>
      <c r="AS2451" s="72">
        <v>3300</v>
      </c>
      <c r="AT2451" s="72">
        <v>4020</v>
      </c>
      <c r="AU2451" s="72">
        <v>4025</v>
      </c>
      <c r="AV2451" s="72">
        <v>4020</v>
      </c>
      <c r="AW2451" s="72">
        <v>4025</v>
      </c>
      <c r="AX2451" s="72">
        <v>1300</v>
      </c>
      <c r="AY2451" s="72">
        <v>4025</v>
      </c>
      <c r="AZ2451" s="72">
        <v>4025</v>
      </c>
      <c r="BA2451" s="72">
        <v>4025</v>
      </c>
      <c r="BB2451" s="72">
        <v>4025</v>
      </c>
      <c r="BC2451" s="72">
        <v>100</v>
      </c>
    </row>
    <row r="2452" spans="1:55" s="72" customFormat="1" ht="15">
      <c r="A2452" s="15" t="s">
        <v>18</v>
      </c>
      <c r="B2452" s="30">
        <v>50</v>
      </c>
      <c r="C2452" s="30">
        <v>8940</v>
      </c>
      <c r="D2452" s="10" t="s">
        <v>1293</v>
      </c>
      <c r="E2452" s="15" t="s">
        <v>20</v>
      </c>
      <c r="F2452" s="15" t="s">
        <v>1316</v>
      </c>
      <c r="G2452" s="50">
        <v>1017</v>
      </c>
      <c r="H2452" s="50">
        <v>26</v>
      </c>
      <c r="I2452" s="58">
        <v>2.6200000000000001E-2</v>
      </c>
      <c r="J2452" s="50">
        <v>57200</v>
      </c>
      <c r="K2452" s="50">
        <v>1020</v>
      </c>
      <c r="L2452" s="53">
        <v>992</v>
      </c>
      <c r="M2452" s="63">
        <f t="shared" si="287"/>
        <v>0.10714285714285714</v>
      </c>
      <c r="N2452" s="42" t="str">
        <f>IFERROR(VLOOKUP(C2452, マスタ!$E$2:$G$33, 3, TRUE), "")</f>
        <v>不動産</v>
      </c>
      <c r="O2452" s="15" t="str">
        <f>IF(F2452 = "", "", TEXT( WORKDAY(TEXT(LEFT(F2452, FIND("(", F2452) - 1), "yyyy/mm/dd"), 1, マスタ!$A$2:$A$106), "yyyymmdd"))</f>
        <v>20171020</v>
      </c>
      <c r="P2452" s="16">
        <v>43028</v>
      </c>
      <c r="Q2452" s="56">
        <v>1008</v>
      </c>
      <c r="R2452" s="56">
        <v>1029</v>
      </c>
      <c r="S2452" s="56">
        <v>1008</v>
      </c>
      <c r="T2452" s="15" t="str">
        <f t="shared" si="288"/>
        <v>有</v>
      </c>
      <c r="U2452" s="15" t="str">
        <f t="shared" si="289"/>
        <v>無</v>
      </c>
      <c r="V2452" s="67">
        <f t="shared" si="290"/>
        <v>-8.8495575221239076E-3</v>
      </c>
      <c r="W2452" s="17" t="s">
        <v>967</v>
      </c>
      <c r="X2452" s="46">
        <v>16</v>
      </c>
      <c r="Y2452" s="71">
        <f t="shared" si="291"/>
        <v>15.732546705998034</v>
      </c>
      <c r="Z2452" s="72">
        <v>1008</v>
      </c>
      <c r="AA2452" s="72">
        <v>1011</v>
      </c>
      <c r="AB2452" s="72">
        <v>1008</v>
      </c>
      <c r="AC2452" s="72">
        <v>1011</v>
      </c>
      <c r="AD2452" s="72">
        <v>13800</v>
      </c>
      <c r="AE2452" s="72">
        <v>1010</v>
      </c>
      <c r="AF2452" s="72">
        <v>1010</v>
      </c>
      <c r="AG2452" s="72">
        <v>1010</v>
      </c>
      <c r="AH2452" s="72">
        <v>1010</v>
      </c>
      <c r="AI2452" s="72">
        <v>600</v>
      </c>
      <c r="AJ2452" s="72">
        <v>1011</v>
      </c>
      <c r="AK2452" s="72">
        <v>1015</v>
      </c>
      <c r="AL2452" s="72">
        <v>1011</v>
      </c>
      <c r="AM2452" s="72">
        <v>1015</v>
      </c>
      <c r="AN2452" s="72">
        <v>400</v>
      </c>
      <c r="AO2452" s="72">
        <v>1015</v>
      </c>
      <c r="AP2452" s="72">
        <v>1017</v>
      </c>
      <c r="AQ2452" s="72">
        <v>1015</v>
      </c>
      <c r="AR2452" s="72">
        <v>1017</v>
      </c>
      <c r="AS2452" s="72">
        <v>500</v>
      </c>
      <c r="AT2452" s="72">
        <v>1017</v>
      </c>
      <c r="AU2452" s="72">
        <v>1024</v>
      </c>
      <c r="AV2452" s="72">
        <v>1017</v>
      </c>
      <c r="AW2452" s="72">
        <v>1024</v>
      </c>
      <c r="AX2452" s="72">
        <v>3900</v>
      </c>
      <c r="AY2452" s="72">
        <v>1025</v>
      </c>
      <c r="AZ2452" s="72">
        <v>1025</v>
      </c>
      <c r="BA2452" s="72">
        <v>1020</v>
      </c>
      <c r="BB2452" s="72">
        <v>1020</v>
      </c>
      <c r="BC2452" s="72">
        <v>3100</v>
      </c>
    </row>
    <row r="2453" spans="1:55" s="72" customFormat="1" ht="15">
      <c r="A2453" s="15" t="s">
        <v>18</v>
      </c>
      <c r="B2453" s="30">
        <v>1</v>
      </c>
      <c r="C2453" s="30">
        <v>3667</v>
      </c>
      <c r="D2453" s="10" t="s">
        <v>28</v>
      </c>
      <c r="E2453" s="15" t="s">
        <v>20</v>
      </c>
      <c r="F2453" s="15" t="s">
        <v>1321</v>
      </c>
      <c r="G2453" s="50">
        <v>2506</v>
      </c>
      <c r="H2453" s="50">
        <v>396</v>
      </c>
      <c r="I2453" s="58">
        <v>0.18770000000000001</v>
      </c>
      <c r="J2453" s="50">
        <v>22243900</v>
      </c>
      <c r="K2453" s="50">
        <v>2606</v>
      </c>
      <c r="L2453" s="53">
        <v>2150</v>
      </c>
      <c r="M2453" s="63">
        <f t="shared" si="287"/>
        <v>0.21929824561403508</v>
      </c>
      <c r="N2453" s="42" t="str">
        <f>IFERROR(VLOOKUP(C2453, マスタ!$E$2:$G$33, 3, TRUE), "")</f>
        <v>36</v>
      </c>
      <c r="O2453" s="15" t="str">
        <f>IF(F2453 = "", "", TEXT( WORKDAY(TEXT(LEFT(F2453, FIND("(", F2453) - 1), "yyyy/mm/dd"), 1, マスタ!$A$2:$A$106), "yyyymmdd"))</f>
        <v>20171023</v>
      </c>
      <c r="P2453" s="16">
        <v>43031</v>
      </c>
      <c r="Q2453" s="56">
        <v>2406</v>
      </c>
      <c r="R2453" s="56">
        <v>2938</v>
      </c>
      <c r="S2453" s="56">
        <v>2374</v>
      </c>
      <c r="T2453" s="15" t="str">
        <f t="shared" si="288"/>
        <v>有</v>
      </c>
      <c r="U2453" s="15" t="str">
        <f t="shared" si="289"/>
        <v>有</v>
      </c>
      <c r="V2453" s="67">
        <f t="shared" si="290"/>
        <v>-3.9904229848363948E-2</v>
      </c>
      <c r="W2453" s="17" t="s">
        <v>966</v>
      </c>
      <c r="X2453" s="46">
        <v>-25</v>
      </c>
      <c r="Y2453" s="71">
        <f t="shared" si="291"/>
        <v>-9.9760574620909814</v>
      </c>
      <c r="Z2453" s="72">
        <v>2406</v>
      </c>
      <c r="AA2453" s="72">
        <v>2440</v>
      </c>
      <c r="AB2453" s="72">
        <v>2374</v>
      </c>
      <c r="AC2453" s="72">
        <v>2411</v>
      </c>
      <c r="AD2453" s="72">
        <v>1074600</v>
      </c>
      <c r="AE2453" s="72">
        <v>2412</v>
      </c>
      <c r="AF2453" s="72">
        <v>2450</v>
      </c>
      <c r="AG2453" s="72">
        <v>2382</v>
      </c>
      <c r="AH2453" s="72">
        <v>2444</v>
      </c>
      <c r="AI2453" s="72">
        <v>607800</v>
      </c>
      <c r="AJ2453" s="72">
        <v>2441</v>
      </c>
      <c r="AK2453" s="72">
        <v>2454</v>
      </c>
      <c r="AL2453" s="72">
        <v>2412</v>
      </c>
      <c r="AM2453" s="72">
        <v>2445</v>
      </c>
      <c r="AN2453" s="72">
        <v>474300</v>
      </c>
      <c r="AO2453" s="72">
        <v>2448</v>
      </c>
      <c r="AP2453" s="72">
        <v>2486</v>
      </c>
      <c r="AQ2453" s="72">
        <v>2416</v>
      </c>
      <c r="AR2453" s="72">
        <v>2469</v>
      </c>
      <c r="AS2453" s="72">
        <v>414400</v>
      </c>
      <c r="AT2453" s="72">
        <v>2466</v>
      </c>
      <c r="AU2453" s="72">
        <v>2493</v>
      </c>
      <c r="AV2453" s="72">
        <v>2446</v>
      </c>
      <c r="AW2453" s="72">
        <v>2477</v>
      </c>
      <c r="AX2453" s="72">
        <v>311900</v>
      </c>
      <c r="AY2453" s="72">
        <v>2476</v>
      </c>
      <c r="AZ2453" s="72">
        <v>2498</v>
      </c>
      <c r="BA2453" s="72">
        <v>2464</v>
      </c>
      <c r="BB2453" s="72">
        <v>2490</v>
      </c>
      <c r="BC2453" s="72">
        <v>393000</v>
      </c>
    </row>
    <row r="2454" spans="1:55" s="72" customFormat="1" ht="15">
      <c r="A2454" s="15" t="s">
        <v>18</v>
      </c>
      <c r="B2454" s="30">
        <v>2</v>
      </c>
      <c r="C2454" s="30">
        <v>4728</v>
      </c>
      <c r="D2454" s="10" t="s">
        <v>19</v>
      </c>
      <c r="E2454" s="15" t="s">
        <v>20</v>
      </c>
      <c r="F2454" s="15" t="s">
        <v>1321</v>
      </c>
      <c r="G2454" s="50">
        <v>2622</v>
      </c>
      <c r="H2454" s="50">
        <v>319</v>
      </c>
      <c r="I2454" s="58">
        <v>0.13850000000000001</v>
      </c>
      <c r="J2454" s="50">
        <v>1323400</v>
      </c>
      <c r="K2454" s="50">
        <v>2725</v>
      </c>
      <c r="L2454" s="53">
        <v>2333</v>
      </c>
      <c r="M2454" s="63">
        <f t="shared" si="287"/>
        <v>0.26275510204081631</v>
      </c>
      <c r="N2454" s="42" t="str">
        <f>IFERROR(VLOOKUP(C2454, マスタ!$E$2:$G$33, 3, TRUE), "")</f>
        <v>化学・医薬品</v>
      </c>
      <c r="O2454" s="15" t="str">
        <f>IF(F2454 = "", "", TEXT( WORKDAY(TEXT(LEFT(F2454, FIND("(", F2454) - 1), "yyyy/mm/dd"), 1, マスタ!$A$2:$A$106), "yyyymmdd"))</f>
        <v>20171023</v>
      </c>
      <c r="P2454" s="16">
        <v>43031</v>
      </c>
      <c r="Q2454" s="56">
        <v>2655</v>
      </c>
      <c r="R2454" s="56">
        <v>2694</v>
      </c>
      <c r="S2454" s="56">
        <v>2488</v>
      </c>
      <c r="T2454" s="15" t="str">
        <f t="shared" si="288"/>
        <v>有</v>
      </c>
      <c r="U2454" s="15" t="str">
        <f t="shared" si="289"/>
        <v>有</v>
      </c>
      <c r="V2454" s="67">
        <f t="shared" si="290"/>
        <v>1.2585812356979309E-2</v>
      </c>
      <c r="W2454" s="17" t="s">
        <v>966</v>
      </c>
      <c r="X2454" s="46">
        <v>-26</v>
      </c>
      <c r="Y2454" s="71">
        <f t="shared" si="291"/>
        <v>-9.9160945842868031</v>
      </c>
      <c r="Z2454" s="72">
        <v>2655</v>
      </c>
      <c r="AA2454" s="72">
        <v>2694</v>
      </c>
      <c r="AB2454" s="72">
        <v>2629</v>
      </c>
      <c r="AC2454" s="72">
        <v>2658</v>
      </c>
      <c r="AD2454" s="72">
        <v>77500</v>
      </c>
      <c r="AE2454" s="72">
        <v>2651</v>
      </c>
      <c r="AF2454" s="72">
        <v>2660</v>
      </c>
      <c r="AG2454" s="72">
        <v>2632</v>
      </c>
      <c r="AH2454" s="72">
        <v>2635</v>
      </c>
      <c r="AI2454" s="72">
        <v>12200</v>
      </c>
      <c r="AJ2454" s="72">
        <v>2635</v>
      </c>
      <c r="AK2454" s="72">
        <v>2636</v>
      </c>
      <c r="AL2454" s="72">
        <v>2573</v>
      </c>
      <c r="AM2454" s="72">
        <v>2573</v>
      </c>
      <c r="AN2454" s="72">
        <v>28000</v>
      </c>
      <c r="AO2454" s="72">
        <v>2576</v>
      </c>
      <c r="AP2454" s="72">
        <v>2583</v>
      </c>
      <c r="AQ2454" s="72">
        <v>2551</v>
      </c>
      <c r="AR2454" s="72">
        <v>2573</v>
      </c>
      <c r="AS2454" s="72">
        <v>22400</v>
      </c>
      <c r="AT2454" s="72">
        <v>2566</v>
      </c>
      <c r="AU2454" s="72">
        <v>2600</v>
      </c>
      <c r="AV2454" s="72">
        <v>2561</v>
      </c>
      <c r="AW2454" s="72">
        <v>2600</v>
      </c>
      <c r="AX2454" s="72">
        <v>7400</v>
      </c>
      <c r="AY2454" s="72">
        <v>2600</v>
      </c>
      <c r="AZ2454" s="72">
        <v>2610</v>
      </c>
      <c r="BA2454" s="72">
        <v>2570</v>
      </c>
      <c r="BB2454" s="72">
        <v>2570</v>
      </c>
      <c r="BC2454" s="72">
        <v>13900</v>
      </c>
    </row>
    <row r="2455" spans="1:55" s="72" customFormat="1" ht="27">
      <c r="A2455" s="15" t="s">
        <v>18</v>
      </c>
      <c r="B2455" s="30">
        <v>5</v>
      </c>
      <c r="C2455" s="30">
        <v>7518</v>
      </c>
      <c r="D2455" s="10" t="s">
        <v>60</v>
      </c>
      <c r="E2455" s="15" t="s">
        <v>20</v>
      </c>
      <c r="F2455" s="15" t="s">
        <v>1321</v>
      </c>
      <c r="G2455" s="50">
        <v>1305</v>
      </c>
      <c r="H2455" s="50">
        <v>96</v>
      </c>
      <c r="I2455" s="58">
        <v>7.9399999999999998E-2</v>
      </c>
      <c r="J2455" s="50">
        <v>5135300</v>
      </c>
      <c r="K2455" s="50">
        <v>1320</v>
      </c>
      <c r="L2455" s="53">
        <v>1253</v>
      </c>
      <c r="M2455" s="63">
        <f t="shared" si="287"/>
        <v>0.22388059701492538</v>
      </c>
      <c r="N2455" s="42" t="str">
        <f>IFERROR(VLOOKUP(C2455, マスタ!$E$2:$G$33, 3, TRUE), "")</f>
        <v>75</v>
      </c>
      <c r="O2455" s="15" t="str">
        <f>IF(F2455 = "", "", TEXT( WORKDAY(TEXT(LEFT(F2455, FIND("(", F2455) - 1), "yyyy/mm/dd"), 1, マスタ!$A$2:$A$106), "yyyymmdd"))</f>
        <v>20171023</v>
      </c>
      <c r="P2455" s="16">
        <v>43031</v>
      </c>
      <c r="Q2455" s="56">
        <v>1360</v>
      </c>
      <c r="R2455" s="56">
        <v>1420</v>
      </c>
      <c r="S2455" s="56">
        <v>1353</v>
      </c>
      <c r="T2455" s="15" t="str">
        <f t="shared" si="288"/>
        <v>有</v>
      </c>
      <c r="U2455" s="15" t="str">
        <f t="shared" si="289"/>
        <v>無</v>
      </c>
      <c r="V2455" s="67">
        <f t="shared" si="290"/>
        <v>4.2145593869731712E-2</v>
      </c>
      <c r="W2455" s="17" t="s">
        <v>968</v>
      </c>
      <c r="X2455" s="46">
        <v>26</v>
      </c>
      <c r="Y2455" s="71">
        <f t="shared" si="291"/>
        <v>19.92337164750958</v>
      </c>
      <c r="Z2455" s="72">
        <v>1360</v>
      </c>
      <c r="AA2455" s="72">
        <v>1368</v>
      </c>
      <c r="AB2455" s="72">
        <v>1353</v>
      </c>
      <c r="AC2455" s="72">
        <v>1360</v>
      </c>
      <c r="AD2455" s="72">
        <v>437300</v>
      </c>
      <c r="AE2455" s="72">
        <v>1360</v>
      </c>
      <c r="AF2455" s="72">
        <v>1367</v>
      </c>
      <c r="AG2455" s="72">
        <v>1356</v>
      </c>
      <c r="AH2455" s="72">
        <v>1367</v>
      </c>
      <c r="AI2455" s="72">
        <v>235800</v>
      </c>
      <c r="AJ2455" s="72">
        <v>1368</v>
      </c>
      <c r="AK2455" s="72">
        <v>1375</v>
      </c>
      <c r="AL2455" s="72">
        <v>1362</v>
      </c>
      <c r="AM2455" s="72">
        <v>1370</v>
      </c>
      <c r="AN2455" s="72">
        <v>152600</v>
      </c>
      <c r="AO2455" s="72">
        <v>1370</v>
      </c>
      <c r="AP2455" s="72">
        <v>1398</v>
      </c>
      <c r="AQ2455" s="72">
        <v>1370</v>
      </c>
      <c r="AR2455" s="72">
        <v>1387</v>
      </c>
      <c r="AS2455" s="72">
        <v>286100</v>
      </c>
      <c r="AT2455" s="72">
        <v>1387</v>
      </c>
      <c r="AU2455" s="72">
        <v>1390</v>
      </c>
      <c r="AV2455" s="72">
        <v>1376</v>
      </c>
      <c r="AW2455" s="72">
        <v>1380</v>
      </c>
      <c r="AX2455" s="72">
        <v>141000</v>
      </c>
      <c r="AY2455" s="72">
        <v>1380</v>
      </c>
      <c r="AZ2455" s="72">
        <v>1388</v>
      </c>
      <c r="BA2455" s="72">
        <v>1379</v>
      </c>
      <c r="BB2455" s="72">
        <v>1388</v>
      </c>
      <c r="BC2455" s="72">
        <v>95600</v>
      </c>
    </row>
    <row r="2456" spans="1:55" s="72" customFormat="1" ht="15">
      <c r="A2456" s="15" t="s">
        <v>18</v>
      </c>
      <c r="B2456" s="30">
        <v>8</v>
      </c>
      <c r="C2456" s="30">
        <v>4238</v>
      </c>
      <c r="D2456" s="10" t="s">
        <v>815</v>
      </c>
      <c r="E2456" s="15" t="s">
        <v>20</v>
      </c>
      <c r="F2456" s="15" t="s">
        <v>1321</v>
      </c>
      <c r="G2456" s="50">
        <v>1535</v>
      </c>
      <c r="H2456" s="50">
        <v>90</v>
      </c>
      <c r="I2456" s="58">
        <v>6.2300000000000001E-2</v>
      </c>
      <c r="J2456" s="50">
        <v>81200</v>
      </c>
      <c r="K2456" s="50">
        <v>1543</v>
      </c>
      <c r="L2456" s="53">
        <v>1447</v>
      </c>
      <c r="M2456" s="63">
        <f t="shared" si="287"/>
        <v>8.3333333333333329E-2</v>
      </c>
      <c r="N2456" s="42" t="str">
        <f>IFERROR(VLOOKUP(C2456, マスタ!$E$2:$G$33, 3, TRUE), "")</f>
        <v>化学・医薬品</v>
      </c>
      <c r="O2456" s="15" t="str">
        <f>IF(F2456 = "", "", TEXT( WORKDAY(TEXT(LEFT(F2456, FIND("(", F2456) - 1), "yyyy/mm/dd"), 1, マスタ!$A$2:$A$106), "yyyymmdd"))</f>
        <v>20171023</v>
      </c>
      <c r="P2456" s="16">
        <v>43031</v>
      </c>
      <c r="Q2456" s="56">
        <v>1530</v>
      </c>
      <c r="R2456" s="56">
        <v>1566</v>
      </c>
      <c r="S2456" s="56">
        <v>1506</v>
      </c>
      <c r="T2456" s="15" t="str">
        <f t="shared" si="288"/>
        <v>有</v>
      </c>
      <c r="U2456" s="15" t="str">
        <f t="shared" si="289"/>
        <v>有</v>
      </c>
      <c r="V2456" s="67">
        <f t="shared" si="290"/>
        <v>-3.2573289902280145E-3</v>
      </c>
      <c r="W2456" s="17" t="s">
        <v>966</v>
      </c>
      <c r="X2456" s="46">
        <v>-15</v>
      </c>
      <c r="Y2456" s="71">
        <f t="shared" si="291"/>
        <v>-9.7719869706840381</v>
      </c>
      <c r="Z2456" s="72">
        <v>1530</v>
      </c>
      <c r="AA2456" s="72">
        <v>1538</v>
      </c>
      <c r="AB2456" s="72">
        <v>1530</v>
      </c>
      <c r="AC2456" s="72">
        <v>1538</v>
      </c>
      <c r="AD2456" s="72">
        <v>5800</v>
      </c>
      <c r="AE2456" s="72">
        <v>1536</v>
      </c>
      <c r="AF2456" s="72">
        <v>1537</v>
      </c>
      <c r="AG2456" s="72">
        <v>1533</v>
      </c>
      <c r="AH2456" s="72">
        <v>1537</v>
      </c>
      <c r="AI2456" s="72">
        <v>600</v>
      </c>
      <c r="AJ2456" s="72">
        <v>1537</v>
      </c>
      <c r="AK2456" s="72">
        <v>1537</v>
      </c>
      <c r="AL2456" s="72">
        <v>1526</v>
      </c>
      <c r="AM2456" s="72">
        <v>1526</v>
      </c>
      <c r="AN2456" s="72">
        <v>4600</v>
      </c>
      <c r="AO2456" s="72">
        <v>1525</v>
      </c>
      <c r="AP2456" s="72">
        <v>1525</v>
      </c>
      <c r="AQ2456" s="72">
        <v>1513</v>
      </c>
      <c r="AR2456" s="72">
        <v>1513</v>
      </c>
      <c r="AS2456" s="72">
        <v>3800</v>
      </c>
      <c r="AT2456" s="72">
        <v>1516</v>
      </c>
      <c r="AU2456" s="72">
        <v>1517</v>
      </c>
      <c r="AV2456" s="72">
        <v>1516</v>
      </c>
      <c r="AW2456" s="72">
        <v>1517</v>
      </c>
      <c r="AX2456" s="72">
        <v>200</v>
      </c>
      <c r="AY2456" s="72">
        <v>1518</v>
      </c>
      <c r="AZ2456" s="72">
        <v>1522</v>
      </c>
      <c r="BA2456" s="72">
        <v>1518</v>
      </c>
      <c r="BB2456" s="72">
        <v>1521</v>
      </c>
      <c r="BC2456" s="72">
        <v>1000</v>
      </c>
    </row>
    <row r="2457" spans="1:55" s="72" customFormat="1" ht="27">
      <c r="A2457" s="15" t="s">
        <v>18</v>
      </c>
      <c r="B2457" s="30">
        <v>9</v>
      </c>
      <c r="C2457" s="30">
        <v>9449</v>
      </c>
      <c r="D2457" s="10" t="s">
        <v>512</v>
      </c>
      <c r="E2457" s="15" t="s">
        <v>20</v>
      </c>
      <c r="F2457" s="15" t="s">
        <v>1321</v>
      </c>
      <c r="G2457" s="50">
        <v>1604</v>
      </c>
      <c r="H2457" s="50">
        <v>88</v>
      </c>
      <c r="I2457" s="58">
        <v>5.8000000000000003E-2</v>
      </c>
      <c r="J2457" s="50">
        <v>2039700</v>
      </c>
      <c r="K2457" s="50">
        <v>1611</v>
      </c>
      <c r="L2457" s="53">
        <v>1552</v>
      </c>
      <c r="M2457" s="63">
        <f t="shared" si="287"/>
        <v>0.11864406779661017</v>
      </c>
      <c r="N2457" s="42" t="str">
        <f>IFERROR(VLOOKUP(C2457, マスタ!$E$2:$G$33, 3, TRUE), "")</f>
        <v>情報通信</v>
      </c>
      <c r="O2457" s="15" t="str">
        <f>IF(F2457 = "", "", TEXT( WORKDAY(TEXT(LEFT(F2457, FIND("(", F2457) - 1), "yyyy/mm/dd"), 1, マスタ!$A$2:$A$106), "yyyymmdd"))</f>
        <v>20171023</v>
      </c>
      <c r="P2457" s="16">
        <v>43031</v>
      </c>
      <c r="Q2457" s="56">
        <v>1630</v>
      </c>
      <c r="R2457" s="56">
        <v>1667</v>
      </c>
      <c r="S2457" s="56">
        <v>1606</v>
      </c>
      <c r="T2457" s="15" t="str">
        <f t="shared" si="288"/>
        <v>有</v>
      </c>
      <c r="U2457" s="15" t="str">
        <f t="shared" si="289"/>
        <v>有</v>
      </c>
      <c r="V2457" s="67">
        <f t="shared" si="290"/>
        <v>1.6209476309226867E-2</v>
      </c>
      <c r="W2457" s="17" t="s">
        <v>968</v>
      </c>
      <c r="X2457" s="46">
        <v>32</v>
      </c>
      <c r="Y2457" s="71">
        <f t="shared" si="291"/>
        <v>19.950124688279303</v>
      </c>
      <c r="Z2457" s="72">
        <v>1630</v>
      </c>
      <c r="AA2457" s="72">
        <v>1660</v>
      </c>
      <c r="AB2457" s="72">
        <v>1623</v>
      </c>
      <c r="AC2457" s="72">
        <v>1660</v>
      </c>
      <c r="AD2457" s="72">
        <v>248600</v>
      </c>
      <c r="AE2457" s="72">
        <v>1661</v>
      </c>
      <c r="AF2457" s="72">
        <v>1667</v>
      </c>
      <c r="AG2457" s="72">
        <v>1645</v>
      </c>
      <c r="AH2457" s="72">
        <v>1648</v>
      </c>
      <c r="AI2457" s="72">
        <v>106000</v>
      </c>
      <c r="AJ2457" s="72">
        <v>1648</v>
      </c>
      <c r="AK2457" s="72">
        <v>1651</v>
      </c>
      <c r="AL2457" s="72">
        <v>1640</v>
      </c>
      <c r="AM2457" s="72">
        <v>1642</v>
      </c>
      <c r="AN2457" s="72">
        <v>41600</v>
      </c>
      <c r="AO2457" s="72">
        <v>1643</v>
      </c>
      <c r="AP2457" s="72">
        <v>1645</v>
      </c>
      <c r="AQ2457" s="72">
        <v>1639</v>
      </c>
      <c r="AR2457" s="72">
        <v>1644</v>
      </c>
      <c r="AS2457" s="72">
        <v>48900</v>
      </c>
      <c r="AT2457" s="72">
        <v>1644</v>
      </c>
      <c r="AU2457" s="72">
        <v>1645</v>
      </c>
      <c r="AV2457" s="72">
        <v>1631</v>
      </c>
      <c r="AW2457" s="72">
        <v>1632</v>
      </c>
      <c r="AX2457" s="72">
        <v>45200</v>
      </c>
      <c r="AY2457" s="72">
        <v>1633</v>
      </c>
      <c r="AZ2457" s="72">
        <v>1633</v>
      </c>
      <c r="BA2457" s="72">
        <v>1623</v>
      </c>
      <c r="BB2457" s="72">
        <v>1626</v>
      </c>
      <c r="BC2457" s="72">
        <v>27800</v>
      </c>
    </row>
    <row r="2458" spans="1:55" s="72" customFormat="1" ht="15">
      <c r="A2458" s="15" t="s">
        <v>18</v>
      </c>
      <c r="B2458" s="30">
        <v>11</v>
      </c>
      <c r="C2458" s="30">
        <v>4027</v>
      </c>
      <c r="D2458" s="10" t="s">
        <v>1178</v>
      </c>
      <c r="E2458" s="15" t="s">
        <v>20</v>
      </c>
      <c r="F2458" s="15" t="s">
        <v>1321</v>
      </c>
      <c r="G2458" s="50">
        <v>2611</v>
      </c>
      <c r="H2458" s="50">
        <v>134</v>
      </c>
      <c r="I2458" s="58">
        <v>5.4100000000000002E-2</v>
      </c>
      <c r="J2458" s="50">
        <v>118900</v>
      </c>
      <c r="K2458" s="50">
        <v>2650</v>
      </c>
      <c r="L2458" s="53">
        <v>2461</v>
      </c>
      <c r="M2458" s="63">
        <f t="shared" si="287"/>
        <v>0.20634920634920634</v>
      </c>
      <c r="N2458" s="42" t="str">
        <f>IFERROR(VLOOKUP(C2458, マスタ!$E$2:$G$33, 3, TRUE), "")</f>
        <v>化学・医薬品</v>
      </c>
      <c r="O2458" s="15" t="str">
        <f>IF(F2458 = "", "", TEXT( WORKDAY(TEXT(LEFT(F2458, FIND("(", F2458) - 1), "yyyy/mm/dd"), 1, マスタ!$A$2:$A$106), "yyyymmdd"))</f>
        <v>20171023</v>
      </c>
      <c r="P2458" s="16">
        <v>43031</v>
      </c>
      <c r="Q2458" s="56">
        <v>2568</v>
      </c>
      <c r="R2458" s="56">
        <v>2618</v>
      </c>
      <c r="S2458" s="56">
        <v>2524</v>
      </c>
      <c r="T2458" s="15" t="str">
        <f t="shared" si="288"/>
        <v>有</v>
      </c>
      <c r="U2458" s="15" t="str">
        <f t="shared" si="289"/>
        <v>有</v>
      </c>
      <c r="V2458" s="67">
        <f t="shared" si="290"/>
        <v>-1.6468785905783268E-2</v>
      </c>
      <c r="W2458" s="17" t="s">
        <v>966</v>
      </c>
      <c r="X2458" s="46">
        <v>-26</v>
      </c>
      <c r="Y2458" s="71">
        <f t="shared" si="291"/>
        <v>-9.9578705476828802</v>
      </c>
      <c r="Z2458" s="72">
        <v>2568</v>
      </c>
      <c r="AA2458" s="72">
        <v>2618</v>
      </c>
      <c r="AB2458" s="72">
        <v>2540</v>
      </c>
      <c r="AC2458" s="72">
        <v>2542</v>
      </c>
      <c r="AD2458" s="72">
        <v>16700</v>
      </c>
      <c r="AE2458" s="72">
        <v>2534</v>
      </c>
      <c r="AF2458" s="72">
        <v>2536</v>
      </c>
      <c r="AG2458" s="72">
        <v>2524</v>
      </c>
      <c r="AH2458" s="72">
        <v>2529</v>
      </c>
      <c r="AI2458" s="72">
        <v>4300</v>
      </c>
      <c r="AJ2458" s="72">
        <v>2529</v>
      </c>
      <c r="AK2458" s="72">
        <v>2541</v>
      </c>
      <c r="AL2458" s="72">
        <v>2529</v>
      </c>
      <c r="AM2458" s="72">
        <v>2529</v>
      </c>
      <c r="AN2458" s="72">
        <v>700</v>
      </c>
      <c r="AO2458" s="72">
        <v>2534</v>
      </c>
      <c r="AP2458" s="72">
        <v>2545</v>
      </c>
      <c r="AQ2458" s="72">
        <v>2524</v>
      </c>
      <c r="AR2458" s="72">
        <v>2524</v>
      </c>
      <c r="AS2458" s="72">
        <v>4700</v>
      </c>
      <c r="AT2458" s="72">
        <v>2530</v>
      </c>
      <c r="AU2458" s="72">
        <v>2530</v>
      </c>
      <c r="AV2458" s="72">
        <v>2528</v>
      </c>
      <c r="AW2458" s="72">
        <v>2529</v>
      </c>
      <c r="AX2458" s="72">
        <v>1200</v>
      </c>
      <c r="AY2458" s="72">
        <v>2533</v>
      </c>
      <c r="AZ2458" s="72">
        <v>2537</v>
      </c>
      <c r="BA2458" s="72">
        <v>2530</v>
      </c>
      <c r="BB2458" s="72">
        <v>2537</v>
      </c>
      <c r="BC2458" s="72">
        <v>1200</v>
      </c>
    </row>
    <row r="2459" spans="1:55" s="72" customFormat="1" ht="15">
      <c r="A2459" s="15" t="s">
        <v>18</v>
      </c>
      <c r="B2459" s="30">
        <v>12</v>
      </c>
      <c r="C2459" s="30">
        <v>5344</v>
      </c>
      <c r="D2459" s="10" t="s">
        <v>333</v>
      </c>
      <c r="E2459" s="15" t="s">
        <v>20</v>
      </c>
      <c r="F2459" s="15" t="s">
        <v>1321</v>
      </c>
      <c r="G2459" s="50">
        <v>6370</v>
      </c>
      <c r="H2459" s="50">
        <v>320</v>
      </c>
      <c r="I2459" s="58">
        <v>5.2900000000000003E-2</v>
      </c>
      <c r="J2459" s="50">
        <v>208300</v>
      </c>
      <c r="K2459" s="50">
        <v>6520</v>
      </c>
      <c r="L2459" s="53">
        <v>6210</v>
      </c>
      <c r="M2459" s="63">
        <f t="shared" si="287"/>
        <v>0.4838709677419355</v>
      </c>
      <c r="N2459" s="42" t="str">
        <f>IFERROR(VLOOKUP(C2459, マスタ!$E$2:$G$33, 3, TRUE), "")</f>
        <v>窯業</v>
      </c>
      <c r="O2459" s="15" t="str">
        <f>IF(F2459 = "", "", TEXT( WORKDAY(TEXT(LEFT(F2459, FIND("(", F2459) - 1), "yyyy/mm/dd"), 1, マスタ!$A$2:$A$106), "yyyymmdd"))</f>
        <v>20171023</v>
      </c>
      <c r="P2459" s="16">
        <v>43031</v>
      </c>
      <c r="Q2459" s="56">
        <v>6470</v>
      </c>
      <c r="R2459" s="56">
        <v>6590</v>
      </c>
      <c r="S2459" s="56">
        <v>6370</v>
      </c>
      <c r="T2459" s="15" t="str">
        <f t="shared" si="288"/>
        <v>有</v>
      </c>
      <c r="U2459" s="15" t="str">
        <f t="shared" si="289"/>
        <v>有</v>
      </c>
      <c r="V2459" s="67">
        <f t="shared" si="290"/>
        <v>1.5698587127158659E-2</v>
      </c>
      <c r="W2459" s="17" t="s">
        <v>966</v>
      </c>
      <c r="X2459" s="46">
        <v>-63</v>
      </c>
      <c r="Y2459" s="71">
        <f t="shared" si="291"/>
        <v>-9.8901098901098905</v>
      </c>
      <c r="Z2459" s="72">
        <v>6470</v>
      </c>
      <c r="AA2459" s="72">
        <v>6470</v>
      </c>
      <c r="AB2459" s="72">
        <v>6390</v>
      </c>
      <c r="AC2459" s="72">
        <v>6390</v>
      </c>
      <c r="AD2459" s="72">
        <v>8900</v>
      </c>
      <c r="AE2459" s="72">
        <v>6390</v>
      </c>
      <c r="AF2459" s="72">
        <v>6430</v>
      </c>
      <c r="AG2459" s="72">
        <v>6370</v>
      </c>
      <c r="AH2459" s="72">
        <v>6420</v>
      </c>
      <c r="AI2459" s="72">
        <v>3300</v>
      </c>
      <c r="AJ2459" s="72">
        <v>6410</v>
      </c>
      <c r="AK2459" s="72">
        <v>6430</v>
      </c>
      <c r="AL2459" s="72">
        <v>6410</v>
      </c>
      <c r="AM2459" s="72">
        <v>6430</v>
      </c>
      <c r="AN2459" s="72">
        <v>900</v>
      </c>
      <c r="AO2459" s="72">
        <v>6440</v>
      </c>
      <c r="AP2459" s="72">
        <v>6480</v>
      </c>
      <c r="AQ2459" s="72">
        <v>6440</v>
      </c>
      <c r="AR2459" s="72">
        <v>6480</v>
      </c>
      <c r="AS2459" s="72">
        <v>2500</v>
      </c>
      <c r="AT2459" s="72">
        <v>6490</v>
      </c>
      <c r="AU2459" s="72">
        <v>6510</v>
      </c>
      <c r="AV2459" s="72">
        <v>6490</v>
      </c>
      <c r="AW2459" s="72">
        <v>6490</v>
      </c>
      <c r="AX2459" s="72">
        <v>2300</v>
      </c>
      <c r="AY2459" s="72">
        <v>6490</v>
      </c>
      <c r="AZ2459" s="72">
        <v>6500</v>
      </c>
      <c r="BA2459" s="72">
        <v>6490</v>
      </c>
      <c r="BB2459" s="72">
        <v>6500</v>
      </c>
      <c r="BC2459" s="72">
        <v>1200</v>
      </c>
    </row>
    <row r="2460" spans="1:55" s="72" customFormat="1" ht="27">
      <c r="A2460" s="15" t="s">
        <v>18</v>
      </c>
      <c r="B2460" s="30">
        <v>13</v>
      </c>
      <c r="C2460" s="30">
        <v>8060</v>
      </c>
      <c r="D2460" s="10" t="s">
        <v>1323</v>
      </c>
      <c r="E2460" s="15" t="s">
        <v>20</v>
      </c>
      <c r="F2460" s="15" t="s">
        <v>1321</v>
      </c>
      <c r="G2460" s="50">
        <v>2748</v>
      </c>
      <c r="H2460" s="50">
        <v>137</v>
      </c>
      <c r="I2460" s="58">
        <v>5.2499999999999998E-2</v>
      </c>
      <c r="J2460" s="50">
        <v>641900</v>
      </c>
      <c r="K2460" s="50">
        <v>2774</v>
      </c>
      <c r="L2460" s="53">
        <v>2645</v>
      </c>
      <c r="M2460" s="63">
        <f t="shared" si="287"/>
        <v>0.20155038759689922</v>
      </c>
      <c r="N2460" s="42" t="str">
        <f>IFERROR(VLOOKUP(C2460, マスタ!$E$2:$G$33, 3, TRUE), "")</f>
        <v>商業</v>
      </c>
      <c r="O2460" s="15" t="str">
        <f>IF(F2460 = "", "", TEXT( WORKDAY(TEXT(LEFT(F2460, FIND("(", F2460) - 1), "yyyy/mm/dd"), 1, マスタ!$A$2:$A$106), "yyyymmdd"))</f>
        <v>20171023</v>
      </c>
      <c r="P2460" s="16">
        <v>43031</v>
      </c>
      <c r="Q2460" s="56">
        <v>2798</v>
      </c>
      <c r="R2460" s="56">
        <v>2877</v>
      </c>
      <c r="S2460" s="56">
        <v>2797</v>
      </c>
      <c r="T2460" s="15" t="str">
        <f t="shared" si="288"/>
        <v>有</v>
      </c>
      <c r="U2460" s="15" t="str">
        <f t="shared" si="289"/>
        <v>無</v>
      </c>
      <c r="V2460" s="67">
        <f t="shared" si="290"/>
        <v>1.8195050946142599E-2</v>
      </c>
      <c r="W2460" s="17" t="s">
        <v>967</v>
      </c>
      <c r="X2460" s="46">
        <v>43</v>
      </c>
      <c r="Y2460" s="71">
        <f t="shared" si="291"/>
        <v>15.647743813682679</v>
      </c>
      <c r="Z2460" s="72">
        <v>2798</v>
      </c>
      <c r="AA2460" s="72">
        <v>2822</v>
      </c>
      <c r="AB2460" s="72">
        <v>2797</v>
      </c>
      <c r="AC2460" s="72">
        <v>2819</v>
      </c>
      <c r="AD2460" s="72">
        <v>63900</v>
      </c>
      <c r="AE2460" s="72">
        <v>2820</v>
      </c>
      <c r="AF2460" s="72">
        <v>2846</v>
      </c>
      <c r="AG2460" s="72">
        <v>2819</v>
      </c>
      <c r="AH2460" s="72">
        <v>2843</v>
      </c>
      <c r="AI2460" s="72">
        <v>17900</v>
      </c>
      <c r="AJ2460" s="72">
        <v>2843</v>
      </c>
      <c r="AK2460" s="72">
        <v>2845</v>
      </c>
      <c r="AL2460" s="72">
        <v>2839</v>
      </c>
      <c r="AM2460" s="72">
        <v>2843</v>
      </c>
      <c r="AN2460" s="72">
        <v>8700</v>
      </c>
      <c r="AO2460" s="72">
        <v>2844</v>
      </c>
      <c r="AP2460" s="72">
        <v>2847</v>
      </c>
      <c r="AQ2460" s="72">
        <v>2837</v>
      </c>
      <c r="AR2460" s="72">
        <v>2837</v>
      </c>
      <c r="AS2460" s="72">
        <v>19300</v>
      </c>
      <c r="AT2460" s="72">
        <v>2837</v>
      </c>
      <c r="AU2460" s="72">
        <v>2841</v>
      </c>
      <c r="AV2460" s="72">
        <v>2836</v>
      </c>
      <c r="AW2460" s="72">
        <v>2841</v>
      </c>
      <c r="AX2460" s="72">
        <v>5900</v>
      </c>
      <c r="AY2460" s="72">
        <v>2842</v>
      </c>
      <c r="AZ2460" s="72">
        <v>2856</v>
      </c>
      <c r="BA2460" s="72">
        <v>2842</v>
      </c>
      <c r="BB2460" s="72">
        <v>2848</v>
      </c>
      <c r="BC2460" s="72">
        <v>16800</v>
      </c>
    </row>
    <row r="2461" spans="1:55" s="72" customFormat="1" ht="15">
      <c r="A2461" s="15" t="s">
        <v>18</v>
      </c>
      <c r="B2461" s="30">
        <v>14</v>
      </c>
      <c r="C2461" s="30">
        <v>3180</v>
      </c>
      <c r="D2461" s="10" t="s">
        <v>1093</v>
      </c>
      <c r="E2461" s="15" t="s">
        <v>20</v>
      </c>
      <c r="F2461" s="15" t="s">
        <v>1321</v>
      </c>
      <c r="G2461" s="50">
        <v>1868</v>
      </c>
      <c r="H2461" s="50">
        <v>89</v>
      </c>
      <c r="I2461" s="58">
        <v>0.05</v>
      </c>
      <c r="J2461" s="50">
        <v>85700</v>
      </c>
      <c r="K2461" s="50">
        <v>1879</v>
      </c>
      <c r="L2461" s="53">
        <v>1781</v>
      </c>
      <c r="M2461" s="63">
        <f t="shared" si="287"/>
        <v>0.11224489795918367</v>
      </c>
      <c r="N2461" s="42" t="str">
        <f>IFERROR(VLOOKUP(C2461, マスタ!$E$2:$G$33, 3, TRUE), "")</f>
        <v>繊維製品</v>
      </c>
      <c r="O2461" s="15" t="str">
        <f>IF(F2461 = "", "", TEXT( WORKDAY(TEXT(LEFT(F2461, FIND("(", F2461) - 1), "yyyy/mm/dd"), 1, マスタ!$A$2:$A$106), "yyyymmdd"))</f>
        <v>20171023</v>
      </c>
      <c r="P2461" s="16">
        <v>43031</v>
      </c>
      <c r="Q2461" s="56">
        <v>1883</v>
      </c>
      <c r="R2461" s="56">
        <v>1885</v>
      </c>
      <c r="S2461" s="56">
        <v>1843</v>
      </c>
      <c r="T2461" s="15" t="str">
        <f t="shared" si="288"/>
        <v>無</v>
      </c>
      <c r="U2461" s="15" t="str">
        <f t="shared" si="289"/>
        <v>有</v>
      </c>
      <c r="V2461" s="67">
        <f t="shared" si="290"/>
        <v>8.0299785867237183E-3</v>
      </c>
      <c r="W2461" s="17" t="s">
        <v>966</v>
      </c>
      <c r="X2461" s="46">
        <v>-18</v>
      </c>
      <c r="Y2461" s="71">
        <f t="shared" si="291"/>
        <v>-9.6359743040685224</v>
      </c>
      <c r="Z2461" s="72">
        <v>1883</v>
      </c>
      <c r="AA2461" s="72">
        <v>1883</v>
      </c>
      <c r="AB2461" s="72">
        <v>1880</v>
      </c>
      <c r="AC2461" s="72">
        <v>1880</v>
      </c>
      <c r="AD2461" s="72">
        <v>1400</v>
      </c>
      <c r="AE2461" s="72">
        <v>1880</v>
      </c>
      <c r="AF2461" s="72">
        <v>1880</v>
      </c>
      <c r="AG2461" s="72">
        <v>1849</v>
      </c>
      <c r="AH2461" s="72">
        <v>1849</v>
      </c>
      <c r="AI2461" s="72">
        <v>1100</v>
      </c>
      <c r="AJ2461" s="72">
        <v>1849</v>
      </c>
      <c r="AK2461" s="72">
        <v>1849</v>
      </c>
      <c r="AL2461" s="72">
        <v>1845</v>
      </c>
      <c r="AM2461" s="72">
        <v>1845</v>
      </c>
      <c r="AN2461" s="72">
        <v>500</v>
      </c>
      <c r="AO2461" s="72">
        <v>1844</v>
      </c>
      <c r="AP2461" s="72">
        <v>1858</v>
      </c>
      <c r="AQ2461" s="72">
        <v>1844</v>
      </c>
      <c r="AR2461" s="72">
        <v>1855</v>
      </c>
      <c r="AS2461" s="72">
        <v>1200</v>
      </c>
      <c r="AX2461" s="72">
        <v>0</v>
      </c>
      <c r="AY2461" s="72">
        <v>1852</v>
      </c>
      <c r="AZ2461" s="72">
        <v>1852</v>
      </c>
      <c r="BA2461" s="72">
        <v>1851</v>
      </c>
      <c r="BB2461" s="72">
        <v>1851</v>
      </c>
      <c r="BC2461" s="72">
        <v>500</v>
      </c>
    </row>
    <row r="2462" spans="1:55" s="72" customFormat="1" ht="15">
      <c r="A2462" s="15" t="s">
        <v>18</v>
      </c>
      <c r="B2462" s="30">
        <v>18</v>
      </c>
      <c r="C2462" s="30">
        <v>9974</v>
      </c>
      <c r="D2462" s="10" t="s">
        <v>1258</v>
      </c>
      <c r="E2462" s="15" t="s">
        <v>20</v>
      </c>
      <c r="F2462" s="15" t="s">
        <v>1321</v>
      </c>
      <c r="G2462" s="50">
        <v>6450</v>
      </c>
      <c r="H2462" s="50">
        <v>250</v>
      </c>
      <c r="I2462" s="58">
        <v>4.0300000000000002E-2</v>
      </c>
      <c r="J2462" s="50">
        <v>44500</v>
      </c>
      <c r="K2462" s="50">
        <v>6490</v>
      </c>
      <c r="L2462" s="53">
        <v>6260</v>
      </c>
      <c r="M2462" s="63">
        <f t="shared" si="287"/>
        <v>0.17391304347826086</v>
      </c>
      <c r="N2462" s="42" t="str">
        <f>IFERROR(VLOOKUP(C2462, マスタ!$E$2:$G$33, 3, TRUE), "")</f>
        <v>サービス</v>
      </c>
      <c r="O2462" s="15" t="str">
        <f>IF(F2462 = "", "", TEXT( WORKDAY(TEXT(LEFT(F2462, FIND("(", F2462) - 1), "yyyy/mm/dd"), 1, マスタ!$A$2:$A$106), "yyyymmdd"))</f>
        <v>20171023</v>
      </c>
      <c r="P2462" s="16">
        <v>43031</v>
      </c>
      <c r="Q2462" s="56">
        <v>6500</v>
      </c>
      <c r="R2462" s="56">
        <v>6550</v>
      </c>
      <c r="S2462" s="56">
        <v>6390</v>
      </c>
      <c r="T2462" s="15" t="str">
        <f t="shared" si="288"/>
        <v>無</v>
      </c>
      <c r="U2462" s="15" t="str">
        <f t="shared" si="289"/>
        <v>有</v>
      </c>
      <c r="V2462" s="67">
        <f t="shared" si="290"/>
        <v>7.7519379844961378E-3</v>
      </c>
      <c r="W2462" s="17" t="s">
        <v>969</v>
      </c>
      <c r="X2462" s="46">
        <v>-60</v>
      </c>
      <c r="Y2462" s="71">
        <f t="shared" si="291"/>
        <v>-9.3023255813953494</v>
      </c>
      <c r="Z2462" s="72">
        <v>6500</v>
      </c>
      <c r="AA2462" s="72">
        <v>6550</v>
      </c>
      <c r="AB2462" s="72">
        <v>6500</v>
      </c>
      <c r="AC2462" s="72">
        <v>6550</v>
      </c>
      <c r="AD2462" s="72">
        <v>1900</v>
      </c>
      <c r="AE2462" s="72">
        <v>6530</v>
      </c>
      <c r="AF2462" s="72">
        <v>6530</v>
      </c>
      <c r="AG2462" s="72">
        <v>6500</v>
      </c>
      <c r="AH2462" s="72">
        <v>6500</v>
      </c>
      <c r="AI2462" s="72">
        <v>1100</v>
      </c>
      <c r="AJ2462" s="72">
        <v>6480</v>
      </c>
      <c r="AK2462" s="72">
        <v>6480</v>
      </c>
      <c r="AL2462" s="72">
        <v>6460</v>
      </c>
      <c r="AM2462" s="72">
        <v>6460</v>
      </c>
      <c r="AN2462" s="72">
        <v>400</v>
      </c>
      <c r="AS2462" s="72">
        <v>0</v>
      </c>
      <c r="AT2462" s="72">
        <v>6460</v>
      </c>
      <c r="AU2462" s="72">
        <v>6460</v>
      </c>
      <c r="AV2462" s="72">
        <v>6440</v>
      </c>
      <c r="AW2462" s="72">
        <v>6440</v>
      </c>
      <c r="AX2462" s="72">
        <v>500</v>
      </c>
      <c r="AY2462" s="72">
        <v>6450</v>
      </c>
      <c r="AZ2462" s="72">
        <v>6450</v>
      </c>
      <c r="BA2462" s="72">
        <v>6450</v>
      </c>
      <c r="BB2462" s="72">
        <v>6450</v>
      </c>
      <c r="BC2462" s="72">
        <v>300</v>
      </c>
    </row>
    <row r="2463" spans="1:55" s="72" customFormat="1" ht="27">
      <c r="A2463" s="15" t="s">
        <v>18</v>
      </c>
      <c r="B2463" s="30">
        <v>19</v>
      </c>
      <c r="C2463" s="30">
        <v>3371</v>
      </c>
      <c r="D2463" s="10" t="s">
        <v>1324</v>
      </c>
      <c r="E2463" s="15" t="s">
        <v>20</v>
      </c>
      <c r="F2463" s="15" t="s">
        <v>1321</v>
      </c>
      <c r="G2463" s="50">
        <v>1582</v>
      </c>
      <c r="H2463" s="50">
        <v>61</v>
      </c>
      <c r="I2463" s="58">
        <v>4.0099999999999997E-2</v>
      </c>
      <c r="J2463" s="50">
        <v>54400</v>
      </c>
      <c r="K2463" s="50">
        <v>1590</v>
      </c>
      <c r="L2463" s="53">
        <v>1538</v>
      </c>
      <c r="M2463" s="63">
        <f t="shared" si="287"/>
        <v>0.15384615384615385</v>
      </c>
      <c r="N2463" s="42" t="str">
        <f>IFERROR(VLOOKUP(C2463, マスタ!$E$2:$G$33, 3, TRUE), "")</f>
        <v>繊維製品</v>
      </c>
      <c r="O2463" s="15" t="str">
        <f>IF(F2463 = "", "", TEXT( WORKDAY(TEXT(LEFT(F2463, FIND("(", F2463) - 1), "yyyy/mm/dd"), 1, マスタ!$A$2:$A$106), "yyyymmdd"))</f>
        <v>20171023</v>
      </c>
      <c r="P2463" s="16">
        <v>43031</v>
      </c>
      <c r="Q2463" s="56">
        <v>1595</v>
      </c>
      <c r="R2463" s="56">
        <v>1598</v>
      </c>
      <c r="S2463" s="56">
        <v>1570</v>
      </c>
      <c r="T2463" s="15" t="str">
        <f t="shared" si="288"/>
        <v>無</v>
      </c>
      <c r="U2463" s="15" t="str">
        <f t="shared" si="289"/>
        <v>有</v>
      </c>
      <c r="V2463" s="67">
        <f t="shared" si="290"/>
        <v>8.2174462705435491E-3</v>
      </c>
      <c r="W2463" s="17" t="s">
        <v>969</v>
      </c>
      <c r="X2463" s="46">
        <v>-3</v>
      </c>
      <c r="Y2463" s="71">
        <f t="shared" si="291"/>
        <v>-1.8963337547408343</v>
      </c>
      <c r="Z2463" s="72">
        <v>1595</v>
      </c>
      <c r="AA2463" s="72">
        <v>1598</v>
      </c>
      <c r="AB2463" s="72">
        <v>1592</v>
      </c>
      <c r="AC2463" s="72">
        <v>1592</v>
      </c>
      <c r="AD2463" s="72">
        <v>1700</v>
      </c>
      <c r="AE2463" s="72">
        <v>1592</v>
      </c>
      <c r="AF2463" s="72">
        <v>1592</v>
      </c>
      <c r="AG2463" s="72">
        <v>1591</v>
      </c>
      <c r="AH2463" s="72">
        <v>1591</v>
      </c>
      <c r="AI2463" s="72">
        <v>400</v>
      </c>
      <c r="AJ2463" s="72">
        <v>1594</v>
      </c>
      <c r="AK2463" s="72">
        <v>1595</v>
      </c>
      <c r="AL2463" s="72">
        <v>1594</v>
      </c>
      <c r="AM2463" s="72">
        <v>1595</v>
      </c>
      <c r="AN2463" s="72">
        <v>200</v>
      </c>
      <c r="AO2463" s="72">
        <v>1591</v>
      </c>
      <c r="AP2463" s="72">
        <v>1591</v>
      </c>
      <c r="AQ2463" s="72">
        <v>1591</v>
      </c>
      <c r="AR2463" s="72">
        <v>1591</v>
      </c>
      <c r="AS2463" s="72">
        <v>300</v>
      </c>
      <c r="AT2463" s="72">
        <v>1592</v>
      </c>
      <c r="AU2463" s="72">
        <v>1592</v>
      </c>
      <c r="AV2463" s="72">
        <v>1592</v>
      </c>
      <c r="AW2463" s="72">
        <v>1592</v>
      </c>
      <c r="AX2463" s="72">
        <v>100</v>
      </c>
      <c r="AY2463" s="72">
        <v>1594</v>
      </c>
      <c r="AZ2463" s="72">
        <v>1594</v>
      </c>
      <c r="BA2463" s="72">
        <v>1594</v>
      </c>
      <c r="BB2463" s="72">
        <v>1594</v>
      </c>
      <c r="BC2463" s="72">
        <v>100</v>
      </c>
    </row>
    <row r="2464" spans="1:55" s="72" customFormat="1" ht="15">
      <c r="A2464" s="15" t="s">
        <v>18</v>
      </c>
      <c r="B2464" s="30">
        <v>20</v>
      </c>
      <c r="C2464" s="30">
        <v>9435</v>
      </c>
      <c r="D2464" s="10" t="s">
        <v>1319</v>
      </c>
      <c r="E2464" s="15" t="s">
        <v>20</v>
      </c>
      <c r="F2464" s="15" t="s">
        <v>1321</v>
      </c>
      <c r="G2464" s="50">
        <v>14680</v>
      </c>
      <c r="H2464" s="50">
        <v>550</v>
      </c>
      <c r="I2464" s="58">
        <v>3.8899999999999997E-2</v>
      </c>
      <c r="J2464" s="50">
        <v>164900</v>
      </c>
      <c r="K2464" s="50">
        <v>14750</v>
      </c>
      <c r="L2464" s="53">
        <v>14240</v>
      </c>
      <c r="M2464" s="63">
        <f t="shared" si="287"/>
        <v>0.13725490196078433</v>
      </c>
      <c r="N2464" s="42" t="str">
        <f>IFERROR(VLOOKUP(C2464, マスタ!$E$2:$G$33, 3, TRUE), "")</f>
        <v>情報通信</v>
      </c>
      <c r="O2464" s="15" t="str">
        <f>IF(F2464 = "", "", TEXT( WORKDAY(TEXT(LEFT(F2464, FIND("(", F2464) - 1), "yyyy/mm/dd"), 1, マスタ!$A$2:$A$106), "yyyymmdd"))</f>
        <v>20171023</v>
      </c>
      <c r="P2464" s="16">
        <v>43031</v>
      </c>
      <c r="Q2464" s="56">
        <v>14830</v>
      </c>
      <c r="R2464" s="56">
        <v>14850</v>
      </c>
      <c r="S2464" s="56">
        <v>14600</v>
      </c>
      <c r="T2464" s="15" t="str">
        <f t="shared" si="288"/>
        <v>無</v>
      </c>
      <c r="U2464" s="15" t="str">
        <f t="shared" si="289"/>
        <v>有</v>
      </c>
      <c r="V2464" s="67">
        <f t="shared" si="290"/>
        <v>1.021798365122617E-2</v>
      </c>
      <c r="W2464" s="17" t="s">
        <v>969</v>
      </c>
      <c r="X2464" s="46">
        <v>-20</v>
      </c>
      <c r="Y2464" s="71">
        <f t="shared" si="291"/>
        <v>-1.3623978201634876</v>
      </c>
      <c r="Z2464" s="72">
        <v>14830</v>
      </c>
      <c r="AA2464" s="72">
        <v>14850</v>
      </c>
      <c r="AB2464" s="72">
        <v>14710</v>
      </c>
      <c r="AC2464" s="72">
        <v>14720</v>
      </c>
      <c r="AD2464" s="72">
        <v>13900</v>
      </c>
      <c r="AE2464" s="72">
        <v>14700</v>
      </c>
      <c r="AF2464" s="72">
        <v>14800</v>
      </c>
      <c r="AG2464" s="72">
        <v>14690</v>
      </c>
      <c r="AH2464" s="72">
        <v>14800</v>
      </c>
      <c r="AI2464" s="72">
        <v>4300</v>
      </c>
      <c r="AJ2464" s="72">
        <v>14800</v>
      </c>
      <c r="AK2464" s="72">
        <v>14800</v>
      </c>
      <c r="AL2464" s="72">
        <v>14790</v>
      </c>
      <c r="AM2464" s="72">
        <v>14790</v>
      </c>
      <c r="AN2464" s="72">
        <v>1200</v>
      </c>
      <c r="AO2464" s="72">
        <v>14790</v>
      </c>
      <c r="AP2464" s="72">
        <v>14800</v>
      </c>
      <c r="AQ2464" s="72">
        <v>14790</v>
      </c>
      <c r="AR2464" s="72">
        <v>14800</v>
      </c>
      <c r="AS2464" s="72">
        <v>1400</v>
      </c>
      <c r="AT2464" s="72">
        <v>14810</v>
      </c>
      <c r="AU2464" s="72">
        <v>14840</v>
      </c>
      <c r="AV2464" s="72">
        <v>14790</v>
      </c>
      <c r="AW2464" s="72">
        <v>14810</v>
      </c>
      <c r="AX2464" s="72">
        <v>3900</v>
      </c>
      <c r="AY2464" s="72">
        <v>14810</v>
      </c>
      <c r="AZ2464" s="72">
        <v>14810</v>
      </c>
      <c r="BA2464" s="72">
        <v>14800</v>
      </c>
      <c r="BB2464" s="72">
        <v>14800</v>
      </c>
      <c r="BC2464" s="72">
        <v>400</v>
      </c>
    </row>
    <row r="2465" spans="1:55" s="72" customFormat="1" ht="15">
      <c r="A2465" s="15" t="s">
        <v>18</v>
      </c>
      <c r="B2465" s="30">
        <v>21</v>
      </c>
      <c r="C2465" s="30">
        <v>2267</v>
      </c>
      <c r="D2465" s="10" t="s">
        <v>1052</v>
      </c>
      <c r="E2465" s="15" t="s">
        <v>20</v>
      </c>
      <c r="F2465" s="15" t="s">
        <v>1321</v>
      </c>
      <c r="G2465" s="50">
        <v>9110</v>
      </c>
      <c r="H2465" s="50">
        <v>330</v>
      </c>
      <c r="I2465" s="58">
        <v>3.7600000000000001E-2</v>
      </c>
      <c r="J2465" s="50">
        <v>572800</v>
      </c>
      <c r="K2465" s="50">
        <v>9170</v>
      </c>
      <c r="L2465" s="53">
        <v>8950</v>
      </c>
      <c r="M2465" s="63">
        <f t="shared" si="287"/>
        <v>0.27272727272727271</v>
      </c>
      <c r="N2465" s="42" t="str">
        <f>IFERROR(VLOOKUP(C2465, マスタ!$E$2:$G$33, 3, TRUE), "")</f>
        <v>食品</v>
      </c>
      <c r="O2465" s="15" t="str">
        <f>IF(F2465 = "", "", TEXT( WORKDAY(TEXT(LEFT(F2465, FIND("(", F2465) - 1), "yyyy/mm/dd"), 1, マスタ!$A$2:$A$106), "yyyymmdd"))</f>
        <v>20171023</v>
      </c>
      <c r="P2465" s="16">
        <v>43031</v>
      </c>
      <c r="Q2465" s="56">
        <v>9200</v>
      </c>
      <c r="R2465" s="56">
        <v>9200</v>
      </c>
      <c r="S2465" s="56">
        <v>9060</v>
      </c>
      <c r="T2465" s="15" t="str">
        <f t="shared" si="288"/>
        <v>無</v>
      </c>
      <c r="U2465" s="15" t="str">
        <f t="shared" si="289"/>
        <v>有</v>
      </c>
      <c r="V2465" s="67">
        <f t="shared" si="290"/>
        <v>9.8792535675082949E-3</v>
      </c>
      <c r="W2465" s="17" t="s">
        <v>966</v>
      </c>
      <c r="X2465" s="46">
        <v>-91</v>
      </c>
      <c r="Y2465" s="71">
        <f t="shared" si="291"/>
        <v>-9.9890230515916585</v>
      </c>
      <c r="Z2465" s="72">
        <v>9200</v>
      </c>
      <c r="AA2465" s="72">
        <v>9200</v>
      </c>
      <c r="AB2465" s="72">
        <v>9140</v>
      </c>
      <c r="AC2465" s="72">
        <v>9180</v>
      </c>
      <c r="AD2465" s="72">
        <v>35900</v>
      </c>
      <c r="AE2465" s="72">
        <v>9180</v>
      </c>
      <c r="AF2465" s="72">
        <v>9200</v>
      </c>
      <c r="AG2465" s="72">
        <v>9140</v>
      </c>
      <c r="AH2465" s="72">
        <v>9200</v>
      </c>
      <c r="AI2465" s="72">
        <v>8900</v>
      </c>
      <c r="AJ2465" s="72">
        <v>9190</v>
      </c>
      <c r="AK2465" s="72">
        <v>9190</v>
      </c>
      <c r="AL2465" s="72">
        <v>9160</v>
      </c>
      <c r="AM2465" s="72">
        <v>9160</v>
      </c>
      <c r="AN2465" s="72">
        <v>6200</v>
      </c>
      <c r="AO2465" s="72">
        <v>9150</v>
      </c>
      <c r="AP2465" s="72">
        <v>9160</v>
      </c>
      <c r="AQ2465" s="72">
        <v>9120</v>
      </c>
      <c r="AR2465" s="72">
        <v>9120</v>
      </c>
      <c r="AS2465" s="72">
        <v>5000</v>
      </c>
      <c r="AT2465" s="72">
        <v>9130</v>
      </c>
      <c r="AU2465" s="72">
        <v>9140</v>
      </c>
      <c r="AV2465" s="72">
        <v>9100</v>
      </c>
      <c r="AW2465" s="72">
        <v>9130</v>
      </c>
      <c r="AX2465" s="72">
        <v>9500</v>
      </c>
      <c r="AY2465" s="72">
        <v>9130</v>
      </c>
      <c r="AZ2465" s="72">
        <v>9160</v>
      </c>
      <c r="BA2465" s="72">
        <v>9110</v>
      </c>
      <c r="BB2465" s="72">
        <v>9150</v>
      </c>
      <c r="BC2465" s="72">
        <v>5300</v>
      </c>
    </row>
    <row r="2466" spans="1:55" s="72" customFormat="1" ht="15">
      <c r="A2466" s="15" t="s">
        <v>18</v>
      </c>
      <c r="B2466" s="30">
        <v>22</v>
      </c>
      <c r="C2466" s="30">
        <v>3436</v>
      </c>
      <c r="D2466" s="10" t="s">
        <v>89</v>
      </c>
      <c r="E2466" s="15" t="s">
        <v>20</v>
      </c>
      <c r="F2466" s="15" t="s">
        <v>1321</v>
      </c>
      <c r="G2466" s="50">
        <v>2069</v>
      </c>
      <c r="H2466" s="50">
        <v>74</v>
      </c>
      <c r="I2466" s="58">
        <v>3.7100000000000001E-2</v>
      </c>
      <c r="J2466" s="50">
        <v>19671100</v>
      </c>
      <c r="K2466" s="50">
        <v>2080</v>
      </c>
      <c r="L2466" s="53">
        <v>1986</v>
      </c>
      <c r="M2466" s="63">
        <f t="shared" si="287"/>
        <v>0.11702127659574468</v>
      </c>
      <c r="N2466" s="42" t="str">
        <f>IFERROR(VLOOKUP(C2466, マスタ!$E$2:$G$33, 3, TRUE), "")</f>
        <v>繊維製品</v>
      </c>
      <c r="O2466" s="15" t="str">
        <f>IF(F2466 = "", "", TEXT( WORKDAY(TEXT(LEFT(F2466, FIND("(", F2466) - 1), "yyyy/mm/dd"), 1, マスタ!$A$2:$A$106), "yyyymmdd"))</f>
        <v>20171023</v>
      </c>
      <c r="P2466" s="16">
        <v>43031</v>
      </c>
      <c r="Q2466" s="56">
        <v>2100</v>
      </c>
      <c r="R2466" s="56">
        <v>2177</v>
      </c>
      <c r="S2466" s="56">
        <v>2099</v>
      </c>
      <c r="T2466" s="15" t="str">
        <f t="shared" si="288"/>
        <v>有</v>
      </c>
      <c r="U2466" s="15" t="str">
        <f t="shared" si="289"/>
        <v>無</v>
      </c>
      <c r="V2466" s="67">
        <f t="shared" si="290"/>
        <v>1.4983083615273118E-2</v>
      </c>
      <c r="W2466" s="17" t="s">
        <v>968</v>
      </c>
      <c r="X2466" s="46">
        <v>41</v>
      </c>
      <c r="Y2466" s="71">
        <f t="shared" si="291"/>
        <v>19.816336394393428</v>
      </c>
      <c r="Z2466" s="72">
        <v>2100</v>
      </c>
      <c r="AA2466" s="72">
        <v>2167</v>
      </c>
      <c r="AB2466" s="72">
        <v>2099</v>
      </c>
      <c r="AC2466" s="72">
        <v>2159</v>
      </c>
      <c r="AD2466" s="72">
        <v>2150400</v>
      </c>
      <c r="AE2466" s="72">
        <v>2159</v>
      </c>
      <c r="AF2466" s="72">
        <v>2164</v>
      </c>
      <c r="AG2466" s="72">
        <v>2148</v>
      </c>
      <c r="AH2466" s="72">
        <v>2159</v>
      </c>
      <c r="AI2466" s="72">
        <v>887300</v>
      </c>
      <c r="AJ2466" s="72">
        <v>2158</v>
      </c>
      <c r="AK2466" s="72">
        <v>2159</v>
      </c>
      <c r="AL2466" s="72">
        <v>2144</v>
      </c>
      <c r="AM2466" s="72">
        <v>2147</v>
      </c>
      <c r="AN2466" s="72">
        <v>657300</v>
      </c>
      <c r="AO2466" s="72">
        <v>2147</v>
      </c>
      <c r="AP2466" s="72">
        <v>2150</v>
      </c>
      <c r="AQ2466" s="72">
        <v>2143</v>
      </c>
      <c r="AR2466" s="72">
        <v>2147</v>
      </c>
      <c r="AS2466" s="72">
        <v>455700</v>
      </c>
      <c r="AT2466" s="72">
        <v>2147</v>
      </c>
      <c r="AU2466" s="72">
        <v>2161</v>
      </c>
      <c r="AV2466" s="72">
        <v>2147</v>
      </c>
      <c r="AW2466" s="72">
        <v>2155</v>
      </c>
      <c r="AX2466" s="72">
        <v>495000</v>
      </c>
      <c r="AY2466" s="72">
        <v>2155</v>
      </c>
      <c r="AZ2466" s="72">
        <v>2156</v>
      </c>
      <c r="BA2466" s="72">
        <v>2151</v>
      </c>
      <c r="BB2466" s="72">
        <v>2154</v>
      </c>
      <c r="BC2466" s="72">
        <v>355200</v>
      </c>
    </row>
    <row r="2467" spans="1:55" s="72" customFormat="1" ht="15">
      <c r="A2467" s="15" t="s">
        <v>18</v>
      </c>
      <c r="B2467" s="30">
        <v>25</v>
      </c>
      <c r="C2467" s="30">
        <v>9600</v>
      </c>
      <c r="D2467" s="10" t="s">
        <v>1209</v>
      </c>
      <c r="E2467" s="15" t="s">
        <v>20</v>
      </c>
      <c r="F2467" s="15" t="s">
        <v>1321</v>
      </c>
      <c r="G2467" s="50">
        <v>1814</v>
      </c>
      <c r="H2467" s="50">
        <v>58</v>
      </c>
      <c r="I2467" s="58">
        <v>3.3000000000000002E-2</v>
      </c>
      <c r="J2467" s="50">
        <v>117600</v>
      </c>
      <c r="K2467" s="50">
        <v>1850</v>
      </c>
      <c r="L2467" s="53">
        <v>1720</v>
      </c>
      <c r="M2467" s="63">
        <f t="shared" si="287"/>
        <v>0.27692307692307694</v>
      </c>
      <c r="N2467" s="42" t="str">
        <f>IFERROR(VLOOKUP(C2467, マスタ!$E$2:$G$33, 3, TRUE), "")</f>
        <v>サービス</v>
      </c>
      <c r="O2467" s="15" t="str">
        <f>IF(F2467 = "", "", TEXT( WORKDAY(TEXT(LEFT(F2467, FIND("(", F2467) - 1), "yyyy/mm/dd"), 1, マスタ!$A$2:$A$106), "yyyymmdd"))</f>
        <v>20171023</v>
      </c>
      <c r="P2467" s="16">
        <v>43031</v>
      </c>
      <c r="Q2467" s="56">
        <v>1812</v>
      </c>
      <c r="R2467" s="56">
        <v>1828</v>
      </c>
      <c r="S2467" s="56">
        <v>1745</v>
      </c>
      <c r="T2467" s="15" t="str">
        <f t="shared" si="288"/>
        <v>無</v>
      </c>
      <c r="U2467" s="15" t="str">
        <f t="shared" si="289"/>
        <v>有</v>
      </c>
      <c r="V2467" s="67">
        <f t="shared" si="290"/>
        <v>-1.1025358324145973E-3</v>
      </c>
      <c r="W2467" s="17" t="s">
        <v>966</v>
      </c>
      <c r="X2467" s="46">
        <v>-18</v>
      </c>
      <c r="Y2467" s="71">
        <f t="shared" si="291"/>
        <v>-9.9228224917309813</v>
      </c>
      <c r="Z2467" s="72">
        <v>1812</v>
      </c>
      <c r="AA2467" s="72">
        <v>1813</v>
      </c>
      <c r="AB2467" s="72">
        <v>1796</v>
      </c>
      <c r="AC2467" s="72">
        <v>1796</v>
      </c>
      <c r="AD2467" s="72">
        <v>5600</v>
      </c>
      <c r="AE2467" s="72">
        <v>1797</v>
      </c>
      <c r="AF2467" s="72">
        <v>1797</v>
      </c>
      <c r="AG2467" s="72">
        <v>1780</v>
      </c>
      <c r="AH2467" s="72">
        <v>1789</v>
      </c>
      <c r="AI2467" s="72">
        <v>2000</v>
      </c>
      <c r="AJ2467" s="72">
        <v>1799</v>
      </c>
      <c r="AK2467" s="72">
        <v>1803</v>
      </c>
      <c r="AL2467" s="72">
        <v>1798</v>
      </c>
      <c r="AM2467" s="72">
        <v>1802</v>
      </c>
      <c r="AN2467" s="72">
        <v>400</v>
      </c>
      <c r="AO2467" s="72">
        <v>1798</v>
      </c>
      <c r="AP2467" s="72">
        <v>1798</v>
      </c>
      <c r="AQ2467" s="72">
        <v>1786</v>
      </c>
      <c r="AR2467" s="72">
        <v>1798</v>
      </c>
      <c r="AS2467" s="72">
        <v>1100</v>
      </c>
      <c r="AT2467" s="72">
        <v>1798</v>
      </c>
      <c r="AU2467" s="72">
        <v>1798</v>
      </c>
      <c r="AV2467" s="72">
        <v>1798</v>
      </c>
      <c r="AW2467" s="72">
        <v>1798</v>
      </c>
      <c r="AX2467" s="72">
        <v>100</v>
      </c>
      <c r="AY2467" s="72">
        <v>1804</v>
      </c>
      <c r="AZ2467" s="72">
        <v>1804</v>
      </c>
      <c r="BA2467" s="72">
        <v>1800</v>
      </c>
      <c r="BB2467" s="72">
        <v>1800</v>
      </c>
      <c r="BC2467" s="72">
        <v>400</v>
      </c>
    </row>
    <row r="2468" spans="1:55" s="72" customFormat="1" ht="27">
      <c r="A2468" s="15" t="s">
        <v>18</v>
      </c>
      <c r="B2468" s="30">
        <v>26</v>
      </c>
      <c r="C2468" s="30">
        <v>3157</v>
      </c>
      <c r="D2468" s="10" t="s">
        <v>1218</v>
      </c>
      <c r="E2468" s="15" t="s">
        <v>20</v>
      </c>
      <c r="F2468" s="15" t="s">
        <v>1321</v>
      </c>
      <c r="G2468" s="50">
        <v>1574</v>
      </c>
      <c r="H2468" s="50">
        <v>50</v>
      </c>
      <c r="I2468" s="58">
        <v>3.2800000000000003E-2</v>
      </c>
      <c r="J2468" s="50">
        <v>71500</v>
      </c>
      <c r="K2468" s="50">
        <v>1685</v>
      </c>
      <c r="L2468" s="53">
        <v>1515</v>
      </c>
      <c r="M2468" s="63">
        <f t="shared" si="287"/>
        <v>0.65294117647058825</v>
      </c>
      <c r="N2468" s="42" t="str">
        <f>IFERROR(VLOOKUP(C2468, マスタ!$E$2:$G$33, 3, TRUE), "")</f>
        <v>繊維製品</v>
      </c>
      <c r="O2468" s="15" t="str">
        <f>IF(F2468 = "", "", TEXT( WORKDAY(TEXT(LEFT(F2468, FIND("(", F2468) - 1), "yyyy/mm/dd"), 1, マスタ!$A$2:$A$106), "yyyymmdd"))</f>
        <v>20171023</v>
      </c>
      <c r="P2468" s="16">
        <v>43031</v>
      </c>
      <c r="Q2468" s="56">
        <v>1595</v>
      </c>
      <c r="R2468" s="56">
        <v>1749</v>
      </c>
      <c r="S2468" s="56">
        <v>1595</v>
      </c>
      <c r="T2468" s="15" t="str">
        <f t="shared" si="288"/>
        <v>有</v>
      </c>
      <c r="U2468" s="15" t="str">
        <f t="shared" si="289"/>
        <v>無</v>
      </c>
      <c r="V2468" s="67">
        <f t="shared" si="290"/>
        <v>1.3341804320203376E-2</v>
      </c>
      <c r="W2468" s="17" t="s">
        <v>968</v>
      </c>
      <c r="X2468" s="46">
        <v>31</v>
      </c>
      <c r="Y2468" s="71">
        <f t="shared" si="291"/>
        <v>19.695044472681065</v>
      </c>
      <c r="Z2468" s="72">
        <v>1595</v>
      </c>
      <c r="AA2468" s="72">
        <v>1650</v>
      </c>
      <c r="AB2468" s="72">
        <v>1595</v>
      </c>
      <c r="AC2468" s="72">
        <v>1650</v>
      </c>
      <c r="AD2468" s="72">
        <v>5000</v>
      </c>
      <c r="AE2468" s="72">
        <v>1650</v>
      </c>
      <c r="AF2468" s="72">
        <v>1650</v>
      </c>
      <c r="AG2468" s="72">
        <v>1627</v>
      </c>
      <c r="AH2468" s="72">
        <v>1649</v>
      </c>
      <c r="AI2468" s="72">
        <v>2000</v>
      </c>
      <c r="AJ2468" s="72">
        <v>1629</v>
      </c>
      <c r="AK2468" s="72">
        <v>1630</v>
      </c>
      <c r="AL2468" s="72">
        <v>1628</v>
      </c>
      <c r="AM2468" s="72">
        <v>1628</v>
      </c>
      <c r="AN2468" s="72">
        <v>300</v>
      </c>
      <c r="AO2468" s="72">
        <v>1649</v>
      </c>
      <c r="AP2468" s="72">
        <v>1649</v>
      </c>
      <c r="AQ2468" s="72">
        <v>1647</v>
      </c>
      <c r="AR2468" s="72">
        <v>1648</v>
      </c>
      <c r="AS2468" s="72">
        <v>400</v>
      </c>
      <c r="AT2468" s="72">
        <v>1648</v>
      </c>
      <c r="AU2468" s="72">
        <v>1648</v>
      </c>
      <c r="AV2468" s="72">
        <v>1633</v>
      </c>
      <c r="AW2468" s="72">
        <v>1633</v>
      </c>
      <c r="AX2468" s="72">
        <v>1500</v>
      </c>
      <c r="AY2468" s="72">
        <v>1646</v>
      </c>
      <c r="AZ2468" s="72">
        <v>1648</v>
      </c>
      <c r="BA2468" s="72">
        <v>1642</v>
      </c>
      <c r="BB2468" s="72">
        <v>1642</v>
      </c>
      <c r="BC2468" s="72">
        <v>400</v>
      </c>
    </row>
    <row r="2469" spans="1:55" s="72" customFormat="1" ht="15">
      <c r="A2469" s="15" t="s">
        <v>18</v>
      </c>
      <c r="B2469" s="30">
        <v>27</v>
      </c>
      <c r="C2469" s="30">
        <v>6869</v>
      </c>
      <c r="D2469" s="10" t="s">
        <v>1041</v>
      </c>
      <c r="E2469" s="15" t="s">
        <v>20</v>
      </c>
      <c r="F2469" s="15" t="s">
        <v>1321</v>
      </c>
      <c r="G2469" s="50">
        <v>7580</v>
      </c>
      <c r="H2469" s="50">
        <v>240</v>
      </c>
      <c r="I2469" s="58">
        <v>3.27E-2</v>
      </c>
      <c r="J2469" s="50">
        <v>808700</v>
      </c>
      <c r="K2469" s="50">
        <v>7580</v>
      </c>
      <c r="L2469" s="53">
        <v>7340</v>
      </c>
      <c r="M2469" s="63">
        <f t="shared" si="287"/>
        <v>0</v>
      </c>
      <c r="N2469" s="42" t="str">
        <f>IFERROR(VLOOKUP(C2469, マスタ!$E$2:$G$33, 3, TRUE), "")</f>
        <v>電気</v>
      </c>
      <c r="O2469" s="15" t="str">
        <f>IF(F2469 = "", "", TEXT( WORKDAY(TEXT(LEFT(F2469, FIND("(", F2469) - 1), "yyyy/mm/dd"), 1, マスタ!$A$2:$A$106), "yyyymmdd"))</f>
        <v>20171023</v>
      </c>
      <c r="P2469" s="16">
        <v>43031</v>
      </c>
      <c r="Q2469" s="56">
        <v>7690</v>
      </c>
      <c r="R2469" s="56">
        <v>7780</v>
      </c>
      <c r="S2469" s="56">
        <v>7600</v>
      </c>
      <c r="T2469" s="15" t="str">
        <f t="shared" si="288"/>
        <v>有</v>
      </c>
      <c r="U2469" s="15" t="str">
        <f t="shared" si="289"/>
        <v>有</v>
      </c>
      <c r="V2469" s="67">
        <f t="shared" si="290"/>
        <v>1.4511873350923521E-2</v>
      </c>
      <c r="W2469" s="17" t="s">
        <v>967</v>
      </c>
      <c r="X2469" s="46">
        <v>70</v>
      </c>
      <c r="Y2469" s="71">
        <f t="shared" si="291"/>
        <v>9.2348284960422173</v>
      </c>
      <c r="Z2469" s="72">
        <v>7690</v>
      </c>
      <c r="AA2469" s="72">
        <v>7770</v>
      </c>
      <c r="AB2469" s="72">
        <v>7690</v>
      </c>
      <c r="AC2469" s="72">
        <v>7770</v>
      </c>
      <c r="AD2469" s="72">
        <v>106800</v>
      </c>
      <c r="AE2469" s="72">
        <v>7770</v>
      </c>
      <c r="AF2469" s="72">
        <v>7780</v>
      </c>
      <c r="AG2469" s="72">
        <v>7750</v>
      </c>
      <c r="AH2469" s="72">
        <v>7770</v>
      </c>
      <c r="AI2469" s="72">
        <v>37500</v>
      </c>
      <c r="AJ2469" s="72">
        <v>7770</v>
      </c>
      <c r="AK2469" s="72">
        <v>7770</v>
      </c>
      <c r="AL2469" s="72">
        <v>7740</v>
      </c>
      <c r="AM2469" s="72">
        <v>7750</v>
      </c>
      <c r="AN2469" s="72">
        <v>18400</v>
      </c>
      <c r="AO2469" s="72">
        <v>7750</v>
      </c>
      <c r="AP2469" s="72">
        <v>7780</v>
      </c>
      <c r="AQ2469" s="72">
        <v>7730</v>
      </c>
      <c r="AR2469" s="72">
        <v>7740</v>
      </c>
      <c r="AS2469" s="72">
        <v>35400</v>
      </c>
      <c r="AT2469" s="72">
        <v>7740</v>
      </c>
      <c r="AU2469" s="72">
        <v>7770</v>
      </c>
      <c r="AV2469" s="72">
        <v>7730</v>
      </c>
      <c r="AW2469" s="72">
        <v>7760</v>
      </c>
      <c r="AX2469" s="72">
        <v>29500</v>
      </c>
      <c r="AY2469" s="72">
        <v>7750</v>
      </c>
      <c r="AZ2469" s="72">
        <v>7770</v>
      </c>
      <c r="BA2469" s="72">
        <v>7750</v>
      </c>
      <c r="BB2469" s="72">
        <v>7770</v>
      </c>
      <c r="BC2469" s="72">
        <v>3600</v>
      </c>
    </row>
    <row r="2470" spans="1:55" s="72" customFormat="1" ht="15">
      <c r="A2470" s="15" t="s">
        <v>18</v>
      </c>
      <c r="B2470" s="30">
        <v>28</v>
      </c>
      <c r="C2470" s="30">
        <v>1982</v>
      </c>
      <c r="D2470" s="10" t="s">
        <v>538</v>
      </c>
      <c r="E2470" s="15" t="s">
        <v>20</v>
      </c>
      <c r="F2470" s="15" t="s">
        <v>1321</v>
      </c>
      <c r="G2470" s="50">
        <v>2481</v>
      </c>
      <c r="H2470" s="50">
        <v>78</v>
      </c>
      <c r="I2470" s="58">
        <v>3.2500000000000001E-2</v>
      </c>
      <c r="J2470" s="50">
        <v>61500</v>
      </c>
      <c r="K2470" s="50">
        <v>2500</v>
      </c>
      <c r="L2470" s="53">
        <v>2398</v>
      </c>
      <c r="M2470" s="63">
        <f t="shared" si="287"/>
        <v>0.18627450980392157</v>
      </c>
      <c r="N2470" s="42" t="str">
        <f>IFERROR(VLOOKUP(C2470, マスタ!$E$2:$G$33, 3, TRUE), "")</f>
        <v>建設</v>
      </c>
      <c r="O2470" s="15" t="str">
        <f>IF(F2470 = "", "", TEXT( WORKDAY(TEXT(LEFT(F2470, FIND("(", F2470) - 1), "yyyy/mm/dd"), 1, マスタ!$A$2:$A$106), "yyyymmdd"))</f>
        <v>20171023</v>
      </c>
      <c r="P2470" s="16">
        <v>43031</v>
      </c>
      <c r="Q2470" s="56">
        <v>2518</v>
      </c>
      <c r="R2470" s="56">
        <v>2536</v>
      </c>
      <c r="S2470" s="56">
        <v>2505</v>
      </c>
      <c r="T2470" s="15" t="str">
        <f t="shared" si="288"/>
        <v>無</v>
      </c>
      <c r="U2470" s="15" t="str">
        <f t="shared" si="289"/>
        <v>無</v>
      </c>
      <c r="V2470" s="67">
        <f t="shared" si="290"/>
        <v>1.4913341394598989E-2</v>
      </c>
      <c r="W2470" s="17" t="s">
        <v>967</v>
      </c>
      <c r="X2470" s="46">
        <v>8</v>
      </c>
      <c r="Y2470" s="71">
        <f t="shared" si="291"/>
        <v>3.2245062474808548</v>
      </c>
      <c r="Z2470" s="72">
        <v>2518</v>
      </c>
      <c r="AA2470" s="72">
        <v>2521</v>
      </c>
      <c r="AB2470" s="72">
        <v>2513</v>
      </c>
      <c r="AC2470" s="72">
        <v>2521</v>
      </c>
      <c r="AD2470" s="72">
        <v>6600</v>
      </c>
      <c r="AE2470" s="72">
        <v>2524</v>
      </c>
      <c r="AF2470" s="72">
        <v>2530</v>
      </c>
      <c r="AG2470" s="72">
        <v>2524</v>
      </c>
      <c r="AH2470" s="72">
        <v>2530</v>
      </c>
      <c r="AI2470" s="72">
        <v>300</v>
      </c>
      <c r="AJ2470" s="72">
        <v>2536</v>
      </c>
      <c r="AK2470" s="72">
        <v>2536</v>
      </c>
      <c r="AL2470" s="72">
        <v>2529</v>
      </c>
      <c r="AM2470" s="72">
        <v>2530</v>
      </c>
      <c r="AN2470" s="72">
        <v>500</v>
      </c>
      <c r="AS2470" s="72">
        <v>0</v>
      </c>
      <c r="AT2470" s="72">
        <v>2519</v>
      </c>
      <c r="AU2470" s="72">
        <v>2526</v>
      </c>
      <c r="AV2470" s="72">
        <v>2519</v>
      </c>
      <c r="AW2470" s="72">
        <v>2526</v>
      </c>
      <c r="AX2470" s="72">
        <v>500</v>
      </c>
      <c r="AY2470" s="72">
        <v>2527</v>
      </c>
      <c r="AZ2470" s="72">
        <v>2527</v>
      </c>
      <c r="BA2470" s="72">
        <v>2525</v>
      </c>
      <c r="BB2470" s="72">
        <v>2525</v>
      </c>
      <c r="BC2470" s="72">
        <v>300</v>
      </c>
    </row>
    <row r="2471" spans="1:55" s="72" customFormat="1" ht="15">
      <c r="A2471" s="15" t="s">
        <v>18</v>
      </c>
      <c r="B2471" s="30">
        <v>29</v>
      </c>
      <c r="C2471" s="30">
        <v>4182</v>
      </c>
      <c r="D2471" s="10" t="s">
        <v>1325</v>
      </c>
      <c r="E2471" s="15" t="s">
        <v>20</v>
      </c>
      <c r="F2471" s="15" t="s">
        <v>1321</v>
      </c>
      <c r="G2471" s="50">
        <v>2673</v>
      </c>
      <c r="H2471" s="50">
        <v>84</v>
      </c>
      <c r="I2471" s="58">
        <v>3.2399999999999998E-2</v>
      </c>
      <c r="J2471" s="50">
        <v>1164800</v>
      </c>
      <c r="K2471" s="50">
        <v>2686</v>
      </c>
      <c r="L2471" s="53">
        <v>2595</v>
      </c>
      <c r="M2471" s="63">
        <f t="shared" si="287"/>
        <v>0.14285714285714285</v>
      </c>
      <c r="N2471" s="42" t="str">
        <f>IFERROR(VLOOKUP(C2471, マスタ!$E$2:$G$33, 3, TRUE), "")</f>
        <v>化学・医薬品</v>
      </c>
      <c r="O2471" s="15" t="str">
        <f>IF(F2471 = "", "", TEXT( WORKDAY(TEXT(LEFT(F2471, FIND("(", F2471) - 1), "yyyy/mm/dd"), 1, マスタ!$A$2:$A$106), "yyyymmdd"))</f>
        <v>20171023</v>
      </c>
      <c r="P2471" s="16">
        <v>43031</v>
      </c>
      <c r="Q2471" s="56">
        <v>2722</v>
      </c>
      <c r="R2471" s="56">
        <v>2723</v>
      </c>
      <c r="S2471" s="56">
        <v>2674</v>
      </c>
      <c r="T2471" s="15" t="str">
        <f t="shared" si="288"/>
        <v>無</v>
      </c>
      <c r="U2471" s="15" t="str">
        <f t="shared" si="289"/>
        <v>有</v>
      </c>
      <c r="V2471" s="67">
        <f t="shared" si="290"/>
        <v>1.8331462775907248E-2</v>
      </c>
      <c r="W2471" s="17" t="s">
        <v>966</v>
      </c>
      <c r="X2471" s="46">
        <v>-26</v>
      </c>
      <c r="Y2471" s="71">
        <f t="shared" si="291"/>
        <v>-9.7268986157875048</v>
      </c>
      <c r="Z2471" s="72">
        <v>2722</v>
      </c>
      <c r="AA2471" s="72">
        <v>2723</v>
      </c>
      <c r="AB2471" s="72">
        <v>2696</v>
      </c>
      <c r="AC2471" s="72">
        <v>2698</v>
      </c>
      <c r="AD2471" s="72">
        <v>73900</v>
      </c>
      <c r="AE2471" s="72">
        <v>2699</v>
      </c>
      <c r="AF2471" s="72">
        <v>2700</v>
      </c>
      <c r="AG2471" s="72">
        <v>2687</v>
      </c>
      <c r="AH2471" s="72">
        <v>2690</v>
      </c>
      <c r="AI2471" s="72">
        <v>17900</v>
      </c>
      <c r="AJ2471" s="72">
        <v>2691</v>
      </c>
      <c r="AK2471" s="72">
        <v>2691</v>
      </c>
      <c r="AL2471" s="72">
        <v>2684</v>
      </c>
      <c r="AM2471" s="72">
        <v>2685</v>
      </c>
      <c r="AN2471" s="72">
        <v>11000</v>
      </c>
      <c r="AO2471" s="72">
        <v>2686</v>
      </c>
      <c r="AP2471" s="72">
        <v>2689</v>
      </c>
      <c r="AQ2471" s="72">
        <v>2685</v>
      </c>
      <c r="AR2471" s="72">
        <v>2686</v>
      </c>
      <c r="AS2471" s="72">
        <v>8300</v>
      </c>
      <c r="AT2471" s="72">
        <v>2687</v>
      </c>
      <c r="AU2471" s="72">
        <v>2692</v>
      </c>
      <c r="AV2471" s="72">
        <v>2685</v>
      </c>
      <c r="AW2471" s="72">
        <v>2686</v>
      </c>
      <c r="AX2471" s="72">
        <v>10200</v>
      </c>
      <c r="AY2471" s="72">
        <v>2685</v>
      </c>
      <c r="AZ2471" s="72">
        <v>2687</v>
      </c>
      <c r="BA2471" s="72">
        <v>2683</v>
      </c>
      <c r="BB2471" s="72">
        <v>2684</v>
      </c>
      <c r="BC2471" s="72">
        <v>8400</v>
      </c>
    </row>
    <row r="2472" spans="1:55" s="72" customFormat="1" ht="15">
      <c r="A2472" s="15" t="s">
        <v>18</v>
      </c>
      <c r="B2472" s="30">
        <v>31</v>
      </c>
      <c r="C2472" s="30">
        <v>2378</v>
      </c>
      <c r="D2472" s="10" t="s">
        <v>1326</v>
      </c>
      <c r="E2472" s="15" t="s">
        <v>20</v>
      </c>
      <c r="F2472" s="15" t="s">
        <v>1321</v>
      </c>
      <c r="G2472" s="50">
        <v>1670</v>
      </c>
      <c r="H2472" s="50">
        <v>50</v>
      </c>
      <c r="I2472" s="58">
        <v>3.09E-2</v>
      </c>
      <c r="J2472" s="50">
        <v>135300</v>
      </c>
      <c r="K2472" s="50">
        <v>1673</v>
      </c>
      <c r="L2472" s="53">
        <v>1622</v>
      </c>
      <c r="M2472" s="63">
        <f t="shared" si="287"/>
        <v>5.8823529411764705E-2</v>
      </c>
      <c r="N2472" s="42" t="str">
        <f>IFERROR(VLOOKUP(C2472, マスタ!$E$2:$G$33, 3, TRUE), "")</f>
        <v>食品</v>
      </c>
      <c r="O2472" s="15" t="str">
        <f>IF(F2472 = "", "", TEXT( WORKDAY(TEXT(LEFT(F2472, FIND("(", F2472) - 1), "yyyy/mm/dd"), 1, マスタ!$A$2:$A$106), "yyyymmdd"))</f>
        <v>20171023</v>
      </c>
      <c r="P2472" s="16">
        <v>43031</v>
      </c>
      <c r="Q2472" s="56">
        <v>1700</v>
      </c>
      <c r="R2472" s="56">
        <v>1700</v>
      </c>
      <c r="S2472" s="56">
        <v>1677</v>
      </c>
      <c r="T2472" s="15" t="str">
        <f t="shared" si="288"/>
        <v>無</v>
      </c>
      <c r="U2472" s="15" t="str">
        <f t="shared" si="289"/>
        <v>有</v>
      </c>
      <c r="V2472" s="67">
        <f t="shared" si="290"/>
        <v>1.7964071856287456E-2</v>
      </c>
      <c r="W2472" s="17" t="s">
        <v>966</v>
      </c>
      <c r="X2472" s="46">
        <v>-16</v>
      </c>
      <c r="Y2472" s="71">
        <f t="shared" si="291"/>
        <v>-9.5808383233532926</v>
      </c>
      <c r="Z2472" s="72">
        <v>1700</v>
      </c>
      <c r="AA2472" s="72">
        <v>1700</v>
      </c>
      <c r="AB2472" s="72">
        <v>1677</v>
      </c>
      <c r="AC2472" s="72">
        <v>1681</v>
      </c>
      <c r="AD2472" s="72">
        <v>17200</v>
      </c>
      <c r="AE2472" s="72">
        <v>1680</v>
      </c>
      <c r="AF2472" s="72">
        <v>1697</v>
      </c>
      <c r="AG2472" s="72">
        <v>1679</v>
      </c>
      <c r="AH2472" s="72">
        <v>1695</v>
      </c>
      <c r="AI2472" s="72">
        <v>3400</v>
      </c>
      <c r="AJ2472" s="72">
        <v>1695</v>
      </c>
      <c r="AK2472" s="72">
        <v>1699</v>
      </c>
      <c r="AL2472" s="72">
        <v>1691</v>
      </c>
      <c r="AM2472" s="72">
        <v>1696</v>
      </c>
      <c r="AN2472" s="72">
        <v>4800</v>
      </c>
      <c r="AO2472" s="72">
        <v>1693</v>
      </c>
      <c r="AP2472" s="72">
        <v>1697</v>
      </c>
      <c r="AQ2472" s="72">
        <v>1693</v>
      </c>
      <c r="AR2472" s="72">
        <v>1697</v>
      </c>
      <c r="AS2472" s="72">
        <v>2000</v>
      </c>
      <c r="AT2472" s="72">
        <v>1696</v>
      </c>
      <c r="AU2472" s="72">
        <v>1697</v>
      </c>
      <c r="AV2472" s="72">
        <v>1691</v>
      </c>
      <c r="AW2472" s="72">
        <v>1691</v>
      </c>
      <c r="AX2472" s="72">
        <v>1700</v>
      </c>
      <c r="AY2472" s="72">
        <v>1691</v>
      </c>
      <c r="AZ2472" s="72">
        <v>1694</v>
      </c>
      <c r="BA2472" s="72">
        <v>1691</v>
      </c>
      <c r="BB2472" s="72">
        <v>1693</v>
      </c>
      <c r="BC2472" s="72">
        <v>1200</v>
      </c>
    </row>
    <row r="2473" spans="1:55" s="72" customFormat="1" ht="15">
      <c r="A2473" s="15" t="s">
        <v>18</v>
      </c>
      <c r="B2473" s="30">
        <v>32</v>
      </c>
      <c r="C2473" s="30">
        <v>3321</v>
      </c>
      <c r="D2473" s="10" t="s">
        <v>1213</v>
      </c>
      <c r="E2473" s="15" t="s">
        <v>20</v>
      </c>
      <c r="F2473" s="15" t="s">
        <v>1321</v>
      </c>
      <c r="G2473" s="50">
        <v>1610</v>
      </c>
      <c r="H2473" s="50">
        <v>48</v>
      </c>
      <c r="I2473" s="58">
        <v>3.0700000000000002E-2</v>
      </c>
      <c r="J2473" s="50">
        <v>231400</v>
      </c>
      <c r="K2473" s="50">
        <v>1617</v>
      </c>
      <c r="L2473" s="53">
        <v>1543</v>
      </c>
      <c r="M2473" s="63">
        <f t="shared" si="287"/>
        <v>9.45945945945946E-2</v>
      </c>
      <c r="N2473" s="42" t="str">
        <f>IFERROR(VLOOKUP(C2473, マスタ!$E$2:$G$33, 3, TRUE), "")</f>
        <v>繊維製品</v>
      </c>
      <c r="O2473" s="15" t="str">
        <f>IF(F2473 = "", "", TEXT( WORKDAY(TEXT(LEFT(F2473, FIND("(", F2473) - 1), "yyyy/mm/dd"), 1, マスタ!$A$2:$A$106), "yyyymmdd"))</f>
        <v>20171023</v>
      </c>
      <c r="P2473" s="16">
        <v>43031</v>
      </c>
      <c r="Q2473" s="56">
        <v>1620</v>
      </c>
      <c r="R2473" s="56">
        <v>1677</v>
      </c>
      <c r="S2473" s="56">
        <v>1615</v>
      </c>
      <c r="T2473" s="15" t="str">
        <f t="shared" si="288"/>
        <v>有</v>
      </c>
      <c r="U2473" s="15" t="str">
        <f t="shared" si="289"/>
        <v>無</v>
      </c>
      <c r="V2473" s="67">
        <f t="shared" si="290"/>
        <v>6.2111801242235032E-3</v>
      </c>
      <c r="W2473" s="17" t="s">
        <v>967</v>
      </c>
      <c r="X2473" s="46">
        <v>4</v>
      </c>
      <c r="Y2473" s="71">
        <f t="shared" si="291"/>
        <v>2.4844720496894412</v>
      </c>
      <c r="Z2473" s="72">
        <v>1620</v>
      </c>
      <c r="AA2473" s="72">
        <v>1650</v>
      </c>
      <c r="AB2473" s="72">
        <v>1620</v>
      </c>
      <c r="AC2473" s="72">
        <v>1640</v>
      </c>
      <c r="AD2473" s="72">
        <v>31000</v>
      </c>
      <c r="AE2473" s="72">
        <v>1636</v>
      </c>
      <c r="AF2473" s="72">
        <v>1636</v>
      </c>
      <c r="AG2473" s="72">
        <v>1615</v>
      </c>
      <c r="AH2473" s="72">
        <v>1631</v>
      </c>
      <c r="AI2473" s="72">
        <v>5200</v>
      </c>
      <c r="AJ2473" s="72">
        <v>1625</v>
      </c>
      <c r="AK2473" s="72">
        <v>1629</v>
      </c>
      <c r="AL2473" s="72">
        <v>1616</v>
      </c>
      <c r="AM2473" s="72">
        <v>1629</v>
      </c>
      <c r="AN2473" s="72">
        <v>3100</v>
      </c>
      <c r="AO2473" s="72">
        <v>1622</v>
      </c>
      <c r="AP2473" s="72">
        <v>1626</v>
      </c>
      <c r="AQ2473" s="72">
        <v>1616</v>
      </c>
      <c r="AR2473" s="72">
        <v>1625</v>
      </c>
      <c r="AS2473" s="72">
        <v>5200</v>
      </c>
      <c r="AT2473" s="72">
        <v>1624</v>
      </c>
      <c r="AU2473" s="72">
        <v>1626</v>
      </c>
      <c r="AV2473" s="72">
        <v>1624</v>
      </c>
      <c r="AW2473" s="72">
        <v>1624</v>
      </c>
      <c r="AX2473" s="72">
        <v>1100</v>
      </c>
      <c r="AY2473" s="72">
        <v>1625</v>
      </c>
      <c r="AZ2473" s="72">
        <v>1625</v>
      </c>
      <c r="BA2473" s="72">
        <v>1625</v>
      </c>
      <c r="BB2473" s="72">
        <v>1625</v>
      </c>
      <c r="BC2473" s="72">
        <v>500</v>
      </c>
    </row>
    <row r="2474" spans="1:55" s="72" customFormat="1" ht="15">
      <c r="A2474" s="15" t="s">
        <v>18</v>
      </c>
      <c r="B2474" s="30">
        <v>33</v>
      </c>
      <c r="C2474" s="30">
        <v>7818</v>
      </c>
      <c r="D2474" s="10" t="s">
        <v>283</v>
      </c>
      <c r="E2474" s="15" t="s">
        <v>20</v>
      </c>
      <c r="F2474" s="15" t="s">
        <v>1321</v>
      </c>
      <c r="G2474" s="50">
        <v>1077</v>
      </c>
      <c r="H2474" s="50">
        <v>32</v>
      </c>
      <c r="I2474" s="58">
        <v>3.0599999999999999E-2</v>
      </c>
      <c r="J2474" s="50">
        <v>581500</v>
      </c>
      <c r="K2474" s="50">
        <v>1097</v>
      </c>
      <c r="L2474" s="53">
        <v>1048</v>
      </c>
      <c r="M2474" s="63">
        <f t="shared" si="287"/>
        <v>0.40816326530612246</v>
      </c>
      <c r="N2474" s="42" t="str">
        <f>IFERROR(VLOOKUP(C2474, マスタ!$E$2:$G$33, 3, TRUE), "")</f>
        <v>その他製品</v>
      </c>
      <c r="O2474" s="15" t="str">
        <f>IF(F2474 = "", "", TEXT( WORKDAY(TEXT(LEFT(F2474, FIND("(", F2474) - 1), "yyyy/mm/dd"), 1, マスタ!$A$2:$A$106), "yyyymmdd"))</f>
        <v>20171023</v>
      </c>
      <c r="P2474" s="16">
        <v>43031</v>
      </c>
      <c r="Q2474" s="56">
        <v>1079</v>
      </c>
      <c r="R2474" s="56">
        <v>1085</v>
      </c>
      <c r="S2474" s="56">
        <v>1039</v>
      </c>
      <c r="T2474" s="15" t="str">
        <f t="shared" si="288"/>
        <v>無</v>
      </c>
      <c r="U2474" s="15" t="str">
        <f t="shared" si="289"/>
        <v>有</v>
      </c>
      <c r="V2474" s="67">
        <f t="shared" si="290"/>
        <v>1.8570102135562205E-3</v>
      </c>
      <c r="W2474" s="17" t="s">
        <v>966</v>
      </c>
      <c r="X2474" s="46">
        <v>-10</v>
      </c>
      <c r="Y2474" s="71">
        <f t="shared" si="291"/>
        <v>-9.2850510677808717</v>
      </c>
      <c r="Z2474" s="72">
        <v>1079</v>
      </c>
      <c r="AA2474" s="72">
        <v>1084</v>
      </c>
      <c r="AB2474" s="72">
        <v>1077</v>
      </c>
      <c r="AC2474" s="72">
        <v>1084</v>
      </c>
      <c r="AD2474" s="72">
        <v>47100</v>
      </c>
      <c r="AE2474" s="72">
        <v>1083</v>
      </c>
      <c r="AF2474" s="72">
        <v>1085</v>
      </c>
      <c r="AG2474" s="72">
        <v>1079</v>
      </c>
      <c r="AH2474" s="72">
        <v>1081</v>
      </c>
      <c r="AI2474" s="72">
        <v>16000</v>
      </c>
      <c r="AJ2474" s="72">
        <v>1078</v>
      </c>
      <c r="AK2474" s="72">
        <v>1078</v>
      </c>
      <c r="AL2474" s="72">
        <v>1066</v>
      </c>
      <c r="AM2474" s="72">
        <v>1069</v>
      </c>
      <c r="AN2474" s="72">
        <v>16700</v>
      </c>
      <c r="AO2474" s="72">
        <v>1068</v>
      </c>
      <c r="AP2474" s="72">
        <v>1070</v>
      </c>
      <c r="AQ2474" s="72">
        <v>1056</v>
      </c>
      <c r="AR2474" s="72">
        <v>1056</v>
      </c>
      <c r="AS2474" s="72">
        <v>14400</v>
      </c>
      <c r="AT2474" s="72">
        <v>1061</v>
      </c>
      <c r="AU2474" s="72">
        <v>1063</v>
      </c>
      <c r="AV2474" s="72">
        <v>1054</v>
      </c>
      <c r="AW2474" s="72">
        <v>1062</v>
      </c>
      <c r="AX2474" s="72">
        <v>19700</v>
      </c>
      <c r="AY2474" s="72">
        <v>1062</v>
      </c>
      <c r="AZ2474" s="72">
        <v>1067</v>
      </c>
      <c r="BA2474" s="72">
        <v>1062</v>
      </c>
      <c r="BB2474" s="72">
        <v>1066</v>
      </c>
      <c r="BC2474" s="72">
        <v>4600</v>
      </c>
    </row>
    <row r="2475" spans="1:55" s="72" customFormat="1" ht="15">
      <c r="A2475" s="15" t="s">
        <v>18</v>
      </c>
      <c r="B2475" s="30">
        <v>35</v>
      </c>
      <c r="C2475" s="30">
        <v>7916</v>
      </c>
      <c r="D2475" s="10" t="s">
        <v>1327</v>
      </c>
      <c r="E2475" s="15" t="s">
        <v>20</v>
      </c>
      <c r="F2475" s="15" t="s">
        <v>1321</v>
      </c>
      <c r="G2475" s="50">
        <v>2486</v>
      </c>
      <c r="H2475" s="50">
        <v>71</v>
      </c>
      <c r="I2475" s="58">
        <v>2.9399999999999999E-2</v>
      </c>
      <c r="J2475" s="50">
        <v>6300</v>
      </c>
      <c r="K2475" s="50">
        <v>2490</v>
      </c>
      <c r="L2475" s="53">
        <v>2420</v>
      </c>
      <c r="M2475" s="63">
        <f t="shared" si="287"/>
        <v>5.7142857142857141E-2</v>
      </c>
      <c r="N2475" s="42" t="str">
        <f>IFERROR(VLOOKUP(C2475, マスタ!$E$2:$G$33, 3, TRUE), "")</f>
        <v>その他製品</v>
      </c>
      <c r="O2475" s="15" t="str">
        <f>IF(F2475 = "", "", TEXT( WORKDAY(TEXT(LEFT(F2475, FIND("(", F2475) - 1), "yyyy/mm/dd"), 1, マスタ!$A$2:$A$106), "yyyymmdd"))</f>
        <v>20171023</v>
      </c>
      <c r="P2475" s="16">
        <v>43031</v>
      </c>
      <c r="Q2475" s="56">
        <v>2486</v>
      </c>
      <c r="R2475" s="56">
        <v>2503</v>
      </c>
      <c r="S2475" s="56">
        <v>2486</v>
      </c>
      <c r="T2475" s="15" t="str">
        <f t="shared" si="288"/>
        <v>無</v>
      </c>
      <c r="U2475" s="15" t="str">
        <f t="shared" si="289"/>
        <v>無</v>
      </c>
      <c r="V2475" s="67">
        <f t="shared" si="290"/>
        <v>0</v>
      </c>
      <c r="W2475" s="17" t="s">
        <v>967</v>
      </c>
      <c r="X2475" s="46">
        <v>14</v>
      </c>
      <c r="Y2475" s="71">
        <f t="shared" si="291"/>
        <v>5.6315366049879323</v>
      </c>
      <c r="Z2475" s="72">
        <v>2486</v>
      </c>
      <c r="AA2475" s="72">
        <v>2490</v>
      </c>
      <c r="AB2475" s="72">
        <v>2486</v>
      </c>
      <c r="AC2475" s="72">
        <v>2490</v>
      </c>
      <c r="AD2475" s="72">
        <v>900</v>
      </c>
      <c r="AE2475" s="72">
        <v>2500</v>
      </c>
      <c r="AF2475" s="72">
        <v>2500</v>
      </c>
      <c r="AG2475" s="72">
        <v>2500</v>
      </c>
      <c r="AH2475" s="72">
        <v>2500</v>
      </c>
      <c r="AI2475" s="72">
        <v>400</v>
      </c>
      <c r="AJ2475" s="72">
        <v>2500</v>
      </c>
      <c r="AK2475" s="72">
        <v>2500</v>
      </c>
      <c r="AL2475" s="72">
        <v>2500</v>
      </c>
      <c r="AM2475" s="72">
        <v>2500</v>
      </c>
      <c r="AN2475" s="72">
        <v>100</v>
      </c>
      <c r="AO2475" s="72">
        <v>2500</v>
      </c>
      <c r="AP2475" s="72">
        <v>2500</v>
      </c>
      <c r="AQ2475" s="72">
        <v>2500</v>
      </c>
      <c r="AR2475" s="72">
        <v>2500</v>
      </c>
      <c r="AS2475" s="72">
        <v>100</v>
      </c>
      <c r="AX2475" s="72">
        <v>0</v>
      </c>
      <c r="BC2475" s="72">
        <v>0</v>
      </c>
    </row>
    <row r="2476" spans="1:55" s="72" customFormat="1" ht="15">
      <c r="A2476" s="15" t="s">
        <v>18</v>
      </c>
      <c r="B2476" s="30">
        <v>36</v>
      </c>
      <c r="C2476" s="30">
        <v>3648</v>
      </c>
      <c r="D2476" s="10" t="s">
        <v>1127</v>
      </c>
      <c r="E2476" s="15" t="s">
        <v>20</v>
      </c>
      <c r="F2476" s="15" t="s">
        <v>1321</v>
      </c>
      <c r="G2476" s="50">
        <v>2012</v>
      </c>
      <c r="H2476" s="50">
        <v>56</v>
      </c>
      <c r="I2476" s="58">
        <v>2.86E-2</v>
      </c>
      <c r="J2476" s="50">
        <v>33500</v>
      </c>
      <c r="K2476" s="50">
        <v>2020</v>
      </c>
      <c r="L2476" s="53">
        <v>1950</v>
      </c>
      <c r="M2476" s="63">
        <f t="shared" si="287"/>
        <v>0.11428571428571428</v>
      </c>
      <c r="N2476" s="42" t="str">
        <f>IFERROR(VLOOKUP(C2476, マスタ!$E$2:$G$33, 3, TRUE), "")</f>
        <v>36</v>
      </c>
      <c r="O2476" s="15" t="str">
        <f>IF(F2476 = "", "", TEXT( WORKDAY(TEXT(LEFT(F2476, FIND("(", F2476) - 1), "yyyy/mm/dd"), 1, マスタ!$A$2:$A$106), "yyyymmdd"))</f>
        <v>20171023</v>
      </c>
      <c r="P2476" s="16">
        <v>43031</v>
      </c>
      <c r="Q2476" s="56">
        <v>2050</v>
      </c>
      <c r="R2476" s="56">
        <v>2078</v>
      </c>
      <c r="S2476" s="56">
        <v>2049</v>
      </c>
      <c r="T2476" s="15" t="str">
        <f t="shared" si="288"/>
        <v>有</v>
      </c>
      <c r="U2476" s="15" t="str">
        <f t="shared" si="289"/>
        <v>無</v>
      </c>
      <c r="V2476" s="67">
        <f t="shared" si="290"/>
        <v>1.8886679920477212E-2</v>
      </c>
      <c r="W2476" s="17" t="s">
        <v>967</v>
      </c>
      <c r="X2476" s="46">
        <v>11</v>
      </c>
      <c r="Y2476" s="71">
        <f t="shared" si="291"/>
        <v>5.4671968190854878</v>
      </c>
      <c r="Z2476" s="72">
        <v>2050</v>
      </c>
      <c r="AA2476" s="72">
        <v>2078</v>
      </c>
      <c r="AB2476" s="72">
        <v>2049</v>
      </c>
      <c r="AC2476" s="72">
        <v>2058</v>
      </c>
      <c r="AD2476" s="72">
        <v>4900</v>
      </c>
      <c r="AE2476" s="72">
        <v>2060</v>
      </c>
      <c r="AF2476" s="72">
        <v>2060</v>
      </c>
      <c r="AG2476" s="72">
        <v>2057</v>
      </c>
      <c r="AH2476" s="72">
        <v>2057</v>
      </c>
      <c r="AI2476" s="72">
        <v>500</v>
      </c>
      <c r="AJ2476" s="72">
        <v>2058</v>
      </c>
      <c r="AK2476" s="72">
        <v>2066</v>
      </c>
      <c r="AL2476" s="72">
        <v>2057</v>
      </c>
      <c r="AM2476" s="72">
        <v>2057</v>
      </c>
      <c r="AN2476" s="72">
        <v>500</v>
      </c>
      <c r="AO2476" s="72">
        <v>2064</v>
      </c>
      <c r="AP2476" s="72">
        <v>2064</v>
      </c>
      <c r="AQ2476" s="72">
        <v>2057</v>
      </c>
      <c r="AR2476" s="72">
        <v>2061</v>
      </c>
      <c r="AS2476" s="72">
        <v>2300</v>
      </c>
      <c r="AX2476" s="72">
        <v>0</v>
      </c>
      <c r="BC2476" s="72">
        <v>0</v>
      </c>
    </row>
    <row r="2477" spans="1:55" s="72" customFormat="1" ht="15">
      <c r="A2477" s="15" t="s">
        <v>18</v>
      </c>
      <c r="B2477" s="30">
        <v>37</v>
      </c>
      <c r="C2477" s="30">
        <v>6208</v>
      </c>
      <c r="D2477" s="10" t="s">
        <v>55</v>
      </c>
      <c r="E2477" s="15" t="s">
        <v>20</v>
      </c>
      <c r="F2477" s="15" t="s">
        <v>1321</v>
      </c>
      <c r="G2477" s="50">
        <v>3810</v>
      </c>
      <c r="H2477" s="50">
        <v>105</v>
      </c>
      <c r="I2477" s="58">
        <v>2.8299999999999999E-2</v>
      </c>
      <c r="J2477" s="50">
        <v>350500</v>
      </c>
      <c r="K2477" s="50">
        <v>3870</v>
      </c>
      <c r="L2477" s="53">
        <v>3755</v>
      </c>
      <c r="M2477" s="63">
        <f t="shared" si="287"/>
        <v>0.52173913043478259</v>
      </c>
      <c r="N2477" s="42" t="str">
        <f>IFERROR(VLOOKUP(C2477, マスタ!$E$2:$G$33, 3, TRUE), "")</f>
        <v>機械</v>
      </c>
      <c r="O2477" s="15" t="str">
        <f>IF(F2477 = "", "", TEXT( WORKDAY(TEXT(LEFT(F2477, FIND("(", F2477) - 1), "yyyy/mm/dd"), 1, マスタ!$A$2:$A$106), "yyyymmdd"))</f>
        <v>20171023</v>
      </c>
      <c r="P2477" s="16">
        <v>43031</v>
      </c>
      <c r="Q2477" s="56">
        <v>3620</v>
      </c>
      <c r="R2477" s="56">
        <v>3865</v>
      </c>
      <c r="S2477" s="56">
        <v>3620</v>
      </c>
      <c r="T2477" s="15" t="str">
        <f t="shared" si="288"/>
        <v>有</v>
      </c>
      <c r="U2477" s="15" t="str">
        <f t="shared" si="289"/>
        <v>無</v>
      </c>
      <c r="V2477" s="67">
        <f t="shared" si="290"/>
        <v>-4.986876640419946E-2</v>
      </c>
      <c r="W2477" s="17" t="s">
        <v>968</v>
      </c>
      <c r="X2477" s="46">
        <v>76</v>
      </c>
      <c r="Y2477" s="71">
        <f t="shared" si="291"/>
        <v>19.947506561679791</v>
      </c>
      <c r="AD2477" s="72">
        <v>0</v>
      </c>
      <c r="AE2477" s="72">
        <v>3620</v>
      </c>
      <c r="AF2477" s="72">
        <v>3755</v>
      </c>
      <c r="AG2477" s="72">
        <v>3620</v>
      </c>
      <c r="AH2477" s="72">
        <v>3755</v>
      </c>
      <c r="AI2477" s="72">
        <v>99100</v>
      </c>
      <c r="AJ2477" s="72">
        <v>3755</v>
      </c>
      <c r="AK2477" s="72">
        <v>3760</v>
      </c>
      <c r="AL2477" s="72">
        <v>3660</v>
      </c>
      <c r="AM2477" s="72">
        <v>3700</v>
      </c>
      <c r="AN2477" s="72">
        <v>27300</v>
      </c>
      <c r="AO2477" s="72">
        <v>3700</v>
      </c>
      <c r="AP2477" s="72">
        <v>3715</v>
      </c>
      <c r="AQ2477" s="72">
        <v>3670</v>
      </c>
      <c r="AR2477" s="72">
        <v>3705</v>
      </c>
      <c r="AS2477" s="72">
        <v>11800</v>
      </c>
      <c r="AT2477" s="72">
        <v>3705</v>
      </c>
      <c r="AU2477" s="72">
        <v>3710</v>
      </c>
      <c r="AV2477" s="72">
        <v>3690</v>
      </c>
      <c r="AW2477" s="72">
        <v>3690</v>
      </c>
      <c r="AX2477" s="72">
        <v>9700</v>
      </c>
      <c r="AY2477" s="72">
        <v>3685</v>
      </c>
      <c r="AZ2477" s="72">
        <v>3715</v>
      </c>
      <c r="BA2477" s="72">
        <v>3675</v>
      </c>
      <c r="BB2477" s="72">
        <v>3705</v>
      </c>
      <c r="BC2477" s="72">
        <v>10000</v>
      </c>
    </row>
    <row r="2478" spans="1:55" s="72" customFormat="1" ht="27">
      <c r="A2478" s="15" t="s">
        <v>18</v>
      </c>
      <c r="B2478" s="30">
        <v>38</v>
      </c>
      <c r="C2478" s="30">
        <v>7735</v>
      </c>
      <c r="D2478" s="10" t="s">
        <v>1328</v>
      </c>
      <c r="E2478" s="15" t="s">
        <v>20</v>
      </c>
      <c r="F2478" s="15" t="s">
        <v>1321</v>
      </c>
      <c r="G2478" s="50">
        <v>8420</v>
      </c>
      <c r="H2478" s="50">
        <v>230</v>
      </c>
      <c r="I2478" s="58">
        <v>2.81E-2</v>
      </c>
      <c r="J2478" s="50">
        <v>967700</v>
      </c>
      <c r="K2478" s="50">
        <v>8460</v>
      </c>
      <c r="L2478" s="53">
        <v>8230</v>
      </c>
      <c r="M2478" s="63">
        <f t="shared" si="287"/>
        <v>0.17391304347826086</v>
      </c>
      <c r="N2478" s="42" t="str">
        <f>IFERROR(VLOOKUP(C2478, マスタ!$E$2:$G$33, 3, TRUE), "")</f>
        <v>精密機械</v>
      </c>
      <c r="O2478" s="15" t="str">
        <f>IF(F2478 = "", "", TEXT( WORKDAY(TEXT(LEFT(F2478, FIND("(", F2478) - 1), "yyyy/mm/dd"), 1, マスタ!$A$2:$A$106), "yyyymmdd"))</f>
        <v>20171023</v>
      </c>
      <c r="P2478" s="16">
        <v>43031</v>
      </c>
      <c r="Q2478" s="56">
        <v>8420</v>
      </c>
      <c r="R2478" s="56">
        <v>8510</v>
      </c>
      <c r="S2478" s="56">
        <v>8360</v>
      </c>
      <c r="T2478" s="15" t="str">
        <f t="shared" si="288"/>
        <v>有</v>
      </c>
      <c r="U2478" s="15" t="str">
        <f t="shared" si="289"/>
        <v>無</v>
      </c>
      <c r="V2478" s="67">
        <f t="shared" si="290"/>
        <v>0</v>
      </c>
      <c r="W2478" s="17" t="s">
        <v>969</v>
      </c>
      <c r="X2478" s="46">
        <v>-20</v>
      </c>
      <c r="Y2478" s="71">
        <f t="shared" si="291"/>
        <v>-2.3752969121140142</v>
      </c>
      <c r="Z2478" s="72">
        <v>8420</v>
      </c>
      <c r="AA2478" s="72">
        <v>8480</v>
      </c>
      <c r="AB2478" s="72">
        <v>8360</v>
      </c>
      <c r="AC2478" s="72">
        <v>8430</v>
      </c>
      <c r="AD2478" s="72">
        <v>72400</v>
      </c>
      <c r="AE2478" s="72">
        <v>8440</v>
      </c>
      <c r="AF2478" s="72">
        <v>8440</v>
      </c>
      <c r="AG2478" s="72">
        <v>8410</v>
      </c>
      <c r="AH2478" s="72">
        <v>8420</v>
      </c>
      <c r="AI2478" s="72">
        <v>12500</v>
      </c>
      <c r="AJ2478" s="72">
        <v>8410</v>
      </c>
      <c r="AK2478" s="72">
        <v>8420</v>
      </c>
      <c r="AL2478" s="72">
        <v>8380</v>
      </c>
      <c r="AM2478" s="72">
        <v>8390</v>
      </c>
      <c r="AN2478" s="72">
        <v>4400</v>
      </c>
      <c r="AO2478" s="72">
        <v>8380</v>
      </c>
      <c r="AP2478" s="72">
        <v>8420</v>
      </c>
      <c r="AQ2478" s="72">
        <v>8380</v>
      </c>
      <c r="AR2478" s="72">
        <v>8400</v>
      </c>
      <c r="AS2478" s="72">
        <v>15800</v>
      </c>
      <c r="AT2478" s="72">
        <v>8400</v>
      </c>
      <c r="AU2478" s="72">
        <v>8410</v>
      </c>
      <c r="AV2478" s="72">
        <v>8390</v>
      </c>
      <c r="AW2478" s="72">
        <v>8400</v>
      </c>
      <c r="AX2478" s="72">
        <v>5300</v>
      </c>
      <c r="AY2478" s="72">
        <v>8410</v>
      </c>
      <c r="AZ2478" s="72">
        <v>8430</v>
      </c>
      <c r="BA2478" s="72">
        <v>8400</v>
      </c>
      <c r="BB2478" s="72">
        <v>8410</v>
      </c>
      <c r="BC2478" s="72">
        <v>13100</v>
      </c>
    </row>
    <row r="2479" spans="1:55" s="72" customFormat="1" ht="15">
      <c r="A2479" s="15" t="s">
        <v>18</v>
      </c>
      <c r="B2479" s="30">
        <v>39</v>
      </c>
      <c r="C2479" s="30">
        <v>9381</v>
      </c>
      <c r="D2479" s="10" t="s">
        <v>1066</v>
      </c>
      <c r="E2479" s="15" t="s">
        <v>20</v>
      </c>
      <c r="F2479" s="15" t="s">
        <v>1321</v>
      </c>
      <c r="G2479" s="50">
        <v>1249</v>
      </c>
      <c r="H2479" s="50">
        <v>34</v>
      </c>
      <c r="I2479" s="58">
        <v>2.8000000000000001E-2</v>
      </c>
      <c r="J2479" s="50">
        <v>55400</v>
      </c>
      <c r="K2479" s="50">
        <v>1284</v>
      </c>
      <c r="L2479" s="53">
        <v>1210</v>
      </c>
      <c r="M2479" s="63">
        <f t="shared" si="287"/>
        <v>0.47297297297297297</v>
      </c>
      <c r="N2479" s="42" t="str">
        <f>IFERROR(VLOOKUP(C2479, マスタ!$E$2:$G$33, 3, TRUE), "")</f>
        <v>倉庫・運輸</v>
      </c>
      <c r="O2479" s="15" t="str">
        <f>IF(F2479 = "", "", TEXT( WORKDAY(TEXT(LEFT(F2479, FIND("(", F2479) - 1), "yyyy/mm/dd"), 1, マスタ!$A$2:$A$106), "yyyymmdd"))</f>
        <v>20171023</v>
      </c>
      <c r="P2479" s="16">
        <v>43031</v>
      </c>
      <c r="Q2479" s="56">
        <v>1248</v>
      </c>
      <c r="R2479" s="56">
        <v>1255</v>
      </c>
      <c r="S2479" s="56">
        <v>1245</v>
      </c>
      <c r="T2479" s="15" t="str">
        <f t="shared" si="288"/>
        <v>無</v>
      </c>
      <c r="U2479" s="15" t="str">
        <f t="shared" si="289"/>
        <v>無</v>
      </c>
      <c r="V2479" s="67">
        <f t="shared" si="290"/>
        <v>-8.0064051240991141E-4</v>
      </c>
      <c r="W2479" s="17" t="s">
        <v>967</v>
      </c>
      <c r="X2479" s="46">
        <v>0</v>
      </c>
      <c r="Y2479" s="71">
        <f t="shared" si="291"/>
        <v>0</v>
      </c>
      <c r="Z2479" s="72">
        <v>1248</v>
      </c>
      <c r="AA2479" s="72">
        <v>1250</v>
      </c>
      <c r="AB2479" s="72">
        <v>1248</v>
      </c>
      <c r="AC2479" s="72">
        <v>1250</v>
      </c>
      <c r="AD2479" s="72">
        <v>1500</v>
      </c>
      <c r="AE2479" s="72">
        <v>1250</v>
      </c>
      <c r="AF2479" s="72">
        <v>1250</v>
      </c>
      <c r="AG2479" s="72">
        <v>1248</v>
      </c>
      <c r="AH2479" s="72">
        <v>1248</v>
      </c>
      <c r="AI2479" s="72">
        <v>300</v>
      </c>
      <c r="AN2479" s="72">
        <v>0</v>
      </c>
      <c r="AO2479" s="72">
        <v>1248</v>
      </c>
      <c r="AP2479" s="72">
        <v>1248</v>
      </c>
      <c r="AQ2479" s="72">
        <v>1248</v>
      </c>
      <c r="AR2479" s="72">
        <v>1248</v>
      </c>
      <c r="AS2479" s="72">
        <v>100</v>
      </c>
      <c r="AX2479" s="72">
        <v>0</v>
      </c>
      <c r="AY2479" s="72">
        <v>1245</v>
      </c>
      <c r="AZ2479" s="72">
        <v>1245</v>
      </c>
      <c r="BA2479" s="72">
        <v>1245</v>
      </c>
      <c r="BB2479" s="72">
        <v>1245</v>
      </c>
      <c r="BC2479" s="72">
        <v>100</v>
      </c>
    </row>
    <row r="2480" spans="1:55" s="72" customFormat="1" ht="15">
      <c r="A2480" s="15" t="s">
        <v>18</v>
      </c>
      <c r="B2480" s="30">
        <v>41</v>
      </c>
      <c r="C2480" s="30">
        <v>4955</v>
      </c>
      <c r="D2480" s="10" t="s">
        <v>487</v>
      </c>
      <c r="E2480" s="15" t="s">
        <v>20</v>
      </c>
      <c r="F2480" s="15" t="s">
        <v>1321</v>
      </c>
      <c r="G2480" s="50">
        <v>2008</v>
      </c>
      <c r="H2480" s="50">
        <v>52</v>
      </c>
      <c r="I2480" s="58">
        <v>2.6599999999999999E-2</v>
      </c>
      <c r="J2480" s="50">
        <v>11000</v>
      </c>
      <c r="K2480" s="50">
        <v>2014</v>
      </c>
      <c r="L2480" s="53">
        <v>1946</v>
      </c>
      <c r="M2480" s="63">
        <f t="shared" si="287"/>
        <v>8.8235294117647065E-2</v>
      </c>
      <c r="N2480" s="42" t="str">
        <f>IFERROR(VLOOKUP(C2480, マスタ!$E$2:$G$33, 3, TRUE), "")</f>
        <v>化学・医薬品</v>
      </c>
      <c r="O2480" s="15" t="str">
        <f>IF(F2480 = "", "", TEXT( WORKDAY(TEXT(LEFT(F2480, FIND("(", F2480) - 1), "yyyy/mm/dd"), 1, マスタ!$A$2:$A$106), "yyyymmdd"))</f>
        <v>20171023</v>
      </c>
      <c r="P2480" s="16">
        <v>43031</v>
      </c>
      <c r="Q2480" s="56">
        <v>2008</v>
      </c>
      <c r="R2480" s="56">
        <v>2120</v>
      </c>
      <c r="S2480" s="56">
        <v>1997</v>
      </c>
      <c r="T2480" s="15" t="str">
        <f t="shared" si="288"/>
        <v>有</v>
      </c>
      <c r="U2480" s="15" t="str">
        <f t="shared" si="289"/>
        <v>無</v>
      </c>
      <c r="V2480" s="67">
        <f t="shared" si="290"/>
        <v>0</v>
      </c>
      <c r="W2480" s="17" t="s">
        <v>967</v>
      </c>
      <c r="X2480" s="46">
        <v>6</v>
      </c>
      <c r="Y2480" s="71">
        <f t="shared" si="291"/>
        <v>2.9880478087649402</v>
      </c>
      <c r="Z2480" s="72">
        <v>2008</v>
      </c>
      <c r="AA2480" s="72">
        <v>2008</v>
      </c>
      <c r="AB2480" s="72">
        <v>1997</v>
      </c>
      <c r="AC2480" s="72">
        <v>2006</v>
      </c>
      <c r="AD2480" s="72">
        <v>700</v>
      </c>
      <c r="AE2480" s="72">
        <v>2006</v>
      </c>
      <c r="AF2480" s="72">
        <v>2006</v>
      </c>
      <c r="AG2480" s="72">
        <v>2002</v>
      </c>
      <c r="AH2480" s="72">
        <v>2002</v>
      </c>
      <c r="AI2480" s="72">
        <v>300</v>
      </c>
      <c r="AN2480" s="72">
        <v>0</v>
      </c>
      <c r="AO2480" s="72">
        <v>2004</v>
      </c>
      <c r="AP2480" s="72">
        <v>2014</v>
      </c>
      <c r="AQ2480" s="72">
        <v>2004</v>
      </c>
      <c r="AR2480" s="72">
        <v>2014</v>
      </c>
      <c r="AS2480" s="72">
        <v>1100</v>
      </c>
      <c r="AX2480" s="72">
        <v>0</v>
      </c>
      <c r="BC2480" s="72">
        <v>0</v>
      </c>
    </row>
    <row r="2481" spans="1:55" s="72" customFormat="1" ht="15">
      <c r="A2481" s="15" t="s">
        <v>18</v>
      </c>
      <c r="B2481" s="30">
        <v>42</v>
      </c>
      <c r="C2481" s="30">
        <v>6340</v>
      </c>
      <c r="D2481" s="10" t="s">
        <v>596</v>
      </c>
      <c r="E2481" s="15" t="s">
        <v>20</v>
      </c>
      <c r="F2481" s="15" t="s">
        <v>1321</v>
      </c>
      <c r="G2481" s="50">
        <v>4055</v>
      </c>
      <c r="H2481" s="50">
        <v>105</v>
      </c>
      <c r="I2481" s="58">
        <v>2.6599999999999999E-2</v>
      </c>
      <c r="J2481" s="50">
        <v>276300</v>
      </c>
      <c r="K2481" s="50">
        <v>4110</v>
      </c>
      <c r="L2481" s="53">
        <v>3930</v>
      </c>
      <c r="M2481" s="63">
        <f t="shared" si="287"/>
        <v>0.30555555555555558</v>
      </c>
      <c r="N2481" s="42" t="str">
        <f>IFERROR(VLOOKUP(C2481, マスタ!$E$2:$G$33, 3, TRUE), "")</f>
        <v>機械</v>
      </c>
      <c r="O2481" s="15" t="str">
        <f>IF(F2481 = "", "", TEXT( WORKDAY(TEXT(LEFT(F2481, FIND("(", F2481) - 1), "yyyy/mm/dd"), 1, マスタ!$A$2:$A$106), "yyyymmdd"))</f>
        <v>20171023</v>
      </c>
      <c r="P2481" s="16">
        <v>43031</v>
      </c>
      <c r="Q2481" s="56">
        <v>4125</v>
      </c>
      <c r="R2481" s="56">
        <v>4140</v>
      </c>
      <c r="S2481" s="56">
        <v>4075</v>
      </c>
      <c r="T2481" s="15" t="str">
        <f t="shared" si="288"/>
        <v>無</v>
      </c>
      <c r="U2481" s="15" t="str">
        <f t="shared" si="289"/>
        <v>有</v>
      </c>
      <c r="V2481" s="67">
        <f t="shared" si="290"/>
        <v>1.726263871763245E-2</v>
      </c>
      <c r="W2481" s="17" t="s">
        <v>966</v>
      </c>
      <c r="X2481" s="46">
        <v>-40</v>
      </c>
      <c r="Y2481" s="71">
        <f t="shared" si="291"/>
        <v>-9.8643649815043162</v>
      </c>
      <c r="Z2481" s="72">
        <v>4125</v>
      </c>
      <c r="AA2481" s="72">
        <v>4125</v>
      </c>
      <c r="AB2481" s="72">
        <v>4080</v>
      </c>
      <c r="AC2481" s="72">
        <v>4085</v>
      </c>
      <c r="AD2481" s="72">
        <v>17400</v>
      </c>
      <c r="AE2481" s="72">
        <v>4080</v>
      </c>
      <c r="AF2481" s="72">
        <v>4090</v>
      </c>
      <c r="AG2481" s="72">
        <v>4080</v>
      </c>
      <c r="AH2481" s="72">
        <v>4085</v>
      </c>
      <c r="AI2481" s="72">
        <v>1700</v>
      </c>
      <c r="AJ2481" s="72">
        <v>4080</v>
      </c>
      <c r="AK2481" s="72">
        <v>4085</v>
      </c>
      <c r="AL2481" s="72">
        <v>4075</v>
      </c>
      <c r="AM2481" s="72">
        <v>4080</v>
      </c>
      <c r="AN2481" s="72">
        <v>4300</v>
      </c>
      <c r="AO2481" s="72">
        <v>4085</v>
      </c>
      <c r="AP2481" s="72">
        <v>4100</v>
      </c>
      <c r="AQ2481" s="72">
        <v>4080</v>
      </c>
      <c r="AR2481" s="72">
        <v>4080</v>
      </c>
      <c r="AS2481" s="72">
        <v>2100</v>
      </c>
      <c r="AT2481" s="72">
        <v>4085</v>
      </c>
      <c r="AU2481" s="72">
        <v>4095</v>
      </c>
      <c r="AV2481" s="72">
        <v>4085</v>
      </c>
      <c r="AW2481" s="72">
        <v>4095</v>
      </c>
      <c r="AX2481" s="72">
        <v>1600</v>
      </c>
      <c r="AY2481" s="72">
        <v>4090</v>
      </c>
      <c r="AZ2481" s="72">
        <v>4095</v>
      </c>
      <c r="BA2481" s="72">
        <v>4080</v>
      </c>
      <c r="BB2481" s="72">
        <v>4080</v>
      </c>
      <c r="BC2481" s="72">
        <v>1200</v>
      </c>
    </row>
    <row r="2482" spans="1:55" s="72" customFormat="1" ht="27">
      <c r="A2482" s="15" t="s">
        <v>18</v>
      </c>
      <c r="B2482" s="30">
        <v>43</v>
      </c>
      <c r="C2482" s="30">
        <v>6118</v>
      </c>
      <c r="D2482" s="10" t="s">
        <v>590</v>
      </c>
      <c r="E2482" s="15" t="s">
        <v>20</v>
      </c>
      <c r="F2482" s="15" t="s">
        <v>1321</v>
      </c>
      <c r="G2482" s="50">
        <v>1312</v>
      </c>
      <c r="H2482" s="50">
        <v>33</v>
      </c>
      <c r="I2482" s="58">
        <v>2.58E-2</v>
      </c>
      <c r="J2482" s="50">
        <v>413900</v>
      </c>
      <c r="K2482" s="50">
        <v>1331</v>
      </c>
      <c r="L2482" s="53">
        <v>1294</v>
      </c>
      <c r="M2482" s="63">
        <f t="shared" ref="M2482:M2528" si="292">IFERROR((K2482-G2482) / (K2482-L2482), "")</f>
        <v>0.51351351351351349</v>
      </c>
      <c r="N2482" s="42" t="str">
        <f>IFERROR(VLOOKUP(C2482, マスタ!$E$2:$G$33, 3, TRUE), "")</f>
        <v>機械</v>
      </c>
      <c r="O2482" s="15" t="str">
        <f>IF(F2482 = "", "", TEXT( WORKDAY(TEXT(LEFT(F2482, FIND("(", F2482) - 1), "yyyy/mm/dd"), 1, マスタ!$A$2:$A$106), "yyyymmdd"))</f>
        <v>20171023</v>
      </c>
      <c r="P2482" s="16">
        <v>43031</v>
      </c>
      <c r="Q2482" s="56">
        <v>1329</v>
      </c>
      <c r="R2482" s="56">
        <v>1344</v>
      </c>
      <c r="S2482" s="56">
        <v>1319</v>
      </c>
      <c r="T2482" s="15" t="str">
        <f t="shared" ref="T2482:T2528" si="293">IF(Q2482="", "", IF(R2482-Q2482&gt;=ROUNDDOWN(G2482/100, 0), "有", "無"))</f>
        <v>有</v>
      </c>
      <c r="U2482" s="15" t="str">
        <f t="shared" ref="U2482:U2528" si="294">IF(Q2482="", "", IF(Q2482-S2482&gt;=ROUNDDOWN(G2482/100, 0), "有", "無"))</f>
        <v>無</v>
      </c>
      <c r="V2482" s="67">
        <f t="shared" ref="V2482:V2528" si="295">IF(Q2482="", "", Q2482/G2482-1)</f>
        <v>1.2957317073170715E-2</v>
      </c>
      <c r="W2482" s="17" t="s">
        <v>969</v>
      </c>
      <c r="X2482" s="46">
        <v>-1</v>
      </c>
      <c r="Y2482" s="71">
        <f t="shared" ref="Y2482:Y2528" si="296">IFERROR(X2482/G2482*1000,"")</f>
        <v>-0.76219512195121952</v>
      </c>
      <c r="Z2482" s="72">
        <v>1329</v>
      </c>
      <c r="AA2482" s="72">
        <v>1334</v>
      </c>
      <c r="AB2482" s="72">
        <v>1323</v>
      </c>
      <c r="AC2482" s="72">
        <v>1326</v>
      </c>
      <c r="AD2482" s="72">
        <v>46700</v>
      </c>
      <c r="AE2482" s="72">
        <v>1326</v>
      </c>
      <c r="AF2482" s="72">
        <v>1327</v>
      </c>
      <c r="AG2482" s="72">
        <v>1319</v>
      </c>
      <c r="AH2482" s="72">
        <v>1322</v>
      </c>
      <c r="AI2482" s="72">
        <v>20100</v>
      </c>
      <c r="AJ2482" s="72">
        <v>1321</v>
      </c>
      <c r="AK2482" s="72">
        <v>1328</v>
      </c>
      <c r="AL2482" s="72">
        <v>1321</v>
      </c>
      <c r="AM2482" s="72">
        <v>1328</v>
      </c>
      <c r="AN2482" s="72">
        <v>3900</v>
      </c>
      <c r="AO2482" s="72">
        <v>1328</v>
      </c>
      <c r="AP2482" s="72">
        <v>1329</v>
      </c>
      <c r="AQ2482" s="72">
        <v>1328</v>
      </c>
      <c r="AR2482" s="72">
        <v>1329</v>
      </c>
      <c r="AS2482" s="72">
        <v>3300</v>
      </c>
      <c r="AT2482" s="72">
        <v>1329</v>
      </c>
      <c r="AU2482" s="72">
        <v>1329</v>
      </c>
      <c r="AV2482" s="72">
        <v>1323</v>
      </c>
      <c r="AW2482" s="72">
        <v>1328</v>
      </c>
      <c r="AX2482" s="72">
        <v>17100</v>
      </c>
      <c r="AY2482" s="72">
        <v>1329</v>
      </c>
      <c r="AZ2482" s="72">
        <v>1329</v>
      </c>
      <c r="BA2482" s="72">
        <v>1328</v>
      </c>
      <c r="BB2482" s="72">
        <v>1328</v>
      </c>
      <c r="BC2482" s="72">
        <v>2000</v>
      </c>
    </row>
    <row r="2483" spans="1:55" s="72" customFormat="1" ht="15">
      <c r="A2483" s="15" t="s">
        <v>18</v>
      </c>
      <c r="B2483" s="30">
        <v>44</v>
      </c>
      <c r="C2483" s="30">
        <v>6418</v>
      </c>
      <c r="D2483" s="10" t="s">
        <v>1329</v>
      </c>
      <c r="E2483" s="15" t="s">
        <v>20</v>
      </c>
      <c r="F2483" s="15" t="s">
        <v>1321</v>
      </c>
      <c r="G2483" s="50">
        <v>1183</v>
      </c>
      <c r="H2483" s="50">
        <v>29</v>
      </c>
      <c r="I2483" s="58">
        <v>2.5100000000000001E-2</v>
      </c>
      <c r="J2483" s="50">
        <v>373500</v>
      </c>
      <c r="K2483" s="50">
        <v>1185</v>
      </c>
      <c r="L2483" s="53">
        <v>1151</v>
      </c>
      <c r="M2483" s="63">
        <f t="shared" si="292"/>
        <v>5.8823529411764705E-2</v>
      </c>
      <c r="N2483" s="42" t="str">
        <f>IFERROR(VLOOKUP(C2483, マスタ!$E$2:$G$33, 3, TRUE), "")</f>
        <v>機械</v>
      </c>
      <c r="O2483" s="15" t="str">
        <f>IF(F2483 = "", "", TEXT( WORKDAY(TEXT(LEFT(F2483, FIND("(", F2483) - 1), "yyyy/mm/dd"), 1, マスタ!$A$2:$A$106), "yyyymmdd"))</f>
        <v>20171023</v>
      </c>
      <c r="P2483" s="16">
        <v>43031</v>
      </c>
      <c r="Q2483" s="56">
        <v>1195</v>
      </c>
      <c r="R2483" s="56">
        <v>1210</v>
      </c>
      <c r="S2483" s="56">
        <v>1192</v>
      </c>
      <c r="T2483" s="15" t="str">
        <f t="shared" si="293"/>
        <v>有</v>
      </c>
      <c r="U2483" s="15" t="str">
        <f t="shared" si="294"/>
        <v>無</v>
      </c>
      <c r="V2483" s="67">
        <f t="shared" si="295"/>
        <v>1.0143702451394843E-2</v>
      </c>
      <c r="W2483" s="17" t="s">
        <v>969</v>
      </c>
      <c r="X2483" s="46">
        <v>-3</v>
      </c>
      <c r="Y2483" s="71">
        <f t="shared" si="296"/>
        <v>-2.5359256128486898</v>
      </c>
      <c r="Z2483" s="72">
        <v>1195</v>
      </c>
      <c r="AA2483" s="72">
        <v>1197</v>
      </c>
      <c r="AB2483" s="72">
        <v>1193</v>
      </c>
      <c r="AC2483" s="72">
        <v>1196</v>
      </c>
      <c r="AD2483" s="72">
        <v>43500</v>
      </c>
      <c r="AE2483" s="72">
        <v>1197</v>
      </c>
      <c r="AF2483" s="72">
        <v>1205</v>
      </c>
      <c r="AG2483" s="72">
        <v>1194</v>
      </c>
      <c r="AH2483" s="72">
        <v>1205</v>
      </c>
      <c r="AI2483" s="72">
        <v>51600</v>
      </c>
      <c r="AJ2483" s="72">
        <v>1205</v>
      </c>
      <c r="AK2483" s="72">
        <v>1208</v>
      </c>
      <c r="AL2483" s="72">
        <v>1205</v>
      </c>
      <c r="AM2483" s="72">
        <v>1208</v>
      </c>
      <c r="AN2483" s="72">
        <v>9600</v>
      </c>
      <c r="AO2483" s="72">
        <v>1207</v>
      </c>
      <c r="AP2483" s="72">
        <v>1207</v>
      </c>
      <c r="AQ2483" s="72">
        <v>1196</v>
      </c>
      <c r="AR2483" s="72">
        <v>1197</v>
      </c>
      <c r="AS2483" s="72">
        <v>16300</v>
      </c>
      <c r="AT2483" s="72">
        <v>1196</v>
      </c>
      <c r="AU2483" s="72">
        <v>1198</v>
      </c>
      <c r="AV2483" s="72">
        <v>1192</v>
      </c>
      <c r="AW2483" s="72">
        <v>1192</v>
      </c>
      <c r="AX2483" s="72">
        <v>9100</v>
      </c>
      <c r="AY2483" s="72">
        <v>1193</v>
      </c>
      <c r="AZ2483" s="72">
        <v>1196</v>
      </c>
      <c r="BA2483" s="72">
        <v>1193</v>
      </c>
      <c r="BB2483" s="72">
        <v>1196</v>
      </c>
      <c r="BC2483" s="72">
        <v>12600</v>
      </c>
    </row>
    <row r="2484" spans="1:55" s="72" customFormat="1" ht="15">
      <c r="A2484" s="15" t="s">
        <v>18</v>
      </c>
      <c r="B2484" s="30">
        <v>45</v>
      </c>
      <c r="C2484" s="30">
        <v>4552</v>
      </c>
      <c r="D2484" s="10" t="s">
        <v>258</v>
      </c>
      <c r="E2484" s="15" t="s">
        <v>20</v>
      </c>
      <c r="F2484" s="15" t="s">
        <v>1321</v>
      </c>
      <c r="G2484" s="50">
        <v>3685</v>
      </c>
      <c r="H2484" s="50">
        <v>90</v>
      </c>
      <c r="I2484" s="58">
        <v>2.5000000000000001E-2</v>
      </c>
      <c r="J2484" s="50">
        <v>93500</v>
      </c>
      <c r="K2484" s="50">
        <v>3695</v>
      </c>
      <c r="L2484" s="53">
        <v>3605</v>
      </c>
      <c r="M2484" s="63">
        <f t="shared" si="292"/>
        <v>0.1111111111111111</v>
      </c>
      <c r="N2484" s="42" t="str">
        <f>IFERROR(VLOOKUP(C2484, マスタ!$E$2:$G$33, 3, TRUE), "")</f>
        <v>化学・医薬品</v>
      </c>
      <c r="O2484" s="15" t="str">
        <f>IF(F2484 = "", "", TEXT( WORKDAY(TEXT(LEFT(F2484, FIND("(", F2484) - 1), "yyyy/mm/dd"), 1, マスタ!$A$2:$A$106), "yyyymmdd"))</f>
        <v>20171023</v>
      </c>
      <c r="P2484" s="16">
        <v>43031</v>
      </c>
      <c r="Q2484" s="56">
        <v>3750</v>
      </c>
      <c r="R2484" s="56">
        <v>3750</v>
      </c>
      <c r="S2484" s="56">
        <v>3680</v>
      </c>
      <c r="T2484" s="15" t="str">
        <f t="shared" si="293"/>
        <v>無</v>
      </c>
      <c r="U2484" s="15" t="str">
        <f t="shared" si="294"/>
        <v>有</v>
      </c>
      <c r="V2484" s="67">
        <f t="shared" si="295"/>
        <v>1.7639077340569909E-2</v>
      </c>
      <c r="W2484" s="17" t="s">
        <v>966</v>
      </c>
      <c r="X2484" s="46">
        <v>-36</v>
      </c>
      <c r="Y2484" s="71">
        <f t="shared" si="296"/>
        <v>-9.7693351424694708</v>
      </c>
      <c r="Z2484" s="72">
        <v>3750</v>
      </c>
      <c r="AA2484" s="72">
        <v>3750</v>
      </c>
      <c r="AB2484" s="72">
        <v>3725</v>
      </c>
      <c r="AC2484" s="72">
        <v>3730</v>
      </c>
      <c r="AD2484" s="72">
        <v>8700</v>
      </c>
      <c r="AE2484" s="72">
        <v>3730</v>
      </c>
      <c r="AF2484" s="72">
        <v>3730</v>
      </c>
      <c r="AG2484" s="72">
        <v>3710</v>
      </c>
      <c r="AH2484" s="72">
        <v>3730</v>
      </c>
      <c r="AI2484" s="72">
        <v>3100</v>
      </c>
      <c r="AJ2484" s="72">
        <v>3735</v>
      </c>
      <c r="AK2484" s="72">
        <v>3735</v>
      </c>
      <c r="AL2484" s="72">
        <v>3690</v>
      </c>
      <c r="AM2484" s="72">
        <v>3700</v>
      </c>
      <c r="AN2484" s="72">
        <v>4300</v>
      </c>
      <c r="AO2484" s="72">
        <v>3700</v>
      </c>
      <c r="AP2484" s="72">
        <v>3700</v>
      </c>
      <c r="AQ2484" s="72">
        <v>3680</v>
      </c>
      <c r="AR2484" s="72">
        <v>3680</v>
      </c>
      <c r="AS2484" s="72">
        <v>1800</v>
      </c>
      <c r="AT2484" s="72">
        <v>3685</v>
      </c>
      <c r="AU2484" s="72">
        <v>3695</v>
      </c>
      <c r="AV2484" s="72">
        <v>3685</v>
      </c>
      <c r="AW2484" s="72">
        <v>3695</v>
      </c>
      <c r="AX2484" s="72">
        <v>900</v>
      </c>
      <c r="AY2484" s="72">
        <v>3690</v>
      </c>
      <c r="AZ2484" s="72">
        <v>3695</v>
      </c>
      <c r="BA2484" s="72">
        <v>3690</v>
      </c>
      <c r="BB2484" s="72">
        <v>3695</v>
      </c>
      <c r="BC2484" s="72">
        <v>600</v>
      </c>
    </row>
    <row r="2485" spans="1:55" s="72" customFormat="1" ht="15">
      <c r="A2485" s="15" t="s">
        <v>18</v>
      </c>
      <c r="B2485" s="30">
        <v>46</v>
      </c>
      <c r="C2485" s="30">
        <v>6755</v>
      </c>
      <c r="D2485" s="10" t="s">
        <v>1330</v>
      </c>
      <c r="E2485" s="15" t="s">
        <v>20</v>
      </c>
      <c r="F2485" s="15" t="s">
        <v>1321</v>
      </c>
      <c r="G2485" s="50">
        <v>2269</v>
      </c>
      <c r="H2485" s="50">
        <v>55</v>
      </c>
      <c r="I2485" s="58">
        <v>2.4799999999999999E-2</v>
      </c>
      <c r="J2485" s="50">
        <v>714900</v>
      </c>
      <c r="K2485" s="50">
        <v>2269</v>
      </c>
      <c r="L2485" s="53">
        <v>2222</v>
      </c>
      <c r="M2485" s="63">
        <f t="shared" si="292"/>
        <v>0</v>
      </c>
      <c r="N2485" s="42" t="str">
        <f>IFERROR(VLOOKUP(C2485, マスタ!$E$2:$G$33, 3, TRUE), "")</f>
        <v>電気</v>
      </c>
      <c r="O2485" s="15" t="str">
        <f>IF(F2485 = "", "", TEXT( WORKDAY(TEXT(LEFT(F2485, FIND("(", F2485) - 1), "yyyy/mm/dd"), 1, マスタ!$A$2:$A$106), "yyyymmdd"))</f>
        <v>20171023</v>
      </c>
      <c r="P2485" s="16">
        <v>43031</v>
      </c>
      <c r="Q2485" s="56">
        <v>2266</v>
      </c>
      <c r="R2485" s="56">
        <v>2270</v>
      </c>
      <c r="S2485" s="56">
        <v>2256</v>
      </c>
      <c r="T2485" s="15" t="str">
        <f t="shared" si="293"/>
        <v>無</v>
      </c>
      <c r="U2485" s="15" t="str">
        <f t="shared" si="294"/>
        <v>無</v>
      </c>
      <c r="V2485" s="67">
        <f t="shared" si="295"/>
        <v>-1.3221683561039921E-3</v>
      </c>
      <c r="W2485" s="17" t="s">
        <v>969</v>
      </c>
      <c r="X2485" s="46">
        <v>-4</v>
      </c>
      <c r="Y2485" s="71">
        <f t="shared" si="296"/>
        <v>-1.7628911414720141</v>
      </c>
      <c r="Z2485" s="72">
        <v>2266</v>
      </c>
      <c r="AA2485" s="72">
        <v>2266</v>
      </c>
      <c r="AB2485" s="72">
        <v>2258</v>
      </c>
      <c r="AC2485" s="72">
        <v>2262</v>
      </c>
      <c r="AD2485" s="72">
        <v>28200</v>
      </c>
      <c r="AE2485" s="72">
        <v>2262</v>
      </c>
      <c r="AF2485" s="72">
        <v>2263</v>
      </c>
      <c r="AG2485" s="72">
        <v>2261</v>
      </c>
      <c r="AH2485" s="72">
        <v>2262</v>
      </c>
      <c r="AI2485" s="72">
        <v>4900</v>
      </c>
      <c r="AJ2485" s="72">
        <v>2263</v>
      </c>
      <c r="AK2485" s="72">
        <v>2268</v>
      </c>
      <c r="AL2485" s="72">
        <v>2263</v>
      </c>
      <c r="AM2485" s="72">
        <v>2264</v>
      </c>
      <c r="AN2485" s="72">
        <v>4600</v>
      </c>
      <c r="AO2485" s="72">
        <v>2265</v>
      </c>
      <c r="AP2485" s="72">
        <v>2268</v>
      </c>
      <c r="AQ2485" s="72">
        <v>2263</v>
      </c>
      <c r="AR2485" s="72">
        <v>2263</v>
      </c>
      <c r="AS2485" s="72">
        <v>7500</v>
      </c>
      <c r="AT2485" s="72">
        <v>2263</v>
      </c>
      <c r="AU2485" s="72">
        <v>2265</v>
      </c>
      <c r="AV2485" s="72">
        <v>2262</v>
      </c>
      <c r="AW2485" s="72">
        <v>2262</v>
      </c>
      <c r="AX2485" s="72">
        <v>5800</v>
      </c>
      <c r="AY2485" s="72">
        <v>2261</v>
      </c>
      <c r="AZ2485" s="72">
        <v>2265</v>
      </c>
      <c r="BA2485" s="72">
        <v>2261</v>
      </c>
      <c r="BB2485" s="72">
        <v>2265</v>
      </c>
      <c r="BC2485" s="72">
        <v>2300</v>
      </c>
    </row>
    <row r="2486" spans="1:55" s="72" customFormat="1" ht="15">
      <c r="A2486" s="15" t="s">
        <v>18</v>
      </c>
      <c r="B2486" s="30">
        <v>47</v>
      </c>
      <c r="C2486" s="30">
        <v>6187</v>
      </c>
      <c r="D2486" s="10" t="s">
        <v>622</v>
      </c>
      <c r="E2486" s="15" t="s">
        <v>20</v>
      </c>
      <c r="F2486" s="15" t="s">
        <v>1321</v>
      </c>
      <c r="G2486" s="50">
        <v>1579</v>
      </c>
      <c r="H2486" s="50">
        <v>38</v>
      </c>
      <c r="I2486" s="58">
        <v>2.47E-2</v>
      </c>
      <c r="J2486" s="50">
        <v>79400</v>
      </c>
      <c r="K2486" s="50">
        <v>1629</v>
      </c>
      <c r="L2486" s="53">
        <v>1534</v>
      </c>
      <c r="M2486" s="63">
        <f t="shared" si="292"/>
        <v>0.52631578947368418</v>
      </c>
      <c r="N2486" s="42" t="str">
        <f>IFERROR(VLOOKUP(C2486, マスタ!$E$2:$G$33, 3, TRUE), "")</f>
        <v>機械</v>
      </c>
      <c r="O2486" s="15" t="str">
        <f>IF(F2486 = "", "", TEXT( WORKDAY(TEXT(LEFT(F2486, FIND("(", F2486) - 1), "yyyy/mm/dd"), 1, マスタ!$A$2:$A$106), "yyyymmdd"))</f>
        <v>20171023</v>
      </c>
      <c r="P2486" s="16">
        <v>43031</v>
      </c>
      <c r="Q2486" s="56">
        <v>1610</v>
      </c>
      <c r="R2486" s="56">
        <v>1618</v>
      </c>
      <c r="S2486" s="56">
        <v>1585</v>
      </c>
      <c r="T2486" s="15" t="str">
        <f t="shared" si="293"/>
        <v>無</v>
      </c>
      <c r="U2486" s="15" t="str">
        <f t="shared" si="294"/>
        <v>有</v>
      </c>
      <c r="V2486" s="67">
        <f t="shared" si="295"/>
        <v>1.9632678910703083E-2</v>
      </c>
      <c r="W2486" s="17" t="s">
        <v>966</v>
      </c>
      <c r="X2486" s="46">
        <v>-15</v>
      </c>
      <c r="Y2486" s="71">
        <f t="shared" si="296"/>
        <v>-9.4996833438885382</v>
      </c>
      <c r="Z2486" s="72">
        <v>1610</v>
      </c>
      <c r="AA2486" s="72">
        <v>1610</v>
      </c>
      <c r="AB2486" s="72">
        <v>1597</v>
      </c>
      <c r="AC2486" s="72">
        <v>1597</v>
      </c>
      <c r="AD2486" s="72">
        <v>5700</v>
      </c>
      <c r="AE2486" s="72">
        <v>1593</v>
      </c>
      <c r="AF2486" s="72">
        <v>1593</v>
      </c>
      <c r="AG2486" s="72">
        <v>1585</v>
      </c>
      <c r="AH2486" s="72">
        <v>1588</v>
      </c>
      <c r="AI2486" s="72">
        <v>1400</v>
      </c>
      <c r="AJ2486" s="72">
        <v>1589</v>
      </c>
      <c r="AK2486" s="72">
        <v>1599</v>
      </c>
      <c r="AL2486" s="72">
        <v>1589</v>
      </c>
      <c r="AM2486" s="72">
        <v>1594</v>
      </c>
      <c r="AN2486" s="72">
        <v>2400</v>
      </c>
      <c r="AO2486" s="72">
        <v>1593</v>
      </c>
      <c r="AP2486" s="72">
        <v>1593</v>
      </c>
      <c r="AQ2486" s="72">
        <v>1593</v>
      </c>
      <c r="AR2486" s="72">
        <v>1593</v>
      </c>
      <c r="AS2486" s="72">
        <v>100</v>
      </c>
      <c r="AT2486" s="72">
        <v>1590</v>
      </c>
      <c r="AU2486" s="72">
        <v>1596</v>
      </c>
      <c r="AV2486" s="72">
        <v>1590</v>
      </c>
      <c r="AW2486" s="72">
        <v>1596</v>
      </c>
      <c r="AX2486" s="72">
        <v>800</v>
      </c>
      <c r="AY2486" s="72">
        <v>1598</v>
      </c>
      <c r="AZ2486" s="72">
        <v>1603</v>
      </c>
      <c r="BA2486" s="72">
        <v>1596</v>
      </c>
      <c r="BB2486" s="72">
        <v>1599</v>
      </c>
      <c r="BC2486" s="72">
        <v>3200</v>
      </c>
    </row>
    <row r="2487" spans="1:55" s="72" customFormat="1" ht="15">
      <c r="A2487" s="15" t="s">
        <v>18</v>
      </c>
      <c r="B2487" s="30">
        <v>48</v>
      </c>
      <c r="C2487" s="30">
        <v>6055</v>
      </c>
      <c r="D2487" s="10" t="s">
        <v>584</v>
      </c>
      <c r="E2487" s="15" t="s">
        <v>20</v>
      </c>
      <c r="F2487" s="15" t="s">
        <v>1321</v>
      </c>
      <c r="G2487" s="50">
        <v>2869</v>
      </c>
      <c r="H2487" s="50">
        <v>69</v>
      </c>
      <c r="I2487" s="58">
        <v>2.46E-2</v>
      </c>
      <c r="J2487" s="50">
        <v>451500</v>
      </c>
      <c r="K2487" s="50">
        <v>2873</v>
      </c>
      <c r="L2487" s="53">
        <v>2752</v>
      </c>
      <c r="M2487" s="63">
        <f t="shared" si="292"/>
        <v>3.3057851239669422E-2</v>
      </c>
      <c r="N2487" s="42" t="str">
        <f>IFERROR(VLOOKUP(C2487, マスタ!$E$2:$G$33, 3, TRUE), "")</f>
        <v>機械</v>
      </c>
      <c r="O2487" s="15" t="str">
        <f>IF(F2487 = "", "", TEXT( WORKDAY(TEXT(LEFT(F2487, FIND("(", F2487) - 1), "yyyy/mm/dd"), 1, マスタ!$A$2:$A$106), "yyyymmdd"))</f>
        <v>20171023</v>
      </c>
      <c r="P2487" s="16">
        <v>43031</v>
      </c>
      <c r="Q2487" s="56">
        <v>2927</v>
      </c>
      <c r="R2487" s="56">
        <v>2939</v>
      </c>
      <c r="S2487" s="56">
        <v>2864</v>
      </c>
      <c r="T2487" s="15" t="str">
        <f t="shared" si="293"/>
        <v>無</v>
      </c>
      <c r="U2487" s="15" t="str">
        <f t="shared" si="294"/>
        <v>有</v>
      </c>
      <c r="V2487" s="67">
        <f t="shared" si="295"/>
        <v>2.0216103171836863E-2</v>
      </c>
      <c r="W2487" s="17" t="s">
        <v>966</v>
      </c>
      <c r="X2487" s="46">
        <v>-28</v>
      </c>
      <c r="Y2487" s="71">
        <f t="shared" si="296"/>
        <v>-9.7594980829557336</v>
      </c>
      <c r="Z2487" s="72">
        <v>2927</v>
      </c>
      <c r="AA2487" s="72">
        <v>2937</v>
      </c>
      <c r="AB2487" s="72">
        <v>2920</v>
      </c>
      <c r="AC2487" s="72">
        <v>2936</v>
      </c>
      <c r="AD2487" s="72">
        <v>16600</v>
      </c>
      <c r="AE2487" s="72">
        <v>2934</v>
      </c>
      <c r="AF2487" s="72">
        <v>2939</v>
      </c>
      <c r="AG2487" s="72">
        <v>2913</v>
      </c>
      <c r="AH2487" s="72">
        <v>2922</v>
      </c>
      <c r="AI2487" s="72">
        <v>5300</v>
      </c>
      <c r="AJ2487" s="72">
        <v>2916</v>
      </c>
      <c r="AK2487" s="72">
        <v>2916</v>
      </c>
      <c r="AL2487" s="72">
        <v>2904</v>
      </c>
      <c r="AM2487" s="72">
        <v>2904</v>
      </c>
      <c r="AN2487" s="72">
        <v>2600</v>
      </c>
      <c r="AO2487" s="72">
        <v>2905</v>
      </c>
      <c r="AP2487" s="72">
        <v>2906</v>
      </c>
      <c r="AQ2487" s="72">
        <v>2896</v>
      </c>
      <c r="AR2487" s="72">
        <v>2897</v>
      </c>
      <c r="AS2487" s="72">
        <v>4100</v>
      </c>
      <c r="AT2487" s="72">
        <v>2900</v>
      </c>
      <c r="AU2487" s="72">
        <v>2901</v>
      </c>
      <c r="AV2487" s="72">
        <v>2893</v>
      </c>
      <c r="AW2487" s="72">
        <v>2895</v>
      </c>
      <c r="AX2487" s="72">
        <v>3900</v>
      </c>
      <c r="AY2487" s="72">
        <v>2895</v>
      </c>
      <c r="AZ2487" s="72">
        <v>2897</v>
      </c>
      <c r="BA2487" s="72">
        <v>2883</v>
      </c>
      <c r="BB2487" s="72">
        <v>2886</v>
      </c>
      <c r="BC2487" s="72">
        <v>4500</v>
      </c>
    </row>
    <row r="2488" spans="1:55" s="72" customFormat="1" ht="27">
      <c r="A2488" s="15" t="s">
        <v>18</v>
      </c>
      <c r="B2488" s="30">
        <v>49</v>
      </c>
      <c r="C2488" s="30">
        <v>4719</v>
      </c>
      <c r="D2488" s="10" t="s">
        <v>182</v>
      </c>
      <c r="E2488" s="15" t="s">
        <v>20</v>
      </c>
      <c r="F2488" s="15" t="s">
        <v>1321</v>
      </c>
      <c r="G2488" s="50">
        <v>2414</v>
      </c>
      <c r="H2488" s="50">
        <v>58</v>
      </c>
      <c r="I2488" s="58">
        <v>2.46E-2</v>
      </c>
      <c r="J2488" s="50">
        <v>50400</v>
      </c>
      <c r="K2488" s="50">
        <v>2632</v>
      </c>
      <c r="L2488" s="53">
        <v>2396</v>
      </c>
      <c r="M2488" s="63">
        <f t="shared" si="292"/>
        <v>0.92372881355932202</v>
      </c>
      <c r="N2488" s="42" t="str">
        <f>IFERROR(VLOOKUP(C2488, マスタ!$E$2:$G$33, 3, TRUE), "")</f>
        <v>化学・医薬品</v>
      </c>
      <c r="O2488" s="15" t="str">
        <f>IF(F2488 = "", "", TEXT( WORKDAY(TEXT(LEFT(F2488, FIND("(", F2488) - 1), "yyyy/mm/dd"), 1, マスタ!$A$2:$A$106), "yyyymmdd"))</f>
        <v>20171023</v>
      </c>
      <c r="P2488" s="16">
        <v>43031</v>
      </c>
      <c r="Q2488" s="56">
        <v>2486</v>
      </c>
      <c r="R2488" s="56">
        <v>2498</v>
      </c>
      <c r="S2488" s="56">
        <v>2440</v>
      </c>
      <c r="T2488" s="15" t="str">
        <f t="shared" si="293"/>
        <v>無</v>
      </c>
      <c r="U2488" s="15" t="str">
        <f t="shared" si="294"/>
        <v>有</v>
      </c>
      <c r="V2488" s="67">
        <f t="shared" si="295"/>
        <v>2.9826014913007404E-2</v>
      </c>
      <c r="W2488" s="17" t="s">
        <v>966</v>
      </c>
      <c r="X2488" s="46">
        <v>-24</v>
      </c>
      <c r="Y2488" s="71">
        <f t="shared" si="296"/>
        <v>-9.9420049710024863</v>
      </c>
      <c r="Z2488" s="72">
        <v>2486</v>
      </c>
      <c r="AA2488" s="72">
        <v>2486</v>
      </c>
      <c r="AB2488" s="72">
        <v>2459</v>
      </c>
      <c r="AC2488" s="72">
        <v>2479</v>
      </c>
      <c r="AD2488" s="72">
        <v>2200</v>
      </c>
      <c r="AE2488" s="72">
        <v>2479</v>
      </c>
      <c r="AF2488" s="72">
        <v>2498</v>
      </c>
      <c r="AG2488" s="72">
        <v>2471</v>
      </c>
      <c r="AH2488" s="72">
        <v>2471</v>
      </c>
      <c r="AI2488" s="72">
        <v>400</v>
      </c>
      <c r="AJ2488" s="72">
        <v>2454</v>
      </c>
      <c r="AK2488" s="72">
        <v>2454</v>
      </c>
      <c r="AL2488" s="72">
        <v>2454</v>
      </c>
      <c r="AM2488" s="72">
        <v>2454</v>
      </c>
      <c r="AN2488" s="72">
        <v>100</v>
      </c>
      <c r="AO2488" s="72">
        <v>2450</v>
      </c>
      <c r="AP2488" s="72">
        <v>2450</v>
      </c>
      <c r="AQ2488" s="72">
        <v>2447</v>
      </c>
      <c r="AR2488" s="72">
        <v>2447</v>
      </c>
      <c r="AS2488" s="72">
        <v>200</v>
      </c>
      <c r="AT2488" s="72">
        <v>2443</v>
      </c>
      <c r="AU2488" s="72">
        <v>2443</v>
      </c>
      <c r="AV2488" s="72">
        <v>2440</v>
      </c>
      <c r="AW2488" s="72">
        <v>2440</v>
      </c>
      <c r="AX2488" s="72">
        <v>400</v>
      </c>
      <c r="AY2488" s="72">
        <v>2440</v>
      </c>
      <c r="AZ2488" s="72">
        <v>2455</v>
      </c>
      <c r="BA2488" s="72">
        <v>2440</v>
      </c>
      <c r="BB2488" s="72">
        <v>2455</v>
      </c>
      <c r="BC2488" s="72">
        <v>700</v>
      </c>
    </row>
    <row r="2489" spans="1:55" s="72" customFormat="1" ht="15">
      <c r="A2489" s="15" t="s">
        <v>18</v>
      </c>
      <c r="B2489" s="30">
        <v>50</v>
      </c>
      <c r="C2489" s="30">
        <v>9603</v>
      </c>
      <c r="D2489" s="10" t="s">
        <v>210</v>
      </c>
      <c r="E2489" s="15" t="s">
        <v>20</v>
      </c>
      <c r="F2489" s="15" t="s">
        <v>1321</v>
      </c>
      <c r="G2489" s="50">
        <v>3775</v>
      </c>
      <c r="H2489" s="50">
        <v>90</v>
      </c>
      <c r="I2489" s="58">
        <v>2.4400000000000002E-2</v>
      </c>
      <c r="J2489" s="50">
        <v>456500</v>
      </c>
      <c r="K2489" s="50">
        <v>3800</v>
      </c>
      <c r="L2489" s="53">
        <v>3685</v>
      </c>
      <c r="M2489" s="63">
        <f t="shared" si="292"/>
        <v>0.21739130434782608</v>
      </c>
      <c r="N2489" s="42" t="str">
        <f>IFERROR(VLOOKUP(C2489, マスタ!$E$2:$G$33, 3, TRUE), "")</f>
        <v>サービス</v>
      </c>
      <c r="O2489" s="15" t="str">
        <f>IF(F2489 = "", "", TEXT( WORKDAY(TEXT(LEFT(F2489, FIND("(", F2489) - 1), "yyyy/mm/dd"), 1, マスタ!$A$2:$A$106), "yyyymmdd"))</f>
        <v>20171023</v>
      </c>
      <c r="P2489" s="16">
        <v>43031</v>
      </c>
      <c r="Q2489" s="56">
        <v>3795</v>
      </c>
      <c r="R2489" s="56">
        <v>3820</v>
      </c>
      <c r="S2489" s="56">
        <v>3755</v>
      </c>
      <c r="T2489" s="15" t="str">
        <f t="shared" si="293"/>
        <v>無</v>
      </c>
      <c r="U2489" s="15" t="str">
        <f t="shared" si="294"/>
        <v>有</v>
      </c>
      <c r="V2489" s="67">
        <f t="shared" si="295"/>
        <v>5.2980132450330952E-3</v>
      </c>
      <c r="W2489" s="17" t="s">
        <v>969</v>
      </c>
      <c r="X2489" s="46">
        <v>-20</v>
      </c>
      <c r="Y2489" s="71">
        <f t="shared" si="296"/>
        <v>-5.298013245033113</v>
      </c>
      <c r="Z2489" s="72">
        <v>3795</v>
      </c>
      <c r="AA2489" s="72">
        <v>3820</v>
      </c>
      <c r="AB2489" s="72">
        <v>3785</v>
      </c>
      <c r="AC2489" s="72">
        <v>3820</v>
      </c>
      <c r="AD2489" s="72">
        <v>48100</v>
      </c>
      <c r="AE2489" s="72">
        <v>3815</v>
      </c>
      <c r="AF2489" s="72">
        <v>3820</v>
      </c>
      <c r="AG2489" s="72">
        <v>3800</v>
      </c>
      <c r="AH2489" s="72">
        <v>3810</v>
      </c>
      <c r="AI2489" s="72">
        <v>8600</v>
      </c>
      <c r="AJ2489" s="72">
        <v>3810</v>
      </c>
      <c r="AK2489" s="72">
        <v>3810</v>
      </c>
      <c r="AL2489" s="72">
        <v>3790</v>
      </c>
      <c r="AM2489" s="72">
        <v>3790</v>
      </c>
      <c r="AN2489" s="72">
        <v>5100</v>
      </c>
      <c r="AO2489" s="72">
        <v>3790</v>
      </c>
      <c r="AP2489" s="72">
        <v>3795</v>
      </c>
      <c r="AQ2489" s="72">
        <v>3785</v>
      </c>
      <c r="AR2489" s="72">
        <v>3790</v>
      </c>
      <c r="AS2489" s="72">
        <v>5000</v>
      </c>
      <c r="AT2489" s="72">
        <v>3785</v>
      </c>
      <c r="AU2489" s="72">
        <v>3785</v>
      </c>
      <c r="AV2489" s="72">
        <v>3770</v>
      </c>
      <c r="AW2489" s="72">
        <v>3775</v>
      </c>
      <c r="AX2489" s="72">
        <v>8300</v>
      </c>
      <c r="AY2489" s="72">
        <v>3775</v>
      </c>
      <c r="AZ2489" s="72">
        <v>3790</v>
      </c>
      <c r="BA2489" s="72">
        <v>3775</v>
      </c>
      <c r="BB2489" s="72">
        <v>3785</v>
      </c>
      <c r="BC2489" s="72">
        <v>3600</v>
      </c>
    </row>
    <row r="2490" spans="1:55" s="72" customFormat="1" ht="15">
      <c r="A2490" s="15" t="s">
        <v>18</v>
      </c>
      <c r="B2490" s="30">
        <v>1</v>
      </c>
      <c r="C2490" s="30">
        <v>9994</v>
      </c>
      <c r="D2490" s="10" t="s">
        <v>527</v>
      </c>
      <c r="E2490" s="15" t="s">
        <v>20</v>
      </c>
      <c r="F2490" s="15" t="s">
        <v>1331</v>
      </c>
      <c r="G2490" s="50">
        <v>2041</v>
      </c>
      <c r="H2490" s="50">
        <v>350</v>
      </c>
      <c r="I2490" s="58">
        <v>0.20699999999999999</v>
      </c>
      <c r="J2490" s="50">
        <v>464800</v>
      </c>
      <c r="K2490" s="50">
        <v>2052</v>
      </c>
      <c r="L2490" s="53">
        <v>1966</v>
      </c>
      <c r="M2490" s="63">
        <f t="shared" si="292"/>
        <v>0.12790697674418605</v>
      </c>
      <c r="N2490" s="42" t="str">
        <f>IFERROR(VLOOKUP(C2490, マスタ!$E$2:$G$33, 3, TRUE), "")</f>
        <v>サービス</v>
      </c>
      <c r="O2490" s="15" t="str">
        <f>IF(F2490 = "", "", TEXT( WORKDAY(TEXT(LEFT(F2490, FIND("(", F2490) - 1), "yyyy/mm/dd"), 1, マスタ!$A$2:$A$106), "yyyymmdd"))</f>
        <v>20171024</v>
      </c>
      <c r="P2490" s="16">
        <v>43032</v>
      </c>
      <c r="Q2490" s="56">
        <v>2041</v>
      </c>
      <c r="R2490" s="56">
        <v>2125</v>
      </c>
      <c r="S2490" s="56">
        <v>2041</v>
      </c>
      <c r="T2490" s="15" t="str">
        <f t="shared" si="293"/>
        <v>有</v>
      </c>
      <c r="U2490" s="15" t="str">
        <f t="shared" si="294"/>
        <v>無</v>
      </c>
      <c r="V2490" s="67">
        <f t="shared" si="295"/>
        <v>0</v>
      </c>
      <c r="W2490" s="17" t="s">
        <v>968</v>
      </c>
      <c r="X2490" s="46">
        <v>40</v>
      </c>
      <c r="Y2490" s="71">
        <f t="shared" si="296"/>
        <v>19.598236158745713</v>
      </c>
      <c r="Z2490" s="72">
        <v>2041</v>
      </c>
      <c r="AA2490" s="72">
        <v>2088</v>
      </c>
      <c r="AB2490" s="72">
        <v>2041</v>
      </c>
      <c r="AC2490" s="72">
        <v>2076</v>
      </c>
      <c r="AD2490" s="72">
        <v>42900</v>
      </c>
      <c r="AE2490" s="72">
        <v>2076</v>
      </c>
      <c r="AF2490" s="72">
        <v>2124</v>
      </c>
      <c r="AG2490" s="72">
        <v>2067</v>
      </c>
      <c r="AH2490" s="72">
        <v>2112</v>
      </c>
      <c r="AI2490" s="72">
        <v>29000</v>
      </c>
      <c r="AJ2490" s="72">
        <v>2110</v>
      </c>
      <c r="AK2490" s="72">
        <v>2124</v>
      </c>
      <c r="AL2490" s="72">
        <v>2093</v>
      </c>
      <c r="AM2490" s="72">
        <v>2093</v>
      </c>
      <c r="AN2490" s="72">
        <v>13500</v>
      </c>
      <c r="AO2490" s="72">
        <v>2098</v>
      </c>
      <c r="AP2490" s="72">
        <v>2115</v>
      </c>
      <c r="AQ2490" s="72">
        <v>2098</v>
      </c>
      <c r="AR2490" s="72">
        <v>2102</v>
      </c>
      <c r="AS2490" s="72">
        <v>8000</v>
      </c>
      <c r="AT2490" s="72">
        <v>2105</v>
      </c>
      <c r="AU2490" s="72">
        <v>2107</v>
      </c>
      <c r="AV2490" s="72">
        <v>2099</v>
      </c>
      <c r="AW2490" s="72">
        <v>2101</v>
      </c>
      <c r="AX2490" s="72">
        <v>2200</v>
      </c>
      <c r="AY2490" s="72">
        <v>2101</v>
      </c>
      <c r="AZ2490" s="72">
        <v>2103</v>
      </c>
      <c r="BA2490" s="72">
        <v>2098</v>
      </c>
      <c r="BB2490" s="72">
        <v>2098</v>
      </c>
      <c r="BC2490" s="72">
        <v>1600</v>
      </c>
    </row>
    <row r="2491" spans="1:55" s="72" customFormat="1" ht="15">
      <c r="A2491" s="15" t="s">
        <v>18</v>
      </c>
      <c r="B2491" s="30">
        <v>2</v>
      </c>
      <c r="C2491" s="30">
        <v>6938</v>
      </c>
      <c r="D2491" s="10" t="s">
        <v>1322</v>
      </c>
      <c r="E2491" s="15" t="s">
        <v>20</v>
      </c>
      <c r="F2491" s="15" t="s">
        <v>1331</v>
      </c>
      <c r="G2491" s="50">
        <v>1000</v>
      </c>
      <c r="H2491" s="50">
        <v>150</v>
      </c>
      <c r="I2491" s="58">
        <v>0.17649999999999999</v>
      </c>
      <c r="J2491" s="50">
        <v>3660600</v>
      </c>
      <c r="K2491" s="50">
        <v>1000</v>
      </c>
      <c r="L2491" s="53">
        <v>851</v>
      </c>
      <c r="M2491" s="63">
        <f t="shared" si="292"/>
        <v>0</v>
      </c>
      <c r="N2491" s="42" t="str">
        <f>IFERROR(VLOOKUP(C2491, マスタ!$E$2:$G$33, 3, TRUE), "")</f>
        <v>電気</v>
      </c>
      <c r="O2491" s="15" t="str">
        <f>IF(F2491 = "", "", TEXT( WORKDAY(TEXT(LEFT(F2491, FIND("(", F2491) - 1), "yyyy/mm/dd"), 1, マスタ!$A$2:$A$106), "yyyymmdd"))</f>
        <v>20171024</v>
      </c>
      <c r="P2491" s="16">
        <v>43032</v>
      </c>
      <c r="Q2491" s="56">
        <v>1031</v>
      </c>
      <c r="R2491" s="56">
        <v>1079</v>
      </c>
      <c r="S2491" s="56">
        <v>957</v>
      </c>
      <c r="T2491" s="15" t="str">
        <f t="shared" si="293"/>
        <v>有</v>
      </c>
      <c r="U2491" s="15" t="str">
        <f t="shared" si="294"/>
        <v>有</v>
      </c>
      <c r="V2491" s="67">
        <f t="shared" si="295"/>
        <v>3.0999999999999917E-2</v>
      </c>
      <c r="W2491" s="17" t="s">
        <v>966</v>
      </c>
      <c r="X2491" s="46">
        <v>-10</v>
      </c>
      <c r="Y2491" s="71">
        <f t="shared" si="296"/>
        <v>-10</v>
      </c>
      <c r="Z2491" s="72">
        <v>1031</v>
      </c>
      <c r="AA2491" s="72">
        <v>1079</v>
      </c>
      <c r="AB2491" s="72">
        <v>1011</v>
      </c>
      <c r="AC2491" s="72">
        <v>1077</v>
      </c>
      <c r="AD2491" s="72">
        <v>508600</v>
      </c>
      <c r="AI2491" s="72">
        <v>0</v>
      </c>
      <c r="AN2491" s="72">
        <v>0</v>
      </c>
      <c r="AO2491" s="72">
        <v>970</v>
      </c>
      <c r="AP2491" s="72">
        <v>1017</v>
      </c>
      <c r="AQ2491" s="72">
        <v>957</v>
      </c>
      <c r="AR2491" s="72">
        <v>1006</v>
      </c>
      <c r="AS2491" s="72">
        <v>937600</v>
      </c>
      <c r="AT2491" s="72">
        <v>1004</v>
      </c>
      <c r="AU2491" s="72">
        <v>1039</v>
      </c>
      <c r="AV2491" s="72">
        <v>1000</v>
      </c>
      <c r="AW2491" s="72">
        <v>1030</v>
      </c>
      <c r="AX2491" s="72">
        <v>401800</v>
      </c>
      <c r="AY2491" s="72">
        <v>1027</v>
      </c>
      <c r="AZ2491" s="72">
        <v>1040</v>
      </c>
      <c r="BA2491" s="72">
        <v>996</v>
      </c>
      <c r="BB2491" s="72">
        <v>1000</v>
      </c>
      <c r="BC2491" s="72">
        <v>331000</v>
      </c>
    </row>
    <row r="2492" spans="1:55" s="72" customFormat="1" ht="15">
      <c r="A2492" s="15" t="s">
        <v>18</v>
      </c>
      <c r="B2492" s="30">
        <v>3</v>
      </c>
      <c r="C2492" s="30">
        <v>5909</v>
      </c>
      <c r="D2492" s="10" t="s">
        <v>1332</v>
      </c>
      <c r="E2492" s="15" t="s">
        <v>20</v>
      </c>
      <c r="F2492" s="15" t="s">
        <v>1331</v>
      </c>
      <c r="G2492" s="50">
        <v>1392</v>
      </c>
      <c r="H2492" s="50">
        <v>173</v>
      </c>
      <c r="I2492" s="58">
        <v>0.1419</v>
      </c>
      <c r="J2492" s="50">
        <v>211700</v>
      </c>
      <c r="K2492" s="50">
        <v>1418</v>
      </c>
      <c r="L2492" s="53">
        <v>1300</v>
      </c>
      <c r="M2492" s="63">
        <f t="shared" si="292"/>
        <v>0.22033898305084745</v>
      </c>
      <c r="N2492" s="42" t="str">
        <f>IFERROR(VLOOKUP(C2492, マスタ!$E$2:$G$33, 3, TRUE), "")</f>
        <v>金属製品</v>
      </c>
      <c r="O2492" s="15" t="str">
        <f>IF(F2492 = "", "", TEXT( WORKDAY(TEXT(LEFT(F2492, FIND("(", F2492) - 1), "yyyy/mm/dd"), 1, マスタ!$A$2:$A$106), "yyyymmdd"))</f>
        <v>20171024</v>
      </c>
      <c r="P2492" s="16">
        <v>43032</v>
      </c>
      <c r="Q2492" s="56">
        <v>1392</v>
      </c>
      <c r="R2492" s="56">
        <v>1394</v>
      </c>
      <c r="S2492" s="56">
        <v>1320</v>
      </c>
      <c r="T2492" s="15" t="str">
        <f t="shared" si="293"/>
        <v>無</v>
      </c>
      <c r="U2492" s="15" t="str">
        <f t="shared" si="294"/>
        <v>有</v>
      </c>
      <c r="V2492" s="67">
        <f t="shared" si="295"/>
        <v>0</v>
      </c>
      <c r="W2492" s="17" t="s">
        <v>966</v>
      </c>
      <c r="X2492" s="46">
        <v>-13</v>
      </c>
      <c r="Y2492" s="71">
        <f t="shared" si="296"/>
        <v>-9.3390804597701162</v>
      </c>
      <c r="Z2492" s="72">
        <v>1392</v>
      </c>
      <c r="AA2492" s="72">
        <v>1394</v>
      </c>
      <c r="AB2492" s="72">
        <v>1381</v>
      </c>
      <c r="AC2492" s="72">
        <v>1381</v>
      </c>
      <c r="AD2492" s="72">
        <v>20800</v>
      </c>
      <c r="AE2492" s="72">
        <v>1381</v>
      </c>
      <c r="AF2492" s="72">
        <v>1381</v>
      </c>
      <c r="AG2492" s="72">
        <v>1372</v>
      </c>
      <c r="AH2492" s="72">
        <v>1375</v>
      </c>
      <c r="AI2492" s="72">
        <v>1700</v>
      </c>
      <c r="AJ2492" s="72">
        <v>1376</v>
      </c>
      <c r="AK2492" s="72">
        <v>1376</v>
      </c>
      <c r="AL2492" s="72">
        <v>1343</v>
      </c>
      <c r="AM2492" s="72">
        <v>1350</v>
      </c>
      <c r="AN2492" s="72">
        <v>7100</v>
      </c>
      <c r="AO2492" s="72">
        <v>1350</v>
      </c>
      <c r="AP2492" s="72">
        <v>1356</v>
      </c>
      <c r="AQ2492" s="72">
        <v>1350</v>
      </c>
      <c r="AR2492" s="72">
        <v>1356</v>
      </c>
      <c r="AS2492" s="72">
        <v>800</v>
      </c>
      <c r="AT2492" s="72">
        <v>1349</v>
      </c>
      <c r="AU2492" s="72">
        <v>1353</v>
      </c>
      <c r="AV2492" s="72">
        <v>1345</v>
      </c>
      <c r="AW2492" s="72">
        <v>1353</v>
      </c>
      <c r="AX2492" s="72">
        <v>1800</v>
      </c>
      <c r="AY2492" s="72">
        <v>1355</v>
      </c>
      <c r="AZ2492" s="72">
        <v>1370</v>
      </c>
      <c r="BA2492" s="72">
        <v>1355</v>
      </c>
      <c r="BB2492" s="72">
        <v>1364</v>
      </c>
      <c r="BC2492" s="72">
        <v>3600</v>
      </c>
    </row>
    <row r="2493" spans="1:55" s="72" customFormat="1" ht="27">
      <c r="A2493" s="15" t="s">
        <v>18</v>
      </c>
      <c r="B2493" s="30">
        <v>5</v>
      </c>
      <c r="C2493" s="30">
        <v>2930</v>
      </c>
      <c r="D2493" s="10" t="s">
        <v>239</v>
      </c>
      <c r="E2493" s="15" t="s">
        <v>20</v>
      </c>
      <c r="F2493" s="15" t="s">
        <v>1331</v>
      </c>
      <c r="G2493" s="50">
        <v>1300</v>
      </c>
      <c r="H2493" s="50">
        <v>118</v>
      </c>
      <c r="I2493" s="58">
        <v>9.98E-2</v>
      </c>
      <c r="J2493" s="50">
        <v>1452400</v>
      </c>
      <c r="K2493" s="50">
        <v>1330</v>
      </c>
      <c r="L2493" s="53">
        <v>1284</v>
      </c>
      <c r="M2493" s="63">
        <f t="shared" si="292"/>
        <v>0.65217391304347827</v>
      </c>
      <c r="N2493" s="42" t="str">
        <f>IFERROR(VLOOKUP(C2493, マスタ!$E$2:$G$33, 3, TRUE), "")</f>
        <v>食品</v>
      </c>
      <c r="O2493" s="15" t="str">
        <f>IF(F2493 = "", "", TEXT( WORKDAY(TEXT(LEFT(F2493, FIND("(", F2493) - 1), "yyyy/mm/dd"), 1, マスタ!$A$2:$A$106), "yyyymmdd"))</f>
        <v>20171024</v>
      </c>
      <c r="P2493" s="16">
        <v>43032</v>
      </c>
      <c r="Q2493" s="56">
        <v>1315</v>
      </c>
      <c r="R2493" s="56">
        <v>1580</v>
      </c>
      <c r="S2493" s="56">
        <v>1310</v>
      </c>
      <c r="T2493" s="15" t="str">
        <f t="shared" si="293"/>
        <v>有</v>
      </c>
      <c r="U2493" s="15" t="str">
        <f t="shared" si="294"/>
        <v>無</v>
      </c>
      <c r="V2493" s="67">
        <f t="shared" si="295"/>
        <v>1.1538461538461497E-2</v>
      </c>
      <c r="W2493" s="17" t="s">
        <v>968</v>
      </c>
      <c r="X2493" s="46">
        <v>26</v>
      </c>
      <c r="Y2493" s="71">
        <f t="shared" si="296"/>
        <v>20</v>
      </c>
      <c r="Z2493" s="72">
        <v>1315</v>
      </c>
      <c r="AA2493" s="72">
        <v>1322</v>
      </c>
      <c r="AB2493" s="72">
        <v>1310</v>
      </c>
      <c r="AC2493" s="72">
        <v>1314</v>
      </c>
      <c r="AD2493" s="72">
        <v>73000</v>
      </c>
      <c r="AE2493" s="72">
        <v>1313</v>
      </c>
      <c r="AF2493" s="72">
        <v>1343</v>
      </c>
      <c r="AG2493" s="72">
        <v>1313</v>
      </c>
      <c r="AH2493" s="72">
        <v>1341</v>
      </c>
      <c r="AI2493" s="72">
        <v>82600</v>
      </c>
      <c r="AJ2493" s="72">
        <v>1342</v>
      </c>
      <c r="AK2493" s="72">
        <v>1374</v>
      </c>
      <c r="AL2493" s="72">
        <v>1338</v>
      </c>
      <c r="AM2493" s="72">
        <v>1356</v>
      </c>
      <c r="AN2493" s="72">
        <v>131100</v>
      </c>
      <c r="AO2493" s="72">
        <v>1355</v>
      </c>
      <c r="AP2493" s="72">
        <v>1369</v>
      </c>
      <c r="AQ2493" s="72">
        <v>1355</v>
      </c>
      <c r="AR2493" s="72">
        <v>1364</v>
      </c>
      <c r="AS2493" s="72">
        <v>60200</v>
      </c>
      <c r="AT2493" s="72">
        <v>1365</v>
      </c>
      <c r="AU2493" s="72">
        <v>1385</v>
      </c>
      <c r="AV2493" s="72">
        <v>1360</v>
      </c>
      <c r="AW2493" s="72">
        <v>1385</v>
      </c>
      <c r="AX2493" s="72">
        <v>93200</v>
      </c>
      <c r="AY2493" s="72">
        <v>1385</v>
      </c>
      <c r="AZ2493" s="72">
        <v>1410</v>
      </c>
      <c r="BA2493" s="72">
        <v>1372</v>
      </c>
      <c r="BB2493" s="72">
        <v>1380</v>
      </c>
      <c r="BC2493" s="72">
        <v>166700</v>
      </c>
    </row>
    <row r="2494" spans="1:55" s="72" customFormat="1" ht="15">
      <c r="A2494" s="15" t="s">
        <v>18</v>
      </c>
      <c r="B2494" s="30">
        <v>6</v>
      </c>
      <c r="C2494" s="30">
        <v>3667</v>
      </c>
      <c r="D2494" s="10" t="s">
        <v>28</v>
      </c>
      <c r="E2494" s="15" t="s">
        <v>20</v>
      </c>
      <c r="F2494" s="15" t="s">
        <v>1331</v>
      </c>
      <c r="G2494" s="50">
        <v>2734</v>
      </c>
      <c r="H2494" s="50">
        <v>228</v>
      </c>
      <c r="I2494" s="58">
        <v>9.0999999999999998E-2</v>
      </c>
      <c r="J2494" s="50">
        <v>34327400</v>
      </c>
      <c r="K2494" s="50">
        <v>2938</v>
      </c>
      <c r="L2494" s="53">
        <v>2374</v>
      </c>
      <c r="M2494" s="63">
        <f t="shared" si="292"/>
        <v>0.36170212765957449</v>
      </c>
      <c r="N2494" s="42" t="str">
        <f>IFERROR(VLOOKUP(C2494, マスタ!$E$2:$G$33, 3, TRUE), "")</f>
        <v>36</v>
      </c>
      <c r="O2494" s="15" t="str">
        <f>IF(F2494 = "", "", TEXT( WORKDAY(TEXT(LEFT(F2494, FIND("(", F2494) - 1), "yyyy/mm/dd"), 1, マスタ!$A$2:$A$106), "yyyymmdd"))</f>
        <v>20171024</v>
      </c>
      <c r="P2494" s="16">
        <v>43032</v>
      </c>
      <c r="Q2494" s="56">
        <v>2783</v>
      </c>
      <c r="R2494" s="56">
        <v>3010</v>
      </c>
      <c r="S2494" s="56">
        <v>2626</v>
      </c>
      <c r="T2494" s="15" t="str">
        <f t="shared" si="293"/>
        <v>有</v>
      </c>
      <c r="U2494" s="15" t="str">
        <f t="shared" si="294"/>
        <v>有</v>
      </c>
      <c r="V2494" s="67">
        <f t="shared" si="295"/>
        <v>1.7922457937088465E-2</v>
      </c>
      <c r="W2494" s="17" t="s">
        <v>966</v>
      </c>
      <c r="X2494" s="46">
        <v>-27</v>
      </c>
      <c r="Y2494" s="71">
        <f t="shared" si="296"/>
        <v>-9.8756400877834682</v>
      </c>
      <c r="Z2494" s="72">
        <v>2783</v>
      </c>
      <c r="AA2494" s="72">
        <v>2830</v>
      </c>
      <c r="AB2494" s="72">
        <v>2745</v>
      </c>
      <c r="AC2494" s="72">
        <v>2786</v>
      </c>
      <c r="AD2494" s="72">
        <v>1261600</v>
      </c>
      <c r="AE2494" s="72">
        <v>2784</v>
      </c>
      <c r="AF2494" s="72">
        <v>2883</v>
      </c>
      <c r="AG2494" s="72">
        <v>2782</v>
      </c>
      <c r="AH2494" s="72">
        <v>2874</v>
      </c>
      <c r="AI2494" s="72">
        <v>832800</v>
      </c>
      <c r="AJ2494" s="72">
        <v>2875</v>
      </c>
      <c r="AK2494" s="72">
        <v>2957</v>
      </c>
      <c r="AL2494" s="72">
        <v>2871</v>
      </c>
      <c r="AM2494" s="72">
        <v>2917</v>
      </c>
      <c r="AN2494" s="72">
        <v>917100</v>
      </c>
      <c r="AO2494" s="72">
        <v>2919</v>
      </c>
      <c r="AP2494" s="72">
        <v>2919</v>
      </c>
      <c r="AQ2494" s="72">
        <v>2862</v>
      </c>
      <c r="AR2494" s="72">
        <v>2914</v>
      </c>
      <c r="AS2494" s="72">
        <v>508100</v>
      </c>
      <c r="AT2494" s="72">
        <v>2912</v>
      </c>
      <c r="AU2494" s="72">
        <v>2956</v>
      </c>
      <c r="AV2494" s="72">
        <v>2892</v>
      </c>
      <c r="AW2494" s="72">
        <v>2919</v>
      </c>
      <c r="AX2494" s="72">
        <v>511400</v>
      </c>
      <c r="AY2494" s="72">
        <v>2919</v>
      </c>
      <c r="AZ2494" s="72">
        <v>2930</v>
      </c>
      <c r="BA2494" s="72">
        <v>2885</v>
      </c>
      <c r="BB2494" s="72">
        <v>2917</v>
      </c>
      <c r="BC2494" s="72">
        <v>361000</v>
      </c>
    </row>
    <row r="2495" spans="1:55" s="72" customFormat="1" ht="27">
      <c r="A2495" s="15" t="s">
        <v>18</v>
      </c>
      <c r="B2495" s="30">
        <v>7</v>
      </c>
      <c r="C2495" s="30">
        <v>9658</v>
      </c>
      <c r="D2495" s="10" t="s">
        <v>918</v>
      </c>
      <c r="E2495" s="15" t="s">
        <v>20</v>
      </c>
      <c r="F2495" s="15" t="s">
        <v>1331</v>
      </c>
      <c r="G2495" s="50">
        <v>1566</v>
      </c>
      <c r="H2495" s="50">
        <v>126</v>
      </c>
      <c r="I2495" s="58">
        <v>8.7499999999999994E-2</v>
      </c>
      <c r="J2495" s="50">
        <v>71100</v>
      </c>
      <c r="K2495" s="50">
        <v>1570</v>
      </c>
      <c r="L2495" s="53">
        <v>1447</v>
      </c>
      <c r="M2495" s="63">
        <f t="shared" si="292"/>
        <v>3.2520325203252036E-2</v>
      </c>
      <c r="N2495" s="42" t="str">
        <f>IFERROR(VLOOKUP(C2495, マスタ!$E$2:$G$33, 3, TRUE), "")</f>
        <v>サービス</v>
      </c>
      <c r="O2495" s="15" t="str">
        <f>IF(F2495 = "", "", TEXT( WORKDAY(TEXT(LEFT(F2495, FIND("(", F2495) - 1), "yyyy/mm/dd"), 1, マスタ!$A$2:$A$106), "yyyymmdd"))</f>
        <v>20171024</v>
      </c>
      <c r="P2495" s="16">
        <v>43032</v>
      </c>
      <c r="Q2495" s="56">
        <v>1567</v>
      </c>
      <c r="R2495" s="56">
        <v>1650</v>
      </c>
      <c r="S2495" s="56">
        <v>1566</v>
      </c>
      <c r="T2495" s="15" t="str">
        <f t="shared" si="293"/>
        <v>有</v>
      </c>
      <c r="U2495" s="15" t="str">
        <f t="shared" si="294"/>
        <v>無</v>
      </c>
      <c r="V2495" s="67">
        <f t="shared" si="295"/>
        <v>6.3856960408692487E-4</v>
      </c>
      <c r="W2495" s="17" t="s">
        <v>968</v>
      </c>
      <c r="X2495" s="46">
        <v>31</v>
      </c>
      <c r="Y2495" s="71">
        <f t="shared" si="296"/>
        <v>19.795657726692212</v>
      </c>
      <c r="Z2495" s="72">
        <v>1567</v>
      </c>
      <c r="AA2495" s="72">
        <v>1590</v>
      </c>
      <c r="AB2495" s="72">
        <v>1566</v>
      </c>
      <c r="AC2495" s="72">
        <v>1590</v>
      </c>
      <c r="AD2495" s="72">
        <v>9700</v>
      </c>
      <c r="AE2495" s="72">
        <v>1593</v>
      </c>
      <c r="AF2495" s="72">
        <v>1650</v>
      </c>
      <c r="AG2495" s="72">
        <v>1593</v>
      </c>
      <c r="AH2495" s="72">
        <v>1650</v>
      </c>
      <c r="AI2495" s="72">
        <v>10300</v>
      </c>
      <c r="AJ2495" s="72">
        <v>1631</v>
      </c>
      <c r="AK2495" s="72">
        <v>1631</v>
      </c>
      <c r="AL2495" s="72">
        <v>1592</v>
      </c>
      <c r="AM2495" s="72">
        <v>1602</v>
      </c>
      <c r="AN2495" s="72">
        <v>2000</v>
      </c>
      <c r="AO2495" s="72">
        <v>1602</v>
      </c>
      <c r="AP2495" s="72">
        <v>1602</v>
      </c>
      <c r="AQ2495" s="72">
        <v>1602</v>
      </c>
      <c r="AR2495" s="72">
        <v>1602</v>
      </c>
      <c r="AS2495" s="72">
        <v>100</v>
      </c>
      <c r="AT2495" s="72">
        <v>1591</v>
      </c>
      <c r="AU2495" s="72">
        <v>1608</v>
      </c>
      <c r="AV2495" s="72">
        <v>1574</v>
      </c>
      <c r="AW2495" s="72">
        <v>1608</v>
      </c>
      <c r="AX2495" s="72">
        <v>900</v>
      </c>
      <c r="AY2495" s="72">
        <v>1604</v>
      </c>
      <c r="AZ2495" s="72">
        <v>1605</v>
      </c>
      <c r="BA2495" s="72">
        <v>1600</v>
      </c>
      <c r="BB2495" s="72">
        <v>1605</v>
      </c>
      <c r="BC2495" s="72">
        <v>300</v>
      </c>
    </row>
    <row r="2496" spans="1:55" s="72" customFormat="1" ht="15">
      <c r="A2496" s="15" t="s">
        <v>1351</v>
      </c>
      <c r="B2496" s="30">
        <v>8</v>
      </c>
      <c r="C2496" s="30">
        <v>6961</v>
      </c>
      <c r="D2496" s="10" t="s">
        <v>289</v>
      </c>
      <c r="E2496" s="15" t="s">
        <v>20</v>
      </c>
      <c r="F2496" s="15" t="s">
        <v>1331</v>
      </c>
      <c r="G2496" s="50">
        <v>5190</v>
      </c>
      <c r="H2496" s="50">
        <v>395</v>
      </c>
      <c r="I2496" s="58">
        <v>8.2400000000000001E-2</v>
      </c>
      <c r="J2496" s="50">
        <v>633500</v>
      </c>
      <c r="K2496" s="50">
        <v>5250</v>
      </c>
      <c r="L2496" s="53">
        <v>4530</v>
      </c>
      <c r="M2496" s="63">
        <f t="shared" si="292"/>
        <v>8.3333333333333329E-2</v>
      </c>
      <c r="N2496" s="42" t="str">
        <f>IFERROR(VLOOKUP(C2496, マスタ!$E$2:$G$33, 3, TRUE), "")</f>
        <v>電気</v>
      </c>
      <c r="O2496" s="15" t="str">
        <f>IF(F2496 = "", "", TEXT( WORKDAY(TEXT(LEFT(F2496, FIND("(", F2496) - 1), "yyyy/mm/dd"), 1, マスタ!$A$2:$A$106), "yyyymmdd"))</f>
        <v>20171024</v>
      </c>
      <c r="P2496" s="16">
        <v>43032</v>
      </c>
      <c r="Q2496" s="56">
        <v>5090</v>
      </c>
      <c r="R2496" s="56">
        <v>5090</v>
      </c>
      <c r="S2496" s="56">
        <v>4840</v>
      </c>
      <c r="T2496" s="15" t="str">
        <f t="shared" si="293"/>
        <v>無</v>
      </c>
      <c r="U2496" s="15" t="str">
        <f t="shared" si="294"/>
        <v>有</v>
      </c>
      <c r="V2496" s="67">
        <f t="shared" si="295"/>
        <v>-1.9267822736030782E-2</v>
      </c>
      <c r="W2496" s="17" t="s">
        <v>966</v>
      </c>
      <c r="X2496" s="46">
        <v>-51</v>
      </c>
      <c r="Y2496" s="71">
        <f t="shared" si="296"/>
        <v>-9.8265895953757223</v>
      </c>
      <c r="Z2496" s="72">
        <v>5090</v>
      </c>
      <c r="AA2496" s="72">
        <v>5090</v>
      </c>
      <c r="AB2496" s="72">
        <v>5010</v>
      </c>
      <c r="AC2496" s="72">
        <v>5020</v>
      </c>
      <c r="AD2496" s="72">
        <v>20500</v>
      </c>
      <c r="AE2496" s="72">
        <v>5020</v>
      </c>
      <c r="AF2496" s="72">
        <v>5020</v>
      </c>
      <c r="AG2496" s="72">
        <v>4950</v>
      </c>
      <c r="AH2496" s="72">
        <v>4955</v>
      </c>
      <c r="AI2496" s="72">
        <v>12900</v>
      </c>
      <c r="AJ2496" s="72">
        <v>4945</v>
      </c>
      <c r="AK2496" s="72">
        <v>4995</v>
      </c>
      <c r="AL2496" s="72">
        <v>4935</v>
      </c>
      <c r="AM2496" s="72">
        <v>4975</v>
      </c>
      <c r="AN2496" s="72">
        <v>10300</v>
      </c>
      <c r="AO2496" s="72">
        <v>4970</v>
      </c>
      <c r="AP2496" s="72">
        <v>4985</v>
      </c>
      <c r="AQ2496" s="72">
        <v>4900</v>
      </c>
      <c r="AR2496" s="72">
        <v>4910</v>
      </c>
      <c r="AS2496" s="72">
        <v>15000</v>
      </c>
      <c r="AT2496" s="72">
        <v>4900</v>
      </c>
      <c r="AU2496" s="72">
        <v>4900</v>
      </c>
      <c r="AV2496" s="72">
        <v>4840</v>
      </c>
      <c r="AW2496" s="72">
        <v>4850</v>
      </c>
      <c r="AX2496" s="72">
        <v>16300</v>
      </c>
      <c r="AY2496" s="72">
        <v>4855</v>
      </c>
      <c r="AZ2496" s="72">
        <v>4890</v>
      </c>
      <c r="BA2496" s="72">
        <v>4855</v>
      </c>
      <c r="BB2496" s="72">
        <v>4875</v>
      </c>
      <c r="BC2496" s="72">
        <v>9300</v>
      </c>
    </row>
    <row r="2497" spans="1:55" s="72" customFormat="1" ht="15">
      <c r="A2497" s="15" t="s">
        <v>18</v>
      </c>
      <c r="B2497" s="30">
        <v>10</v>
      </c>
      <c r="C2497" s="30">
        <v>6947</v>
      </c>
      <c r="D2497" s="10" t="s">
        <v>1079</v>
      </c>
      <c r="E2497" s="15" t="s">
        <v>20</v>
      </c>
      <c r="F2497" s="15" t="s">
        <v>1331</v>
      </c>
      <c r="G2497" s="50">
        <v>1969</v>
      </c>
      <c r="H2497" s="50">
        <v>144</v>
      </c>
      <c r="I2497" s="58">
        <v>7.8899999999999998E-2</v>
      </c>
      <c r="J2497" s="50">
        <v>165900</v>
      </c>
      <c r="K2497" s="50">
        <v>2004</v>
      </c>
      <c r="L2497" s="53">
        <v>1885</v>
      </c>
      <c r="M2497" s="63">
        <f t="shared" si="292"/>
        <v>0.29411764705882354</v>
      </c>
      <c r="N2497" s="42" t="str">
        <f>IFERROR(VLOOKUP(C2497, マスタ!$E$2:$G$33, 3, TRUE), "")</f>
        <v>電気</v>
      </c>
      <c r="O2497" s="15" t="str">
        <f>IF(F2497 = "", "", TEXT( WORKDAY(TEXT(LEFT(F2497, FIND("(", F2497) - 1), "yyyy/mm/dd"), 1, マスタ!$A$2:$A$106), "yyyymmdd"))</f>
        <v>20171024</v>
      </c>
      <c r="P2497" s="16">
        <v>43032</v>
      </c>
      <c r="Q2497" s="56">
        <v>1971</v>
      </c>
      <c r="R2497" s="56">
        <v>1971</v>
      </c>
      <c r="S2497" s="56">
        <v>1927</v>
      </c>
      <c r="T2497" s="15" t="str">
        <f t="shared" si="293"/>
        <v>無</v>
      </c>
      <c r="U2497" s="15" t="str">
        <f t="shared" si="294"/>
        <v>有</v>
      </c>
      <c r="V2497" s="67">
        <f t="shared" si="295"/>
        <v>1.0157440325038181E-3</v>
      </c>
      <c r="W2497" s="17" t="s">
        <v>966</v>
      </c>
      <c r="X2497" s="46">
        <v>-19</v>
      </c>
      <c r="Y2497" s="71">
        <f t="shared" si="296"/>
        <v>-9.6495683087861863</v>
      </c>
      <c r="Z2497" s="72">
        <v>1971</v>
      </c>
      <c r="AA2497" s="72">
        <v>1971</v>
      </c>
      <c r="AB2497" s="72">
        <v>1960</v>
      </c>
      <c r="AC2497" s="72">
        <v>1960</v>
      </c>
      <c r="AD2497" s="72">
        <v>7600</v>
      </c>
      <c r="AE2497" s="72">
        <v>1956</v>
      </c>
      <c r="AF2497" s="72">
        <v>1956</v>
      </c>
      <c r="AG2497" s="72">
        <v>1945</v>
      </c>
      <c r="AH2497" s="72">
        <v>1945</v>
      </c>
      <c r="AI2497" s="72">
        <v>1900</v>
      </c>
      <c r="AJ2497" s="72">
        <v>1944</v>
      </c>
      <c r="AK2497" s="72">
        <v>1944</v>
      </c>
      <c r="AL2497" s="72">
        <v>1929</v>
      </c>
      <c r="AM2497" s="72">
        <v>1929</v>
      </c>
      <c r="AN2497" s="72">
        <v>3800</v>
      </c>
      <c r="AO2497" s="72">
        <v>1929</v>
      </c>
      <c r="AP2497" s="72">
        <v>1942</v>
      </c>
      <c r="AQ2497" s="72">
        <v>1929</v>
      </c>
      <c r="AR2497" s="72">
        <v>1933</v>
      </c>
      <c r="AS2497" s="72">
        <v>2000</v>
      </c>
      <c r="AT2497" s="72">
        <v>1934</v>
      </c>
      <c r="AU2497" s="72">
        <v>1939</v>
      </c>
      <c r="AV2497" s="72">
        <v>1934</v>
      </c>
      <c r="AW2497" s="72">
        <v>1937</v>
      </c>
      <c r="AX2497" s="72">
        <v>600</v>
      </c>
      <c r="AY2497" s="72">
        <v>1937</v>
      </c>
      <c r="AZ2497" s="72">
        <v>1945</v>
      </c>
      <c r="BA2497" s="72">
        <v>1931</v>
      </c>
      <c r="BB2497" s="72">
        <v>1944</v>
      </c>
      <c r="BC2497" s="72">
        <v>3800</v>
      </c>
    </row>
    <row r="2498" spans="1:55" s="72" customFormat="1" ht="15">
      <c r="A2498" s="15" t="s">
        <v>18</v>
      </c>
      <c r="B2498" s="30">
        <v>11</v>
      </c>
      <c r="C2498" s="30">
        <v>7723</v>
      </c>
      <c r="D2498" s="10" t="s">
        <v>1333</v>
      </c>
      <c r="E2498" s="15" t="s">
        <v>20</v>
      </c>
      <c r="F2498" s="15" t="s">
        <v>1331</v>
      </c>
      <c r="G2498" s="50">
        <v>4225</v>
      </c>
      <c r="H2498" s="50">
        <v>300</v>
      </c>
      <c r="I2498" s="58">
        <v>7.6399999999999996E-2</v>
      </c>
      <c r="J2498" s="50">
        <v>35300</v>
      </c>
      <c r="K2498" s="50">
        <v>4545</v>
      </c>
      <c r="L2498" s="53">
        <v>3905</v>
      </c>
      <c r="M2498" s="63">
        <f t="shared" si="292"/>
        <v>0.5</v>
      </c>
      <c r="N2498" s="42" t="str">
        <f>IFERROR(VLOOKUP(C2498, マスタ!$E$2:$G$33, 3, TRUE), "")</f>
        <v>精密機械</v>
      </c>
      <c r="O2498" s="15" t="str">
        <f>IF(F2498 = "", "", TEXT( WORKDAY(TEXT(LEFT(F2498, FIND("(", F2498) - 1), "yyyy/mm/dd"), 1, マスタ!$A$2:$A$106), "yyyymmdd"))</f>
        <v>20171024</v>
      </c>
      <c r="P2498" s="16">
        <v>43032</v>
      </c>
      <c r="Q2498" s="56">
        <v>4230</v>
      </c>
      <c r="R2498" s="56">
        <v>4280</v>
      </c>
      <c r="S2498" s="56">
        <v>4100</v>
      </c>
      <c r="T2498" s="15" t="str">
        <f t="shared" si="293"/>
        <v>有</v>
      </c>
      <c r="U2498" s="15" t="str">
        <f t="shared" si="294"/>
        <v>有</v>
      </c>
      <c r="V2498" s="67">
        <f t="shared" si="295"/>
        <v>1.1834319526626835E-3</v>
      </c>
      <c r="W2498" s="17" t="s">
        <v>966</v>
      </c>
      <c r="X2498" s="46">
        <v>-42</v>
      </c>
      <c r="Y2498" s="71">
        <f t="shared" si="296"/>
        <v>-9.9408284023668649</v>
      </c>
      <c r="Z2498" s="72">
        <v>4230</v>
      </c>
      <c r="AA2498" s="72">
        <v>4280</v>
      </c>
      <c r="AB2498" s="72">
        <v>4225</v>
      </c>
      <c r="AC2498" s="72">
        <v>4225</v>
      </c>
      <c r="AD2498" s="72">
        <v>6300</v>
      </c>
      <c r="AE2498" s="72">
        <v>4225</v>
      </c>
      <c r="AF2498" s="72">
        <v>4260</v>
      </c>
      <c r="AG2498" s="72">
        <v>4225</v>
      </c>
      <c r="AH2498" s="72">
        <v>4255</v>
      </c>
      <c r="AI2498" s="72">
        <v>700</v>
      </c>
      <c r="AJ2498" s="72">
        <v>4225</v>
      </c>
      <c r="AK2498" s="72">
        <v>4225</v>
      </c>
      <c r="AL2498" s="72">
        <v>4120</v>
      </c>
      <c r="AM2498" s="72">
        <v>4125</v>
      </c>
      <c r="AN2498" s="72">
        <v>1500</v>
      </c>
      <c r="AO2498" s="72">
        <v>4145</v>
      </c>
      <c r="AP2498" s="72">
        <v>4195</v>
      </c>
      <c r="AQ2498" s="72">
        <v>4145</v>
      </c>
      <c r="AR2498" s="72">
        <v>4195</v>
      </c>
      <c r="AS2498" s="72">
        <v>300</v>
      </c>
      <c r="AT2498" s="72">
        <v>4180</v>
      </c>
      <c r="AU2498" s="72">
        <v>4180</v>
      </c>
      <c r="AV2498" s="72">
        <v>4180</v>
      </c>
      <c r="AW2498" s="72">
        <v>4180</v>
      </c>
      <c r="AX2498" s="72">
        <v>200</v>
      </c>
      <c r="BC2498" s="72">
        <v>0</v>
      </c>
    </row>
    <row r="2499" spans="1:55" s="72" customFormat="1" ht="27">
      <c r="A2499" s="15" t="s">
        <v>18</v>
      </c>
      <c r="B2499" s="30">
        <v>12</v>
      </c>
      <c r="C2499" s="30">
        <v>3909</v>
      </c>
      <c r="D2499" s="10" t="s">
        <v>128</v>
      </c>
      <c r="E2499" s="15" t="s">
        <v>20</v>
      </c>
      <c r="F2499" s="15" t="s">
        <v>1331</v>
      </c>
      <c r="G2499" s="50">
        <v>1750</v>
      </c>
      <c r="H2499" s="50">
        <v>120</v>
      </c>
      <c r="I2499" s="58">
        <v>7.3599999999999999E-2</v>
      </c>
      <c r="J2499" s="50">
        <v>2326200</v>
      </c>
      <c r="K2499" s="50">
        <v>1758</v>
      </c>
      <c r="L2499" s="53">
        <v>1632</v>
      </c>
      <c r="M2499" s="63">
        <f t="shared" si="292"/>
        <v>6.3492063492063489E-2</v>
      </c>
      <c r="N2499" s="42" t="str">
        <f>IFERROR(VLOOKUP(C2499, マスタ!$E$2:$G$33, 3, TRUE), "")</f>
        <v>パルプ・紙</v>
      </c>
      <c r="O2499" s="15" t="str">
        <f>IF(F2499 = "", "", TEXT( WORKDAY(TEXT(LEFT(F2499, FIND("(", F2499) - 1), "yyyy/mm/dd"), 1, マスタ!$A$2:$A$106), "yyyymmdd"))</f>
        <v>20171024</v>
      </c>
      <c r="P2499" s="16">
        <v>43032</v>
      </c>
      <c r="Q2499" s="56">
        <v>1732</v>
      </c>
      <c r="R2499" s="56">
        <v>1773</v>
      </c>
      <c r="S2499" s="56">
        <v>1608</v>
      </c>
      <c r="T2499" s="15" t="str">
        <f t="shared" si="293"/>
        <v>有</v>
      </c>
      <c r="U2499" s="15" t="str">
        <f t="shared" si="294"/>
        <v>有</v>
      </c>
      <c r="V2499" s="67">
        <f t="shared" si="295"/>
        <v>-1.0285714285714231E-2</v>
      </c>
      <c r="W2499" s="17" t="s">
        <v>966</v>
      </c>
      <c r="X2499" s="46">
        <v>-17</v>
      </c>
      <c r="Y2499" s="71">
        <f t="shared" si="296"/>
        <v>-9.7142857142857135</v>
      </c>
      <c r="Z2499" s="72">
        <v>1732</v>
      </c>
      <c r="AA2499" s="72">
        <v>1754</v>
      </c>
      <c r="AB2499" s="72">
        <v>1708</v>
      </c>
      <c r="AC2499" s="72">
        <v>1748</v>
      </c>
      <c r="AD2499" s="72">
        <v>96000</v>
      </c>
      <c r="AE2499" s="72">
        <v>1749</v>
      </c>
      <c r="AF2499" s="72">
        <v>1773</v>
      </c>
      <c r="AG2499" s="72">
        <v>1729</v>
      </c>
      <c r="AH2499" s="72">
        <v>1730</v>
      </c>
      <c r="AI2499" s="72">
        <v>100400</v>
      </c>
      <c r="AJ2499" s="72">
        <v>1729</v>
      </c>
      <c r="AK2499" s="72">
        <v>1733</v>
      </c>
      <c r="AL2499" s="72">
        <v>1655</v>
      </c>
      <c r="AM2499" s="72">
        <v>1692</v>
      </c>
      <c r="AN2499" s="72">
        <v>119500</v>
      </c>
      <c r="AO2499" s="72">
        <v>1691</v>
      </c>
      <c r="AP2499" s="72">
        <v>1697</v>
      </c>
      <c r="AQ2499" s="72">
        <v>1676</v>
      </c>
      <c r="AR2499" s="72">
        <v>1689</v>
      </c>
      <c r="AS2499" s="72">
        <v>51700</v>
      </c>
      <c r="AT2499" s="72">
        <v>1689</v>
      </c>
      <c r="AU2499" s="72">
        <v>1713</v>
      </c>
      <c r="AV2499" s="72">
        <v>1684</v>
      </c>
      <c r="AW2499" s="72">
        <v>1694</v>
      </c>
      <c r="AX2499" s="72">
        <v>43800</v>
      </c>
      <c r="AY2499" s="72">
        <v>1695</v>
      </c>
      <c r="AZ2499" s="72">
        <v>1709</v>
      </c>
      <c r="BA2499" s="72">
        <v>1685</v>
      </c>
      <c r="BB2499" s="72">
        <v>1686</v>
      </c>
      <c r="BC2499" s="72">
        <v>24600</v>
      </c>
    </row>
    <row r="2500" spans="1:55" s="72" customFormat="1" ht="27">
      <c r="A2500" s="15" t="s">
        <v>18</v>
      </c>
      <c r="B2500" s="30">
        <v>13</v>
      </c>
      <c r="C2500" s="30">
        <v>3157</v>
      </c>
      <c r="D2500" s="10" t="s">
        <v>1218</v>
      </c>
      <c r="E2500" s="15" t="s">
        <v>20</v>
      </c>
      <c r="F2500" s="15" t="s">
        <v>1331</v>
      </c>
      <c r="G2500" s="50">
        <v>1688</v>
      </c>
      <c r="H2500" s="50">
        <v>114</v>
      </c>
      <c r="I2500" s="58">
        <v>7.2400000000000006E-2</v>
      </c>
      <c r="J2500" s="50">
        <v>48200</v>
      </c>
      <c r="K2500" s="50">
        <v>1749</v>
      </c>
      <c r="L2500" s="53">
        <v>1595</v>
      </c>
      <c r="M2500" s="63">
        <f t="shared" si="292"/>
        <v>0.39610389610389612</v>
      </c>
      <c r="N2500" s="42" t="str">
        <f>IFERROR(VLOOKUP(C2500, マスタ!$E$2:$G$33, 3, TRUE), "")</f>
        <v>繊維製品</v>
      </c>
      <c r="O2500" s="15" t="str">
        <f>IF(F2500 = "", "", TEXT( WORKDAY(TEXT(LEFT(F2500, FIND("(", F2500) - 1), "yyyy/mm/dd"), 1, マスタ!$A$2:$A$106), "yyyymmdd"))</f>
        <v>20171024</v>
      </c>
      <c r="P2500" s="16">
        <v>43032</v>
      </c>
      <c r="Q2500" s="56">
        <v>1728</v>
      </c>
      <c r="R2500" s="56">
        <v>1833</v>
      </c>
      <c r="S2500" s="56">
        <v>1702</v>
      </c>
      <c r="T2500" s="15" t="str">
        <f t="shared" si="293"/>
        <v>有</v>
      </c>
      <c r="U2500" s="15" t="str">
        <f t="shared" si="294"/>
        <v>有</v>
      </c>
      <c r="V2500" s="67">
        <f t="shared" si="295"/>
        <v>2.3696682464454888E-2</v>
      </c>
      <c r="W2500" s="17" t="s">
        <v>966</v>
      </c>
      <c r="X2500" s="46">
        <v>-16</v>
      </c>
      <c r="Y2500" s="71">
        <f t="shared" si="296"/>
        <v>-9.4786729857819907</v>
      </c>
      <c r="Z2500" s="72">
        <v>1728</v>
      </c>
      <c r="AA2500" s="72">
        <v>1742</v>
      </c>
      <c r="AB2500" s="72">
        <v>1728</v>
      </c>
      <c r="AC2500" s="72">
        <v>1742</v>
      </c>
      <c r="AD2500" s="72">
        <v>2900</v>
      </c>
      <c r="AE2500" s="72">
        <v>1739</v>
      </c>
      <c r="AF2500" s="72">
        <v>1739</v>
      </c>
      <c r="AG2500" s="72">
        <v>1715</v>
      </c>
      <c r="AH2500" s="72">
        <v>1715</v>
      </c>
      <c r="AI2500" s="72">
        <v>900</v>
      </c>
      <c r="AJ2500" s="72">
        <v>1715</v>
      </c>
      <c r="AK2500" s="72">
        <v>1717</v>
      </c>
      <c r="AL2500" s="72">
        <v>1708</v>
      </c>
      <c r="AM2500" s="72">
        <v>1717</v>
      </c>
      <c r="AN2500" s="72">
        <v>400</v>
      </c>
      <c r="AO2500" s="72">
        <v>1705</v>
      </c>
      <c r="AP2500" s="72">
        <v>1729</v>
      </c>
      <c r="AQ2500" s="72">
        <v>1705</v>
      </c>
      <c r="AR2500" s="72">
        <v>1729</v>
      </c>
      <c r="AS2500" s="72">
        <v>400</v>
      </c>
      <c r="AT2500" s="72">
        <v>1719</v>
      </c>
      <c r="AU2500" s="72">
        <v>1719</v>
      </c>
      <c r="AV2500" s="72">
        <v>1719</v>
      </c>
      <c r="AW2500" s="72">
        <v>1719</v>
      </c>
      <c r="AX2500" s="72">
        <v>100</v>
      </c>
      <c r="AY2500" s="72">
        <v>1704</v>
      </c>
      <c r="AZ2500" s="72">
        <v>1720</v>
      </c>
      <c r="BA2500" s="72">
        <v>1702</v>
      </c>
      <c r="BB2500" s="72">
        <v>1720</v>
      </c>
      <c r="BC2500" s="72">
        <v>400</v>
      </c>
    </row>
    <row r="2501" spans="1:55" s="72" customFormat="1" ht="27">
      <c r="A2501" s="15" t="s">
        <v>18</v>
      </c>
      <c r="B2501" s="30">
        <v>14</v>
      </c>
      <c r="C2501" s="30">
        <v>7518</v>
      </c>
      <c r="D2501" s="10" t="s">
        <v>60</v>
      </c>
      <c r="E2501" s="15" t="s">
        <v>20</v>
      </c>
      <c r="F2501" s="15" t="s">
        <v>1331</v>
      </c>
      <c r="G2501" s="50">
        <v>1398</v>
      </c>
      <c r="H2501" s="50">
        <v>93</v>
      </c>
      <c r="I2501" s="58">
        <v>7.1300000000000002E-2</v>
      </c>
      <c r="J2501" s="50">
        <v>4690100</v>
      </c>
      <c r="K2501" s="50">
        <v>1420</v>
      </c>
      <c r="L2501" s="53">
        <v>1353</v>
      </c>
      <c r="M2501" s="63">
        <f t="shared" si="292"/>
        <v>0.32835820895522388</v>
      </c>
      <c r="N2501" s="42" t="str">
        <f>IFERROR(VLOOKUP(C2501, マスタ!$E$2:$G$33, 3, TRUE), "")</f>
        <v>75</v>
      </c>
      <c r="O2501" s="15" t="str">
        <f>IF(F2501 = "", "", TEXT( WORKDAY(TEXT(LEFT(F2501, FIND("(", F2501) - 1), "yyyy/mm/dd"), 1, マスタ!$A$2:$A$106), "yyyymmdd"))</f>
        <v>20171024</v>
      </c>
      <c r="P2501" s="16">
        <v>43032</v>
      </c>
      <c r="Q2501" s="56">
        <v>1369</v>
      </c>
      <c r="R2501" s="56">
        <v>1413</v>
      </c>
      <c r="S2501" s="56">
        <v>1369</v>
      </c>
      <c r="T2501" s="15" t="str">
        <f t="shared" si="293"/>
        <v>有</v>
      </c>
      <c r="U2501" s="15" t="str">
        <f t="shared" si="294"/>
        <v>無</v>
      </c>
      <c r="V2501" s="67">
        <f t="shared" si="295"/>
        <v>-2.0743919885550799E-2</v>
      </c>
      <c r="W2501" s="17" t="s">
        <v>968</v>
      </c>
      <c r="X2501" s="46">
        <v>27</v>
      </c>
      <c r="Y2501" s="71">
        <f t="shared" si="296"/>
        <v>19.313304721030043</v>
      </c>
      <c r="Z2501" s="72">
        <v>1369</v>
      </c>
      <c r="AA2501" s="72">
        <v>1403</v>
      </c>
      <c r="AB2501" s="72">
        <v>1369</v>
      </c>
      <c r="AC2501" s="72">
        <v>1387</v>
      </c>
      <c r="AD2501" s="72">
        <v>301800</v>
      </c>
      <c r="AE2501" s="72">
        <v>1386</v>
      </c>
      <c r="AF2501" s="72">
        <v>1403</v>
      </c>
      <c r="AG2501" s="72">
        <v>1386</v>
      </c>
      <c r="AH2501" s="72">
        <v>1386</v>
      </c>
      <c r="AI2501" s="72">
        <v>75700</v>
      </c>
      <c r="AJ2501" s="72">
        <v>1385</v>
      </c>
      <c r="AK2501" s="72">
        <v>1393</v>
      </c>
      <c r="AL2501" s="72">
        <v>1381</v>
      </c>
      <c r="AM2501" s="72">
        <v>1389</v>
      </c>
      <c r="AN2501" s="72">
        <v>57100</v>
      </c>
      <c r="AO2501" s="72">
        <v>1388</v>
      </c>
      <c r="AP2501" s="72">
        <v>1407</v>
      </c>
      <c r="AQ2501" s="72">
        <v>1386</v>
      </c>
      <c r="AR2501" s="72">
        <v>1404</v>
      </c>
      <c r="AS2501" s="72">
        <v>47500</v>
      </c>
      <c r="AT2501" s="72">
        <v>1403</v>
      </c>
      <c r="AU2501" s="72">
        <v>1406</v>
      </c>
      <c r="AV2501" s="72">
        <v>1399</v>
      </c>
      <c r="AW2501" s="72">
        <v>1403</v>
      </c>
      <c r="AX2501" s="72">
        <v>45800</v>
      </c>
      <c r="AY2501" s="72">
        <v>1403</v>
      </c>
      <c r="AZ2501" s="72">
        <v>1407</v>
      </c>
      <c r="BA2501" s="72">
        <v>1400</v>
      </c>
      <c r="BB2501" s="72">
        <v>1402</v>
      </c>
      <c r="BC2501" s="72">
        <v>40800</v>
      </c>
    </row>
    <row r="2502" spans="1:55" s="72" customFormat="1" ht="27">
      <c r="A2502" s="15" t="s">
        <v>18</v>
      </c>
      <c r="B2502" s="30">
        <v>18</v>
      </c>
      <c r="C2502" s="30">
        <v>3053</v>
      </c>
      <c r="D2502" s="10" t="s">
        <v>1073</v>
      </c>
      <c r="E2502" s="15" t="s">
        <v>20</v>
      </c>
      <c r="F2502" s="15" t="s">
        <v>1331</v>
      </c>
      <c r="G2502" s="50">
        <v>5740</v>
      </c>
      <c r="H2502" s="50">
        <v>340</v>
      </c>
      <c r="I2502" s="58">
        <v>6.3E-2</v>
      </c>
      <c r="J2502" s="50">
        <v>1041400</v>
      </c>
      <c r="K2502" s="50">
        <v>5780</v>
      </c>
      <c r="L2502" s="53">
        <v>5510</v>
      </c>
      <c r="M2502" s="63">
        <f t="shared" si="292"/>
        <v>0.14814814814814814</v>
      </c>
      <c r="N2502" s="42" t="str">
        <f>IFERROR(VLOOKUP(C2502, マスタ!$E$2:$G$33, 3, TRUE), "")</f>
        <v>繊維製品</v>
      </c>
      <c r="O2502" s="15" t="str">
        <f>IF(F2502 = "", "", TEXT( WORKDAY(TEXT(LEFT(F2502, FIND("(", F2502) - 1), "yyyy/mm/dd"), 1, マスタ!$A$2:$A$106), "yyyymmdd"))</f>
        <v>20171024</v>
      </c>
      <c r="P2502" s="16">
        <v>43032</v>
      </c>
      <c r="Q2502" s="56">
        <v>5690</v>
      </c>
      <c r="R2502" s="56">
        <v>6130</v>
      </c>
      <c r="S2502" s="56">
        <v>5570</v>
      </c>
      <c r="T2502" s="15" t="str">
        <f t="shared" si="293"/>
        <v>有</v>
      </c>
      <c r="U2502" s="15" t="str">
        <f t="shared" si="294"/>
        <v>有</v>
      </c>
      <c r="V2502" s="67">
        <f t="shared" si="295"/>
        <v>-8.7108013937282625E-3</v>
      </c>
      <c r="W2502" s="17" t="s">
        <v>966</v>
      </c>
      <c r="X2502" s="46">
        <v>-57</v>
      </c>
      <c r="Y2502" s="71">
        <f t="shared" si="296"/>
        <v>-9.9303135888501757</v>
      </c>
      <c r="Z2502" s="72">
        <v>5690</v>
      </c>
      <c r="AA2502" s="72">
        <v>5720</v>
      </c>
      <c r="AB2502" s="72">
        <v>5660</v>
      </c>
      <c r="AC2502" s="72">
        <v>5670</v>
      </c>
      <c r="AD2502" s="72">
        <v>55300</v>
      </c>
      <c r="AE2502" s="72">
        <v>5680</v>
      </c>
      <c r="AF2502" s="72">
        <v>5680</v>
      </c>
      <c r="AG2502" s="72">
        <v>5610</v>
      </c>
      <c r="AH2502" s="72">
        <v>5620</v>
      </c>
      <c r="AI2502" s="72">
        <v>28500</v>
      </c>
      <c r="AJ2502" s="72">
        <v>5620</v>
      </c>
      <c r="AK2502" s="72">
        <v>5640</v>
      </c>
      <c r="AL2502" s="72">
        <v>5580</v>
      </c>
      <c r="AM2502" s="72">
        <v>5590</v>
      </c>
      <c r="AN2502" s="72">
        <v>30000</v>
      </c>
      <c r="AO2502" s="72">
        <v>5590</v>
      </c>
      <c r="AP2502" s="72">
        <v>5640</v>
      </c>
      <c r="AQ2502" s="72">
        <v>5580</v>
      </c>
      <c r="AR2502" s="72">
        <v>5630</v>
      </c>
      <c r="AS2502" s="72">
        <v>9500</v>
      </c>
      <c r="AT2502" s="72">
        <v>5630</v>
      </c>
      <c r="AU2502" s="72">
        <v>5630</v>
      </c>
      <c r="AV2502" s="72">
        <v>5590</v>
      </c>
      <c r="AW2502" s="72">
        <v>5590</v>
      </c>
      <c r="AX2502" s="72">
        <v>18700</v>
      </c>
      <c r="AY2502" s="72">
        <v>5590</v>
      </c>
      <c r="AZ2502" s="72">
        <v>5600</v>
      </c>
      <c r="BA2502" s="72">
        <v>5570</v>
      </c>
      <c r="BB2502" s="72">
        <v>5590</v>
      </c>
      <c r="BC2502" s="72">
        <v>14700</v>
      </c>
    </row>
    <row r="2503" spans="1:55" s="72" customFormat="1" ht="15">
      <c r="A2503" s="15" t="s">
        <v>18</v>
      </c>
      <c r="B2503" s="30">
        <v>19</v>
      </c>
      <c r="C2503" s="30">
        <v>7250</v>
      </c>
      <c r="D2503" s="10" t="s">
        <v>1334</v>
      </c>
      <c r="E2503" s="15" t="s">
        <v>20</v>
      </c>
      <c r="F2503" s="15" t="s">
        <v>1331</v>
      </c>
      <c r="G2503" s="50">
        <v>1487</v>
      </c>
      <c r="H2503" s="50">
        <v>83</v>
      </c>
      <c r="I2503" s="58">
        <v>5.91E-2</v>
      </c>
      <c r="J2503" s="50">
        <v>276000</v>
      </c>
      <c r="K2503" s="50">
        <v>1495</v>
      </c>
      <c r="L2503" s="53">
        <v>1425</v>
      </c>
      <c r="M2503" s="63">
        <f t="shared" si="292"/>
        <v>0.11428571428571428</v>
      </c>
      <c r="N2503" s="42" t="str">
        <f>IFERROR(VLOOKUP(C2503, マスタ!$E$2:$G$33, 3, TRUE), "")</f>
        <v>輸送用機械</v>
      </c>
      <c r="O2503" s="15" t="str">
        <f>IF(F2503 = "", "", TEXT( WORKDAY(TEXT(LEFT(F2503, FIND("(", F2503) - 1), "yyyy/mm/dd"), 1, マスタ!$A$2:$A$106), "yyyymmdd"))</f>
        <v>20171024</v>
      </c>
      <c r="P2503" s="16">
        <v>43032</v>
      </c>
      <c r="Q2503" s="56">
        <v>1493</v>
      </c>
      <c r="R2503" s="56">
        <v>1500</v>
      </c>
      <c r="S2503" s="56">
        <v>1464</v>
      </c>
      <c r="T2503" s="15" t="str">
        <f t="shared" si="293"/>
        <v>無</v>
      </c>
      <c r="U2503" s="15" t="str">
        <f t="shared" si="294"/>
        <v>有</v>
      </c>
      <c r="V2503" s="67">
        <f t="shared" si="295"/>
        <v>4.0349697377268789E-3</v>
      </c>
      <c r="W2503" s="17" t="s">
        <v>966</v>
      </c>
      <c r="X2503" s="46">
        <v>-14</v>
      </c>
      <c r="Y2503" s="71">
        <f t="shared" si="296"/>
        <v>-9.4149293880295897</v>
      </c>
      <c r="Z2503" s="72">
        <v>1493</v>
      </c>
      <c r="AA2503" s="72">
        <v>1493</v>
      </c>
      <c r="AB2503" s="72">
        <v>1473</v>
      </c>
      <c r="AC2503" s="72">
        <v>1478</v>
      </c>
      <c r="AD2503" s="72">
        <v>20400</v>
      </c>
      <c r="AE2503" s="72">
        <v>1478</v>
      </c>
      <c r="AF2503" s="72">
        <v>1478</v>
      </c>
      <c r="AG2503" s="72">
        <v>1475</v>
      </c>
      <c r="AH2503" s="72">
        <v>1478</v>
      </c>
      <c r="AI2503" s="72">
        <v>3200</v>
      </c>
      <c r="AJ2503" s="72">
        <v>1478</v>
      </c>
      <c r="AK2503" s="72">
        <v>1478</v>
      </c>
      <c r="AL2503" s="72">
        <v>1464</v>
      </c>
      <c r="AM2503" s="72">
        <v>1465</v>
      </c>
      <c r="AN2503" s="72">
        <v>5100</v>
      </c>
      <c r="AO2503" s="72">
        <v>1466</v>
      </c>
      <c r="AP2503" s="72">
        <v>1472</v>
      </c>
      <c r="AQ2503" s="72">
        <v>1466</v>
      </c>
      <c r="AR2503" s="72">
        <v>1472</v>
      </c>
      <c r="AS2503" s="72">
        <v>4900</v>
      </c>
      <c r="AT2503" s="72">
        <v>1471</v>
      </c>
      <c r="AU2503" s="72">
        <v>1475</v>
      </c>
      <c r="AV2503" s="72">
        <v>1470</v>
      </c>
      <c r="AW2503" s="72">
        <v>1474</v>
      </c>
      <c r="AX2503" s="72">
        <v>3900</v>
      </c>
      <c r="AY2503" s="72">
        <v>1475</v>
      </c>
      <c r="AZ2503" s="72">
        <v>1476</v>
      </c>
      <c r="BA2503" s="72">
        <v>1475</v>
      </c>
      <c r="BB2503" s="72">
        <v>1475</v>
      </c>
      <c r="BC2503" s="72">
        <v>2300</v>
      </c>
    </row>
    <row r="2504" spans="1:55" s="72" customFormat="1" ht="15">
      <c r="A2504" s="15" t="s">
        <v>18</v>
      </c>
      <c r="B2504" s="30">
        <v>20</v>
      </c>
      <c r="C2504" s="30">
        <v>3110</v>
      </c>
      <c r="D2504" s="10" t="s">
        <v>1335</v>
      </c>
      <c r="E2504" s="15" t="s">
        <v>20</v>
      </c>
      <c r="F2504" s="15" t="s">
        <v>1331</v>
      </c>
      <c r="G2504" s="50">
        <v>3625</v>
      </c>
      <c r="H2504" s="50">
        <v>185</v>
      </c>
      <c r="I2504" s="58">
        <v>5.3800000000000001E-2</v>
      </c>
      <c r="J2504" s="50">
        <v>329100</v>
      </c>
      <c r="K2504" s="50">
        <v>3655</v>
      </c>
      <c r="L2504" s="53">
        <v>3480</v>
      </c>
      <c r="M2504" s="63">
        <f t="shared" si="292"/>
        <v>0.17142857142857143</v>
      </c>
      <c r="N2504" s="42" t="str">
        <f>IFERROR(VLOOKUP(C2504, マスタ!$E$2:$G$33, 3, TRUE), "")</f>
        <v>繊維製品</v>
      </c>
      <c r="O2504" s="15" t="str">
        <f>IF(F2504 = "", "", TEXT( WORKDAY(TEXT(LEFT(F2504, FIND("(", F2504) - 1), "yyyy/mm/dd"), 1, マスタ!$A$2:$A$106), "yyyymmdd"))</f>
        <v>20171024</v>
      </c>
      <c r="P2504" s="16">
        <v>43032</v>
      </c>
      <c r="Q2504" s="56">
        <v>3650</v>
      </c>
      <c r="R2504" s="56">
        <v>3695</v>
      </c>
      <c r="S2504" s="56">
        <v>3605</v>
      </c>
      <c r="T2504" s="15" t="str">
        <f t="shared" si="293"/>
        <v>有</v>
      </c>
      <c r="U2504" s="15" t="str">
        <f t="shared" si="294"/>
        <v>有</v>
      </c>
      <c r="V2504" s="67">
        <f t="shared" si="295"/>
        <v>6.8965517241379448E-3</v>
      </c>
      <c r="W2504" s="17" t="s">
        <v>967</v>
      </c>
      <c r="X2504" s="46">
        <v>5</v>
      </c>
      <c r="Y2504" s="71">
        <f t="shared" si="296"/>
        <v>1.3793103448275861</v>
      </c>
      <c r="Z2504" s="72">
        <v>3650</v>
      </c>
      <c r="AA2504" s="72">
        <v>3680</v>
      </c>
      <c r="AB2504" s="72">
        <v>3630</v>
      </c>
      <c r="AC2504" s="72">
        <v>3670</v>
      </c>
      <c r="AD2504" s="72">
        <v>16800</v>
      </c>
      <c r="AE2504" s="72">
        <v>3675</v>
      </c>
      <c r="AF2504" s="72">
        <v>3695</v>
      </c>
      <c r="AG2504" s="72">
        <v>3665</v>
      </c>
      <c r="AH2504" s="72">
        <v>3680</v>
      </c>
      <c r="AI2504" s="72">
        <v>5900</v>
      </c>
      <c r="AJ2504" s="72">
        <v>3680</v>
      </c>
      <c r="AK2504" s="72">
        <v>3685</v>
      </c>
      <c r="AL2504" s="72">
        <v>3660</v>
      </c>
      <c r="AM2504" s="72">
        <v>3665</v>
      </c>
      <c r="AN2504" s="72">
        <v>5200</v>
      </c>
      <c r="AO2504" s="72">
        <v>3660</v>
      </c>
      <c r="AP2504" s="72">
        <v>3665</v>
      </c>
      <c r="AQ2504" s="72">
        <v>3620</v>
      </c>
      <c r="AR2504" s="72">
        <v>3625</v>
      </c>
      <c r="AS2504" s="72">
        <v>4700</v>
      </c>
      <c r="AT2504" s="72">
        <v>3625</v>
      </c>
      <c r="AU2504" s="72">
        <v>3655</v>
      </c>
      <c r="AV2504" s="72">
        <v>3625</v>
      </c>
      <c r="AW2504" s="72">
        <v>3655</v>
      </c>
      <c r="AX2504" s="72">
        <v>5000</v>
      </c>
      <c r="AY2504" s="72">
        <v>3655</v>
      </c>
      <c r="AZ2504" s="72">
        <v>3665</v>
      </c>
      <c r="BA2504" s="72">
        <v>3655</v>
      </c>
      <c r="BB2504" s="72">
        <v>3660</v>
      </c>
      <c r="BC2504" s="72">
        <v>3000</v>
      </c>
    </row>
    <row r="2505" spans="1:55" s="72" customFormat="1" ht="15">
      <c r="A2505" s="15" t="s">
        <v>18</v>
      </c>
      <c r="B2505" s="30">
        <v>21</v>
      </c>
      <c r="C2505" s="30">
        <v>7744</v>
      </c>
      <c r="D2505" s="10" t="s">
        <v>565</v>
      </c>
      <c r="E2505" s="15" t="s">
        <v>20</v>
      </c>
      <c r="F2505" s="15" t="s">
        <v>1331</v>
      </c>
      <c r="G2505" s="50">
        <v>1529</v>
      </c>
      <c r="H2505" s="50">
        <v>78</v>
      </c>
      <c r="I2505" s="58">
        <v>5.3800000000000001E-2</v>
      </c>
      <c r="J2505" s="50">
        <v>702900</v>
      </c>
      <c r="K2505" s="50">
        <v>1532</v>
      </c>
      <c r="L2505" s="53">
        <v>1467</v>
      </c>
      <c r="M2505" s="63">
        <f t="shared" si="292"/>
        <v>4.6153846153846156E-2</v>
      </c>
      <c r="N2505" s="42" t="str">
        <f>IFERROR(VLOOKUP(C2505, マスタ!$E$2:$G$33, 3, TRUE), "")</f>
        <v>精密機械</v>
      </c>
      <c r="O2505" s="15" t="str">
        <f>IF(F2505 = "", "", TEXT( WORKDAY(TEXT(LEFT(F2505, FIND("(", F2505) - 1), "yyyy/mm/dd"), 1, マスタ!$A$2:$A$106), "yyyymmdd"))</f>
        <v>20171024</v>
      </c>
      <c r="P2505" s="16">
        <v>43032</v>
      </c>
      <c r="Q2505" s="56">
        <v>1540</v>
      </c>
      <c r="R2505" s="56">
        <v>1606</v>
      </c>
      <c r="S2505" s="56">
        <v>1509</v>
      </c>
      <c r="T2505" s="15" t="str">
        <f t="shared" si="293"/>
        <v>有</v>
      </c>
      <c r="U2505" s="15" t="str">
        <f t="shared" si="294"/>
        <v>有</v>
      </c>
      <c r="V2505" s="67">
        <f t="shared" si="295"/>
        <v>7.194244604316502E-3</v>
      </c>
      <c r="W2505" s="17" t="s">
        <v>966</v>
      </c>
      <c r="X2505" s="46">
        <v>-15</v>
      </c>
      <c r="Y2505" s="71">
        <f t="shared" si="296"/>
        <v>-9.8103335513407455</v>
      </c>
      <c r="Z2505" s="72">
        <v>1540</v>
      </c>
      <c r="AA2505" s="72">
        <v>1547</v>
      </c>
      <c r="AB2505" s="72">
        <v>1528</v>
      </c>
      <c r="AC2505" s="72">
        <v>1528</v>
      </c>
      <c r="AD2505" s="72">
        <v>37600</v>
      </c>
      <c r="AE2505" s="72">
        <v>1526</v>
      </c>
      <c r="AF2505" s="72">
        <v>1528</v>
      </c>
      <c r="AG2505" s="72">
        <v>1519</v>
      </c>
      <c r="AH2505" s="72">
        <v>1522</v>
      </c>
      <c r="AI2505" s="72">
        <v>23400</v>
      </c>
      <c r="AJ2505" s="72">
        <v>1520</v>
      </c>
      <c r="AK2505" s="72">
        <v>1520</v>
      </c>
      <c r="AL2505" s="72">
        <v>1509</v>
      </c>
      <c r="AM2505" s="72">
        <v>1515</v>
      </c>
      <c r="AN2505" s="72">
        <v>13400</v>
      </c>
      <c r="AO2505" s="72">
        <v>1514</v>
      </c>
      <c r="AP2505" s="72">
        <v>1517</v>
      </c>
      <c r="AQ2505" s="72">
        <v>1511</v>
      </c>
      <c r="AR2505" s="72">
        <v>1513</v>
      </c>
      <c r="AS2505" s="72">
        <v>4500</v>
      </c>
      <c r="AT2505" s="72">
        <v>1512</v>
      </c>
      <c r="AU2505" s="72">
        <v>1522</v>
      </c>
      <c r="AV2505" s="72">
        <v>1511</v>
      </c>
      <c r="AW2505" s="72">
        <v>1522</v>
      </c>
      <c r="AX2505" s="72">
        <v>3900</v>
      </c>
      <c r="AY2505" s="72">
        <v>1522</v>
      </c>
      <c r="AZ2505" s="72">
        <v>1526</v>
      </c>
      <c r="BA2505" s="72">
        <v>1519</v>
      </c>
      <c r="BB2505" s="72">
        <v>1526</v>
      </c>
      <c r="BC2505" s="72">
        <v>4900</v>
      </c>
    </row>
    <row r="2506" spans="1:55" s="72" customFormat="1" ht="15">
      <c r="A2506" s="15" t="s">
        <v>18</v>
      </c>
      <c r="B2506" s="30">
        <v>22</v>
      </c>
      <c r="C2506" s="30">
        <v>4955</v>
      </c>
      <c r="D2506" s="10" t="s">
        <v>487</v>
      </c>
      <c r="E2506" s="15" t="s">
        <v>20</v>
      </c>
      <c r="F2506" s="15" t="s">
        <v>1331</v>
      </c>
      <c r="G2506" s="50">
        <v>2111</v>
      </c>
      <c r="H2506" s="50">
        <v>103</v>
      </c>
      <c r="I2506" s="58">
        <v>5.1299999999999998E-2</v>
      </c>
      <c r="J2506" s="50">
        <v>28000</v>
      </c>
      <c r="K2506" s="50">
        <v>2120</v>
      </c>
      <c r="L2506" s="53">
        <v>1997</v>
      </c>
      <c r="M2506" s="63">
        <f t="shared" si="292"/>
        <v>7.3170731707317069E-2</v>
      </c>
      <c r="N2506" s="42" t="str">
        <f>IFERROR(VLOOKUP(C2506, マスタ!$E$2:$G$33, 3, TRUE), "")</f>
        <v>化学・医薬品</v>
      </c>
      <c r="O2506" s="15" t="str">
        <f>IF(F2506 = "", "", TEXT( WORKDAY(TEXT(LEFT(F2506, FIND("(", F2506) - 1), "yyyy/mm/dd"), 1, マスタ!$A$2:$A$106), "yyyymmdd"))</f>
        <v>20171024</v>
      </c>
      <c r="P2506" s="16">
        <v>43032</v>
      </c>
      <c r="Q2506" s="56">
        <v>2079</v>
      </c>
      <c r="R2506" s="56">
        <v>2320</v>
      </c>
      <c r="S2506" s="56">
        <v>2046</v>
      </c>
      <c r="T2506" s="15" t="str">
        <f t="shared" si="293"/>
        <v>有</v>
      </c>
      <c r="U2506" s="15" t="str">
        <f t="shared" si="294"/>
        <v>有</v>
      </c>
      <c r="V2506" s="67">
        <f t="shared" si="295"/>
        <v>-1.5158692562766474E-2</v>
      </c>
      <c r="W2506" s="17" t="s">
        <v>968</v>
      </c>
      <c r="X2506" s="46">
        <v>42</v>
      </c>
      <c r="Y2506" s="71">
        <f t="shared" si="296"/>
        <v>19.895783988630978</v>
      </c>
      <c r="Z2506" s="72">
        <v>2079</v>
      </c>
      <c r="AA2506" s="72">
        <v>2090</v>
      </c>
      <c r="AB2506" s="72">
        <v>2079</v>
      </c>
      <c r="AC2506" s="72">
        <v>2090</v>
      </c>
      <c r="AD2506" s="72">
        <v>1600</v>
      </c>
      <c r="AE2506" s="72">
        <v>2090</v>
      </c>
      <c r="AF2506" s="72">
        <v>2090</v>
      </c>
      <c r="AG2506" s="72">
        <v>2090</v>
      </c>
      <c r="AH2506" s="72">
        <v>2090</v>
      </c>
      <c r="AI2506" s="72">
        <v>400</v>
      </c>
      <c r="AJ2506" s="72">
        <v>2092</v>
      </c>
      <c r="AK2506" s="72">
        <v>2092</v>
      </c>
      <c r="AL2506" s="72">
        <v>2062</v>
      </c>
      <c r="AM2506" s="72">
        <v>2062</v>
      </c>
      <c r="AN2506" s="72">
        <v>600</v>
      </c>
      <c r="AO2506" s="72">
        <v>2070</v>
      </c>
      <c r="AP2506" s="72">
        <v>2110</v>
      </c>
      <c r="AQ2506" s="72">
        <v>2070</v>
      </c>
      <c r="AR2506" s="72">
        <v>2110</v>
      </c>
      <c r="AS2506" s="72">
        <v>1500</v>
      </c>
      <c r="AT2506" s="72">
        <v>2111</v>
      </c>
      <c r="AU2506" s="72">
        <v>2125</v>
      </c>
      <c r="AV2506" s="72">
        <v>2111</v>
      </c>
      <c r="AW2506" s="72">
        <v>2125</v>
      </c>
      <c r="AX2506" s="72">
        <v>3400</v>
      </c>
      <c r="AY2506" s="72">
        <v>2159</v>
      </c>
      <c r="AZ2506" s="72">
        <v>2199</v>
      </c>
      <c r="BA2506" s="72">
        <v>2159</v>
      </c>
      <c r="BB2506" s="72">
        <v>2199</v>
      </c>
      <c r="BC2506" s="72">
        <v>3100</v>
      </c>
    </row>
    <row r="2507" spans="1:55" s="72" customFormat="1" ht="15">
      <c r="A2507" s="15" t="s">
        <v>18</v>
      </c>
      <c r="B2507" s="30">
        <v>23</v>
      </c>
      <c r="C2507" s="30">
        <v>9474</v>
      </c>
      <c r="D2507" s="10" t="s">
        <v>317</v>
      </c>
      <c r="E2507" s="15" t="s">
        <v>20</v>
      </c>
      <c r="F2507" s="15" t="s">
        <v>1331</v>
      </c>
      <c r="G2507" s="50">
        <v>3520</v>
      </c>
      <c r="H2507" s="50">
        <v>170</v>
      </c>
      <c r="I2507" s="58">
        <v>5.0700000000000002E-2</v>
      </c>
      <c r="J2507" s="50">
        <v>500600</v>
      </c>
      <c r="K2507" s="50">
        <v>3600</v>
      </c>
      <c r="L2507" s="53">
        <v>3395</v>
      </c>
      <c r="M2507" s="63">
        <f t="shared" si="292"/>
        <v>0.3902439024390244</v>
      </c>
      <c r="N2507" s="42" t="str">
        <f>IFERROR(VLOOKUP(C2507, マスタ!$E$2:$G$33, 3, TRUE), "")</f>
        <v>情報通信</v>
      </c>
      <c r="O2507" s="15" t="str">
        <f>IF(F2507 = "", "", TEXT( WORKDAY(TEXT(LEFT(F2507, FIND("(", F2507) - 1), "yyyy/mm/dd"), 1, マスタ!$A$2:$A$106), "yyyymmdd"))</f>
        <v>20171024</v>
      </c>
      <c r="P2507" s="16">
        <v>43032</v>
      </c>
      <c r="Q2507" s="56">
        <v>3525</v>
      </c>
      <c r="R2507" s="56">
        <v>3525</v>
      </c>
      <c r="S2507" s="56">
        <v>3450</v>
      </c>
      <c r="T2507" s="15" t="str">
        <f t="shared" si="293"/>
        <v>無</v>
      </c>
      <c r="U2507" s="15" t="str">
        <f t="shared" si="294"/>
        <v>有</v>
      </c>
      <c r="V2507" s="67">
        <f t="shared" si="295"/>
        <v>1.4204545454545858E-3</v>
      </c>
      <c r="W2507" s="17" t="s">
        <v>966</v>
      </c>
      <c r="X2507" s="46">
        <v>-35</v>
      </c>
      <c r="Y2507" s="71">
        <f t="shared" si="296"/>
        <v>-9.9431818181818183</v>
      </c>
      <c r="Z2507" s="72">
        <v>3525</v>
      </c>
      <c r="AA2507" s="72">
        <v>3525</v>
      </c>
      <c r="AB2507" s="72">
        <v>3505</v>
      </c>
      <c r="AC2507" s="72">
        <v>3515</v>
      </c>
      <c r="AD2507" s="72">
        <v>12000</v>
      </c>
      <c r="AE2507" s="72">
        <v>3515</v>
      </c>
      <c r="AF2507" s="72">
        <v>3520</v>
      </c>
      <c r="AG2507" s="72">
        <v>3515</v>
      </c>
      <c r="AH2507" s="72">
        <v>3520</v>
      </c>
      <c r="AI2507" s="72">
        <v>800</v>
      </c>
      <c r="AJ2507" s="72">
        <v>3520</v>
      </c>
      <c r="AK2507" s="72">
        <v>3520</v>
      </c>
      <c r="AL2507" s="72">
        <v>3490</v>
      </c>
      <c r="AM2507" s="72">
        <v>3490</v>
      </c>
      <c r="AN2507" s="72">
        <v>3700</v>
      </c>
      <c r="AO2507" s="72">
        <v>3495</v>
      </c>
      <c r="AP2507" s="72">
        <v>3495</v>
      </c>
      <c r="AQ2507" s="72">
        <v>3470</v>
      </c>
      <c r="AR2507" s="72">
        <v>3485</v>
      </c>
      <c r="AS2507" s="72">
        <v>3400</v>
      </c>
      <c r="AT2507" s="72">
        <v>3475</v>
      </c>
      <c r="AU2507" s="72">
        <v>3475</v>
      </c>
      <c r="AV2507" s="72">
        <v>3465</v>
      </c>
      <c r="AW2507" s="72">
        <v>3465</v>
      </c>
      <c r="AX2507" s="72">
        <v>1600</v>
      </c>
      <c r="AY2507" s="72">
        <v>3475</v>
      </c>
      <c r="AZ2507" s="72">
        <v>3480</v>
      </c>
      <c r="BA2507" s="72">
        <v>3470</v>
      </c>
      <c r="BB2507" s="72">
        <v>3475</v>
      </c>
      <c r="BC2507" s="72">
        <v>1900</v>
      </c>
    </row>
    <row r="2508" spans="1:55" s="72" customFormat="1" ht="15">
      <c r="A2508" s="15" t="s">
        <v>18</v>
      </c>
      <c r="B2508" s="30">
        <v>28</v>
      </c>
      <c r="C2508" s="30">
        <v>5989</v>
      </c>
      <c r="D2508" s="10" t="s">
        <v>502</v>
      </c>
      <c r="E2508" s="15" t="s">
        <v>20</v>
      </c>
      <c r="F2508" s="15" t="s">
        <v>1331</v>
      </c>
      <c r="G2508" s="50">
        <v>1298</v>
      </c>
      <c r="H2508" s="50">
        <v>57</v>
      </c>
      <c r="I2508" s="58">
        <v>4.5900000000000003E-2</v>
      </c>
      <c r="J2508" s="50">
        <v>128500</v>
      </c>
      <c r="K2508" s="50">
        <v>1303</v>
      </c>
      <c r="L2508" s="53">
        <v>1261</v>
      </c>
      <c r="M2508" s="63">
        <f t="shared" si="292"/>
        <v>0.11904761904761904</v>
      </c>
      <c r="N2508" s="42" t="str">
        <f>IFERROR(VLOOKUP(C2508, マスタ!$E$2:$G$33, 3, TRUE), "")</f>
        <v>金属製品</v>
      </c>
      <c r="O2508" s="15" t="str">
        <f>IF(F2508 = "", "", TEXT( WORKDAY(TEXT(LEFT(F2508, FIND("(", F2508) - 1), "yyyy/mm/dd"), 1, マスタ!$A$2:$A$106), "yyyymmdd"))</f>
        <v>20171024</v>
      </c>
      <c r="P2508" s="16">
        <v>43032</v>
      </c>
      <c r="Q2508" s="56">
        <v>1304</v>
      </c>
      <c r="R2508" s="56">
        <v>1304</v>
      </c>
      <c r="S2508" s="56">
        <v>1271</v>
      </c>
      <c r="T2508" s="15" t="str">
        <f t="shared" si="293"/>
        <v>無</v>
      </c>
      <c r="U2508" s="15" t="str">
        <f t="shared" si="294"/>
        <v>有</v>
      </c>
      <c r="V2508" s="67">
        <f t="shared" si="295"/>
        <v>4.6224961479199855E-3</v>
      </c>
      <c r="W2508" s="17" t="s">
        <v>966</v>
      </c>
      <c r="X2508" s="46">
        <v>-12</v>
      </c>
      <c r="Y2508" s="71">
        <f t="shared" si="296"/>
        <v>-9.2449922958397543</v>
      </c>
      <c r="Z2508" s="72">
        <v>1304</v>
      </c>
      <c r="AA2508" s="72">
        <v>1304</v>
      </c>
      <c r="AB2508" s="72">
        <v>1301</v>
      </c>
      <c r="AC2508" s="72">
        <v>1301</v>
      </c>
      <c r="AD2508" s="72">
        <v>3900</v>
      </c>
      <c r="AE2508" s="72">
        <v>1301</v>
      </c>
      <c r="AF2508" s="72">
        <v>1303</v>
      </c>
      <c r="AG2508" s="72">
        <v>1299</v>
      </c>
      <c r="AH2508" s="72">
        <v>1300</v>
      </c>
      <c r="AI2508" s="72">
        <v>4400</v>
      </c>
      <c r="AJ2508" s="72">
        <v>1300</v>
      </c>
      <c r="AK2508" s="72">
        <v>1300</v>
      </c>
      <c r="AL2508" s="72">
        <v>1289</v>
      </c>
      <c r="AM2508" s="72">
        <v>1289</v>
      </c>
      <c r="AN2508" s="72">
        <v>4200</v>
      </c>
      <c r="AS2508" s="72">
        <v>0</v>
      </c>
      <c r="AT2508" s="72">
        <v>1288</v>
      </c>
      <c r="AU2508" s="72">
        <v>1289</v>
      </c>
      <c r="AV2508" s="72">
        <v>1281</v>
      </c>
      <c r="AW2508" s="72">
        <v>1282</v>
      </c>
      <c r="AX2508" s="72">
        <v>2500</v>
      </c>
      <c r="BC2508" s="72">
        <v>0</v>
      </c>
    </row>
    <row r="2509" spans="1:55" s="72" customFormat="1" ht="15">
      <c r="A2509" s="15" t="s">
        <v>18</v>
      </c>
      <c r="B2509" s="30">
        <v>29</v>
      </c>
      <c r="C2509" s="30">
        <v>3436</v>
      </c>
      <c r="D2509" s="10" t="s">
        <v>89</v>
      </c>
      <c r="E2509" s="15" t="s">
        <v>20</v>
      </c>
      <c r="F2509" s="15" t="s">
        <v>1331</v>
      </c>
      <c r="G2509" s="50">
        <v>2164</v>
      </c>
      <c r="H2509" s="50">
        <v>95</v>
      </c>
      <c r="I2509" s="58">
        <v>4.5900000000000003E-2</v>
      </c>
      <c r="J2509" s="50">
        <v>17448000</v>
      </c>
      <c r="K2509" s="50">
        <v>2177</v>
      </c>
      <c r="L2509" s="53">
        <v>2099</v>
      </c>
      <c r="M2509" s="63">
        <f t="shared" si="292"/>
        <v>0.16666666666666666</v>
      </c>
      <c r="N2509" s="42" t="str">
        <f>IFERROR(VLOOKUP(C2509, マスタ!$E$2:$G$33, 3, TRUE), "")</f>
        <v>繊維製品</v>
      </c>
      <c r="O2509" s="15" t="str">
        <f>IF(F2509 = "", "", TEXT( WORKDAY(TEXT(LEFT(F2509, FIND("(", F2509) - 1), "yyyy/mm/dd"), 1, マスタ!$A$2:$A$106), "yyyymmdd"))</f>
        <v>20171024</v>
      </c>
      <c r="P2509" s="16">
        <v>43032</v>
      </c>
      <c r="Q2509" s="56">
        <v>2180</v>
      </c>
      <c r="R2509" s="56">
        <v>2241</v>
      </c>
      <c r="S2509" s="56">
        <v>2159</v>
      </c>
      <c r="T2509" s="15" t="str">
        <f t="shared" si="293"/>
        <v>有</v>
      </c>
      <c r="U2509" s="15" t="str">
        <f t="shared" si="294"/>
        <v>有</v>
      </c>
      <c r="V2509" s="67">
        <f t="shared" si="295"/>
        <v>7.3937153419594281E-3</v>
      </c>
      <c r="W2509" s="17" t="s">
        <v>966</v>
      </c>
      <c r="X2509" s="46">
        <v>-21</v>
      </c>
      <c r="Y2509" s="71">
        <f t="shared" si="296"/>
        <v>-9.7042513863216264</v>
      </c>
      <c r="Z2509" s="72">
        <v>2180</v>
      </c>
      <c r="AA2509" s="72">
        <v>2205</v>
      </c>
      <c r="AB2509" s="72">
        <v>2178</v>
      </c>
      <c r="AC2509" s="72">
        <v>2200</v>
      </c>
      <c r="AD2509" s="72">
        <v>1814900</v>
      </c>
      <c r="AE2509" s="72">
        <v>2200</v>
      </c>
      <c r="AF2509" s="72">
        <v>2200</v>
      </c>
      <c r="AG2509" s="72">
        <v>2165</v>
      </c>
      <c r="AH2509" s="72">
        <v>2175</v>
      </c>
      <c r="AI2509" s="72">
        <v>745900</v>
      </c>
      <c r="AJ2509" s="72">
        <v>2173</v>
      </c>
      <c r="AK2509" s="72">
        <v>2174</v>
      </c>
      <c r="AL2509" s="72">
        <v>2159</v>
      </c>
      <c r="AM2509" s="72">
        <v>2165</v>
      </c>
      <c r="AN2509" s="72">
        <v>423600</v>
      </c>
      <c r="AO2509" s="72">
        <v>2165</v>
      </c>
      <c r="AP2509" s="72">
        <v>2179</v>
      </c>
      <c r="AQ2509" s="72">
        <v>2164</v>
      </c>
      <c r="AR2509" s="72">
        <v>2175</v>
      </c>
      <c r="AS2509" s="72">
        <v>475100</v>
      </c>
      <c r="AT2509" s="72">
        <v>2176</v>
      </c>
      <c r="AU2509" s="72">
        <v>2181</v>
      </c>
      <c r="AV2509" s="72">
        <v>2171</v>
      </c>
      <c r="AW2509" s="72">
        <v>2179</v>
      </c>
      <c r="AX2509" s="72">
        <v>310600</v>
      </c>
      <c r="AY2509" s="72">
        <v>2179</v>
      </c>
      <c r="AZ2509" s="72">
        <v>2192</v>
      </c>
      <c r="BA2509" s="72">
        <v>2177</v>
      </c>
      <c r="BB2509" s="72">
        <v>2192</v>
      </c>
      <c r="BC2509" s="72">
        <v>354800</v>
      </c>
    </row>
    <row r="2510" spans="1:55" s="72" customFormat="1" ht="27">
      <c r="A2510" s="15" t="s">
        <v>18</v>
      </c>
      <c r="B2510" s="30">
        <v>30</v>
      </c>
      <c r="C2510" s="30">
        <v>8060</v>
      </c>
      <c r="D2510" s="10" t="s">
        <v>1323</v>
      </c>
      <c r="E2510" s="15" t="s">
        <v>20</v>
      </c>
      <c r="F2510" s="15" t="s">
        <v>1331</v>
      </c>
      <c r="G2510" s="50">
        <v>2873</v>
      </c>
      <c r="H2510" s="50">
        <v>125</v>
      </c>
      <c r="I2510" s="58">
        <v>4.5499999999999999E-2</v>
      </c>
      <c r="J2510" s="50">
        <v>586900</v>
      </c>
      <c r="K2510" s="50">
        <v>2877</v>
      </c>
      <c r="L2510" s="53">
        <v>2797</v>
      </c>
      <c r="M2510" s="63">
        <f t="shared" si="292"/>
        <v>0.05</v>
      </c>
      <c r="N2510" s="42" t="str">
        <f>IFERROR(VLOOKUP(C2510, マスタ!$E$2:$G$33, 3, TRUE), "")</f>
        <v>商業</v>
      </c>
      <c r="O2510" s="15" t="str">
        <f>IF(F2510 = "", "", TEXT( WORKDAY(TEXT(LEFT(F2510, FIND("(", F2510) - 1), "yyyy/mm/dd"), 1, マスタ!$A$2:$A$106), "yyyymmdd"))</f>
        <v>20171024</v>
      </c>
      <c r="P2510" s="16">
        <v>43032</v>
      </c>
      <c r="Q2510" s="56">
        <v>2892</v>
      </c>
      <c r="R2510" s="56">
        <v>2952</v>
      </c>
      <c r="S2510" s="56">
        <v>2813</v>
      </c>
      <c r="T2510" s="15" t="str">
        <f t="shared" si="293"/>
        <v>有</v>
      </c>
      <c r="U2510" s="15" t="str">
        <f t="shared" si="294"/>
        <v>有</v>
      </c>
      <c r="V2510" s="67">
        <f t="shared" si="295"/>
        <v>6.6132962060563294E-3</v>
      </c>
      <c r="W2510" s="17" t="s">
        <v>966</v>
      </c>
      <c r="X2510" s="46">
        <v>-28</v>
      </c>
      <c r="Y2510" s="71">
        <f t="shared" si="296"/>
        <v>-9.7459101983988852</v>
      </c>
      <c r="Z2510" s="72">
        <v>2892</v>
      </c>
      <c r="AA2510" s="72">
        <v>2915</v>
      </c>
      <c r="AB2510" s="72">
        <v>2846</v>
      </c>
      <c r="AC2510" s="72">
        <v>2854</v>
      </c>
      <c r="AD2510" s="72">
        <v>72100</v>
      </c>
      <c r="AE2510" s="72">
        <v>2854</v>
      </c>
      <c r="AF2510" s="72">
        <v>2856</v>
      </c>
      <c r="AG2510" s="72">
        <v>2813</v>
      </c>
      <c r="AH2510" s="72">
        <v>2851</v>
      </c>
      <c r="AI2510" s="72">
        <v>26400</v>
      </c>
      <c r="AJ2510" s="72">
        <v>2852</v>
      </c>
      <c r="AK2510" s="72">
        <v>2880</v>
      </c>
      <c r="AL2510" s="72">
        <v>2845</v>
      </c>
      <c r="AM2510" s="72">
        <v>2858</v>
      </c>
      <c r="AN2510" s="72">
        <v>15600</v>
      </c>
      <c r="AO2510" s="72">
        <v>2858</v>
      </c>
      <c r="AP2510" s="72">
        <v>2899</v>
      </c>
      <c r="AQ2510" s="72">
        <v>2858</v>
      </c>
      <c r="AR2510" s="72">
        <v>2878</v>
      </c>
      <c r="AS2510" s="72">
        <v>14800</v>
      </c>
      <c r="AT2510" s="72">
        <v>2878</v>
      </c>
      <c r="AU2510" s="72">
        <v>2883</v>
      </c>
      <c r="AV2510" s="72">
        <v>2870</v>
      </c>
      <c r="AW2510" s="72">
        <v>2879</v>
      </c>
      <c r="AX2510" s="72">
        <v>17500</v>
      </c>
      <c r="AY2510" s="72">
        <v>2879</v>
      </c>
      <c r="AZ2510" s="72">
        <v>2886</v>
      </c>
      <c r="BA2510" s="72">
        <v>2875</v>
      </c>
      <c r="BB2510" s="72">
        <v>2883</v>
      </c>
      <c r="BC2510" s="72">
        <v>8700</v>
      </c>
    </row>
    <row r="2511" spans="1:55" s="72" customFormat="1" ht="15">
      <c r="A2511" s="15" t="s">
        <v>18</v>
      </c>
      <c r="B2511" s="30">
        <v>32</v>
      </c>
      <c r="C2511" s="30">
        <v>6594</v>
      </c>
      <c r="D2511" s="10" t="s">
        <v>354</v>
      </c>
      <c r="E2511" s="15" t="s">
        <v>20</v>
      </c>
      <c r="F2511" s="15" t="s">
        <v>1331</v>
      </c>
      <c r="G2511" s="50">
        <v>14820</v>
      </c>
      <c r="H2511" s="50">
        <v>640</v>
      </c>
      <c r="I2511" s="58">
        <v>4.5100000000000001E-2</v>
      </c>
      <c r="J2511" s="50">
        <v>1830300</v>
      </c>
      <c r="K2511" s="50">
        <v>14850</v>
      </c>
      <c r="L2511" s="53">
        <v>14455</v>
      </c>
      <c r="M2511" s="63">
        <f t="shared" si="292"/>
        <v>7.5949367088607597E-2</v>
      </c>
      <c r="N2511" s="42" t="str">
        <f>IFERROR(VLOOKUP(C2511, マスタ!$E$2:$G$33, 3, TRUE), "")</f>
        <v>電気</v>
      </c>
      <c r="O2511" s="15" t="str">
        <f>IF(F2511 = "", "", TEXT( WORKDAY(TEXT(LEFT(F2511, FIND("(", F2511) - 1), "yyyy/mm/dd"), 1, マスタ!$A$2:$A$106), "yyyymmdd"))</f>
        <v>20171024</v>
      </c>
      <c r="P2511" s="16">
        <v>43032</v>
      </c>
      <c r="Q2511" s="56">
        <v>14810</v>
      </c>
      <c r="R2511" s="56">
        <v>14880</v>
      </c>
      <c r="S2511" s="56">
        <v>14660</v>
      </c>
      <c r="T2511" s="15" t="str">
        <f t="shared" si="293"/>
        <v>無</v>
      </c>
      <c r="U2511" s="15" t="str">
        <f t="shared" si="294"/>
        <v>有</v>
      </c>
      <c r="V2511" s="67">
        <f t="shared" si="295"/>
        <v>-6.7476383265852036E-4</v>
      </c>
      <c r="W2511" s="17" t="s">
        <v>969</v>
      </c>
      <c r="X2511" s="46">
        <v>-120</v>
      </c>
      <c r="Y2511" s="71">
        <f t="shared" si="296"/>
        <v>-8.097165991902834</v>
      </c>
      <c r="Z2511" s="72">
        <v>14810</v>
      </c>
      <c r="AA2511" s="72">
        <v>14880</v>
      </c>
      <c r="AB2511" s="72">
        <v>14800</v>
      </c>
      <c r="AC2511" s="72">
        <v>14800</v>
      </c>
      <c r="AD2511" s="72">
        <v>129200</v>
      </c>
      <c r="AE2511" s="72">
        <v>14810</v>
      </c>
      <c r="AF2511" s="72">
        <v>14820</v>
      </c>
      <c r="AG2511" s="72">
        <v>14715</v>
      </c>
      <c r="AH2511" s="72">
        <v>14740</v>
      </c>
      <c r="AI2511" s="72">
        <v>48800</v>
      </c>
      <c r="AJ2511" s="72">
        <v>14740</v>
      </c>
      <c r="AK2511" s="72">
        <v>14760</v>
      </c>
      <c r="AL2511" s="72">
        <v>14735</v>
      </c>
      <c r="AM2511" s="72">
        <v>14745</v>
      </c>
      <c r="AN2511" s="72">
        <v>22700</v>
      </c>
      <c r="AO2511" s="72">
        <v>14745</v>
      </c>
      <c r="AP2511" s="72">
        <v>14755</v>
      </c>
      <c r="AQ2511" s="72">
        <v>14685</v>
      </c>
      <c r="AR2511" s="72">
        <v>14715</v>
      </c>
      <c r="AS2511" s="72">
        <v>52700</v>
      </c>
      <c r="AT2511" s="72">
        <v>14710</v>
      </c>
      <c r="AU2511" s="72">
        <v>14740</v>
      </c>
      <c r="AV2511" s="72">
        <v>14680</v>
      </c>
      <c r="AW2511" s="72">
        <v>14690</v>
      </c>
      <c r="AX2511" s="72">
        <v>32800</v>
      </c>
      <c r="AY2511" s="72">
        <v>14685</v>
      </c>
      <c r="AZ2511" s="72">
        <v>14690</v>
      </c>
      <c r="BA2511" s="72">
        <v>14660</v>
      </c>
      <c r="BB2511" s="72">
        <v>14685</v>
      </c>
      <c r="BC2511" s="72">
        <v>49300</v>
      </c>
    </row>
    <row r="2512" spans="1:55" s="72" customFormat="1" ht="15">
      <c r="A2512" s="15" t="s">
        <v>18</v>
      </c>
      <c r="B2512" s="30">
        <v>33</v>
      </c>
      <c r="C2512" s="30">
        <v>6376</v>
      </c>
      <c r="D2512" s="10" t="s">
        <v>227</v>
      </c>
      <c r="E2512" s="15" t="s">
        <v>20</v>
      </c>
      <c r="F2512" s="15" t="s">
        <v>1331</v>
      </c>
      <c r="G2512" s="50">
        <v>1079</v>
      </c>
      <c r="H2512" s="50">
        <v>46</v>
      </c>
      <c r="I2512" s="58">
        <v>4.4499999999999998E-2</v>
      </c>
      <c r="J2512" s="50">
        <v>452800</v>
      </c>
      <c r="K2512" s="50">
        <v>1086</v>
      </c>
      <c r="L2512" s="53">
        <v>1016</v>
      </c>
      <c r="M2512" s="63">
        <f t="shared" si="292"/>
        <v>0.1</v>
      </c>
      <c r="N2512" s="42" t="str">
        <f>IFERROR(VLOOKUP(C2512, マスタ!$E$2:$G$33, 3, TRUE), "")</f>
        <v>機械</v>
      </c>
      <c r="O2512" s="15" t="str">
        <f>IF(F2512 = "", "", TEXT( WORKDAY(TEXT(LEFT(F2512, FIND("(", F2512) - 1), "yyyy/mm/dd"), 1, マスタ!$A$2:$A$106), "yyyymmdd"))</f>
        <v>20171024</v>
      </c>
      <c r="P2512" s="16">
        <v>43032</v>
      </c>
      <c r="Q2512" s="56">
        <v>1079</v>
      </c>
      <c r="R2512" s="56">
        <v>1079</v>
      </c>
      <c r="S2512" s="56">
        <v>1050</v>
      </c>
      <c r="T2512" s="15" t="str">
        <f t="shared" si="293"/>
        <v>無</v>
      </c>
      <c r="U2512" s="15" t="str">
        <f t="shared" si="294"/>
        <v>有</v>
      </c>
      <c r="V2512" s="67">
        <f t="shared" si="295"/>
        <v>0</v>
      </c>
      <c r="W2512" s="17" t="s">
        <v>966</v>
      </c>
      <c r="X2512" s="46">
        <v>-10</v>
      </c>
      <c r="Y2512" s="71">
        <f t="shared" si="296"/>
        <v>-9.2678405931417966</v>
      </c>
      <c r="Z2512" s="72">
        <v>1079</v>
      </c>
      <c r="AA2512" s="72">
        <v>1079</v>
      </c>
      <c r="AB2512" s="72">
        <v>1056</v>
      </c>
      <c r="AC2512" s="72">
        <v>1060</v>
      </c>
      <c r="AD2512" s="72">
        <v>55800</v>
      </c>
      <c r="AE2512" s="72">
        <v>1060</v>
      </c>
      <c r="AF2512" s="72">
        <v>1060</v>
      </c>
      <c r="AG2512" s="72">
        <v>1058</v>
      </c>
      <c r="AH2512" s="72">
        <v>1060</v>
      </c>
      <c r="AI2512" s="72">
        <v>9600</v>
      </c>
      <c r="AJ2512" s="72">
        <v>1060</v>
      </c>
      <c r="AK2512" s="72">
        <v>1066</v>
      </c>
      <c r="AL2512" s="72">
        <v>1060</v>
      </c>
      <c r="AM2512" s="72">
        <v>1063</v>
      </c>
      <c r="AN2512" s="72">
        <v>16300</v>
      </c>
      <c r="AO2512" s="72">
        <v>1062</v>
      </c>
      <c r="AP2512" s="72">
        <v>1064</v>
      </c>
      <c r="AQ2512" s="72">
        <v>1056</v>
      </c>
      <c r="AR2512" s="72">
        <v>1056</v>
      </c>
      <c r="AS2512" s="72">
        <v>27700</v>
      </c>
      <c r="AT2512" s="72">
        <v>1056</v>
      </c>
      <c r="AU2512" s="72">
        <v>1056</v>
      </c>
      <c r="AV2512" s="72">
        <v>1053</v>
      </c>
      <c r="AW2512" s="72">
        <v>1053</v>
      </c>
      <c r="AX2512" s="72">
        <v>12800</v>
      </c>
      <c r="AY2512" s="72">
        <v>1053</v>
      </c>
      <c r="AZ2512" s="72">
        <v>1055</v>
      </c>
      <c r="BA2512" s="72">
        <v>1053</v>
      </c>
      <c r="BB2512" s="72">
        <v>1054</v>
      </c>
      <c r="BC2512" s="72">
        <v>12200</v>
      </c>
    </row>
    <row r="2513" spans="1:55" s="72" customFormat="1" ht="27">
      <c r="A2513" s="15" t="s">
        <v>18</v>
      </c>
      <c r="B2513" s="30">
        <v>34</v>
      </c>
      <c r="C2513" s="30">
        <v>8707</v>
      </c>
      <c r="D2513" s="10" t="s">
        <v>1242</v>
      </c>
      <c r="E2513" s="15" t="s">
        <v>20</v>
      </c>
      <c r="F2513" s="15" t="s">
        <v>1331</v>
      </c>
      <c r="G2513" s="50">
        <v>1475</v>
      </c>
      <c r="H2513" s="50">
        <v>62</v>
      </c>
      <c r="I2513" s="58">
        <v>4.3900000000000002E-2</v>
      </c>
      <c r="J2513" s="50">
        <v>370200</v>
      </c>
      <c r="K2513" s="50">
        <v>1506</v>
      </c>
      <c r="L2513" s="53">
        <v>1455</v>
      </c>
      <c r="M2513" s="63">
        <f t="shared" si="292"/>
        <v>0.60784313725490191</v>
      </c>
      <c r="N2513" s="42" t="str">
        <f>IFERROR(VLOOKUP(C2513, マスタ!$E$2:$G$33, 3, TRUE), "")</f>
        <v>保険</v>
      </c>
      <c r="O2513" s="15" t="str">
        <f>IF(F2513 = "", "", TEXT( WORKDAY(TEXT(LEFT(F2513, FIND("(", F2513) - 1), "yyyy/mm/dd"), 1, マスタ!$A$2:$A$106), "yyyymmdd"))</f>
        <v>20171024</v>
      </c>
      <c r="P2513" s="16">
        <v>43032</v>
      </c>
      <c r="Q2513" s="56">
        <v>1466</v>
      </c>
      <c r="R2513" s="56">
        <v>1472</v>
      </c>
      <c r="S2513" s="56">
        <v>1445</v>
      </c>
      <c r="T2513" s="15" t="str">
        <f t="shared" si="293"/>
        <v>無</v>
      </c>
      <c r="U2513" s="15" t="str">
        <f t="shared" si="294"/>
        <v>有</v>
      </c>
      <c r="V2513" s="67">
        <f t="shared" si="295"/>
        <v>-6.1016949152542521E-3</v>
      </c>
      <c r="W2513" s="17" t="s">
        <v>966</v>
      </c>
      <c r="X2513" s="46">
        <v>-14</v>
      </c>
      <c r="Y2513" s="71">
        <f t="shared" si="296"/>
        <v>-9.4915254237288131</v>
      </c>
      <c r="Z2513" s="72">
        <v>1466</v>
      </c>
      <c r="AA2513" s="72">
        <v>1468</v>
      </c>
      <c r="AB2513" s="72">
        <v>1456</v>
      </c>
      <c r="AC2513" s="72">
        <v>1459</v>
      </c>
      <c r="AD2513" s="72">
        <v>7600</v>
      </c>
      <c r="AE2513" s="72">
        <v>1459</v>
      </c>
      <c r="AF2513" s="72">
        <v>1459</v>
      </c>
      <c r="AG2513" s="72">
        <v>1451</v>
      </c>
      <c r="AH2513" s="72">
        <v>1454</v>
      </c>
      <c r="AI2513" s="72">
        <v>8300</v>
      </c>
      <c r="AJ2513" s="72">
        <v>1455</v>
      </c>
      <c r="AK2513" s="72">
        <v>1456</v>
      </c>
      <c r="AL2513" s="72">
        <v>1445</v>
      </c>
      <c r="AM2513" s="72">
        <v>1446</v>
      </c>
      <c r="AN2513" s="72">
        <v>10000</v>
      </c>
      <c r="AO2513" s="72">
        <v>1448</v>
      </c>
      <c r="AP2513" s="72">
        <v>1452</v>
      </c>
      <c r="AQ2513" s="72">
        <v>1448</v>
      </c>
      <c r="AR2513" s="72">
        <v>1452</v>
      </c>
      <c r="AS2513" s="72">
        <v>1600</v>
      </c>
      <c r="AT2513" s="72">
        <v>1453</v>
      </c>
      <c r="AU2513" s="72">
        <v>1464</v>
      </c>
      <c r="AV2513" s="72">
        <v>1453</v>
      </c>
      <c r="AW2513" s="72">
        <v>1463</v>
      </c>
      <c r="AX2513" s="72">
        <v>2000</v>
      </c>
      <c r="AY2513" s="72">
        <v>1462</v>
      </c>
      <c r="AZ2513" s="72">
        <v>1462</v>
      </c>
      <c r="BA2513" s="72">
        <v>1462</v>
      </c>
      <c r="BB2513" s="72">
        <v>1462</v>
      </c>
      <c r="BC2513" s="72">
        <v>200</v>
      </c>
    </row>
    <row r="2514" spans="1:55" s="72" customFormat="1" ht="15">
      <c r="A2514" s="15" t="s">
        <v>18</v>
      </c>
      <c r="B2514" s="30">
        <v>35</v>
      </c>
      <c r="C2514" s="30">
        <v>5998</v>
      </c>
      <c r="D2514" s="10" t="s">
        <v>196</v>
      </c>
      <c r="E2514" s="15" t="s">
        <v>20</v>
      </c>
      <c r="F2514" s="15" t="s">
        <v>1331</v>
      </c>
      <c r="G2514" s="50">
        <v>2976</v>
      </c>
      <c r="H2514" s="50">
        <v>123</v>
      </c>
      <c r="I2514" s="58">
        <v>4.3099999999999999E-2</v>
      </c>
      <c r="J2514" s="50">
        <v>15400</v>
      </c>
      <c r="K2514" s="50">
        <v>2999</v>
      </c>
      <c r="L2514" s="53">
        <v>2883</v>
      </c>
      <c r="M2514" s="63">
        <f t="shared" si="292"/>
        <v>0.19827586206896552</v>
      </c>
      <c r="N2514" s="42" t="str">
        <f>IFERROR(VLOOKUP(C2514, マスタ!$E$2:$G$33, 3, TRUE), "")</f>
        <v>金属製品</v>
      </c>
      <c r="O2514" s="15" t="str">
        <f>IF(F2514 = "", "", TEXT( WORKDAY(TEXT(LEFT(F2514, FIND("(", F2514) - 1), "yyyy/mm/dd"), 1, マスタ!$A$2:$A$106), "yyyymmdd"))</f>
        <v>20171024</v>
      </c>
      <c r="P2514" s="16">
        <v>43032</v>
      </c>
      <c r="Q2514" s="56">
        <v>2976</v>
      </c>
      <c r="R2514" s="56">
        <v>3010</v>
      </c>
      <c r="S2514" s="56">
        <v>2959</v>
      </c>
      <c r="T2514" s="15" t="str">
        <f t="shared" si="293"/>
        <v>有</v>
      </c>
      <c r="U2514" s="15" t="str">
        <f t="shared" si="294"/>
        <v>無</v>
      </c>
      <c r="V2514" s="67">
        <f t="shared" si="295"/>
        <v>0</v>
      </c>
      <c r="W2514" s="17" t="s">
        <v>969</v>
      </c>
      <c r="X2514" s="46">
        <v>-6</v>
      </c>
      <c r="Y2514" s="71">
        <f t="shared" si="296"/>
        <v>-2.0161290322580645</v>
      </c>
      <c r="Z2514" s="72">
        <v>2976</v>
      </c>
      <c r="AA2514" s="72">
        <v>2976</v>
      </c>
      <c r="AB2514" s="72">
        <v>2970</v>
      </c>
      <c r="AC2514" s="72">
        <v>2970</v>
      </c>
      <c r="AD2514" s="72">
        <v>1400</v>
      </c>
      <c r="AE2514" s="72">
        <v>2968</v>
      </c>
      <c r="AF2514" s="72">
        <v>2976</v>
      </c>
      <c r="AG2514" s="72">
        <v>2968</v>
      </c>
      <c r="AH2514" s="72">
        <v>2970</v>
      </c>
      <c r="AI2514" s="72">
        <v>1200</v>
      </c>
      <c r="AJ2514" s="72">
        <v>2970</v>
      </c>
      <c r="AK2514" s="72">
        <v>2970</v>
      </c>
      <c r="AL2514" s="72">
        <v>2970</v>
      </c>
      <c r="AM2514" s="72">
        <v>2970</v>
      </c>
      <c r="AN2514" s="72">
        <v>100</v>
      </c>
      <c r="AS2514" s="72">
        <v>0</v>
      </c>
      <c r="AX2514" s="72">
        <v>0</v>
      </c>
      <c r="BC2514" s="72">
        <v>0</v>
      </c>
    </row>
    <row r="2515" spans="1:55" s="72" customFormat="1" ht="15">
      <c r="A2515" s="15" t="s">
        <v>18</v>
      </c>
      <c r="B2515" s="30">
        <v>37</v>
      </c>
      <c r="C2515" s="30">
        <v>6293</v>
      </c>
      <c r="D2515" s="10" t="s">
        <v>286</v>
      </c>
      <c r="E2515" s="15" t="s">
        <v>20</v>
      </c>
      <c r="F2515" s="15" t="s">
        <v>1331</v>
      </c>
      <c r="G2515" s="50">
        <v>1479</v>
      </c>
      <c r="H2515" s="50">
        <v>61</v>
      </c>
      <c r="I2515" s="58">
        <v>4.2999999999999997E-2</v>
      </c>
      <c r="J2515" s="50">
        <v>112100</v>
      </c>
      <c r="K2515" s="50">
        <v>1479</v>
      </c>
      <c r="L2515" s="53">
        <v>1431</v>
      </c>
      <c r="M2515" s="63">
        <f t="shared" si="292"/>
        <v>0</v>
      </c>
      <c r="N2515" s="42" t="str">
        <f>IFERROR(VLOOKUP(C2515, マスタ!$E$2:$G$33, 3, TRUE), "")</f>
        <v>機械</v>
      </c>
      <c r="O2515" s="15" t="str">
        <f>IF(F2515 = "", "", TEXT( WORKDAY(TEXT(LEFT(F2515, FIND("(", F2515) - 1), "yyyy/mm/dd"), 1, マスタ!$A$2:$A$106), "yyyymmdd"))</f>
        <v>20171024</v>
      </c>
      <c r="P2515" s="16">
        <v>43032</v>
      </c>
      <c r="Q2515" s="56">
        <v>1465</v>
      </c>
      <c r="R2515" s="56">
        <v>1474</v>
      </c>
      <c r="S2515" s="56">
        <v>1445</v>
      </c>
      <c r="T2515" s="15" t="str">
        <f t="shared" si="293"/>
        <v>無</v>
      </c>
      <c r="U2515" s="15" t="str">
        <f t="shared" si="294"/>
        <v>有</v>
      </c>
      <c r="V2515" s="67">
        <f t="shared" si="295"/>
        <v>-9.4658553076403251E-3</v>
      </c>
      <c r="W2515" s="17" t="s">
        <v>966</v>
      </c>
      <c r="X2515" s="46">
        <v>-14</v>
      </c>
      <c r="Y2515" s="71">
        <f t="shared" si="296"/>
        <v>-9.4658553076402967</v>
      </c>
      <c r="Z2515" s="72">
        <v>1465</v>
      </c>
      <c r="AA2515" s="72">
        <v>1465</v>
      </c>
      <c r="AB2515" s="72">
        <v>1452</v>
      </c>
      <c r="AC2515" s="72">
        <v>1458</v>
      </c>
      <c r="AD2515" s="72">
        <v>2200</v>
      </c>
      <c r="AE2515" s="72">
        <v>1459</v>
      </c>
      <c r="AF2515" s="72">
        <v>1459</v>
      </c>
      <c r="AG2515" s="72">
        <v>1451</v>
      </c>
      <c r="AH2515" s="72">
        <v>1452</v>
      </c>
      <c r="AI2515" s="72">
        <v>3600</v>
      </c>
      <c r="AJ2515" s="72">
        <v>1451</v>
      </c>
      <c r="AK2515" s="72">
        <v>1452</v>
      </c>
      <c r="AL2515" s="72">
        <v>1445</v>
      </c>
      <c r="AM2515" s="72">
        <v>1449</v>
      </c>
      <c r="AN2515" s="72">
        <v>4500</v>
      </c>
      <c r="AO2515" s="72">
        <v>1449</v>
      </c>
      <c r="AP2515" s="72">
        <v>1455</v>
      </c>
      <c r="AQ2515" s="72">
        <v>1449</v>
      </c>
      <c r="AR2515" s="72">
        <v>1452</v>
      </c>
      <c r="AS2515" s="72">
        <v>700</v>
      </c>
      <c r="AT2515" s="72">
        <v>1454</v>
      </c>
      <c r="AU2515" s="72">
        <v>1458</v>
      </c>
      <c r="AV2515" s="72">
        <v>1454</v>
      </c>
      <c r="AW2515" s="72">
        <v>1458</v>
      </c>
      <c r="AX2515" s="72">
        <v>300</v>
      </c>
      <c r="AY2515" s="72">
        <v>1458</v>
      </c>
      <c r="AZ2515" s="72">
        <v>1458</v>
      </c>
      <c r="BA2515" s="72">
        <v>1457</v>
      </c>
      <c r="BB2515" s="72">
        <v>1458</v>
      </c>
      <c r="BC2515" s="72">
        <v>600</v>
      </c>
    </row>
    <row r="2516" spans="1:55" s="72" customFormat="1" ht="15">
      <c r="A2516" s="15" t="s">
        <v>18</v>
      </c>
      <c r="B2516" s="30">
        <v>38</v>
      </c>
      <c r="C2516" s="30">
        <v>8111</v>
      </c>
      <c r="D2516" s="10" t="s">
        <v>431</v>
      </c>
      <c r="E2516" s="15" t="s">
        <v>20</v>
      </c>
      <c r="F2516" s="15" t="s">
        <v>1331</v>
      </c>
      <c r="G2516" s="50">
        <v>8600</v>
      </c>
      <c r="H2516" s="50">
        <v>350</v>
      </c>
      <c r="I2516" s="58">
        <v>4.24E-2</v>
      </c>
      <c r="J2516" s="50">
        <v>64600</v>
      </c>
      <c r="K2516" s="50">
        <v>8620</v>
      </c>
      <c r="L2516" s="53">
        <v>8340</v>
      </c>
      <c r="M2516" s="63">
        <f t="shared" si="292"/>
        <v>7.1428571428571425E-2</v>
      </c>
      <c r="N2516" s="42" t="str">
        <f>IFERROR(VLOOKUP(C2516, マスタ!$E$2:$G$33, 3, TRUE), "")</f>
        <v>商業</v>
      </c>
      <c r="O2516" s="15" t="str">
        <f>IF(F2516 = "", "", TEXT( WORKDAY(TEXT(LEFT(F2516, FIND("(", F2516) - 1), "yyyy/mm/dd"), 1, マスタ!$A$2:$A$106), "yyyymmdd"))</f>
        <v>20171024</v>
      </c>
      <c r="P2516" s="16">
        <v>43032</v>
      </c>
      <c r="Q2516" s="56">
        <v>8680</v>
      </c>
      <c r="R2516" s="56">
        <v>8910</v>
      </c>
      <c r="S2516" s="56">
        <v>8640</v>
      </c>
      <c r="T2516" s="15" t="str">
        <f t="shared" si="293"/>
        <v>有</v>
      </c>
      <c r="U2516" s="15" t="str">
        <f t="shared" si="294"/>
        <v>無</v>
      </c>
      <c r="V2516" s="67">
        <f t="shared" si="295"/>
        <v>9.302325581395321E-3</v>
      </c>
      <c r="W2516" s="17" t="s">
        <v>967</v>
      </c>
      <c r="X2516" s="46">
        <v>30</v>
      </c>
      <c r="Y2516" s="71">
        <f t="shared" si="296"/>
        <v>3.4883720930232558</v>
      </c>
      <c r="Z2516" s="72">
        <v>8680</v>
      </c>
      <c r="AA2516" s="72">
        <v>8700</v>
      </c>
      <c r="AB2516" s="72">
        <v>8640</v>
      </c>
      <c r="AC2516" s="72">
        <v>8660</v>
      </c>
      <c r="AD2516" s="72">
        <v>4200</v>
      </c>
      <c r="AE2516" s="72">
        <v>8660</v>
      </c>
      <c r="AF2516" s="72">
        <v>8700</v>
      </c>
      <c r="AG2516" s="72">
        <v>8660</v>
      </c>
      <c r="AH2516" s="72">
        <v>8700</v>
      </c>
      <c r="AI2516" s="72">
        <v>1100</v>
      </c>
      <c r="AJ2516" s="72">
        <v>8690</v>
      </c>
      <c r="AK2516" s="72">
        <v>8690</v>
      </c>
      <c r="AL2516" s="72">
        <v>8670</v>
      </c>
      <c r="AM2516" s="72">
        <v>8670</v>
      </c>
      <c r="AN2516" s="72">
        <v>1000</v>
      </c>
      <c r="AO2516" s="72">
        <v>8680</v>
      </c>
      <c r="AP2516" s="72">
        <v>8720</v>
      </c>
      <c r="AQ2516" s="72">
        <v>8680</v>
      </c>
      <c r="AR2516" s="72">
        <v>8720</v>
      </c>
      <c r="AS2516" s="72">
        <v>1500</v>
      </c>
      <c r="AT2516" s="72">
        <v>8710</v>
      </c>
      <c r="AU2516" s="72">
        <v>8710</v>
      </c>
      <c r="AV2516" s="72">
        <v>8710</v>
      </c>
      <c r="AW2516" s="72">
        <v>8710</v>
      </c>
      <c r="AX2516" s="72">
        <v>700</v>
      </c>
      <c r="AY2516" s="72">
        <v>8720</v>
      </c>
      <c r="AZ2516" s="72">
        <v>8730</v>
      </c>
      <c r="BA2516" s="72">
        <v>8720</v>
      </c>
      <c r="BB2516" s="72">
        <v>8730</v>
      </c>
      <c r="BC2516" s="72">
        <v>1100</v>
      </c>
    </row>
    <row r="2517" spans="1:55" s="72" customFormat="1" ht="15">
      <c r="A2517" s="15" t="s">
        <v>18</v>
      </c>
      <c r="B2517" s="30">
        <v>42</v>
      </c>
      <c r="C2517" s="30">
        <v>3321</v>
      </c>
      <c r="D2517" s="10" t="s">
        <v>1213</v>
      </c>
      <c r="E2517" s="15" t="s">
        <v>20</v>
      </c>
      <c r="F2517" s="15" t="s">
        <v>1331</v>
      </c>
      <c r="G2517" s="50">
        <v>1677</v>
      </c>
      <c r="H2517" s="50">
        <v>67</v>
      </c>
      <c r="I2517" s="58">
        <v>4.1599999999999998E-2</v>
      </c>
      <c r="J2517" s="50">
        <v>293500</v>
      </c>
      <c r="K2517" s="50">
        <v>1677</v>
      </c>
      <c r="L2517" s="53">
        <v>1615</v>
      </c>
      <c r="M2517" s="63">
        <f t="shared" si="292"/>
        <v>0</v>
      </c>
      <c r="N2517" s="42" t="str">
        <f>IFERROR(VLOOKUP(C2517, マスタ!$E$2:$G$33, 3, TRUE), "")</f>
        <v>繊維製品</v>
      </c>
      <c r="O2517" s="15" t="str">
        <f>IF(F2517 = "", "", TEXT( WORKDAY(TEXT(LEFT(F2517, FIND("(", F2517) - 1), "yyyy/mm/dd"), 1, マスタ!$A$2:$A$106), "yyyymmdd"))</f>
        <v>20171024</v>
      </c>
      <c r="P2517" s="16">
        <v>43032</v>
      </c>
      <c r="Q2517" s="56">
        <v>1661</v>
      </c>
      <c r="R2517" s="56">
        <v>1710</v>
      </c>
      <c r="S2517" s="56">
        <v>1622</v>
      </c>
      <c r="T2517" s="15" t="str">
        <f t="shared" si="293"/>
        <v>有</v>
      </c>
      <c r="U2517" s="15" t="str">
        <f t="shared" si="294"/>
        <v>有</v>
      </c>
      <c r="V2517" s="67">
        <f t="shared" si="295"/>
        <v>-9.5408467501491012E-3</v>
      </c>
      <c r="W2517" s="17" t="s">
        <v>966</v>
      </c>
      <c r="X2517" s="46">
        <v>-16</v>
      </c>
      <c r="Y2517" s="71">
        <f t="shared" si="296"/>
        <v>-9.5408467501490755</v>
      </c>
      <c r="Z2517" s="72">
        <v>1661</v>
      </c>
      <c r="AA2517" s="72">
        <v>1665</v>
      </c>
      <c r="AB2517" s="72">
        <v>1646</v>
      </c>
      <c r="AC2517" s="72">
        <v>1656</v>
      </c>
      <c r="AD2517" s="72">
        <v>17600</v>
      </c>
      <c r="AE2517" s="72">
        <v>1656</v>
      </c>
      <c r="AF2517" s="72">
        <v>1656</v>
      </c>
      <c r="AG2517" s="72">
        <v>1637</v>
      </c>
      <c r="AH2517" s="72">
        <v>1638</v>
      </c>
      <c r="AI2517" s="72">
        <v>8500</v>
      </c>
      <c r="AJ2517" s="72">
        <v>1638</v>
      </c>
      <c r="AK2517" s="72">
        <v>1647</v>
      </c>
      <c r="AL2517" s="72">
        <v>1637</v>
      </c>
      <c r="AM2517" s="72">
        <v>1640</v>
      </c>
      <c r="AN2517" s="72">
        <v>6500</v>
      </c>
      <c r="AO2517" s="72">
        <v>1643</v>
      </c>
      <c r="AP2517" s="72">
        <v>1662</v>
      </c>
      <c r="AQ2517" s="72">
        <v>1643</v>
      </c>
      <c r="AR2517" s="72">
        <v>1656</v>
      </c>
      <c r="AS2517" s="72">
        <v>8700</v>
      </c>
      <c r="AT2517" s="72">
        <v>1653</v>
      </c>
      <c r="AU2517" s="72">
        <v>1669</v>
      </c>
      <c r="AV2517" s="72">
        <v>1653</v>
      </c>
      <c r="AW2517" s="72">
        <v>1669</v>
      </c>
      <c r="AX2517" s="72">
        <v>4000</v>
      </c>
      <c r="AY2517" s="72">
        <v>1669</v>
      </c>
      <c r="AZ2517" s="72">
        <v>1674</v>
      </c>
      <c r="BA2517" s="72">
        <v>1666</v>
      </c>
      <c r="BB2517" s="72">
        <v>1672</v>
      </c>
      <c r="BC2517" s="72">
        <v>6200</v>
      </c>
    </row>
    <row r="2518" spans="1:55" s="72" customFormat="1" ht="15">
      <c r="A2518" s="15" t="s">
        <v>18</v>
      </c>
      <c r="B2518" s="30">
        <v>43</v>
      </c>
      <c r="C2518" s="30">
        <v>6157</v>
      </c>
      <c r="D2518" s="10" t="s">
        <v>1336</v>
      </c>
      <c r="E2518" s="15" t="s">
        <v>20</v>
      </c>
      <c r="F2518" s="15" t="s">
        <v>1331</v>
      </c>
      <c r="G2518" s="50">
        <v>2196</v>
      </c>
      <c r="H2518" s="50">
        <v>87</v>
      </c>
      <c r="I2518" s="58">
        <v>4.1300000000000003E-2</v>
      </c>
      <c r="J2518" s="50">
        <v>92500</v>
      </c>
      <c r="K2518" s="50">
        <v>2197</v>
      </c>
      <c r="L2518" s="53">
        <v>2144</v>
      </c>
      <c r="M2518" s="63">
        <f t="shared" si="292"/>
        <v>1.8867924528301886E-2</v>
      </c>
      <c r="N2518" s="42" t="str">
        <f>IFERROR(VLOOKUP(C2518, マスタ!$E$2:$G$33, 3, TRUE), "")</f>
        <v>機械</v>
      </c>
      <c r="O2518" s="15" t="str">
        <f>IF(F2518 = "", "", TEXT( WORKDAY(TEXT(LEFT(F2518, FIND("(", F2518) - 1), "yyyy/mm/dd"), 1, マスタ!$A$2:$A$106), "yyyymmdd"))</f>
        <v>20171024</v>
      </c>
      <c r="P2518" s="16">
        <v>43032</v>
      </c>
      <c r="Q2518" s="56">
        <v>2204</v>
      </c>
      <c r="R2518" s="56">
        <v>2222</v>
      </c>
      <c r="S2518" s="56">
        <v>2161</v>
      </c>
      <c r="T2518" s="15" t="str">
        <f t="shared" si="293"/>
        <v>無</v>
      </c>
      <c r="U2518" s="15" t="str">
        <f t="shared" si="294"/>
        <v>有</v>
      </c>
      <c r="V2518" s="67">
        <f t="shared" si="295"/>
        <v>3.6429872495447047E-3</v>
      </c>
      <c r="W2518" s="17" t="s">
        <v>967</v>
      </c>
      <c r="X2518" s="46">
        <v>1</v>
      </c>
      <c r="Y2518" s="71">
        <f t="shared" si="296"/>
        <v>0.45537340619307831</v>
      </c>
      <c r="Z2518" s="72">
        <v>2204</v>
      </c>
      <c r="AA2518" s="72">
        <v>2213</v>
      </c>
      <c r="AB2518" s="72">
        <v>2202</v>
      </c>
      <c r="AC2518" s="72">
        <v>2213</v>
      </c>
      <c r="AD2518" s="72">
        <v>13200</v>
      </c>
      <c r="AE2518" s="72">
        <v>2218</v>
      </c>
      <c r="AF2518" s="72">
        <v>2222</v>
      </c>
      <c r="AG2518" s="72">
        <v>2218</v>
      </c>
      <c r="AH2518" s="72">
        <v>2219</v>
      </c>
      <c r="AI2518" s="72">
        <v>2900</v>
      </c>
      <c r="AJ2518" s="72">
        <v>2207</v>
      </c>
      <c r="AK2518" s="72">
        <v>2220</v>
      </c>
      <c r="AL2518" s="72">
        <v>2205</v>
      </c>
      <c r="AM2518" s="72">
        <v>2208</v>
      </c>
      <c r="AN2518" s="72">
        <v>5000</v>
      </c>
      <c r="AO2518" s="72">
        <v>2207</v>
      </c>
      <c r="AP2518" s="72">
        <v>2220</v>
      </c>
      <c r="AQ2518" s="72">
        <v>2207</v>
      </c>
      <c r="AR2518" s="72">
        <v>2220</v>
      </c>
      <c r="AS2518" s="72">
        <v>1100</v>
      </c>
      <c r="AT2518" s="72">
        <v>2214</v>
      </c>
      <c r="AU2518" s="72">
        <v>2214</v>
      </c>
      <c r="AV2518" s="72">
        <v>2205</v>
      </c>
      <c r="AW2518" s="72">
        <v>2205</v>
      </c>
      <c r="AX2518" s="72">
        <v>1100</v>
      </c>
      <c r="AY2518" s="72">
        <v>2205</v>
      </c>
      <c r="AZ2518" s="72">
        <v>2205</v>
      </c>
      <c r="BA2518" s="72">
        <v>2202</v>
      </c>
      <c r="BB2518" s="72">
        <v>2202</v>
      </c>
      <c r="BC2518" s="72">
        <v>1200</v>
      </c>
    </row>
    <row r="2519" spans="1:55" s="72" customFormat="1" ht="15">
      <c r="A2519" s="15" t="s">
        <v>18</v>
      </c>
      <c r="B2519" s="30">
        <v>44</v>
      </c>
      <c r="C2519" s="30">
        <v>3221</v>
      </c>
      <c r="D2519" s="10" t="s">
        <v>247</v>
      </c>
      <c r="E2519" s="15" t="s">
        <v>20</v>
      </c>
      <c r="F2519" s="15" t="s">
        <v>1331</v>
      </c>
      <c r="G2519" s="50">
        <v>2613</v>
      </c>
      <c r="H2519" s="50">
        <v>103</v>
      </c>
      <c r="I2519" s="58">
        <v>4.1000000000000002E-2</v>
      </c>
      <c r="J2519" s="50">
        <v>56300</v>
      </c>
      <c r="K2519" s="50">
        <v>2624</v>
      </c>
      <c r="L2519" s="53">
        <v>2533</v>
      </c>
      <c r="M2519" s="63">
        <f t="shared" si="292"/>
        <v>0.12087912087912088</v>
      </c>
      <c r="N2519" s="42" t="str">
        <f>IFERROR(VLOOKUP(C2519, マスタ!$E$2:$G$33, 3, TRUE), "")</f>
        <v>繊維製品</v>
      </c>
      <c r="O2519" s="15" t="str">
        <f>IF(F2519 = "", "", TEXT( WORKDAY(TEXT(LEFT(F2519, FIND("(", F2519) - 1), "yyyy/mm/dd"), 1, マスタ!$A$2:$A$106), "yyyymmdd"))</f>
        <v>20171024</v>
      </c>
      <c r="P2519" s="16">
        <v>43032</v>
      </c>
      <c r="Q2519" s="56">
        <v>2652</v>
      </c>
      <c r="R2519" s="56">
        <v>2819</v>
      </c>
      <c r="S2519" s="56">
        <v>2652</v>
      </c>
      <c r="T2519" s="15" t="str">
        <f t="shared" si="293"/>
        <v>有</v>
      </c>
      <c r="U2519" s="15" t="str">
        <f t="shared" si="294"/>
        <v>無</v>
      </c>
      <c r="V2519" s="67">
        <f t="shared" si="295"/>
        <v>1.4925373134328401E-2</v>
      </c>
      <c r="W2519" s="17" t="s">
        <v>968</v>
      </c>
      <c r="X2519" s="46">
        <v>52</v>
      </c>
      <c r="Y2519" s="71">
        <f t="shared" si="296"/>
        <v>19.900497512437809</v>
      </c>
      <c r="Z2519" s="72">
        <v>2652</v>
      </c>
      <c r="AA2519" s="72">
        <v>2716</v>
      </c>
      <c r="AB2519" s="72">
        <v>2652</v>
      </c>
      <c r="AC2519" s="72">
        <v>2682</v>
      </c>
      <c r="AD2519" s="72">
        <v>9300</v>
      </c>
      <c r="AE2519" s="72">
        <v>2679</v>
      </c>
      <c r="AF2519" s="72">
        <v>2743</v>
      </c>
      <c r="AG2519" s="72">
        <v>2679</v>
      </c>
      <c r="AH2519" s="72">
        <v>2705</v>
      </c>
      <c r="AI2519" s="72">
        <v>14300</v>
      </c>
      <c r="AJ2519" s="72">
        <v>2713</v>
      </c>
      <c r="AK2519" s="72">
        <v>2731</v>
      </c>
      <c r="AL2519" s="72">
        <v>2713</v>
      </c>
      <c r="AM2519" s="72">
        <v>2730</v>
      </c>
      <c r="AN2519" s="72">
        <v>2300</v>
      </c>
      <c r="AO2519" s="72">
        <v>2730</v>
      </c>
      <c r="AP2519" s="72">
        <v>2770</v>
      </c>
      <c r="AQ2519" s="72">
        <v>2730</v>
      </c>
      <c r="AR2519" s="72">
        <v>2764</v>
      </c>
      <c r="AS2519" s="72">
        <v>7700</v>
      </c>
      <c r="AT2519" s="72">
        <v>2759</v>
      </c>
      <c r="AU2519" s="72">
        <v>2761</v>
      </c>
      <c r="AV2519" s="72">
        <v>2734</v>
      </c>
      <c r="AW2519" s="72">
        <v>2734</v>
      </c>
      <c r="AX2519" s="72">
        <v>4300</v>
      </c>
      <c r="AY2519" s="72">
        <v>2735</v>
      </c>
      <c r="AZ2519" s="72">
        <v>2750</v>
      </c>
      <c r="BA2519" s="72">
        <v>2721</v>
      </c>
      <c r="BB2519" s="72">
        <v>2746</v>
      </c>
      <c r="BC2519" s="72">
        <v>2700</v>
      </c>
    </row>
    <row r="2520" spans="1:55" s="72" customFormat="1" ht="15">
      <c r="A2520" s="15" t="s">
        <v>18</v>
      </c>
      <c r="B2520" s="30">
        <v>45</v>
      </c>
      <c r="C2520" s="30">
        <v>4633</v>
      </c>
      <c r="D2520" s="10" t="s">
        <v>292</v>
      </c>
      <c r="E2520" s="15" t="s">
        <v>20</v>
      </c>
      <c r="F2520" s="15" t="s">
        <v>1331</v>
      </c>
      <c r="G2520" s="50">
        <v>2131</v>
      </c>
      <c r="H2520" s="50">
        <v>84</v>
      </c>
      <c r="I2520" s="58">
        <v>4.1000000000000002E-2</v>
      </c>
      <c r="J2520" s="50">
        <v>159800</v>
      </c>
      <c r="K2520" s="50">
        <v>2134</v>
      </c>
      <c r="L2520" s="53">
        <v>2065</v>
      </c>
      <c r="M2520" s="63">
        <f t="shared" si="292"/>
        <v>4.3478260869565216E-2</v>
      </c>
      <c r="N2520" s="42" t="str">
        <f>IFERROR(VLOOKUP(C2520, マスタ!$E$2:$G$33, 3, TRUE), "")</f>
        <v>化学・医薬品</v>
      </c>
      <c r="O2520" s="15" t="str">
        <f>IF(F2520 = "", "", TEXT( WORKDAY(TEXT(LEFT(F2520, FIND("(", F2520) - 1), "yyyy/mm/dd"), 1, マスタ!$A$2:$A$106), "yyyymmdd"))</f>
        <v>20171024</v>
      </c>
      <c r="P2520" s="16">
        <v>43032</v>
      </c>
      <c r="Q2520" s="56">
        <v>2135</v>
      </c>
      <c r="R2520" s="56">
        <v>2168</v>
      </c>
      <c r="S2520" s="56">
        <v>2131</v>
      </c>
      <c r="T2520" s="15" t="str">
        <f t="shared" si="293"/>
        <v>有</v>
      </c>
      <c r="U2520" s="15" t="str">
        <f t="shared" si="294"/>
        <v>無</v>
      </c>
      <c r="V2520" s="67">
        <f t="shared" si="295"/>
        <v>1.8770530267480101E-3</v>
      </c>
      <c r="W2520" s="17" t="s">
        <v>967</v>
      </c>
      <c r="X2520" s="46">
        <v>6</v>
      </c>
      <c r="Y2520" s="71">
        <f t="shared" si="296"/>
        <v>2.8155795401220085</v>
      </c>
      <c r="Z2520" s="72">
        <v>2135</v>
      </c>
      <c r="AA2520" s="72">
        <v>2153</v>
      </c>
      <c r="AB2520" s="72">
        <v>2135</v>
      </c>
      <c r="AC2520" s="72">
        <v>2150</v>
      </c>
      <c r="AD2520" s="72">
        <v>13900</v>
      </c>
      <c r="AE2520" s="72">
        <v>2150</v>
      </c>
      <c r="AF2520" s="72">
        <v>2150</v>
      </c>
      <c r="AG2520" s="72">
        <v>2146</v>
      </c>
      <c r="AH2520" s="72">
        <v>2146</v>
      </c>
      <c r="AI2520" s="72">
        <v>1400</v>
      </c>
      <c r="AJ2520" s="72">
        <v>2146</v>
      </c>
      <c r="AK2520" s="72">
        <v>2146</v>
      </c>
      <c r="AL2520" s="72">
        <v>2132</v>
      </c>
      <c r="AM2520" s="72">
        <v>2133</v>
      </c>
      <c r="AN2520" s="72">
        <v>6200</v>
      </c>
      <c r="AO2520" s="72">
        <v>2133</v>
      </c>
      <c r="AP2520" s="72">
        <v>2136</v>
      </c>
      <c r="AQ2520" s="72">
        <v>2131</v>
      </c>
      <c r="AR2520" s="72">
        <v>2136</v>
      </c>
      <c r="AS2520" s="72">
        <v>2300</v>
      </c>
      <c r="AT2520" s="72">
        <v>2139</v>
      </c>
      <c r="AU2520" s="72">
        <v>2141</v>
      </c>
      <c r="AV2520" s="72">
        <v>2139</v>
      </c>
      <c r="AW2520" s="72">
        <v>2141</v>
      </c>
      <c r="AX2520" s="72">
        <v>1500</v>
      </c>
      <c r="AY2520" s="72">
        <v>2140</v>
      </c>
      <c r="AZ2520" s="72">
        <v>2145</v>
      </c>
      <c r="BA2520" s="72">
        <v>2140</v>
      </c>
      <c r="BB2520" s="72">
        <v>2145</v>
      </c>
      <c r="BC2520" s="72">
        <v>1700</v>
      </c>
    </row>
    <row r="2521" spans="1:55" s="72" customFormat="1" ht="15">
      <c r="A2521" s="15" t="s">
        <v>18</v>
      </c>
      <c r="B2521" s="30">
        <v>46</v>
      </c>
      <c r="C2521" s="30">
        <v>2922</v>
      </c>
      <c r="D2521" s="10" t="s">
        <v>1337</v>
      </c>
      <c r="E2521" s="15" t="s">
        <v>20</v>
      </c>
      <c r="F2521" s="15" t="s">
        <v>1331</v>
      </c>
      <c r="G2521" s="50">
        <v>2055</v>
      </c>
      <c r="H2521" s="50">
        <v>81</v>
      </c>
      <c r="I2521" s="58">
        <v>4.1000000000000002E-2</v>
      </c>
      <c r="J2521" s="50">
        <v>52800</v>
      </c>
      <c r="K2521" s="50">
        <v>2075</v>
      </c>
      <c r="L2521" s="53">
        <v>2003</v>
      </c>
      <c r="M2521" s="63">
        <f t="shared" si="292"/>
        <v>0.27777777777777779</v>
      </c>
      <c r="N2521" s="42" t="str">
        <f>IFERROR(VLOOKUP(C2521, マスタ!$E$2:$G$33, 3, TRUE), "")</f>
        <v>食品</v>
      </c>
      <c r="O2521" s="15" t="str">
        <f>IF(F2521 = "", "", TEXT( WORKDAY(TEXT(LEFT(F2521, FIND("(", F2521) - 1), "yyyy/mm/dd"), 1, マスタ!$A$2:$A$106), "yyyymmdd"))</f>
        <v>20171024</v>
      </c>
      <c r="P2521" s="16">
        <v>43032</v>
      </c>
      <c r="Q2521" s="56">
        <v>2045</v>
      </c>
      <c r="R2521" s="56">
        <v>2064</v>
      </c>
      <c r="S2521" s="56">
        <v>2035</v>
      </c>
      <c r="T2521" s="15" t="str">
        <f t="shared" si="293"/>
        <v>無</v>
      </c>
      <c r="U2521" s="15" t="str">
        <f t="shared" si="294"/>
        <v>無</v>
      </c>
      <c r="V2521" s="67">
        <f t="shared" si="295"/>
        <v>-4.8661800486617945E-3</v>
      </c>
      <c r="W2521" s="17" t="s">
        <v>967</v>
      </c>
      <c r="X2521" s="46">
        <v>17</v>
      </c>
      <c r="Y2521" s="71">
        <f t="shared" si="296"/>
        <v>8.2725060827250605</v>
      </c>
      <c r="Z2521" s="72">
        <v>2045</v>
      </c>
      <c r="AA2521" s="72">
        <v>2055</v>
      </c>
      <c r="AB2521" s="72">
        <v>2045</v>
      </c>
      <c r="AC2521" s="72">
        <v>2055</v>
      </c>
      <c r="AD2521" s="72">
        <v>2700</v>
      </c>
      <c r="AE2521" s="72">
        <v>2060</v>
      </c>
      <c r="AF2521" s="72">
        <v>2060</v>
      </c>
      <c r="AG2521" s="72">
        <v>2060</v>
      </c>
      <c r="AH2521" s="72">
        <v>2060</v>
      </c>
      <c r="AI2521" s="72">
        <v>1100</v>
      </c>
      <c r="AJ2521" s="72">
        <v>2062</v>
      </c>
      <c r="AK2521" s="72">
        <v>2062</v>
      </c>
      <c r="AL2521" s="72">
        <v>2059</v>
      </c>
      <c r="AM2521" s="72">
        <v>2059</v>
      </c>
      <c r="AN2521" s="72">
        <v>200</v>
      </c>
      <c r="AO2521" s="72">
        <v>2062</v>
      </c>
      <c r="AP2521" s="72">
        <v>2064</v>
      </c>
      <c r="AQ2521" s="72">
        <v>2060</v>
      </c>
      <c r="AR2521" s="72">
        <v>2061</v>
      </c>
      <c r="AS2521" s="72">
        <v>1100</v>
      </c>
      <c r="AT2521" s="72">
        <v>2062</v>
      </c>
      <c r="AU2521" s="72">
        <v>2062</v>
      </c>
      <c r="AV2521" s="72">
        <v>2062</v>
      </c>
      <c r="AW2521" s="72">
        <v>2062</v>
      </c>
      <c r="AX2521" s="72">
        <v>300</v>
      </c>
      <c r="AY2521" s="72">
        <v>2064</v>
      </c>
      <c r="AZ2521" s="72">
        <v>2064</v>
      </c>
      <c r="BA2521" s="72">
        <v>2064</v>
      </c>
      <c r="BB2521" s="72">
        <v>2064</v>
      </c>
      <c r="BC2521" s="72">
        <v>100</v>
      </c>
    </row>
    <row r="2522" spans="1:55" s="72" customFormat="1" ht="15">
      <c r="A2522" s="15" t="s">
        <v>18</v>
      </c>
      <c r="B2522" s="30">
        <v>47</v>
      </c>
      <c r="C2522" s="30">
        <v>3655</v>
      </c>
      <c r="D2522" s="10" t="s">
        <v>650</v>
      </c>
      <c r="E2522" s="15" t="s">
        <v>20</v>
      </c>
      <c r="F2522" s="15" t="s">
        <v>1331</v>
      </c>
      <c r="G2522" s="50">
        <v>1256</v>
      </c>
      <c r="H2522" s="50">
        <v>49</v>
      </c>
      <c r="I2522" s="58">
        <v>4.0599999999999997E-2</v>
      </c>
      <c r="J2522" s="50">
        <v>256200</v>
      </c>
      <c r="K2522" s="50">
        <v>1260</v>
      </c>
      <c r="L2522" s="53">
        <v>1206</v>
      </c>
      <c r="M2522" s="63">
        <f t="shared" si="292"/>
        <v>7.407407407407407E-2</v>
      </c>
      <c r="N2522" s="42" t="str">
        <f>IFERROR(VLOOKUP(C2522, マスタ!$E$2:$G$33, 3, TRUE), "")</f>
        <v>36</v>
      </c>
      <c r="O2522" s="15" t="str">
        <f>IF(F2522 = "", "", TEXT( WORKDAY(TEXT(LEFT(F2522, FIND("(", F2522) - 1), "yyyy/mm/dd"), 1, マスタ!$A$2:$A$106), "yyyymmdd"))</f>
        <v>20171024</v>
      </c>
      <c r="P2522" s="16">
        <v>43032</v>
      </c>
      <c r="Q2522" s="56">
        <v>1260</v>
      </c>
      <c r="R2522" s="56">
        <v>1296</v>
      </c>
      <c r="S2522" s="56">
        <v>1236</v>
      </c>
      <c r="T2522" s="15" t="str">
        <f t="shared" si="293"/>
        <v>有</v>
      </c>
      <c r="U2522" s="15" t="str">
        <f t="shared" si="294"/>
        <v>有</v>
      </c>
      <c r="V2522" s="67">
        <f t="shared" si="295"/>
        <v>3.1847133757962887E-3</v>
      </c>
      <c r="W2522" s="17" t="s">
        <v>966</v>
      </c>
      <c r="X2522" s="46">
        <v>-12</v>
      </c>
      <c r="Y2522" s="71">
        <f t="shared" si="296"/>
        <v>-9.5541401273885338</v>
      </c>
      <c r="Z2522" s="72">
        <v>1260</v>
      </c>
      <c r="AA2522" s="72">
        <v>1260</v>
      </c>
      <c r="AB2522" s="72">
        <v>1243</v>
      </c>
      <c r="AC2522" s="72">
        <v>1249</v>
      </c>
      <c r="AD2522" s="72">
        <v>22600</v>
      </c>
      <c r="AE2522" s="72">
        <v>1250</v>
      </c>
      <c r="AF2522" s="72">
        <v>1250</v>
      </c>
      <c r="AG2522" s="72">
        <v>1239</v>
      </c>
      <c r="AH2522" s="72">
        <v>1239</v>
      </c>
      <c r="AI2522" s="72">
        <v>8300</v>
      </c>
      <c r="AJ2522" s="72">
        <v>1239</v>
      </c>
      <c r="AK2522" s="72">
        <v>1241</v>
      </c>
      <c r="AL2522" s="72">
        <v>1236</v>
      </c>
      <c r="AM2522" s="72">
        <v>1238</v>
      </c>
      <c r="AN2522" s="72">
        <v>2900</v>
      </c>
      <c r="AO2522" s="72">
        <v>1238</v>
      </c>
      <c r="AP2522" s="72">
        <v>1241</v>
      </c>
      <c r="AQ2522" s="72">
        <v>1236</v>
      </c>
      <c r="AR2522" s="72">
        <v>1239</v>
      </c>
      <c r="AS2522" s="72">
        <v>2700</v>
      </c>
      <c r="AT2522" s="72">
        <v>1240</v>
      </c>
      <c r="AU2522" s="72">
        <v>1249</v>
      </c>
      <c r="AV2522" s="72">
        <v>1240</v>
      </c>
      <c r="AW2522" s="72">
        <v>1249</v>
      </c>
      <c r="AX2522" s="72">
        <v>2400</v>
      </c>
      <c r="AY2522" s="72">
        <v>1248</v>
      </c>
      <c r="AZ2522" s="72">
        <v>1248</v>
      </c>
      <c r="BA2522" s="72">
        <v>1245</v>
      </c>
      <c r="BB2522" s="72">
        <v>1246</v>
      </c>
      <c r="BC2522" s="72">
        <v>1800</v>
      </c>
    </row>
    <row r="2523" spans="1:55" s="72" customFormat="1" ht="15">
      <c r="A2523" s="15" t="s">
        <v>18</v>
      </c>
      <c r="B2523" s="30">
        <v>50</v>
      </c>
      <c r="C2523" s="30">
        <v>4208</v>
      </c>
      <c r="D2523" s="10" t="s">
        <v>1338</v>
      </c>
      <c r="E2523" s="15" t="s">
        <v>20</v>
      </c>
      <c r="F2523" s="15" t="s">
        <v>1331</v>
      </c>
      <c r="G2523" s="50">
        <v>3380</v>
      </c>
      <c r="H2523" s="50">
        <v>130</v>
      </c>
      <c r="I2523" s="58">
        <v>0.04</v>
      </c>
      <c r="J2523" s="50">
        <v>1216700</v>
      </c>
      <c r="K2523" s="50">
        <v>3385</v>
      </c>
      <c r="L2523" s="53">
        <v>3275</v>
      </c>
      <c r="M2523" s="63">
        <f t="shared" si="292"/>
        <v>4.5454545454545456E-2</v>
      </c>
      <c r="N2523" s="42" t="str">
        <f>IFERROR(VLOOKUP(C2523, マスタ!$E$2:$G$33, 3, TRUE), "")</f>
        <v>化学・医薬品</v>
      </c>
      <c r="O2523" s="15" t="str">
        <f>IF(F2523 = "", "", TEXT( WORKDAY(TEXT(LEFT(F2523, FIND("(", F2523) - 1), "yyyy/mm/dd"), 1, マスタ!$A$2:$A$106), "yyyymmdd"))</f>
        <v>20171024</v>
      </c>
      <c r="P2523" s="16">
        <v>43032</v>
      </c>
      <c r="Q2523" s="56">
        <v>3355</v>
      </c>
      <c r="R2523" s="56">
        <v>3380</v>
      </c>
      <c r="S2523" s="56">
        <v>3340</v>
      </c>
      <c r="T2523" s="15" t="str">
        <f t="shared" si="293"/>
        <v>無</v>
      </c>
      <c r="U2523" s="15" t="str">
        <f t="shared" si="294"/>
        <v>無</v>
      </c>
      <c r="V2523" s="67">
        <f t="shared" si="295"/>
        <v>-7.3964497041419941E-3</v>
      </c>
      <c r="W2523" s="17" t="s">
        <v>969</v>
      </c>
      <c r="X2523" s="46">
        <v>-5</v>
      </c>
      <c r="Y2523" s="71">
        <f t="shared" si="296"/>
        <v>-1.4792899408284024</v>
      </c>
      <c r="Z2523" s="72">
        <v>3355</v>
      </c>
      <c r="AA2523" s="72">
        <v>3365</v>
      </c>
      <c r="AB2523" s="72">
        <v>3345</v>
      </c>
      <c r="AC2523" s="72">
        <v>3365</v>
      </c>
      <c r="AD2523" s="72">
        <v>39300</v>
      </c>
      <c r="AE2523" s="72">
        <v>3365</v>
      </c>
      <c r="AF2523" s="72">
        <v>3365</v>
      </c>
      <c r="AG2523" s="72">
        <v>3350</v>
      </c>
      <c r="AH2523" s="72">
        <v>3355</v>
      </c>
      <c r="AI2523" s="72">
        <v>10900</v>
      </c>
      <c r="AJ2523" s="72">
        <v>3355</v>
      </c>
      <c r="AK2523" s="72">
        <v>3355</v>
      </c>
      <c r="AL2523" s="72">
        <v>3340</v>
      </c>
      <c r="AM2523" s="72">
        <v>3340</v>
      </c>
      <c r="AN2523" s="72">
        <v>12900</v>
      </c>
      <c r="AO2523" s="72">
        <v>3340</v>
      </c>
      <c r="AP2523" s="72">
        <v>3350</v>
      </c>
      <c r="AQ2523" s="72">
        <v>3340</v>
      </c>
      <c r="AR2523" s="72">
        <v>3350</v>
      </c>
      <c r="AS2523" s="72">
        <v>10500</v>
      </c>
      <c r="AT2523" s="72">
        <v>3345</v>
      </c>
      <c r="AU2523" s="72">
        <v>3350</v>
      </c>
      <c r="AV2523" s="72">
        <v>3340</v>
      </c>
      <c r="AW2523" s="72">
        <v>3350</v>
      </c>
      <c r="AX2523" s="72">
        <v>6000</v>
      </c>
      <c r="AY2523" s="72">
        <v>3350</v>
      </c>
      <c r="AZ2523" s="72">
        <v>3350</v>
      </c>
      <c r="BA2523" s="72">
        <v>3345</v>
      </c>
      <c r="BB2523" s="72">
        <v>3345</v>
      </c>
      <c r="BC2523" s="72">
        <v>5200</v>
      </c>
    </row>
    <row r="2524" spans="1:55" s="72" customFormat="1" ht="27">
      <c r="A2524" s="15" t="s">
        <v>18</v>
      </c>
      <c r="B2524" s="30">
        <v>1</v>
      </c>
      <c r="C2524" s="30">
        <v>2930</v>
      </c>
      <c r="D2524" s="10" t="s">
        <v>239</v>
      </c>
      <c r="E2524" s="15" t="s">
        <v>20</v>
      </c>
      <c r="F2524" s="15" t="s">
        <v>1339</v>
      </c>
      <c r="G2524" s="50">
        <v>1569</v>
      </c>
      <c r="H2524" s="50">
        <v>269</v>
      </c>
      <c r="I2524" s="58">
        <v>0.2069</v>
      </c>
      <c r="J2524" s="50">
        <v>3175400</v>
      </c>
      <c r="K2524" s="50">
        <v>1580</v>
      </c>
      <c r="L2524" s="53">
        <v>1310</v>
      </c>
      <c r="M2524" s="63">
        <f t="shared" si="292"/>
        <v>4.0740740740740744E-2</v>
      </c>
      <c r="N2524" s="42" t="str">
        <f>IFERROR(VLOOKUP(C2524, マスタ!$E$2:$G$33, 3, TRUE), "")</f>
        <v>食品</v>
      </c>
      <c r="O2524" s="15" t="str">
        <f>IF(F2524 = "", "", TEXT( WORKDAY(TEXT(LEFT(F2524, FIND("(", F2524) - 1), "yyyy/mm/dd"), 1, マスタ!$A$2:$A$106), "yyyymmdd"))</f>
        <v>20171025</v>
      </c>
      <c r="P2524" s="16">
        <v>43033</v>
      </c>
      <c r="Q2524" s="56">
        <v>1660</v>
      </c>
      <c r="R2524" s="56">
        <v>1950</v>
      </c>
      <c r="S2524" s="56">
        <v>1655</v>
      </c>
      <c r="T2524" s="15" t="str">
        <f t="shared" si="293"/>
        <v>有</v>
      </c>
      <c r="U2524" s="15" t="str">
        <f t="shared" si="294"/>
        <v>無</v>
      </c>
      <c r="V2524" s="67">
        <f t="shared" si="295"/>
        <v>5.7998725302740528E-2</v>
      </c>
      <c r="W2524" s="17" t="s">
        <v>968</v>
      </c>
      <c r="X2524" s="46">
        <v>31</v>
      </c>
      <c r="Y2524" s="71">
        <f t="shared" si="296"/>
        <v>19.757807520713833</v>
      </c>
      <c r="AD2524" s="72">
        <v>0</v>
      </c>
      <c r="AE2524" s="72">
        <v>1660</v>
      </c>
      <c r="AF2524" s="72">
        <v>1950</v>
      </c>
      <c r="AG2524" s="72">
        <v>1655</v>
      </c>
      <c r="AH2524" s="72">
        <v>1919</v>
      </c>
      <c r="AI2524" s="72">
        <v>556100</v>
      </c>
      <c r="AJ2524" s="72">
        <v>1921</v>
      </c>
      <c r="AK2524" s="72">
        <v>1941</v>
      </c>
      <c r="AL2524" s="72">
        <v>1770</v>
      </c>
      <c r="AM2524" s="72">
        <v>1781</v>
      </c>
      <c r="AN2524" s="72">
        <v>329900</v>
      </c>
      <c r="AO2524" s="72">
        <v>1781</v>
      </c>
      <c r="AP2524" s="72">
        <v>1799</v>
      </c>
      <c r="AQ2524" s="72">
        <v>1751</v>
      </c>
      <c r="AR2524" s="72">
        <v>1799</v>
      </c>
      <c r="AS2524" s="72">
        <v>205200</v>
      </c>
      <c r="AT2524" s="72">
        <v>1793</v>
      </c>
      <c r="AU2524" s="72">
        <v>1823</v>
      </c>
      <c r="AV2524" s="72">
        <v>1772</v>
      </c>
      <c r="AW2524" s="72">
        <v>1783</v>
      </c>
      <c r="AX2524" s="72">
        <v>195300</v>
      </c>
      <c r="AY2524" s="72">
        <v>1780</v>
      </c>
      <c r="AZ2524" s="72">
        <v>1796</v>
      </c>
      <c r="BA2524" s="72">
        <v>1772</v>
      </c>
      <c r="BB2524" s="72">
        <v>1779</v>
      </c>
      <c r="BC2524" s="72">
        <v>71600</v>
      </c>
    </row>
    <row r="2525" spans="1:55" s="72" customFormat="1" ht="15">
      <c r="A2525" s="15" t="s">
        <v>18</v>
      </c>
      <c r="B2525" s="30">
        <v>3</v>
      </c>
      <c r="C2525" s="30">
        <v>3926</v>
      </c>
      <c r="D2525" s="10" t="s">
        <v>755</v>
      </c>
      <c r="E2525" s="15" t="s">
        <v>20</v>
      </c>
      <c r="F2525" s="15" t="s">
        <v>1339</v>
      </c>
      <c r="G2525" s="50">
        <v>5330</v>
      </c>
      <c r="H2525" s="50">
        <v>480</v>
      </c>
      <c r="I2525" s="58">
        <v>9.9000000000000005E-2</v>
      </c>
      <c r="J2525" s="50">
        <v>143200</v>
      </c>
      <c r="K2525" s="50">
        <v>5550</v>
      </c>
      <c r="L2525" s="53">
        <v>4850</v>
      </c>
      <c r="M2525" s="63">
        <f t="shared" si="292"/>
        <v>0.31428571428571428</v>
      </c>
      <c r="N2525" s="42" t="str">
        <f>IFERROR(VLOOKUP(C2525, マスタ!$E$2:$G$33, 3, TRUE), "")</f>
        <v>パルプ・紙</v>
      </c>
      <c r="O2525" s="15" t="str">
        <f>IF(F2525 = "", "", TEXT( WORKDAY(TEXT(LEFT(F2525, FIND("(", F2525) - 1), "yyyy/mm/dd"), 1, マスタ!$A$2:$A$106), "yyyymmdd"))</f>
        <v>20171025</v>
      </c>
      <c r="P2525" s="16">
        <v>43033</v>
      </c>
      <c r="Q2525" s="56">
        <v>5500</v>
      </c>
      <c r="R2525" s="56">
        <v>5500</v>
      </c>
      <c r="S2525" s="56">
        <v>5120</v>
      </c>
      <c r="T2525" s="15" t="str">
        <f t="shared" si="293"/>
        <v>無</v>
      </c>
      <c r="U2525" s="15" t="str">
        <f t="shared" si="294"/>
        <v>有</v>
      </c>
      <c r="V2525" s="67">
        <f t="shared" si="295"/>
        <v>3.1894934333958735E-2</v>
      </c>
      <c r="W2525" s="17" t="s">
        <v>966</v>
      </c>
      <c r="X2525" s="46">
        <v>-53</v>
      </c>
      <c r="Y2525" s="71">
        <f t="shared" si="296"/>
        <v>-9.9437148217636029</v>
      </c>
      <c r="Z2525" s="72">
        <v>5500</v>
      </c>
      <c r="AA2525" s="72">
        <v>5500</v>
      </c>
      <c r="AB2525" s="72">
        <v>5430</v>
      </c>
      <c r="AC2525" s="72">
        <v>5480</v>
      </c>
      <c r="AD2525" s="72">
        <v>9300</v>
      </c>
      <c r="AE2525" s="72">
        <v>5470</v>
      </c>
      <c r="AF2525" s="72">
        <v>5500</v>
      </c>
      <c r="AG2525" s="72">
        <v>5350</v>
      </c>
      <c r="AH2525" s="72">
        <v>5370</v>
      </c>
      <c r="AI2525" s="72">
        <v>5000</v>
      </c>
      <c r="AJ2525" s="72">
        <v>5360</v>
      </c>
      <c r="AK2525" s="72">
        <v>5360</v>
      </c>
      <c r="AL2525" s="72">
        <v>5300</v>
      </c>
      <c r="AM2525" s="72">
        <v>5300</v>
      </c>
      <c r="AN2525" s="72">
        <v>3400</v>
      </c>
      <c r="AO2525" s="72">
        <v>5290</v>
      </c>
      <c r="AP2525" s="72">
        <v>5300</v>
      </c>
      <c r="AQ2525" s="72">
        <v>5270</v>
      </c>
      <c r="AR2525" s="72">
        <v>5280</v>
      </c>
      <c r="AS2525" s="72">
        <v>600</v>
      </c>
      <c r="AT2525" s="72">
        <v>5280</v>
      </c>
      <c r="AU2525" s="72">
        <v>5300</v>
      </c>
      <c r="AV2525" s="72">
        <v>5260</v>
      </c>
      <c r="AW2525" s="72">
        <v>5270</v>
      </c>
      <c r="AX2525" s="72">
        <v>1800</v>
      </c>
      <c r="AY2525" s="72">
        <v>5260</v>
      </c>
      <c r="AZ2525" s="72">
        <v>5260</v>
      </c>
      <c r="BA2525" s="72">
        <v>5160</v>
      </c>
      <c r="BB2525" s="72">
        <v>5200</v>
      </c>
      <c r="BC2525" s="72">
        <v>6100</v>
      </c>
    </row>
    <row r="2526" spans="1:55" s="72" customFormat="1" ht="27">
      <c r="A2526" s="15" t="s">
        <v>18</v>
      </c>
      <c r="B2526" s="30">
        <v>4</v>
      </c>
      <c r="C2526" s="30">
        <v>3157</v>
      </c>
      <c r="D2526" s="10" t="s">
        <v>1218</v>
      </c>
      <c r="E2526" s="15" t="s">
        <v>20</v>
      </c>
      <c r="F2526" s="15" t="s">
        <v>1339</v>
      </c>
      <c r="G2526" s="50">
        <v>1830</v>
      </c>
      <c r="H2526" s="50">
        <v>142</v>
      </c>
      <c r="I2526" s="58">
        <v>8.4099999999999994E-2</v>
      </c>
      <c r="J2526" s="50">
        <v>55900</v>
      </c>
      <c r="K2526" s="50">
        <v>1833</v>
      </c>
      <c r="L2526" s="53">
        <v>1702</v>
      </c>
      <c r="M2526" s="63">
        <f t="shared" si="292"/>
        <v>2.2900763358778626E-2</v>
      </c>
      <c r="N2526" s="42" t="str">
        <f>IFERROR(VLOOKUP(C2526, マスタ!$E$2:$G$33, 3, TRUE), "")</f>
        <v>繊維製品</v>
      </c>
      <c r="O2526" s="15" t="str">
        <f>IF(F2526 = "", "", TEXT( WORKDAY(TEXT(LEFT(F2526, FIND("(", F2526) - 1), "yyyy/mm/dd"), 1, マスタ!$A$2:$A$106), "yyyymmdd"))</f>
        <v>20171025</v>
      </c>
      <c r="P2526" s="16">
        <v>43033</v>
      </c>
      <c r="Q2526" s="56">
        <v>1847</v>
      </c>
      <c r="R2526" s="56">
        <v>1890</v>
      </c>
      <c r="S2526" s="56">
        <v>1717</v>
      </c>
      <c r="T2526" s="15" t="str">
        <f t="shared" si="293"/>
        <v>有</v>
      </c>
      <c r="U2526" s="15" t="str">
        <f t="shared" si="294"/>
        <v>有</v>
      </c>
      <c r="V2526" s="67">
        <f t="shared" si="295"/>
        <v>9.2896174863388303E-3</v>
      </c>
      <c r="W2526" s="17" t="s">
        <v>968</v>
      </c>
      <c r="X2526" s="46">
        <v>36</v>
      </c>
      <c r="Y2526" s="71">
        <f t="shared" si="296"/>
        <v>19.672131147540984</v>
      </c>
      <c r="Z2526" s="72">
        <v>1847</v>
      </c>
      <c r="AA2526" s="72">
        <v>1848</v>
      </c>
      <c r="AB2526" s="72">
        <v>1836</v>
      </c>
      <c r="AC2526" s="72">
        <v>1845</v>
      </c>
      <c r="AD2526" s="72">
        <v>11300</v>
      </c>
      <c r="AE2526" s="72">
        <v>1847</v>
      </c>
      <c r="AF2526" s="72">
        <v>1879</v>
      </c>
      <c r="AG2526" s="72">
        <v>1847</v>
      </c>
      <c r="AH2526" s="72">
        <v>1864</v>
      </c>
      <c r="AI2526" s="72">
        <v>6200</v>
      </c>
      <c r="AJ2526" s="72">
        <v>1862</v>
      </c>
      <c r="AK2526" s="72">
        <v>1876</v>
      </c>
      <c r="AL2526" s="72">
        <v>1857</v>
      </c>
      <c r="AM2526" s="72">
        <v>1864</v>
      </c>
      <c r="AN2526" s="72">
        <v>2400</v>
      </c>
      <c r="AO2526" s="72">
        <v>1860</v>
      </c>
      <c r="AP2526" s="72">
        <v>1890</v>
      </c>
      <c r="AQ2526" s="72">
        <v>1860</v>
      </c>
      <c r="AR2526" s="72">
        <v>1887</v>
      </c>
      <c r="AS2526" s="72">
        <v>3400</v>
      </c>
      <c r="AT2526" s="72">
        <v>1888</v>
      </c>
      <c r="AU2526" s="72">
        <v>1890</v>
      </c>
      <c r="AV2526" s="72">
        <v>1876</v>
      </c>
      <c r="AW2526" s="72">
        <v>1889</v>
      </c>
      <c r="AX2526" s="72">
        <v>1800</v>
      </c>
      <c r="AY2526" s="72">
        <v>1889</v>
      </c>
      <c r="AZ2526" s="72">
        <v>1889</v>
      </c>
      <c r="BA2526" s="72">
        <v>1853</v>
      </c>
      <c r="BB2526" s="72">
        <v>1858</v>
      </c>
      <c r="BC2526" s="72">
        <v>1100</v>
      </c>
    </row>
    <row r="2527" spans="1:55" s="72" customFormat="1" ht="15">
      <c r="A2527" s="15" t="s">
        <v>18</v>
      </c>
      <c r="B2527" s="30">
        <v>5</v>
      </c>
      <c r="C2527" s="30">
        <v>2432</v>
      </c>
      <c r="D2527" s="10" t="s">
        <v>97</v>
      </c>
      <c r="E2527" s="15" t="s">
        <v>20</v>
      </c>
      <c r="F2527" s="15" t="s">
        <v>1339</v>
      </c>
      <c r="G2527" s="50">
        <v>2646</v>
      </c>
      <c r="H2527" s="50">
        <v>191</v>
      </c>
      <c r="I2527" s="58">
        <v>7.7799999999999994E-2</v>
      </c>
      <c r="J2527" s="50">
        <v>9323000</v>
      </c>
      <c r="K2527" s="50">
        <v>2687</v>
      </c>
      <c r="L2527" s="53">
        <v>2600</v>
      </c>
      <c r="M2527" s="63">
        <f t="shared" si="292"/>
        <v>0.47126436781609193</v>
      </c>
      <c r="N2527" s="42" t="str">
        <f>IFERROR(VLOOKUP(C2527, マスタ!$E$2:$G$33, 3, TRUE), "")</f>
        <v>食品</v>
      </c>
      <c r="O2527" s="15" t="str">
        <f>IF(F2527 = "", "", TEXT( WORKDAY(TEXT(LEFT(F2527, FIND("(", F2527) - 1), "yyyy/mm/dd"), 1, マスタ!$A$2:$A$106), "yyyymmdd"))</f>
        <v>20171025</v>
      </c>
      <c r="P2527" s="16">
        <v>43033</v>
      </c>
      <c r="Q2527" s="56">
        <v>2680</v>
      </c>
      <c r="R2527" s="56">
        <v>2683</v>
      </c>
      <c r="S2527" s="56">
        <v>2540</v>
      </c>
      <c r="T2527" s="15" t="str">
        <f t="shared" si="293"/>
        <v>無</v>
      </c>
      <c r="U2527" s="15" t="str">
        <f t="shared" si="294"/>
        <v>有</v>
      </c>
      <c r="V2527" s="67">
        <f t="shared" si="295"/>
        <v>1.2849584278155746E-2</v>
      </c>
      <c r="W2527" s="17" t="s">
        <v>966</v>
      </c>
      <c r="X2527" s="46">
        <v>-26</v>
      </c>
      <c r="Y2527" s="71">
        <f t="shared" si="296"/>
        <v>-9.8261526832955415</v>
      </c>
      <c r="Z2527" s="72">
        <v>2680</v>
      </c>
      <c r="AA2527" s="72">
        <v>2683</v>
      </c>
      <c r="AB2527" s="72">
        <v>2664</v>
      </c>
      <c r="AC2527" s="72">
        <v>2675</v>
      </c>
      <c r="AD2527" s="72">
        <v>724800</v>
      </c>
      <c r="AE2527" s="72">
        <v>2676</v>
      </c>
      <c r="AF2527" s="72">
        <v>2677</v>
      </c>
      <c r="AG2527" s="72">
        <v>2662</v>
      </c>
      <c r="AH2527" s="72">
        <v>2664</v>
      </c>
      <c r="AI2527" s="72">
        <v>215300</v>
      </c>
      <c r="AJ2527" s="72">
        <v>2664</v>
      </c>
      <c r="AK2527" s="72">
        <v>2665</v>
      </c>
      <c r="AL2527" s="72">
        <v>2631</v>
      </c>
      <c r="AM2527" s="72">
        <v>2640</v>
      </c>
      <c r="AN2527" s="72">
        <v>271600</v>
      </c>
      <c r="AO2527" s="72">
        <v>2641</v>
      </c>
      <c r="AP2527" s="72">
        <v>2646</v>
      </c>
      <c r="AQ2527" s="72">
        <v>2637</v>
      </c>
      <c r="AR2527" s="72">
        <v>2643</v>
      </c>
      <c r="AS2527" s="72">
        <v>135000</v>
      </c>
      <c r="AT2527" s="72">
        <v>2643</v>
      </c>
      <c r="AU2527" s="72">
        <v>2648</v>
      </c>
      <c r="AV2527" s="72">
        <v>2640</v>
      </c>
      <c r="AW2527" s="72">
        <v>2643</v>
      </c>
      <c r="AX2527" s="72">
        <v>92200</v>
      </c>
      <c r="AY2527" s="72">
        <v>2642</v>
      </c>
      <c r="AZ2527" s="72">
        <v>2644</v>
      </c>
      <c r="BA2527" s="72">
        <v>2633</v>
      </c>
      <c r="BB2527" s="72">
        <v>2635</v>
      </c>
      <c r="BC2527" s="72">
        <v>68100</v>
      </c>
    </row>
    <row r="2528" spans="1:55" s="72" customFormat="1" ht="27">
      <c r="A2528" s="15" t="s">
        <v>18</v>
      </c>
      <c r="B2528" s="30">
        <v>6</v>
      </c>
      <c r="C2528" s="30">
        <v>3132</v>
      </c>
      <c r="D2528" s="10" t="s">
        <v>417</v>
      </c>
      <c r="E2528" s="15" t="s">
        <v>20</v>
      </c>
      <c r="F2528" s="15" t="s">
        <v>1339</v>
      </c>
      <c r="G2528" s="50">
        <v>2348</v>
      </c>
      <c r="H2528" s="50">
        <v>168</v>
      </c>
      <c r="I2528" s="58">
        <v>7.7100000000000002E-2</v>
      </c>
      <c r="J2528" s="50">
        <v>398700</v>
      </c>
      <c r="K2528" s="50">
        <v>2397</v>
      </c>
      <c r="L2528" s="53">
        <v>2295</v>
      </c>
      <c r="M2528" s="63">
        <f t="shared" si="292"/>
        <v>0.48039215686274511</v>
      </c>
      <c r="N2528" s="42" t="str">
        <f>IFERROR(VLOOKUP(C2528, マスタ!$E$2:$G$33, 3, TRUE), "")</f>
        <v>繊維製品</v>
      </c>
      <c r="O2528" s="15" t="str">
        <f>IF(F2528 = "", "", TEXT( WORKDAY(TEXT(LEFT(F2528, FIND("(", F2528) - 1), "yyyy/mm/dd"), 1, マスタ!$A$2:$A$106), "yyyymmdd"))</f>
        <v>20171025</v>
      </c>
      <c r="P2528" s="16">
        <v>43033</v>
      </c>
      <c r="Q2528" s="56">
        <v>2365</v>
      </c>
      <c r="R2528" s="56">
        <v>2367</v>
      </c>
      <c r="S2528" s="56">
        <v>2328</v>
      </c>
      <c r="T2528" s="15" t="str">
        <f t="shared" si="293"/>
        <v>無</v>
      </c>
      <c r="U2528" s="15" t="str">
        <f t="shared" si="294"/>
        <v>有</v>
      </c>
      <c r="V2528" s="67">
        <f t="shared" si="295"/>
        <v>7.2402044293016221E-3</v>
      </c>
      <c r="W2528" s="17" t="s">
        <v>966</v>
      </c>
      <c r="X2528" s="46">
        <v>-23</v>
      </c>
      <c r="Y2528" s="71">
        <f t="shared" si="296"/>
        <v>-9.795570698466781</v>
      </c>
      <c r="Z2528" s="72">
        <v>2365</v>
      </c>
      <c r="AA2528" s="72">
        <v>2366</v>
      </c>
      <c r="AB2528" s="72">
        <v>2348</v>
      </c>
      <c r="AC2528" s="72">
        <v>2355</v>
      </c>
      <c r="AD2528" s="72">
        <v>26200</v>
      </c>
      <c r="AE2528" s="72">
        <v>2355</v>
      </c>
      <c r="AF2528" s="72">
        <v>2357</v>
      </c>
      <c r="AG2528" s="72">
        <v>2343</v>
      </c>
      <c r="AH2528" s="72">
        <v>2343</v>
      </c>
      <c r="AI2528" s="72">
        <v>7000</v>
      </c>
      <c r="AJ2528" s="72">
        <v>2344</v>
      </c>
      <c r="AK2528" s="72">
        <v>2346</v>
      </c>
      <c r="AL2528" s="72">
        <v>2328</v>
      </c>
      <c r="AM2528" s="72">
        <v>2345</v>
      </c>
      <c r="AN2528" s="72">
        <v>10300</v>
      </c>
      <c r="AO2528" s="72">
        <v>2345</v>
      </c>
      <c r="AP2528" s="72">
        <v>2361</v>
      </c>
      <c r="AQ2528" s="72">
        <v>2345</v>
      </c>
      <c r="AR2528" s="72">
        <v>2354</v>
      </c>
      <c r="AS2528" s="72">
        <v>4800</v>
      </c>
      <c r="AT2528" s="72">
        <v>2355</v>
      </c>
      <c r="AU2528" s="72">
        <v>2355</v>
      </c>
      <c r="AV2528" s="72">
        <v>2351</v>
      </c>
      <c r="AW2528" s="72">
        <v>2355</v>
      </c>
      <c r="AX2528" s="72">
        <v>4000</v>
      </c>
      <c r="AY2528" s="72">
        <v>2355</v>
      </c>
      <c r="AZ2528" s="72">
        <v>2355</v>
      </c>
      <c r="BA2528" s="72">
        <v>2349</v>
      </c>
      <c r="BB2528" s="72">
        <v>2350</v>
      </c>
      <c r="BC2528" s="72">
        <v>3100</v>
      </c>
    </row>
    <row r="2529" spans="1:55" s="72" customFormat="1" ht="27">
      <c r="A2529" s="15" t="s">
        <v>18</v>
      </c>
      <c r="B2529" s="30">
        <v>7</v>
      </c>
      <c r="C2529" s="30">
        <v>2884</v>
      </c>
      <c r="D2529" s="10" t="s">
        <v>199</v>
      </c>
      <c r="E2529" s="15" t="s">
        <v>20</v>
      </c>
      <c r="F2529" s="15" t="s">
        <v>1339</v>
      </c>
      <c r="G2529" s="50">
        <v>4455</v>
      </c>
      <c r="H2529" s="50">
        <v>280</v>
      </c>
      <c r="I2529" s="58">
        <v>6.7100000000000007E-2</v>
      </c>
      <c r="J2529" s="50">
        <v>183700</v>
      </c>
      <c r="K2529" s="50">
        <v>4460</v>
      </c>
      <c r="L2529" s="53">
        <v>4175</v>
      </c>
      <c r="M2529" s="63">
        <f t="shared" ref="M2529:M2554" si="297">IFERROR((K2529-G2529) / (K2529-L2529), "")</f>
        <v>1.7543859649122806E-2</v>
      </c>
      <c r="N2529" s="42" t="str">
        <f>IFERROR(VLOOKUP(C2529, マスタ!$E$2:$G$33, 3, TRUE), "")</f>
        <v>食品</v>
      </c>
      <c r="O2529" s="15" t="str">
        <f>IF(F2529 = "", "", TEXT( WORKDAY(TEXT(LEFT(F2529, FIND("(", F2529) - 1), "yyyy/mm/dd"), 1, マスタ!$A$2:$A$106), "yyyymmdd"))</f>
        <v>20171025</v>
      </c>
      <c r="P2529" s="16">
        <v>43033</v>
      </c>
      <c r="Q2529" s="56">
        <v>4435</v>
      </c>
      <c r="R2529" s="56">
        <v>4490</v>
      </c>
      <c r="S2529" s="56">
        <v>4265</v>
      </c>
      <c r="T2529" s="15" t="str">
        <f t="shared" ref="T2529:T2554" si="298">IF(Q2529="", "", IF(R2529-Q2529&gt;=ROUNDDOWN(G2529/100, 0), "有", "無"))</f>
        <v>有</v>
      </c>
      <c r="U2529" s="15" t="str">
        <f t="shared" ref="U2529:U2554" si="299">IF(Q2529="", "", IF(Q2529-S2529&gt;=ROUNDDOWN(G2529/100, 0), "有", "無"))</f>
        <v>有</v>
      </c>
      <c r="V2529" s="67">
        <f t="shared" ref="V2529:V2554" si="300">IF(Q2529="", "", Q2529/G2529-1)</f>
        <v>-4.4893378226711356E-3</v>
      </c>
      <c r="W2529" s="17" t="s">
        <v>966</v>
      </c>
      <c r="X2529" s="46">
        <v>-44</v>
      </c>
      <c r="Y2529" s="71">
        <f t="shared" ref="Y2529:Y2554" si="301">IFERROR(X2529/G2529*1000,"")</f>
        <v>-9.8765432098765427</v>
      </c>
      <c r="Z2529" s="72">
        <v>4435</v>
      </c>
      <c r="AA2529" s="72">
        <v>4490</v>
      </c>
      <c r="AB2529" s="72">
        <v>4400</v>
      </c>
      <c r="AC2529" s="72">
        <v>4480</v>
      </c>
      <c r="AD2529" s="72">
        <v>17500</v>
      </c>
      <c r="AE2529" s="72">
        <v>4480</v>
      </c>
      <c r="AF2529" s="72">
        <v>4480</v>
      </c>
      <c r="AG2529" s="72">
        <v>4430</v>
      </c>
      <c r="AH2529" s="72">
        <v>4450</v>
      </c>
      <c r="AI2529" s="72">
        <v>5000</v>
      </c>
      <c r="AJ2529" s="72">
        <v>4450</v>
      </c>
      <c r="AK2529" s="72">
        <v>4450</v>
      </c>
      <c r="AL2529" s="72">
        <v>4415</v>
      </c>
      <c r="AM2529" s="72">
        <v>4430</v>
      </c>
      <c r="AN2529" s="72">
        <v>4900</v>
      </c>
      <c r="AO2529" s="72">
        <v>4430</v>
      </c>
      <c r="AP2529" s="72">
        <v>4450</v>
      </c>
      <c r="AQ2529" s="72">
        <v>4405</v>
      </c>
      <c r="AR2529" s="72">
        <v>4405</v>
      </c>
      <c r="AS2529" s="72">
        <v>4700</v>
      </c>
      <c r="AT2529" s="72">
        <v>4405</v>
      </c>
      <c r="AU2529" s="72">
        <v>4420</v>
      </c>
      <c r="AV2529" s="72">
        <v>4355</v>
      </c>
      <c r="AW2529" s="72">
        <v>4410</v>
      </c>
      <c r="AX2529" s="72">
        <v>10100</v>
      </c>
      <c r="AY2529" s="72">
        <v>4430</v>
      </c>
      <c r="AZ2529" s="72">
        <v>4440</v>
      </c>
      <c r="BA2529" s="72">
        <v>4400</v>
      </c>
      <c r="BB2529" s="72">
        <v>4405</v>
      </c>
      <c r="BC2529" s="72">
        <v>1800</v>
      </c>
    </row>
    <row r="2530" spans="1:55" s="72" customFormat="1" ht="15">
      <c r="A2530" s="15" t="s">
        <v>18</v>
      </c>
      <c r="B2530" s="30">
        <v>8</v>
      </c>
      <c r="C2530" s="30">
        <v>7739</v>
      </c>
      <c r="D2530" s="10" t="s">
        <v>1340</v>
      </c>
      <c r="E2530" s="15" t="s">
        <v>20</v>
      </c>
      <c r="F2530" s="15" t="s">
        <v>1339</v>
      </c>
      <c r="G2530" s="50">
        <v>2489</v>
      </c>
      <c r="H2530" s="50">
        <v>151</v>
      </c>
      <c r="I2530" s="58">
        <v>6.4600000000000005E-2</v>
      </c>
      <c r="J2530" s="50">
        <v>624300</v>
      </c>
      <c r="K2530" s="50">
        <v>2510</v>
      </c>
      <c r="L2530" s="53">
        <v>2346</v>
      </c>
      <c r="M2530" s="63">
        <f t="shared" si="297"/>
        <v>0.12804878048780488</v>
      </c>
      <c r="N2530" s="42" t="str">
        <f>IFERROR(VLOOKUP(C2530, マスタ!$E$2:$G$33, 3, TRUE), "")</f>
        <v>精密機械</v>
      </c>
      <c r="O2530" s="15" t="str">
        <f>IF(F2530 = "", "", TEXT( WORKDAY(TEXT(LEFT(F2530, FIND("(", F2530) - 1), "yyyy/mm/dd"), 1, マスタ!$A$2:$A$106), "yyyymmdd"))</f>
        <v>20171025</v>
      </c>
      <c r="P2530" s="16">
        <v>43033</v>
      </c>
      <c r="Q2530" s="56">
        <v>2506</v>
      </c>
      <c r="R2530" s="56">
        <v>2534</v>
      </c>
      <c r="S2530" s="56">
        <v>2476</v>
      </c>
      <c r="T2530" s="15" t="str">
        <f t="shared" si="298"/>
        <v>有</v>
      </c>
      <c r="U2530" s="15" t="str">
        <f t="shared" si="299"/>
        <v>有</v>
      </c>
      <c r="V2530" s="67">
        <f t="shared" si="300"/>
        <v>6.8300522298112565E-3</v>
      </c>
      <c r="W2530" s="17" t="s">
        <v>966</v>
      </c>
      <c r="X2530" s="46">
        <v>-24</v>
      </c>
      <c r="Y2530" s="71">
        <f t="shared" si="301"/>
        <v>-9.6424266773804739</v>
      </c>
      <c r="Z2530" s="72">
        <v>2506</v>
      </c>
      <c r="AA2530" s="72">
        <v>2510</v>
      </c>
      <c r="AB2530" s="72">
        <v>2490</v>
      </c>
      <c r="AC2530" s="72">
        <v>2493</v>
      </c>
      <c r="AD2530" s="72">
        <v>39000</v>
      </c>
      <c r="AE2530" s="72">
        <v>2493</v>
      </c>
      <c r="AF2530" s="72">
        <v>2495</v>
      </c>
      <c r="AG2530" s="72">
        <v>2476</v>
      </c>
      <c r="AH2530" s="72">
        <v>2485</v>
      </c>
      <c r="AI2530" s="72">
        <v>11900</v>
      </c>
      <c r="AJ2530" s="72">
        <v>2486</v>
      </c>
      <c r="AK2530" s="72">
        <v>2493</v>
      </c>
      <c r="AL2530" s="72">
        <v>2482</v>
      </c>
      <c r="AM2530" s="72">
        <v>2493</v>
      </c>
      <c r="AN2530" s="72">
        <v>3700</v>
      </c>
      <c r="AO2530" s="72">
        <v>2492</v>
      </c>
      <c r="AP2530" s="72">
        <v>2506</v>
      </c>
      <c r="AQ2530" s="72">
        <v>2492</v>
      </c>
      <c r="AR2530" s="72">
        <v>2501</v>
      </c>
      <c r="AS2530" s="72">
        <v>5000</v>
      </c>
      <c r="AT2530" s="72">
        <v>2499</v>
      </c>
      <c r="AU2530" s="72">
        <v>2503</v>
      </c>
      <c r="AV2530" s="72">
        <v>2494</v>
      </c>
      <c r="AW2530" s="72">
        <v>2497</v>
      </c>
      <c r="AX2530" s="72">
        <v>5400</v>
      </c>
      <c r="AY2530" s="72">
        <v>2495</v>
      </c>
      <c r="AZ2530" s="72">
        <v>2495</v>
      </c>
      <c r="BA2530" s="72">
        <v>2488</v>
      </c>
      <c r="BB2530" s="72">
        <v>2489</v>
      </c>
      <c r="BC2530" s="72">
        <v>3500</v>
      </c>
    </row>
    <row r="2531" spans="1:55" s="72" customFormat="1" ht="15">
      <c r="A2531" s="15" t="s">
        <v>18</v>
      </c>
      <c r="B2531" s="30">
        <v>9</v>
      </c>
      <c r="C2531" s="30">
        <v>3221</v>
      </c>
      <c r="D2531" s="10" t="s">
        <v>247</v>
      </c>
      <c r="E2531" s="15" t="s">
        <v>20</v>
      </c>
      <c r="F2531" s="15" t="s">
        <v>1339</v>
      </c>
      <c r="G2531" s="50">
        <v>2777</v>
      </c>
      <c r="H2531" s="50">
        <v>164</v>
      </c>
      <c r="I2531" s="58">
        <v>6.2799999999999995E-2</v>
      </c>
      <c r="J2531" s="50">
        <v>143500</v>
      </c>
      <c r="K2531" s="50">
        <v>2819</v>
      </c>
      <c r="L2531" s="53">
        <v>2652</v>
      </c>
      <c r="M2531" s="63">
        <f t="shared" si="297"/>
        <v>0.25149700598802394</v>
      </c>
      <c r="N2531" s="42" t="str">
        <f>IFERROR(VLOOKUP(C2531, マスタ!$E$2:$G$33, 3, TRUE), "")</f>
        <v>繊維製品</v>
      </c>
      <c r="O2531" s="15" t="str">
        <f>IF(F2531 = "", "", TEXT( WORKDAY(TEXT(LEFT(F2531, FIND("(", F2531) - 1), "yyyy/mm/dd"), 1, マスタ!$A$2:$A$106), "yyyymmdd"))</f>
        <v>20171025</v>
      </c>
      <c r="P2531" s="16">
        <v>43033</v>
      </c>
      <c r="Q2531" s="56">
        <v>2795</v>
      </c>
      <c r="R2531" s="56">
        <v>2809</v>
      </c>
      <c r="S2531" s="56">
        <v>2691</v>
      </c>
      <c r="T2531" s="15" t="str">
        <f t="shared" si="298"/>
        <v>無</v>
      </c>
      <c r="U2531" s="15" t="str">
        <f t="shared" si="299"/>
        <v>有</v>
      </c>
      <c r="V2531" s="67">
        <f t="shared" si="300"/>
        <v>6.4818149081742327E-3</v>
      </c>
      <c r="W2531" s="17" t="s">
        <v>966</v>
      </c>
      <c r="X2531" s="46">
        <v>-27</v>
      </c>
      <c r="Y2531" s="71">
        <f t="shared" si="301"/>
        <v>-9.7227223622614343</v>
      </c>
      <c r="Z2531" s="72">
        <v>2795</v>
      </c>
      <c r="AA2531" s="72">
        <v>2809</v>
      </c>
      <c r="AB2531" s="72">
        <v>2760</v>
      </c>
      <c r="AC2531" s="72">
        <v>2760</v>
      </c>
      <c r="AD2531" s="72">
        <v>10000</v>
      </c>
      <c r="AE2531" s="72">
        <v>2756</v>
      </c>
      <c r="AF2531" s="72">
        <v>2756</v>
      </c>
      <c r="AG2531" s="72">
        <v>2720</v>
      </c>
      <c r="AH2531" s="72">
        <v>2738</v>
      </c>
      <c r="AI2531" s="72">
        <v>4400</v>
      </c>
      <c r="AJ2531" s="72">
        <v>2741</v>
      </c>
      <c r="AK2531" s="72">
        <v>2759</v>
      </c>
      <c r="AL2531" s="72">
        <v>2741</v>
      </c>
      <c r="AM2531" s="72">
        <v>2742</v>
      </c>
      <c r="AN2531" s="72">
        <v>2400</v>
      </c>
      <c r="AO2531" s="72">
        <v>2749</v>
      </c>
      <c r="AP2531" s="72">
        <v>2756</v>
      </c>
      <c r="AQ2531" s="72">
        <v>2746</v>
      </c>
      <c r="AR2531" s="72">
        <v>2752</v>
      </c>
      <c r="AS2531" s="72">
        <v>1100</v>
      </c>
      <c r="AT2531" s="72">
        <v>2752</v>
      </c>
      <c r="AU2531" s="72">
        <v>2755</v>
      </c>
      <c r="AV2531" s="72">
        <v>2735</v>
      </c>
      <c r="AW2531" s="72">
        <v>2749</v>
      </c>
      <c r="AX2531" s="72">
        <v>1900</v>
      </c>
      <c r="AY2531" s="72">
        <v>2747</v>
      </c>
      <c r="AZ2531" s="72">
        <v>2747</v>
      </c>
      <c r="BA2531" s="72">
        <v>2738</v>
      </c>
      <c r="BB2531" s="72">
        <v>2738</v>
      </c>
      <c r="BC2531" s="72">
        <v>200</v>
      </c>
    </row>
    <row r="2532" spans="1:55" s="72" customFormat="1" ht="15">
      <c r="A2532" s="15" t="s">
        <v>18</v>
      </c>
      <c r="B2532" s="30">
        <v>10</v>
      </c>
      <c r="C2532" s="30">
        <v>3139</v>
      </c>
      <c r="D2532" s="10" t="s">
        <v>1280</v>
      </c>
      <c r="E2532" s="15" t="s">
        <v>20</v>
      </c>
      <c r="F2532" s="15" t="s">
        <v>1339</v>
      </c>
      <c r="G2532" s="50">
        <v>4105</v>
      </c>
      <c r="H2532" s="50">
        <v>235</v>
      </c>
      <c r="I2532" s="58">
        <v>6.0699999999999997E-2</v>
      </c>
      <c r="J2532" s="50">
        <v>95100</v>
      </c>
      <c r="K2532" s="50">
        <v>4110</v>
      </c>
      <c r="L2532" s="53">
        <v>3910</v>
      </c>
      <c r="M2532" s="63">
        <f t="shared" si="297"/>
        <v>2.5000000000000001E-2</v>
      </c>
      <c r="N2532" s="42" t="str">
        <f>IFERROR(VLOOKUP(C2532, マスタ!$E$2:$G$33, 3, TRUE), "")</f>
        <v>繊維製品</v>
      </c>
      <c r="O2532" s="15" t="str">
        <f>IF(F2532 = "", "", TEXT( WORKDAY(TEXT(LEFT(F2532, FIND("(", F2532) - 1), "yyyy/mm/dd"), 1, マスタ!$A$2:$A$106), "yyyymmdd"))</f>
        <v>20171025</v>
      </c>
      <c r="P2532" s="16">
        <v>43033</v>
      </c>
      <c r="Q2532" s="56">
        <v>4155</v>
      </c>
      <c r="R2532" s="56">
        <v>4155</v>
      </c>
      <c r="S2532" s="56">
        <v>4005</v>
      </c>
      <c r="T2532" s="15" t="str">
        <f t="shared" si="298"/>
        <v>無</v>
      </c>
      <c r="U2532" s="15" t="str">
        <f t="shared" si="299"/>
        <v>有</v>
      </c>
      <c r="V2532" s="67">
        <f t="shared" si="300"/>
        <v>1.2180267965895331E-2</v>
      </c>
      <c r="W2532" s="17" t="s">
        <v>966</v>
      </c>
      <c r="X2532" s="46">
        <v>-41</v>
      </c>
      <c r="Y2532" s="71">
        <f t="shared" si="301"/>
        <v>-9.9878197320341062</v>
      </c>
      <c r="Z2532" s="72">
        <v>4155</v>
      </c>
      <c r="AA2532" s="72">
        <v>4155</v>
      </c>
      <c r="AB2532" s="72">
        <v>4055</v>
      </c>
      <c r="AC2532" s="72">
        <v>4125</v>
      </c>
      <c r="AD2532" s="72">
        <v>8700</v>
      </c>
      <c r="AE2532" s="72">
        <v>4120</v>
      </c>
      <c r="AF2532" s="72">
        <v>4130</v>
      </c>
      <c r="AG2532" s="72">
        <v>4120</v>
      </c>
      <c r="AH2532" s="72">
        <v>4130</v>
      </c>
      <c r="AI2532" s="72">
        <v>1400</v>
      </c>
      <c r="AJ2532" s="72">
        <v>4125</v>
      </c>
      <c r="AK2532" s="72">
        <v>4125</v>
      </c>
      <c r="AL2532" s="72">
        <v>4080</v>
      </c>
      <c r="AM2532" s="72">
        <v>4090</v>
      </c>
      <c r="AN2532" s="72">
        <v>2200</v>
      </c>
      <c r="AO2532" s="72">
        <v>4090</v>
      </c>
      <c r="AP2532" s="72">
        <v>4095</v>
      </c>
      <c r="AQ2532" s="72">
        <v>4060</v>
      </c>
      <c r="AR2532" s="72">
        <v>4060</v>
      </c>
      <c r="AS2532" s="72">
        <v>1400</v>
      </c>
      <c r="AT2532" s="72">
        <v>4060</v>
      </c>
      <c r="AU2532" s="72">
        <v>4060</v>
      </c>
      <c r="AV2532" s="72">
        <v>4035</v>
      </c>
      <c r="AW2532" s="72">
        <v>4035</v>
      </c>
      <c r="AX2532" s="72">
        <v>2700</v>
      </c>
      <c r="AY2532" s="72">
        <v>4055</v>
      </c>
      <c r="AZ2532" s="72">
        <v>4060</v>
      </c>
      <c r="BA2532" s="72">
        <v>4050</v>
      </c>
      <c r="BB2532" s="72">
        <v>4060</v>
      </c>
      <c r="BC2532" s="72">
        <v>500</v>
      </c>
    </row>
    <row r="2533" spans="1:55" s="72" customFormat="1" ht="15">
      <c r="A2533" s="15" t="s">
        <v>18</v>
      </c>
      <c r="B2533" s="30">
        <v>11</v>
      </c>
      <c r="C2533" s="30">
        <v>4728</v>
      </c>
      <c r="D2533" s="10" t="s">
        <v>19</v>
      </c>
      <c r="E2533" s="15" t="s">
        <v>20</v>
      </c>
      <c r="F2533" s="15" t="s">
        <v>1339</v>
      </c>
      <c r="G2533" s="50">
        <v>2700</v>
      </c>
      <c r="H2533" s="50">
        <v>147</v>
      </c>
      <c r="I2533" s="58">
        <v>5.7599999999999998E-2</v>
      </c>
      <c r="J2533" s="50">
        <v>524900</v>
      </c>
      <c r="K2533" s="50">
        <v>2710</v>
      </c>
      <c r="L2533" s="53">
        <v>2523</v>
      </c>
      <c r="M2533" s="63">
        <f t="shared" si="297"/>
        <v>5.3475935828877004E-2</v>
      </c>
      <c r="N2533" s="42" t="str">
        <f>IFERROR(VLOOKUP(C2533, マスタ!$E$2:$G$33, 3, TRUE), "")</f>
        <v>化学・医薬品</v>
      </c>
      <c r="O2533" s="15" t="str">
        <f>IF(F2533 = "", "", TEXT( WORKDAY(TEXT(LEFT(F2533, FIND("(", F2533) - 1), "yyyy/mm/dd"), 1, マスタ!$A$2:$A$106), "yyyymmdd"))</f>
        <v>20171025</v>
      </c>
      <c r="P2533" s="16">
        <v>43033</v>
      </c>
      <c r="Q2533" s="56">
        <v>2849</v>
      </c>
      <c r="R2533" s="56">
        <v>3200</v>
      </c>
      <c r="S2533" s="56">
        <v>2719</v>
      </c>
      <c r="T2533" s="15" t="str">
        <f t="shared" si="298"/>
        <v>有</v>
      </c>
      <c r="U2533" s="15" t="str">
        <f t="shared" si="299"/>
        <v>有</v>
      </c>
      <c r="V2533" s="67">
        <f t="shared" si="300"/>
        <v>5.5185185185185226E-2</v>
      </c>
      <c r="W2533" s="17" t="s">
        <v>966</v>
      </c>
      <c r="X2533" s="46">
        <v>-27</v>
      </c>
      <c r="Y2533" s="71">
        <f t="shared" si="301"/>
        <v>-10</v>
      </c>
      <c r="AD2533" s="72">
        <v>0</v>
      </c>
      <c r="AE2533" s="72">
        <v>2849</v>
      </c>
      <c r="AF2533" s="72">
        <v>2890</v>
      </c>
      <c r="AG2533" s="72">
        <v>2811</v>
      </c>
      <c r="AH2533" s="72">
        <v>2851</v>
      </c>
      <c r="AI2533" s="72">
        <v>137800</v>
      </c>
      <c r="AJ2533" s="72">
        <v>2852</v>
      </c>
      <c r="AK2533" s="72">
        <v>2870</v>
      </c>
      <c r="AL2533" s="72">
        <v>2806</v>
      </c>
      <c r="AM2533" s="72">
        <v>2827</v>
      </c>
      <c r="AN2533" s="72">
        <v>35700</v>
      </c>
      <c r="AO2533" s="72">
        <v>2815</v>
      </c>
      <c r="AP2533" s="72">
        <v>2826</v>
      </c>
      <c r="AQ2533" s="72">
        <v>2742</v>
      </c>
      <c r="AR2533" s="72">
        <v>2750</v>
      </c>
      <c r="AS2533" s="72">
        <v>84200</v>
      </c>
      <c r="AT2533" s="72">
        <v>2758</v>
      </c>
      <c r="AU2533" s="72">
        <v>2780</v>
      </c>
      <c r="AV2533" s="72">
        <v>2719</v>
      </c>
      <c r="AW2533" s="72">
        <v>2751</v>
      </c>
      <c r="AX2533" s="72">
        <v>55300</v>
      </c>
      <c r="AY2533" s="72">
        <v>2743</v>
      </c>
      <c r="AZ2533" s="72">
        <v>2777</v>
      </c>
      <c r="BA2533" s="72">
        <v>2743</v>
      </c>
      <c r="BB2533" s="72">
        <v>2773</v>
      </c>
      <c r="BC2533" s="72">
        <v>11700</v>
      </c>
    </row>
    <row r="2534" spans="1:55" s="72" customFormat="1" ht="15">
      <c r="A2534" s="15" t="s">
        <v>18</v>
      </c>
      <c r="B2534" s="30">
        <v>13</v>
      </c>
      <c r="C2534" s="30">
        <v>4062</v>
      </c>
      <c r="D2534" s="10" t="s">
        <v>1341</v>
      </c>
      <c r="E2534" s="15" t="s">
        <v>20</v>
      </c>
      <c r="F2534" s="15" t="s">
        <v>1339</v>
      </c>
      <c r="G2534" s="50">
        <v>1953</v>
      </c>
      <c r="H2534" s="50">
        <v>102</v>
      </c>
      <c r="I2534" s="58">
        <v>5.5100000000000003E-2</v>
      </c>
      <c r="J2534" s="50">
        <v>2259800</v>
      </c>
      <c r="K2534" s="50">
        <v>1959</v>
      </c>
      <c r="L2534" s="53">
        <v>1846</v>
      </c>
      <c r="M2534" s="63">
        <f t="shared" si="297"/>
        <v>5.3097345132743362E-2</v>
      </c>
      <c r="N2534" s="42" t="str">
        <f>IFERROR(VLOOKUP(C2534, マスタ!$E$2:$G$33, 3, TRUE), "")</f>
        <v>化学・医薬品</v>
      </c>
      <c r="O2534" s="15" t="str">
        <f>IF(F2534 = "", "", TEXT( WORKDAY(TEXT(LEFT(F2534, FIND("(", F2534) - 1), "yyyy/mm/dd"), 1, マスタ!$A$2:$A$106), "yyyymmdd"))</f>
        <v>20171025</v>
      </c>
      <c r="P2534" s="16">
        <v>43033</v>
      </c>
      <c r="Q2534" s="56">
        <v>1961</v>
      </c>
      <c r="R2534" s="56">
        <v>2006</v>
      </c>
      <c r="S2534" s="56">
        <v>1948</v>
      </c>
      <c r="T2534" s="15" t="str">
        <f t="shared" si="298"/>
        <v>有</v>
      </c>
      <c r="U2534" s="15" t="str">
        <f t="shared" si="299"/>
        <v>無</v>
      </c>
      <c r="V2534" s="67">
        <f t="shared" si="300"/>
        <v>4.0962621607782967E-3</v>
      </c>
      <c r="W2534" s="17" t="s">
        <v>967</v>
      </c>
      <c r="X2534" s="46">
        <v>24</v>
      </c>
      <c r="Y2534" s="71">
        <f t="shared" si="301"/>
        <v>12.288786482334869</v>
      </c>
      <c r="Z2534" s="72">
        <v>1961</v>
      </c>
      <c r="AA2534" s="72">
        <v>1974</v>
      </c>
      <c r="AB2534" s="72">
        <v>1957</v>
      </c>
      <c r="AC2534" s="72">
        <v>1974</v>
      </c>
      <c r="AD2534" s="72">
        <v>128600</v>
      </c>
      <c r="AE2534" s="72">
        <v>1975</v>
      </c>
      <c r="AF2534" s="72">
        <v>1976</v>
      </c>
      <c r="AG2534" s="72">
        <v>1968</v>
      </c>
      <c r="AH2534" s="72">
        <v>1973</v>
      </c>
      <c r="AI2534" s="72">
        <v>30900</v>
      </c>
      <c r="AJ2534" s="72">
        <v>1975</v>
      </c>
      <c r="AK2534" s="72">
        <v>1983</v>
      </c>
      <c r="AL2534" s="72">
        <v>1974</v>
      </c>
      <c r="AM2534" s="72">
        <v>1983</v>
      </c>
      <c r="AN2534" s="72">
        <v>46300</v>
      </c>
      <c r="AO2534" s="72">
        <v>1984</v>
      </c>
      <c r="AP2534" s="72">
        <v>1986</v>
      </c>
      <c r="AQ2534" s="72">
        <v>1983</v>
      </c>
      <c r="AR2534" s="72">
        <v>1983</v>
      </c>
      <c r="AS2534" s="72">
        <v>32400</v>
      </c>
      <c r="AT2534" s="72">
        <v>1984</v>
      </c>
      <c r="AU2534" s="72">
        <v>1986</v>
      </c>
      <c r="AV2534" s="72">
        <v>1982</v>
      </c>
      <c r="AW2534" s="72">
        <v>1985</v>
      </c>
      <c r="AX2534" s="72">
        <v>22400</v>
      </c>
      <c r="AY2534" s="72">
        <v>1985</v>
      </c>
      <c r="AZ2534" s="72">
        <v>1990</v>
      </c>
      <c r="BA2534" s="72">
        <v>1985</v>
      </c>
      <c r="BB2534" s="72">
        <v>1989</v>
      </c>
      <c r="BC2534" s="72">
        <v>27800</v>
      </c>
    </row>
    <row r="2535" spans="1:55" s="72" customFormat="1" ht="27">
      <c r="A2535" s="15" t="s">
        <v>18</v>
      </c>
      <c r="B2535" s="30">
        <v>14</v>
      </c>
      <c r="C2535" s="30">
        <v>3194</v>
      </c>
      <c r="D2535" s="10" t="s">
        <v>142</v>
      </c>
      <c r="E2535" s="15" t="s">
        <v>20</v>
      </c>
      <c r="F2535" s="15" t="s">
        <v>1339</v>
      </c>
      <c r="G2535" s="50">
        <v>1554</v>
      </c>
      <c r="H2535" s="50">
        <v>79</v>
      </c>
      <c r="I2535" s="58">
        <v>5.3600000000000002E-2</v>
      </c>
      <c r="J2535" s="50">
        <v>74200</v>
      </c>
      <c r="K2535" s="50">
        <v>1562</v>
      </c>
      <c r="L2535" s="53">
        <v>1472</v>
      </c>
      <c r="M2535" s="63">
        <f t="shared" si="297"/>
        <v>8.8888888888888892E-2</v>
      </c>
      <c r="N2535" s="42" t="str">
        <f>IFERROR(VLOOKUP(C2535, マスタ!$E$2:$G$33, 3, TRUE), "")</f>
        <v>繊維製品</v>
      </c>
      <c r="O2535" s="15" t="str">
        <f>IF(F2535 = "", "", TEXT( WORKDAY(TEXT(LEFT(F2535, FIND("(", F2535) - 1), "yyyy/mm/dd"), 1, マスタ!$A$2:$A$106), "yyyymmdd"))</f>
        <v>20171025</v>
      </c>
      <c r="P2535" s="16">
        <v>43033</v>
      </c>
      <c r="Q2535" s="56">
        <v>1561</v>
      </c>
      <c r="R2535" s="56">
        <v>1574</v>
      </c>
      <c r="S2535" s="56">
        <v>1506</v>
      </c>
      <c r="T2535" s="15" t="str">
        <f t="shared" si="298"/>
        <v>無</v>
      </c>
      <c r="U2535" s="15" t="str">
        <f t="shared" si="299"/>
        <v>有</v>
      </c>
      <c r="V2535" s="67">
        <f t="shared" si="300"/>
        <v>4.5045045045044585E-3</v>
      </c>
      <c r="W2535" s="17" t="s">
        <v>966</v>
      </c>
      <c r="X2535" s="46">
        <v>-15</v>
      </c>
      <c r="Y2535" s="71">
        <f t="shared" si="301"/>
        <v>-9.6525096525096519</v>
      </c>
      <c r="Z2535" s="72">
        <v>1561</v>
      </c>
      <c r="AA2535" s="72">
        <v>1562</v>
      </c>
      <c r="AB2535" s="72">
        <v>1540</v>
      </c>
      <c r="AC2535" s="72">
        <v>1540</v>
      </c>
      <c r="AD2535" s="72">
        <v>6600</v>
      </c>
      <c r="AE2535" s="72">
        <v>1535</v>
      </c>
      <c r="AF2535" s="72">
        <v>1535</v>
      </c>
      <c r="AG2535" s="72">
        <v>1510</v>
      </c>
      <c r="AH2535" s="72">
        <v>1519</v>
      </c>
      <c r="AI2535" s="72">
        <v>6200</v>
      </c>
      <c r="AJ2535" s="72">
        <v>1515</v>
      </c>
      <c r="AK2535" s="72">
        <v>1529</v>
      </c>
      <c r="AL2535" s="72">
        <v>1515</v>
      </c>
      <c r="AM2535" s="72">
        <v>1525</v>
      </c>
      <c r="AN2535" s="72">
        <v>1100</v>
      </c>
      <c r="AO2535" s="72">
        <v>1524</v>
      </c>
      <c r="AP2535" s="72">
        <v>1524</v>
      </c>
      <c r="AQ2535" s="72">
        <v>1524</v>
      </c>
      <c r="AR2535" s="72">
        <v>1524</v>
      </c>
      <c r="AS2535" s="72">
        <v>200</v>
      </c>
      <c r="AX2535" s="72">
        <v>0</v>
      </c>
      <c r="AY2535" s="72">
        <v>1525</v>
      </c>
      <c r="AZ2535" s="72">
        <v>1525</v>
      </c>
      <c r="BA2535" s="72">
        <v>1524</v>
      </c>
      <c r="BB2535" s="72">
        <v>1524</v>
      </c>
      <c r="BC2535" s="72">
        <v>1700</v>
      </c>
    </row>
    <row r="2536" spans="1:55" s="72" customFormat="1" ht="15">
      <c r="A2536" s="15" t="s">
        <v>18</v>
      </c>
      <c r="B2536" s="30">
        <v>15</v>
      </c>
      <c r="C2536" s="30">
        <v>6087</v>
      </c>
      <c r="D2536" s="10" t="s">
        <v>150</v>
      </c>
      <c r="E2536" s="15" t="s">
        <v>20</v>
      </c>
      <c r="F2536" s="15" t="s">
        <v>1339</v>
      </c>
      <c r="G2536" s="50">
        <v>4460</v>
      </c>
      <c r="H2536" s="50">
        <v>225</v>
      </c>
      <c r="I2536" s="58">
        <v>5.3100000000000001E-2</v>
      </c>
      <c r="J2536" s="50">
        <v>49800</v>
      </c>
      <c r="K2536" s="50">
        <v>4465</v>
      </c>
      <c r="L2536" s="53">
        <v>4250</v>
      </c>
      <c r="M2536" s="63">
        <f t="shared" si="297"/>
        <v>2.3255813953488372E-2</v>
      </c>
      <c r="N2536" s="42" t="str">
        <f>IFERROR(VLOOKUP(C2536, マスタ!$E$2:$G$33, 3, TRUE), "")</f>
        <v>機械</v>
      </c>
      <c r="O2536" s="15" t="str">
        <f>IF(F2536 = "", "", TEXT( WORKDAY(TEXT(LEFT(F2536, FIND("(", F2536) - 1), "yyyy/mm/dd"), 1, マスタ!$A$2:$A$106), "yyyymmdd"))</f>
        <v>20171025</v>
      </c>
      <c r="P2536" s="16">
        <v>43033</v>
      </c>
      <c r="Q2536" s="56">
        <v>4420</v>
      </c>
      <c r="R2536" s="56">
        <v>4440</v>
      </c>
      <c r="S2536" s="56">
        <v>4305</v>
      </c>
      <c r="T2536" s="15" t="str">
        <f t="shared" si="298"/>
        <v>無</v>
      </c>
      <c r="U2536" s="15" t="str">
        <f t="shared" si="299"/>
        <v>有</v>
      </c>
      <c r="V2536" s="67">
        <f t="shared" si="300"/>
        <v>-8.9686098654708779E-3</v>
      </c>
      <c r="W2536" s="17" t="s">
        <v>969</v>
      </c>
      <c r="X2536" s="46">
        <v>-5</v>
      </c>
      <c r="Y2536" s="71">
        <f t="shared" si="301"/>
        <v>-1.1210762331838564</v>
      </c>
      <c r="Z2536" s="72">
        <v>4420</v>
      </c>
      <c r="AA2536" s="72">
        <v>4440</v>
      </c>
      <c r="AB2536" s="72">
        <v>4415</v>
      </c>
      <c r="AC2536" s="72">
        <v>4415</v>
      </c>
      <c r="AD2536" s="72">
        <v>2100</v>
      </c>
      <c r="AE2536" s="72">
        <v>4410</v>
      </c>
      <c r="AF2536" s="72">
        <v>4420</v>
      </c>
      <c r="AG2536" s="72">
        <v>4405</v>
      </c>
      <c r="AH2536" s="72">
        <v>4420</v>
      </c>
      <c r="AI2536" s="72">
        <v>600</v>
      </c>
      <c r="AN2536" s="72">
        <v>0</v>
      </c>
      <c r="AO2536" s="72">
        <v>4415</v>
      </c>
      <c r="AP2536" s="72">
        <v>4420</v>
      </c>
      <c r="AQ2536" s="72">
        <v>4415</v>
      </c>
      <c r="AR2536" s="72">
        <v>4420</v>
      </c>
      <c r="AS2536" s="72">
        <v>500</v>
      </c>
      <c r="AT2536" s="72">
        <v>4415</v>
      </c>
      <c r="AU2536" s="72">
        <v>4415</v>
      </c>
      <c r="AV2536" s="72">
        <v>4415</v>
      </c>
      <c r="AW2536" s="72">
        <v>4415</v>
      </c>
      <c r="AX2536" s="72">
        <v>200</v>
      </c>
      <c r="AY2536" s="72">
        <v>4405</v>
      </c>
      <c r="AZ2536" s="72">
        <v>4405</v>
      </c>
      <c r="BA2536" s="72">
        <v>4405</v>
      </c>
      <c r="BB2536" s="72">
        <v>4405</v>
      </c>
      <c r="BC2536" s="72">
        <v>100</v>
      </c>
    </row>
    <row r="2537" spans="1:55" s="72" customFormat="1" ht="15">
      <c r="A2537" s="15" t="s">
        <v>18</v>
      </c>
      <c r="B2537" s="30">
        <v>16</v>
      </c>
      <c r="C2537" s="30">
        <v>7504</v>
      </c>
      <c r="D2537" s="10" t="s">
        <v>1342</v>
      </c>
      <c r="E2537" s="15" t="s">
        <v>20</v>
      </c>
      <c r="F2537" s="15" t="s">
        <v>1339</v>
      </c>
      <c r="G2537" s="50">
        <v>1292</v>
      </c>
      <c r="H2537" s="50">
        <v>65</v>
      </c>
      <c r="I2537" s="58">
        <v>5.2999999999999999E-2</v>
      </c>
      <c r="J2537" s="50">
        <v>36500</v>
      </c>
      <c r="K2537" s="50">
        <v>1317</v>
      </c>
      <c r="L2537" s="53">
        <v>1237</v>
      </c>
      <c r="M2537" s="63">
        <f t="shared" si="297"/>
        <v>0.3125</v>
      </c>
      <c r="N2537" s="42" t="str">
        <f>IFERROR(VLOOKUP(C2537, マスタ!$E$2:$G$33, 3, TRUE), "")</f>
        <v>75</v>
      </c>
      <c r="O2537" s="15" t="str">
        <f>IF(F2537 = "", "", TEXT( WORKDAY(TEXT(LEFT(F2537, FIND("(", F2537) - 1), "yyyy/mm/dd"), 1, マスタ!$A$2:$A$106), "yyyymmdd"))</f>
        <v>20171025</v>
      </c>
      <c r="P2537" s="16">
        <v>43033</v>
      </c>
      <c r="Q2537" s="56">
        <v>1298</v>
      </c>
      <c r="R2537" s="56">
        <v>1314</v>
      </c>
      <c r="S2537" s="56">
        <v>1273</v>
      </c>
      <c r="T2537" s="15" t="str">
        <f t="shared" si="298"/>
        <v>有</v>
      </c>
      <c r="U2537" s="15" t="str">
        <f t="shared" si="299"/>
        <v>有</v>
      </c>
      <c r="V2537" s="67">
        <f t="shared" si="300"/>
        <v>4.6439628482972672E-3</v>
      </c>
      <c r="W2537" s="17" t="s">
        <v>967</v>
      </c>
      <c r="X2537" s="46">
        <v>12</v>
      </c>
      <c r="Y2537" s="71">
        <f t="shared" si="301"/>
        <v>9.2879256965944261</v>
      </c>
      <c r="Z2537" s="72">
        <v>1298</v>
      </c>
      <c r="AA2537" s="72">
        <v>1307</v>
      </c>
      <c r="AB2537" s="72">
        <v>1298</v>
      </c>
      <c r="AC2537" s="72">
        <v>1300</v>
      </c>
      <c r="AD2537" s="72">
        <v>2700</v>
      </c>
      <c r="AI2537" s="72">
        <v>0</v>
      </c>
      <c r="AN2537" s="72">
        <v>0</v>
      </c>
      <c r="AO2537" s="72">
        <v>1304</v>
      </c>
      <c r="AP2537" s="72">
        <v>1305</v>
      </c>
      <c r="AQ2537" s="72">
        <v>1303</v>
      </c>
      <c r="AR2537" s="72">
        <v>1303</v>
      </c>
      <c r="AS2537" s="72">
        <v>800</v>
      </c>
      <c r="AT2537" s="72">
        <v>1304</v>
      </c>
      <c r="AU2537" s="72">
        <v>1314</v>
      </c>
      <c r="AV2537" s="72">
        <v>1304</v>
      </c>
      <c r="AW2537" s="72">
        <v>1310</v>
      </c>
      <c r="AX2537" s="72">
        <v>1500</v>
      </c>
      <c r="BC2537" s="72">
        <v>0</v>
      </c>
    </row>
    <row r="2538" spans="1:55" s="72" customFormat="1" ht="15">
      <c r="A2538" s="15" t="s">
        <v>18</v>
      </c>
      <c r="B2538" s="30">
        <v>17</v>
      </c>
      <c r="C2538" s="30">
        <v>4027</v>
      </c>
      <c r="D2538" s="10" t="s">
        <v>1178</v>
      </c>
      <c r="E2538" s="15" t="s">
        <v>20</v>
      </c>
      <c r="F2538" s="15" t="s">
        <v>1339</v>
      </c>
      <c r="G2538" s="50">
        <v>2680</v>
      </c>
      <c r="H2538" s="50">
        <v>131</v>
      </c>
      <c r="I2538" s="58">
        <v>5.1400000000000001E-2</v>
      </c>
      <c r="J2538" s="50">
        <v>97800</v>
      </c>
      <c r="K2538" s="50">
        <v>2734</v>
      </c>
      <c r="L2538" s="53">
        <v>2598</v>
      </c>
      <c r="M2538" s="63">
        <f t="shared" si="297"/>
        <v>0.39705882352941174</v>
      </c>
      <c r="N2538" s="42" t="str">
        <f>IFERROR(VLOOKUP(C2538, マスタ!$E$2:$G$33, 3, TRUE), "")</f>
        <v>化学・医薬品</v>
      </c>
      <c r="O2538" s="15" t="str">
        <f>IF(F2538 = "", "", TEXT( WORKDAY(TEXT(LEFT(F2538, FIND("(", F2538) - 1), "yyyy/mm/dd"), 1, マスタ!$A$2:$A$106), "yyyymmdd"))</f>
        <v>20171025</v>
      </c>
      <c r="P2538" s="16">
        <v>43033</v>
      </c>
      <c r="Q2538" s="56">
        <v>2654</v>
      </c>
      <c r="R2538" s="56">
        <v>2666</v>
      </c>
      <c r="S2538" s="56">
        <v>2519</v>
      </c>
      <c r="T2538" s="15" t="str">
        <f t="shared" si="298"/>
        <v>無</v>
      </c>
      <c r="U2538" s="15" t="str">
        <f t="shared" si="299"/>
        <v>有</v>
      </c>
      <c r="V2538" s="67">
        <f t="shared" si="300"/>
        <v>-9.7014925373134497E-3</v>
      </c>
      <c r="W2538" s="17" t="s">
        <v>966</v>
      </c>
      <c r="X2538" s="46">
        <v>-26</v>
      </c>
      <c r="Y2538" s="71">
        <f t="shared" si="301"/>
        <v>-9.7014925373134329</v>
      </c>
      <c r="Z2538" s="72">
        <v>2654</v>
      </c>
      <c r="AA2538" s="72">
        <v>2666</v>
      </c>
      <c r="AB2538" s="72">
        <v>2653</v>
      </c>
      <c r="AC2538" s="72">
        <v>2665</v>
      </c>
      <c r="AD2538" s="72">
        <v>4400</v>
      </c>
      <c r="AE2538" s="72">
        <v>2660</v>
      </c>
      <c r="AF2538" s="72">
        <v>2660</v>
      </c>
      <c r="AG2538" s="72">
        <v>2637</v>
      </c>
      <c r="AH2538" s="72">
        <v>2641</v>
      </c>
      <c r="AI2538" s="72">
        <v>2100</v>
      </c>
      <c r="AJ2538" s="72">
        <v>2641</v>
      </c>
      <c r="AK2538" s="72">
        <v>2641</v>
      </c>
      <c r="AL2538" s="72">
        <v>2620</v>
      </c>
      <c r="AM2538" s="72">
        <v>2620</v>
      </c>
      <c r="AN2538" s="72">
        <v>2900</v>
      </c>
      <c r="AO2538" s="72">
        <v>2625</v>
      </c>
      <c r="AP2538" s="72">
        <v>2627</v>
      </c>
      <c r="AQ2538" s="72">
        <v>2616</v>
      </c>
      <c r="AR2538" s="72">
        <v>2622</v>
      </c>
      <c r="AS2538" s="72">
        <v>2200</v>
      </c>
      <c r="AT2538" s="72">
        <v>2620</v>
      </c>
      <c r="AU2538" s="72">
        <v>2624</v>
      </c>
      <c r="AV2538" s="72">
        <v>2617</v>
      </c>
      <c r="AW2538" s="72">
        <v>2617</v>
      </c>
      <c r="AX2538" s="72">
        <v>400</v>
      </c>
      <c r="AY2538" s="72">
        <v>2617</v>
      </c>
      <c r="AZ2538" s="72">
        <v>2622</v>
      </c>
      <c r="BA2538" s="72">
        <v>2617</v>
      </c>
      <c r="BB2538" s="72">
        <v>2617</v>
      </c>
      <c r="BC2538" s="72">
        <v>1000</v>
      </c>
    </row>
    <row r="2539" spans="1:55" s="72" customFormat="1" ht="15">
      <c r="A2539" s="15" t="s">
        <v>18</v>
      </c>
      <c r="B2539" s="30">
        <v>18</v>
      </c>
      <c r="C2539" s="30">
        <v>1899</v>
      </c>
      <c r="D2539" s="10" t="s">
        <v>645</v>
      </c>
      <c r="E2539" s="15" t="s">
        <v>20</v>
      </c>
      <c r="F2539" s="15" t="s">
        <v>1339</v>
      </c>
      <c r="G2539" s="50">
        <v>6910</v>
      </c>
      <c r="H2539" s="50">
        <v>330</v>
      </c>
      <c r="I2539" s="58">
        <v>5.0200000000000002E-2</v>
      </c>
      <c r="J2539" s="50">
        <v>43900</v>
      </c>
      <c r="K2539" s="50">
        <v>6990</v>
      </c>
      <c r="L2539" s="53">
        <v>6590</v>
      </c>
      <c r="M2539" s="63">
        <f t="shared" si="297"/>
        <v>0.2</v>
      </c>
      <c r="N2539" s="42" t="str">
        <f>IFERROR(VLOOKUP(C2539, マスタ!$E$2:$G$33, 3, TRUE), "")</f>
        <v>建設</v>
      </c>
      <c r="O2539" s="15" t="str">
        <f>IF(F2539 = "", "", TEXT( WORKDAY(TEXT(LEFT(F2539, FIND("(", F2539) - 1), "yyyy/mm/dd"), 1, マスタ!$A$2:$A$106), "yyyymmdd"))</f>
        <v>20171025</v>
      </c>
      <c r="P2539" s="16">
        <v>43033</v>
      </c>
      <c r="Q2539" s="56">
        <v>6880</v>
      </c>
      <c r="R2539" s="56">
        <v>6910</v>
      </c>
      <c r="S2539" s="56">
        <v>6820</v>
      </c>
      <c r="T2539" s="15" t="str">
        <f t="shared" si="298"/>
        <v>無</v>
      </c>
      <c r="U2539" s="15" t="str">
        <f t="shared" si="299"/>
        <v>無</v>
      </c>
      <c r="V2539" s="67">
        <f t="shared" si="300"/>
        <v>-4.34153400868309E-3</v>
      </c>
      <c r="W2539" s="17" t="s">
        <v>969</v>
      </c>
      <c r="X2539" s="46">
        <v>-30</v>
      </c>
      <c r="Y2539" s="71">
        <f t="shared" si="301"/>
        <v>-4.3415340086830687</v>
      </c>
      <c r="Z2539" s="72">
        <v>6880</v>
      </c>
      <c r="AA2539" s="72">
        <v>6900</v>
      </c>
      <c r="AB2539" s="72">
        <v>6850</v>
      </c>
      <c r="AC2539" s="72">
        <v>6850</v>
      </c>
      <c r="AD2539" s="72">
        <v>1200</v>
      </c>
      <c r="AI2539" s="72">
        <v>0</v>
      </c>
      <c r="AN2539" s="72">
        <v>0</v>
      </c>
      <c r="AO2539" s="72">
        <v>6850</v>
      </c>
      <c r="AP2539" s="72">
        <v>6850</v>
      </c>
      <c r="AQ2539" s="72">
        <v>6850</v>
      </c>
      <c r="AR2539" s="72">
        <v>6850</v>
      </c>
      <c r="AS2539" s="72">
        <v>100</v>
      </c>
      <c r="AX2539" s="72">
        <v>0</v>
      </c>
      <c r="BC2539" s="72">
        <v>0</v>
      </c>
    </row>
    <row r="2540" spans="1:55" s="72" customFormat="1" ht="15">
      <c r="A2540" s="15" t="s">
        <v>18</v>
      </c>
      <c r="B2540" s="30">
        <v>19</v>
      </c>
      <c r="C2540" s="30">
        <v>7744</v>
      </c>
      <c r="D2540" s="10" t="s">
        <v>565</v>
      </c>
      <c r="E2540" s="15" t="s">
        <v>20</v>
      </c>
      <c r="F2540" s="15" t="s">
        <v>1339</v>
      </c>
      <c r="G2540" s="50">
        <v>1605</v>
      </c>
      <c r="H2540" s="50">
        <v>76</v>
      </c>
      <c r="I2540" s="58">
        <v>4.9700000000000001E-2</v>
      </c>
      <c r="J2540" s="50">
        <v>661600</v>
      </c>
      <c r="K2540" s="50">
        <v>1606</v>
      </c>
      <c r="L2540" s="53">
        <v>1509</v>
      </c>
      <c r="M2540" s="63">
        <f t="shared" si="297"/>
        <v>1.0309278350515464E-2</v>
      </c>
      <c r="N2540" s="42" t="str">
        <f>IFERROR(VLOOKUP(C2540, マスタ!$E$2:$G$33, 3, TRUE), "")</f>
        <v>精密機械</v>
      </c>
      <c r="O2540" s="15" t="str">
        <f>IF(F2540 = "", "", TEXT( WORKDAY(TEXT(LEFT(F2540, FIND("(", F2540) - 1), "yyyy/mm/dd"), 1, マスタ!$A$2:$A$106), "yyyymmdd"))</f>
        <v>20171025</v>
      </c>
      <c r="P2540" s="16">
        <v>43033</v>
      </c>
      <c r="Q2540" s="56">
        <v>1606</v>
      </c>
      <c r="R2540" s="56">
        <v>1687</v>
      </c>
      <c r="S2540" s="56">
        <v>1596</v>
      </c>
      <c r="T2540" s="15" t="str">
        <f t="shared" si="298"/>
        <v>有</v>
      </c>
      <c r="U2540" s="15" t="str">
        <f t="shared" si="299"/>
        <v>無</v>
      </c>
      <c r="V2540" s="67">
        <f t="shared" si="300"/>
        <v>6.2305295950149109E-4</v>
      </c>
      <c r="W2540" s="17" t="s">
        <v>967</v>
      </c>
      <c r="X2540" s="46">
        <v>6</v>
      </c>
      <c r="Y2540" s="71">
        <f t="shared" si="301"/>
        <v>3.7383177570093458</v>
      </c>
      <c r="Z2540" s="72">
        <v>1606</v>
      </c>
      <c r="AA2540" s="72">
        <v>1618</v>
      </c>
      <c r="AB2540" s="72">
        <v>1596</v>
      </c>
      <c r="AC2540" s="72">
        <v>1616</v>
      </c>
      <c r="AD2540" s="72">
        <v>73600</v>
      </c>
      <c r="AE2540" s="72">
        <v>1614</v>
      </c>
      <c r="AF2540" s="72">
        <v>1617</v>
      </c>
      <c r="AG2540" s="72">
        <v>1606</v>
      </c>
      <c r="AH2540" s="72">
        <v>1613</v>
      </c>
      <c r="AI2540" s="72">
        <v>10100</v>
      </c>
      <c r="AJ2540" s="72">
        <v>1612</v>
      </c>
      <c r="AK2540" s="72">
        <v>1629</v>
      </c>
      <c r="AL2540" s="72">
        <v>1610</v>
      </c>
      <c r="AM2540" s="72">
        <v>1629</v>
      </c>
      <c r="AN2540" s="72">
        <v>25100</v>
      </c>
      <c r="AO2540" s="72">
        <v>1629</v>
      </c>
      <c r="AP2540" s="72">
        <v>1633</v>
      </c>
      <c r="AQ2540" s="72">
        <v>1616</v>
      </c>
      <c r="AR2540" s="72">
        <v>1620</v>
      </c>
      <c r="AS2540" s="72">
        <v>27800</v>
      </c>
      <c r="AT2540" s="72">
        <v>1621</v>
      </c>
      <c r="AU2540" s="72">
        <v>1621</v>
      </c>
      <c r="AV2540" s="72">
        <v>1607</v>
      </c>
      <c r="AW2540" s="72">
        <v>1612</v>
      </c>
      <c r="AX2540" s="72">
        <v>9600</v>
      </c>
      <c r="AY2540" s="72">
        <v>1611</v>
      </c>
      <c r="AZ2540" s="72">
        <v>1619</v>
      </c>
      <c r="BA2540" s="72">
        <v>1608</v>
      </c>
      <c r="BB2540" s="72">
        <v>1614</v>
      </c>
      <c r="BC2540" s="72">
        <v>12900</v>
      </c>
    </row>
    <row r="2541" spans="1:55" s="72" customFormat="1" ht="15">
      <c r="A2541" s="15" t="s">
        <v>18</v>
      </c>
      <c r="B2541" s="30">
        <v>20</v>
      </c>
      <c r="C2541" s="30">
        <v>7874</v>
      </c>
      <c r="D2541" s="10" t="s">
        <v>176</v>
      </c>
      <c r="E2541" s="15" t="s">
        <v>20</v>
      </c>
      <c r="F2541" s="15" t="s">
        <v>1339</v>
      </c>
      <c r="G2541" s="50">
        <v>2905</v>
      </c>
      <c r="H2541" s="50">
        <v>131</v>
      </c>
      <c r="I2541" s="58">
        <v>4.7199999999999999E-2</v>
      </c>
      <c r="J2541" s="50">
        <v>163700</v>
      </c>
      <c r="K2541" s="50">
        <v>2932</v>
      </c>
      <c r="L2541" s="53">
        <v>2780</v>
      </c>
      <c r="M2541" s="63">
        <f t="shared" si="297"/>
        <v>0.17763157894736842</v>
      </c>
      <c r="N2541" s="42" t="str">
        <f>IFERROR(VLOOKUP(C2541, マスタ!$E$2:$G$33, 3, TRUE), "")</f>
        <v>その他製品</v>
      </c>
      <c r="O2541" s="15" t="str">
        <f>IF(F2541 = "", "", TEXT( WORKDAY(TEXT(LEFT(F2541, FIND("(", F2541) - 1), "yyyy/mm/dd"), 1, マスタ!$A$2:$A$106), "yyyymmdd"))</f>
        <v>20171025</v>
      </c>
      <c r="P2541" s="16">
        <v>43033</v>
      </c>
      <c r="Q2541" s="56">
        <v>2898</v>
      </c>
      <c r="R2541" s="56">
        <v>2898</v>
      </c>
      <c r="S2541" s="56">
        <v>2831</v>
      </c>
      <c r="T2541" s="15" t="str">
        <f t="shared" si="298"/>
        <v>無</v>
      </c>
      <c r="U2541" s="15" t="str">
        <f t="shared" si="299"/>
        <v>有</v>
      </c>
      <c r="V2541" s="67">
        <f t="shared" si="300"/>
        <v>-2.4096385542168308E-3</v>
      </c>
      <c r="W2541" s="17" t="s">
        <v>966</v>
      </c>
      <c r="X2541" s="46">
        <v>-29</v>
      </c>
      <c r="Y2541" s="71">
        <f t="shared" si="301"/>
        <v>-9.9827882960413081</v>
      </c>
      <c r="Z2541" s="72">
        <v>2898</v>
      </c>
      <c r="AA2541" s="72">
        <v>2898</v>
      </c>
      <c r="AB2541" s="72">
        <v>2866</v>
      </c>
      <c r="AC2541" s="72">
        <v>2870</v>
      </c>
      <c r="AD2541" s="72">
        <v>10300</v>
      </c>
      <c r="AE2541" s="72">
        <v>2868</v>
      </c>
      <c r="AF2541" s="72">
        <v>2868</v>
      </c>
      <c r="AG2541" s="72">
        <v>2850</v>
      </c>
      <c r="AH2541" s="72">
        <v>2865</v>
      </c>
      <c r="AI2541" s="72">
        <v>2900</v>
      </c>
      <c r="AJ2541" s="72">
        <v>2867</v>
      </c>
      <c r="AK2541" s="72">
        <v>2872</v>
      </c>
      <c r="AL2541" s="72">
        <v>2857</v>
      </c>
      <c r="AM2541" s="72">
        <v>2869</v>
      </c>
      <c r="AN2541" s="72">
        <v>2200</v>
      </c>
      <c r="AO2541" s="72">
        <v>2861</v>
      </c>
      <c r="AP2541" s="72">
        <v>2861</v>
      </c>
      <c r="AQ2541" s="72">
        <v>2843</v>
      </c>
      <c r="AR2541" s="72">
        <v>2849</v>
      </c>
      <c r="AS2541" s="72">
        <v>3100</v>
      </c>
      <c r="AT2541" s="72">
        <v>2850</v>
      </c>
      <c r="AU2541" s="72">
        <v>2850</v>
      </c>
      <c r="AV2541" s="72">
        <v>2838</v>
      </c>
      <c r="AW2541" s="72">
        <v>2838</v>
      </c>
      <c r="AX2541" s="72">
        <v>3800</v>
      </c>
      <c r="AY2541" s="72">
        <v>2839</v>
      </c>
      <c r="AZ2541" s="72">
        <v>2846</v>
      </c>
      <c r="BA2541" s="72">
        <v>2839</v>
      </c>
      <c r="BB2541" s="72">
        <v>2843</v>
      </c>
      <c r="BC2541" s="72">
        <v>1300</v>
      </c>
    </row>
    <row r="2542" spans="1:55" s="72" customFormat="1" ht="27">
      <c r="A2542" s="15" t="s">
        <v>18</v>
      </c>
      <c r="B2542" s="30">
        <v>21</v>
      </c>
      <c r="C2542" s="30">
        <v>5726</v>
      </c>
      <c r="D2542" s="10" t="s">
        <v>1343</v>
      </c>
      <c r="E2542" s="15" t="s">
        <v>20</v>
      </c>
      <c r="F2542" s="15" t="s">
        <v>1339</v>
      </c>
      <c r="G2542" s="50">
        <v>1688</v>
      </c>
      <c r="H2542" s="50">
        <v>74</v>
      </c>
      <c r="I2542" s="58">
        <v>4.58E-2</v>
      </c>
      <c r="J2542" s="50">
        <v>483100</v>
      </c>
      <c r="K2542" s="50">
        <v>1689</v>
      </c>
      <c r="L2542" s="53">
        <v>1613</v>
      </c>
      <c r="M2542" s="63">
        <f t="shared" si="297"/>
        <v>1.3157894736842105E-2</v>
      </c>
      <c r="N2542" s="42" t="str">
        <f>IFERROR(VLOOKUP(C2542, マスタ!$E$2:$G$33, 3, TRUE), "")</f>
        <v>非鉄金属</v>
      </c>
      <c r="O2542" s="15" t="str">
        <f>IF(F2542 = "", "", TEXT( WORKDAY(TEXT(LEFT(F2542, FIND("(", F2542) - 1), "yyyy/mm/dd"), 1, マスタ!$A$2:$A$106), "yyyymmdd"))</f>
        <v>20171025</v>
      </c>
      <c r="P2542" s="16">
        <v>43033</v>
      </c>
      <c r="Q2542" s="56">
        <v>1701</v>
      </c>
      <c r="R2542" s="56">
        <v>1735</v>
      </c>
      <c r="S2542" s="56">
        <v>1695</v>
      </c>
      <c r="T2542" s="15" t="str">
        <f t="shared" si="298"/>
        <v>有</v>
      </c>
      <c r="U2542" s="15" t="str">
        <f t="shared" si="299"/>
        <v>無</v>
      </c>
      <c r="V2542" s="67">
        <f t="shared" si="300"/>
        <v>7.7014218009479052E-3</v>
      </c>
      <c r="W2542" s="17" t="s">
        <v>967</v>
      </c>
      <c r="X2542" s="46">
        <v>6</v>
      </c>
      <c r="Y2542" s="71">
        <f t="shared" si="301"/>
        <v>3.5545023696682461</v>
      </c>
      <c r="Z2542" s="72">
        <v>1701</v>
      </c>
      <c r="AA2542" s="72">
        <v>1722</v>
      </c>
      <c r="AB2542" s="72">
        <v>1700</v>
      </c>
      <c r="AC2542" s="72">
        <v>1716</v>
      </c>
      <c r="AD2542" s="72">
        <v>60100</v>
      </c>
      <c r="AE2542" s="72">
        <v>1717</v>
      </c>
      <c r="AF2542" s="72">
        <v>1721</v>
      </c>
      <c r="AG2542" s="72">
        <v>1710</v>
      </c>
      <c r="AH2542" s="72">
        <v>1717</v>
      </c>
      <c r="AI2542" s="72">
        <v>26800</v>
      </c>
      <c r="AJ2542" s="72">
        <v>1716</v>
      </c>
      <c r="AK2542" s="72">
        <v>1724</v>
      </c>
      <c r="AL2542" s="72">
        <v>1716</v>
      </c>
      <c r="AM2542" s="72">
        <v>1723</v>
      </c>
      <c r="AN2542" s="72">
        <v>13900</v>
      </c>
      <c r="AO2542" s="72">
        <v>1723</v>
      </c>
      <c r="AP2542" s="72">
        <v>1724</v>
      </c>
      <c r="AQ2542" s="72">
        <v>1712</v>
      </c>
      <c r="AR2542" s="72">
        <v>1714</v>
      </c>
      <c r="AS2542" s="72">
        <v>13400</v>
      </c>
      <c r="AT2542" s="72">
        <v>1714</v>
      </c>
      <c r="AU2542" s="72">
        <v>1714</v>
      </c>
      <c r="AV2542" s="72">
        <v>1706</v>
      </c>
      <c r="AW2542" s="72">
        <v>1707</v>
      </c>
      <c r="AX2542" s="72">
        <v>14400</v>
      </c>
      <c r="AY2542" s="72">
        <v>1706</v>
      </c>
      <c r="AZ2542" s="72">
        <v>1706</v>
      </c>
      <c r="BA2542" s="72">
        <v>1699</v>
      </c>
      <c r="BB2542" s="72">
        <v>1703</v>
      </c>
      <c r="BC2542" s="72">
        <v>14400</v>
      </c>
    </row>
    <row r="2543" spans="1:55" s="72" customFormat="1" ht="15">
      <c r="A2543" s="15" t="s">
        <v>18</v>
      </c>
      <c r="B2543" s="30">
        <v>22</v>
      </c>
      <c r="C2543" s="30">
        <v>3763</v>
      </c>
      <c r="D2543" s="10" t="s">
        <v>1344</v>
      </c>
      <c r="E2543" s="15" t="s">
        <v>20</v>
      </c>
      <c r="F2543" s="15" t="s">
        <v>1339</v>
      </c>
      <c r="G2543" s="50">
        <v>2699</v>
      </c>
      <c r="H2543" s="50">
        <v>118</v>
      </c>
      <c r="I2543" s="58">
        <v>4.5699999999999998E-2</v>
      </c>
      <c r="J2543" s="50">
        <v>29500</v>
      </c>
      <c r="K2543" s="50">
        <v>2708</v>
      </c>
      <c r="L2543" s="53">
        <v>2587</v>
      </c>
      <c r="M2543" s="63">
        <f t="shared" si="297"/>
        <v>7.43801652892562E-2</v>
      </c>
      <c r="N2543" s="42" t="str">
        <f>IFERROR(VLOOKUP(C2543, マスタ!$E$2:$G$33, 3, TRUE), "")</f>
        <v>パルプ・紙</v>
      </c>
      <c r="O2543" s="15" t="str">
        <f>IF(F2543 = "", "", TEXT( WORKDAY(TEXT(LEFT(F2543, FIND("(", F2543) - 1), "yyyy/mm/dd"), 1, マスタ!$A$2:$A$106), "yyyymmdd"))</f>
        <v>20171025</v>
      </c>
      <c r="P2543" s="16">
        <v>43033</v>
      </c>
      <c r="Q2543" s="56">
        <v>2700</v>
      </c>
      <c r="R2543" s="56">
        <v>2700</v>
      </c>
      <c r="S2543" s="56">
        <v>2662</v>
      </c>
      <c r="T2543" s="15" t="str">
        <f t="shared" si="298"/>
        <v>無</v>
      </c>
      <c r="U2543" s="15" t="str">
        <f t="shared" si="299"/>
        <v>有</v>
      </c>
      <c r="V2543" s="67">
        <f t="shared" si="300"/>
        <v>3.7050759540568912E-4</v>
      </c>
      <c r="W2543" s="17" t="s">
        <v>966</v>
      </c>
      <c r="X2543" s="46">
        <v>-26</v>
      </c>
      <c r="Y2543" s="71">
        <f t="shared" si="301"/>
        <v>-9.6331974805483505</v>
      </c>
      <c r="Z2543" s="72">
        <v>2700</v>
      </c>
      <c r="AA2543" s="72">
        <v>2700</v>
      </c>
      <c r="AB2543" s="72">
        <v>2664</v>
      </c>
      <c r="AC2543" s="72">
        <v>2664</v>
      </c>
      <c r="AD2543" s="72">
        <v>2500</v>
      </c>
      <c r="AE2543" s="72">
        <v>2662</v>
      </c>
      <c r="AF2543" s="72">
        <v>2689</v>
      </c>
      <c r="AG2543" s="72">
        <v>2662</v>
      </c>
      <c r="AH2543" s="72">
        <v>2681</v>
      </c>
      <c r="AI2543" s="72">
        <v>1200</v>
      </c>
      <c r="AJ2543" s="72">
        <v>2681</v>
      </c>
      <c r="AK2543" s="72">
        <v>2686</v>
      </c>
      <c r="AL2543" s="72">
        <v>2675</v>
      </c>
      <c r="AM2543" s="72">
        <v>2675</v>
      </c>
      <c r="AN2543" s="72">
        <v>800</v>
      </c>
      <c r="AO2543" s="72">
        <v>2675</v>
      </c>
      <c r="AP2543" s="72">
        <v>2675</v>
      </c>
      <c r="AQ2543" s="72">
        <v>2673</v>
      </c>
      <c r="AR2543" s="72">
        <v>2674</v>
      </c>
      <c r="AS2543" s="72">
        <v>400</v>
      </c>
      <c r="AT2543" s="72">
        <v>2671</v>
      </c>
      <c r="AU2543" s="72">
        <v>2671</v>
      </c>
      <c r="AV2543" s="72">
        <v>2670</v>
      </c>
      <c r="AW2543" s="72">
        <v>2671</v>
      </c>
      <c r="AX2543" s="72">
        <v>800</v>
      </c>
      <c r="AY2543" s="72">
        <v>2670</v>
      </c>
      <c r="AZ2543" s="72">
        <v>2670</v>
      </c>
      <c r="BA2543" s="72">
        <v>2670</v>
      </c>
      <c r="BB2543" s="72">
        <v>2670</v>
      </c>
      <c r="BC2543" s="72">
        <v>100</v>
      </c>
    </row>
    <row r="2544" spans="1:55" s="72" customFormat="1" ht="15">
      <c r="A2544" s="15" t="s">
        <v>18</v>
      </c>
      <c r="B2544" s="30">
        <v>24</v>
      </c>
      <c r="C2544" s="30">
        <v>8125</v>
      </c>
      <c r="D2544" s="10" t="s">
        <v>1108</v>
      </c>
      <c r="E2544" s="15" t="s">
        <v>20</v>
      </c>
      <c r="F2544" s="15" t="s">
        <v>1339</v>
      </c>
      <c r="G2544" s="50">
        <v>1394</v>
      </c>
      <c r="H2544" s="50">
        <v>60</v>
      </c>
      <c r="I2544" s="58">
        <v>4.4999999999999998E-2</v>
      </c>
      <c r="J2544" s="50">
        <v>309900</v>
      </c>
      <c r="K2544" s="50">
        <v>1400</v>
      </c>
      <c r="L2544" s="53">
        <v>1335</v>
      </c>
      <c r="M2544" s="63">
        <f t="shared" si="297"/>
        <v>9.2307692307692313E-2</v>
      </c>
      <c r="N2544" s="42" t="str">
        <f>IFERROR(VLOOKUP(C2544, マスタ!$E$2:$G$33, 3, TRUE), "")</f>
        <v>商業</v>
      </c>
      <c r="O2544" s="15" t="str">
        <f>IF(F2544 = "", "", TEXT( WORKDAY(TEXT(LEFT(F2544, FIND("(", F2544) - 1), "yyyy/mm/dd"), 1, マスタ!$A$2:$A$106), "yyyymmdd"))</f>
        <v>20171025</v>
      </c>
      <c r="P2544" s="16">
        <v>43033</v>
      </c>
      <c r="Q2544" s="56">
        <v>1394</v>
      </c>
      <c r="R2544" s="56">
        <v>1394</v>
      </c>
      <c r="S2544" s="56">
        <v>1352</v>
      </c>
      <c r="T2544" s="15" t="str">
        <f t="shared" si="298"/>
        <v>無</v>
      </c>
      <c r="U2544" s="15" t="str">
        <f t="shared" si="299"/>
        <v>有</v>
      </c>
      <c r="V2544" s="67">
        <f t="shared" si="300"/>
        <v>0</v>
      </c>
      <c r="W2544" s="17" t="s">
        <v>966</v>
      </c>
      <c r="X2544" s="46">
        <v>-13</v>
      </c>
      <c r="Y2544" s="71">
        <f t="shared" si="301"/>
        <v>-9.3256814921090374</v>
      </c>
      <c r="Z2544" s="72">
        <v>1394</v>
      </c>
      <c r="AA2544" s="72">
        <v>1394</v>
      </c>
      <c r="AB2544" s="72">
        <v>1383</v>
      </c>
      <c r="AC2544" s="72">
        <v>1383</v>
      </c>
      <c r="AD2544" s="72">
        <v>12500</v>
      </c>
      <c r="AE2544" s="72">
        <v>1380</v>
      </c>
      <c r="AF2544" s="72">
        <v>1380</v>
      </c>
      <c r="AG2544" s="72">
        <v>1373</v>
      </c>
      <c r="AH2544" s="72">
        <v>1374</v>
      </c>
      <c r="AI2544" s="72">
        <v>4800</v>
      </c>
      <c r="AJ2544" s="72">
        <v>1375</v>
      </c>
      <c r="AK2544" s="72">
        <v>1376</v>
      </c>
      <c r="AL2544" s="72">
        <v>1367</v>
      </c>
      <c r="AM2544" s="72">
        <v>1369</v>
      </c>
      <c r="AN2544" s="72">
        <v>5200</v>
      </c>
      <c r="AO2544" s="72">
        <v>1369</v>
      </c>
      <c r="AP2544" s="72">
        <v>1374</v>
      </c>
      <c r="AQ2544" s="72">
        <v>1369</v>
      </c>
      <c r="AR2544" s="72">
        <v>1374</v>
      </c>
      <c r="AS2544" s="72">
        <v>4700</v>
      </c>
      <c r="AT2544" s="72">
        <v>1373</v>
      </c>
      <c r="AU2544" s="72">
        <v>1373</v>
      </c>
      <c r="AV2544" s="72">
        <v>1371</v>
      </c>
      <c r="AW2544" s="72">
        <v>1371</v>
      </c>
      <c r="AX2544" s="72">
        <v>2000</v>
      </c>
      <c r="AY2544" s="72">
        <v>1372</v>
      </c>
      <c r="AZ2544" s="72">
        <v>1372</v>
      </c>
      <c r="BA2544" s="72">
        <v>1369</v>
      </c>
      <c r="BB2544" s="72">
        <v>1369</v>
      </c>
      <c r="BC2544" s="72">
        <v>400</v>
      </c>
    </row>
    <row r="2545" spans="1:55" s="72" customFormat="1" ht="15">
      <c r="A2545" s="15" t="s">
        <v>18</v>
      </c>
      <c r="B2545" s="30">
        <v>25</v>
      </c>
      <c r="C2545" s="30">
        <v>6387</v>
      </c>
      <c r="D2545" s="10" t="s">
        <v>1345</v>
      </c>
      <c r="E2545" s="15" t="s">
        <v>20</v>
      </c>
      <c r="F2545" s="15" t="s">
        <v>1339</v>
      </c>
      <c r="G2545" s="50">
        <v>1097</v>
      </c>
      <c r="H2545" s="50">
        <v>47</v>
      </c>
      <c r="I2545" s="58">
        <v>4.48E-2</v>
      </c>
      <c r="J2545" s="50">
        <v>300200</v>
      </c>
      <c r="K2545" s="50">
        <v>1237</v>
      </c>
      <c r="L2545" s="53">
        <v>1050</v>
      </c>
      <c r="M2545" s="63">
        <f t="shared" si="297"/>
        <v>0.74866310160427807</v>
      </c>
      <c r="N2545" s="42" t="str">
        <f>IFERROR(VLOOKUP(C2545, マスタ!$E$2:$G$33, 3, TRUE), "")</f>
        <v>機械</v>
      </c>
      <c r="O2545" s="15" t="str">
        <f>IF(F2545 = "", "", TEXT( WORKDAY(TEXT(LEFT(F2545, FIND("(", F2545) - 1), "yyyy/mm/dd"), 1, マスタ!$A$2:$A$106), "yyyymmdd"))</f>
        <v>20171025</v>
      </c>
      <c r="P2545" s="16">
        <v>43033</v>
      </c>
      <c r="Q2545" s="56">
        <v>1126</v>
      </c>
      <c r="R2545" s="56">
        <v>1128</v>
      </c>
      <c r="S2545" s="56">
        <v>1072</v>
      </c>
      <c r="T2545" s="15" t="str">
        <f t="shared" si="298"/>
        <v>無</v>
      </c>
      <c r="U2545" s="15" t="str">
        <f t="shared" si="299"/>
        <v>有</v>
      </c>
      <c r="V2545" s="67">
        <f t="shared" si="300"/>
        <v>2.6435733819507812E-2</v>
      </c>
      <c r="W2545" s="17" t="s">
        <v>966</v>
      </c>
      <c r="X2545" s="46">
        <v>-10</v>
      </c>
      <c r="Y2545" s="71">
        <f t="shared" si="301"/>
        <v>-9.115770282588878</v>
      </c>
      <c r="Z2545" s="72">
        <v>1126</v>
      </c>
      <c r="AA2545" s="72">
        <v>1128</v>
      </c>
      <c r="AB2545" s="72">
        <v>1104</v>
      </c>
      <c r="AC2545" s="72">
        <v>1112</v>
      </c>
      <c r="AD2545" s="72">
        <v>13800</v>
      </c>
      <c r="AE2545" s="72">
        <v>1112</v>
      </c>
      <c r="AF2545" s="72">
        <v>1112</v>
      </c>
      <c r="AG2545" s="72">
        <v>1107</v>
      </c>
      <c r="AH2545" s="72">
        <v>1107</v>
      </c>
      <c r="AI2545" s="72">
        <v>1400</v>
      </c>
      <c r="AJ2545" s="72">
        <v>1107</v>
      </c>
      <c r="AK2545" s="72">
        <v>1110</v>
      </c>
      <c r="AL2545" s="72">
        <v>1106</v>
      </c>
      <c r="AM2545" s="72">
        <v>1110</v>
      </c>
      <c r="AN2545" s="72">
        <v>2400</v>
      </c>
      <c r="AO2545" s="72">
        <v>1106</v>
      </c>
      <c r="AP2545" s="72">
        <v>1107</v>
      </c>
      <c r="AQ2545" s="72">
        <v>1102</v>
      </c>
      <c r="AR2545" s="72">
        <v>1103</v>
      </c>
      <c r="AS2545" s="72">
        <v>3200</v>
      </c>
      <c r="AT2545" s="72">
        <v>1103</v>
      </c>
      <c r="AU2545" s="72">
        <v>1103</v>
      </c>
      <c r="AV2545" s="72">
        <v>1094</v>
      </c>
      <c r="AW2545" s="72">
        <v>1094</v>
      </c>
      <c r="AX2545" s="72">
        <v>4400</v>
      </c>
      <c r="AY2545" s="72">
        <v>1096</v>
      </c>
      <c r="AZ2545" s="72">
        <v>1096</v>
      </c>
      <c r="BA2545" s="72">
        <v>1088</v>
      </c>
      <c r="BB2545" s="72">
        <v>1089</v>
      </c>
      <c r="BC2545" s="72">
        <v>1600</v>
      </c>
    </row>
    <row r="2546" spans="1:55" s="72" customFormat="1" ht="27">
      <c r="A2546" s="15" t="s">
        <v>18</v>
      </c>
      <c r="B2546" s="30">
        <v>26</v>
      </c>
      <c r="C2546" s="30">
        <v>7600</v>
      </c>
      <c r="D2546" s="10" t="s">
        <v>29</v>
      </c>
      <c r="E2546" s="15" t="s">
        <v>20</v>
      </c>
      <c r="F2546" s="15" t="s">
        <v>1339</v>
      </c>
      <c r="G2546" s="50">
        <v>1083</v>
      </c>
      <c r="H2546" s="50">
        <v>46</v>
      </c>
      <c r="I2546" s="58">
        <v>4.4400000000000002E-2</v>
      </c>
      <c r="J2546" s="50">
        <v>155200</v>
      </c>
      <c r="K2546" s="50">
        <v>1090</v>
      </c>
      <c r="L2546" s="53">
        <v>1036</v>
      </c>
      <c r="M2546" s="63">
        <f t="shared" si="297"/>
        <v>0.12962962962962962</v>
      </c>
      <c r="N2546" s="42" t="str">
        <f>IFERROR(VLOOKUP(C2546, マスタ!$E$2:$G$33, 3, TRUE), "")</f>
        <v>75</v>
      </c>
      <c r="O2546" s="15" t="str">
        <f>IF(F2546 = "", "", TEXT( WORKDAY(TEXT(LEFT(F2546, FIND("(", F2546) - 1), "yyyy/mm/dd"), 1, マスタ!$A$2:$A$106), "yyyymmdd"))</f>
        <v>20171025</v>
      </c>
      <c r="P2546" s="16">
        <v>43033</v>
      </c>
      <c r="Q2546" s="56">
        <v>1089</v>
      </c>
      <c r="R2546" s="56">
        <v>1089</v>
      </c>
      <c r="S2546" s="56">
        <v>1059</v>
      </c>
      <c r="T2546" s="15" t="str">
        <f t="shared" si="298"/>
        <v>無</v>
      </c>
      <c r="U2546" s="15" t="str">
        <f t="shared" si="299"/>
        <v>有</v>
      </c>
      <c r="V2546" s="67">
        <f t="shared" si="300"/>
        <v>5.5401662049860967E-3</v>
      </c>
      <c r="W2546" s="17" t="s">
        <v>966</v>
      </c>
      <c r="X2546" s="46">
        <v>-10</v>
      </c>
      <c r="Y2546" s="71">
        <f t="shared" si="301"/>
        <v>-9.2336103416435833</v>
      </c>
      <c r="Z2546" s="72">
        <v>1089</v>
      </c>
      <c r="AA2546" s="72">
        <v>1089</v>
      </c>
      <c r="AB2546" s="72">
        <v>1069</v>
      </c>
      <c r="AC2546" s="72">
        <v>1069</v>
      </c>
      <c r="AD2546" s="72">
        <v>5000</v>
      </c>
      <c r="AE2546" s="72">
        <v>1068</v>
      </c>
      <c r="AF2546" s="72">
        <v>1068</v>
      </c>
      <c r="AG2546" s="72">
        <v>1067</v>
      </c>
      <c r="AH2546" s="72">
        <v>1068</v>
      </c>
      <c r="AI2546" s="72">
        <v>1000</v>
      </c>
      <c r="AJ2546" s="72">
        <v>1068</v>
      </c>
      <c r="AK2546" s="72">
        <v>1070</v>
      </c>
      <c r="AL2546" s="72">
        <v>1066</v>
      </c>
      <c r="AM2546" s="72">
        <v>1067</v>
      </c>
      <c r="AN2546" s="72">
        <v>2000</v>
      </c>
      <c r="AO2546" s="72">
        <v>1067</v>
      </c>
      <c r="AP2546" s="72">
        <v>1067</v>
      </c>
      <c r="AQ2546" s="72">
        <v>1064</v>
      </c>
      <c r="AR2546" s="72">
        <v>1065</v>
      </c>
      <c r="AS2546" s="72">
        <v>1400</v>
      </c>
      <c r="AT2546" s="72">
        <v>1064</v>
      </c>
      <c r="AU2546" s="72">
        <v>1066</v>
      </c>
      <c r="AV2546" s="72">
        <v>1063</v>
      </c>
      <c r="AW2546" s="72">
        <v>1066</v>
      </c>
      <c r="AX2546" s="72">
        <v>2000</v>
      </c>
      <c r="BC2546" s="72">
        <v>0</v>
      </c>
    </row>
    <row r="2547" spans="1:55" s="72" customFormat="1" ht="15">
      <c r="A2547" s="15" t="s">
        <v>18</v>
      </c>
      <c r="B2547" s="30">
        <v>27</v>
      </c>
      <c r="C2547" s="30">
        <v>5204</v>
      </c>
      <c r="D2547" s="10" t="s">
        <v>1346</v>
      </c>
      <c r="E2547" s="15" t="s">
        <v>20</v>
      </c>
      <c r="F2547" s="15" t="s">
        <v>1339</v>
      </c>
      <c r="G2547" s="50">
        <v>2577</v>
      </c>
      <c r="H2547" s="50">
        <v>109</v>
      </c>
      <c r="I2547" s="58">
        <v>4.4200000000000003E-2</v>
      </c>
      <c r="J2547" s="50">
        <v>150800</v>
      </c>
      <c r="K2547" s="50">
        <v>2679</v>
      </c>
      <c r="L2547" s="53">
        <v>2440</v>
      </c>
      <c r="M2547" s="63">
        <f t="shared" si="297"/>
        <v>0.42677824267782427</v>
      </c>
      <c r="N2547" s="42" t="str">
        <f>IFERROR(VLOOKUP(C2547, マスタ!$E$2:$G$33, 3, TRUE), "")</f>
        <v>窯業</v>
      </c>
      <c r="O2547" s="15" t="str">
        <f>IF(F2547 = "", "", TEXT( WORKDAY(TEXT(LEFT(F2547, FIND("(", F2547) - 1), "yyyy/mm/dd"), 1, マスタ!$A$2:$A$106), "yyyymmdd"))</f>
        <v>20171025</v>
      </c>
      <c r="P2547" s="16">
        <v>43033</v>
      </c>
      <c r="Q2547" s="56">
        <v>2620</v>
      </c>
      <c r="R2547" s="56">
        <v>2620</v>
      </c>
      <c r="S2547" s="56">
        <v>2570</v>
      </c>
      <c r="T2547" s="15" t="str">
        <f t="shared" si="298"/>
        <v>無</v>
      </c>
      <c r="U2547" s="15" t="str">
        <f t="shared" si="299"/>
        <v>有</v>
      </c>
      <c r="V2547" s="67">
        <f t="shared" si="300"/>
        <v>1.668606907256498E-2</v>
      </c>
      <c r="W2547" s="17" t="s">
        <v>966</v>
      </c>
      <c r="X2547" s="46">
        <v>-25</v>
      </c>
      <c r="Y2547" s="71">
        <f t="shared" si="301"/>
        <v>-9.7012029491656957</v>
      </c>
      <c r="Z2547" s="72">
        <v>2620</v>
      </c>
      <c r="AA2547" s="72">
        <v>2620</v>
      </c>
      <c r="AB2547" s="72">
        <v>2582</v>
      </c>
      <c r="AC2547" s="72">
        <v>2590</v>
      </c>
      <c r="AD2547" s="72">
        <v>10800</v>
      </c>
      <c r="AE2547" s="72">
        <v>2588</v>
      </c>
      <c r="AF2547" s="72">
        <v>2601</v>
      </c>
      <c r="AG2547" s="72">
        <v>2581</v>
      </c>
      <c r="AH2547" s="72">
        <v>2600</v>
      </c>
      <c r="AI2547" s="72">
        <v>2800</v>
      </c>
      <c r="AJ2547" s="72">
        <v>2600</v>
      </c>
      <c r="AK2547" s="72">
        <v>2600</v>
      </c>
      <c r="AL2547" s="72">
        <v>2600</v>
      </c>
      <c r="AM2547" s="72">
        <v>2600</v>
      </c>
      <c r="AN2547" s="72">
        <v>400</v>
      </c>
      <c r="AO2547" s="72">
        <v>2587</v>
      </c>
      <c r="AP2547" s="72">
        <v>2587</v>
      </c>
      <c r="AQ2547" s="72">
        <v>2578</v>
      </c>
      <c r="AR2547" s="72">
        <v>2582</v>
      </c>
      <c r="AS2547" s="72">
        <v>3000</v>
      </c>
      <c r="AX2547" s="72">
        <v>0</v>
      </c>
      <c r="AY2547" s="72">
        <v>2590</v>
      </c>
      <c r="AZ2547" s="72">
        <v>2590</v>
      </c>
      <c r="BA2547" s="72">
        <v>2590</v>
      </c>
      <c r="BB2547" s="72">
        <v>2590</v>
      </c>
      <c r="BC2547" s="72">
        <v>300</v>
      </c>
    </row>
    <row r="2548" spans="1:55" s="72" customFormat="1" ht="15">
      <c r="A2548" s="15" t="s">
        <v>18</v>
      </c>
      <c r="B2548" s="30">
        <v>28</v>
      </c>
      <c r="C2548" s="30">
        <v>3244</v>
      </c>
      <c r="D2548" s="10" t="s">
        <v>145</v>
      </c>
      <c r="E2548" s="15" t="s">
        <v>20</v>
      </c>
      <c r="F2548" s="15" t="s">
        <v>1339</v>
      </c>
      <c r="G2548" s="50">
        <v>1564</v>
      </c>
      <c r="H2548" s="50">
        <v>66</v>
      </c>
      <c r="I2548" s="58">
        <v>4.41E-2</v>
      </c>
      <c r="J2548" s="50">
        <v>805100</v>
      </c>
      <c r="K2548" s="50">
        <v>1564</v>
      </c>
      <c r="L2548" s="53">
        <v>1499</v>
      </c>
      <c r="M2548" s="63">
        <f t="shared" si="297"/>
        <v>0</v>
      </c>
      <c r="N2548" s="42" t="str">
        <f>IFERROR(VLOOKUP(C2548, マスタ!$E$2:$G$33, 3, TRUE), "")</f>
        <v>繊維製品</v>
      </c>
      <c r="O2548" s="15" t="str">
        <f>IF(F2548 = "", "", TEXT( WORKDAY(TEXT(LEFT(F2548, FIND("(", F2548) - 1), "yyyy/mm/dd"), 1, マスタ!$A$2:$A$106), "yyyymmdd"))</f>
        <v>20171025</v>
      </c>
      <c r="P2548" s="16">
        <v>43033</v>
      </c>
      <c r="Q2548" s="56">
        <v>1576</v>
      </c>
      <c r="R2548" s="56">
        <v>1579</v>
      </c>
      <c r="S2548" s="56">
        <v>1531</v>
      </c>
      <c r="T2548" s="15" t="str">
        <f t="shared" si="298"/>
        <v>無</v>
      </c>
      <c r="U2548" s="15" t="str">
        <f t="shared" si="299"/>
        <v>有</v>
      </c>
      <c r="V2548" s="67">
        <f t="shared" si="300"/>
        <v>7.6726342710997653E-3</v>
      </c>
      <c r="W2548" s="17" t="s">
        <v>966</v>
      </c>
      <c r="X2548" s="46">
        <v>-15</v>
      </c>
      <c r="Y2548" s="71">
        <f t="shared" si="301"/>
        <v>-9.5907928388746804</v>
      </c>
      <c r="Z2548" s="72">
        <v>1576</v>
      </c>
      <c r="AA2548" s="72">
        <v>1579</v>
      </c>
      <c r="AB2548" s="72">
        <v>1568</v>
      </c>
      <c r="AC2548" s="72">
        <v>1568</v>
      </c>
      <c r="AD2548" s="72">
        <v>98200</v>
      </c>
      <c r="AE2548" s="72">
        <v>1569</v>
      </c>
      <c r="AF2548" s="72">
        <v>1569</v>
      </c>
      <c r="AG2548" s="72">
        <v>1562</v>
      </c>
      <c r="AH2548" s="72">
        <v>1563</v>
      </c>
      <c r="AI2548" s="72">
        <v>31700</v>
      </c>
      <c r="AJ2548" s="72">
        <v>1562</v>
      </c>
      <c r="AK2548" s="72">
        <v>1562</v>
      </c>
      <c r="AL2548" s="72">
        <v>1553</v>
      </c>
      <c r="AM2548" s="72">
        <v>1554</v>
      </c>
      <c r="AN2548" s="72">
        <v>24300</v>
      </c>
      <c r="AO2548" s="72">
        <v>1556</v>
      </c>
      <c r="AP2548" s="72">
        <v>1563</v>
      </c>
      <c r="AQ2548" s="72">
        <v>1545</v>
      </c>
      <c r="AR2548" s="72">
        <v>1548</v>
      </c>
      <c r="AS2548" s="72">
        <v>28000</v>
      </c>
      <c r="AT2548" s="72">
        <v>1552</v>
      </c>
      <c r="AU2548" s="72">
        <v>1554</v>
      </c>
      <c r="AV2548" s="72">
        <v>1548</v>
      </c>
      <c r="AW2548" s="72">
        <v>1549</v>
      </c>
      <c r="AX2548" s="72">
        <v>10900</v>
      </c>
      <c r="AY2548" s="72">
        <v>1549</v>
      </c>
      <c r="AZ2548" s="72">
        <v>1549</v>
      </c>
      <c r="BA2548" s="72">
        <v>1543</v>
      </c>
      <c r="BB2548" s="72">
        <v>1546</v>
      </c>
      <c r="BC2548" s="72">
        <v>13900</v>
      </c>
    </row>
    <row r="2549" spans="1:55" s="72" customFormat="1" ht="15">
      <c r="A2549" s="15" t="s">
        <v>18</v>
      </c>
      <c r="B2549" s="30">
        <v>29</v>
      </c>
      <c r="C2549" s="30">
        <v>4206</v>
      </c>
      <c r="D2549" s="10" t="s">
        <v>1347</v>
      </c>
      <c r="E2549" s="15" t="s">
        <v>20</v>
      </c>
      <c r="F2549" s="15" t="s">
        <v>1339</v>
      </c>
      <c r="G2549" s="50">
        <v>3895</v>
      </c>
      <c r="H2549" s="50">
        <v>160</v>
      </c>
      <c r="I2549" s="58">
        <v>4.2799999999999998E-2</v>
      </c>
      <c r="J2549" s="50">
        <v>361900</v>
      </c>
      <c r="K2549" s="50">
        <v>3930</v>
      </c>
      <c r="L2549" s="53">
        <v>3830</v>
      </c>
      <c r="M2549" s="63">
        <f t="shared" si="297"/>
        <v>0.35</v>
      </c>
      <c r="N2549" s="42" t="str">
        <f>IFERROR(VLOOKUP(C2549, マスタ!$E$2:$G$33, 3, TRUE), "")</f>
        <v>化学・医薬品</v>
      </c>
      <c r="O2549" s="15" t="str">
        <f>IF(F2549 = "", "", TEXT( WORKDAY(TEXT(LEFT(F2549, FIND("(", F2549) - 1), "yyyy/mm/dd"), 1, マスタ!$A$2:$A$106), "yyyymmdd"))</f>
        <v>20171025</v>
      </c>
      <c r="P2549" s="16">
        <v>43033</v>
      </c>
      <c r="Q2549" s="56">
        <v>3945</v>
      </c>
      <c r="R2549" s="56">
        <v>3980</v>
      </c>
      <c r="S2549" s="56">
        <v>3880</v>
      </c>
      <c r="T2549" s="15" t="str">
        <f t="shared" si="298"/>
        <v>無</v>
      </c>
      <c r="U2549" s="15" t="str">
        <f t="shared" si="299"/>
        <v>有</v>
      </c>
      <c r="V2549" s="67">
        <f t="shared" si="300"/>
        <v>1.2836970474968012E-2</v>
      </c>
      <c r="W2549" s="17" t="s">
        <v>969</v>
      </c>
      <c r="X2549" s="46">
        <v>-25</v>
      </c>
      <c r="Y2549" s="71">
        <f t="shared" si="301"/>
        <v>-6.4184852374839538</v>
      </c>
      <c r="Z2549" s="72">
        <v>3945</v>
      </c>
      <c r="AA2549" s="72">
        <v>3980</v>
      </c>
      <c r="AB2549" s="72">
        <v>3940</v>
      </c>
      <c r="AC2549" s="72">
        <v>3950</v>
      </c>
      <c r="AD2549" s="72">
        <v>33200</v>
      </c>
      <c r="AE2549" s="72">
        <v>3950</v>
      </c>
      <c r="AF2549" s="72">
        <v>3950</v>
      </c>
      <c r="AG2549" s="72">
        <v>3935</v>
      </c>
      <c r="AH2549" s="72">
        <v>3940</v>
      </c>
      <c r="AI2549" s="72">
        <v>5500</v>
      </c>
      <c r="AJ2549" s="72">
        <v>3935</v>
      </c>
      <c r="AK2549" s="72">
        <v>3935</v>
      </c>
      <c r="AL2549" s="72">
        <v>3920</v>
      </c>
      <c r="AM2549" s="72">
        <v>3920</v>
      </c>
      <c r="AN2549" s="72">
        <v>1500</v>
      </c>
      <c r="AO2549" s="72">
        <v>3920</v>
      </c>
      <c r="AP2549" s="72">
        <v>3920</v>
      </c>
      <c r="AQ2549" s="72">
        <v>3920</v>
      </c>
      <c r="AR2549" s="72">
        <v>3920</v>
      </c>
      <c r="AS2549" s="72">
        <v>2800</v>
      </c>
      <c r="AT2549" s="72">
        <v>3920</v>
      </c>
      <c r="AU2549" s="72">
        <v>3920</v>
      </c>
      <c r="AV2549" s="72">
        <v>3920</v>
      </c>
      <c r="AW2549" s="72">
        <v>3920</v>
      </c>
      <c r="AX2549" s="72">
        <v>300</v>
      </c>
      <c r="AY2549" s="72">
        <v>3920</v>
      </c>
      <c r="AZ2549" s="72">
        <v>3925</v>
      </c>
      <c r="BA2549" s="72">
        <v>3920</v>
      </c>
      <c r="BB2549" s="72">
        <v>3925</v>
      </c>
      <c r="BC2549" s="72">
        <v>4500</v>
      </c>
    </row>
    <row r="2550" spans="1:55" s="72" customFormat="1" ht="27">
      <c r="A2550" s="15" t="s">
        <v>18</v>
      </c>
      <c r="B2550" s="30">
        <v>31</v>
      </c>
      <c r="C2550" s="30">
        <v>3097</v>
      </c>
      <c r="D2550" s="10" t="s">
        <v>305</v>
      </c>
      <c r="E2550" s="15" t="s">
        <v>20</v>
      </c>
      <c r="F2550" s="15" t="s">
        <v>1339</v>
      </c>
      <c r="G2550" s="50">
        <v>7950</v>
      </c>
      <c r="H2550" s="50">
        <v>320</v>
      </c>
      <c r="I2550" s="58">
        <v>4.19E-2</v>
      </c>
      <c r="J2550" s="50">
        <v>103200</v>
      </c>
      <c r="K2550" s="50">
        <v>8080</v>
      </c>
      <c r="L2550" s="53">
        <v>7690</v>
      </c>
      <c r="M2550" s="63">
        <f t="shared" si="297"/>
        <v>0.33333333333333331</v>
      </c>
      <c r="N2550" s="42" t="str">
        <f>IFERROR(VLOOKUP(C2550, マスタ!$E$2:$G$33, 3, TRUE), "")</f>
        <v>繊維製品</v>
      </c>
      <c r="O2550" s="15" t="str">
        <f>IF(F2550 = "", "", TEXT( WORKDAY(TEXT(LEFT(F2550, FIND("(", F2550) - 1), "yyyy/mm/dd"), 1, マスタ!$A$2:$A$106), "yyyymmdd"))</f>
        <v>20171025</v>
      </c>
      <c r="P2550" s="16">
        <v>43033</v>
      </c>
      <c r="Q2550" s="56">
        <v>7950</v>
      </c>
      <c r="R2550" s="56">
        <v>7980</v>
      </c>
      <c r="S2550" s="56">
        <v>7780</v>
      </c>
      <c r="T2550" s="15" t="str">
        <f t="shared" si="298"/>
        <v>無</v>
      </c>
      <c r="U2550" s="15" t="str">
        <f t="shared" si="299"/>
        <v>有</v>
      </c>
      <c r="V2550" s="67">
        <f t="shared" si="300"/>
        <v>0</v>
      </c>
      <c r="W2550" s="17" t="s">
        <v>966</v>
      </c>
      <c r="X2550" s="46">
        <v>-79</v>
      </c>
      <c r="Y2550" s="71">
        <f t="shared" si="301"/>
        <v>-9.9371069182389924</v>
      </c>
      <c r="Z2550" s="72">
        <v>7950</v>
      </c>
      <c r="AA2550" s="72">
        <v>7980</v>
      </c>
      <c r="AB2550" s="72">
        <v>7920</v>
      </c>
      <c r="AC2550" s="72">
        <v>7930</v>
      </c>
      <c r="AD2550" s="72">
        <v>2700</v>
      </c>
      <c r="AE2550" s="72">
        <v>7930</v>
      </c>
      <c r="AF2550" s="72">
        <v>7940</v>
      </c>
      <c r="AG2550" s="72">
        <v>7890</v>
      </c>
      <c r="AH2550" s="72">
        <v>7930</v>
      </c>
      <c r="AI2550" s="72">
        <v>3100</v>
      </c>
      <c r="AJ2550" s="72">
        <v>7900</v>
      </c>
      <c r="AK2550" s="72">
        <v>7900</v>
      </c>
      <c r="AL2550" s="72">
        <v>7900</v>
      </c>
      <c r="AM2550" s="72">
        <v>7900</v>
      </c>
      <c r="AN2550" s="72">
        <v>400</v>
      </c>
      <c r="AO2550" s="72">
        <v>7880</v>
      </c>
      <c r="AP2550" s="72">
        <v>7880</v>
      </c>
      <c r="AQ2550" s="72">
        <v>7830</v>
      </c>
      <c r="AR2550" s="72">
        <v>7860</v>
      </c>
      <c r="AS2550" s="72">
        <v>1100</v>
      </c>
      <c r="AT2550" s="72">
        <v>7850</v>
      </c>
      <c r="AU2550" s="72">
        <v>7850</v>
      </c>
      <c r="AV2550" s="72">
        <v>7780</v>
      </c>
      <c r="AW2550" s="72">
        <v>7820</v>
      </c>
      <c r="AX2550" s="72">
        <v>2300</v>
      </c>
      <c r="AY2550" s="72">
        <v>7820</v>
      </c>
      <c r="AZ2550" s="72">
        <v>7840</v>
      </c>
      <c r="BA2550" s="72">
        <v>7800</v>
      </c>
      <c r="BB2550" s="72">
        <v>7810</v>
      </c>
      <c r="BC2550" s="72">
        <v>3300</v>
      </c>
    </row>
    <row r="2551" spans="1:55" s="72" customFormat="1" ht="27">
      <c r="A2551" s="15" t="s">
        <v>18</v>
      </c>
      <c r="B2551" s="30">
        <v>32</v>
      </c>
      <c r="C2551" s="30">
        <v>3053</v>
      </c>
      <c r="D2551" s="10" t="s">
        <v>1073</v>
      </c>
      <c r="E2551" s="15" t="s">
        <v>20</v>
      </c>
      <c r="F2551" s="15" t="s">
        <v>1339</v>
      </c>
      <c r="G2551" s="50">
        <v>5980</v>
      </c>
      <c r="H2551" s="50">
        <v>240</v>
      </c>
      <c r="I2551" s="58">
        <v>4.1799999999999997E-2</v>
      </c>
      <c r="J2551" s="50">
        <v>1317500</v>
      </c>
      <c r="K2551" s="50">
        <v>6130</v>
      </c>
      <c r="L2551" s="53">
        <v>5570</v>
      </c>
      <c r="M2551" s="63">
        <f t="shared" si="297"/>
        <v>0.26785714285714285</v>
      </c>
      <c r="N2551" s="42" t="str">
        <f>IFERROR(VLOOKUP(C2551, マスタ!$E$2:$G$33, 3, TRUE), "")</f>
        <v>繊維製品</v>
      </c>
      <c r="O2551" s="15" t="str">
        <f>IF(F2551 = "", "", TEXT( WORKDAY(TEXT(LEFT(F2551, FIND("(", F2551) - 1), "yyyy/mm/dd"), 1, マスタ!$A$2:$A$106), "yyyymmdd"))</f>
        <v>20171025</v>
      </c>
      <c r="P2551" s="16">
        <v>43033</v>
      </c>
      <c r="Q2551" s="56">
        <v>6280</v>
      </c>
      <c r="R2551" s="56">
        <v>6540</v>
      </c>
      <c r="S2551" s="56">
        <v>6220</v>
      </c>
      <c r="T2551" s="15" t="str">
        <f t="shared" si="298"/>
        <v>有</v>
      </c>
      <c r="U2551" s="15" t="str">
        <f t="shared" si="299"/>
        <v>有</v>
      </c>
      <c r="V2551" s="67">
        <f t="shared" si="300"/>
        <v>5.0167224080267525E-2</v>
      </c>
      <c r="W2551" s="17" t="s">
        <v>968</v>
      </c>
      <c r="X2551" s="46">
        <v>119</v>
      </c>
      <c r="Y2551" s="71">
        <f t="shared" si="301"/>
        <v>19.899665551839462</v>
      </c>
      <c r="AD2551" s="72">
        <v>0</v>
      </c>
      <c r="AE2551" s="72">
        <v>6280</v>
      </c>
      <c r="AF2551" s="72">
        <v>6440</v>
      </c>
      <c r="AG2551" s="72">
        <v>6260</v>
      </c>
      <c r="AH2551" s="72">
        <v>6440</v>
      </c>
      <c r="AI2551" s="72">
        <v>167600</v>
      </c>
      <c r="AJ2551" s="72">
        <v>6430</v>
      </c>
      <c r="AK2551" s="72">
        <v>6440</v>
      </c>
      <c r="AL2551" s="72">
        <v>6220</v>
      </c>
      <c r="AM2551" s="72">
        <v>6290</v>
      </c>
      <c r="AN2551" s="72">
        <v>87700</v>
      </c>
      <c r="AO2551" s="72">
        <v>6290</v>
      </c>
      <c r="AP2551" s="72">
        <v>6350</v>
      </c>
      <c r="AQ2551" s="72">
        <v>6280</v>
      </c>
      <c r="AR2551" s="72">
        <v>6330</v>
      </c>
      <c r="AS2551" s="72">
        <v>31500</v>
      </c>
      <c r="AT2551" s="72">
        <v>6330</v>
      </c>
      <c r="AU2551" s="72">
        <v>6350</v>
      </c>
      <c r="AV2551" s="72">
        <v>6290</v>
      </c>
      <c r="AW2551" s="72">
        <v>6330</v>
      </c>
      <c r="AX2551" s="72">
        <v>22000</v>
      </c>
      <c r="AY2551" s="72">
        <v>6320</v>
      </c>
      <c r="AZ2551" s="72">
        <v>6330</v>
      </c>
      <c r="BA2551" s="72">
        <v>6270</v>
      </c>
      <c r="BB2551" s="72">
        <v>6300</v>
      </c>
      <c r="BC2551" s="72">
        <v>17300</v>
      </c>
    </row>
    <row r="2552" spans="1:55" s="72" customFormat="1" ht="27">
      <c r="A2552" s="15" t="s">
        <v>18</v>
      </c>
      <c r="B2552" s="30">
        <v>33</v>
      </c>
      <c r="C2552" s="30">
        <v>9856</v>
      </c>
      <c r="D2552" s="10" t="s">
        <v>1348</v>
      </c>
      <c r="E2552" s="15" t="s">
        <v>20</v>
      </c>
      <c r="F2552" s="15" t="s">
        <v>1339</v>
      </c>
      <c r="G2552" s="50">
        <v>1073</v>
      </c>
      <c r="H2552" s="50">
        <v>42</v>
      </c>
      <c r="I2552" s="58">
        <v>4.07E-2</v>
      </c>
      <c r="J2552" s="50">
        <v>40500</v>
      </c>
      <c r="K2552" s="50">
        <v>1073</v>
      </c>
      <c r="L2552" s="53">
        <v>999</v>
      </c>
      <c r="M2552" s="63">
        <f t="shared" si="297"/>
        <v>0</v>
      </c>
      <c r="N2552" s="42" t="str">
        <f>IFERROR(VLOOKUP(C2552, マスタ!$E$2:$G$33, 3, TRUE), "")</f>
        <v>サービス</v>
      </c>
      <c r="O2552" s="15" t="str">
        <f>IF(F2552 = "", "", TEXT( WORKDAY(TEXT(LEFT(F2552, FIND("(", F2552) - 1), "yyyy/mm/dd"), 1, マスタ!$A$2:$A$106), "yyyymmdd"))</f>
        <v>20171025</v>
      </c>
      <c r="P2552" s="16">
        <v>43033</v>
      </c>
      <c r="Q2552" s="56">
        <v>1051</v>
      </c>
      <c r="R2552" s="56">
        <v>1053</v>
      </c>
      <c r="S2552" s="56">
        <v>1030</v>
      </c>
      <c r="T2552" s="15" t="str">
        <f t="shared" si="298"/>
        <v>無</v>
      </c>
      <c r="U2552" s="15" t="str">
        <f t="shared" si="299"/>
        <v>有</v>
      </c>
      <c r="V2552" s="67">
        <f t="shared" si="300"/>
        <v>-2.0503261882572232E-2</v>
      </c>
      <c r="W2552" s="17" t="s">
        <v>969</v>
      </c>
      <c r="X2552" s="46">
        <v>-6</v>
      </c>
      <c r="Y2552" s="71">
        <f t="shared" si="301"/>
        <v>-5.5917986952469709</v>
      </c>
      <c r="Z2552" s="72">
        <v>1051</v>
      </c>
      <c r="AA2552" s="72">
        <v>1053</v>
      </c>
      <c r="AB2552" s="72">
        <v>1045</v>
      </c>
      <c r="AC2552" s="72">
        <v>1045</v>
      </c>
      <c r="AD2552" s="72">
        <v>6000</v>
      </c>
      <c r="AI2552" s="72">
        <v>0</v>
      </c>
      <c r="AN2552" s="72">
        <v>0</v>
      </c>
      <c r="AO2552" s="72">
        <v>1043</v>
      </c>
      <c r="AP2552" s="72">
        <v>1043</v>
      </c>
      <c r="AQ2552" s="72">
        <v>1042</v>
      </c>
      <c r="AR2552" s="72">
        <v>1042</v>
      </c>
      <c r="AS2552" s="72">
        <v>500</v>
      </c>
      <c r="AT2552" s="72">
        <v>1045</v>
      </c>
      <c r="AU2552" s="72">
        <v>1045</v>
      </c>
      <c r="AV2552" s="72">
        <v>1045</v>
      </c>
      <c r="AW2552" s="72">
        <v>1045</v>
      </c>
      <c r="AX2552" s="72">
        <v>200</v>
      </c>
      <c r="BC2552" s="72">
        <v>0</v>
      </c>
    </row>
    <row r="2553" spans="1:55" s="72" customFormat="1" ht="15">
      <c r="A2553" s="15" t="s">
        <v>18</v>
      </c>
      <c r="B2553" s="30">
        <v>35</v>
      </c>
      <c r="C2553" s="30">
        <v>4587</v>
      </c>
      <c r="D2553" s="10" t="s">
        <v>501</v>
      </c>
      <c r="E2553" s="15" t="s">
        <v>20</v>
      </c>
      <c r="F2553" s="15" t="s">
        <v>1339</v>
      </c>
      <c r="G2553" s="50">
        <v>3615</v>
      </c>
      <c r="H2553" s="50">
        <v>140</v>
      </c>
      <c r="I2553" s="58">
        <v>4.0300000000000002E-2</v>
      </c>
      <c r="J2553" s="50">
        <v>1073700</v>
      </c>
      <c r="K2553" s="50">
        <v>3625</v>
      </c>
      <c r="L2553" s="53">
        <v>3465</v>
      </c>
      <c r="M2553" s="63">
        <f t="shared" si="297"/>
        <v>6.25E-2</v>
      </c>
      <c r="N2553" s="42" t="str">
        <f>IFERROR(VLOOKUP(C2553, マスタ!$E$2:$G$33, 3, TRUE), "")</f>
        <v>化学・医薬品</v>
      </c>
      <c r="O2553" s="15" t="str">
        <f>IF(F2553 = "", "", TEXT( WORKDAY(TEXT(LEFT(F2553, FIND("(", F2553) - 1), "yyyy/mm/dd"), 1, マスタ!$A$2:$A$106), "yyyymmdd"))</f>
        <v>20171025</v>
      </c>
      <c r="P2553" s="16">
        <v>43033</v>
      </c>
      <c r="Q2553" s="56">
        <v>3600</v>
      </c>
      <c r="R2553" s="56">
        <v>3610</v>
      </c>
      <c r="S2553" s="56">
        <v>3515</v>
      </c>
      <c r="T2553" s="15" t="str">
        <f t="shared" si="298"/>
        <v>無</v>
      </c>
      <c r="U2553" s="15" t="str">
        <f t="shared" si="299"/>
        <v>有</v>
      </c>
      <c r="V2553" s="67">
        <f t="shared" si="300"/>
        <v>-4.1493775933609811E-3</v>
      </c>
      <c r="W2553" s="17" t="s">
        <v>969</v>
      </c>
      <c r="X2553" s="46">
        <v>-20</v>
      </c>
      <c r="Y2553" s="71">
        <f t="shared" si="301"/>
        <v>-5.532503457814661</v>
      </c>
      <c r="Z2553" s="72">
        <v>3600</v>
      </c>
      <c r="AA2553" s="72">
        <v>3610</v>
      </c>
      <c r="AB2553" s="72">
        <v>3580</v>
      </c>
      <c r="AC2553" s="72">
        <v>3610</v>
      </c>
      <c r="AD2553" s="72">
        <v>41000</v>
      </c>
      <c r="AE2553" s="72">
        <v>3605</v>
      </c>
      <c r="AF2553" s="72">
        <v>3610</v>
      </c>
      <c r="AG2553" s="72">
        <v>3585</v>
      </c>
      <c r="AH2553" s="72">
        <v>3605</v>
      </c>
      <c r="AI2553" s="72">
        <v>21200</v>
      </c>
      <c r="AJ2553" s="72">
        <v>3600</v>
      </c>
      <c r="AK2553" s="72">
        <v>3600</v>
      </c>
      <c r="AL2553" s="72">
        <v>3590</v>
      </c>
      <c r="AM2553" s="72">
        <v>3595</v>
      </c>
      <c r="AN2553" s="72">
        <v>7200</v>
      </c>
      <c r="AO2553" s="72">
        <v>3590</v>
      </c>
      <c r="AP2553" s="72">
        <v>3595</v>
      </c>
      <c r="AQ2553" s="72">
        <v>3575</v>
      </c>
      <c r="AR2553" s="72">
        <v>3580</v>
      </c>
      <c r="AS2553" s="72">
        <v>30200</v>
      </c>
      <c r="AT2553" s="72">
        <v>3575</v>
      </c>
      <c r="AU2553" s="72">
        <v>3580</v>
      </c>
      <c r="AV2553" s="72">
        <v>3575</v>
      </c>
      <c r="AW2553" s="72">
        <v>3580</v>
      </c>
      <c r="AX2553" s="72">
        <v>6100</v>
      </c>
      <c r="AY2553" s="72">
        <v>3575</v>
      </c>
      <c r="AZ2553" s="72">
        <v>3580</v>
      </c>
      <c r="BA2553" s="72">
        <v>3575</v>
      </c>
      <c r="BB2553" s="72">
        <v>3580</v>
      </c>
      <c r="BC2553" s="72">
        <v>4700</v>
      </c>
    </row>
    <row r="2554" spans="1:55" s="72" customFormat="1" ht="27">
      <c r="A2554" s="15" t="s">
        <v>18</v>
      </c>
      <c r="B2554" s="30">
        <v>36</v>
      </c>
      <c r="C2554" s="30">
        <v>9449</v>
      </c>
      <c r="D2554" s="10" t="s">
        <v>512</v>
      </c>
      <c r="E2554" s="15" t="s">
        <v>20</v>
      </c>
      <c r="F2554" s="15" t="s">
        <v>1339</v>
      </c>
      <c r="G2554" s="50">
        <v>1687</v>
      </c>
      <c r="H2554" s="50">
        <v>65</v>
      </c>
      <c r="I2554" s="58">
        <v>4.0099999999999997E-2</v>
      </c>
      <c r="J2554" s="50">
        <v>2309100</v>
      </c>
      <c r="K2554" s="50">
        <v>1693</v>
      </c>
      <c r="L2554" s="53">
        <v>1632</v>
      </c>
      <c r="M2554" s="63">
        <f t="shared" si="297"/>
        <v>9.8360655737704916E-2</v>
      </c>
      <c r="N2554" s="42" t="str">
        <f>IFERROR(VLOOKUP(C2554, マスタ!$E$2:$G$33, 3, TRUE), "")</f>
        <v>情報通信</v>
      </c>
      <c r="O2554" s="15" t="str">
        <f>IF(F2554 = "", "", TEXT( WORKDAY(TEXT(LEFT(F2554, FIND("(", F2554) - 1), "yyyy/mm/dd"), 1, マスタ!$A$2:$A$106), "yyyymmdd"))</f>
        <v>20171025</v>
      </c>
      <c r="P2554" s="16">
        <v>43033</v>
      </c>
      <c r="Q2554" s="56">
        <v>1750</v>
      </c>
      <c r="R2554" s="56">
        <v>1751</v>
      </c>
      <c r="S2554" s="56">
        <v>1690</v>
      </c>
      <c r="T2554" s="15" t="str">
        <f t="shared" si="298"/>
        <v>無</v>
      </c>
      <c r="U2554" s="15" t="str">
        <f t="shared" si="299"/>
        <v>有</v>
      </c>
      <c r="V2554" s="67">
        <f t="shared" si="300"/>
        <v>3.7344398340249052E-2</v>
      </c>
      <c r="W2554" s="17" t="s">
        <v>966</v>
      </c>
      <c r="X2554" s="46">
        <v>-16</v>
      </c>
      <c r="Y2554" s="71">
        <f t="shared" si="301"/>
        <v>-9.4842916419679906</v>
      </c>
      <c r="Z2554" s="72">
        <v>1750</v>
      </c>
      <c r="AA2554" s="72">
        <v>1751</v>
      </c>
      <c r="AB2554" s="72">
        <v>1732</v>
      </c>
      <c r="AC2554" s="72">
        <v>1735</v>
      </c>
      <c r="AD2554" s="72">
        <v>293000</v>
      </c>
      <c r="AE2554" s="72">
        <v>1738</v>
      </c>
      <c r="AF2554" s="72">
        <v>1741</v>
      </c>
      <c r="AG2554" s="72">
        <v>1713</v>
      </c>
      <c r="AH2554" s="72">
        <v>1722</v>
      </c>
      <c r="AI2554" s="72">
        <v>95200</v>
      </c>
      <c r="AJ2554" s="72">
        <v>1721</v>
      </c>
      <c r="AK2554" s="72">
        <v>1724</v>
      </c>
      <c r="AL2554" s="72">
        <v>1713</v>
      </c>
      <c r="AM2554" s="72">
        <v>1724</v>
      </c>
      <c r="AN2554" s="72">
        <v>44900</v>
      </c>
      <c r="AO2554" s="72">
        <v>1724</v>
      </c>
      <c r="AP2554" s="72">
        <v>1724</v>
      </c>
      <c r="AQ2554" s="72">
        <v>1710</v>
      </c>
      <c r="AR2554" s="72">
        <v>1714</v>
      </c>
      <c r="AS2554" s="72">
        <v>59800</v>
      </c>
      <c r="AT2554" s="72">
        <v>1715</v>
      </c>
      <c r="AU2554" s="72">
        <v>1719</v>
      </c>
      <c r="AV2554" s="72">
        <v>1710</v>
      </c>
      <c r="AW2554" s="72">
        <v>1711</v>
      </c>
      <c r="AX2554" s="72">
        <v>83600</v>
      </c>
      <c r="AY2554" s="72">
        <v>1712</v>
      </c>
      <c r="AZ2554" s="72">
        <v>1716</v>
      </c>
      <c r="BA2554" s="72">
        <v>1702</v>
      </c>
      <c r="BB2554" s="72">
        <v>1714</v>
      </c>
      <c r="BC2554" s="72">
        <v>58700</v>
      </c>
    </row>
    <row r="2555" spans="1:55" s="72" customFormat="1" ht="15">
      <c r="A2555" s="15" t="s">
        <v>18</v>
      </c>
      <c r="B2555" s="30">
        <v>39</v>
      </c>
      <c r="C2555" s="30">
        <v>9322</v>
      </c>
      <c r="D2555" s="10" t="s">
        <v>24</v>
      </c>
      <c r="E2555" s="15" t="s">
        <v>20</v>
      </c>
      <c r="F2555" s="15" t="s">
        <v>1339</v>
      </c>
      <c r="G2555" s="50">
        <v>2549</v>
      </c>
      <c r="H2555" s="50">
        <v>98</v>
      </c>
      <c r="I2555" s="58">
        <v>0.04</v>
      </c>
      <c r="J2555" s="50">
        <v>4900</v>
      </c>
      <c r="K2555" s="50">
        <v>2549</v>
      </c>
      <c r="L2555" s="53">
        <v>2406</v>
      </c>
      <c r="M2555" s="63">
        <f t="shared" si="272"/>
        <v>0</v>
      </c>
      <c r="N2555" s="42" t="str">
        <f>IFERROR(VLOOKUP(C2555, マスタ!$E$2:$G$33, 3, TRUE), "")</f>
        <v>倉庫・運輸</v>
      </c>
      <c r="O2555" s="15" t="str">
        <f>IF(F2555 = "", "", TEXT( WORKDAY(TEXT(LEFT(F2555, FIND("(", F2555) - 1), "yyyy/mm/dd"), 1, マスタ!$A$2:$A$106), "yyyymmdd"))</f>
        <v>20171025</v>
      </c>
      <c r="P2555" s="16">
        <v>43033</v>
      </c>
      <c r="Q2555" s="56">
        <v>2537</v>
      </c>
      <c r="R2555" s="56">
        <v>3050</v>
      </c>
      <c r="S2555" s="56">
        <v>2537</v>
      </c>
      <c r="T2555" s="15" t="str">
        <f t="shared" si="273"/>
        <v>有</v>
      </c>
      <c r="U2555" s="15" t="str">
        <f t="shared" si="274"/>
        <v>無</v>
      </c>
      <c r="V2555" s="67">
        <f t="shared" si="275"/>
        <v>-4.7077285209886632E-3</v>
      </c>
      <c r="W2555" s="17" t="s">
        <v>968</v>
      </c>
      <c r="X2555" s="46">
        <v>50</v>
      </c>
      <c r="Y2555" s="71">
        <f t="shared" si="276"/>
        <v>19.615535504119265</v>
      </c>
      <c r="Z2555" s="72">
        <v>2537</v>
      </c>
      <c r="AA2555" s="72">
        <v>2537</v>
      </c>
      <c r="AB2555" s="72">
        <v>2537</v>
      </c>
      <c r="AC2555" s="72">
        <v>2537</v>
      </c>
      <c r="AD2555" s="72">
        <v>600</v>
      </c>
      <c r="AI2555" s="72">
        <v>0</v>
      </c>
      <c r="AN2555" s="72">
        <v>0</v>
      </c>
      <c r="AO2555" s="72">
        <v>2549</v>
      </c>
      <c r="AP2555" s="72">
        <v>2565</v>
      </c>
      <c r="AQ2555" s="72">
        <v>2549</v>
      </c>
      <c r="AR2555" s="72">
        <v>2565</v>
      </c>
      <c r="AS2555" s="72">
        <v>500</v>
      </c>
      <c r="AT2555" s="72">
        <v>2600</v>
      </c>
      <c r="AU2555" s="72">
        <v>2600</v>
      </c>
      <c r="AV2555" s="72">
        <v>2600</v>
      </c>
      <c r="AW2555" s="72">
        <v>2600</v>
      </c>
      <c r="AX2555" s="72">
        <v>100</v>
      </c>
      <c r="AY2555" s="72">
        <v>2600</v>
      </c>
      <c r="AZ2555" s="72">
        <v>2600</v>
      </c>
      <c r="BA2555" s="72">
        <v>2600</v>
      </c>
      <c r="BB2555" s="72">
        <v>2600</v>
      </c>
      <c r="BC2555" s="72">
        <v>600</v>
      </c>
    </row>
    <row r="2556" spans="1:55" s="72" customFormat="1" ht="15">
      <c r="A2556" s="15" t="s">
        <v>18</v>
      </c>
      <c r="B2556" s="30">
        <v>40</v>
      </c>
      <c r="C2556" s="30">
        <v>9994</v>
      </c>
      <c r="D2556" s="10" t="s">
        <v>527</v>
      </c>
      <c r="E2556" s="15" t="s">
        <v>20</v>
      </c>
      <c r="F2556" s="15" t="s">
        <v>1339</v>
      </c>
      <c r="G2556" s="50">
        <v>2122</v>
      </c>
      <c r="H2556" s="50">
        <v>81</v>
      </c>
      <c r="I2556" s="58">
        <v>3.9699999999999999E-2</v>
      </c>
      <c r="J2556" s="50">
        <v>205600</v>
      </c>
      <c r="K2556" s="50">
        <v>2125</v>
      </c>
      <c r="L2556" s="53">
        <v>2041</v>
      </c>
      <c r="M2556" s="63">
        <f t="shared" si="272"/>
        <v>3.5714285714285712E-2</v>
      </c>
      <c r="N2556" s="42" t="str">
        <f>IFERROR(VLOOKUP(C2556, マスタ!$E$2:$G$33, 3, TRUE), "")</f>
        <v>サービス</v>
      </c>
      <c r="O2556" s="15" t="str">
        <f>IF(F2556 = "", "", TEXT( WORKDAY(TEXT(LEFT(F2556, FIND("(", F2556) - 1), "yyyy/mm/dd"), 1, マスタ!$A$2:$A$106), "yyyymmdd"))</f>
        <v>20171025</v>
      </c>
      <c r="P2556" s="16">
        <v>43033</v>
      </c>
      <c r="Q2556" s="56">
        <v>2149</v>
      </c>
      <c r="R2556" s="56">
        <v>2149</v>
      </c>
      <c r="S2556" s="56">
        <v>2111</v>
      </c>
      <c r="T2556" s="15" t="str">
        <f t="shared" si="273"/>
        <v>無</v>
      </c>
      <c r="U2556" s="15" t="str">
        <f t="shared" si="274"/>
        <v>有</v>
      </c>
      <c r="V2556" s="67">
        <f t="shared" si="275"/>
        <v>1.2723845428840752E-2</v>
      </c>
      <c r="W2556" s="17" t="s">
        <v>969</v>
      </c>
      <c r="X2556" s="46">
        <v>-11</v>
      </c>
      <c r="Y2556" s="71">
        <f t="shared" si="276"/>
        <v>-5.1837888784165882</v>
      </c>
      <c r="Z2556" s="72">
        <v>2149</v>
      </c>
      <c r="AA2556" s="72">
        <v>2149</v>
      </c>
      <c r="AB2556" s="72">
        <v>2136</v>
      </c>
      <c r="AC2556" s="72">
        <v>2140</v>
      </c>
      <c r="AD2556" s="72">
        <v>13800</v>
      </c>
      <c r="AE2556" s="72">
        <v>2141</v>
      </c>
      <c r="AF2556" s="72">
        <v>2145</v>
      </c>
      <c r="AG2556" s="72">
        <v>2130</v>
      </c>
      <c r="AH2556" s="72">
        <v>2135</v>
      </c>
      <c r="AI2556" s="72">
        <v>3100</v>
      </c>
      <c r="AJ2556" s="72">
        <v>2133</v>
      </c>
      <c r="AK2556" s="72">
        <v>2138</v>
      </c>
      <c r="AL2556" s="72">
        <v>2129</v>
      </c>
      <c r="AM2556" s="72">
        <v>2138</v>
      </c>
      <c r="AN2556" s="72">
        <v>1800</v>
      </c>
      <c r="AO2556" s="72">
        <v>2140</v>
      </c>
      <c r="AP2556" s="72">
        <v>2144</v>
      </c>
      <c r="AQ2556" s="72">
        <v>2140</v>
      </c>
      <c r="AR2556" s="72">
        <v>2140</v>
      </c>
      <c r="AS2556" s="72">
        <v>1000</v>
      </c>
      <c r="AT2556" s="72">
        <v>2136</v>
      </c>
      <c r="AU2556" s="72">
        <v>2138</v>
      </c>
      <c r="AV2556" s="72">
        <v>2132</v>
      </c>
      <c r="AW2556" s="72">
        <v>2138</v>
      </c>
      <c r="AX2556" s="72">
        <v>1200</v>
      </c>
      <c r="BC2556" s="72">
        <v>0</v>
      </c>
    </row>
    <row r="2557" spans="1:55" s="72" customFormat="1" ht="27">
      <c r="A2557" s="15" t="s">
        <v>18</v>
      </c>
      <c r="B2557" s="30">
        <v>42</v>
      </c>
      <c r="C2557" s="30">
        <v>2309</v>
      </c>
      <c r="D2557" s="10" t="s">
        <v>1349</v>
      </c>
      <c r="E2557" s="15" t="s">
        <v>20</v>
      </c>
      <c r="F2557" s="15" t="s">
        <v>1339</v>
      </c>
      <c r="G2557" s="50">
        <v>1621</v>
      </c>
      <c r="H2557" s="50">
        <v>61</v>
      </c>
      <c r="I2557" s="58">
        <v>3.9100000000000003E-2</v>
      </c>
      <c r="J2557" s="50">
        <v>43100</v>
      </c>
      <c r="K2557" s="50">
        <v>1622</v>
      </c>
      <c r="L2557" s="53">
        <v>1574</v>
      </c>
      <c r="M2557" s="63">
        <f t="shared" si="272"/>
        <v>2.0833333333333332E-2</v>
      </c>
      <c r="N2557" s="42" t="str">
        <f>IFERROR(VLOOKUP(C2557, マスタ!$E$2:$G$33, 3, TRUE), "")</f>
        <v>食品</v>
      </c>
      <c r="O2557" s="15" t="str">
        <f>IF(F2557 = "", "", TEXT( WORKDAY(TEXT(LEFT(F2557, FIND("(", F2557) - 1), "yyyy/mm/dd"), 1, マスタ!$A$2:$A$106), "yyyymmdd"))</f>
        <v>20171025</v>
      </c>
      <c r="P2557" s="16">
        <v>43033</v>
      </c>
      <c r="Q2557" s="56">
        <v>1620</v>
      </c>
      <c r="R2557" s="56">
        <v>1622</v>
      </c>
      <c r="S2557" s="56">
        <v>1598</v>
      </c>
      <c r="T2557" s="15" t="str">
        <f t="shared" si="273"/>
        <v>無</v>
      </c>
      <c r="U2557" s="15" t="str">
        <f t="shared" si="274"/>
        <v>有</v>
      </c>
      <c r="V2557" s="67">
        <f t="shared" si="275"/>
        <v>-6.1690314620599374E-4</v>
      </c>
      <c r="W2557" s="17" t="s">
        <v>969</v>
      </c>
      <c r="X2557" s="46">
        <v>-2</v>
      </c>
      <c r="Y2557" s="71">
        <f t="shared" si="276"/>
        <v>-1.2338062924120914</v>
      </c>
      <c r="Z2557" s="72">
        <v>1620</v>
      </c>
      <c r="AA2557" s="72">
        <v>1620</v>
      </c>
      <c r="AB2557" s="72">
        <v>1614</v>
      </c>
      <c r="AC2557" s="72">
        <v>1617</v>
      </c>
      <c r="AD2557" s="72">
        <v>2400</v>
      </c>
      <c r="AE2557" s="72">
        <v>1619</v>
      </c>
      <c r="AF2557" s="72">
        <v>1621</v>
      </c>
      <c r="AG2557" s="72">
        <v>1618</v>
      </c>
      <c r="AH2557" s="72">
        <v>1621</v>
      </c>
      <c r="AI2557" s="72">
        <v>400</v>
      </c>
      <c r="AN2557" s="72">
        <v>0</v>
      </c>
      <c r="AO2557" s="72">
        <v>1620</v>
      </c>
      <c r="AP2557" s="72">
        <v>1620</v>
      </c>
      <c r="AQ2557" s="72">
        <v>1620</v>
      </c>
      <c r="AR2557" s="72">
        <v>1620</v>
      </c>
      <c r="AS2557" s="72">
        <v>100</v>
      </c>
      <c r="AT2557" s="72">
        <v>1619</v>
      </c>
      <c r="AU2557" s="72">
        <v>1620</v>
      </c>
      <c r="AV2557" s="72">
        <v>1618</v>
      </c>
      <c r="AW2557" s="72">
        <v>1618</v>
      </c>
      <c r="AX2557" s="72">
        <v>1200</v>
      </c>
      <c r="AY2557" s="72">
        <v>1617</v>
      </c>
      <c r="AZ2557" s="72">
        <v>1617</v>
      </c>
      <c r="BA2557" s="72">
        <v>1617</v>
      </c>
      <c r="BB2557" s="72">
        <v>1617</v>
      </c>
      <c r="BC2557" s="72">
        <v>100</v>
      </c>
    </row>
    <row r="2558" spans="1:55" s="72" customFormat="1" ht="15">
      <c r="A2558" s="15" t="s">
        <v>18</v>
      </c>
      <c r="B2558" s="30">
        <v>44</v>
      </c>
      <c r="C2558" s="30">
        <v>1980</v>
      </c>
      <c r="D2558" s="10" t="s">
        <v>105</v>
      </c>
      <c r="E2558" s="15" t="s">
        <v>20</v>
      </c>
      <c r="F2558" s="15" t="s">
        <v>1339</v>
      </c>
      <c r="G2558" s="50">
        <v>2945</v>
      </c>
      <c r="H2558" s="50">
        <v>110</v>
      </c>
      <c r="I2558" s="58">
        <v>3.8800000000000001E-2</v>
      </c>
      <c r="J2558" s="50">
        <v>44600</v>
      </c>
      <c r="K2558" s="50">
        <v>2960</v>
      </c>
      <c r="L2558" s="53">
        <v>2836</v>
      </c>
      <c r="M2558" s="63">
        <f t="shared" si="272"/>
        <v>0.12096774193548387</v>
      </c>
      <c r="N2558" s="42" t="str">
        <f>IFERROR(VLOOKUP(C2558, マスタ!$E$2:$G$33, 3, TRUE), "")</f>
        <v>建設</v>
      </c>
      <c r="O2558" s="15" t="str">
        <f>IF(F2558 = "", "", TEXT( WORKDAY(TEXT(LEFT(F2558, FIND("(", F2558) - 1), "yyyy/mm/dd"), 1, マスタ!$A$2:$A$106), "yyyymmdd"))</f>
        <v>20171025</v>
      </c>
      <c r="P2558" s="16">
        <v>43033</v>
      </c>
      <c r="Q2558" s="56">
        <v>2931</v>
      </c>
      <c r="R2558" s="56">
        <v>2935</v>
      </c>
      <c r="S2558" s="56">
        <v>2846</v>
      </c>
      <c r="T2558" s="15" t="str">
        <f t="shared" si="273"/>
        <v>無</v>
      </c>
      <c r="U2558" s="15" t="str">
        <f t="shared" si="274"/>
        <v>有</v>
      </c>
      <c r="V2558" s="67">
        <f t="shared" si="275"/>
        <v>-4.7538200339558578E-3</v>
      </c>
      <c r="W2558" s="17" t="s">
        <v>966</v>
      </c>
      <c r="X2558" s="46">
        <v>-29</v>
      </c>
      <c r="Y2558" s="71">
        <f t="shared" si="276"/>
        <v>-9.8471986417657043</v>
      </c>
      <c r="Z2558" s="72">
        <v>2931</v>
      </c>
      <c r="AA2558" s="72">
        <v>2931</v>
      </c>
      <c r="AB2558" s="72">
        <v>2931</v>
      </c>
      <c r="AC2558" s="72">
        <v>2931</v>
      </c>
      <c r="AD2558" s="72">
        <v>1900</v>
      </c>
      <c r="AE2558" s="72">
        <v>2920</v>
      </c>
      <c r="AF2558" s="72">
        <v>2920</v>
      </c>
      <c r="AG2558" s="72">
        <v>2903</v>
      </c>
      <c r="AH2558" s="72">
        <v>2918</v>
      </c>
      <c r="AI2558" s="72">
        <v>300</v>
      </c>
      <c r="AJ2558" s="72">
        <v>2920</v>
      </c>
      <c r="AK2558" s="72">
        <v>2920</v>
      </c>
      <c r="AL2558" s="72">
        <v>2920</v>
      </c>
      <c r="AM2558" s="72">
        <v>2920</v>
      </c>
      <c r="AN2558" s="72">
        <v>200</v>
      </c>
      <c r="AO2558" s="72">
        <v>2912</v>
      </c>
      <c r="AP2558" s="72">
        <v>2912</v>
      </c>
      <c r="AQ2558" s="72">
        <v>2912</v>
      </c>
      <c r="AR2558" s="72">
        <v>2912</v>
      </c>
      <c r="AS2558" s="72">
        <v>100</v>
      </c>
      <c r="AT2558" s="72">
        <v>2903</v>
      </c>
      <c r="AU2558" s="72">
        <v>2903</v>
      </c>
      <c r="AV2558" s="72">
        <v>2880</v>
      </c>
      <c r="AW2558" s="72">
        <v>2894</v>
      </c>
      <c r="AX2558" s="72">
        <v>1800</v>
      </c>
      <c r="AY2558" s="72">
        <v>2894</v>
      </c>
      <c r="AZ2558" s="72">
        <v>2897</v>
      </c>
      <c r="BA2558" s="72">
        <v>2894</v>
      </c>
      <c r="BB2558" s="72">
        <v>2897</v>
      </c>
      <c r="BC2558" s="72">
        <v>300</v>
      </c>
    </row>
    <row r="2559" spans="1:55" s="72" customFormat="1" ht="15">
      <c r="A2559" s="15" t="s">
        <v>18</v>
      </c>
      <c r="B2559" s="30">
        <v>45</v>
      </c>
      <c r="C2559" s="30">
        <v>2753</v>
      </c>
      <c r="D2559" s="10" t="s">
        <v>899</v>
      </c>
      <c r="E2559" s="15" t="s">
        <v>20</v>
      </c>
      <c r="F2559" s="15" t="s">
        <v>1339</v>
      </c>
      <c r="G2559" s="50">
        <v>5370</v>
      </c>
      <c r="H2559" s="50">
        <v>200</v>
      </c>
      <c r="I2559" s="58">
        <v>3.8699999999999998E-2</v>
      </c>
      <c r="J2559" s="50">
        <v>41900</v>
      </c>
      <c r="K2559" s="50">
        <v>5400</v>
      </c>
      <c r="L2559" s="53">
        <v>5200</v>
      </c>
      <c r="M2559" s="63">
        <f t="shared" si="272"/>
        <v>0.15</v>
      </c>
      <c r="N2559" s="42" t="str">
        <f>IFERROR(VLOOKUP(C2559, マスタ!$E$2:$G$33, 3, TRUE), "")</f>
        <v>食品</v>
      </c>
      <c r="O2559" s="15" t="str">
        <f>IF(F2559 = "", "", TEXT( WORKDAY(TEXT(LEFT(F2559, FIND("(", F2559) - 1), "yyyy/mm/dd"), 1, マスタ!$A$2:$A$106), "yyyymmdd"))</f>
        <v>20171025</v>
      </c>
      <c r="P2559" s="16">
        <v>43033</v>
      </c>
      <c r="Q2559" s="56">
        <v>5310</v>
      </c>
      <c r="R2559" s="56">
        <v>5350</v>
      </c>
      <c r="S2559" s="56">
        <v>5170</v>
      </c>
      <c r="T2559" s="15" t="str">
        <f t="shared" si="273"/>
        <v>無</v>
      </c>
      <c r="U2559" s="15" t="str">
        <f t="shared" si="274"/>
        <v>有</v>
      </c>
      <c r="V2559" s="67">
        <f t="shared" si="275"/>
        <v>-1.1173184357541888E-2</v>
      </c>
      <c r="W2559" s="17" t="s">
        <v>967</v>
      </c>
      <c r="X2559" s="46">
        <v>10</v>
      </c>
      <c r="Y2559" s="71">
        <f t="shared" si="276"/>
        <v>1.8621973929236499</v>
      </c>
      <c r="Z2559" s="72">
        <v>5310</v>
      </c>
      <c r="AA2559" s="72">
        <v>5310</v>
      </c>
      <c r="AB2559" s="72">
        <v>5310</v>
      </c>
      <c r="AC2559" s="72">
        <v>5310</v>
      </c>
      <c r="AD2559" s="72">
        <v>1300</v>
      </c>
      <c r="AE2559" s="72">
        <v>5320</v>
      </c>
      <c r="AF2559" s="72">
        <v>5330</v>
      </c>
      <c r="AG2559" s="72">
        <v>5320</v>
      </c>
      <c r="AH2559" s="72">
        <v>5330</v>
      </c>
      <c r="AI2559" s="72">
        <v>500</v>
      </c>
      <c r="AN2559" s="72">
        <v>0</v>
      </c>
      <c r="AO2559" s="72">
        <v>5330</v>
      </c>
      <c r="AP2559" s="72">
        <v>5330</v>
      </c>
      <c r="AQ2559" s="72">
        <v>5320</v>
      </c>
      <c r="AR2559" s="72">
        <v>5320</v>
      </c>
      <c r="AS2559" s="72">
        <v>200</v>
      </c>
      <c r="AX2559" s="72">
        <v>0</v>
      </c>
      <c r="AY2559" s="72">
        <v>5310</v>
      </c>
      <c r="AZ2559" s="72">
        <v>5310</v>
      </c>
      <c r="BA2559" s="72">
        <v>5300</v>
      </c>
      <c r="BB2559" s="72">
        <v>5310</v>
      </c>
      <c r="BC2559" s="72">
        <v>1100</v>
      </c>
    </row>
    <row r="2560" spans="1:55" s="72" customFormat="1" ht="15">
      <c r="A2560" s="15" t="s">
        <v>18</v>
      </c>
      <c r="B2560" s="30">
        <v>46</v>
      </c>
      <c r="C2560" s="30">
        <v>6430</v>
      </c>
      <c r="D2560" s="10" t="s">
        <v>1350</v>
      </c>
      <c r="E2560" s="15" t="s">
        <v>20</v>
      </c>
      <c r="F2560" s="15" t="s">
        <v>1339</v>
      </c>
      <c r="G2560" s="50">
        <v>1849</v>
      </c>
      <c r="H2560" s="50">
        <v>68</v>
      </c>
      <c r="I2560" s="58">
        <v>3.8199999999999998E-2</v>
      </c>
      <c r="J2560" s="50">
        <v>175700</v>
      </c>
      <c r="K2560" s="50">
        <v>1871</v>
      </c>
      <c r="L2560" s="53">
        <v>1774</v>
      </c>
      <c r="M2560" s="63">
        <f t="shared" si="272"/>
        <v>0.22680412371134021</v>
      </c>
      <c r="N2560" s="42" t="str">
        <f>IFERROR(VLOOKUP(C2560, マスタ!$E$2:$G$33, 3, TRUE), "")</f>
        <v>機械</v>
      </c>
      <c r="O2560" s="15" t="str">
        <f>IF(F2560 = "", "", TEXT( WORKDAY(TEXT(LEFT(F2560, FIND("(", F2560) - 1), "yyyy/mm/dd"), 1, マスタ!$A$2:$A$106), "yyyymmdd"))</f>
        <v>20171025</v>
      </c>
      <c r="P2560" s="16">
        <v>43033</v>
      </c>
      <c r="Q2560" s="56">
        <v>1840</v>
      </c>
      <c r="R2560" s="56">
        <v>1840</v>
      </c>
      <c r="S2560" s="56">
        <v>1748</v>
      </c>
      <c r="T2560" s="15" t="str">
        <f t="shared" si="273"/>
        <v>無</v>
      </c>
      <c r="U2560" s="15" t="str">
        <f t="shared" si="274"/>
        <v>有</v>
      </c>
      <c r="V2560" s="67">
        <f t="shared" si="275"/>
        <v>-4.8674959437533527E-3</v>
      </c>
      <c r="W2560" s="17" t="s">
        <v>966</v>
      </c>
      <c r="X2560" s="46">
        <v>-18</v>
      </c>
      <c r="Y2560" s="71">
        <f t="shared" si="276"/>
        <v>-9.7349918875067605</v>
      </c>
      <c r="Z2560" s="72">
        <v>1840</v>
      </c>
      <c r="AA2560" s="72">
        <v>1840</v>
      </c>
      <c r="AB2560" s="72">
        <v>1818</v>
      </c>
      <c r="AC2560" s="72">
        <v>1818</v>
      </c>
      <c r="AD2560" s="72">
        <v>5100</v>
      </c>
      <c r="AE2560" s="72">
        <v>1819</v>
      </c>
      <c r="AF2560" s="72">
        <v>1821</v>
      </c>
      <c r="AG2560" s="72">
        <v>1802</v>
      </c>
      <c r="AH2560" s="72">
        <v>1803</v>
      </c>
      <c r="AI2560" s="72">
        <v>2400</v>
      </c>
      <c r="AJ2560" s="72">
        <v>1804</v>
      </c>
      <c r="AK2560" s="72">
        <v>1804</v>
      </c>
      <c r="AL2560" s="72">
        <v>1804</v>
      </c>
      <c r="AM2560" s="72">
        <v>1804</v>
      </c>
      <c r="AN2560" s="72">
        <v>300</v>
      </c>
      <c r="AO2560" s="72">
        <v>1809</v>
      </c>
      <c r="AP2560" s="72">
        <v>1812</v>
      </c>
      <c r="AQ2560" s="72">
        <v>1807</v>
      </c>
      <c r="AR2560" s="72">
        <v>1808</v>
      </c>
      <c r="AS2560" s="72">
        <v>4300</v>
      </c>
      <c r="AT2560" s="72">
        <v>1807</v>
      </c>
      <c r="AU2560" s="72">
        <v>1808</v>
      </c>
      <c r="AV2560" s="72">
        <v>1807</v>
      </c>
      <c r="AW2560" s="72">
        <v>1808</v>
      </c>
      <c r="AX2560" s="72">
        <v>400</v>
      </c>
      <c r="AY2560" s="72">
        <v>1808</v>
      </c>
      <c r="AZ2560" s="72">
        <v>1808</v>
      </c>
      <c r="BA2560" s="72">
        <v>1803</v>
      </c>
      <c r="BB2560" s="72">
        <v>1803</v>
      </c>
      <c r="BC2560" s="72">
        <v>1400</v>
      </c>
    </row>
    <row r="2561" spans="1:55" s="72" customFormat="1" ht="15">
      <c r="A2561" s="15" t="s">
        <v>18</v>
      </c>
      <c r="B2561" s="30">
        <v>47</v>
      </c>
      <c r="C2561" s="30">
        <v>6323</v>
      </c>
      <c r="D2561" s="10" t="s">
        <v>83</v>
      </c>
      <c r="E2561" s="15" t="s">
        <v>20</v>
      </c>
      <c r="F2561" s="15" t="s">
        <v>1339</v>
      </c>
      <c r="G2561" s="50">
        <v>2900</v>
      </c>
      <c r="H2561" s="50">
        <v>104</v>
      </c>
      <c r="I2561" s="58">
        <v>3.7199999999999997E-2</v>
      </c>
      <c r="J2561" s="50">
        <v>421300</v>
      </c>
      <c r="K2561" s="50">
        <v>2936</v>
      </c>
      <c r="L2561" s="53">
        <v>2756</v>
      </c>
      <c r="M2561" s="63">
        <f t="shared" si="272"/>
        <v>0.2</v>
      </c>
      <c r="N2561" s="42" t="str">
        <f>IFERROR(VLOOKUP(C2561, マスタ!$E$2:$G$33, 3, TRUE), "")</f>
        <v>機械</v>
      </c>
      <c r="O2561" s="15" t="str">
        <f>IF(F2561 = "", "", TEXT( WORKDAY(TEXT(LEFT(F2561, FIND("(", F2561) - 1), "yyyy/mm/dd"), 1, マスタ!$A$2:$A$106), "yyyymmdd"))</f>
        <v>20171025</v>
      </c>
      <c r="P2561" s="16">
        <v>43033</v>
      </c>
      <c r="Q2561" s="56">
        <v>2893</v>
      </c>
      <c r="R2561" s="56">
        <v>2916</v>
      </c>
      <c r="S2561" s="56">
        <v>2854</v>
      </c>
      <c r="T2561" s="15" t="str">
        <f t="shared" si="273"/>
        <v>無</v>
      </c>
      <c r="U2561" s="15" t="str">
        <f t="shared" si="274"/>
        <v>有</v>
      </c>
      <c r="V2561" s="67">
        <f t="shared" si="275"/>
        <v>-2.4137931034482474E-3</v>
      </c>
      <c r="W2561" s="17" t="s">
        <v>969</v>
      </c>
      <c r="X2561" s="46">
        <v>-8</v>
      </c>
      <c r="Y2561" s="71">
        <f t="shared" si="276"/>
        <v>-2.7586206896551722</v>
      </c>
      <c r="Z2561" s="72">
        <v>2893</v>
      </c>
      <c r="AA2561" s="72">
        <v>2909</v>
      </c>
      <c r="AB2561" s="72">
        <v>2873</v>
      </c>
      <c r="AC2561" s="72">
        <v>2909</v>
      </c>
      <c r="AD2561" s="72">
        <v>10800</v>
      </c>
      <c r="AE2561" s="72">
        <v>2903</v>
      </c>
      <c r="AF2561" s="72">
        <v>2909</v>
      </c>
      <c r="AG2561" s="72">
        <v>2895</v>
      </c>
      <c r="AH2561" s="72">
        <v>2901</v>
      </c>
      <c r="AI2561" s="72">
        <v>3700</v>
      </c>
      <c r="AJ2561" s="72">
        <v>2907</v>
      </c>
      <c r="AK2561" s="72">
        <v>2914</v>
      </c>
      <c r="AL2561" s="72">
        <v>2901</v>
      </c>
      <c r="AM2561" s="72">
        <v>2914</v>
      </c>
      <c r="AN2561" s="72">
        <v>3000</v>
      </c>
      <c r="AO2561" s="72">
        <v>2911</v>
      </c>
      <c r="AP2561" s="72">
        <v>2911</v>
      </c>
      <c r="AQ2561" s="72">
        <v>2897</v>
      </c>
      <c r="AR2561" s="72">
        <v>2899</v>
      </c>
      <c r="AS2561" s="72">
        <v>6000</v>
      </c>
      <c r="AT2561" s="72">
        <v>2894</v>
      </c>
      <c r="AU2561" s="72">
        <v>2894</v>
      </c>
      <c r="AV2561" s="72">
        <v>2885</v>
      </c>
      <c r="AW2561" s="72">
        <v>2885</v>
      </c>
      <c r="AX2561" s="72">
        <v>900</v>
      </c>
      <c r="AY2561" s="72">
        <v>2885</v>
      </c>
      <c r="AZ2561" s="72">
        <v>2885</v>
      </c>
      <c r="BA2561" s="72">
        <v>2882</v>
      </c>
      <c r="BB2561" s="72">
        <v>2883</v>
      </c>
      <c r="BC2561" s="72">
        <v>1000</v>
      </c>
    </row>
    <row r="2562" spans="1:55" s="72" customFormat="1" ht="15">
      <c r="A2562" s="15" t="s">
        <v>18</v>
      </c>
      <c r="B2562" s="30">
        <v>48</v>
      </c>
      <c r="C2562" s="30">
        <v>3662</v>
      </c>
      <c r="D2562" s="10" t="s">
        <v>215</v>
      </c>
      <c r="E2562" s="15" t="s">
        <v>20</v>
      </c>
      <c r="F2562" s="15" t="s">
        <v>1339</v>
      </c>
      <c r="G2562" s="50">
        <v>2945</v>
      </c>
      <c r="H2562" s="50">
        <v>104</v>
      </c>
      <c r="I2562" s="58">
        <v>3.6600000000000001E-2</v>
      </c>
      <c r="J2562" s="50">
        <v>271200</v>
      </c>
      <c r="K2562" s="50">
        <v>2963</v>
      </c>
      <c r="L2562" s="53">
        <v>2852</v>
      </c>
      <c r="M2562" s="63">
        <f t="shared" si="272"/>
        <v>0.16216216216216217</v>
      </c>
      <c r="N2562" s="42" t="str">
        <f>IFERROR(VLOOKUP(C2562, マスタ!$E$2:$G$33, 3, TRUE), "")</f>
        <v>36</v>
      </c>
      <c r="O2562" s="15" t="str">
        <f>IF(F2562 = "", "", TEXT( WORKDAY(TEXT(LEFT(F2562, FIND("(", F2562) - 1), "yyyy/mm/dd"), 1, マスタ!$A$2:$A$106), "yyyymmdd"))</f>
        <v>20171025</v>
      </c>
      <c r="P2562" s="16">
        <v>43033</v>
      </c>
      <c r="Q2562" s="56">
        <v>2940</v>
      </c>
      <c r="R2562" s="56">
        <v>2949</v>
      </c>
      <c r="S2562" s="56">
        <v>2853</v>
      </c>
      <c r="T2562" s="15" t="str">
        <f t="shared" si="273"/>
        <v>無</v>
      </c>
      <c r="U2562" s="15" t="str">
        <f t="shared" si="274"/>
        <v>有</v>
      </c>
      <c r="V2562" s="67">
        <f t="shared" si="275"/>
        <v>-1.6977928692699651E-3</v>
      </c>
      <c r="W2562" s="17" t="s">
        <v>966</v>
      </c>
      <c r="X2562" s="46">
        <v>-29</v>
      </c>
      <c r="Y2562" s="71">
        <f t="shared" si="276"/>
        <v>-9.8471986417657043</v>
      </c>
      <c r="Z2562" s="72">
        <v>2940</v>
      </c>
      <c r="AA2562" s="72">
        <v>2949</v>
      </c>
      <c r="AB2562" s="72">
        <v>2919</v>
      </c>
      <c r="AC2562" s="72">
        <v>2920</v>
      </c>
      <c r="AD2562" s="72">
        <v>12400</v>
      </c>
      <c r="AE2562" s="72">
        <v>2920</v>
      </c>
      <c r="AF2562" s="72">
        <v>2925</v>
      </c>
      <c r="AG2562" s="72">
        <v>2909</v>
      </c>
      <c r="AH2562" s="72">
        <v>2915</v>
      </c>
      <c r="AI2562" s="72">
        <v>6800</v>
      </c>
      <c r="AJ2562" s="72">
        <v>2915</v>
      </c>
      <c r="AK2562" s="72">
        <v>2918</v>
      </c>
      <c r="AL2562" s="72">
        <v>2909</v>
      </c>
      <c r="AM2562" s="72">
        <v>2911</v>
      </c>
      <c r="AN2562" s="72">
        <v>5300</v>
      </c>
      <c r="AO2562" s="72">
        <v>2909</v>
      </c>
      <c r="AP2562" s="72">
        <v>2912</v>
      </c>
      <c r="AQ2562" s="72">
        <v>2902</v>
      </c>
      <c r="AR2562" s="72">
        <v>2911</v>
      </c>
      <c r="AS2562" s="72">
        <v>7000</v>
      </c>
      <c r="AT2562" s="72">
        <v>2914</v>
      </c>
      <c r="AU2562" s="72">
        <v>2916</v>
      </c>
      <c r="AV2562" s="72">
        <v>2905</v>
      </c>
      <c r="AW2562" s="72">
        <v>2907</v>
      </c>
      <c r="AX2562" s="72">
        <v>2400</v>
      </c>
      <c r="AY2562" s="72">
        <v>2907</v>
      </c>
      <c r="AZ2562" s="72">
        <v>2909</v>
      </c>
      <c r="BA2562" s="72">
        <v>2898</v>
      </c>
      <c r="BB2562" s="72">
        <v>2898</v>
      </c>
      <c r="BC2562" s="72">
        <v>5300</v>
      </c>
    </row>
    <row r="2563" spans="1:55" s="72" customFormat="1" ht="27">
      <c r="A2563" s="15" t="s">
        <v>18</v>
      </c>
      <c r="B2563" s="30">
        <v>50</v>
      </c>
      <c r="C2563" s="30">
        <v>5911</v>
      </c>
      <c r="D2563" s="10" t="s">
        <v>426</v>
      </c>
      <c r="E2563" s="15" t="s">
        <v>20</v>
      </c>
      <c r="F2563" s="15" t="s">
        <v>1339</v>
      </c>
      <c r="G2563" s="50">
        <v>2193</v>
      </c>
      <c r="H2563" s="50">
        <v>77</v>
      </c>
      <c r="I2563" s="58">
        <v>3.6400000000000002E-2</v>
      </c>
      <c r="J2563" s="50">
        <v>646800</v>
      </c>
      <c r="K2563" s="50">
        <v>2235</v>
      </c>
      <c r="L2563" s="53">
        <v>2132</v>
      </c>
      <c r="M2563" s="63">
        <f t="shared" si="272"/>
        <v>0.40776699029126212</v>
      </c>
      <c r="N2563" s="42" t="str">
        <f>IFERROR(VLOOKUP(C2563, マスタ!$E$2:$G$33, 3, TRUE), "")</f>
        <v>金属製品</v>
      </c>
      <c r="O2563" s="15" t="str">
        <f>IF(F2563 = "", "", TEXT( WORKDAY(TEXT(LEFT(F2563, FIND("(", F2563) - 1), "yyyy/mm/dd"), 1, マスタ!$A$2:$A$106), "yyyymmdd"))</f>
        <v>20171025</v>
      </c>
      <c r="P2563" s="16">
        <v>43033</v>
      </c>
      <c r="Q2563" s="56">
        <v>2171</v>
      </c>
      <c r="R2563" s="56">
        <v>2197</v>
      </c>
      <c r="S2563" s="56">
        <v>2091</v>
      </c>
      <c r="T2563" s="15" t="str">
        <f t="shared" si="273"/>
        <v>有</v>
      </c>
      <c r="U2563" s="15" t="str">
        <f t="shared" si="274"/>
        <v>有</v>
      </c>
      <c r="V2563" s="67">
        <f t="shared" si="275"/>
        <v>-1.0031919744642015E-2</v>
      </c>
      <c r="W2563" s="17" t="s">
        <v>967</v>
      </c>
      <c r="X2563" s="46">
        <v>25</v>
      </c>
      <c r="Y2563" s="71">
        <f t="shared" si="276"/>
        <v>11.399908800729595</v>
      </c>
      <c r="Z2563" s="72">
        <v>2171</v>
      </c>
      <c r="AA2563" s="72">
        <v>2180</v>
      </c>
      <c r="AB2563" s="72">
        <v>2163</v>
      </c>
      <c r="AC2563" s="72">
        <v>2170</v>
      </c>
      <c r="AD2563" s="72">
        <v>34300</v>
      </c>
      <c r="AE2563" s="72">
        <v>2168</v>
      </c>
      <c r="AF2563" s="72">
        <v>2170</v>
      </c>
      <c r="AG2563" s="72">
        <v>2167</v>
      </c>
      <c r="AH2563" s="72">
        <v>2170</v>
      </c>
      <c r="AI2563" s="72">
        <v>4600</v>
      </c>
      <c r="AJ2563" s="72">
        <v>2170</v>
      </c>
      <c r="AK2563" s="72">
        <v>2174</v>
      </c>
      <c r="AL2563" s="72">
        <v>2168</v>
      </c>
      <c r="AM2563" s="72">
        <v>2173</v>
      </c>
      <c r="AN2563" s="72">
        <v>10400</v>
      </c>
      <c r="AO2563" s="72">
        <v>2173</v>
      </c>
      <c r="AP2563" s="72">
        <v>2191</v>
      </c>
      <c r="AQ2563" s="72">
        <v>2172</v>
      </c>
      <c r="AR2563" s="72">
        <v>2190</v>
      </c>
      <c r="AS2563" s="72">
        <v>7800</v>
      </c>
      <c r="AT2563" s="72">
        <v>2190</v>
      </c>
      <c r="AU2563" s="72">
        <v>2197</v>
      </c>
      <c r="AV2563" s="72">
        <v>2188</v>
      </c>
      <c r="AW2563" s="72">
        <v>2196</v>
      </c>
      <c r="AX2563" s="72">
        <v>3000</v>
      </c>
      <c r="AY2563" s="72">
        <v>2195</v>
      </c>
      <c r="AZ2563" s="72">
        <v>2196</v>
      </c>
      <c r="BA2563" s="72">
        <v>2187</v>
      </c>
      <c r="BB2563" s="72">
        <v>2192</v>
      </c>
      <c r="BC2563" s="72">
        <v>4800</v>
      </c>
    </row>
    <row r="2564" spans="1:55" s="72" customFormat="1" ht="27">
      <c r="A2564" s="15" t="s">
        <v>18</v>
      </c>
      <c r="B2564" s="30">
        <v>1</v>
      </c>
      <c r="C2564" s="30">
        <v>2930</v>
      </c>
      <c r="D2564" s="10" t="s">
        <v>239</v>
      </c>
      <c r="E2564" s="15" t="s">
        <v>20</v>
      </c>
      <c r="F2564" s="15" t="s">
        <v>1356</v>
      </c>
      <c r="G2564" s="50">
        <v>1898</v>
      </c>
      <c r="H2564" s="50">
        <v>329</v>
      </c>
      <c r="I2564" s="58">
        <v>0.2097</v>
      </c>
      <c r="J2564" s="50">
        <v>4088000</v>
      </c>
      <c r="K2564" s="50">
        <v>1950</v>
      </c>
      <c r="L2564" s="53">
        <v>1655</v>
      </c>
      <c r="M2564" s="63">
        <f t="shared" si="272"/>
        <v>0.17627118644067796</v>
      </c>
      <c r="N2564" s="42" t="str">
        <f>IFERROR(VLOOKUP(C2564, マスタ!$E$2:$G$33, 3, TRUE), "")</f>
        <v>食品</v>
      </c>
      <c r="O2564" s="15" t="str">
        <f>IF(F2564 = "", "", TEXT( WORKDAY(TEXT(LEFT(F2564, FIND("(", F2564) - 1), "yyyy/mm/dd"), 1, マスタ!$A$2:$A$106), "yyyymmdd"))</f>
        <v>20171026</v>
      </c>
      <c r="P2564" s="16">
        <v>43034</v>
      </c>
      <c r="Q2564" s="56">
        <v>1800</v>
      </c>
      <c r="R2564" s="56">
        <v>1894</v>
      </c>
      <c r="S2564" s="56">
        <v>1711</v>
      </c>
      <c r="T2564" s="15" t="str">
        <f t="shared" si="273"/>
        <v>有</v>
      </c>
      <c r="U2564" s="15" t="str">
        <f t="shared" si="274"/>
        <v>有</v>
      </c>
      <c r="V2564" s="67">
        <f t="shared" si="275"/>
        <v>-5.163329820864071E-2</v>
      </c>
      <c r="W2564" s="17" t="s">
        <v>966</v>
      </c>
      <c r="X2564" s="46">
        <v>-18</v>
      </c>
      <c r="Y2564" s="71">
        <f t="shared" si="276"/>
        <v>-9.4836670179135929</v>
      </c>
      <c r="AD2564" s="72">
        <v>0</v>
      </c>
      <c r="AE2564" s="72">
        <v>1800</v>
      </c>
      <c r="AF2564" s="72">
        <v>1850</v>
      </c>
      <c r="AG2564" s="72">
        <v>1782</v>
      </c>
      <c r="AH2564" s="72">
        <v>1842</v>
      </c>
      <c r="AI2564" s="72">
        <v>355900</v>
      </c>
      <c r="AJ2564" s="72">
        <v>1845</v>
      </c>
      <c r="AK2564" s="72">
        <v>1894</v>
      </c>
      <c r="AL2564" s="72">
        <v>1841</v>
      </c>
      <c r="AM2564" s="72">
        <v>1852</v>
      </c>
      <c r="AN2564" s="72">
        <v>137200</v>
      </c>
      <c r="AO2564" s="72">
        <v>1841</v>
      </c>
      <c r="AP2564" s="72">
        <v>1850</v>
      </c>
      <c r="AQ2564" s="72">
        <v>1784</v>
      </c>
      <c r="AR2564" s="72">
        <v>1829</v>
      </c>
      <c r="AS2564" s="72">
        <v>145500</v>
      </c>
      <c r="AT2564" s="72">
        <v>1829</v>
      </c>
      <c r="AU2564" s="72">
        <v>1837</v>
      </c>
      <c r="AV2564" s="72">
        <v>1781</v>
      </c>
      <c r="AW2564" s="72">
        <v>1800</v>
      </c>
      <c r="AX2564" s="72">
        <v>65800</v>
      </c>
      <c r="AY2564" s="72">
        <v>1798</v>
      </c>
      <c r="AZ2564" s="72">
        <v>1820</v>
      </c>
      <c r="BA2564" s="72">
        <v>1787</v>
      </c>
      <c r="BB2564" s="72">
        <v>1812</v>
      </c>
      <c r="BC2564" s="72">
        <v>47700</v>
      </c>
    </row>
    <row r="2565" spans="1:55" s="72" customFormat="1" ht="15">
      <c r="A2565" s="15" t="s">
        <v>18</v>
      </c>
      <c r="B2565" s="30">
        <v>2</v>
      </c>
      <c r="C2565" s="30">
        <v>6938</v>
      </c>
      <c r="D2565" s="10" t="s">
        <v>1322</v>
      </c>
      <c r="E2565" s="15" t="s">
        <v>20</v>
      </c>
      <c r="F2565" s="15" t="s">
        <v>1356</v>
      </c>
      <c r="G2565" s="50">
        <v>1195</v>
      </c>
      <c r="H2565" s="50">
        <v>180</v>
      </c>
      <c r="I2565" s="58">
        <v>0.17730000000000001</v>
      </c>
      <c r="J2565" s="50">
        <v>5853400</v>
      </c>
      <c r="K2565" s="50">
        <v>1230</v>
      </c>
      <c r="L2565" s="53">
        <v>1020</v>
      </c>
      <c r="M2565" s="63">
        <f t="shared" si="272"/>
        <v>0.16666666666666666</v>
      </c>
      <c r="N2565" s="42" t="str">
        <f>IFERROR(VLOOKUP(C2565, マスタ!$E$2:$G$33, 3, TRUE), "")</f>
        <v>電気</v>
      </c>
      <c r="O2565" s="15" t="str">
        <f>IF(F2565 = "", "", TEXT( WORKDAY(TEXT(LEFT(F2565, FIND("(", F2565) - 1), "yyyy/mm/dd"), 1, マスタ!$A$2:$A$106), "yyyymmdd"))</f>
        <v>20171026</v>
      </c>
      <c r="P2565" s="16">
        <v>43034</v>
      </c>
      <c r="Q2565" s="56">
        <v>1165</v>
      </c>
      <c r="R2565" s="56">
        <v>1267</v>
      </c>
      <c r="S2565" s="56">
        <v>1120</v>
      </c>
      <c r="T2565" s="15" t="str">
        <f t="shared" si="273"/>
        <v>有</v>
      </c>
      <c r="U2565" s="15" t="str">
        <f t="shared" si="274"/>
        <v>有</v>
      </c>
      <c r="V2565" s="67">
        <f t="shared" si="275"/>
        <v>-2.5104602510460206E-2</v>
      </c>
      <c r="W2565" s="17" t="s">
        <v>966</v>
      </c>
      <c r="X2565" s="46">
        <v>-11</v>
      </c>
      <c r="Y2565" s="71">
        <f t="shared" si="276"/>
        <v>-9.2050209205020916</v>
      </c>
      <c r="Z2565" s="72">
        <v>1165</v>
      </c>
      <c r="AA2565" s="72">
        <v>1180</v>
      </c>
      <c r="AB2565" s="72">
        <v>1120</v>
      </c>
      <c r="AC2565" s="72">
        <v>1139</v>
      </c>
      <c r="AD2565" s="72">
        <v>321700</v>
      </c>
      <c r="AE2565" s="72">
        <v>1142</v>
      </c>
      <c r="AF2565" s="72">
        <v>1148</v>
      </c>
      <c r="AG2565" s="72">
        <v>1131</v>
      </c>
      <c r="AH2565" s="72">
        <v>1139</v>
      </c>
      <c r="AI2565" s="72">
        <v>64200</v>
      </c>
      <c r="AJ2565" s="72">
        <v>1138</v>
      </c>
      <c r="AK2565" s="72">
        <v>1175</v>
      </c>
      <c r="AL2565" s="72">
        <v>1135</v>
      </c>
      <c r="AM2565" s="72">
        <v>1160</v>
      </c>
      <c r="AN2565" s="72">
        <v>92200</v>
      </c>
      <c r="AO2565" s="72">
        <v>1161</v>
      </c>
      <c r="AP2565" s="72">
        <v>1169</v>
      </c>
      <c r="AQ2565" s="72">
        <v>1140</v>
      </c>
      <c r="AR2565" s="72">
        <v>1149</v>
      </c>
      <c r="AS2565" s="72">
        <v>72800</v>
      </c>
      <c r="AT2565" s="72">
        <v>1150</v>
      </c>
      <c r="AU2565" s="72">
        <v>1166</v>
      </c>
      <c r="AV2565" s="72">
        <v>1150</v>
      </c>
      <c r="AW2565" s="72">
        <v>1160</v>
      </c>
      <c r="AX2565" s="72">
        <v>21600</v>
      </c>
      <c r="AY2565" s="72">
        <v>1157</v>
      </c>
      <c r="AZ2565" s="72">
        <v>1177</v>
      </c>
      <c r="BA2565" s="72">
        <v>1157</v>
      </c>
      <c r="BB2565" s="72">
        <v>1167</v>
      </c>
      <c r="BC2565" s="72">
        <v>52800</v>
      </c>
    </row>
    <row r="2566" spans="1:55" s="72" customFormat="1" ht="15">
      <c r="A2566" s="15" t="s">
        <v>18</v>
      </c>
      <c r="B2566" s="30">
        <v>3</v>
      </c>
      <c r="C2566" s="30">
        <v>9322</v>
      </c>
      <c r="D2566" s="10" t="s">
        <v>24</v>
      </c>
      <c r="E2566" s="15" t="s">
        <v>20</v>
      </c>
      <c r="F2566" s="15" t="s">
        <v>1356</v>
      </c>
      <c r="G2566" s="50">
        <v>2930</v>
      </c>
      <c r="H2566" s="50">
        <v>381</v>
      </c>
      <c r="I2566" s="58">
        <v>0.14949999999999999</v>
      </c>
      <c r="J2566" s="50">
        <v>14700</v>
      </c>
      <c r="K2566" s="50">
        <v>3050</v>
      </c>
      <c r="L2566" s="53">
        <v>2537</v>
      </c>
      <c r="M2566" s="63">
        <f t="shared" si="272"/>
        <v>0.23391812865497075</v>
      </c>
      <c r="N2566" s="42" t="str">
        <f>IFERROR(VLOOKUP(C2566, マスタ!$E$2:$G$33, 3, TRUE), "")</f>
        <v>倉庫・運輸</v>
      </c>
      <c r="O2566" s="15" t="str">
        <f>IF(F2566 = "", "", TEXT( WORKDAY(TEXT(LEFT(F2566, FIND("(", F2566) - 1), "yyyy/mm/dd"), 1, マスタ!$A$2:$A$106), "yyyymmdd"))</f>
        <v>20171026</v>
      </c>
      <c r="P2566" s="16">
        <v>43034</v>
      </c>
      <c r="Q2566" s="56">
        <v>3000</v>
      </c>
      <c r="R2566" s="56">
        <v>3000</v>
      </c>
      <c r="S2566" s="56">
        <v>2675</v>
      </c>
      <c r="T2566" s="15" t="str">
        <f t="shared" si="273"/>
        <v>無</v>
      </c>
      <c r="U2566" s="15" t="str">
        <f t="shared" si="274"/>
        <v>有</v>
      </c>
      <c r="V2566" s="67">
        <f t="shared" si="275"/>
        <v>2.3890784982935065E-2</v>
      </c>
      <c r="W2566" s="17" t="s">
        <v>966</v>
      </c>
      <c r="X2566" s="46">
        <v>-29</v>
      </c>
      <c r="Y2566" s="71">
        <f t="shared" si="276"/>
        <v>-9.8976109215017054</v>
      </c>
      <c r="Z2566" s="72">
        <v>3000</v>
      </c>
      <c r="AA2566" s="72">
        <v>3000</v>
      </c>
      <c r="AB2566" s="72">
        <v>2998</v>
      </c>
      <c r="AC2566" s="72">
        <v>2999</v>
      </c>
      <c r="AD2566" s="72">
        <v>5000</v>
      </c>
      <c r="AE2566" s="72">
        <v>2999</v>
      </c>
      <c r="AF2566" s="72">
        <v>3000</v>
      </c>
      <c r="AG2566" s="72">
        <v>2990</v>
      </c>
      <c r="AH2566" s="72">
        <v>2998</v>
      </c>
      <c r="AI2566" s="72">
        <v>1200</v>
      </c>
      <c r="AJ2566" s="72">
        <v>2980</v>
      </c>
      <c r="AK2566" s="72">
        <v>2980</v>
      </c>
      <c r="AL2566" s="72">
        <v>2930</v>
      </c>
      <c r="AM2566" s="72">
        <v>2930</v>
      </c>
      <c r="AN2566" s="72">
        <v>1500</v>
      </c>
      <c r="AO2566" s="72">
        <v>2969</v>
      </c>
      <c r="AP2566" s="72">
        <v>2969</v>
      </c>
      <c r="AQ2566" s="72">
        <v>2918</v>
      </c>
      <c r="AR2566" s="72">
        <v>2918</v>
      </c>
      <c r="AS2566" s="72">
        <v>300</v>
      </c>
      <c r="AT2566" s="72">
        <v>2962</v>
      </c>
      <c r="AU2566" s="72">
        <v>2962</v>
      </c>
      <c r="AV2566" s="72">
        <v>2962</v>
      </c>
      <c r="AW2566" s="72">
        <v>2962</v>
      </c>
      <c r="AX2566" s="72">
        <v>200</v>
      </c>
      <c r="BC2566" s="72">
        <v>0</v>
      </c>
    </row>
    <row r="2567" spans="1:55" s="72" customFormat="1" ht="15">
      <c r="A2567" s="15" t="s">
        <v>18</v>
      </c>
      <c r="B2567" s="30">
        <v>4</v>
      </c>
      <c r="C2567" s="30">
        <v>4775</v>
      </c>
      <c r="D2567" s="10" t="s">
        <v>336</v>
      </c>
      <c r="E2567" s="15" t="s">
        <v>20</v>
      </c>
      <c r="F2567" s="15" t="s">
        <v>1356</v>
      </c>
      <c r="G2567" s="50">
        <v>5610</v>
      </c>
      <c r="H2567" s="50">
        <v>530</v>
      </c>
      <c r="I2567" s="58">
        <v>0.1043</v>
      </c>
      <c r="J2567" s="50">
        <v>175100</v>
      </c>
      <c r="K2567" s="50">
        <v>5740</v>
      </c>
      <c r="L2567" s="53">
        <v>5230</v>
      </c>
      <c r="M2567" s="63">
        <f t="shared" si="272"/>
        <v>0.25490196078431371</v>
      </c>
      <c r="N2567" s="42" t="str">
        <f>IFERROR(VLOOKUP(C2567, マスタ!$E$2:$G$33, 3, TRUE), "")</f>
        <v>化学・医薬品</v>
      </c>
      <c r="O2567" s="15" t="str">
        <f>IF(F2567 = "", "", TEXT( WORKDAY(TEXT(LEFT(F2567, FIND("(", F2567) - 1), "yyyy/mm/dd"), 1, マスタ!$A$2:$A$106), "yyyymmdd"))</f>
        <v>20171026</v>
      </c>
      <c r="P2567" s="16">
        <v>43034</v>
      </c>
      <c r="Q2567" s="56">
        <v>5700</v>
      </c>
      <c r="R2567" s="56">
        <v>6210</v>
      </c>
      <c r="S2567" s="56">
        <v>5690</v>
      </c>
      <c r="T2567" s="15" t="str">
        <f t="shared" si="273"/>
        <v>有</v>
      </c>
      <c r="U2567" s="15" t="str">
        <f t="shared" si="274"/>
        <v>無</v>
      </c>
      <c r="V2567" s="67">
        <f t="shared" si="275"/>
        <v>1.6042780748663166E-2</v>
      </c>
      <c r="W2567" s="17" t="s">
        <v>968</v>
      </c>
      <c r="X2567" s="46">
        <v>112</v>
      </c>
      <c r="Y2567" s="71">
        <f t="shared" si="276"/>
        <v>19.964349376114082</v>
      </c>
      <c r="Z2567" s="72">
        <v>5700</v>
      </c>
      <c r="AA2567" s="72">
        <v>6060</v>
      </c>
      <c r="AB2567" s="72">
        <v>5690</v>
      </c>
      <c r="AC2567" s="72">
        <v>5970</v>
      </c>
      <c r="AD2567" s="72">
        <v>40600</v>
      </c>
      <c r="AE2567" s="72">
        <v>5980</v>
      </c>
      <c r="AF2567" s="72">
        <v>6110</v>
      </c>
      <c r="AG2567" s="72">
        <v>5960</v>
      </c>
      <c r="AH2567" s="72">
        <v>6080</v>
      </c>
      <c r="AI2567" s="72">
        <v>9400</v>
      </c>
      <c r="AJ2567" s="72">
        <v>6080</v>
      </c>
      <c r="AK2567" s="72">
        <v>6090</v>
      </c>
      <c r="AL2567" s="72">
        <v>5980</v>
      </c>
      <c r="AM2567" s="72">
        <v>6000</v>
      </c>
      <c r="AN2567" s="72">
        <v>7600</v>
      </c>
      <c r="AO2567" s="72">
        <v>6010</v>
      </c>
      <c r="AP2567" s="72">
        <v>6010</v>
      </c>
      <c r="AQ2567" s="72">
        <v>5910</v>
      </c>
      <c r="AR2567" s="72">
        <v>5970</v>
      </c>
      <c r="AS2567" s="72">
        <v>6800</v>
      </c>
      <c r="AT2567" s="72">
        <v>5960</v>
      </c>
      <c r="AU2567" s="72">
        <v>5990</v>
      </c>
      <c r="AV2567" s="72">
        <v>5940</v>
      </c>
      <c r="AW2567" s="72">
        <v>5960</v>
      </c>
      <c r="AX2567" s="72">
        <v>4100</v>
      </c>
      <c r="AY2567" s="72">
        <v>5960</v>
      </c>
      <c r="AZ2567" s="72">
        <v>6000</v>
      </c>
      <c r="BA2567" s="72">
        <v>5950</v>
      </c>
      <c r="BB2567" s="72">
        <v>5980</v>
      </c>
      <c r="BC2567" s="72">
        <v>1700</v>
      </c>
    </row>
    <row r="2568" spans="1:55" s="72" customFormat="1" ht="15">
      <c r="A2568" s="15" t="s">
        <v>1363</v>
      </c>
      <c r="B2568" s="30">
        <v>5</v>
      </c>
      <c r="C2568" s="30">
        <v>7820</v>
      </c>
      <c r="D2568" s="10" t="s">
        <v>1201</v>
      </c>
      <c r="E2568" s="15" t="s">
        <v>20</v>
      </c>
      <c r="F2568" s="15" t="s">
        <v>1356</v>
      </c>
      <c r="G2568" s="50">
        <v>1908</v>
      </c>
      <c r="H2568" s="50">
        <v>171</v>
      </c>
      <c r="I2568" s="58">
        <v>9.8400000000000001E-2</v>
      </c>
      <c r="J2568" s="50">
        <v>380400</v>
      </c>
      <c r="K2568" s="50">
        <v>1940</v>
      </c>
      <c r="L2568" s="53">
        <v>1845</v>
      </c>
      <c r="M2568" s="63">
        <f t="shared" si="272"/>
        <v>0.33684210526315789</v>
      </c>
      <c r="N2568" s="42" t="str">
        <f>IFERROR(VLOOKUP(C2568, マスタ!$E$2:$G$33, 3, TRUE), "")</f>
        <v>その他製品</v>
      </c>
      <c r="O2568" s="15" t="str">
        <f>IF(F2568 = "", "", TEXT( WORKDAY(TEXT(LEFT(F2568, FIND("(", F2568) - 1), "yyyy/mm/dd"), 1, マスタ!$A$2:$A$106), "yyyymmdd"))</f>
        <v>20171026</v>
      </c>
      <c r="P2568" s="16">
        <v>43034</v>
      </c>
      <c r="Q2568" s="56">
        <v>1881</v>
      </c>
      <c r="R2568" s="56">
        <v>1949</v>
      </c>
      <c r="S2568" s="56">
        <v>1881</v>
      </c>
      <c r="T2568" s="15" t="str">
        <f t="shared" si="273"/>
        <v>有</v>
      </c>
      <c r="U2568" s="15" t="str">
        <f t="shared" si="274"/>
        <v>無</v>
      </c>
      <c r="V2568" s="67">
        <f t="shared" si="275"/>
        <v>-1.4150943396226467E-2</v>
      </c>
      <c r="W2568" s="17" t="s">
        <v>968</v>
      </c>
      <c r="X2568" s="46">
        <v>38</v>
      </c>
      <c r="Y2568" s="71">
        <f t="shared" si="276"/>
        <v>19.916142557651991</v>
      </c>
      <c r="Z2568" s="72">
        <v>1881</v>
      </c>
      <c r="AA2568" s="72">
        <v>1902</v>
      </c>
      <c r="AB2568" s="72">
        <v>1881</v>
      </c>
      <c r="AC2568" s="72">
        <v>1900</v>
      </c>
      <c r="AD2568" s="72">
        <v>17700</v>
      </c>
      <c r="AE2568" s="72">
        <v>1900</v>
      </c>
      <c r="AF2568" s="72">
        <v>1914</v>
      </c>
      <c r="AG2568" s="72">
        <v>1900</v>
      </c>
      <c r="AH2568" s="72">
        <v>1913</v>
      </c>
      <c r="AI2568" s="72">
        <v>2800</v>
      </c>
      <c r="AJ2568" s="72">
        <v>1915</v>
      </c>
      <c r="AK2568" s="72">
        <v>1930</v>
      </c>
      <c r="AL2568" s="72">
        <v>1910</v>
      </c>
      <c r="AM2568" s="72">
        <v>1924</v>
      </c>
      <c r="AN2568" s="72">
        <v>8000</v>
      </c>
      <c r="AO2568" s="72">
        <v>1916</v>
      </c>
      <c r="AP2568" s="72">
        <v>1928</v>
      </c>
      <c r="AQ2568" s="72">
        <v>1916</v>
      </c>
      <c r="AR2568" s="72">
        <v>1928</v>
      </c>
      <c r="AS2568" s="72">
        <v>4000</v>
      </c>
      <c r="AT2568" s="72">
        <v>1929</v>
      </c>
      <c r="AU2568" s="72">
        <v>1941</v>
      </c>
      <c r="AV2568" s="72">
        <v>1929</v>
      </c>
      <c r="AW2568" s="72">
        <v>1941</v>
      </c>
      <c r="AX2568" s="72">
        <v>4400</v>
      </c>
      <c r="AY2568" s="72">
        <v>1940</v>
      </c>
      <c r="AZ2568" s="72">
        <v>1947</v>
      </c>
      <c r="BA2568" s="72">
        <v>1940</v>
      </c>
      <c r="BB2568" s="72">
        <v>1947</v>
      </c>
      <c r="BC2568" s="72">
        <v>3400</v>
      </c>
    </row>
    <row r="2569" spans="1:55" s="72" customFormat="1" ht="15">
      <c r="A2569" s="15" t="s">
        <v>18</v>
      </c>
      <c r="B2569" s="30">
        <v>6</v>
      </c>
      <c r="C2569" s="30">
        <v>5464</v>
      </c>
      <c r="D2569" s="10" t="s">
        <v>989</v>
      </c>
      <c r="E2569" s="15" t="s">
        <v>20</v>
      </c>
      <c r="F2569" s="15" t="s">
        <v>1356</v>
      </c>
      <c r="G2569" s="50">
        <v>3135</v>
      </c>
      <c r="H2569" s="50">
        <v>249</v>
      </c>
      <c r="I2569" s="58">
        <v>8.6300000000000002E-2</v>
      </c>
      <c r="J2569" s="50">
        <v>151300</v>
      </c>
      <c r="K2569" s="50">
        <v>3190</v>
      </c>
      <c r="L2569" s="53">
        <v>2892</v>
      </c>
      <c r="M2569" s="63">
        <f t="shared" si="272"/>
        <v>0.18456375838926176</v>
      </c>
      <c r="N2569" s="42" t="str">
        <f>IFERROR(VLOOKUP(C2569, マスタ!$E$2:$G$33, 3, TRUE), "")</f>
        <v>鉄鋼</v>
      </c>
      <c r="O2569" s="15" t="str">
        <f>IF(F2569 = "", "", TEXT( WORKDAY(TEXT(LEFT(F2569, FIND("(", F2569) - 1), "yyyy/mm/dd"), 1, マスタ!$A$2:$A$106), "yyyymmdd"))</f>
        <v>20171026</v>
      </c>
      <c r="P2569" s="16">
        <v>43034</v>
      </c>
      <c r="Q2569" s="56">
        <v>3170</v>
      </c>
      <c r="R2569" s="56">
        <v>3320</v>
      </c>
      <c r="S2569" s="56">
        <v>3140</v>
      </c>
      <c r="T2569" s="15" t="str">
        <f t="shared" si="273"/>
        <v>有</v>
      </c>
      <c r="U2569" s="15" t="str">
        <f t="shared" si="274"/>
        <v>無</v>
      </c>
      <c r="V2569" s="67">
        <f t="shared" si="275"/>
        <v>1.1164274322169154E-2</v>
      </c>
      <c r="W2569" s="17" t="s">
        <v>968</v>
      </c>
      <c r="X2569" s="46">
        <v>62</v>
      </c>
      <c r="Y2569" s="71">
        <f t="shared" si="276"/>
        <v>19.77671451355662</v>
      </c>
      <c r="Z2569" s="72">
        <v>3170</v>
      </c>
      <c r="AA2569" s="72">
        <v>3180</v>
      </c>
      <c r="AB2569" s="72">
        <v>3140</v>
      </c>
      <c r="AC2569" s="72">
        <v>3175</v>
      </c>
      <c r="AD2569" s="72">
        <v>13000</v>
      </c>
      <c r="AE2569" s="72">
        <v>3175</v>
      </c>
      <c r="AF2569" s="72">
        <v>3235</v>
      </c>
      <c r="AG2569" s="72">
        <v>3175</v>
      </c>
      <c r="AH2569" s="72">
        <v>3235</v>
      </c>
      <c r="AI2569" s="72">
        <v>12100</v>
      </c>
      <c r="AJ2569" s="72">
        <v>3235</v>
      </c>
      <c r="AK2569" s="72">
        <v>3290</v>
      </c>
      <c r="AL2569" s="72">
        <v>3235</v>
      </c>
      <c r="AM2569" s="72">
        <v>3235</v>
      </c>
      <c r="AN2569" s="72">
        <v>6700</v>
      </c>
      <c r="AO2569" s="72">
        <v>3230</v>
      </c>
      <c r="AP2569" s="72">
        <v>3235</v>
      </c>
      <c r="AQ2569" s="72">
        <v>3185</v>
      </c>
      <c r="AR2569" s="72">
        <v>3185</v>
      </c>
      <c r="AS2569" s="72">
        <v>2100</v>
      </c>
      <c r="AT2569" s="72">
        <v>3180</v>
      </c>
      <c r="AU2569" s="72">
        <v>3195</v>
      </c>
      <c r="AV2569" s="72">
        <v>3170</v>
      </c>
      <c r="AW2569" s="72">
        <v>3195</v>
      </c>
      <c r="AX2569" s="72">
        <v>1700</v>
      </c>
      <c r="AY2569" s="72">
        <v>3220</v>
      </c>
      <c r="AZ2569" s="72">
        <v>3220</v>
      </c>
      <c r="BA2569" s="72">
        <v>3205</v>
      </c>
      <c r="BB2569" s="72">
        <v>3205</v>
      </c>
      <c r="BC2569" s="72">
        <v>800</v>
      </c>
    </row>
    <row r="2570" spans="1:55" s="72" customFormat="1" ht="15">
      <c r="A2570" s="15" t="s">
        <v>18</v>
      </c>
      <c r="B2570" s="30">
        <v>8</v>
      </c>
      <c r="C2570" s="30">
        <v>5707</v>
      </c>
      <c r="D2570" s="10" t="s">
        <v>1231</v>
      </c>
      <c r="E2570" s="15" t="s">
        <v>20</v>
      </c>
      <c r="F2570" s="15" t="s">
        <v>1356</v>
      </c>
      <c r="G2570" s="50">
        <v>5650</v>
      </c>
      <c r="H2570" s="50">
        <v>440</v>
      </c>
      <c r="I2570" s="58">
        <v>8.4500000000000006E-2</v>
      </c>
      <c r="J2570" s="50">
        <v>1000800</v>
      </c>
      <c r="K2570" s="50">
        <v>5830</v>
      </c>
      <c r="L2570" s="53">
        <v>5530</v>
      </c>
      <c r="M2570" s="63">
        <f t="shared" si="272"/>
        <v>0.6</v>
      </c>
      <c r="N2570" s="42" t="str">
        <f>IFERROR(VLOOKUP(C2570, マスタ!$E$2:$G$33, 3, TRUE), "")</f>
        <v>非鉄金属</v>
      </c>
      <c r="O2570" s="15" t="str">
        <f>IF(F2570 = "", "", TEXT( WORKDAY(TEXT(LEFT(F2570, FIND("(", F2570) - 1), "yyyy/mm/dd"), 1, マスタ!$A$2:$A$106), "yyyymmdd"))</f>
        <v>20171026</v>
      </c>
      <c r="P2570" s="16">
        <v>43034</v>
      </c>
      <c r="Q2570" s="56">
        <v>5690</v>
      </c>
      <c r="R2570" s="56">
        <v>5700</v>
      </c>
      <c r="S2570" s="56">
        <v>5480</v>
      </c>
      <c r="T2570" s="15" t="str">
        <f t="shared" si="273"/>
        <v>無</v>
      </c>
      <c r="U2570" s="15" t="str">
        <f t="shared" si="274"/>
        <v>有</v>
      </c>
      <c r="V2570" s="67">
        <f t="shared" si="275"/>
        <v>7.0796460176991705E-3</v>
      </c>
      <c r="W2570" s="17" t="s">
        <v>966</v>
      </c>
      <c r="X2570" s="46">
        <v>-56</v>
      </c>
      <c r="Y2570" s="71">
        <f t="shared" si="276"/>
        <v>-9.9115044247787605</v>
      </c>
      <c r="Z2570" s="72">
        <v>5690</v>
      </c>
      <c r="AA2570" s="72">
        <v>5700</v>
      </c>
      <c r="AB2570" s="72">
        <v>5550</v>
      </c>
      <c r="AC2570" s="72">
        <v>5580</v>
      </c>
      <c r="AD2570" s="72">
        <v>39900</v>
      </c>
      <c r="AE2570" s="72">
        <v>5580</v>
      </c>
      <c r="AF2570" s="72">
        <v>5580</v>
      </c>
      <c r="AG2570" s="72">
        <v>5550</v>
      </c>
      <c r="AH2570" s="72">
        <v>5560</v>
      </c>
      <c r="AI2570" s="72">
        <v>11200</v>
      </c>
      <c r="AJ2570" s="72">
        <v>5550</v>
      </c>
      <c r="AK2570" s="72">
        <v>5570</v>
      </c>
      <c r="AL2570" s="72">
        <v>5550</v>
      </c>
      <c r="AM2570" s="72">
        <v>5550</v>
      </c>
      <c r="AN2570" s="72">
        <v>5300</v>
      </c>
      <c r="AO2570" s="72">
        <v>5550</v>
      </c>
      <c r="AP2570" s="72">
        <v>5550</v>
      </c>
      <c r="AQ2570" s="72">
        <v>5500</v>
      </c>
      <c r="AR2570" s="72">
        <v>5550</v>
      </c>
      <c r="AS2570" s="72">
        <v>15000</v>
      </c>
      <c r="AT2570" s="72">
        <v>5540</v>
      </c>
      <c r="AU2570" s="72">
        <v>5540</v>
      </c>
      <c r="AV2570" s="72">
        <v>5490</v>
      </c>
      <c r="AW2570" s="72">
        <v>5520</v>
      </c>
      <c r="AX2570" s="72">
        <v>9800</v>
      </c>
      <c r="AY2570" s="72">
        <v>5530</v>
      </c>
      <c r="AZ2570" s="72">
        <v>5530</v>
      </c>
      <c r="BA2570" s="72">
        <v>5510</v>
      </c>
      <c r="BB2570" s="72">
        <v>5520</v>
      </c>
      <c r="BC2570" s="72">
        <v>1600</v>
      </c>
    </row>
    <row r="2571" spans="1:55" s="72" customFormat="1" ht="15">
      <c r="A2571" s="15" t="s">
        <v>18</v>
      </c>
      <c r="B2571" s="30">
        <v>9</v>
      </c>
      <c r="C2571" s="30">
        <v>6370</v>
      </c>
      <c r="D2571" s="10" t="s">
        <v>1357</v>
      </c>
      <c r="E2571" s="15" t="s">
        <v>20</v>
      </c>
      <c r="F2571" s="15" t="s">
        <v>1356</v>
      </c>
      <c r="G2571" s="50">
        <v>3665</v>
      </c>
      <c r="H2571" s="50">
        <v>285</v>
      </c>
      <c r="I2571" s="58">
        <v>8.43E-2</v>
      </c>
      <c r="J2571" s="50">
        <v>1890400</v>
      </c>
      <c r="K2571" s="50">
        <v>3870</v>
      </c>
      <c r="L2571" s="53">
        <v>3630</v>
      </c>
      <c r="M2571" s="63">
        <f t="shared" si="272"/>
        <v>0.85416666666666663</v>
      </c>
      <c r="N2571" s="42" t="str">
        <f>IFERROR(VLOOKUP(C2571, マスタ!$E$2:$G$33, 3, TRUE), "")</f>
        <v>機械</v>
      </c>
      <c r="O2571" s="15" t="str">
        <f>IF(F2571 = "", "", TEXT( WORKDAY(TEXT(LEFT(F2571, FIND("(", F2571) - 1), "yyyy/mm/dd"), 1, マスタ!$A$2:$A$106), "yyyymmdd"))</f>
        <v>20171026</v>
      </c>
      <c r="P2571" s="16">
        <v>43034</v>
      </c>
      <c r="Q2571" s="56">
        <v>3665</v>
      </c>
      <c r="R2571" s="56">
        <v>3715</v>
      </c>
      <c r="S2571" s="56">
        <v>3645</v>
      </c>
      <c r="T2571" s="15" t="str">
        <f t="shared" si="273"/>
        <v>有</v>
      </c>
      <c r="U2571" s="15" t="str">
        <f t="shared" si="274"/>
        <v>無</v>
      </c>
      <c r="V2571" s="67">
        <f t="shared" si="275"/>
        <v>0</v>
      </c>
      <c r="W2571" s="17" t="s">
        <v>967</v>
      </c>
      <c r="X2571" s="46">
        <v>10</v>
      </c>
      <c r="Y2571" s="71">
        <f t="shared" si="276"/>
        <v>2.7285129604365621</v>
      </c>
      <c r="Z2571" s="72">
        <v>3665</v>
      </c>
      <c r="AA2571" s="72">
        <v>3675</v>
      </c>
      <c r="AB2571" s="72">
        <v>3645</v>
      </c>
      <c r="AC2571" s="72">
        <v>3665</v>
      </c>
      <c r="AD2571" s="72">
        <v>59500</v>
      </c>
      <c r="AE2571" s="72">
        <v>3665</v>
      </c>
      <c r="AF2571" s="72">
        <v>3680</v>
      </c>
      <c r="AG2571" s="72">
        <v>3665</v>
      </c>
      <c r="AH2571" s="72">
        <v>3680</v>
      </c>
      <c r="AI2571" s="72">
        <v>8800</v>
      </c>
      <c r="AJ2571" s="72">
        <v>3680</v>
      </c>
      <c r="AK2571" s="72">
        <v>3680</v>
      </c>
      <c r="AL2571" s="72">
        <v>3675</v>
      </c>
      <c r="AM2571" s="72">
        <v>3675</v>
      </c>
      <c r="AN2571" s="72">
        <v>10400</v>
      </c>
      <c r="AO2571" s="72">
        <v>3680</v>
      </c>
      <c r="AP2571" s="72">
        <v>3685</v>
      </c>
      <c r="AQ2571" s="72">
        <v>3675</v>
      </c>
      <c r="AR2571" s="72">
        <v>3675</v>
      </c>
      <c r="AS2571" s="72">
        <v>12500</v>
      </c>
      <c r="AT2571" s="72">
        <v>3675</v>
      </c>
      <c r="AU2571" s="72">
        <v>3685</v>
      </c>
      <c r="AV2571" s="72">
        <v>3670</v>
      </c>
      <c r="AW2571" s="72">
        <v>3675</v>
      </c>
      <c r="AX2571" s="72">
        <v>14900</v>
      </c>
      <c r="AY2571" s="72">
        <v>3675</v>
      </c>
      <c r="AZ2571" s="72">
        <v>3685</v>
      </c>
      <c r="BA2571" s="72">
        <v>3675</v>
      </c>
      <c r="BB2571" s="72">
        <v>3685</v>
      </c>
      <c r="BC2571" s="72">
        <v>8500</v>
      </c>
    </row>
    <row r="2572" spans="1:55" s="72" customFormat="1" ht="15">
      <c r="A2572" s="15" t="s">
        <v>18</v>
      </c>
      <c r="B2572" s="30">
        <v>10</v>
      </c>
      <c r="C2572" s="30">
        <v>4728</v>
      </c>
      <c r="D2572" s="10" t="s">
        <v>19</v>
      </c>
      <c r="E2572" s="15" t="s">
        <v>20</v>
      </c>
      <c r="F2572" s="15" t="s">
        <v>1356</v>
      </c>
      <c r="G2572" s="50">
        <v>2927</v>
      </c>
      <c r="H2572" s="50">
        <v>227</v>
      </c>
      <c r="I2572" s="58">
        <v>8.4099999999999994E-2</v>
      </c>
      <c r="J2572" s="50">
        <v>1825800</v>
      </c>
      <c r="K2572" s="50">
        <v>3200</v>
      </c>
      <c r="L2572" s="53">
        <v>2719</v>
      </c>
      <c r="M2572" s="63">
        <f t="shared" si="272"/>
        <v>0.56756756756756754</v>
      </c>
      <c r="N2572" s="42" t="str">
        <f>IFERROR(VLOOKUP(C2572, マスタ!$E$2:$G$33, 3, TRUE), "")</f>
        <v>化学・医薬品</v>
      </c>
      <c r="O2572" s="15" t="str">
        <f>IF(F2572 = "", "", TEXT( WORKDAY(TEXT(LEFT(F2572, FIND("(", F2572) - 1), "yyyy/mm/dd"), 1, マスタ!$A$2:$A$106), "yyyymmdd"))</f>
        <v>20171026</v>
      </c>
      <c r="P2572" s="16">
        <v>43034</v>
      </c>
      <c r="Q2572" s="56">
        <v>2930</v>
      </c>
      <c r="R2572" s="56">
        <v>3140</v>
      </c>
      <c r="S2572" s="56">
        <v>2826</v>
      </c>
      <c r="T2572" s="15" t="str">
        <f t="shared" si="273"/>
        <v>有</v>
      </c>
      <c r="U2572" s="15" t="str">
        <f t="shared" si="274"/>
        <v>有</v>
      </c>
      <c r="V2572" s="67">
        <f t="shared" si="275"/>
        <v>1.0249402118209794E-3</v>
      </c>
      <c r="W2572" s="17" t="s">
        <v>968</v>
      </c>
      <c r="X2572" s="46">
        <v>58</v>
      </c>
      <c r="Y2572" s="71">
        <f t="shared" si="276"/>
        <v>19.815510761872222</v>
      </c>
      <c r="Z2572" s="72">
        <v>2930</v>
      </c>
      <c r="AA2572" s="72">
        <v>2990</v>
      </c>
      <c r="AB2572" s="72">
        <v>2918</v>
      </c>
      <c r="AC2572" s="72">
        <v>2963</v>
      </c>
      <c r="AD2572" s="72">
        <v>84500</v>
      </c>
      <c r="AE2572" s="72">
        <v>2968</v>
      </c>
      <c r="AF2572" s="72">
        <v>2968</v>
      </c>
      <c r="AG2572" s="72">
        <v>2852</v>
      </c>
      <c r="AH2572" s="72">
        <v>2860</v>
      </c>
      <c r="AI2572" s="72">
        <v>54000</v>
      </c>
      <c r="AJ2572" s="72">
        <v>2860</v>
      </c>
      <c r="AK2572" s="72">
        <v>2898</v>
      </c>
      <c r="AL2572" s="72">
        <v>2826</v>
      </c>
      <c r="AM2572" s="72">
        <v>2855</v>
      </c>
      <c r="AN2572" s="72">
        <v>47200</v>
      </c>
      <c r="AO2572" s="72">
        <v>2852</v>
      </c>
      <c r="AP2572" s="72">
        <v>2890</v>
      </c>
      <c r="AQ2572" s="72">
        <v>2851</v>
      </c>
      <c r="AR2572" s="72">
        <v>2880</v>
      </c>
      <c r="AS2572" s="72">
        <v>8500</v>
      </c>
      <c r="AT2572" s="72">
        <v>2881</v>
      </c>
      <c r="AU2572" s="72">
        <v>2923</v>
      </c>
      <c r="AV2572" s="72">
        <v>2881</v>
      </c>
      <c r="AW2572" s="72">
        <v>2909</v>
      </c>
      <c r="AX2572" s="72">
        <v>17400</v>
      </c>
      <c r="AY2572" s="72">
        <v>2907</v>
      </c>
      <c r="AZ2572" s="72">
        <v>2936</v>
      </c>
      <c r="BA2572" s="72">
        <v>2907</v>
      </c>
      <c r="BB2572" s="72">
        <v>2920</v>
      </c>
      <c r="BC2572" s="72">
        <v>16900</v>
      </c>
    </row>
    <row r="2573" spans="1:55" s="72" customFormat="1" ht="15">
      <c r="A2573" s="15" t="s">
        <v>18</v>
      </c>
      <c r="B2573" s="30">
        <v>11</v>
      </c>
      <c r="C2573" s="30">
        <v>6240</v>
      </c>
      <c r="D2573" s="10" t="s">
        <v>194</v>
      </c>
      <c r="E2573" s="15" t="s">
        <v>20</v>
      </c>
      <c r="F2573" s="15" t="s">
        <v>1356</v>
      </c>
      <c r="G2573" s="50">
        <v>4075</v>
      </c>
      <c r="H2573" s="50">
        <v>275</v>
      </c>
      <c r="I2573" s="58">
        <v>7.2400000000000006E-2</v>
      </c>
      <c r="J2573" s="50">
        <v>825200</v>
      </c>
      <c r="K2573" s="50">
        <v>4090</v>
      </c>
      <c r="L2573" s="53">
        <v>3865</v>
      </c>
      <c r="M2573" s="63">
        <f t="shared" si="272"/>
        <v>6.6666666666666666E-2</v>
      </c>
      <c r="N2573" s="42" t="str">
        <f>IFERROR(VLOOKUP(C2573, マスタ!$E$2:$G$33, 3, TRUE), "")</f>
        <v>機械</v>
      </c>
      <c r="O2573" s="15" t="str">
        <f>IF(F2573 = "", "", TEXT( WORKDAY(TEXT(LEFT(F2573, FIND("(", F2573) - 1), "yyyy/mm/dd"), 1, マスタ!$A$2:$A$106), "yyyymmdd"))</f>
        <v>20171026</v>
      </c>
      <c r="P2573" s="16">
        <v>43034</v>
      </c>
      <c r="Q2573" s="56">
        <v>4100</v>
      </c>
      <c r="R2573" s="56">
        <v>4175</v>
      </c>
      <c r="S2573" s="56">
        <v>3940</v>
      </c>
      <c r="T2573" s="15" t="str">
        <f t="shared" si="273"/>
        <v>有</v>
      </c>
      <c r="U2573" s="15" t="str">
        <f t="shared" si="274"/>
        <v>有</v>
      </c>
      <c r="V2573" s="67">
        <f t="shared" si="275"/>
        <v>6.1349693251533388E-3</v>
      </c>
      <c r="W2573" s="17" t="s">
        <v>967</v>
      </c>
      <c r="X2573" s="46">
        <v>25</v>
      </c>
      <c r="Y2573" s="71">
        <f t="shared" si="276"/>
        <v>6.1349693251533743</v>
      </c>
      <c r="Z2573" s="72">
        <v>4100</v>
      </c>
      <c r="AA2573" s="72">
        <v>4175</v>
      </c>
      <c r="AB2573" s="72">
        <v>4100</v>
      </c>
      <c r="AC2573" s="72">
        <v>4140</v>
      </c>
      <c r="AD2573" s="72">
        <v>112300</v>
      </c>
      <c r="AE2573" s="72">
        <v>4140</v>
      </c>
      <c r="AF2573" s="72">
        <v>4155</v>
      </c>
      <c r="AG2573" s="72">
        <v>4110</v>
      </c>
      <c r="AH2573" s="72">
        <v>4110</v>
      </c>
      <c r="AI2573" s="72">
        <v>30300</v>
      </c>
      <c r="AJ2573" s="72">
        <v>4110</v>
      </c>
      <c r="AK2573" s="72">
        <v>4120</v>
      </c>
      <c r="AL2573" s="72">
        <v>4080</v>
      </c>
      <c r="AM2573" s="72">
        <v>4110</v>
      </c>
      <c r="AN2573" s="72">
        <v>28100</v>
      </c>
      <c r="AO2573" s="72">
        <v>4115</v>
      </c>
      <c r="AP2573" s="72">
        <v>4150</v>
      </c>
      <c r="AQ2573" s="72">
        <v>4115</v>
      </c>
      <c r="AR2573" s="72">
        <v>4145</v>
      </c>
      <c r="AS2573" s="72">
        <v>15500</v>
      </c>
      <c r="AT2573" s="72">
        <v>4150</v>
      </c>
      <c r="AU2573" s="72">
        <v>4160</v>
      </c>
      <c r="AV2573" s="72">
        <v>4110</v>
      </c>
      <c r="AW2573" s="72">
        <v>4125</v>
      </c>
      <c r="AX2573" s="72">
        <v>35300</v>
      </c>
      <c r="AY2573" s="72">
        <v>4125</v>
      </c>
      <c r="AZ2573" s="72">
        <v>4130</v>
      </c>
      <c r="BA2573" s="72">
        <v>4090</v>
      </c>
      <c r="BB2573" s="72">
        <v>4100</v>
      </c>
      <c r="BC2573" s="72">
        <v>13400</v>
      </c>
    </row>
    <row r="2574" spans="1:55" s="72" customFormat="1" ht="15">
      <c r="A2574" s="15" t="s">
        <v>18</v>
      </c>
      <c r="B2574" s="30">
        <v>12</v>
      </c>
      <c r="C2574" s="30">
        <v>5310</v>
      </c>
      <c r="D2574" s="10" t="s">
        <v>455</v>
      </c>
      <c r="E2574" s="15" t="s">
        <v>20</v>
      </c>
      <c r="F2574" s="15" t="s">
        <v>1356</v>
      </c>
      <c r="G2574" s="50">
        <v>2960</v>
      </c>
      <c r="H2574" s="50">
        <v>198</v>
      </c>
      <c r="I2574" s="58">
        <v>7.17E-2</v>
      </c>
      <c r="J2574" s="50">
        <v>359100</v>
      </c>
      <c r="K2574" s="50">
        <v>2983</v>
      </c>
      <c r="L2574" s="53">
        <v>2772</v>
      </c>
      <c r="M2574" s="63">
        <f t="shared" si="272"/>
        <v>0.10900473933649289</v>
      </c>
      <c r="N2574" s="42" t="str">
        <f>IFERROR(VLOOKUP(C2574, マスタ!$E$2:$G$33, 3, TRUE), "")</f>
        <v>窯業</v>
      </c>
      <c r="O2574" s="15" t="str">
        <f>IF(F2574 = "", "", TEXT( WORKDAY(TEXT(LEFT(F2574, FIND("(", F2574) - 1), "yyyy/mm/dd"), 1, マスタ!$A$2:$A$106), "yyyymmdd"))</f>
        <v>20171026</v>
      </c>
      <c r="P2574" s="16">
        <v>43034</v>
      </c>
      <c r="Q2574" s="56">
        <v>2950</v>
      </c>
      <c r="R2574" s="56">
        <v>3065</v>
      </c>
      <c r="S2574" s="56">
        <v>2950</v>
      </c>
      <c r="T2574" s="15" t="str">
        <f t="shared" si="273"/>
        <v>有</v>
      </c>
      <c r="U2574" s="15" t="str">
        <f t="shared" si="274"/>
        <v>無</v>
      </c>
      <c r="V2574" s="67">
        <f t="shared" si="275"/>
        <v>-3.3783783783783994E-3</v>
      </c>
      <c r="W2574" s="17" t="s">
        <v>968</v>
      </c>
      <c r="X2574" s="46">
        <v>59</v>
      </c>
      <c r="Y2574" s="71">
        <f t="shared" si="276"/>
        <v>19.932432432432435</v>
      </c>
      <c r="Z2574" s="72">
        <v>2950</v>
      </c>
      <c r="AA2574" s="72">
        <v>3035</v>
      </c>
      <c r="AB2574" s="72">
        <v>2950</v>
      </c>
      <c r="AC2574" s="72">
        <v>3005</v>
      </c>
      <c r="AD2574" s="72">
        <v>31500</v>
      </c>
      <c r="AE2574" s="72">
        <v>3010</v>
      </c>
      <c r="AF2574" s="72">
        <v>3025</v>
      </c>
      <c r="AG2574" s="72">
        <v>2982</v>
      </c>
      <c r="AH2574" s="72">
        <v>2992</v>
      </c>
      <c r="AI2574" s="72">
        <v>5800</v>
      </c>
      <c r="AJ2574" s="72">
        <v>2994</v>
      </c>
      <c r="AK2574" s="72">
        <v>2994</v>
      </c>
      <c r="AL2574" s="72">
        <v>2967</v>
      </c>
      <c r="AM2574" s="72">
        <v>2986</v>
      </c>
      <c r="AN2574" s="72">
        <v>7300</v>
      </c>
      <c r="AO2574" s="72">
        <v>2985</v>
      </c>
      <c r="AP2574" s="72">
        <v>3000</v>
      </c>
      <c r="AQ2574" s="72">
        <v>2979</v>
      </c>
      <c r="AR2574" s="72">
        <v>3000</v>
      </c>
      <c r="AS2574" s="72">
        <v>5300</v>
      </c>
      <c r="AT2574" s="72">
        <v>2999</v>
      </c>
      <c r="AU2574" s="72">
        <v>3005</v>
      </c>
      <c r="AV2574" s="72">
        <v>2991</v>
      </c>
      <c r="AW2574" s="72">
        <v>2998</v>
      </c>
      <c r="AX2574" s="72">
        <v>3800</v>
      </c>
      <c r="AY2574" s="72">
        <v>2998</v>
      </c>
      <c r="AZ2574" s="72">
        <v>3005</v>
      </c>
      <c r="BA2574" s="72">
        <v>2984</v>
      </c>
      <c r="BB2574" s="72">
        <v>2990</v>
      </c>
      <c r="BC2574" s="72">
        <v>4800</v>
      </c>
    </row>
    <row r="2575" spans="1:55" s="72" customFormat="1" ht="27">
      <c r="A2575" s="15" t="s">
        <v>18</v>
      </c>
      <c r="B2575" s="30">
        <v>13</v>
      </c>
      <c r="C2575" s="30">
        <v>3073</v>
      </c>
      <c r="D2575" s="10" t="s">
        <v>241</v>
      </c>
      <c r="E2575" s="15" t="s">
        <v>20</v>
      </c>
      <c r="F2575" s="15" t="s">
        <v>1356</v>
      </c>
      <c r="G2575" s="50">
        <v>4305</v>
      </c>
      <c r="H2575" s="50">
        <v>255</v>
      </c>
      <c r="I2575" s="58">
        <v>6.3E-2</v>
      </c>
      <c r="J2575" s="50">
        <v>188200</v>
      </c>
      <c r="K2575" s="50">
        <v>4350</v>
      </c>
      <c r="L2575" s="53">
        <v>3960</v>
      </c>
      <c r="M2575" s="63">
        <f t="shared" si="272"/>
        <v>0.11538461538461539</v>
      </c>
      <c r="N2575" s="42" t="str">
        <f>IFERROR(VLOOKUP(C2575, マスタ!$E$2:$G$33, 3, TRUE), "")</f>
        <v>繊維製品</v>
      </c>
      <c r="O2575" s="15" t="str">
        <f>IF(F2575 = "", "", TEXT( WORKDAY(TEXT(LEFT(F2575, FIND("(", F2575) - 1), "yyyy/mm/dd"), 1, マスタ!$A$2:$A$106), "yyyymmdd"))</f>
        <v>20171026</v>
      </c>
      <c r="P2575" s="16">
        <v>43034</v>
      </c>
      <c r="Q2575" s="56">
        <v>4250</v>
      </c>
      <c r="R2575" s="56">
        <v>4285</v>
      </c>
      <c r="S2575" s="56">
        <v>4025</v>
      </c>
      <c r="T2575" s="15" t="str">
        <f t="shared" si="273"/>
        <v>無</v>
      </c>
      <c r="U2575" s="15" t="str">
        <f t="shared" si="274"/>
        <v>有</v>
      </c>
      <c r="V2575" s="67">
        <f t="shared" si="275"/>
        <v>-1.2775842044134733E-2</v>
      </c>
      <c r="W2575" s="17" t="s">
        <v>966</v>
      </c>
      <c r="X2575" s="46">
        <v>-43</v>
      </c>
      <c r="Y2575" s="71">
        <f t="shared" si="276"/>
        <v>-9.9883855981416971</v>
      </c>
      <c r="Z2575" s="72">
        <v>4250</v>
      </c>
      <c r="AA2575" s="72">
        <v>4280</v>
      </c>
      <c r="AB2575" s="72">
        <v>4220</v>
      </c>
      <c r="AC2575" s="72">
        <v>4280</v>
      </c>
      <c r="AD2575" s="72">
        <v>9600</v>
      </c>
      <c r="AE2575" s="72">
        <v>4280</v>
      </c>
      <c r="AF2575" s="72">
        <v>4285</v>
      </c>
      <c r="AG2575" s="72">
        <v>4245</v>
      </c>
      <c r="AH2575" s="72">
        <v>4255</v>
      </c>
      <c r="AI2575" s="72">
        <v>2000</v>
      </c>
      <c r="AJ2575" s="72">
        <v>4245</v>
      </c>
      <c r="AK2575" s="72">
        <v>4245</v>
      </c>
      <c r="AL2575" s="72">
        <v>4125</v>
      </c>
      <c r="AM2575" s="72">
        <v>4125</v>
      </c>
      <c r="AN2575" s="72">
        <v>13100</v>
      </c>
      <c r="AO2575" s="72">
        <v>4130</v>
      </c>
      <c r="AP2575" s="72">
        <v>4185</v>
      </c>
      <c r="AQ2575" s="72">
        <v>4130</v>
      </c>
      <c r="AR2575" s="72">
        <v>4165</v>
      </c>
      <c r="AS2575" s="72">
        <v>4100</v>
      </c>
      <c r="AT2575" s="72">
        <v>4155</v>
      </c>
      <c r="AU2575" s="72">
        <v>4225</v>
      </c>
      <c r="AV2575" s="72">
        <v>4150</v>
      </c>
      <c r="AW2575" s="72">
        <v>4215</v>
      </c>
      <c r="AX2575" s="72">
        <v>3200</v>
      </c>
      <c r="AY2575" s="72">
        <v>4210</v>
      </c>
      <c r="AZ2575" s="72">
        <v>4255</v>
      </c>
      <c r="BA2575" s="72">
        <v>4205</v>
      </c>
      <c r="BB2575" s="72">
        <v>4245</v>
      </c>
      <c r="BC2575" s="72">
        <v>2200</v>
      </c>
    </row>
    <row r="2576" spans="1:55" s="72" customFormat="1" ht="27">
      <c r="A2576" s="15" t="s">
        <v>18</v>
      </c>
      <c r="B2576" s="30">
        <v>14</v>
      </c>
      <c r="C2576" s="30">
        <v>3053</v>
      </c>
      <c r="D2576" s="10" t="s">
        <v>1073</v>
      </c>
      <c r="E2576" s="15" t="s">
        <v>20</v>
      </c>
      <c r="F2576" s="15" t="s">
        <v>1356</v>
      </c>
      <c r="G2576" s="50">
        <v>6350</v>
      </c>
      <c r="H2576" s="50">
        <v>370</v>
      </c>
      <c r="I2576" s="58">
        <v>6.1899999999999997E-2</v>
      </c>
      <c r="J2576" s="50">
        <v>1307100</v>
      </c>
      <c r="K2576" s="50">
        <v>6540</v>
      </c>
      <c r="L2576" s="53">
        <v>6220</v>
      </c>
      <c r="M2576" s="63">
        <f t="shared" si="272"/>
        <v>0.59375</v>
      </c>
      <c r="N2576" s="42" t="str">
        <f>IFERROR(VLOOKUP(C2576, マスタ!$E$2:$G$33, 3, TRUE), "")</f>
        <v>繊維製品</v>
      </c>
      <c r="O2576" s="15" t="str">
        <f>IF(F2576 = "", "", TEXT( WORKDAY(TEXT(LEFT(F2576, FIND("(", F2576) - 1), "yyyy/mm/dd"), 1, マスタ!$A$2:$A$106), "yyyymmdd"))</f>
        <v>20171026</v>
      </c>
      <c r="P2576" s="16">
        <v>43034</v>
      </c>
      <c r="Q2576" s="56">
        <v>6450</v>
      </c>
      <c r="R2576" s="56">
        <v>6590</v>
      </c>
      <c r="S2576" s="56">
        <v>6100</v>
      </c>
      <c r="T2576" s="15" t="str">
        <f t="shared" si="273"/>
        <v>有</v>
      </c>
      <c r="U2576" s="15" t="str">
        <f t="shared" si="274"/>
        <v>有</v>
      </c>
      <c r="V2576" s="67">
        <f t="shared" si="275"/>
        <v>1.5748031496062964E-2</v>
      </c>
      <c r="W2576" s="17" t="s">
        <v>966</v>
      </c>
      <c r="X2576" s="46">
        <v>-63</v>
      </c>
      <c r="Y2576" s="71">
        <f t="shared" si="276"/>
        <v>-9.9212598425196834</v>
      </c>
      <c r="Z2576" s="72">
        <v>6450</v>
      </c>
      <c r="AA2576" s="72">
        <v>6450</v>
      </c>
      <c r="AB2576" s="72">
        <v>6310</v>
      </c>
      <c r="AC2576" s="72">
        <v>6350</v>
      </c>
      <c r="AD2576" s="72">
        <v>88300</v>
      </c>
      <c r="AE2576" s="72">
        <v>6340</v>
      </c>
      <c r="AF2576" s="72">
        <v>6340</v>
      </c>
      <c r="AG2576" s="72">
        <v>6100</v>
      </c>
      <c r="AH2576" s="72">
        <v>6290</v>
      </c>
      <c r="AI2576" s="72">
        <v>107400</v>
      </c>
      <c r="AJ2576" s="72">
        <v>6270</v>
      </c>
      <c r="AK2576" s="72">
        <v>6300</v>
      </c>
      <c r="AL2576" s="72">
        <v>6190</v>
      </c>
      <c r="AM2576" s="72">
        <v>6200</v>
      </c>
      <c r="AN2576" s="72">
        <v>48800</v>
      </c>
      <c r="AO2576" s="72">
        <v>6220</v>
      </c>
      <c r="AP2576" s="72">
        <v>6340</v>
      </c>
      <c r="AQ2576" s="72">
        <v>6200</v>
      </c>
      <c r="AR2576" s="72">
        <v>6330</v>
      </c>
      <c r="AS2576" s="72">
        <v>33800</v>
      </c>
      <c r="AT2576" s="72">
        <v>6320</v>
      </c>
      <c r="AU2576" s="72">
        <v>6420</v>
      </c>
      <c r="AV2576" s="72">
        <v>6320</v>
      </c>
      <c r="AW2576" s="72">
        <v>6410</v>
      </c>
      <c r="AX2576" s="72">
        <v>44400</v>
      </c>
      <c r="AY2576" s="72">
        <v>6410</v>
      </c>
      <c r="AZ2576" s="72">
        <v>6490</v>
      </c>
      <c r="BA2576" s="72">
        <v>6390</v>
      </c>
      <c r="BB2576" s="72">
        <v>6480</v>
      </c>
      <c r="BC2576" s="72">
        <v>45400</v>
      </c>
    </row>
    <row r="2577" spans="1:55" s="72" customFormat="1" ht="27">
      <c r="A2577" s="15" t="s">
        <v>18</v>
      </c>
      <c r="B2577" s="30">
        <v>15</v>
      </c>
      <c r="C2577" s="30">
        <v>2531</v>
      </c>
      <c r="D2577" s="10" t="s">
        <v>1358</v>
      </c>
      <c r="E2577" s="15" t="s">
        <v>20</v>
      </c>
      <c r="F2577" s="15" t="s">
        <v>1356</v>
      </c>
      <c r="G2577" s="50">
        <v>1133</v>
      </c>
      <c r="H2577" s="50">
        <v>63</v>
      </c>
      <c r="I2577" s="58">
        <v>5.8900000000000001E-2</v>
      </c>
      <c r="J2577" s="50">
        <v>2139400</v>
      </c>
      <c r="K2577" s="50">
        <v>1143</v>
      </c>
      <c r="L2577" s="53">
        <v>1105</v>
      </c>
      <c r="M2577" s="63">
        <f t="shared" si="272"/>
        <v>0.26315789473684209</v>
      </c>
      <c r="N2577" s="42" t="str">
        <f>IFERROR(VLOOKUP(C2577, マスタ!$E$2:$G$33, 3, TRUE), "")</f>
        <v>食品</v>
      </c>
      <c r="O2577" s="15" t="str">
        <f>IF(F2577 = "", "", TEXT( WORKDAY(TEXT(LEFT(F2577, FIND("(", F2577) - 1), "yyyy/mm/dd"), 1, マスタ!$A$2:$A$106), "yyyymmdd"))</f>
        <v>20171026</v>
      </c>
      <c r="P2577" s="16">
        <v>43034</v>
      </c>
      <c r="Q2577" s="56">
        <v>1124</v>
      </c>
      <c r="R2577" s="56">
        <v>1126</v>
      </c>
      <c r="S2577" s="56">
        <v>1095</v>
      </c>
      <c r="T2577" s="15" t="str">
        <f t="shared" si="273"/>
        <v>無</v>
      </c>
      <c r="U2577" s="15" t="str">
        <f t="shared" si="274"/>
        <v>有</v>
      </c>
      <c r="V2577" s="67">
        <f t="shared" si="275"/>
        <v>-7.9435127978817466E-3</v>
      </c>
      <c r="W2577" s="17" t="s">
        <v>966</v>
      </c>
      <c r="X2577" s="46">
        <v>-11</v>
      </c>
      <c r="Y2577" s="71">
        <f t="shared" si="276"/>
        <v>-9.7087378640776691</v>
      </c>
      <c r="Z2577" s="72">
        <v>1124</v>
      </c>
      <c r="AA2577" s="72">
        <v>1126</v>
      </c>
      <c r="AB2577" s="72">
        <v>1110</v>
      </c>
      <c r="AC2577" s="72">
        <v>1112</v>
      </c>
      <c r="AD2577" s="72">
        <v>109300</v>
      </c>
      <c r="AE2577" s="72">
        <v>1113</v>
      </c>
      <c r="AF2577" s="72">
        <v>1116</v>
      </c>
      <c r="AG2577" s="72">
        <v>1108</v>
      </c>
      <c r="AH2577" s="72">
        <v>1108</v>
      </c>
      <c r="AI2577" s="72">
        <v>33700</v>
      </c>
      <c r="AJ2577" s="72">
        <v>1107</v>
      </c>
      <c r="AK2577" s="72">
        <v>1110</v>
      </c>
      <c r="AL2577" s="72">
        <v>1101</v>
      </c>
      <c r="AM2577" s="72">
        <v>1102</v>
      </c>
      <c r="AN2577" s="72">
        <v>29900</v>
      </c>
      <c r="AO2577" s="72">
        <v>1102</v>
      </c>
      <c r="AP2577" s="72">
        <v>1104</v>
      </c>
      <c r="AQ2577" s="72">
        <v>1095</v>
      </c>
      <c r="AR2577" s="72">
        <v>1103</v>
      </c>
      <c r="AS2577" s="72">
        <v>65600</v>
      </c>
      <c r="AT2577" s="72">
        <v>1104</v>
      </c>
      <c r="AU2577" s="72">
        <v>1108</v>
      </c>
      <c r="AV2577" s="72">
        <v>1104</v>
      </c>
      <c r="AW2577" s="72">
        <v>1105</v>
      </c>
      <c r="AX2577" s="72">
        <v>19400</v>
      </c>
      <c r="AY2577" s="72">
        <v>1107</v>
      </c>
      <c r="AZ2577" s="72">
        <v>1111</v>
      </c>
      <c r="BA2577" s="72">
        <v>1106</v>
      </c>
      <c r="BB2577" s="72">
        <v>1111</v>
      </c>
      <c r="BC2577" s="72">
        <v>7400</v>
      </c>
    </row>
    <row r="2578" spans="1:55" s="72" customFormat="1" ht="15">
      <c r="A2578" s="15" t="s">
        <v>18</v>
      </c>
      <c r="B2578" s="30">
        <v>17</v>
      </c>
      <c r="C2578" s="30">
        <v>3415</v>
      </c>
      <c r="D2578" s="10" t="s">
        <v>125</v>
      </c>
      <c r="E2578" s="15" t="s">
        <v>20</v>
      </c>
      <c r="F2578" s="15" t="s">
        <v>1356</v>
      </c>
      <c r="G2578" s="50">
        <v>4660</v>
      </c>
      <c r="H2578" s="50">
        <v>250</v>
      </c>
      <c r="I2578" s="58">
        <v>5.67E-2</v>
      </c>
      <c r="J2578" s="50">
        <v>384000</v>
      </c>
      <c r="K2578" s="50">
        <v>4660</v>
      </c>
      <c r="L2578" s="53">
        <v>4415</v>
      </c>
      <c r="M2578" s="63">
        <f t="shared" si="272"/>
        <v>0</v>
      </c>
      <c r="N2578" s="42" t="str">
        <f>IFERROR(VLOOKUP(C2578, マスタ!$E$2:$G$33, 3, TRUE), "")</f>
        <v>繊維製品</v>
      </c>
      <c r="O2578" s="15" t="str">
        <f>IF(F2578 = "", "", TEXT( WORKDAY(TEXT(LEFT(F2578, FIND("(", F2578) - 1), "yyyy/mm/dd"), 1, マスタ!$A$2:$A$106), "yyyymmdd"))</f>
        <v>20171026</v>
      </c>
      <c r="P2578" s="16">
        <v>43034</v>
      </c>
      <c r="Q2578" s="56">
        <v>4720</v>
      </c>
      <c r="R2578" s="56">
        <v>4970</v>
      </c>
      <c r="S2578" s="56">
        <v>4720</v>
      </c>
      <c r="T2578" s="15" t="str">
        <f t="shared" si="273"/>
        <v>有</v>
      </c>
      <c r="U2578" s="15" t="str">
        <f t="shared" si="274"/>
        <v>無</v>
      </c>
      <c r="V2578" s="67">
        <f t="shared" si="275"/>
        <v>1.2875536480686733E-2</v>
      </c>
      <c r="W2578" s="17" t="s">
        <v>968</v>
      </c>
      <c r="X2578" s="46">
        <v>93</v>
      </c>
      <c r="Y2578" s="71">
        <f t="shared" si="276"/>
        <v>19.957081545064376</v>
      </c>
      <c r="Z2578" s="72">
        <v>4720</v>
      </c>
      <c r="AA2578" s="72">
        <v>4855</v>
      </c>
      <c r="AB2578" s="72">
        <v>4720</v>
      </c>
      <c r="AC2578" s="72">
        <v>4810</v>
      </c>
      <c r="AD2578" s="72">
        <v>68600</v>
      </c>
      <c r="AE2578" s="72">
        <v>4815</v>
      </c>
      <c r="AF2578" s="72">
        <v>4830</v>
      </c>
      <c r="AG2578" s="72">
        <v>4775</v>
      </c>
      <c r="AH2578" s="72">
        <v>4785</v>
      </c>
      <c r="AI2578" s="72">
        <v>17800</v>
      </c>
      <c r="AJ2578" s="72">
        <v>4780</v>
      </c>
      <c r="AK2578" s="72">
        <v>4815</v>
      </c>
      <c r="AL2578" s="72">
        <v>4735</v>
      </c>
      <c r="AM2578" s="72">
        <v>4780</v>
      </c>
      <c r="AN2578" s="72">
        <v>21500</v>
      </c>
      <c r="AO2578" s="72">
        <v>4785</v>
      </c>
      <c r="AP2578" s="72">
        <v>4800</v>
      </c>
      <c r="AQ2578" s="72">
        <v>4775</v>
      </c>
      <c r="AR2578" s="72">
        <v>4780</v>
      </c>
      <c r="AS2578" s="72">
        <v>10100</v>
      </c>
      <c r="AT2578" s="72">
        <v>4780</v>
      </c>
      <c r="AU2578" s="72">
        <v>4825</v>
      </c>
      <c r="AV2578" s="72">
        <v>4775</v>
      </c>
      <c r="AW2578" s="72">
        <v>4820</v>
      </c>
      <c r="AX2578" s="72">
        <v>11100</v>
      </c>
      <c r="AY2578" s="72">
        <v>4810</v>
      </c>
      <c r="AZ2578" s="72">
        <v>4825</v>
      </c>
      <c r="BA2578" s="72">
        <v>4795</v>
      </c>
      <c r="BB2578" s="72">
        <v>4820</v>
      </c>
      <c r="BC2578" s="72">
        <v>6300</v>
      </c>
    </row>
    <row r="2579" spans="1:55" s="72" customFormat="1" ht="15">
      <c r="A2579" s="15" t="s">
        <v>18</v>
      </c>
      <c r="B2579" s="30">
        <v>18</v>
      </c>
      <c r="C2579" s="30">
        <v>6901</v>
      </c>
      <c r="D2579" s="10" t="s">
        <v>1359</v>
      </c>
      <c r="E2579" s="15" t="s">
        <v>20</v>
      </c>
      <c r="F2579" s="15" t="s">
        <v>1356</v>
      </c>
      <c r="G2579" s="50">
        <v>2905</v>
      </c>
      <c r="H2579" s="50">
        <v>134</v>
      </c>
      <c r="I2579" s="58">
        <v>4.8399999999999999E-2</v>
      </c>
      <c r="J2579" s="50">
        <v>93100</v>
      </c>
      <c r="K2579" s="50">
        <v>2959</v>
      </c>
      <c r="L2579" s="53">
        <v>2752</v>
      </c>
      <c r="M2579" s="63">
        <f t="shared" si="272"/>
        <v>0.2608695652173913</v>
      </c>
      <c r="N2579" s="42" t="str">
        <f>IFERROR(VLOOKUP(C2579, マスタ!$E$2:$G$33, 3, TRUE), "")</f>
        <v>電気</v>
      </c>
      <c r="O2579" s="15" t="str">
        <f>IF(F2579 = "", "", TEXT( WORKDAY(TEXT(LEFT(F2579, FIND("(", F2579) - 1), "yyyy/mm/dd"), 1, マスタ!$A$2:$A$106), "yyyymmdd"))</f>
        <v>20171026</v>
      </c>
      <c r="P2579" s="16">
        <v>43034</v>
      </c>
      <c r="Q2579" s="56">
        <v>2905</v>
      </c>
      <c r="R2579" s="56">
        <v>2930</v>
      </c>
      <c r="S2579" s="56">
        <v>2847</v>
      </c>
      <c r="T2579" s="15" t="str">
        <f t="shared" si="273"/>
        <v>無</v>
      </c>
      <c r="U2579" s="15" t="str">
        <f t="shared" si="274"/>
        <v>有</v>
      </c>
      <c r="V2579" s="67">
        <f t="shared" si="275"/>
        <v>0</v>
      </c>
      <c r="W2579" s="17" t="s">
        <v>969</v>
      </c>
      <c r="X2579" s="46">
        <v>-3</v>
      </c>
      <c r="Y2579" s="71">
        <f t="shared" si="276"/>
        <v>-1.0327022375215145</v>
      </c>
      <c r="Z2579" s="72">
        <v>2905</v>
      </c>
      <c r="AA2579" s="72">
        <v>2930</v>
      </c>
      <c r="AB2579" s="72">
        <v>2883</v>
      </c>
      <c r="AC2579" s="72">
        <v>2883</v>
      </c>
      <c r="AD2579" s="72">
        <v>10000</v>
      </c>
      <c r="AE2579" s="72">
        <v>2882</v>
      </c>
      <c r="AF2579" s="72">
        <v>2893</v>
      </c>
      <c r="AG2579" s="72">
        <v>2878</v>
      </c>
      <c r="AH2579" s="72">
        <v>2891</v>
      </c>
      <c r="AI2579" s="72">
        <v>2200</v>
      </c>
      <c r="AJ2579" s="72">
        <v>2891</v>
      </c>
      <c r="AK2579" s="72">
        <v>2891</v>
      </c>
      <c r="AL2579" s="72">
        <v>2891</v>
      </c>
      <c r="AM2579" s="72">
        <v>2891</v>
      </c>
      <c r="AN2579" s="72">
        <v>600</v>
      </c>
      <c r="AO2579" s="72">
        <v>2899</v>
      </c>
      <c r="AP2579" s="72">
        <v>2900</v>
      </c>
      <c r="AQ2579" s="72">
        <v>2899</v>
      </c>
      <c r="AR2579" s="72">
        <v>2900</v>
      </c>
      <c r="AS2579" s="72">
        <v>300</v>
      </c>
      <c r="AT2579" s="72">
        <v>2900</v>
      </c>
      <c r="AU2579" s="72">
        <v>2902</v>
      </c>
      <c r="AV2579" s="72">
        <v>2900</v>
      </c>
      <c r="AW2579" s="72">
        <v>2902</v>
      </c>
      <c r="AX2579" s="72">
        <v>500</v>
      </c>
      <c r="AY2579" s="72">
        <v>2902</v>
      </c>
      <c r="AZ2579" s="72">
        <v>2902</v>
      </c>
      <c r="BA2579" s="72">
        <v>2886</v>
      </c>
      <c r="BB2579" s="72">
        <v>2886</v>
      </c>
      <c r="BC2579" s="72">
        <v>400</v>
      </c>
    </row>
    <row r="2580" spans="1:55" s="72" customFormat="1" ht="15">
      <c r="A2580" s="15" t="s">
        <v>18</v>
      </c>
      <c r="B2580" s="30">
        <v>19</v>
      </c>
      <c r="C2580" s="30">
        <v>9616</v>
      </c>
      <c r="D2580" s="10" t="s">
        <v>1170</v>
      </c>
      <c r="E2580" s="15" t="s">
        <v>20</v>
      </c>
      <c r="F2580" s="15" t="s">
        <v>1356</v>
      </c>
      <c r="G2580" s="50">
        <v>3560</v>
      </c>
      <c r="H2580" s="50">
        <v>160</v>
      </c>
      <c r="I2580" s="58">
        <v>4.7100000000000003E-2</v>
      </c>
      <c r="J2580" s="50">
        <v>818300</v>
      </c>
      <c r="K2580" s="50">
        <v>3560</v>
      </c>
      <c r="L2580" s="53">
        <v>3455</v>
      </c>
      <c r="M2580" s="63">
        <f t="shared" si="272"/>
        <v>0</v>
      </c>
      <c r="N2580" s="42" t="str">
        <f>IFERROR(VLOOKUP(C2580, マスタ!$E$2:$G$33, 3, TRUE), "")</f>
        <v>サービス</v>
      </c>
      <c r="O2580" s="15" t="str">
        <f>IF(F2580 = "", "", TEXT( WORKDAY(TEXT(LEFT(F2580, FIND("(", F2580) - 1), "yyyy/mm/dd"), 1, マスタ!$A$2:$A$106), "yyyymmdd"))</f>
        <v>20171026</v>
      </c>
      <c r="P2580" s="16">
        <v>43034</v>
      </c>
      <c r="Q2580" s="56">
        <v>3560</v>
      </c>
      <c r="R2580" s="56">
        <v>3600</v>
      </c>
      <c r="S2580" s="56">
        <v>3510</v>
      </c>
      <c r="T2580" s="15" t="str">
        <f t="shared" si="273"/>
        <v>有</v>
      </c>
      <c r="U2580" s="15" t="str">
        <f t="shared" si="274"/>
        <v>有</v>
      </c>
      <c r="V2580" s="67">
        <f t="shared" si="275"/>
        <v>0</v>
      </c>
      <c r="W2580" s="17" t="s">
        <v>967</v>
      </c>
      <c r="X2580" s="46">
        <v>10</v>
      </c>
      <c r="Y2580" s="71">
        <f t="shared" si="276"/>
        <v>2.8089887640449436</v>
      </c>
      <c r="Z2580" s="72">
        <v>3560</v>
      </c>
      <c r="AA2580" s="72">
        <v>3585</v>
      </c>
      <c r="AB2580" s="72">
        <v>3550</v>
      </c>
      <c r="AC2580" s="72">
        <v>3585</v>
      </c>
      <c r="AD2580" s="72">
        <v>55200</v>
      </c>
      <c r="AE2580" s="72">
        <v>3585</v>
      </c>
      <c r="AF2580" s="72">
        <v>3595</v>
      </c>
      <c r="AG2580" s="72">
        <v>3580</v>
      </c>
      <c r="AH2580" s="72">
        <v>3590</v>
      </c>
      <c r="AI2580" s="72">
        <v>12600</v>
      </c>
      <c r="AJ2580" s="72">
        <v>3590</v>
      </c>
      <c r="AK2580" s="72">
        <v>3600</v>
      </c>
      <c r="AL2580" s="72">
        <v>3585</v>
      </c>
      <c r="AM2580" s="72">
        <v>3595</v>
      </c>
      <c r="AN2580" s="72">
        <v>13200</v>
      </c>
      <c r="AO2580" s="72">
        <v>3590</v>
      </c>
      <c r="AP2580" s="72">
        <v>3590</v>
      </c>
      <c r="AQ2580" s="72">
        <v>3570</v>
      </c>
      <c r="AR2580" s="72">
        <v>3570</v>
      </c>
      <c r="AS2580" s="72">
        <v>22300</v>
      </c>
      <c r="AT2580" s="72">
        <v>3570</v>
      </c>
      <c r="AU2580" s="72">
        <v>3580</v>
      </c>
      <c r="AV2580" s="72">
        <v>3565</v>
      </c>
      <c r="AW2580" s="72">
        <v>3570</v>
      </c>
      <c r="AX2580" s="72">
        <v>11400</v>
      </c>
      <c r="AY2580" s="72">
        <v>3570</v>
      </c>
      <c r="AZ2580" s="72">
        <v>3585</v>
      </c>
      <c r="BA2580" s="72">
        <v>3555</v>
      </c>
      <c r="BB2580" s="72">
        <v>3560</v>
      </c>
      <c r="BC2580" s="72">
        <v>38000</v>
      </c>
    </row>
    <row r="2581" spans="1:55" s="72" customFormat="1" ht="15">
      <c r="A2581" s="15" t="s">
        <v>18</v>
      </c>
      <c r="B2581" s="30">
        <v>20</v>
      </c>
      <c r="C2581" s="30">
        <v>6875</v>
      </c>
      <c r="D2581" s="10" t="s">
        <v>353</v>
      </c>
      <c r="E2581" s="15" t="s">
        <v>20</v>
      </c>
      <c r="F2581" s="15" t="s">
        <v>1356</v>
      </c>
      <c r="G2581" s="50">
        <v>3805</v>
      </c>
      <c r="H2581" s="50">
        <v>170</v>
      </c>
      <c r="I2581" s="58">
        <v>4.6800000000000001E-2</v>
      </c>
      <c r="J2581" s="50">
        <v>1044400</v>
      </c>
      <c r="K2581" s="50">
        <v>3840</v>
      </c>
      <c r="L2581" s="53">
        <v>3655</v>
      </c>
      <c r="M2581" s="63">
        <f t="shared" si="272"/>
        <v>0.1891891891891892</v>
      </c>
      <c r="N2581" s="42" t="str">
        <f>IFERROR(VLOOKUP(C2581, マスタ!$E$2:$G$33, 3, TRUE), "")</f>
        <v>電気</v>
      </c>
      <c r="O2581" s="15" t="str">
        <f>IF(F2581 = "", "", TEXT( WORKDAY(TEXT(LEFT(F2581, FIND("(", F2581) - 1), "yyyy/mm/dd"), 1, マスタ!$A$2:$A$106), "yyyymmdd"))</f>
        <v>20171026</v>
      </c>
      <c r="P2581" s="16">
        <v>43034</v>
      </c>
      <c r="Q2581" s="56">
        <v>3760</v>
      </c>
      <c r="R2581" s="56">
        <v>3800</v>
      </c>
      <c r="S2581" s="56">
        <v>3640</v>
      </c>
      <c r="T2581" s="15" t="str">
        <f t="shared" si="273"/>
        <v>有</v>
      </c>
      <c r="U2581" s="15" t="str">
        <f t="shared" si="274"/>
        <v>有</v>
      </c>
      <c r="V2581" s="67">
        <f t="shared" si="275"/>
        <v>-1.1826544021025009E-2</v>
      </c>
      <c r="W2581" s="17" t="s">
        <v>966</v>
      </c>
      <c r="X2581" s="46">
        <v>-38</v>
      </c>
      <c r="Y2581" s="71">
        <f t="shared" si="276"/>
        <v>-9.9868593955321945</v>
      </c>
      <c r="Z2581" s="72">
        <v>3760</v>
      </c>
      <c r="AA2581" s="72">
        <v>3765</v>
      </c>
      <c r="AB2581" s="72">
        <v>3640</v>
      </c>
      <c r="AC2581" s="72">
        <v>3680</v>
      </c>
      <c r="AD2581" s="72">
        <v>102600</v>
      </c>
      <c r="AE2581" s="72">
        <v>3680</v>
      </c>
      <c r="AF2581" s="72">
        <v>3725</v>
      </c>
      <c r="AG2581" s="72">
        <v>3665</v>
      </c>
      <c r="AH2581" s="72">
        <v>3695</v>
      </c>
      <c r="AI2581" s="72">
        <v>32900</v>
      </c>
      <c r="AJ2581" s="72">
        <v>3695</v>
      </c>
      <c r="AK2581" s="72">
        <v>3725</v>
      </c>
      <c r="AL2581" s="72">
        <v>3680</v>
      </c>
      <c r="AM2581" s="72">
        <v>3725</v>
      </c>
      <c r="AN2581" s="72">
        <v>14100</v>
      </c>
      <c r="AO2581" s="72">
        <v>3720</v>
      </c>
      <c r="AP2581" s="72">
        <v>3735</v>
      </c>
      <c r="AQ2581" s="72">
        <v>3715</v>
      </c>
      <c r="AR2581" s="72">
        <v>3720</v>
      </c>
      <c r="AS2581" s="72">
        <v>11300</v>
      </c>
      <c r="AT2581" s="72">
        <v>3725</v>
      </c>
      <c r="AU2581" s="72">
        <v>3725</v>
      </c>
      <c r="AV2581" s="72">
        <v>3715</v>
      </c>
      <c r="AW2581" s="72">
        <v>3720</v>
      </c>
      <c r="AX2581" s="72">
        <v>5000</v>
      </c>
      <c r="AY2581" s="72">
        <v>3725</v>
      </c>
      <c r="AZ2581" s="72">
        <v>3730</v>
      </c>
      <c r="BA2581" s="72">
        <v>3715</v>
      </c>
      <c r="BB2581" s="72">
        <v>3720</v>
      </c>
      <c r="BC2581" s="72">
        <v>4200</v>
      </c>
    </row>
    <row r="2582" spans="1:55" s="72" customFormat="1" ht="15">
      <c r="A2582" s="15" t="s">
        <v>1364</v>
      </c>
      <c r="B2582" s="30">
        <v>23</v>
      </c>
      <c r="C2582" s="30">
        <v>7818</v>
      </c>
      <c r="D2582" s="10" t="s">
        <v>283</v>
      </c>
      <c r="E2582" s="15" t="s">
        <v>20</v>
      </c>
      <c r="F2582" s="15" t="s">
        <v>1356</v>
      </c>
      <c r="G2582" s="50">
        <v>1088</v>
      </c>
      <c r="H2582" s="50">
        <v>44</v>
      </c>
      <c r="I2582" s="58">
        <v>4.2099999999999999E-2</v>
      </c>
      <c r="J2582" s="50">
        <v>382200</v>
      </c>
      <c r="K2582" s="50">
        <v>1088</v>
      </c>
      <c r="L2582" s="53">
        <v>1045</v>
      </c>
      <c r="M2582" s="63">
        <f t="shared" si="272"/>
        <v>0</v>
      </c>
      <c r="N2582" s="42" t="str">
        <f>IFERROR(VLOOKUP(C2582, マスタ!$E$2:$G$33, 3, TRUE), "")</f>
        <v>その他製品</v>
      </c>
      <c r="O2582" s="15" t="str">
        <f>IF(F2582 = "", "", TEXT( WORKDAY(TEXT(LEFT(F2582, FIND("(", F2582) - 1), "yyyy/mm/dd"), 1, マスタ!$A$2:$A$106), "yyyymmdd"))</f>
        <v>20171026</v>
      </c>
      <c r="P2582" s="16">
        <v>43034</v>
      </c>
      <c r="Q2582" s="56">
        <v>1093</v>
      </c>
      <c r="R2582" s="56">
        <v>1197</v>
      </c>
      <c r="S2582" s="56">
        <v>1089</v>
      </c>
      <c r="T2582" s="15" t="str">
        <f t="shared" si="273"/>
        <v>有</v>
      </c>
      <c r="U2582" s="15" t="str">
        <f t="shared" si="274"/>
        <v>無</v>
      </c>
      <c r="V2582" s="67">
        <f t="shared" si="275"/>
        <v>4.5955882352941568E-3</v>
      </c>
      <c r="W2582" s="17" t="s">
        <v>968</v>
      </c>
      <c r="X2582" s="46">
        <v>21</v>
      </c>
      <c r="Y2582" s="71">
        <f t="shared" si="276"/>
        <v>19.301470588235293</v>
      </c>
      <c r="Z2582" s="72">
        <v>1093</v>
      </c>
      <c r="AA2582" s="72">
        <v>1155</v>
      </c>
      <c r="AB2582" s="72">
        <v>1089</v>
      </c>
      <c r="AC2582" s="72">
        <v>1121</v>
      </c>
      <c r="AD2582" s="72">
        <v>195900</v>
      </c>
      <c r="AE2582" s="72">
        <v>1125</v>
      </c>
      <c r="AF2582" s="72">
        <v>1145</v>
      </c>
      <c r="AG2582" s="72">
        <v>1123</v>
      </c>
      <c r="AH2582" s="72">
        <v>1137</v>
      </c>
      <c r="AI2582" s="72">
        <v>64600</v>
      </c>
      <c r="AJ2582" s="72">
        <v>1137</v>
      </c>
      <c r="AK2582" s="72">
        <v>1146</v>
      </c>
      <c r="AL2582" s="72">
        <v>1137</v>
      </c>
      <c r="AM2582" s="72">
        <v>1143</v>
      </c>
      <c r="AN2582" s="72">
        <v>27800</v>
      </c>
      <c r="AO2582" s="72">
        <v>1142</v>
      </c>
      <c r="AP2582" s="72">
        <v>1154</v>
      </c>
      <c r="AQ2582" s="72">
        <v>1140</v>
      </c>
      <c r="AR2582" s="72">
        <v>1151</v>
      </c>
      <c r="AS2582" s="72">
        <v>81400</v>
      </c>
      <c r="AT2582" s="72">
        <v>1153</v>
      </c>
      <c r="AU2582" s="72">
        <v>1154</v>
      </c>
      <c r="AV2582" s="72">
        <v>1148</v>
      </c>
      <c r="AW2582" s="72">
        <v>1148</v>
      </c>
      <c r="AX2582" s="72">
        <v>20200</v>
      </c>
      <c r="AY2582" s="72">
        <v>1148</v>
      </c>
      <c r="AZ2582" s="72">
        <v>1151</v>
      </c>
      <c r="BA2582" s="72">
        <v>1146</v>
      </c>
      <c r="BB2582" s="72">
        <v>1148</v>
      </c>
      <c r="BC2582" s="72">
        <v>23300</v>
      </c>
    </row>
    <row r="2583" spans="1:55" s="72" customFormat="1" ht="15">
      <c r="A2583" s="15" t="s">
        <v>18</v>
      </c>
      <c r="B2583" s="30">
        <v>24</v>
      </c>
      <c r="C2583" s="30">
        <v>6055</v>
      </c>
      <c r="D2583" s="10" t="s">
        <v>584</v>
      </c>
      <c r="E2583" s="15" t="s">
        <v>20</v>
      </c>
      <c r="F2583" s="15" t="s">
        <v>1356</v>
      </c>
      <c r="G2583" s="50">
        <v>3080</v>
      </c>
      <c r="H2583" s="50">
        <v>121</v>
      </c>
      <c r="I2583" s="58">
        <v>4.0899999999999999E-2</v>
      </c>
      <c r="J2583" s="50">
        <v>279000</v>
      </c>
      <c r="K2583" s="50">
        <v>3105</v>
      </c>
      <c r="L2583" s="53">
        <v>2953</v>
      </c>
      <c r="M2583" s="63">
        <f t="shared" si="272"/>
        <v>0.16447368421052633</v>
      </c>
      <c r="N2583" s="42" t="str">
        <f>IFERROR(VLOOKUP(C2583, マスタ!$E$2:$G$33, 3, TRUE), "")</f>
        <v>機械</v>
      </c>
      <c r="O2583" s="15" t="str">
        <f>IF(F2583 = "", "", TEXT( WORKDAY(TEXT(LEFT(F2583, FIND("(", F2583) - 1), "yyyy/mm/dd"), 1, マスタ!$A$2:$A$106), "yyyymmdd"))</f>
        <v>20171026</v>
      </c>
      <c r="P2583" s="16">
        <v>43034</v>
      </c>
      <c r="Q2583" s="56">
        <v>3110</v>
      </c>
      <c r="R2583" s="56">
        <v>3140</v>
      </c>
      <c r="S2583" s="56">
        <v>3060</v>
      </c>
      <c r="T2583" s="15" t="str">
        <f t="shared" si="273"/>
        <v>有</v>
      </c>
      <c r="U2583" s="15" t="str">
        <f t="shared" si="274"/>
        <v>有</v>
      </c>
      <c r="V2583" s="67">
        <f t="shared" si="275"/>
        <v>9.7402597402598268E-3</v>
      </c>
      <c r="W2583" s="17" t="s">
        <v>966</v>
      </c>
      <c r="X2583" s="46">
        <v>-30</v>
      </c>
      <c r="Y2583" s="71">
        <f t="shared" si="276"/>
        <v>-9.7402597402597397</v>
      </c>
      <c r="Z2583" s="72">
        <v>3110</v>
      </c>
      <c r="AA2583" s="72">
        <v>3115</v>
      </c>
      <c r="AB2583" s="72">
        <v>3065</v>
      </c>
      <c r="AC2583" s="72">
        <v>3085</v>
      </c>
      <c r="AD2583" s="72">
        <v>19900</v>
      </c>
      <c r="AE2583" s="72">
        <v>3090</v>
      </c>
      <c r="AF2583" s="72">
        <v>3090</v>
      </c>
      <c r="AG2583" s="72">
        <v>3065</v>
      </c>
      <c r="AH2583" s="72">
        <v>3080</v>
      </c>
      <c r="AI2583" s="72">
        <v>1600</v>
      </c>
      <c r="AJ2583" s="72">
        <v>3070</v>
      </c>
      <c r="AK2583" s="72">
        <v>3100</v>
      </c>
      <c r="AL2583" s="72">
        <v>3060</v>
      </c>
      <c r="AM2583" s="72">
        <v>3100</v>
      </c>
      <c r="AN2583" s="72">
        <v>3900</v>
      </c>
      <c r="AO2583" s="72">
        <v>3105</v>
      </c>
      <c r="AP2583" s="72">
        <v>3125</v>
      </c>
      <c r="AQ2583" s="72">
        <v>3105</v>
      </c>
      <c r="AR2583" s="72">
        <v>3125</v>
      </c>
      <c r="AS2583" s="72">
        <v>7700</v>
      </c>
      <c r="AT2583" s="72">
        <v>3120</v>
      </c>
      <c r="AU2583" s="72">
        <v>3120</v>
      </c>
      <c r="AV2583" s="72">
        <v>3110</v>
      </c>
      <c r="AW2583" s="72">
        <v>3110</v>
      </c>
      <c r="AX2583" s="72">
        <v>2200</v>
      </c>
      <c r="AY2583" s="72">
        <v>3115</v>
      </c>
      <c r="AZ2583" s="72">
        <v>3120</v>
      </c>
      <c r="BA2583" s="72">
        <v>3110</v>
      </c>
      <c r="BB2583" s="72">
        <v>3120</v>
      </c>
      <c r="BC2583" s="72">
        <v>400</v>
      </c>
    </row>
    <row r="2584" spans="1:55" s="72" customFormat="1" ht="15">
      <c r="A2584" s="15" t="s">
        <v>18</v>
      </c>
      <c r="B2584" s="30">
        <v>25</v>
      </c>
      <c r="C2584" s="30">
        <v>9428</v>
      </c>
      <c r="D2584" s="10" t="s">
        <v>1150</v>
      </c>
      <c r="E2584" s="15" t="s">
        <v>20</v>
      </c>
      <c r="F2584" s="15" t="s">
        <v>1356</v>
      </c>
      <c r="G2584" s="50">
        <v>1462</v>
      </c>
      <c r="H2584" s="50">
        <v>57</v>
      </c>
      <c r="I2584" s="58">
        <v>4.0599999999999997E-2</v>
      </c>
      <c r="J2584" s="50">
        <v>849200</v>
      </c>
      <c r="K2584" s="50">
        <v>1585</v>
      </c>
      <c r="L2584" s="53">
        <v>1366</v>
      </c>
      <c r="M2584" s="63">
        <f t="shared" si="272"/>
        <v>0.56164383561643838</v>
      </c>
      <c r="N2584" s="42" t="str">
        <f>IFERROR(VLOOKUP(C2584, マスタ!$E$2:$G$33, 3, TRUE), "")</f>
        <v>情報通信</v>
      </c>
      <c r="O2584" s="15" t="str">
        <f>IF(F2584 = "", "", TEXT( WORKDAY(TEXT(LEFT(F2584, FIND("(", F2584) - 1), "yyyy/mm/dd"), 1, マスタ!$A$2:$A$106), "yyyymmdd"))</f>
        <v>20171026</v>
      </c>
      <c r="P2584" s="16">
        <v>43034</v>
      </c>
      <c r="Q2584" s="56">
        <v>1452</v>
      </c>
      <c r="R2584" s="56">
        <v>1490</v>
      </c>
      <c r="S2584" s="56">
        <v>1376</v>
      </c>
      <c r="T2584" s="15" t="str">
        <f t="shared" si="273"/>
        <v>有</v>
      </c>
      <c r="U2584" s="15" t="str">
        <f t="shared" si="274"/>
        <v>有</v>
      </c>
      <c r="V2584" s="67">
        <f t="shared" si="275"/>
        <v>-6.8399452804377425E-3</v>
      </c>
      <c r="W2584" s="17" t="s">
        <v>966</v>
      </c>
      <c r="X2584" s="46">
        <v>-14</v>
      </c>
      <c r="Y2584" s="71">
        <f t="shared" si="276"/>
        <v>-9.5759233926128591</v>
      </c>
      <c r="Z2584" s="72">
        <v>1452</v>
      </c>
      <c r="AA2584" s="72">
        <v>1490</v>
      </c>
      <c r="AB2584" s="72">
        <v>1412</v>
      </c>
      <c r="AC2584" s="72">
        <v>1489</v>
      </c>
      <c r="AD2584" s="72">
        <v>30000</v>
      </c>
      <c r="AE2584" s="72">
        <v>1482</v>
      </c>
      <c r="AF2584" s="72">
        <v>1482</v>
      </c>
      <c r="AG2584" s="72">
        <v>1454</v>
      </c>
      <c r="AH2584" s="72">
        <v>1454</v>
      </c>
      <c r="AI2584" s="72">
        <v>11200</v>
      </c>
      <c r="AJ2584" s="72">
        <v>1452</v>
      </c>
      <c r="AK2584" s="72">
        <v>1463</v>
      </c>
      <c r="AL2584" s="72">
        <v>1435</v>
      </c>
      <c r="AM2584" s="72">
        <v>1450</v>
      </c>
      <c r="AN2584" s="72">
        <v>8100</v>
      </c>
      <c r="AO2584" s="72">
        <v>1447</v>
      </c>
      <c r="AP2584" s="72">
        <v>1447</v>
      </c>
      <c r="AQ2584" s="72">
        <v>1427</v>
      </c>
      <c r="AR2584" s="72">
        <v>1433</v>
      </c>
      <c r="AS2584" s="72">
        <v>7300</v>
      </c>
      <c r="AT2584" s="72">
        <v>1430</v>
      </c>
      <c r="AU2584" s="72">
        <v>1449</v>
      </c>
      <c r="AV2584" s="72">
        <v>1430</v>
      </c>
      <c r="AW2584" s="72">
        <v>1446</v>
      </c>
      <c r="AX2584" s="72">
        <v>4500</v>
      </c>
      <c r="AY2584" s="72">
        <v>1446</v>
      </c>
      <c r="AZ2584" s="72">
        <v>1449</v>
      </c>
      <c r="BA2584" s="72">
        <v>1417</v>
      </c>
      <c r="BB2584" s="72">
        <v>1417</v>
      </c>
      <c r="BC2584" s="72">
        <v>11300</v>
      </c>
    </row>
    <row r="2585" spans="1:55" s="72" customFormat="1" ht="15">
      <c r="A2585" s="15" t="s">
        <v>18</v>
      </c>
      <c r="B2585" s="30">
        <v>28</v>
      </c>
      <c r="C2585" s="30">
        <v>4043</v>
      </c>
      <c r="D2585" s="10" t="s">
        <v>1360</v>
      </c>
      <c r="E2585" s="15" t="s">
        <v>20</v>
      </c>
      <c r="F2585" s="15" t="s">
        <v>1356</v>
      </c>
      <c r="G2585" s="50">
        <v>2837</v>
      </c>
      <c r="H2585" s="50">
        <v>106</v>
      </c>
      <c r="I2585" s="58">
        <v>3.8800000000000001E-2</v>
      </c>
      <c r="J2585" s="50">
        <v>1650900</v>
      </c>
      <c r="K2585" s="50">
        <v>2878</v>
      </c>
      <c r="L2585" s="53">
        <v>2743</v>
      </c>
      <c r="M2585" s="63">
        <f t="shared" si="272"/>
        <v>0.3037037037037037</v>
      </c>
      <c r="N2585" s="42" t="str">
        <f>IFERROR(VLOOKUP(C2585, マスタ!$E$2:$G$33, 3, TRUE), "")</f>
        <v>化学・医薬品</v>
      </c>
      <c r="O2585" s="15" t="str">
        <f>IF(F2585 = "", "", TEXT( WORKDAY(TEXT(LEFT(F2585, FIND("(", F2585) - 1), "yyyy/mm/dd"), 1, マスタ!$A$2:$A$106), "yyyymmdd"))</f>
        <v>20171026</v>
      </c>
      <c r="P2585" s="16">
        <v>43034</v>
      </c>
      <c r="Q2585" s="56">
        <v>2804</v>
      </c>
      <c r="R2585" s="56">
        <v>2857</v>
      </c>
      <c r="S2585" s="56">
        <v>2785</v>
      </c>
      <c r="T2585" s="15" t="str">
        <f t="shared" si="273"/>
        <v>有</v>
      </c>
      <c r="U2585" s="15" t="str">
        <f t="shared" si="274"/>
        <v>無</v>
      </c>
      <c r="V2585" s="67">
        <f t="shared" si="275"/>
        <v>-1.1632005639760301E-2</v>
      </c>
      <c r="W2585" s="17" t="s">
        <v>967</v>
      </c>
      <c r="X2585" s="46">
        <v>21</v>
      </c>
      <c r="Y2585" s="71">
        <f t="shared" si="276"/>
        <v>7.4021854071201973</v>
      </c>
      <c r="Z2585" s="72">
        <v>2804</v>
      </c>
      <c r="AA2585" s="72">
        <v>2804</v>
      </c>
      <c r="AB2585" s="72">
        <v>2785</v>
      </c>
      <c r="AC2585" s="72">
        <v>2790</v>
      </c>
      <c r="AD2585" s="72">
        <v>77800</v>
      </c>
      <c r="AE2585" s="72">
        <v>2792</v>
      </c>
      <c r="AF2585" s="72">
        <v>2813</v>
      </c>
      <c r="AG2585" s="72">
        <v>2787</v>
      </c>
      <c r="AH2585" s="72">
        <v>2810</v>
      </c>
      <c r="AI2585" s="72">
        <v>29300</v>
      </c>
      <c r="AJ2585" s="72">
        <v>2811</v>
      </c>
      <c r="AK2585" s="72">
        <v>2823</v>
      </c>
      <c r="AL2585" s="72">
        <v>2808</v>
      </c>
      <c r="AM2585" s="72">
        <v>2823</v>
      </c>
      <c r="AN2585" s="72">
        <v>19800</v>
      </c>
      <c r="AO2585" s="72">
        <v>2821</v>
      </c>
      <c r="AP2585" s="72">
        <v>2833</v>
      </c>
      <c r="AQ2585" s="72">
        <v>2820</v>
      </c>
      <c r="AR2585" s="72">
        <v>2827</v>
      </c>
      <c r="AS2585" s="72">
        <v>13300</v>
      </c>
      <c r="AT2585" s="72">
        <v>2830</v>
      </c>
      <c r="AU2585" s="72">
        <v>2830</v>
      </c>
      <c r="AV2585" s="72">
        <v>2823</v>
      </c>
      <c r="AW2585" s="72">
        <v>2825</v>
      </c>
      <c r="AX2585" s="72">
        <v>8600</v>
      </c>
      <c r="AY2585" s="72">
        <v>2824</v>
      </c>
      <c r="AZ2585" s="72">
        <v>2826</v>
      </c>
      <c r="BA2585" s="72">
        <v>2822</v>
      </c>
      <c r="BB2585" s="72">
        <v>2823</v>
      </c>
      <c r="BC2585" s="72">
        <v>5900</v>
      </c>
    </row>
    <row r="2586" spans="1:55" s="72" customFormat="1" ht="15">
      <c r="A2586" s="15" t="s">
        <v>18</v>
      </c>
      <c r="B2586" s="30">
        <v>30</v>
      </c>
      <c r="C2586" s="30">
        <v>4577</v>
      </c>
      <c r="D2586" s="10" t="s">
        <v>190</v>
      </c>
      <c r="E2586" s="15" t="s">
        <v>20</v>
      </c>
      <c r="F2586" s="15" t="s">
        <v>1356</v>
      </c>
      <c r="G2586" s="50">
        <v>2942</v>
      </c>
      <c r="H2586" s="50">
        <v>104</v>
      </c>
      <c r="I2586" s="58">
        <v>3.6600000000000001E-2</v>
      </c>
      <c r="J2586" s="50">
        <v>113000</v>
      </c>
      <c r="K2586" s="50">
        <v>2980</v>
      </c>
      <c r="L2586" s="53">
        <v>2845</v>
      </c>
      <c r="M2586" s="63">
        <f t="shared" si="272"/>
        <v>0.2814814814814815</v>
      </c>
      <c r="N2586" s="42" t="str">
        <f>IFERROR(VLOOKUP(C2586, マスタ!$E$2:$G$33, 3, TRUE), "")</f>
        <v>化学・医薬品</v>
      </c>
      <c r="O2586" s="15" t="str">
        <f>IF(F2586 = "", "", TEXT( WORKDAY(TEXT(LEFT(F2586, FIND("(", F2586) - 1), "yyyy/mm/dd"), 1, マスタ!$A$2:$A$106), "yyyymmdd"))</f>
        <v>20171026</v>
      </c>
      <c r="P2586" s="16">
        <v>43034</v>
      </c>
      <c r="Q2586" s="56">
        <v>2901</v>
      </c>
      <c r="R2586" s="56">
        <v>2902</v>
      </c>
      <c r="S2586" s="56">
        <v>2848</v>
      </c>
      <c r="T2586" s="15" t="str">
        <f t="shared" si="273"/>
        <v>無</v>
      </c>
      <c r="U2586" s="15" t="str">
        <f t="shared" si="274"/>
        <v>有</v>
      </c>
      <c r="V2586" s="67">
        <f t="shared" si="275"/>
        <v>-1.3936097892590094E-2</v>
      </c>
      <c r="W2586" s="17" t="s">
        <v>966</v>
      </c>
      <c r="X2586" s="46">
        <v>-29</v>
      </c>
      <c r="Y2586" s="71">
        <f t="shared" si="276"/>
        <v>-9.8572399728076139</v>
      </c>
      <c r="Z2586" s="72">
        <v>2901</v>
      </c>
      <c r="AA2586" s="72">
        <v>2902</v>
      </c>
      <c r="AB2586" s="72">
        <v>2892</v>
      </c>
      <c r="AC2586" s="72">
        <v>2892</v>
      </c>
      <c r="AD2586" s="72">
        <v>4200</v>
      </c>
      <c r="AE2586" s="72">
        <v>2888</v>
      </c>
      <c r="AF2586" s="72">
        <v>2890</v>
      </c>
      <c r="AG2586" s="72">
        <v>2872</v>
      </c>
      <c r="AH2586" s="72">
        <v>2876</v>
      </c>
      <c r="AI2586" s="72">
        <v>4600</v>
      </c>
      <c r="AJ2586" s="72">
        <v>2875</v>
      </c>
      <c r="AK2586" s="72">
        <v>2875</v>
      </c>
      <c r="AL2586" s="72">
        <v>2875</v>
      </c>
      <c r="AM2586" s="72">
        <v>2875</v>
      </c>
      <c r="AN2586" s="72">
        <v>200</v>
      </c>
      <c r="AO2586" s="72">
        <v>2879</v>
      </c>
      <c r="AP2586" s="72">
        <v>2879</v>
      </c>
      <c r="AQ2586" s="72">
        <v>2870</v>
      </c>
      <c r="AR2586" s="72">
        <v>2870</v>
      </c>
      <c r="AS2586" s="72">
        <v>1300</v>
      </c>
      <c r="AT2586" s="72">
        <v>2867</v>
      </c>
      <c r="AU2586" s="72">
        <v>2867</v>
      </c>
      <c r="AV2586" s="72">
        <v>2862</v>
      </c>
      <c r="AW2586" s="72">
        <v>2864</v>
      </c>
      <c r="AX2586" s="72">
        <v>600</v>
      </c>
      <c r="BC2586" s="72">
        <v>0</v>
      </c>
    </row>
    <row r="2587" spans="1:55" s="72" customFormat="1" ht="15">
      <c r="A2587" s="15" t="s">
        <v>18</v>
      </c>
      <c r="B2587" s="30">
        <v>31</v>
      </c>
      <c r="C2587" s="30">
        <v>6999</v>
      </c>
      <c r="D2587" s="10" t="s">
        <v>104</v>
      </c>
      <c r="E2587" s="15" t="s">
        <v>20</v>
      </c>
      <c r="F2587" s="15" t="s">
        <v>1356</v>
      </c>
      <c r="G2587" s="50">
        <v>2338</v>
      </c>
      <c r="H2587" s="50">
        <v>81</v>
      </c>
      <c r="I2587" s="58">
        <v>3.5900000000000001E-2</v>
      </c>
      <c r="J2587" s="50">
        <v>417400</v>
      </c>
      <c r="K2587" s="50">
        <v>2356</v>
      </c>
      <c r="L2587" s="53">
        <v>2275</v>
      </c>
      <c r="M2587" s="63">
        <f t="shared" si="272"/>
        <v>0.22222222222222221</v>
      </c>
      <c r="N2587" s="42" t="str">
        <f>IFERROR(VLOOKUP(C2587, マスタ!$E$2:$G$33, 3, TRUE), "")</f>
        <v>電気</v>
      </c>
      <c r="O2587" s="15" t="str">
        <f>IF(F2587 = "", "", TEXT( WORKDAY(TEXT(LEFT(F2587, FIND("(", F2587) - 1), "yyyy/mm/dd"), 1, マスタ!$A$2:$A$106), "yyyymmdd"))</f>
        <v>20171026</v>
      </c>
      <c r="P2587" s="16">
        <v>43034</v>
      </c>
      <c r="Q2587" s="56">
        <v>2342</v>
      </c>
      <c r="R2587" s="56">
        <v>2372</v>
      </c>
      <c r="S2587" s="56">
        <v>2307</v>
      </c>
      <c r="T2587" s="15" t="str">
        <f t="shared" si="273"/>
        <v>有</v>
      </c>
      <c r="U2587" s="15" t="str">
        <f t="shared" si="274"/>
        <v>有</v>
      </c>
      <c r="V2587" s="67">
        <f t="shared" si="275"/>
        <v>1.7108639863130382E-3</v>
      </c>
      <c r="W2587" s="17" t="s">
        <v>967</v>
      </c>
      <c r="X2587" s="46">
        <v>24</v>
      </c>
      <c r="Y2587" s="71">
        <f t="shared" si="276"/>
        <v>10.265183917878529</v>
      </c>
      <c r="Z2587" s="72">
        <v>2342</v>
      </c>
      <c r="AA2587" s="72">
        <v>2354</v>
      </c>
      <c r="AB2587" s="72">
        <v>2338</v>
      </c>
      <c r="AC2587" s="72">
        <v>2344</v>
      </c>
      <c r="AD2587" s="72">
        <v>26900</v>
      </c>
      <c r="AE2587" s="72">
        <v>2346</v>
      </c>
      <c r="AF2587" s="72">
        <v>2357</v>
      </c>
      <c r="AG2587" s="72">
        <v>2344</v>
      </c>
      <c r="AH2587" s="72">
        <v>2351</v>
      </c>
      <c r="AI2587" s="72">
        <v>13300</v>
      </c>
      <c r="AJ2587" s="72">
        <v>2348</v>
      </c>
      <c r="AK2587" s="72">
        <v>2359</v>
      </c>
      <c r="AL2587" s="72">
        <v>2347</v>
      </c>
      <c r="AM2587" s="72">
        <v>2356</v>
      </c>
      <c r="AN2587" s="72">
        <v>6100</v>
      </c>
      <c r="AO2587" s="72">
        <v>2358</v>
      </c>
      <c r="AP2587" s="72">
        <v>2368</v>
      </c>
      <c r="AQ2587" s="72">
        <v>2355</v>
      </c>
      <c r="AR2587" s="72">
        <v>2363</v>
      </c>
      <c r="AS2587" s="72">
        <v>14300</v>
      </c>
      <c r="AT2587" s="72">
        <v>2363</v>
      </c>
      <c r="AU2587" s="72">
        <v>2372</v>
      </c>
      <c r="AV2587" s="72">
        <v>2362</v>
      </c>
      <c r="AW2587" s="72">
        <v>2366</v>
      </c>
      <c r="AX2587" s="72">
        <v>20200</v>
      </c>
      <c r="AY2587" s="72">
        <v>2364</v>
      </c>
      <c r="AZ2587" s="72">
        <v>2364</v>
      </c>
      <c r="BA2587" s="72">
        <v>2352</v>
      </c>
      <c r="BB2587" s="72">
        <v>2352</v>
      </c>
      <c r="BC2587" s="72">
        <v>13600</v>
      </c>
    </row>
    <row r="2588" spans="1:55" s="72" customFormat="1" ht="15">
      <c r="A2588" s="15" t="s">
        <v>18</v>
      </c>
      <c r="B2588" s="30">
        <v>32</v>
      </c>
      <c r="C2588" s="30">
        <v>8075</v>
      </c>
      <c r="D2588" s="10" t="s">
        <v>403</v>
      </c>
      <c r="E2588" s="15" t="s">
        <v>20</v>
      </c>
      <c r="F2588" s="15" t="s">
        <v>1356</v>
      </c>
      <c r="G2588" s="50">
        <v>3065</v>
      </c>
      <c r="H2588" s="50">
        <v>105</v>
      </c>
      <c r="I2588" s="58">
        <v>3.5499999999999997E-2</v>
      </c>
      <c r="J2588" s="50">
        <v>212500</v>
      </c>
      <c r="K2588" s="50">
        <v>3105</v>
      </c>
      <c r="L2588" s="53">
        <v>2960</v>
      </c>
      <c r="M2588" s="63">
        <f t="shared" si="272"/>
        <v>0.27586206896551724</v>
      </c>
      <c r="N2588" s="42" t="str">
        <f>IFERROR(VLOOKUP(C2588, マスタ!$E$2:$G$33, 3, TRUE), "")</f>
        <v>商業</v>
      </c>
      <c r="O2588" s="15" t="str">
        <f>IF(F2588 = "", "", TEXT( WORKDAY(TEXT(LEFT(F2588, FIND("(", F2588) - 1), "yyyy/mm/dd"), 1, マスタ!$A$2:$A$106), "yyyymmdd"))</f>
        <v>20171026</v>
      </c>
      <c r="P2588" s="16">
        <v>43034</v>
      </c>
      <c r="Q2588" s="56">
        <v>3065</v>
      </c>
      <c r="R2588" s="56">
        <v>3135</v>
      </c>
      <c r="S2588" s="56">
        <v>3030</v>
      </c>
      <c r="T2588" s="15" t="str">
        <f t="shared" si="273"/>
        <v>有</v>
      </c>
      <c r="U2588" s="15" t="str">
        <f t="shared" si="274"/>
        <v>有</v>
      </c>
      <c r="V2588" s="67">
        <f t="shared" si="275"/>
        <v>0</v>
      </c>
      <c r="W2588" s="17" t="s">
        <v>968</v>
      </c>
      <c r="X2588" s="46">
        <v>61</v>
      </c>
      <c r="Y2588" s="71">
        <f t="shared" si="276"/>
        <v>19.902120717781404</v>
      </c>
      <c r="Z2588" s="72">
        <v>3065</v>
      </c>
      <c r="AA2588" s="72">
        <v>3105</v>
      </c>
      <c r="AB2588" s="72">
        <v>3065</v>
      </c>
      <c r="AC2588" s="72">
        <v>3105</v>
      </c>
      <c r="AD2588" s="72">
        <v>27600</v>
      </c>
      <c r="AE2588" s="72">
        <v>3110</v>
      </c>
      <c r="AF2588" s="72">
        <v>3135</v>
      </c>
      <c r="AG2588" s="72">
        <v>3075</v>
      </c>
      <c r="AH2588" s="72">
        <v>3075</v>
      </c>
      <c r="AI2588" s="72">
        <v>13400</v>
      </c>
      <c r="AJ2588" s="72">
        <v>3070</v>
      </c>
      <c r="AK2588" s="72">
        <v>3100</v>
      </c>
      <c r="AL2588" s="72">
        <v>3070</v>
      </c>
      <c r="AM2588" s="72">
        <v>3095</v>
      </c>
      <c r="AN2588" s="72">
        <v>4700</v>
      </c>
      <c r="AO2588" s="72">
        <v>3100</v>
      </c>
      <c r="AP2588" s="72">
        <v>3120</v>
      </c>
      <c r="AQ2588" s="72">
        <v>3100</v>
      </c>
      <c r="AR2588" s="72">
        <v>3110</v>
      </c>
      <c r="AS2588" s="72">
        <v>3000</v>
      </c>
      <c r="AT2588" s="72">
        <v>3100</v>
      </c>
      <c r="AU2588" s="72">
        <v>3100</v>
      </c>
      <c r="AV2588" s="72">
        <v>3090</v>
      </c>
      <c r="AW2588" s="72">
        <v>3100</v>
      </c>
      <c r="AX2588" s="72">
        <v>2400</v>
      </c>
      <c r="AY2588" s="72">
        <v>3105</v>
      </c>
      <c r="AZ2588" s="72">
        <v>3115</v>
      </c>
      <c r="BA2588" s="72">
        <v>3085</v>
      </c>
      <c r="BB2588" s="72">
        <v>3085</v>
      </c>
      <c r="BC2588" s="72">
        <v>3500</v>
      </c>
    </row>
    <row r="2589" spans="1:55" s="72" customFormat="1" ht="15">
      <c r="A2589" s="15" t="s">
        <v>18</v>
      </c>
      <c r="B2589" s="30">
        <v>33</v>
      </c>
      <c r="C2589" s="30">
        <v>7744</v>
      </c>
      <c r="D2589" s="10" t="s">
        <v>565</v>
      </c>
      <c r="E2589" s="15" t="s">
        <v>20</v>
      </c>
      <c r="F2589" s="15" t="s">
        <v>1356</v>
      </c>
      <c r="G2589" s="50">
        <v>1660</v>
      </c>
      <c r="H2589" s="50">
        <v>55</v>
      </c>
      <c r="I2589" s="58">
        <v>3.4299999999999997E-2</v>
      </c>
      <c r="J2589" s="50">
        <v>778800</v>
      </c>
      <c r="K2589" s="50">
        <v>1687</v>
      </c>
      <c r="L2589" s="53">
        <v>1596</v>
      </c>
      <c r="M2589" s="63">
        <f t="shared" si="272"/>
        <v>0.2967032967032967</v>
      </c>
      <c r="N2589" s="42" t="str">
        <f>IFERROR(VLOOKUP(C2589, マスタ!$E$2:$G$33, 3, TRUE), "")</f>
        <v>精密機械</v>
      </c>
      <c r="O2589" s="15" t="str">
        <f>IF(F2589 = "", "", TEXT( WORKDAY(TEXT(LEFT(F2589, FIND("(", F2589) - 1), "yyyy/mm/dd"), 1, マスタ!$A$2:$A$106), "yyyymmdd"))</f>
        <v>20171026</v>
      </c>
      <c r="P2589" s="16">
        <v>43034</v>
      </c>
      <c r="Q2589" s="56">
        <v>1650</v>
      </c>
      <c r="R2589" s="56">
        <v>1650</v>
      </c>
      <c r="S2589" s="56">
        <v>1603</v>
      </c>
      <c r="T2589" s="15" t="str">
        <f t="shared" si="273"/>
        <v>無</v>
      </c>
      <c r="U2589" s="15" t="str">
        <f t="shared" si="274"/>
        <v>有</v>
      </c>
      <c r="V2589" s="67">
        <f t="shared" si="275"/>
        <v>-6.0240963855421326E-3</v>
      </c>
      <c r="W2589" s="17" t="s">
        <v>966</v>
      </c>
      <c r="X2589" s="46">
        <v>-16</v>
      </c>
      <c r="Y2589" s="71">
        <f t="shared" si="276"/>
        <v>-9.6385542168674707</v>
      </c>
      <c r="Z2589" s="72">
        <v>1650</v>
      </c>
      <c r="AA2589" s="72">
        <v>1650</v>
      </c>
      <c r="AB2589" s="72">
        <v>1620</v>
      </c>
      <c r="AC2589" s="72">
        <v>1639</v>
      </c>
      <c r="AD2589" s="72">
        <v>45800</v>
      </c>
      <c r="AE2589" s="72">
        <v>1637</v>
      </c>
      <c r="AF2589" s="72">
        <v>1639</v>
      </c>
      <c r="AG2589" s="72">
        <v>1623</v>
      </c>
      <c r="AH2589" s="72">
        <v>1623</v>
      </c>
      <c r="AI2589" s="72">
        <v>13700</v>
      </c>
      <c r="AJ2589" s="72">
        <v>1623</v>
      </c>
      <c r="AK2589" s="72">
        <v>1647</v>
      </c>
      <c r="AL2589" s="72">
        <v>1623</v>
      </c>
      <c r="AM2589" s="72">
        <v>1644</v>
      </c>
      <c r="AN2589" s="72">
        <v>10600</v>
      </c>
      <c r="AO2589" s="72">
        <v>1643</v>
      </c>
      <c r="AP2589" s="72">
        <v>1644</v>
      </c>
      <c r="AQ2589" s="72">
        <v>1626</v>
      </c>
      <c r="AR2589" s="72">
        <v>1626</v>
      </c>
      <c r="AS2589" s="72">
        <v>11300</v>
      </c>
      <c r="AT2589" s="72">
        <v>1625</v>
      </c>
      <c r="AU2589" s="72">
        <v>1634</v>
      </c>
      <c r="AV2589" s="72">
        <v>1624</v>
      </c>
      <c r="AW2589" s="72">
        <v>1630</v>
      </c>
      <c r="AX2589" s="72">
        <v>12200</v>
      </c>
      <c r="AY2589" s="72">
        <v>1627</v>
      </c>
      <c r="AZ2589" s="72">
        <v>1628</v>
      </c>
      <c r="BA2589" s="72">
        <v>1618</v>
      </c>
      <c r="BB2589" s="72">
        <v>1621</v>
      </c>
      <c r="BC2589" s="72">
        <v>10300</v>
      </c>
    </row>
    <row r="2590" spans="1:55" s="72" customFormat="1" ht="15">
      <c r="A2590" s="15" t="s">
        <v>18</v>
      </c>
      <c r="B2590" s="30">
        <v>34</v>
      </c>
      <c r="C2590" s="30">
        <v>9364</v>
      </c>
      <c r="D2590" s="10" t="s">
        <v>1361</v>
      </c>
      <c r="E2590" s="15" t="s">
        <v>20</v>
      </c>
      <c r="F2590" s="15" t="s">
        <v>1356</v>
      </c>
      <c r="G2590" s="50">
        <v>2673</v>
      </c>
      <c r="H2590" s="50">
        <v>87</v>
      </c>
      <c r="I2590" s="58">
        <v>3.3599999999999998E-2</v>
      </c>
      <c r="J2590" s="50">
        <v>676800</v>
      </c>
      <c r="K2590" s="50">
        <v>2689</v>
      </c>
      <c r="L2590" s="53">
        <v>2620</v>
      </c>
      <c r="M2590" s="63">
        <f t="shared" si="272"/>
        <v>0.2318840579710145</v>
      </c>
      <c r="N2590" s="42" t="str">
        <f>IFERROR(VLOOKUP(C2590, マスタ!$E$2:$G$33, 3, TRUE), "")</f>
        <v>倉庫・運輸</v>
      </c>
      <c r="O2590" s="15" t="str">
        <f>IF(F2590 = "", "", TEXT( WORKDAY(TEXT(LEFT(F2590, FIND("(", F2590) - 1), "yyyy/mm/dd"), 1, マスタ!$A$2:$A$106), "yyyymmdd"))</f>
        <v>20171026</v>
      </c>
      <c r="P2590" s="16">
        <v>43034</v>
      </c>
      <c r="Q2590" s="56">
        <v>2667</v>
      </c>
      <c r="R2590" s="56">
        <v>2688</v>
      </c>
      <c r="S2590" s="56">
        <v>2658</v>
      </c>
      <c r="T2590" s="15" t="str">
        <f t="shared" si="273"/>
        <v>無</v>
      </c>
      <c r="U2590" s="15" t="str">
        <f t="shared" si="274"/>
        <v>無</v>
      </c>
      <c r="V2590" s="67">
        <f t="shared" si="275"/>
        <v>-2.2446689113355678E-3</v>
      </c>
      <c r="W2590" s="17" t="s">
        <v>967</v>
      </c>
      <c r="X2590" s="46">
        <v>7</v>
      </c>
      <c r="Y2590" s="71">
        <f t="shared" si="276"/>
        <v>2.618780396558174</v>
      </c>
      <c r="Z2590" s="72">
        <v>2667</v>
      </c>
      <c r="AA2590" s="72">
        <v>2671</v>
      </c>
      <c r="AB2590" s="72">
        <v>2660</v>
      </c>
      <c r="AC2590" s="72">
        <v>2661</v>
      </c>
      <c r="AD2590" s="72">
        <v>22400</v>
      </c>
      <c r="AE2590" s="72">
        <v>2663</v>
      </c>
      <c r="AF2590" s="72">
        <v>2667</v>
      </c>
      <c r="AG2590" s="72">
        <v>2658</v>
      </c>
      <c r="AH2590" s="72">
        <v>2666</v>
      </c>
      <c r="AI2590" s="72">
        <v>9300</v>
      </c>
      <c r="AJ2590" s="72">
        <v>2666</v>
      </c>
      <c r="AK2590" s="72">
        <v>2668</v>
      </c>
      <c r="AL2590" s="72">
        <v>2662</v>
      </c>
      <c r="AM2590" s="72">
        <v>2667</v>
      </c>
      <c r="AN2590" s="72">
        <v>7700</v>
      </c>
      <c r="AO2590" s="72">
        <v>2666</v>
      </c>
      <c r="AP2590" s="72">
        <v>2673</v>
      </c>
      <c r="AQ2590" s="72">
        <v>2663</v>
      </c>
      <c r="AR2590" s="72">
        <v>2670</v>
      </c>
      <c r="AS2590" s="72">
        <v>15600</v>
      </c>
      <c r="AT2590" s="72">
        <v>2668</v>
      </c>
      <c r="AU2590" s="72">
        <v>2676</v>
      </c>
      <c r="AV2590" s="72">
        <v>2665</v>
      </c>
      <c r="AW2590" s="72">
        <v>2674</v>
      </c>
      <c r="AX2590" s="72">
        <v>8100</v>
      </c>
      <c r="AY2590" s="72">
        <v>2675</v>
      </c>
      <c r="AZ2590" s="72">
        <v>2678</v>
      </c>
      <c r="BA2590" s="72">
        <v>2669</v>
      </c>
      <c r="BB2590" s="72">
        <v>2675</v>
      </c>
      <c r="BC2590" s="72">
        <v>6500</v>
      </c>
    </row>
    <row r="2591" spans="1:55" s="72" customFormat="1" ht="15">
      <c r="A2591" s="15" t="s">
        <v>18</v>
      </c>
      <c r="B2591" s="30">
        <v>35</v>
      </c>
      <c r="C2591" s="30">
        <v>6301</v>
      </c>
      <c r="D2591" s="10" t="s">
        <v>1362</v>
      </c>
      <c r="E2591" s="15" t="s">
        <v>20</v>
      </c>
      <c r="F2591" s="15" t="s">
        <v>1356</v>
      </c>
      <c r="G2591" s="50">
        <v>3696</v>
      </c>
      <c r="H2591" s="50">
        <v>119</v>
      </c>
      <c r="I2591" s="58">
        <v>3.3300000000000003E-2</v>
      </c>
      <c r="J2591" s="50">
        <v>8870100</v>
      </c>
      <c r="K2591" s="50">
        <v>3769</v>
      </c>
      <c r="L2591" s="53">
        <v>3663</v>
      </c>
      <c r="M2591" s="63">
        <f t="shared" si="272"/>
        <v>0.68867924528301883</v>
      </c>
      <c r="N2591" s="42" t="str">
        <f>IFERROR(VLOOKUP(C2591, マスタ!$E$2:$G$33, 3, TRUE), "")</f>
        <v>機械</v>
      </c>
      <c r="O2591" s="15" t="str">
        <f>IF(F2591 = "", "", TEXT( WORKDAY(TEXT(LEFT(F2591, FIND("(", F2591) - 1), "yyyy/mm/dd"), 1, マスタ!$A$2:$A$106), "yyyymmdd"))</f>
        <v>20171026</v>
      </c>
      <c r="P2591" s="16">
        <v>43034</v>
      </c>
      <c r="Q2591" s="56">
        <v>3746</v>
      </c>
      <c r="R2591" s="56">
        <v>3750</v>
      </c>
      <c r="S2591" s="56">
        <v>3645</v>
      </c>
      <c r="T2591" s="15" t="str">
        <f t="shared" si="273"/>
        <v>無</v>
      </c>
      <c r="U2591" s="15" t="str">
        <f t="shared" si="274"/>
        <v>有</v>
      </c>
      <c r="V2591" s="67">
        <f t="shared" si="275"/>
        <v>1.35281385281385E-2</v>
      </c>
      <c r="W2591" s="17" t="s">
        <v>966</v>
      </c>
      <c r="X2591" s="46">
        <v>-36</v>
      </c>
      <c r="Y2591" s="71">
        <f t="shared" si="276"/>
        <v>-9.7402597402597397</v>
      </c>
      <c r="Z2591" s="72">
        <v>3746</v>
      </c>
      <c r="AA2591" s="72">
        <v>3750</v>
      </c>
      <c r="AB2591" s="72">
        <v>3702</v>
      </c>
      <c r="AC2591" s="72">
        <v>3705</v>
      </c>
      <c r="AD2591" s="72">
        <v>416800</v>
      </c>
      <c r="AE2591" s="72">
        <v>3706</v>
      </c>
      <c r="AF2591" s="72">
        <v>3711</v>
      </c>
      <c r="AG2591" s="72">
        <v>3675</v>
      </c>
      <c r="AH2591" s="72">
        <v>3678</v>
      </c>
      <c r="AI2591" s="72">
        <v>143400</v>
      </c>
      <c r="AJ2591" s="72">
        <v>3677</v>
      </c>
      <c r="AK2591" s="72">
        <v>3678</v>
      </c>
      <c r="AL2591" s="72">
        <v>3650</v>
      </c>
      <c r="AM2591" s="72">
        <v>3662</v>
      </c>
      <c r="AN2591" s="72">
        <v>198000</v>
      </c>
      <c r="AO2591" s="72">
        <v>3663</v>
      </c>
      <c r="AP2591" s="72">
        <v>3665</v>
      </c>
      <c r="AQ2591" s="72">
        <v>3645</v>
      </c>
      <c r="AR2591" s="72">
        <v>3652</v>
      </c>
      <c r="AS2591" s="72">
        <v>141500</v>
      </c>
      <c r="AT2591" s="72">
        <v>3653</v>
      </c>
      <c r="AU2591" s="72">
        <v>3665</v>
      </c>
      <c r="AV2591" s="72">
        <v>3650</v>
      </c>
      <c r="AW2591" s="72">
        <v>3664</v>
      </c>
      <c r="AX2591" s="72">
        <v>107900</v>
      </c>
      <c r="AY2591" s="72">
        <v>3665</v>
      </c>
      <c r="AZ2591" s="72">
        <v>3670</v>
      </c>
      <c r="BA2591" s="72">
        <v>3661</v>
      </c>
      <c r="BB2591" s="72">
        <v>3670</v>
      </c>
      <c r="BC2591" s="72">
        <v>57300</v>
      </c>
    </row>
    <row r="2592" spans="1:55" s="72" customFormat="1" ht="15">
      <c r="A2592" s="15" t="s">
        <v>18</v>
      </c>
      <c r="B2592" s="30">
        <v>36</v>
      </c>
      <c r="C2592" s="30">
        <v>4246</v>
      </c>
      <c r="D2592" s="10" t="s">
        <v>523</v>
      </c>
      <c r="E2592" s="15" t="s">
        <v>20</v>
      </c>
      <c r="F2592" s="15" t="s">
        <v>1356</v>
      </c>
      <c r="G2592" s="50">
        <v>1936</v>
      </c>
      <c r="H2592" s="50">
        <v>60</v>
      </c>
      <c r="I2592" s="58">
        <v>3.2000000000000001E-2</v>
      </c>
      <c r="J2592" s="50">
        <v>377700</v>
      </c>
      <c r="K2592" s="50">
        <v>1964</v>
      </c>
      <c r="L2592" s="53">
        <v>1910</v>
      </c>
      <c r="M2592" s="63">
        <f t="shared" si="272"/>
        <v>0.51851851851851849</v>
      </c>
      <c r="N2592" s="42" t="str">
        <f>IFERROR(VLOOKUP(C2592, マスタ!$E$2:$G$33, 3, TRUE), "")</f>
        <v>化学・医薬品</v>
      </c>
      <c r="O2592" s="15" t="str">
        <f>IF(F2592 = "", "", TEXT( WORKDAY(TEXT(LEFT(F2592, FIND("(", F2592) - 1), "yyyy/mm/dd"), 1, マスタ!$A$2:$A$106), "yyyymmdd"))</f>
        <v>20171026</v>
      </c>
      <c r="P2592" s="16">
        <v>43034</v>
      </c>
      <c r="Q2592" s="56">
        <v>1950</v>
      </c>
      <c r="R2592" s="56">
        <v>1958</v>
      </c>
      <c r="S2592" s="56">
        <v>1932</v>
      </c>
      <c r="T2592" s="15" t="str">
        <f t="shared" si="273"/>
        <v>無</v>
      </c>
      <c r="U2592" s="15" t="str">
        <f t="shared" si="274"/>
        <v>無</v>
      </c>
      <c r="V2592" s="67">
        <f t="shared" si="275"/>
        <v>7.2314049586776896E-3</v>
      </c>
      <c r="W2592" s="17" t="s">
        <v>967</v>
      </c>
      <c r="X2592" s="46">
        <v>4</v>
      </c>
      <c r="Y2592" s="71">
        <f t="shared" si="276"/>
        <v>2.0661157024793391</v>
      </c>
      <c r="Z2592" s="72">
        <v>1950</v>
      </c>
      <c r="AA2592" s="72">
        <v>1957</v>
      </c>
      <c r="AB2592" s="72">
        <v>1933</v>
      </c>
      <c r="AC2592" s="72">
        <v>1941</v>
      </c>
      <c r="AD2592" s="72">
        <v>18600</v>
      </c>
      <c r="AE2592" s="72">
        <v>1939</v>
      </c>
      <c r="AF2592" s="72">
        <v>1941</v>
      </c>
      <c r="AG2592" s="72">
        <v>1932</v>
      </c>
      <c r="AH2592" s="72">
        <v>1941</v>
      </c>
      <c r="AI2592" s="72">
        <v>2200</v>
      </c>
      <c r="AJ2592" s="72">
        <v>1940</v>
      </c>
      <c r="AK2592" s="72">
        <v>1948</v>
      </c>
      <c r="AL2592" s="72">
        <v>1938</v>
      </c>
      <c r="AM2592" s="72">
        <v>1947</v>
      </c>
      <c r="AN2592" s="72">
        <v>7600</v>
      </c>
      <c r="AO2592" s="72">
        <v>1943</v>
      </c>
      <c r="AP2592" s="72">
        <v>1951</v>
      </c>
      <c r="AQ2592" s="72">
        <v>1941</v>
      </c>
      <c r="AR2592" s="72">
        <v>1947</v>
      </c>
      <c r="AS2592" s="72">
        <v>8400</v>
      </c>
      <c r="AT2592" s="72">
        <v>1949</v>
      </c>
      <c r="AU2592" s="72">
        <v>1954</v>
      </c>
      <c r="AV2592" s="72">
        <v>1949</v>
      </c>
      <c r="AW2592" s="72">
        <v>1954</v>
      </c>
      <c r="AX2592" s="72">
        <v>2500</v>
      </c>
      <c r="AY2592" s="72">
        <v>1955</v>
      </c>
      <c r="AZ2592" s="72">
        <v>1958</v>
      </c>
      <c r="BA2592" s="72">
        <v>1955</v>
      </c>
      <c r="BB2592" s="72">
        <v>1956</v>
      </c>
      <c r="BC2592" s="72">
        <v>6800</v>
      </c>
    </row>
    <row r="2593" spans="1:55" s="72" customFormat="1" ht="15">
      <c r="A2593" s="15" t="s">
        <v>18</v>
      </c>
      <c r="B2593" s="30">
        <v>37</v>
      </c>
      <c r="C2593" s="30">
        <v>1885</v>
      </c>
      <c r="D2593" s="10" t="s">
        <v>1053</v>
      </c>
      <c r="E2593" s="15" t="s">
        <v>20</v>
      </c>
      <c r="F2593" s="15" t="s">
        <v>1356</v>
      </c>
      <c r="G2593" s="50">
        <v>2273</v>
      </c>
      <c r="H2593" s="50">
        <v>69</v>
      </c>
      <c r="I2593" s="58">
        <v>3.1300000000000001E-2</v>
      </c>
      <c r="J2593" s="50">
        <v>633200</v>
      </c>
      <c r="K2593" s="50">
        <v>2275</v>
      </c>
      <c r="L2593" s="53">
        <v>2197</v>
      </c>
      <c r="M2593" s="63">
        <f t="shared" si="272"/>
        <v>2.564102564102564E-2</v>
      </c>
      <c r="N2593" s="42" t="str">
        <f>IFERROR(VLOOKUP(C2593, マスタ!$E$2:$G$33, 3, TRUE), "")</f>
        <v>建設</v>
      </c>
      <c r="O2593" s="15" t="str">
        <f>IF(F2593 = "", "", TEXT( WORKDAY(TEXT(LEFT(F2593, FIND("(", F2593) - 1), "yyyy/mm/dd"), 1, マスタ!$A$2:$A$106), "yyyymmdd"))</f>
        <v>20171026</v>
      </c>
      <c r="P2593" s="16">
        <v>43034</v>
      </c>
      <c r="Q2593" s="56">
        <v>2273</v>
      </c>
      <c r="R2593" s="56">
        <v>2336</v>
      </c>
      <c r="S2593" s="56">
        <v>2265</v>
      </c>
      <c r="T2593" s="15" t="str">
        <f t="shared" si="273"/>
        <v>有</v>
      </c>
      <c r="U2593" s="15" t="str">
        <f t="shared" si="274"/>
        <v>無</v>
      </c>
      <c r="V2593" s="67">
        <f t="shared" si="275"/>
        <v>0</v>
      </c>
      <c r="W2593" s="17" t="s">
        <v>967</v>
      </c>
      <c r="X2593" s="46">
        <v>1</v>
      </c>
      <c r="Y2593" s="71">
        <f t="shared" si="276"/>
        <v>0.43994720633523982</v>
      </c>
      <c r="Z2593" s="72">
        <v>2273</v>
      </c>
      <c r="AA2593" s="72">
        <v>2279</v>
      </c>
      <c r="AB2593" s="72">
        <v>2265</v>
      </c>
      <c r="AC2593" s="72">
        <v>2265</v>
      </c>
      <c r="AD2593" s="72">
        <v>20600</v>
      </c>
      <c r="AE2593" s="72">
        <v>2270</v>
      </c>
      <c r="AF2593" s="72">
        <v>2279</v>
      </c>
      <c r="AG2593" s="72">
        <v>2270</v>
      </c>
      <c r="AH2593" s="72">
        <v>2277</v>
      </c>
      <c r="AI2593" s="72">
        <v>5000</v>
      </c>
      <c r="AJ2593" s="72">
        <v>2277</v>
      </c>
      <c r="AK2593" s="72">
        <v>2278</v>
      </c>
      <c r="AL2593" s="72">
        <v>2270</v>
      </c>
      <c r="AM2593" s="72">
        <v>2273</v>
      </c>
      <c r="AN2593" s="72">
        <v>3200</v>
      </c>
      <c r="AO2593" s="72">
        <v>2271</v>
      </c>
      <c r="AP2593" s="72">
        <v>2274</v>
      </c>
      <c r="AQ2593" s="72">
        <v>2270</v>
      </c>
      <c r="AR2593" s="72">
        <v>2273</v>
      </c>
      <c r="AS2593" s="72">
        <v>8000</v>
      </c>
      <c r="AT2593" s="72">
        <v>2270</v>
      </c>
      <c r="AU2593" s="72">
        <v>2274</v>
      </c>
      <c r="AV2593" s="72">
        <v>2270</v>
      </c>
      <c r="AW2593" s="72">
        <v>2274</v>
      </c>
      <c r="AX2593" s="72">
        <v>4200</v>
      </c>
      <c r="AY2593" s="72">
        <v>2272</v>
      </c>
      <c r="AZ2593" s="72">
        <v>2277</v>
      </c>
      <c r="BA2593" s="72">
        <v>2270</v>
      </c>
      <c r="BB2593" s="72">
        <v>2276</v>
      </c>
      <c r="BC2593" s="72">
        <v>13700</v>
      </c>
    </row>
    <row r="2594" spans="1:55" s="72" customFormat="1" ht="15">
      <c r="A2594" s="15" t="s">
        <v>18</v>
      </c>
      <c r="B2594" s="30">
        <v>39</v>
      </c>
      <c r="C2594" s="30">
        <v>7915</v>
      </c>
      <c r="D2594" s="10" t="s">
        <v>231</v>
      </c>
      <c r="E2594" s="15" t="s">
        <v>20</v>
      </c>
      <c r="F2594" s="15" t="s">
        <v>1356</v>
      </c>
      <c r="G2594" s="50">
        <v>3490</v>
      </c>
      <c r="H2594" s="50">
        <v>105</v>
      </c>
      <c r="I2594" s="58">
        <v>3.1E-2</v>
      </c>
      <c r="J2594" s="50">
        <v>587800</v>
      </c>
      <c r="K2594" s="50">
        <v>3510</v>
      </c>
      <c r="L2594" s="53">
        <v>3360</v>
      </c>
      <c r="M2594" s="63">
        <f t="shared" si="272"/>
        <v>0.13333333333333333</v>
      </c>
      <c r="N2594" s="42" t="str">
        <f>IFERROR(VLOOKUP(C2594, マスタ!$E$2:$G$33, 3, TRUE), "")</f>
        <v>その他製品</v>
      </c>
      <c r="O2594" s="15" t="str">
        <f>IF(F2594 = "", "", TEXT( WORKDAY(TEXT(LEFT(F2594, FIND("(", F2594) - 1), "yyyy/mm/dd"), 1, マスタ!$A$2:$A$106), "yyyymmdd"))</f>
        <v>20171026</v>
      </c>
      <c r="P2594" s="16">
        <v>43034</v>
      </c>
      <c r="Q2594" s="56">
        <v>3545</v>
      </c>
      <c r="R2594" s="56">
        <v>3585</v>
      </c>
      <c r="S2594" s="56">
        <v>3520</v>
      </c>
      <c r="T2594" s="15" t="str">
        <f t="shared" si="273"/>
        <v>有</v>
      </c>
      <c r="U2594" s="15" t="str">
        <f t="shared" si="274"/>
        <v>無</v>
      </c>
      <c r="V2594" s="67">
        <f t="shared" si="275"/>
        <v>1.5759312320916985E-2</v>
      </c>
      <c r="W2594" s="17" t="s">
        <v>967</v>
      </c>
      <c r="X2594" s="46">
        <v>15</v>
      </c>
      <c r="Y2594" s="71">
        <f t="shared" si="276"/>
        <v>4.2979942693409745</v>
      </c>
      <c r="Z2594" s="72">
        <v>3545</v>
      </c>
      <c r="AA2594" s="72">
        <v>3570</v>
      </c>
      <c r="AB2594" s="72">
        <v>3520</v>
      </c>
      <c r="AC2594" s="72">
        <v>3570</v>
      </c>
      <c r="AD2594" s="72">
        <v>41700</v>
      </c>
      <c r="AE2594" s="72">
        <v>3565</v>
      </c>
      <c r="AF2594" s="72">
        <v>3575</v>
      </c>
      <c r="AG2594" s="72">
        <v>3545</v>
      </c>
      <c r="AH2594" s="72">
        <v>3565</v>
      </c>
      <c r="AI2594" s="72">
        <v>17000</v>
      </c>
      <c r="AJ2594" s="72">
        <v>3565</v>
      </c>
      <c r="AK2594" s="72">
        <v>3585</v>
      </c>
      <c r="AL2594" s="72">
        <v>3565</v>
      </c>
      <c r="AM2594" s="72">
        <v>3580</v>
      </c>
      <c r="AN2594" s="72">
        <v>22800</v>
      </c>
      <c r="AO2594" s="72">
        <v>3575</v>
      </c>
      <c r="AP2594" s="72">
        <v>3580</v>
      </c>
      <c r="AQ2594" s="72">
        <v>3550</v>
      </c>
      <c r="AR2594" s="72">
        <v>3550</v>
      </c>
      <c r="AS2594" s="72">
        <v>17100</v>
      </c>
      <c r="AT2594" s="72">
        <v>3555</v>
      </c>
      <c r="AU2594" s="72">
        <v>3560</v>
      </c>
      <c r="AV2594" s="72">
        <v>3550</v>
      </c>
      <c r="AW2594" s="72">
        <v>3560</v>
      </c>
      <c r="AX2594" s="72">
        <v>2800</v>
      </c>
      <c r="AY2594" s="72">
        <v>3560</v>
      </c>
      <c r="AZ2594" s="72">
        <v>3565</v>
      </c>
      <c r="BA2594" s="72">
        <v>3555</v>
      </c>
      <c r="BB2594" s="72">
        <v>3560</v>
      </c>
      <c r="BC2594" s="72">
        <v>5300</v>
      </c>
    </row>
    <row r="2595" spans="1:55" s="72" customFormat="1" ht="15">
      <c r="A2595" s="15" t="s">
        <v>18</v>
      </c>
      <c r="B2595" s="30">
        <v>43</v>
      </c>
      <c r="C2595" s="30">
        <v>7995</v>
      </c>
      <c r="D2595" s="10" t="s">
        <v>47</v>
      </c>
      <c r="E2595" s="15" t="s">
        <v>20</v>
      </c>
      <c r="F2595" s="15" t="s">
        <v>1356</v>
      </c>
      <c r="G2595" s="50">
        <v>2871</v>
      </c>
      <c r="H2595" s="50">
        <v>85</v>
      </c>
      <c r="I2595" s="58">
        <v>3.0499999999999999E-2</v>
      </c>
      <c r="J2595" s="50">
        <v>286500</v>
      </c>
      <c r="K2595" s="50">
        <v>2908</v>
      </c>
      <c r="L2595" s="53">
        <v>2795</v>
      </c>
      <c r="M2595" s="63">
        <f t="shared" si="272"/>
        <v>0.32743362831858408</v>
      </c>
      <c r="N2595" s="42" t="str">
        <f>IFERROR(VLOOKUP(C2595, マスタ!$E$2:$G$33, 3, TRUE), "")</f>
        <v>その他製品</v>
      </c>
      <c r="O2595" s="15" t="str">
        <f>IF(F2595 = "", "", TEXT( WORKDAY(TEXT(LEFT(F2595, FIND("(", F2595) - 1), "yyyy/mm/dd"), 1, マスタ!$A$2:$A$106), "yyyymmdd"))</f>
        <v>20171026</v>
      </c>
      <c r="P2595" s="16">
        <v>43034</v>
      </c>
      <c r="Q2595" s="56">
        <v>2671</v>
      </c>
      <c r="R2595" s="56">
        <v>2738</v>
      </c>
      <c r="S2595" s="56">
        <v>2659</v>
      </c>
      <c r="T2595" s="15" t="str">
        <f t="shared" si="273"/>
        <v>有</v>
      </c>
      <c r="U2595" s="15" t="str">
        <f t="shared" si="274"/>
        <v>無</v>
      </c>
      <c r="V2595" s="67">
        <f t="shared" si="275"/>
        <v>-6.9662138627655912E-2</v>
      </c>
      <c r="W2595" s="17" t="s">
        <v>967</v>
      </c>
      <c r="X2595" s="46">
        <v>9</v>
      </c>
      <c r="Y2595" s="71">
        <f t="shared" si="276"/>
        <v>3.134796238244514</v>
      </c>
      <c r="AD2595" s="72">
        <v>0</v>
      </c>
      <c r="AI2595" s="72">
        <v>0</v>
      </c>
      <c r="AJ2595" s="72">
        <v>2671</v>
      </c>
      <c r="AK2595" s="72">
        <v>2705</v>
      </c>
      <c r="AL2595" s="72">
        <v>2666</v>
      </c>
      <c r="AM2595" s="72">
        <v>2698</v>
      </c>
      <c r="AN2595" s="72">
        <v>76800</v>
      </c>
      <c r="AO2595" s="72">
        <v>2699</v>
      </c>
      <c r="AP2595" s="72">
        <v>2700</v>
      </c>
      <c r="AQ2595" s="72">
        <v>2662</v>
      </c>
      <c r="AR2595" s="72">
        <v>2672</v>
      </c>
      <c r="AS2595" s="72">
        <v>36700</v>
      </c>
      <c r="AT2595" s="72">
        <v>2675</v>
      </c>
      <c r="AU2595" s="72">
        <v>2694</v>
      </c>
      <c r="AV2595" s="72">
        <v>2672</v>
      </c>
      <c r="AW2595" s="72">
        <v>2680</v>
      </c>
      <c r="AX2595" s="72">
        <v>26300</v>
      </c>
      <c r="AY2595" s="72">
        <v>2682</v>
      </c>
      <c r="AZ2595" s="72">
        <v>2700</v>
      </c>
      <c r="BA2595" s="72">
        <v>2675</v>
      </c>
      <c r="BB2595" s="72">
        <v>2688</v>
      </c>
      <c r="BC2595" s="72">
        <v>27200</v>
      </c>
    </row>
    <row r="2596" spans="1:55" s="72" customFormat="1" ht="15">
      <c r="A2596" s="15" t="s">
        <v>18</v>
      </c>
      <c r="B2596" s="30">
        <v>45</v>
      </c>
      <c r="C2596" s="30">
        <v>5218</v>
      </c>
      <c r="D2596" s="10" t="s">
        <v>251</v>
      </c>
      <c r="E2596" s="15" t="s">
        <v>20</v>
      </c>
      <c r="F2596" s="15" t="s">
        <v>1356</v>
      </c>
      <c r="G2596" s="50">
        <v>2115</v>
      </c>
      <c r="H2596" s="50">
        <v>58</v>
      </c>
      <c r="I2596" s="58">
        <v>2.8199999999999999E-2</v>
      </c>
      <c r="J2596" s="50">
        <v>1216500</v>
      </c>
      <c r="K2596" s="50">
        <v>2195</v>
      </c>
      <c r="L2596" s="53">
        <v>2082</v>
      </c>
      <c r="M2596" s="63">
        <f t="shared" si="272"/>
        <v>0.70796460176991149</v>
      </c>
      <c r="N2596" s="42" t="str">
        <f>IFERROR(VLOOKUP(C2596, マスタ!$E$2:$G$33, 3, TRUE), "")</f>
        <v>窯業</v>
      </c>
      <c r="O2596" s="15" t="str">
        <f>IF(F2596 = "", "", TEXT( WORKDAY(TEXT(LEFT(F2596, FIND("(", F2596) - 1), "yyyy/mm/dd"), 1, マスタ!$A$2:$A$106), "yyyymmdd"))</f>
        <v>20171026</v>
      </c>
      <c r="P2596" s="16">
        <v>43034</v>
      </c>
      <c r="Q2596" s="56">
        <v>2150</v>
      </c>
      <c r="R2596" s="56">
        <v>2333</v>
      </c>
      <c r="S2596" s="56">
        <v>2124</v>
      </c>
      <c r="T2596" s="15" t="str">
        <f t="shared" si="273"/>
        <v>有</v>
      </c>
      <c r="U2596" s="15" t="str">
        <f t="shared" si="274"/>
        <v>有</v>
      </c>
      <c r="V2596" s="67">
        <f t="shared" si="275"/>
        <v>1.6548463356973908E-2</v>
      </c>
      <c r="W2596" s="17" t="s">
        <v>966</v>
      </c>
      <c r="X2596" s="46">
        <v>-21</v>
      </c>
      <c r="Y2596" s="71">
        <f t="shared" si="276"/>
        <v>-9.9290780141843982</v>
      </c>
      <c r="Z2596" s="72">
        <v>2150</v>
      </c>
      <c r="AA2596" s="72">
        <v>2151</v>
      </c>
      <c r="AB2596" s="72">
        <v>2124</v>
      </c>
      <c r="AC2596" s="72">
        <v>2137</v>
      </c>
      <c r="AD2596" s="72">
        <v>73000</v>
      </c>
      <c r="AE2596" s="72">
        <v>2140</v>
      </c>
      <c r="AF2596" s="72">
        <v>2170</v>
      </c>
      <c r="AG2596" s="72">
        <v>2136</v>
      </c>
      <c r="AH2596" s="72">
        <v>2170</v>
      </c>
      <c r="AI2596" s="72">
        <v>41800</v>
      </c>
      <c r="AJ2596" s="72">
        <v>2172</v>
      </c>
      <c r="AK2596" s="72">
        <v>2187</v>
      </c>
      <c r="AL2596" s="72">
        <v>2164</v>
      </c>
      <c r="AM2596" s="72">
        <v>2181</v>
      </c>
      <c r="AN2596" s="72">
        <v>40300</v>
      </c>
      <c r="AO2596" s="72">
        <v>2185</v>
      </c>
      <c r="AP2596" s="72">
        <v>2210</v>
      </c>
      <c r="AQ2596" s="72">
        <v>2181</v>
      </c>
      <c r="AR2596" s="72">
        <v>2195</v>
      </c>
      <c r="AS2596" s="72">
        <v>123100</v>
      </c>
      <c r="AT2596" s="72">
        <v>2195</v>
      </c>
      <c r="AU2596" s="72">
        <v>2199</v>
      </c>
      <c r="AV2596" s="72">
        <v>2181</v>
      </c>
      <c r="AW2596" s="72">
        <v>2183</v>
      </c>
      <c r="AX2596" s="72">
        <v>35700</v>
      </c>
      <c r="AY2596" s="72">
        <v>2184</v>
      </c>
      <c r="AZ2596" s="72">
        <v>2203</v>
      </c>
      <c r="BA2596" s="72">
        <v>2171</v>
      </c>
      <c r="BB2596" s="72">
        <v>2195</v>
      </c>
      <c r="BC2596" s="72">
        <v>52900</v>
      </c>
    </row>
    <row r="2597" spans="1:55" s="72" customFormat="1" ht="15">
      <c r="A2597" s="15" t="s">
        <v>18</v>
      </c>
      <c r="B2597" s="30">
        <v>46</v>
      </c>
      <c r="C2597" s="30">
        <v>6794</v>
      </c>
      <c r="D2597" s="10" t="s">
        <v>394</v>
      </c>
      <c r="E2597" s="15" t="s">
        <v>20</v>
      </c>
      <c r="F2597" s="15" t="s">
        <v>1356</v>
      </c>
      <c r="G2597" s="50">
        <v>2493</v>
      </c>
      <c r="H2597" s="50">
        <v>68</v>
      </c>
      <c r="I2597" s="58">
        <v>2.8000000000000001E-2</v>
      </c>
      <c r="J2597" s="50">
        <v>314000</v>
      </c>
      <c r="K2597" s="50">
        <v>2519</v>
      </c>
      <c r="L2597" s="53">
        <v>2440</v>
      </c>
      <c r="M2597" s="63">
        <f t="shared" si="272"/>
        <v>0.32911392405063289</v>
      </c>
      <c r="N2597" s="42" t="str">
        <f>IFERROR(VLOOKUP(C2597, マスタ!$E$2:$G$33, 3, TRUE), "")</f>
        <v>電気</v>
      </c>
      <c r="O2597" s="15" t="str">
        <f>IF(F2597 = "", "", TEXT( WORKDAY(TEXT(LEFT(F2597, FIND("(", F2597) - 1), "yyyy/mm/dd"), 1, マスタ!$A$2:$A$106), "yyyymmdd"))</f>
        <v>20171026</v>
      </c>
      <c r="P2597" s="16">
        <v>43034</v>
      </c>
      <c r="Q2597" s="56">
        <v>2501</v>
      </c>
      <c r="R2597" s="56">
        <v>2528</v>
      </c>
      <c r="S2597" s="56">
        <v>2477</v>
      </c>
      <c r="T2597" s="15" t="str">
        <f t="shared" si="273"/>
        <v>有</v>
      </c>
      <c r="U2597" s="15" t="str">
        <f t="shared" si="274"/>
        <v>有</v>
      </c>
      <c r="V2597" s="67">
        <f t="shared" si="275"/>
        <v>3.2089851584435891E-3</v>
      </c>
      <c r="W2597" s="17" t="s">
        <v>966</v>
      </c>
      <c r="X2597" s="46">
        <v>-24</v>
      </c>
      <c r="Y2597" s="71">
        <f t="shared" si="276"/>
        <v>-9.6269554753309272</v>
      </c>
      <c r="Z2597" s="72">
        <v>2501</v>
      </c>
      <c r="AA2597" s="72">
        <v>2503</v>
      </c>
      <c r="AB2597" s="72">
        <v>2477</v>
      </c>
      <c r="AC2597" s="72">
        <v>2485</v>
      </c>
      <c r="AD2597" s="72">
        <v>17700</v>
      </c>
      <c r="AE2597" s="72">
        <v>2486</v>
      </c>
      <c r="AF2597" s="72">
        <v>2501</v>
      </c>
      <c r="AG2597" s="72">
        <v>2486</v>
      </c>
      <c r="AH2597" s="72">
        <v>2493</v>
      </c>
      <c r="AI2597" s="72">
        <v>3800</v>
      </c>
      <c r="AJ2597" s="72">
        <v>2496</v>
      </c>
      <c r="AK2597" s="72">
        <v>2508</v>
      </c>
      <c r="AL2597" s="72">
        <v>2496</v>
      </c>
      <c r="AM2597" s="72">
        <v>2508</v>
      </c>
      <c r="AN2597" s="72">
        <v>2200</v>
      </c>
      <c r="AO2597" s="72">
        <v>2507</v>
      </c>
      <c r="AP2597" s="72">
        <v>2507</v>
      </c>
      <c r="AQ2597" s="72">
        <v>2499</v>
      </c>
      <c r="AR2597" s="72">
        <v>2500</v>
      </c>
      <c r="AS2597" s="72">
        <v>3000</v>
      </c>
      <c r="AT2597" s="72">
        <v>2499</v>
      </c>
      <c r="AU2597" s="72">
        <v>2499</v>
      </c>
      <c r="AV2597" s="72">
        <v>2494</v>
      </c>
      <c r="AW2597" s="72">
        <v>2498</v>
      </c>
      <c r="AX2597" s="72">
        <v>1700</v>
      </c>
      <c r="AY2597" s="72">
        <v>2496</v>
      </c>
      <c r="AZ2597" s="72">
        <v>2502</v>
      </c>
      <c r="BA2597" s="72">
        <v>2494</v>
      </c>
      <c r="BB2597" s="72">
        <v>2502</v>
      </c>
      <c r="BC2597" s="72">
        <v>5400</v>
      </c>
    </row>
    <row r="2598" spans="1:55" s="72" customFormat="1" ht="15">
      <c r="A2598" s="15" t="s">
        <v>18</v>
      </c>
      <c r="B2598" s="30">
        <v>47</v>
      </c>
      <c r="C2598" s="30">
        <v>6258</v>
      </c>
      <c r="D2598" s="10" t="s">
        <v>126</v>
      </c>
      <c r="E2598" s="15" t="s">
        <v>20</v>
      </c>
      <c r="F2598" s="15" t="s">
        <v>1356</v>
      </c>
      <c r="G2598" s="50">
        <v>12200</v>
      </c>
      <c r="H2598" s="50">
        <v>330</v>
      </c>
      <c r="I2598" s="58">
        <v>2.7799999999999998E-2</v>
      </c>
      <c r="J2598" s="50">
        <v>496500</v>
      </c>
      <c r="K2598" s="50">
        <v>12420</v>
      </c>
      <c r="L2598" s="53">
        <v>11900</v>
      </c>
      <c r="M2598" s="63">
        <f t="shared" si="272"/>
        <v>0.42307692307692307</v>
      </c>
      <c r="N2598" s="42" t="str">
        <f>IFERROR(VLOOKUP(C2598, マスタ!$E$2:$G$33, 3, TRUE), "")</f>
        <v>機械</v>
      </c>
      <c r="O2598" s="15" t="str">
        <f>IF(F2598 = "", "", TEXT( WORKDAY(TEXT(LEFT(F2598, FIND("(", F2598) - 1), "yyyy/mm/dd"), 1, マスタ!$A$2:$A$106), "yyyymmdd"))</f>
        <v>20171026</v>
      </c>
      <c r="P2598" s="16">
        <v>43034</v>
      </c>
      <c r="Q2598" s="56">
        <v>12200</v>
      </c>
      <c r="R2598" s="56">
        <v>12700</v>
      </c>
      <c r="S2598" s="56">
        <v>12160</v>
      </c>
      <c r="T2598" s="15" t="str">
        <f t="shared" si="273"/>
        <v>有</v>
      </c>
      <c r="U2598" s="15" t="str">
        <f t="shared" si="274"/>
        <v>無</v>
      </c>
      <c r="V2598" s="67">
        <f t="shared" si="275"/>
        <v>0</v>
      </c>
      <c r="W2598" s="17" t="s">
        <v>967</v>
      </c>
      <c r="X2598" s="46">
        <v>120</v>
      </c>
      <c r="Y2598" s="71">
        <f t="shared" si="276"/>
        <v>9.8360655737704921</v>
      </c>
      <c r="Z2598" s="72">
        <v>12200</v>
      </c>
      <c r="AA2598" s="72">
        <v>12240</v>
      </c>
      <c r="AB2598" s="72">
        <v>12160</v>
      </c>
      <c r="AC2598" s="72">
        <v>12220</v>
      </c>
      <c r="AD2598" s="72">
        <v>14900</v>
      </c>
      <c r="AE2598" s="72">
        <v>12240</v>
      </c>
      <c r="AF2598" s="72">
        <v>12340</v>
      </c>
      <c r="AG2598" s="72">
        <v>12240</v>
      </c>
      <c r="AH2598" s="72">
        <v>12340</v>
      </c>
      <c r="AI2598" s="72">
        <v>8300</v>
      </c>
      <c r="AJ2598" s="72">
        <v>12340</v>
      </c>
      <c r="AK2598" s="72">
        <v>12370</v>
      </c>
      <c r="AL2598" s="72">
        <v>12290</v>
      </c>
      <c r="AM2598" s="72">
        <v>12360</v>
      </c>
      <c r="AN2598" s="72">
        <v>8200</v>
      </c>
      <c r="AO2598" s="72">
        <v>12370</v>
      </c>
      <c r="AP2598" s="72">
        <v>12380</v>
      </c>
      <c r="AQ2598" s="72">
        <v>12340</v>
      </c>
      <c r="AR2598" s="72">
        <v>12360</v>
      </c>
      <c r="AS2598" s="72">
        <v>4600</v>
      </c>
      <c r="AT2598" s="72">
        <v>12370</v>
      </c>
      <c r="AU2598" s="72">
        <v>12370</v>
      </c>
      <c r="AV2598" s="72">
        <v>12310</v>
      </c>
      <c r="AW2598" s="72">
        <v>12320</v>
      </c>
      <c r="AX2598" s="72">
        <v>3800</v>
      </c>
      <c r="AY2598" s="72">
        <v>12320</v>
      </c>
      <c r="AZ2598" s="72">
        <v>12350</v>
      </c>
      <c r="BA2598" s="72">
        <v>12310</v>
      </c>
      <c r="BB2598" s="72">
        <v>12330</v>
      </c>
      <c r="BC2598" s="72">
        <v>3400</v>
      </c>
    </row>
    <row r="2599" spans="1:55" s="72" customFormat="1" ht="27">
      <c r="A2599" s="15" t="s">
        <v>18</v>
      </c>
      <c r="B2599" s="30">
        <v>48</v>
      </c>
      <c r="C2599" s="30">
        <v>6807</v>
      </c>
      <c r="D2599" s="10" t="s">
        <v>338</v>
      </c>
      <c r="E2599" s="15" t="s">
        <v>20</v>
      </c>
      <c r="F2599" s="15" t="s">
        <v>1356</v>
      </c>
      <c r="G2599" s="50">
        <v>1871</v>
      </c>
      <c r="H2599" s="50">
        <v>50</v>
      </c>
      <c r="I2599" s="58">
        <v>2.75E-2</v>
      </c>
      <c r="J2599" s="50">
        <v>1718000</v>
      </c>
      <c r="K2599" s="50">
        <v>1884</v>
      </c>
      <c r="L2599" s="53">
        <v>1841</v>
      </c>
      <c r="M2599" s="63">
        <f t="shared" si="272"/>
        <v>0.30232558139534882</v>
      </c>
      <c r="N2599" s="42" t="str">
        <f>IFERROR(VLOOKUP(C2599, マスタ!$E$2:$G$33, 3, TRUE), "")</f>
        <v>電気</v>
      </c>
      <c r="O2599" s="15" t="str">
        <f>IF(F2599 = "", "", TEXT( WORKDAY(TEXT(LEFT(F2599, FIND("(", F2599) - 1), "yyyy/mm/dd"), 1, マスタ!$A$2:$A$106), "yyyymmdd"))</f>
        <v>20171026</v>
      </c>
      <c r="P2599" s="16">
        <v>43034</v>
      </c>
      <c r="Q2599" s="56">
        <v>1870</v>
      </c>
      <c r="R2599" s="56">
        <v>1954</v>
      </c>
      <c r="S2599" s="56">
        <v>1822</v>
      </c>
      <c r="T2599" s="15" t="str">
        <f t="shared" si="273"/>
        <v>有</v>
      </c>
      <c r="U2599" s="15" t="str">
        <f t="shared" si="274"/>
        <v>有</v>
      </c>
      <c r="V2599" s="67">
        <f t="shared" si="275"/>
        <v>-5.3447354355962151E-4</v>
      </c>
      <c r="W2599" s="17" t="s">
        <v>966</v>
      </c>
      <c r="X2599" s="46">
        <v>-18</v>
      </c>
      <c r="Y2599" s="71">
        <f t="shared" si="276"/>
        <v>-9.620523784072688</v>
      </c>
      <c r="Z2599" s="72">
        <v>1870</v>
      </c>
      <c r="AA2599" s="72">
        <v>1870</v>
      </c>
      <c r="AB2599" s="72">
        <v>1830</v>
      </c>
      <c r="AC2599" s="72">
        <v>1834</v>
      </c>
      <c r="AD2599" s="72">
        <v>290000</v>
      </c>
      <c r="AE2599" s="72">
        <v>1835</v>
      </c>
      <c r="AF2599" s="72">
        <v>1846</v>
      </c>
      <c r="AG2599" s="72">
        <v>1822</v>
      </c>
      <c r="AH2599" s="72">
        <v>1840</v>
      </c>
      <c r="AI2599" s="72">
        <v>114000</v>
      </c>
      <c r="AJ2599" s="72">
        <v>1836</v>
      </c>
      <c r="AK2599" s="72">
        <v>1849</v>
      </c>
      <c r="AL2599" s="72">
        <v>1834</v>
      </c>
      <c r="AM2599" s="72">
        <v>1849</v>
      </c>
      <c r="AN2599" s="72">
        <v>86000</v>
      </c>
      <c r="AO2599" s="72">
        <v>1850</v>
      </c>
      <c r="AP2599" s="72">
        <v>1867</v>
      </c>
      <c r="AQ2599" s="72">
        <v>1850</v>
      </c>
      <c r="AR2599" s="72">
        <v>1865</v>
      </c>
      <c r="AS2599" s="72">
        <v>90000</v>
      </c>
      <c r="AT2599" s="72">
        <v>1866</v>
      </c>
      <c r="AU2599" s="72">
        <v>1879</v>
      </c>
      <c r="AV2599" s="72">
        <v>1865</v>
      </c>
      <c r="AW2599" s="72">
        <v>1879</v>
      </c>
      <c r="AX2599" s="72">
        <v>67000</v>
      </c>
      <c r="AY2599" s="72">
        <v>1876</v>
      </c>
      <c r="AZ2599" s="72">
        <v>1879</v>
      </c>
      <c r="BA2599" s="72">
        <v>1861</v>
      </c>
      <c r="BB2599" s="72">
        <v>1875</v>
      </c>
      <c r="BC2599" s="72">
        <v>43000</v>
      </c>
    </row>
    <row r="2600" spans="1:55" s="72" customFormat="1" ht="15">
      <c r="A2600" s="15" t="s">
        <v>18</v>
      </c>
      <c r="B2600" s="30">
        <v>49</v>
      </c>
      <c r="C2600" s="30">
        <v>4722</v>
      </c>
      <c r="D2600" s="10" t="s">
        <v>1196</v>
      </c>
      <c r="E2600" s="15" t="s">
        <v>20</v>
      </c>
      <c r="F2600" s="15" t="s">
        <v>1356</v>
      </c>
      <c r="G2600" s="50">
        <v>1028</v>
      </c>
      <c r="H2600" s="50">
        <v>27</v>
      </c>
      <c r="I2600" s="58">
        <v>2.7E-2</v>
      </c>
      <c r="J2600" s="50">
        <v>110000</v>
      </c>
      <c r="K2600" s="50">
        <v>1043</v>
      </c>
      <c r="L2600" s="53">
        <v>1003</v>
      </c>
      <c r="M2600" s="63">
        <f t="shared" si="272"/>
        <v>0.375</v>
      </c>
      <c r="N2600" s="42" t="str">
        <f>IFERROR(VLOOKUP(C2600, マスタ!$E$2:$G$33, 3, TRUE), "")</f>
        <v>化学・医薬品</v>
      </c>
      <c r="O2600" s="15" t="str">
        <f>IF(F2600 = "", "", TEXT( WORKDAY(TEXT(LEFT(F2600, FIND("(", F2600) - 1), "yyyy/mm/dd"), 1, マスタ!$A$2:$A$106), "yyyymmdd"))</f>
        <v>20171026</v>
      </c>
      <c r="P2600" s="16">
        <v>43034</v>
      </c>
      <c r="Q2600" s="56">
        <v>1028</v>
      </c>
      <c r="R2600" s="56">
        <v>1055</v>
      </c>
      <c r="S2600" s="56">
        <v>1024</v>
      </c>
      <c r="T2600" s="15" t="str">
        <f t="shared" si="273"/>
        <v>有</v>
      </c>
      <c r="U2600" s="15" t="str">
        <f t="shared" si="274"/>
        <v>無</v>
      </c>
      <c r="V2600" s="67">
        <f t="shared" si="275"/>
        <v>0</v>
      </c>
      <c r="W2600" s="17" t="s">
        <v>967</v>
      </c>
      <c r="X2600" s="46">
        <v>11</v>
      </c>
      <c r="Y2600" s="71">
        <f t="shared" si="276"/>
        <v>10.700389105058365</v>
      </c>
      <c r="Z2600" s="72">
        <v>1028</v>
      </c>
      <c r="AA2600" s="72">
        <v>1032</v>
      </c>
      <c r="AB2600" s="72">
        <v>1024</v>
      </c>
      <c r="AC2600" s="72">
        <v>1032</v>
      </c>
      <c r="AD2600" s="72">
        <v>5200</v>
      </c>
      <c r="AE2600" s="72">
        <v>1031</v>
      </c>
      <c r="AF2600" s="72">
        <v>1032</v>
      </c>
      <c r="AG2600" s="72">
        <v>1030</v>
      </c>
      <c r="AH2600" s="72">
        <v>1030</v>
      </c>
      <c r="AI2600" s="72">
        <v>800</v>
      </c>
      <c r="AJ2600" s="72">
        <v>1032</v>
      </c>
      <c r="AK2600" s="72">
        <v>1036</v>
      </c>
      <c r="AL2600" s="72">
        <v>1032</v>
      </c>
      <c r="AM2600" s="72">
        <v>1036</v>
      </c>
      <c r="AN2600" s="72">
        <v>2000</v>
      </c>
      <c r="AO2600" s="72">
        <v>1036</v>
      </c>
      <c r="AP2600" s="72">
        <v>1036</v>
      </c>
      <c r="AQ2600" s="72">
        <v>1036</v>
      </c>
      <c r="AR2600" s="72">
        <v>1036</v>
      </c>
      <c r="AS2600" s="72">
        <v>300</v>
      </c>
      <c r="AT2600" s="72">
        <v>1039</v>
      </c>
      <c r="AU2600" s="72">
        <v>1039</v>
      </c>
      <c r="AV2600" s="72">
        <v>1039</v>
      </c>
      <c r="AW2600" s="72">
        <v>1039</v>
      </c>
      <c r="AX2600" s="72">
        <v>200</v>
      </c>
      <c r="AY2600" s="72">
        <v>1038</v>
      </c>
      <c r="AZ2600" s="72">
        <v>1038</v>
      </c>
      <c r="BA2600" s="72">
        <v>1035</v>
      </c>
      <c r="BB2600" s="72">
        <v>1035</v>
      </c>
      <c r="BC2600" s="72">
        <v>1300</v>
      </c>
    </row>
    <row r="2601" spans="1:55" s="72" customFormat="1" ht="15">
      <c r="A2601" s="15" t="s">
        <v>18</v>
      </c>
      <c r="B2601" s="30">
        <v>50</v>
      </c>
      <c r="C2601" s="30">
        <v>6197</v>
      </c>
      <c r="D2601" s="10" t="s">
        <v>319</v>
      </c>
      <c r="E2601" s="15" t="s">
        <v>20</v>
      </c>
      <c r="F2601" s="15" t="s">
        <v>1356</v>
      </c>
      <c r="G2601" s="50">
        <v>2287</v>
      </c>
      <c r="H2601" s="50">
        <v>60</v>
      </c>
      <c r="I2601" s="58">
        <v>2.69E-2</v>
      </c>
      <c r="J2601" s="50">
        <v>232000</v>
      </c>
      <c r="K2601" s="50">
        <v>2335</v>
      </c>
      <c r="L2601" s="53">
        <v>2242</v>
      </c>
      <c r="M2601" s="63">
        <f t="shared" si="272"/>
        <v>0.5161290322580645</v>
      </c>
      <c r="N2601" s="42" t="str">
        <f>IFERROR(VLOOKUP(C2601, マスタ!$E$2:$G$33, 3, TRUE), "")</f>
        <v>機械</v>
      </c>
      <c r="O2601" s="15" t="str">
        <f>IF(F2601 = "", "", TEXT( WORKDAY(TEXT(LEFT(F2601, FIND("(", F2601) - 1), "yyyy/mm/dd"), 1, マスタ!$A$2:$A$106), "yyyymmdd"))</f>
        <v>20171026</v>
      </c>
      <c r="P2601" s="16">
        <v>43034</v>
      </c>
      <c r="Q2601" s="56">
        <v>2300</v>
      </c>
      <c r="R2601" s="56">
        <v>2349</v>
      </c>
      <c r="S2601" s="56">
        <v>2300</v>
      </c>
      <c r="T2601" s="15" t="str">
        <f t="shared" si="273"/>
        <v>有</v>
      </c>
      <c r="U2601" s="15" t="str">
        <f t="shared" si="274"/>
        <v>無</v>
      </c>
      <c r="V2601" s="67">
        <f t="shared" si="275"/>
        <v>5.6843025797987945E-3</v>
      </c>
      <c r="W2601" s="17" t="s">
        <v>968</v>
      </c>
      <c r="X2601" s="46">
        <v>45</v>
      </c>
      <c r="Y2601" s="71">
        <f t="shared" si="276"/>
        <v>19.676432006996063</v>
      </c>
      <c r="Z2601" s="72">
        <v>2300</v>
      </c>
      <c r="AA2601" s="72">
        <v>2316</v>
      </c>
      <c r="AB2601" s="72">
        <v>2300</v>
      </c>
      <c r="AC2601" s="72">
        <v>2307</v>
      </c>
      <c r="AD2601" s="72">
        <v>13100</v>
      </c>
      <c r="AE2601" s="72">
        <v>2307</v>
      </c>
      <c r="AF2601" s="72">
        <v>2349</v>
      </c>
      <c r="AG2601" s="72">
        <v>2307</v>
      </c>
      <c r="AH2601" s="72">
        <v>2340</v>
      </c>
      <c r="AI2601" s="72">
        <v>16900</v>
      </c>
      <c r="AJ2601" s="72">
        <v>2338</v>
      </c>
      <c r="AK2601" s="72">
        <v>2338</v>
      </c>
      <c r="AL2601" s="72">
        <v>2326</v>
      </c>
      <c r="AM2601" s="72">
        <v>2326</v>
      </c>
      <c r="AN2601" s="72">
        <v>5200</v>
      </c>
      <c r="AO2601" s="72">
        <v>2327</v>
      </c>
      <c r="AP2601" s="72">
        <v>2342</v>
      </c>
      <c r="AQ2601" s="72">
        <v>2327</v>
      </c>
      <c r="AR2601" s="72">
        <v>2340</v>
      </c>
      <c r="AS2601" s="72">
        <v>5900</v>
      </c>
      <c r="AT2601" s="72">
        <v>2343</v>
      </c>
      <c r="AU2601" s="72">
        <v>2346</v>
      </c>
      <c r="AV2601" s="72">
        <v>2336</v>
      </c>
      <c r="AW2601" s="72">
        <v>2342</v>
      </c>
      <c r="AX2601" s="72">
        <v>3200</v>
      </c>
      <c r="AY2601" s="72">
        <v>2344</v>
      </c>
      <c r="AZ2601" s="72">
        <v>2349</v>
      </c>
      <c r="BA2601" s="72">
        <v>2332</v>
      </c>
      <c r="BB2601" s="72">
        <v>2332</v>
      </c>
      <c r="BC2601" s="72">
        <v>8300</v>
      </c>
    </row>
    <row r="2602" spans="1:55" s="72" customFormat="1" ht="15">
      <c r="A2602" s="15" t="s">
        <v>18</v>
      </c>
      <c r="B2602" s="30">
        <v>1</v>
      </c>
      <c r="C2602" s="30">
        <v>7214</v>
      </c>
      <c r="D2602" s="10" t="s">
        <v>429</v>
      </c>
      <c r="E2602" s="15" t="s">
        <v>20</v>
      </c>
      <c r="F2602" s="15" t="s">
        <v>1353</v>
      </c>
      <c r="G2602" s="50">
        <v>1944</v>
      </c>
      <c r="H2602" s="50">
        <v>400</v>
      </c>
      <c r="I2602" s="58">
        <v>0.2591</v>
      </c>
      <c r="J2602" s="50">
        <v>48300</v>
      </c>
      <c r="K2602" s="50">
        <v>1944</v>
      </c>
      <c r="L2602" s="53">
        <v>1944</v>
      </c>
      <c r="M2602" s="63" t="str">
        <f t="shared" si="272"/>
        <v/>
      </c>
      <c r="N2602" s="42" t="str">
        <f>IFERROR(VLOOKUP(C2602, マスタ!$E$2:$G$33, 3, TRUE), "")</f>
        <v>輸送用機械</v>
      </c>
      <c r="O2602" s="15" t="str">
        <f>IF(F2602 = "", "", TEXT( WORKDAY(TEXT(LEFT(F2602, FIND("(", F2602) - 1), "yyyy/mm/dd"), 1, マスタ!$A$2:$A$106), "yyyymmdd"))</f>
        <v>20171027</v>
      </c>
      <c r="P2602" s="16">
        <v>43035</v>
      </c>
      <c r="Q2602" s="56">
        <v>1900</v>
      </c>
      <c r="R2602" s="56">
        <v>2034</v>
      </c>
      <c r="S2602" s="56">
        <v>1850</v>
      </c>
      <c r="T2602" s="15" t="str">
        <f t="shared" si="273"/>
        <v>有</v>
      </c>
      <c r="U2602" s="15" t="str">
        <f t="shared" si="274"/>
        <v>有</v>
      </c>
      <c r="V2602" s="67">
        <f t="shared" si="275"/>
        <v>-2.2633744855967031E-2</v>
      </c>
      <c r="W2602" s="17" t="s">
        <v>966</v>
      </c>
      <c r="X2602" s="46">
        <v>-19</v>
      </c>
      <c r="Y2602" s="71">
        <f t="shared" si="276"/>
        <v>-9.7736625514403297</v>
      </c>
      <c r="Z2602" s="72">
        <v>1900</v>
      </c>
      <c r="AA2602" s="72">
        <v>1904</v>
      </c>
      <c r="AB2602" s="72">
        <v>1852</v>
      </c>
      <c r="AC2602" s="72">
        <v>1860</v>
      </c>
      <c r="AD2602" s="72">
        <v>73300</v>
      </c>
      <c r="AE2602" s="72">
        <v>1860</v>
      </c>
      <c r="AF2602" s="72">
        <v>1870</v>
      </c>
      <c r="AG2602" s="72">
        <v>1850</v>
      </c>
      <c r="AH2602" s="72">
        <v>1860</v>
      </c>
      <c r="AI2602" s="72">
        <v>15800</v>
      </c>
      <c r="AJ2602" s="72">
        <v>1851</v>
      </c>
      <c r="AK2602" s="72">
        <v>1904</v>
      </c>
      <c r="AL2602" s="72">
        <v>1851</v>
      </c>
      <c r="AM2602" s="72">
        <v>1875</v>
      </c>
      <c r="AN2602" s="72">
        <v>24400</v>
      </c>
      <c r="AO2602" s="72">
        <v>1867</v>
      </c>
      <c r="AP2602" s="72">
        <v>1881</v>
      </c>
      <c r="AQ2602" s="72">
        <v>1864</v>
      </c>
      <c r="AR2602" s="72">
        <v>1877</v>
      </c>
      <c r="AS2602" s="72">
        <v>5500</v>
      </c>
      <c r="AT2602" s="72">
        <v>1877</v>
      </c>
      <c r="AU2602" s="72">
        <v>1884</v>
      </c>
      <c r="AV2602" s="72">
        <v>1851</v>
      </c>
      <c r="AW2602" s="72">
        <v>1862</v>
      </c>
      <c r="AX2602" s="72">
        <v>14700</v>
      </c>
      <c r="AY2602" s="72">
        <v>1860</v>
      </c>
      <c r="AZ2602" s="72">
        <v>1879</v>
      </c>
      <c r="BA2602" s="72">
        <v>1860</v>
      </c>
      <c r="BB2602" s="72">
        <v>1879</v>
      </c>
      <c r="BC2602" s="72">
        <v>3900</v>
      </c>
    </row>
    <row r="2603" spans="1:55" s="72" customFormat="1" ht="15">
      <c r="A2603" s="15" t="s">
        <v>18</v>
      </c>
      <c r="B2603" s="30">
        <v>3</v>
      </c>
      <c r="C2603" s="30">
        <v>3938</v>
      </c>
      <c r="D2603" s="10" t="s">
        <v>420</v>
      </c>
      <c r="E2603" s="15" t="s">
        <v>20</v>
      </c>
      <c r="F2603" s="15" t="s">
        <v>1353</v>
      </c>
      <c r="G2603" s="50">
        <v>4885</v>
      </c>
      <c r="H2603" s="50">
        <v>700</v>
      </c>
      <c r="I2603" s="58">
        <v>0.1673</v>
      </c>
      <c r="J2603" s="50">
        <v>4741700</v>
      </c>
      <c r="K2603" s="50">
        <v>4885</v>
      </c>
      <c r="L2603" s="53">
        <v>4600</v>
      </c>
      <c r="M2603" s="63">
        <f t="shared" si="272"/>
        <v>0</v>
      </c>
      <c r="N2603" s="42" t="str">
        <f>IFERROR(VLOOKUP(C2603, マスタ!$E$2:$G$33, 3, TRUE), "")</f>
        <v>パルプ・紙</v>
      </c>
      <c r="O2603" s="15" t="str">
        <f>IF(F2603 = "", "", TEXT( WORKDAY(TEXT(LEFT(F2603, FIND("(", F2603) - 1), "yyyy/mm/dd"), 1, マスタ!$A$2:$A$106), "yyyymmdd"))</f>
        <v>20171027</v>
      </c>
      <c r="P2603" s="16">
        <v>43035</v>
      </c>
      <c r="Q2603" s="56">
        <v>4855</v>
      </c>
      <c r="R2603" s="56">
        <v>4950</v>
      </c>
      <c r="S2603" s="56">
        <v>4725</v>
      </c>
      <c r="T2603" s="15" t="str">
        <f t="shared" si="273"/>
        <v>有</v>
      </c>
      <c r="U2603" s="15" t="str">
        <f t="shared" si="274"/>
        <v>有</v>
      </c>
      <c r="V2603" s="67">
        <f t="shared" si="275"/>
        <v>-6.1412487205732003E-3</v>
      </c>
      <c r="W2603" s="17" t="s">
        <v>966</v>
      </c>
      <c r="X2603" s="46">
        <v>-48</v>
      </c>
      <c r="Y2603" s="71">
        <f t="shared" si="276"/>
        <v>-9.8259979529170938</v>
      </c>
      <c r="Z2603" s="72">
        <v>4855</v>
      </c>
      <c r="AA2603" s="72">
        <v>4855</v>
      </c>
      <c r="AB2603" s="72">
        <v>4775</v>
      </c>
      <c r="AC2603" s="72">
        <v>4835</v>
      </c>
      <c r="AD2603" s="72">
        <v>344400</v>
      </c>
      <c r="AE2603" s="72">
        <v>4830</v>
      </c>
      <c r="AF2603" s="72">
        <v>4865</v>
      </c>
      <c r="AG2603" s="72">
        <v>4815</v>
      </c>
      <c r="AH2603" s="72">
        <v>4825</v>
      </c>
      <c r="AI2603" s="72">
        <v>73300</v>
      </c>
      <c r="AJ2603" s="72">
        <v>4820</v>
      </c>
      <c r="AK2603" s="72">
        <v>4830</v>
      </c>
      <c r="AL2603" s="72">
        <v>4800</v>
      </c>
      <c r="AM2603" s="72">
        <v>4830</v>
      </c>
      <c r="AN2603" s="72">
        <v>42100</v>
      </c>
      <c r="AO2603" s="72">
        <v>4825</v>
      </c>
      <c r="AP2603" s="72">
        <v>4830</v>
      </c>
      <c r="AQ2603" s="72">
        <v>4775</v>
      </c>
      <c r="AR2603" s="72">
        <v>4780</v>
      </c>
      <c r="AS2603" s="72">
        <v>65200</v>
      </c>
      <c r="AT2603" s="72">
        <v>4780</v>
      </c>
      <c r="AU2603" s="72">
        <v>4780</v>
      </c>
      <c r="AV2603" s="72">
        <v>4725</v>
      </c>
      <c r="AW2603" s="72">
        <v>4740</v>
      </c>
      <c r="AX2603" s="72">
        <v>76400</v>
      </c>
      <c r="AY2603" s="72">
        <v>4740</v>
      </c>
      <c r="AZ2603" s="72">
        <v>4790</v>
      </c>
      <c r="BA2603" s="72">
        <v>4740</v>
      </c>
      <c r="BB2603" s="72">
        <v>4775</v>
      </c>
      <c r="BC2603" s="72">
        <v>56300</v>
      </c>
    </row>
    <row r="2604" spans="1:55" s="72" customFormat="1" ht="15">
      <c r="A2604" s="15" t="s">
        <v>18</v>
      </c>
      <c r="B2604" s="30">
        <v>5</v>
      </c>
      <c r="C2604" s="30">
        <v>6203</v>
      </c>
      <c r="D2604" s="10" t="s">
        <v>1240</v>
      </c>
      <c r="E2604" s="15" t="s">
        <v>20</v>
      </c>
      <c r="F2604" s="15" t="s">
        <v>1353</v>
      </c>
      <c r="G2604" s="50">
        <v>2021</v>
      </c>
      <c r="H2604" s="50">
        <v>246</v>
      </c>
      <c r="I2604" s="58">
        <v>0.1386</v>
      </c>
      <c r="J2604" s="50">
        <v>5709500</v>
      </c>
      <c r="K2604" s="50">
        <v>2175</v>
      </c>
      <c r="L2604" s="53">
        <v>1820</v>
      </c>
      <c r="M2604" s="63">
        <f t="shared" si="272"/>
        <v>0.43380281690140843</v>
      </c>
      <c r="N2604" s="42" t="str">
        <f>IFERROR(VLOOKUP(C2604, マスタ!$E$2:$G$33, 3, TRUE), "")</f>
        <v>機械</v>
      </c>
      <c r="O2604" s="15" t="str">
        <f>IF(F2604 = "", "", TEXT( WORKDAY(TEXT(LEFT(F2604, FIND("(", F2604) - 1), "yyyy/mm/dd"), 1, マスタ!$A$2:$A$106), "yyyymmdd"))</f>
        <v>20171027</v>
      </c>
      <c r="P2604" s="16">
        <v>43035</v>
      </c>
      <c r="Q2604" s="56">
        <v>1880</v>
      </c>
      <c r="R2604" s="56">
        <v>1968</v>
      </c>
      <c r="S2604" s="56">
        <v>1852</v>
      </c>
      <c r="T2604" s="15" t="str">
        <f t="shared" si="273"/>
        <v>有</v>
      </c>
      <c r="U2604" s="15" t="str">
        <f t="shared" si="274"/>
        <v>有</v>
      </c>
      <c r="V2604" s="67">
        <f t="shared" si="275"/>
        <v>-6.9767441860465129E-2</v>
      </c>
      <c r="W2604" s="17" t="s">
        <v>968</v>
      </c>
      <c r="X2604" s="46">
        <v>40</v>
      </c>
      <c r="Y2604" s="71">
        <f t="shared" si="276"/>
        <v>19.792182088075208</v>
      </c>
      <c r="AD2604" s="72">
        <v>0</v>
      </c>
      <c r="AE2604" s="72">
        <v>1880</v>
      </c>
      <c r="AF2604" s="72">
        <v>1945</v>
      </c>
      <c r="AG2604" s="72">
        <v>1862</v>
      </c>
      <c r="AH2604" s="72">
        <v>1923</v>
      </c>
      <c r="AI2604" s="72">
        <v>245700</v>
      </c>
      <c r="AJ2604" s="72">
        <v>1919</v>
      </c>
      <c r="AK2604" s="72">
        <v>1940</v>
      </c>
      <c r="AL2604" s="72">
        <v>1892</v>
      </c>
      <c r="AM2604" s="72">
        <v>1935</v>
      </c>
      <c r="AN2604" s="72">
        <v>167400</v>
      </c>
      <c r="AO2604" s="72">
        <v>1936</v>
      </c>
      <c r="AP2604" s="72">
        <v>1968</v>
      </c>
      <c r="AQ2604" s="72">
        <v>1886</v>
      </c>
      <c r="AR2604" s="72">
        <v>1891</v>
      </c>
      <c r="AS2604" s="72">
        <v>178700</v>
      </c>
      <c r="AT2604" s="72">
        <v>1891</v>
      </c>
      <c r="AU2604" s="72">
        <v>1917</v>
      </c>
      <c r="AV2604" s="72">
        <v>1889</v>
      </c>
      <c r="AW2604" s="72">
        <v>1913</v>
      </c>
      <c r="AX2604" s="72">
        <v>42700</v>
      </c>
      <c r="AY2604" s="72">
        <v>1914</v>
      </c>
      <c r="AZ2604" s="72">
        <v>1931</v>
      </c>
      <c r="BA2604" s="72">
        <v>1910</v>
      </c>
      <c r="BB2604" s="72">
        <v>1925</v>
      </c>
      <c r="BC2604" s="72">
        <v>26500</v>
      </c>
    </row>
    <row r="2605" spans="1:55" s="72" customFormat="1" ht="15">
      <c r="A2605" s="15" t="s">
        <v>18</v>
      </c>
      <c r="B2605" s="30">
        <v>6</v>
      </c>
      <c r="C2605" s="30">
        <v>3724</v>
      </c>
      <c r="D2605" s="10" t="s">
        <v>347</v>
      </c>
      <c r="E2605" s="15" t="s">
        <v>20</v>
      </c>
      <c r="F2605" s="15" t="s">
        <v>1353</v>
      </c>
      <c r="G2605" s="50">
        <v>3660</v>
      </c>
      <c r="H2605" s="50">
        <v>345</v>
      </c>
      <c r="I2605" s="58">
        <v>0.1041</v>
      </c>
      <c r="J2605" s="50">
        <v>104800</v>
      </c>
      <c r="K2605" s="50">
        <v>3680</v>
      </c>
      <c r="L2605" s="53">
        <v>3325</v>
      </c>
      <c r="M2605" s="63">
        <f t="shared" si="272"/>
        <v>5.6338028169014086E-2</v>
      </c>
      <c r="N2605" s="42" t="str">
        <f>IFERROR(VLOOKUP(C2605, マスタ!$E$2:$G$33, 3, TRUE), "")</f>
        <v>パルプ・紙</v>
      </c>
      <c r="O2605" s="15" t="str">
        <f>IF(F2605 = "", "", TEXT( WORKDAY(TEXT(LEFT(F2605, FIND("(", F2605) - 1), "yyyy/mm/dd"), 1, マスタ!$A$2:$A$106), "yyyymmdd"))</f>
        <v>20171027</v>
      </c>
      <c r="P2605" s="16">
        <v>43035</v>
      </c>
      <c r="Q2605" s="56">
        <v>3690</v>
      </c>
      <c r="R2605" s="56">
        <v>3870</v>
      </c>
      <c r="S2605" s="56">
        <v>3690</v>
      </c>
      <c r="T2605" s="15" t="str">
        <f t="shared" si="273"/>
        <v>有</v>
      </c>
      <c r="U2605" s="15" t="str">
        <f t="shared" si="274"/>
        <v>無</v>
      </c>
      <c r="V2605" s="67">
        <f t="shared" si="275"/>
        <v>8.1967213114753079E-3</v>
      </c>
      <c r="W2605" s="17" t="s">
        <v>968</v>
      </c>
      <c r="X2605" s="46">
        <v>73</v>
      </c>
      <c r="Y2605" s="71">
        <f t="shared" si="276"/>
        <v>19.94535519125683</v>
      </c>
      <c r="Z2605" s="72">
        <v>3690</v>
      </c>
      <c r="AA2605" s="72">
        <v>3775</v>
      </c>
      <c r="AB2605" s="72">
        <v>3690</v>
      </c>
      <c r="AC2605" s="72">
        <v>3765</v>
      </c>
      <c r="AD2605" s="72">
        <v>19200</v>
      </c>
      <c r="AE2605" s="72">
        <v>3770</v>
      </c>
      <c r="AF2605" s="72">
        <v>3830</v>
      </c>
      <c r="AG2605" s="72">
        <v>3765</v>
      </c>
      <c r="AH2605" s="72">
        <v>3780</v>
      </c>
      <c r="AI2605" s="72">
        <v>8400</v>
      </c>
      <c r="AJ2605" s="72">
        <v>3775</v>
      </c>
      <c r="AK2605" s="72">
        <v>3785</v>
      </c>
      <c r="AL2605" s="72">
        <v>3760</v>
      </c>
      <c r="AM2605" s="72">
        <v>3775</v>
      </c>
      <c r="AN2605" s="72">
        <v>3400</v>
      </c>
      <c r="AO2605" s="72">
        <v>3765</v>
      </c>
      <c r="AP2605" s="72">
        <v>3780</v>
      </c>
      <c r="AQ2605" s="72">
        <v>3760</v>
      </c>
      <c r="AR2605" s="72">
        <v>3770</v>
      </c>
      <c r="AS2605" s="72">
        <v>2200</v>
      </c>
      <c r="AT2605" s="72">
        <v>3770</v>
      </c>
      <c r="AU2605" s="72">
        <v>3805</v>
      </c>
      <c r="AV2605" s="72">
        <v>3770</v>
      </c>
      <c r="AW2605" s="72">
        <v>3805</v>
      </c>
      <c r="AX2605" s="72">
        <v>2700</v>
      </c>
      <c r="AY2605" s="72">
        <v>3800</v>
      </c>
      <c r="AZ2605" s="72">
        <v>3810</v>
      </c>
      <c r="BA2605" s="72">
        <v>3800</v>
      </c>
      <c r="BB2605" s="72">
        <v>3805</v>
      </c>
      <c r="BC2605" s="72">
        <v>2400</v>
      </c>
    </row>
    <row r="2606" spans="1:55" s="72" customFormat="1" ht="15">
      <c r="A2606" s="15" t="s">
        <v>18</v>
      </c>
      <c r="B2606" s="30">
        <v>8</v>
      </c>
      <c r="C2606" s="30">
        <v>4775</v>
      </c>
      <c r="D2606" s="10" t="s">
        <v>336</v>
      </c>
      <c r="E2606" s="15" t="s">
        <v>20</v>
      </c>
      <c r="F2606" s="15" t="s">
        <v>1353</v>
      </c>
      <c r="G2606" s="50">
        <v>6150</v>
      </c>
      <c r="H2606" s="50">
        <v>540</v>
      </c>
      <c r="I2606" s="58">
        <v>9.6299999999999997E-2</v>
      </c>
      <c r="J2606" s="50">
        <v>213500</v>
      </c>
      <c r="K2606" s="50">
        <v>6210</v>
      </c>
      <c r="L2606" s="53">
        <v>5690</v>
      </c>
      <c r="M2606" s="63">
        <f t="shared" si="272"/>
        <v>0.11538461538461539</v>
      </c>
      <c r="N2606" s="42" t="str">
        <f>IFERROR(VLOOKUP(C2606, マスタ!$E$2:$G$33, 3, TRUE), "")</f>
        <v>化学・医薬品</v>
      </c>
      <c r="O2606" s="15" t="str">
        <f>IF(F2606 = "", "", TEXT( WORKDAY(TEXT(LEFT(F2606, FIND("(", F2606) - 1), "yyyy/mm/dd"), 1, マスタ!$A$2:$A$106), "yyyymmdd"))</f>
        <v>20171027</v>
      </c>
      <c r="P2606" s="16">
        <v>43035</v>
      </c>
      <c r="Q2606" s="56">
        <v>6050</v>
      </c>
      <c r="R2606" s="56">
        <v>6440</v>
      </c>
      <c r="S2606" s="56">
        <v>6050</v>
      </c>
      <c r="T2606" s="15" t="str">
        <f t="shared" si="273"/>
        <v>有</v>
      </c>
      <c r="U2606" s="15" t="str">
        <f t="shared" si="274"/>
        <v>無</v>
      </c>
      <c r="V2606" s="67">
        <f t="shared" si="275"/>
        <v>-1.6260162601625994E-2</v>
      </c>
      <c r="W2606" s="17" t="s">
        <v>968</v>
      </c>
      <c r="X2606" s="46">
        <v>123</v>
      </c>
      <c r="Y2606" s="71">
        <f t="shared" si="276"/>
        <v>20</v>
      </c>
      <c r="Z2606" s="72">
        <v>6050</v>
      </c>
      <c r="AA2606" s="72">
        <v>6210</v>
      </c>
      <c r="AB2606" s="72">
        <v>6050</v>
      </c>
      <c r="AC2606" s="72">
        <v>6210</v>
      </c>
      <c r="AD2606" s="72">
        <v>17800</v>
      </c>
      <c r="AE2606" s="72">
        <v>6220</v>
      </c>
      <c r="AF2606" s="72">
        <v>6290</v>
      </c>
      <c r="AG2606" s="72">
        <v>6160</v>
      </c>
      <c r="AH2606" s="72">
        <v>6190</v>
      </c>
      <c r="AI2606" s="72">
        <v>8500</v>
      </c>
      <c r="AJ2606" s="72">
        <v>6190</v>
      </c>
      <c r="AK2606" s="72">
        <v>6190</v>
      </c>
      <c r="AL2606" s="72">
        <v>6130</v>
      </c>
      <c r="AM2606" s="72">
        <v>6150</v>
      </c>
      <c r="AN2606" s="72">
        <v>2600</v>
      </c>
      <c r="AO2606" s="72">
        <v>6150</v>
      </c>
      <c r="AP2606" s="72">
        <v>6230</v>
      </c>
      <c r="AQ2606" s="72">
        <v>6150</v>
      </c>
      <c r="AR2606" s="72">
        <v>6230</v>
      </c>
      <c r="AS2606" s="72">
        <v>3200</v>
      </c>
      <c r="AT2606" s="72">
        <v>6230</v>
      </c>
      <c r="AU2606" s="72">
        <v>6280</v>
      </c>
      <c r="AV2606" s="72">
        <v>6160</v>
      </c>
      <c r="AW2606" s="72">
        <v>6200</v>
      </c>
      <c r="AX2606" s="72">
        <v>4100</v>
      </c>
      <c r="AY2606" s="72">
        <v>6210</v>
      </c>
      <c r="AZ2606" s="72">
        <v>6210</v>
      </c>
      <c r="BA2606" s="72">
        <v>6210</v>
      </c>
      <c r="BB2606" s="72">
        <v>6210</v>
      </c>
      <c r="BC2606" s="72">
        <v>200</v>
      </c>
    </row>
    <row r="2607" spans="1:55" s="72" customFormat="1" ht="15">
      <c r="A2607" s="15" t="s">
        <v>18</v>
      </c>
      <c r="B2607" s="30">
        <v>10</v>
      </c>
      <c r="C2607" s="30">
        <v>7818</v>
      </c>
      <c r="D2607" s="10" t="s">
        <v>283</v>
      </c>
      <c r="E2607" s="15" t="s">
        <v>20</v>
      </c>
      <c r="F2607" s="15" t="s">
        <v>1353</v>
      </c>
      <c r="G2607" s="50">
        <v>1187</v>
      </c>
      <c r="H2607" s="50">
        <v>99</v>
      </c>
      <c r="I2607" s="58">
        <v>9.0999999999999998E-2</v>
      </c>
      <c r="J2607" s="50">
        <v>1335200</v>
      </c>
      <c r="K2607" s="50">
        <v>1197</v>
      </c>
      <c r="L2607" s="53">
        <v>1089</v>
      </c>
      <c r="M2607" s="63">
        <f t="shared" si="272"/>
        <v>9.2592592592592587E-2</v>
      </c>
      <c r="N2607" s="42" t="str">
        <f>IFERROR(VLOOKUP(C2607, マスタ!$E$2:$G$33, 3, TRUE), "")</f>
        <v>その他製品</v>
      </c>
      <c r="O2607" s="15" t="str">
        <f>IF(F2607 = "", "", TEXT( WORKDAY(TEXT(LEFT(F2607, FIND("(", F2607) - 1), "yyyy/mm/dd"), 1, マスタ!$A$2:$A$106), "yyyymmdd"))</f>
        <v>20171027</v>
      </c>
      <c r="P2607" s="16">
        <v>43035</v>
      </c>
      <c r="Q2607" s="56">
        <v>1185</v>
      </c>
      <c r="R2607" s="56">
        <v>1220</v>
      </c>
      <c r="S2607" s="56">
        <v>1181</v>
      </c>
      <c r="T2607" s="15" t="str">
        <f t="shared" si="273"/>
        <v>有</v>
      </c>
      <c r="U2607" s="15" t="str">
        <f t="shared" si="274"/>
        <v>無</v>
      </c>
      <c r="V2607" s="67">
        <f t="shared" si="275"/>
        <v>-1.6849199663016012E-3</v>
      </c>
      <c r="W2607" s="17" t="s">
        <v>968</v>
      </c>
      <c r="X2607" s="46">
        <v>23</v>
      </c>
      <c r="Y2607" s="71">
        <f t="shared" si="276"/>
        <v>19.376579612468408</v>
      </c>
      <c r="Z2607" s="72">
        <v>1185</v>
      </c>
      <c r="AA2607" s="72">
        <v>1206</v>
      </c>
      <c r="AB2607" s="72">
        <v>1181</v>
      </c>
      <c r="AC2607" s="72">
        <v>1197</v>
      </c>
      <c r="AD2607" s="72">
        <v>94700</v>
      </c>
      <c r="AE2607" s="72">
        <v>1197</v>
      </c>
      <c r="AF2607" s="72">
        <v>1207</v>
      </c>
      <c r="AG2607" s="72">
        <v>1196</v>
      </c>
      <c r="AH2607" s="72">
        <v>1206</v>
      </c>
      <c r="AI2607" s="72">
        <v>22600</v>
      </c>
      <c r="AJ2607" s="72">
        <v>1206</v>
      </c>
      <c r="AK2607" s="72">
        <v>1220</v>
      </c>
      <c r="AL2607" s="72">
        <v>1206</v>
      </c>
      <c r="AM2607" s="72">
        <v>1219</v>
      </c>
      <c r="AN2607" s="72">
        <v>62100</v>
      </c>
      <c r="AO2607" s="72">
        <v>1216</v>
      </c>
      <c r="AP2607" s="72">
        <v>1216</v>
      </c>
      <c r="AQ2607" s="72">
        <v>1205</v>
      </c>
      <c r="AR2607" s="72">
        <v>1214</v>
      </c>
      <c r="AS2607" s="72">
        <v>23800</v>
      </c>
      <c r="AT2607" s="72">
        <v>1214</v>
      </c>
      <c r="AU2607" s="72">
        <v>1218</v>
      </c>
      <c r="AV2607" s="72">
        <v>1211</v>
      </c>
      <c r="AW2607" s="72">
        <v>1216</v>
      </c>
      <c r="AX2607" s="72">
        <v>21300</v>
      </c>
      <c r="AY2607" s="72">
        <v>1215</v>
      </c>
      <c r="AZ2607" s="72">
        <v>1217</v>
      </c>
      <c r="BA2607" s="72">
        <v>1215</v>
      </c>
      <c r="BB2607" s="72">
        <v>1215</v>
      </c>
      <c r="BC2607" s="72">
        <v>5000</v>
      </c>
    </row>
    <row r="2608" spans="1:55" s="72" customFormat="1" ht="15">
      <c r="A2608" s="15" t="s">
        <v>18</v>
      </c>
      <c r="B2608" s="30">
        <v>11</v>
      </c>
      <c r="C2608" s="30">
        <v>4955</v>
      </c>
      <c r="D2608" s="10" t="s">
        <v>487</v>
      </c>
      <c r="E2608" s="15" t="s">
        <v>20</v>
      </c>
      <c r="F2608" s="15" t="s">
        <v>1353</v>
      </c>
      <c r="G2608" s="50">
        <v>2268</v>
      </c>
      <c r="H2608" s="50">
        <v>184</v>
      </c>
      <c r="I2608" s="58">
        <v>8.8300000000000003E-2</v>
      </c>
      <c r="J2608" s="50">
        <v>36600</v>
      </c>
      <c r="K2608" s="50">
        <v>2294</v>
      </c>
      <c r="L2608" s="53">
        <v>2134</v>
      </c>
      <c r="M2608" s="63">
        <f t="shared" si="272"/>
        <v>0.16250000000000001</v>
      </c>
      <c r="N2608" s="42" t="str">
        <f>IFERROR(VLOOKUP(C2608, マスタ!$E$2:$G$33, 3, TRUE), "")</f>
        <v>化学・医薬品</v>
      </c>
      <c r="O2608" s="15" t="str">
        <f>IF(F2608 = "", "", TEXT( WORKDAY(TEXT(LEFT(F2608, FIND("(", F2608) - 1), "yyyy/mm/dd"), 1, マスタ!$A$2:$A$106), "yyyymmdd"))</f>
        <v>20171027</v>
      </c>
      <c r="P2608" s="16">
        <v>43035</v>
      </c>
      <c r="Q2608" s="56">
        <v>2245</v>
      </c>
      <c r="R2608" s="56">
        <v>2283</v>
      </c>
      <c r="S2608" s="56">
        <v>2200</v>
      </c>
      <c r="T2608" s="15" t="str">
        <f t="shared" si="273"/>
        <v>有</v>
      </c>
      <c r="U2608" s="15" t="str">
        <f t="shared" si="274"/>
        <v>有</v>
      </c>
      <c r="V2608" s="67">
        <f t="shared" si="275"/>
        <v>-1.0141093474426821E-2</v>
      </c>
      <c r="W2608" s="17" t="s">
        <v>966</v>
      </c>
      <c r="X2608" s="46">
        <v>-22</v>
      </c>
      <c r="Y2608" s="71">
        <f t="shared" si="276"/>
        <v>-9.7001763668430332</v>
      </c>
      <c r="Z2608" s="72">
        <v>2245</v>
      </c>
      <c r="AA2608" s="72">
        <v>2249</v>
      </c>
      <c r="AB2608" s="72">
        <v>2225</v>
      </c>
      <c r="AC2608" s="72">
        <v>2241</v>
      </c>
      <c r="AD2608" s="72">
        <v>2200</v>
      </c>
      <c r="AE2608" s="72">
        <v>2228</v>
      </c>
      <c r="AF2608" s="72">
        <v>2228</v>
      </c>
      <c r="AG2608" s="72">
        <v>2200</v>
      </c>
      <c r="AH2608" s="72">
        <v>2200</v>
      </c>
      <c r="AI2608" s="72">
        <v>1100</v>
      </c>
      <c r="AJ2608" s="72">
        <v>2200</v>
      </c>
      <c r="AK2608" s="72">
        <v>2210</v>
      </c>
      <c r="AL2608" s="72">
        <v>2200</v>
      </c>
      <c r="AM2608" s="72">
        <v>2208</v>
      </c>
      <c r="AN2608" s="72">
        <v>700</v>
      </c>
      <c r="AS2608" s="72">
        <v>0</v>
      </c>
      <c r="AT2608" s="72">
        <v>2210</v>
      </c>
      <c r="AU2608" s="72">
        <v>2210</v>
      </c>
      <c r="AV2608" s="72">
        <v>2210</v>
      </c>
      <c r="AW2608" s="72">
        <v>2210</v>
      </c>
      <c r="AX2608" s="72">
        <v>100</v>
      </c>
      <c r="BC2608" s="72">
        <v>0</v>
      </c>
    </row>
    <row r="2609" spans="1:55" s="72" customFormat="1" ht="15">
      <c r="A2609" s="15" t="s">
        <v>18</v>
      </c>
      <c r="B2609" s="30">
        <v>12</v>
      </c>
      <c r="C2609" s="30">
        <v>5218</v>
      </c>
      <c r="D2609" s="10" t="s">
        <v>251</v>
      </c>
      <c r="E2609" s="15" t="s">
        <v>20</v>
      </c>
      <c r="F2609" s="15" t="s">
        <v>1353</v>
      </c>
      <c r="G2609" s="50">
        <v>2291</v>
      </c>
      <c r="H2609" s="50">
        <v>176</v>
      </c>
      <c r="I2609" s="58">
        <v>8.3199999999999996E-2</v>
      </c>
      <c r="J2609" s="50">
        <v>2347900</v>
      </c>
      <c r="K2609" s="50">
        <v>2333</v>
      </c>
      <c r="L2609" s="53">
        <v>2124</v>
      </c>
      <c r="M2609" s="63">
        <f t="shared" si="272"/>
        <v>0.20095693779904306</v>
      </c>
      <c r="N2609" s="42" t="str">
        <f>IFERROR(VLOOKUP(C2609, マスタ!$E$2:$G$33, 3, TRUE), "")</f>
        <v>窯業</v>
      </c>
      <c r="O2609" s="15" t="str">
        <f>IF(F2609 = "", "", TEXT( WORKDAY(TEXT(LEFT(F2609, FIND("(", F2609) - 1), "yyyy/mm/dd"), 1, マスタ!$A$2:$A$106), "yyyymmdd"))</f>
        <v>20171027</v>
      </c>
      <c r="P2609" s="16">
        <v>43035</v>
      </c>
      <c r="Q2609" s="56">
        <v>2271</v>
      </c>
      <c r="R2609" s="56">
        <v>2381</v>
      </c>
      <c r="S2609" s="56">
        <v>2214</v>
      </c>
      <c r="T2609" s="15" t="str">
        <f t="shared" si="273"/>
        <v>有</v>
      </c>
      <c r="U2609" s="15" t="str">
        <f t="shared" si="274"/>
        <v>有</v>
      </c>
      <c r="V2609" s="67">
        <f t="shared" si="275"/>
        <v>-8.7298123090353563E-3</v>
      </c>
      <c r="W2609" s="17" t="s">
        <v>966</v>
      </c>
      <c r="X2609" s="46">
        <v>-22</v>
      </c>
      <c r="Y2609" s="71">
        <f t="shared" si="276"/>
        <v>-9.6027935399388902</v>
      </c>
      <c r="Z2609" s="72">
        <v>2271</v>
      </c>
      <c r="AA2609" s="72">
        <v>2300</v>
      </c>
      <c r="AB2609" s="72">
        <v>2270</v>
      </c>
      <c r="AC2609" s="72">
        <v>2275</v>
      </c>
      <c r="AD2609" s="72">
        <v>98000</v>
      </c>
      <c r="AE2609" s="72">
        <v>2274</v>
      </c>
      <c r="AF2609" s="72">
        <v>2277</v>
      </c>
      <c r="AG2609" s="72">
        <v>2242</v>
      </c>
      <c r="AH2609" s="72">
        <v>2249</v>
      </c>
      <c r="AI2609" s="72">
        <v>52100</v>
      </c>
      <c r="AJ2609" s="72">
        <v>2250</v>
      </c>
      <c r="AK2609" s="72">
        <v>2250</v>
      </c>
      <c r="AL2609" s="72">
        <v>2238</v>
      </c>
      <c r="AM2609" s="72">
        <v>2238</v>
      </c>
      <c r="AN2609" s="72">
        <v>27200</v>
      </c>
      <c r="AO2609" s="72">
        <v>2238</v>
      </c>
      <c r="AP2609" s="72">
        <v>2245</v>
      </c>
      <c r="AQ2609" s="72">
        <v>2214</v>
      </c>
      <c r="AR2609" s="72">
        <v>2220</v>
      </c>
      <c r="AS2609" s="72">
        <v>58900</v>
      </c>
      <c r="AT2609" s="72">
        <v>2222</v>
      </c>
      <c r="AU2609" s="72">
        <v>2229</v>
      </c>
      <c r="AV2609" s="72">
        <v>2215</v>
      </c>
      <c r="AW2609" s="72">
        <v>2221</v>
      </c>
      <c r="AX2609" s="72">
        <v>30700</v>
      </c>
      <c r="AY2609" s="72">
        <v>2219</v>
      </c>
      <c r="AZ2609" s="72">
        <v>2241</v>
      </c>
      <c r="BA2609" s="72">
        <v>2219</v>
      </c>
      <c r="BB2609" s="72">
        <v>2235</v>
      </c>
      <c r="BC2609" s="72">
        <v>20900</v>
      </c>
    </row>
    <row r="2610" spans="1:55" s="72" customFormat="1" ht="15">
      <c r="A2610" s="15" t="s">
        <v>18</v>
      </c>
      <c r="B2610" s="30">
        <v>14</v>
      </c>
      <c r="C2610" s="30">
        <v>4228</v>
      </c>
      <c r="D2610" s="10" t="s">
        <v>975</v>
      </c>
      <c r="E2610" s="15" t="s">
        <v>20</v>
      </c>
      <c r="F2610" s="15" t="s">
        <v>1353</v>
      </c>
      <c r="G2610" s="50">
        <v>1412</v>
      </c>
      <c r="H2610" s="50">
        <v>97</v>
      </c>
      <c r="I2610" s="58">
        <v>7.3800000000000004E-2</v>
      </c>
      <c r="J2610" s="50">
        <v>648000</v>
      </c>
      <c r="K2610" s="50">
        <v>1416</v>
      </c>
      <c r="L2610" s="53">
        <v>1283</v>
      </c>
      <c r="M2610" s="63">
        <f t="shared" si="272"/>
        <v>3.007518796992481E-2</v>
      </c>
      <c r="N2610" s="42" t="str">
        <f>IFERROR(VLOOKUP(C2610, マスタ!$E$2:$G$33, 3, TRUE), "")</f>
        <v>化学・医薬品</v>
      </c>
      <c r="O2610" s="15" t="str">
        <f>IF(F2610 = "", "", TEXT( WORKDAY(TEXT(LEFT(F2610, FIND("(", F2610) - 1), "yyyy/mm/dd"), 1, マスタ!$A$2:$A$106), "yyyymmdd"))</f>
        <v>20171027</v>
      </c>
      <c r="P2610" s="16">
        <v>43035</v>
      </c>
      <c r="Q2610" s="56">
        <v>1414</v>
      </c>
      <c r="R2610" s="56">
        <v>1486</v>
      </c>
      <c r="S2610" s="56">
        <v>1410</v>
      </c>
      <c r="T2610" s="15" t="str">
        <f t="shared" si="273"/>
        <v>有</v>
      </c>
      <c r="U2610" s="15" t="str">
        <f t="shared" si="274"/>
        <v>無</v>
      </c>
      <c r="V2610" s="67">
        <f t="shared" si="275"/>
        <v>1.4164305949009304E-3</v>
      </c>
      <c r="W2610" s="17" t="s">
        <v>968</v>
      </c>
      <c r="X2610" s="46">
        <v>28</v>
      </c>
      <c r="Y2610" s="71">
        <f t="shared" si="276"/>
        <v>19.830028328611899</v>
      </c>
      <c r="Z2610" s="72">
        <v>1414</v>
      </c>
      <c r="AA2610" s="72">
        <v>1432</v>
      </c>
      <c r="AB2610" s="72">
        <v>1410</v>
      </c>
      <c r="AC2610" s="72">
        <v>1432</v>
      </c>
      <c r="AD2610" s="72">
        <v>33500</v>
      </c>
      <c r="AE2610" s="72">
        <v>1432</v>
      </c>
      <c r="AF2610" s="72">
        <v>1444</v>
      </c>
      <c r="AG2610" s="72">
        <v>1432</v>
      </c>
      <c r="AH2610" s="72">
        <v>1442</v>
      </c>
      <c r="AI2610" s="72">
        <v>13600</v>
      </c>
      <c r="AJ2610" s="72">
        <v>1443</v>
      </c>
      <c r="AK2610" s="72">
        <v>1453</v>
      </c>
      <c r="AL2610" s="72">
        <v>1437</v>
      </c>
      <c r="AM2610" s="72">
        <v>1439</v>
      </c>
      <c r="AN2610" s="72">
        <v>29200</v>
      </c>
      <c r="AO2610" s="72">
        <v>1436</v>
      </c>
      <c r="AP2610" s="72">
        <v>1443</v>
      </c>
      <c r="AQ2610" s="72">
        <v>1429</v>
      </c>
      <c r="AR2610" s="72">
        <v>1441</v>
      </c>
      <c r="AS2610" s="72">
        <v>14700</v>
      </c>
      <c r="AT2610" s="72">
        <v>1440</v>
      </c>
      <c r="AU2610" s="72">
        <v>1440</v>
      </c>
      <c r="AV2610" s="72">
        <v>1430</v>
      </c>
      <c r="AW2610" s="72">
        <v>1430</v>
      </c>
      <c r="AX2610" s="72">
        <v>7000</v>
      </c>
      <c r="AY2610" s="72">
        <v>1431</v>
      </c>
      <c r="AZ2610" s="72">
        <v>1437</v>
      </c>
      <c r="BA2610" s="72">
        <v>1430</v>
      </c>
      <c r="BB2610" s="72">
        <v>1435</v>
      </c>
      <c r="BC2610" s="72">
        <v>3100</v>
      </c>
    </row>
    <row r="2611" spans="1:55" s="72" customFormat="1" ht="15">
      <c r="A2611" s="15" t="s">
        <v>18</v>
      </c>
      <c r="B2611" s="30">
        <v>15</v>
      </c>
      <c r="C2611" s="30">
        <v>3180</v>
      </c>
      <c r="D2611" s="10" t="s">
        <v>1093</v>
      </c>
      <c r="E2611" s="15" t="s">
        <v>20</v>
      </c>
      <c r="F2611" s="15" t="s">
        <v>1353</v>
      </c>
      <c r="G2611" s="50">
        <v>1998</v>
      </c>
      <c r="H2611" s="50">
        <v>134</v>
      </c>
      <c r="I2611" s="58">
        <v>7.1900000000000006E-2</v>
      </c>
      <c r="J2611" s="50">
        <v>117200</v>
      </c>
      <c r="K2611" s="50">
        <v>2035</v>
      </c>
      <c r="L2611" s="53">
        <v>1895</v>
      </c>
      <c r="M2611" s="63">
        <f t="shared" si="242"/>
        <v>0.26428571428571429</v>
      </c>
      <c r="N2611" s="42" t="str">
        <f>IFERROR(VLOOKUP(C2611, マスタ!$E$2:$G$33, 3, TRUE), "")</f>
        <v>繊維製品</v>
      </c>
      <c r="O2611" s="15" t="str">
        <f>IF(F2611 = "", "", TEXT( WORKDAY(TEXT(LEFT(F2611, FIND("(", F2611) - 1), "yyyy/mm/dd"), 1, マスタ!$A$2:$A$106), "yyyymmdd"))</f>
        <v>20171027</v>
      </c>
      <c r="P2611" s="16">
        <v>43035</v>
      </c>
      <c r="Q2611" s="56">
        <v>1990</v>
      </c>
      <c r="R2611" s="56">
        <v>2048</v>
      </c>
      <c r="S2611" s="56">
        <v>1960</v>
      </c>
      <c r="T2611" s="15" t="str">
        <f t="shared" si="243"/>
        <v>有</v>
      </c>
      <c r="U2611" s="15" t="str">
        <f t="shared" si="244"/>
        <v>有</v>
      </c>
      <c r="V2611" s="67">
        <f t="shared" si="245"/>
        <v>-4.0040040040040248E-3</v>
      </c>
      <c r="W2611" s="17" t="s">
        <v>966</v>
      </c>
      <c r="X2611" s="46">
        <v>-19</v>
      </c>
      <c r="Y2611" s="71">
        <f t="shared" si="246"/>
        <v>-9.5095095095095097</v>
      </c>
      <c r="Z2611" s="72">
        <v>1990</v>
      </c>
      <c r="AA2611" s="72">
        <v>1990</v>
      </c>
      <c r="AB2611" s="72">
        <v>1977</v>
      </c>
      <c r="AC2611" s="72">
        <v>1977</v>
      </c>
      <c r="AD2611" s="72">
        <v>3500</v>
      </c>
      <c r="AE2611" s="72">
        <v>1988</v>
      </c>
      <c r="AF2611" s="72">
        <v>1998</v>
      </c>
      <c r="AG2611" s="72">
        <v>1983</v>
      </c>
      <c r="AH2611" s="72">
        <v>1998</v>
      </c>
      <c r="AI2611" s="72">
        <v>1100</v>
      </c>
      <c r="AJ2611" s="72">
        <v>1993</v>
      </c>
      <c r="AK2611" s="72">
        <v>1993</v>
      </c>
      <c r="AL2611" s="72">
        <v>1976</v>
      </c>
      <c r="AM2611" s="72">
        <v>1976</v>
      </c>
      <c r="AN2611" s="72">
        <v>4900</v>
      </c>
      <c r="AO2611" s="72">
        <v>1965</v>
      </c>
      <c r="AP2611" s="72">
        <v>1965</v>
      </c>
      <c r="AQ2611" s="72">
        <v>1960</v>
      </c>
      <c r="AR2611" s="72">
        <v>1960</v>
      </c>
      <c r="AS2611" s="72">
        <v>300</v>
      </c>
      <c r="AT2611" s="72">
        <v>1970</v>
      </c>
      <c r="AU2611" s="72">
        <v>1980</v>
      </c>
      <c r="AV2611" s="72">
        <v>1970</v>
      </c>
      <c r="AW2611" s="72">
        <v>1980</v>
      </c>
      <c r="AX2611" s="72">
        <v>1000</v>
      </c>
      <c r="AY2611" s="72">
        <v>1989</v>
      </c>
      <c r="AZ2611" s="72">
        <v>1989</v>
      </c>
      <c r="BA2611" s="72">
        <v>1989</v>
      </c>
      <c r="BB2611" s="72">
        <v>1989</v>
      </c>
      <c r="BC2611" s="72">
        <v>100</v>
      </c>
    </row>
    <row r="2612" spans="1:55" s="72" customFormat="1" ht="27">
      <c r="A2612" s="15" t="s">
        <v>18</v>
      </c>
      <c r="B2612" s="30">
        <v>17</v>
      </c>
      <c r="C2612" s="30">
        <v>8036</v>
      </c>
      <c r="D2612" s="10" t="s">
        <v>1256</v>
      </c>
      <c r="E2612" s="15" t="s">
        <v>20</v>
      </c>
      <c r="F2612" s="15" t="s">
        <v>1353</v>
      </c>
      <c r="G2612" s="50">
        <v>4760</v>
      </c>
      <c r="H2612" s="50">
        <v>290</v>
      </c>
      <c r="I2612" s="58">
        <v>6.4899999999999999E-2</v>
      </c>
      <c r="J2612" s="50">
        <v>1974700</v>
      </c>
      <c r="K2612" s="50">
        <v>4815</v>
      </c>
      <c r="L2612" s="53">
        <v>4675</v>
      </c>
      <c r="M2612" s="63">
        <f t="shared" si="242"/>
        <v>0.39285714285714285</v>
      </c>
      <c r="N2612" s="42" t="str">
        <f>IFERROR(VLOOKUP(C2612, マスタ!$E$2:$G$33, 3, TRUE), "")</f>
        <v>商業</v>
      </c>
      <c r="O2612" s="15" t="str">
        <f>IF(F2612 = "", "", TEXT( WORKDAY(TEXT(LEFT(F2612, FIND("(", F2612) - 1), "yyyy/mm/dd"), 1, マスタ!$A$2:$A$106), "yyyymmdd"))</f>
        <v>20171027</v>
      </c>
      <c r="P2612" s="16">
        <v>43035</v>
      </c>
      <c r="Q2612" s="56">
        <v>4750</v>
      </c>
      <c r="R2612" s="56">
        <v>4790</v>
      </c>
      <c r="S2612" s="56">
        <v>4720</v>
      </c>
      <c r="T2612" s="15" t="str">
        <f t="shared" si="243"/>
        <v>無</v>
      </c>
      <c r="U2612" s="15" t="str">
        <f t="shared" si="244"/>
        <v>無</v>
      </c>
      <c r="V2612" s="67">
        <f t="shared" si="245"/>
        <v>-2.1008403361344463E-3</v>
      </c>
      <c r="W2612" s="17" t="s">
        <v>969</v>
      </c>
      <c r="X2612" s="46">
        <v>-10</v>
      </c>
      <c r="Y2612" s="71">
        <f t="shared" si="246"/>
        <v>-2.1008403361344539</v>
      </c>
      <c r="Z2612" s="72">
        <v>4750</v>
      </c>
      <c r="AA2612" s="72">
        <v>4760</v>
      </c>
      <c r="AB2612" s="72">
        <v>4720</v>
      </c>
      <c r="AC2612" s="72">
        <v>4750</v>
      </c>
      <c r="AD2612" s="72">
        <v>61200</v>
      </c>
      <c r="AE2612" s="72">
        <v>4745</v>
      </c>
      <c r="AF2612" s="72">
        <v>4750</v>
      </c>
      <c r="AG2612" s="72">
        <v>4725</v>
      </c>
      <c r="AH2612" s="72">
        <v>4725</v>
      </c>
      <c r="AI2612" s="72">
        <v>30600</v>
      </c>
      <c r="AJ2612" s="72">
        <v>4725</v>
      </c>
      <c r="AK2612" s="72">
        <v>4735</v>
      </c>
      <c r="AL2612" s="72">
        <v>4725</v>
      </c>
      <c r="AM2612" s="72">
        <v>4735</v>
      </c>
      <c r="AN2612" s="72">
        <v>7500</v>
      </c>
      <c r="AO2612" s="72">
        <v>4730</v>
      </c>
      <c r="AP2612" s="72">
        <v>4760</v>
      </c>
      <c r="AQ2612" s="72">
        <v>4730</v>
      </c>
      <c r="AR2612" s="72">
        <v>4760</v>
      </c>
      <c r="AS2612" s="72">
        <v>23100</v>
      </c>
      <c r="AT2612" s="72">
        <v>4755</v>
      </c>
      <c r="AU2612" s="72">
        <v>4755</v>
      </c>
      <c r="AV2612" s="72">
        <v>4740</v>
      </c>
      <c r="AW2612" s="72">
        <v>4740</v>
      </c>
      <c r="AX2612" s="72">
        <v>13000</v>
      </c>
      <c r="AY2612" s="72">
        <v>4740</v>
      </c>
      <c r="AZ2612" s="72">
        <v>4745</v>
      </c>
      <c r="BA2612" s="72">
        <v>4735</v>
      </c>
      <c r="BB2612" s="72">
        <v>4740</v>
      </c>
      <c r="BC2612" s="72">
        <v>4400</v>
      </c>
    </row>
    <row r="2613" spans="1:55" s="72" customFormat="1" ht="27">
      <c r="A2613" s="15" t="s">
        <v>18</v>
      </c>
      <c r="B2613" s="30">
        <v>18</v>
      </c>
      <c r="C2613" s="30">
        <v>2374</v>
      </c>
      <c r="D2613" s="10" t="s">
        <v>322</v>
      </c>
      <c r="E2613" s="15" t="s">
        <v>20</v>
      </c>
      <c r="F2613" s="15" t="s">
        <v>1353</v>
      </c>
      <c r="G2613" s="50">
        <v>2924</v>
      </c>
      <c r="H2613" s="50">
        <v>178</v>
      </c>
      <c r="I2613" s="58">
        <v>6.4799999999999996E-2</v>
      </c>
      <c r="J2613" s="50">
        <v>85800</v>
      </c>
      <c r="K2613" s="50">
        <v>2993</v>
      </c>
      <c r="L2613" s="53">
        <v>2769</v>
      </c>
      <c r="M2613" s="63">
        <f t="shared" si="242"/>
        <v>0.3080357142857143</v>
      </c>
      <c r="N2613" s="42" t="str">
        <f>IFERROR(VLOOKUP(C2613, マスタ!$E$2:$G$33, 3, TRUE), "")</f>
        <v>食品</v>
      </c>
      <c r="O2613" s="15" t="str">
        <f>IF(F2613 = "", "", TEXT( WORKDAY(TEXT(LEFT(F2613, FIND("(", F2613) - 1), "yyyy/mm/dd"), 1, マスタ!$A$2:$A$106), "yyyymmdd"))</f>
        <v>20171027</v>
      </c>
      <c r="P2613" s="16">
        <v>43035</v>
      </c>
      <c r="Q2613" s="56">
        <v>2970</v>
      </c>
      <c r="R2613" s="56">
        <v>3120</v>
      </c>
      <c r="S2613" s="56">
        <v>2970</v>
      </c>
      <c r="T2613" s="15" t="str">
        <f t="shared" si="243"/>
        <v>有</v>
      </c>
      <c r="U2613" s="15" t="str">
        <f t="shared" si="244"/>
        <v>無</v>
      </c>
      <c r="V2613" s="67">
        <f t="shared" si="245"/>
        <v>1.5731874145006763E-2</v>
      </c>
      <c r="W2613" s="17" t="s">
        <v>968</v>
      </c>
      <c r="X2613" s="46">
        <v>58</v>
      </c>
      <c r="Y2613" s="71">
        <f t="shared" si="246"/>
        <v>19.835841313269494</v>
      </c>
      <c r="Z2613" s="72">
        <v>2970</v>
      </c>
      <c r="AA2613" s="72">
        <v>2997</v>
      </c>
      <c r="AB2613" s="72">
        <v>2970</v>
      </c>
      <c r="AC2613" s="72">
        <v>2997</v>
      </c>
      <c r="AD2613" s="72">
        <v>8100</v>
      </c>
      <c r="AE2613" s="72">
        <v>2993</v>
      </c>
      <c r="AF2613" s="72">
        <v>2997</v>
      </c>
      <c r="AG2613" s="72">
        <v>2991</v>
      </c>
      <c r="AH2613" s="72">
        <v>2991</v>
      </c>
      <c r="AI2613" s="72">
        <v>1000</v>
      </c>
      <c r="AJ2613" s="72">
        <v>2998</v>
      </c>
      <c r="AK2613" s="72">
        <v>3055</v>
      </c>
      <c r="AL2613" s="72">
        <v>2998</v>
      </c>
      <c r="AM2613" s="72">
        <v>3055</v>
      </c>
      <c r="AN2613" s="72">
        <v>6100</v>
      </c>
      <c r="AO2613" s="72">
        <v>3055</v>
      </c>
      <c r="AP2613" s="72">
        <v>3100</v>
      </c>
      <c r="AQ2613" s="72">
        <v>3055</v>
      </c>
      <c r="AR2613" s="72">
        <v>3075</v>
      </c>
      <c r="AS2613" s="72">
        <v>3300</v>
      </c>
      <c r="AT2613" s="72">
        <v>3080</v>
      </c>
      <c r="AU2613" s="72">
        <v>3080</v>
      </c>
      <c r="AV2613" s="72">
        <v>3015</v>
      </c>
      <c r="AW2613" s="72">
        <v>3015</v>
      </c>
      <c r="AX2613" s="72">
        <v>2100</v>
      </c>
      <c r="AY2613" s="72">
        <v>3025</v>
      </c>
      <c r="AZ2613" s="72">
        <v>3040</v>
      </c>
      <c r="BA2613" s="72">
        <v>3025</v>
      </c>
      <c r="BB2613" s="72">
        <v>3035</v>
      </c>
      <c r="BC2613" s="72">
        <v>400</v>
      </c>
    </row>
    <row r="2614" spans="1:55" s="72" customFormat="1" ht="15">
      <c r="A2614" s="15" t="s">
        <v>18</v>
      </c>
      <c r="B2614" s="30">
        <v>21</v>
      </c>
      <c r="C2614" s="30">
        <v>3415</v>
      </c>
      <c r="D2614" s="10" t="s">
        <v>125</v>
      </c>
      <c r="E2614" s="15" t="s">
        <v>20</v>
      </c>
      <c r="F2614" s="15" t="s">
        <v>1353</v>
      </c>
      <c r="G2614" s="50">
        <v>4945</v>
      </c>
      <c r="H2614" s="50">
        <v>285</v>
      </c>
      <c r="I2614" s="58">
        <v>6.1199999999999997E-2</v>
      </c>
      <c r="J2614" s="50">
        <v>573300</v>
      </c>
      <c r="K2614" s="50">
        <v>4970</v>
      </c>
      <c r="L2614" s="53">
        <v>4720</v>
      </c>
      <c r="M2614" s="63">
        <f t="shared" si="242"/>
        <v>0.1</v>
      </c>
      <c r="N2614" s="42" t="str">
        <f>IFERROR(VLOOKUP(C2614, マスタ!$E$2:$G$33, 3, TRUE), "")</f>
        <v>繊維製品</v>
      </c>
      <c r="O2614" s="15" t="str">
        <f>IF(F2614 = "", "", TEXT( WORKDAY(TEXT(LEFT(F2614, FIND("(", F2614) - 1), "yyyy/mm/dd"), 1, マスタ!$A$2:$A$106), "yyyymmdd"))</f>
        <v>20171027</v>
      </c>
      <c r="P2614" s="16">
        <v>43035</v>
      </c>
      <c r="Q2614" s="56">
        <v>4995</v>
      </c>
      <c r="R2614" s="56">
        <v>5030</v>
      </c>
      <c r="S2614" s="56">
        <v>4685</v>
      </c>
      <c r="T2614" s="15" t="str">
        <f t="shared" si="243"/>
        <v>無</v>
      </c>
      <c r="U2614" s="15" t="str">
        <f t="shared" si="244"/>
        <v>有</v>
      </c>
      <c r="V2614" s="67">
        <f t="shared" si="245"/>
        <v>1.0111223458038499E-2</v>
      </c>
      <c r="W2614" s="17" t="s">
        <v>966</v>
      </c>
      <c r="X2614" s="46">
        <v>-49</v>
      </c>
      <c r="Y2614" s="71">
        <f t="shared" si="246"/>
        <v>-9.908998988877654</v>
      </c>
      <c r="Z2614" s="72">
        <v>4995</v>
      </c>
      <c r="AA2614" s="72">
        <v>5030</v>
      </c>
      <c r="AB2614" s="72">
        <v>4925</v>
      </c>
      <c r="AC2614" s="72">
        <v>4925</v>
      </c>
      <c r="AD2614" s="72">
        <v>59800</v>
      </c>
      <c r="AE2614" s="72">
        <v>4920</v>
      </c>
      <c r="AF2614" s="72">
        <v>4935</v>
      </c>
      <c r="AG2614" s="72">
        <v>4700</v>
      </c>
      <c r="AH2614" s="72">
        <v>4710</v>
      </c>
      <c r="AI2614" s="72">
        <v>53300</v>
      </c>
      <c r="AJ2614" s="72">
        <v>4720</v>
      </c>
      <c r="AK2614" s="72">
        <v>4825</v>
      </c>
      <c r="AL2614" s="72">
        <v>4685</v>
      </c>
      <c r="AM2614" s="72">
        <v>4755</v>
      </c>
      <c r="AN2614" s="72">
        <v>34800</v>
      </c>
      <c r="AO2614" s="72">
        <v>4755</v>
      </c>
      <c r="AP2614" s="72">
        <v>4830</v>
      </c>
      <c r="AQ2614" s="72">
        <v>4755</v>
      </c>
      <c r="AR2614" s="72">
        <v>4780</v>
      </c>
      <c r="AS2614" s="72">
        <v>18200</v>
      </c>
      <c r="AT2614" s="72">
        <v>4780</v>
      </c>
      <c r="AU2614" s="72">
        <v>4800</v>
      </c>
      <c r="AV2614" s="72">
        <v>4770</v>
      </c>
      <c r="AW2614" s="72">
        <v>4795</v>
      </c>
      <c r="AX2614" s="72">
        <v>11700</v>
      </c>
      <c r="AY2614" s="72">
        <v>4790</v>
      </c>
      <c r="AZ2614" s="72">
        <v>4810</v>
      </c>
      <c r="BA2614" s="72">
        <v>4790</v>
      </c>
      <c r="BB2614" s="72">
        <v>4805</v>
      </c>
      <c r="BC2614" s="72">
        <v>4700</v>
      </c>
    </row>
    <row r="2615" spans="1:55" s="72" customFormat="1" ht="15">
      <c r="A2615" s="15" t="s">
        <v>18</v>
      </c>
      <c r="B2615" s="30">
        <v>22</v>
      </c>
      <c r="C2615" s="30">
        <v>5464</v>
      </c>
      <c r="D2615" s="10" t="s">
        <v>989</v>
      </c>
      <c r="E2615" s="15" t="s">
        <v>20</v>
      </c>
      <c r="F2615" s="15" t="s">
        <v>1353</v>
      </c>
      <c r="G2615" s="50">
        <v>3320</v>
      </c>
      <c r="H2615" s="50">
        <v>185</v>
      </c>
      <c r="I2615" s="58">
        <v>5.8999999999999997E-2</v>
      </c>
      <c r="J2615" s="50">
        <v>108700</v>
      </c>
      <c r="K2615" s="50">
        <v>3320</v>
      </c>
      <c r="L2615" s="53">
        <v>3140</v>
      </c>
      <c r="M2615" s="63">
        <f t="shared" si="242"/>
        <v>0</v>
      </c>
      <c r="N2615" s="42" t="str">
        <f>IFERROR(VLOOKUP(C2615, マスタ!$E$2:$G$33, 3, TRUE), "")</f>
        <v>鉄鋼</v>
      </c>
      <c r="O2615" s="15" t="str">
        <f>IF(F2615 = "", "", TEXT( WORKDAY(TEXT(LEFT(F2615, FIND("(", F2615) - 1), "yyyy/mm/dd"), 1, マスタ!$A$2:$A$106), "yyyymmdd"))</f>
        <v>20171027</v>
      </c>
      <c r="P2615" s="16">
        <v>43035</v>
      </c>
      <c r="Q2615" s="56">
        <v>3320</v>
      </c>
      <c r="R2615" s="56">
        <v>3335</v>
      </c>
      <c r="S2615" s="56">
        <v>3265</v>
      </c>
      <c r="T2615" s="15" t="str">
        <f t="shared" si="243"/>
        <v>無</v>
      </c>
      <c r="U2615" s="15" t="str">
        <f t="shared" si="244"/>
        <v>有</v>
      </c>
      <c r="V2615" s="67">
        <f t="shared" si="245"/>
        <v>0</v>
      </c>
      <c r="W2615" s="17" t="s">
        <v>966</v>
      </c>
      <c r="X2615" s="46">
        <v>-33</v>
      </c>
      <c r="Y2615" s="71">
        <f t="shared" si="246"/>
        <v>-9.9397590361445776</v>
      </c>
      <c r="Z2615" s="72">
        <v>3320</v>
      </c>
      <c r="AA2615" s="72">
        <v>3335</v>
      </c>
      <c r="AB2615" s="72">
        <v>3310</v>
      </c>
      <c r="AC2615" s="72">
        <v>3335</v>
      </c>
      <c r="AD2615" s="72">
        <v>4800</v>
      </c>
      <c r="AE2615" s="72">
        <v>3330</v>
      </c>
      <c r="AF2615" s="72">
        <v>3330</v>
      </c>
      <c r="AG2615" s="72">
        <v>3320</v>
      </c>
      <c r="AH2615" s="72">
        <v>3320</v>
      </c>
      <c r="AI2615" s="72">
        <v>800</v>
      </c>
      <c r="AJ2615" s="72">
        <v>3320</v>
      </c>
      <c r="AK2615" s="72">
        <v>3320</v>
      </c>
      <c r="AL2615" s="72">
        <v>3285</v>
      </c>
      <c r="AM2615" s="72">
        <v>3285</v>
      </c>
      <c r="AN2615" s="72">
        <v>2600</v>
      </c>
      <c r="AO2615" s="72">
        <v>3290</v>
      </c>
      <c r="AP2615" s="72">
        <v>3290</v>
      </c>
      <c r="AQ2615" s="72">
        <v>3275</v>
      </c>
      <c r="AR2615" s="72">
        <v>3275</v>
      </c>
      <c r="AS2615" s="72">
        <v>1300</v>
      </c>
      <c r="AT2615" s="72">
        <v>3270</v>
      </c>
      <c r="AU2615" s="72">
        <v>3275</v>
      </c>
      <c r="AV2615" s="72">
        <v>3270</v>
      </c>
      <c r="AW2615" s="72">
        <v>3270</v>
      </c>
      <c r="AX2615" s="72">
        <v>800</v>
      </c>
      <c r="AY2615" s="72">
        <v>3270</v>
      </c>
      <c r="AZ2615" s="72">
        <v>3285</v>
      </c>
      <c r="BA2615" s="72">
        <v>3270</v>
      </c>
      <c r="BB2615" s="72">
        <v>3275</v>
      </c>
      <c r="BC2615" s="72">
        <v>700</v>
      </c>
    </row>
    <row r="2616" spans="1:55" s="72" customFormat="1" ht="15">
      <c r="A2616" s="15" t="s">
        <v>18</v>
      </c>
      <c r="B2616" s="30">
        <v>23</v>
      </c>
      <c r="C2616" s="30">
        <v>4549</v>
      </c>
      <c r="D2616" s="10" t="s">
        <v>986</v>
      </c>
      <c r="E2616" s="15" t="s">
        <v>20</v>
      </c>
      <c r="F2616" s="15" t="s">
        <v>1353</v>
      </c>
      <c r="G2616" s="50">
        <v>4175</v>
      </c>
      <c r="H2616" s="50">
        <v>225</v>
      </c>
      <c r="I2616" s="58">
        <v>5.7000000000000002E-2</v>
      </c>
      <c r="J2616" s="50">
        <v>445400</v>
      </c>
      <c r="K2616" s="50">
        <v>4180</v>
      </c>
      <c r="L2616" s="53">
        <v>3920</v>
      </c>
      <c r="M2616" s="63">
        <f t="shared" si="242"/>
        <v>1.9230769230769232E-2</v>
      </c>
      <c r="N2616" s="42" t="str">
        <f>IFERROR(VLOOKUP(C2616, マスタ!$E$2:$G$33, 3, TRUE), "")</f>
        <v>化学・医薬品</v>
      </c>
      <c r="O2616" s="15" t="str">
        <f>IF(F2616 = "", "", TEXT( WORKDAY(TEXT(LEFT(F2616, FIND("(", F2616) - 1), "yyyy/mm/dd"), 1, マスタ!$A$2:$A$106), "yyyymmdd"))</f>
        <v>20171027</v>
      </c>
      <c r="P2616" s="16">
        <v>43035</v>
      </c>
      <c r="Q2616" s="56">
        <v>4190</v>
      </c>
      <c r="R2616" s="56">
        <v>4375</v>
      </c>
      <c r="S2616" s="56">
        <v>4160</v>
      </c>
      <c r="T2616" s="15" t="str">
        <f t="shared" si="243"/>
        <v>有</v>
      </c>
      <c r="U2616" s="15" t="str">
        <f t="shared" si="244"/>
        <v>無</v>
      </c>
      <c r="V2616" s="67">
        <f t="shared" si="245"/>
        <v>3.59281437125758E-3</v>
      </c>
      <c r="W2616" s="17" t="s">
        <v>968</v>
      </c>
      <c r="X2616" s="46">
        <v>83</v>
      </c>
      <c r="Y2616" s="71">
        <f t="shared" si="246"/>
        <v>19.880239520958082</v>
      </c>
      <c r="Z2616" s="72">
        <v>4190</v>
      </c>
      <c r="AA2616" s="72">
        <v>4270</v>
      </c>
      <c r="AB2616" s="72">
        <v>4180</v>
      </c>
      <c r="AC2616" s="72">
        <v>4255</v>
      </c>
      <c r="AD2616" s="72">
        <v>39700</v>
      </c>
      <c r="AE2616" s="72">
        <v>4255</v>
      </c>
      <c r="AF2616" s="72">
        <v>4295</v>
      </c>
      <c r="AG2616" s="72">
        <v>4255</v>
      </c>
      <c r="AH2616" s="72">
        <v>4285</v>
      </c>
      <c r="AI2616" s="72">
        <v>13000</v>
      </c>
      <c r="AJ2616" s="72">
        <v>4290</v>
      </c>
      <c r="AK2616" s="72">
        <v>4290</v>
      </c>
      <c r="AL2616" s="72">
        <v>4185</v>
      </c>
      <c r="AM2616" s="72">
        <v>4190</v>
      </c>
      <c r="AN2616" s="72">
        <v>11400</v>
      </c>
      <c r="AO2616" s="72">
        <v>4190</v>
      </c>
      <c r="AP2616" s="72">
        <v>4230</v>
      </c>
      <c r="AQ2616" s="72">
        <v>4185</v>
      </c>
      <c r="AR2616" s="72">
        <v>4195</v>
      </c>
      <c r="AS2616" s="72">
        <v>9800</v>
      </c>
      <c r="AT2616" s="72">
        <v>4195</v>
      </c>
      <c r="AU2616" s="72">
        <v>4195</v>
      </c>
      <c r="AV2616" s="72">
        <v>4160</v>
      </c>
      <c r="AW2616" s="72">
        <v>4165</v>
      </c>
      <c r="AX2616" s="72">
        <v>8300</v>
      </c>
      <c r="AY2616" s="72">
        <v>4165</v>
      </c>
      <c r="AZ2616" s="72">
        <v>4205</v>
      </c>
      <c r="BA2616" s="72">
        <v>4165</v>
      </c>
      <c r="BB2616" s="72">
        <v>4190</v>
      </c>
      <c r="BC2616" s="72">
        <v>5000</v>
      </c>
    </row>
    <row r="2617" spans="1:55" s="72" customFormat="1" ht="15">
      <c r="A2617" s="15" t="s">
        <v>18</v>
      </c>
      <c r="B2617" s="30">
        <v>26</v>
      </c>
      <c r="C2617" s="30">
        <v>3656</v>
      </c>
      <c r="D2617" s="10" t="s">
        <v>124</v>
      </c>
      <c r="E2617" s="15" t="s">
        <v>20</v>
      </c>
      <c r="F2617" s="15" t="s">
        <v>1353</v>
      </c>
      <c r="G2617" s="50">
        <v>1986</v>
      </c>
      <c r="H2617" s="50">
        <v>99</v>
      </c>
      <c r="I2617" s="58">
        <v>5.2499999999999998E-2</v>
      </c>
      <c r="J2617" s="50">
        <v>6197000</v>
      </c>
      <c r="K2617" s="50">
        <v>1993</v>
      </c>
      <c r="L2617" s="53">
        <v>1881</v>
      </c>
      <c r="M2617" s="63">
        <f t="shared" si="242"/>
        <v>6.25E-2</v>
      </c>
      <c r="N2617" s="42" t="str">
        <f>IFERROR(VLOOKUP(C2617, マスタ!$E$2:$G$33, 3, TRUE), "")</f>
        <v>36</v>
      </c>
      <c r="O2617" s="15" t="str">
        <f>IF(F2617 = "", "", TEXT( WORKDAY(TEXT(LEFT(F2617, FIND("(", F2617) - 1), "yyyy/mm/dd"), 1, マスタ!$A$2:$A$106), "yyyymmdd"))</f>
        <v>20171027</v>
      </c>
      <c r="P2617" s="16">
        <v>43035</v>
      </c>
      <c r="Q2617" s="56">
        <v>2000</v>
      </c>
      <c r="R2617" s="56">
        <v>2024</v>
      </c>
      <c r="S2617" s="56">
        <v>1953</v>
      </c>
      <c r="T2617" s="15" t="str">
        <f t="shared" si="243"/>
        <v>有</v>
      </c>
      <c r="U2617" s="15" t="str">
        <f t="shared" si="244"/>
        <v>有</v>
      </c>
      <c r="V2617" s="67">
        <f t="shared" si="245"/>
        <v>7.0493454179254567E-3</v>
      </c>
      <c r="W2617" s="17" t="s">
        <v>967</v>
      </c>
      <c r="X2617" s="46">
        <v>6</v>
      </c>
      <c r="Y2617" s="71">
        <f t="shared" si="246"/>
        <v>3.0211480362537766</v>
      </c>
      <c r="Z2617" s="72">
        <v>2000</v>
      </c>
      <c r="AA2617" s="72">
        <v>2015</v>
      </c>
      <c r="AB2617" s="72">
        <v>1996</v>
      </c>
      <c r="AC2617" s="72">
        <v>2010</v>
      </c>
      <c r="AD2617" s="72">
        <v>686100</v>
      </c>
      <c r="AE2617" s="72">
        <v>2010</v>
      </c>
      <c r="AF2617" s="72">
        <v>2024</v>
      </c>
      <c r="AG2617" s="72">
        <v>2010</v>
      </c>
      <c r="AH2617" s="72">
        <v>2019</v>
      </c>
      <c r="AI2617" s="72">
        <v>293100</v>
      </c>
      <c r="AJ2617" s="72">
        <v>2018</v>
      </c>
      <c r="AK2617" s="72">
        <v>2018</v>
      </c>
      <c r="AL2617" s="72">
        <v>1995</v>
      </c>
      <c r="AM2617" s="72">
        <v>2006</v>
      </c>
      <c r="AN2617" s="72">
        <v>382800</v>
      </c>
      <c r="AO2617" s="72">
        <v>2004</v>
      </c>
      <c r="AP2617" s="72">
        <v>2007</v>
      </c>
      <c r="AQ2617" s="72">
        <v>1993</v>
      </c>
      <c r="AR2617" s="72">
        <v>1998</v>
      </c>
      <c r="AS2617" s="72">
        <v>242200</v>
      </c>
      <c r="AT2617" s="72">
        <v>1997</v>
      </c>
      <c r="AU2617" s="72">
        <v>2008</v>
      </c>
      <c r="AV2617" s="72">
        <v>1993</v>
      </c>
      <c r="AW2617" s="72">
        <v>2006</v>
      </c>
      <c r="AX2617" s="72">
        <v>111900</v>
      </c>
      <c r="AY2617" s="72">
        <v>2006</v>
      </c>
      <c r="AZ2617" s="72">
        <v>2011</v>
      </c>
      <c r="BA2617" s="72">
        <v>2001</v>
      </c>
      <c r="BB2617" s="72">
        <v>2006</v>
      </c>
      <c r="BC2617" s="72">
        <v>101000</v>
      </c>
    </row>
    <row r="2618" spans="1:55" s="72" customFormat="1" ht="27">
      <c r="A2618" s="15" t="s">
        <v>18</v>
      </c>
      <c r="B2618" s="30">
        <v>28</v>
      </c>
      <c r="C2618" s="30">
        <v>2884</v>
      </c>
      <c r="D2618" s="10" t="s">
        <v>199</v>
      </c>
      <c r="E2618" s="15" t="s">
        <v>20</v>
      </c>
      <c r="F2618" s="15" t="s">
        <v>1353</v>
      </c>
      <c r="G2618" s="50">
        <v>4530</v>
      </c>
      <c r="H2618" s="50">
        <v>210</v>
      </c>
      <c r="I2618" s="58">
        <v>4.8599999999999997E-2</v>
      </c>
      <c r="J2618" s="50">
        <v>152000</v>
      </c>
      <c r="K2618" s="50">
        <v>4565</v>
      </c>
      <c r="L2618" s="53">
        <v>4360</v>
      </c>
      <c r="M2618" s="63">
        <f t="shared" si="242"/>
        <v>0.17073170731707318</v>
      </c>
      <c r="N2618" s="42" t="str">
        <f>IFERROR(VLOOKUP(C2618, マスタ!$E$2:$G$33, 3, TRUE), "")</f>
        <v>食品</v>
      </c>
      <c r="O2618" s="15" t="str">
        <f>IF(F2618 = "", "", TEXT( WORKDAY(TEXT(LEFT(F2618, FIND("(", F2618) - 1), "yyyy/mm/dd"), 1, マスタ!$A$2:$A$106), "yyyymmdd"))</f>
        <v>20171027</v>
      </c>
      <c r="P2618" s="16">
        <v>43035</v>
      </c>
      <c r="Q2618" s="56">
        <v>4650</v>
      </c>
      <c r="R2618" s="56">
        <v>4775</v>
      </c>
      <c r="S2618" s="56">
        <v>4570</v>
      </c>
      <c r="T2618" s="15" t="str">
        <f t="shared" si="243"/>
        <v>有</v>
      </c>
      <c r="U2618" s="15" t="str">
        <f t="shared" si="244"/>
        <v>有</v>
      </c>
      <c r="V2618" s="67">
        <f t="shared" si="245"/>
        <v>2.6490066225165476E-2</v>
      </c>
      <c r="W2618" s="17" t="s">
        <v>966</v>
      </c>
      <c r="X2618" s="46">
        <v>-45</v>
      </c>
      <c r="Y2618" s="71">
        <f t="shared" si="246"/>
        <v>-9.9337748344370862</v>
      </c>
      <c r="Z2618" s="72">
        <v>4650</v>
      </c>
      <c r="AA2618" s="72">
        <v>4660</v>
      </c>
      <c r="AB2618" s="72">
        <v>4580</v>
      </c>
      <c r="AC2618" s="72">
        <v>4600</v>
      </c>
      <c r="AD2618" s="72">
        <v>23000</v>
      </c>
      <c r="AE2618" s="72">
        <v>4600</v>
      </c>
      <c r="AF2618" s="72">
        <v>4620</v>
      </c>
      <c r="AG2618" s="72">
        <v>4570</v>
      </c>
      <c r="AH2618" s="72">
        <v>4620</v>
      </c>
      <c r="AI2618" s="72">
        <v>5100</v>
      </c>
      <c r="AJ2618" s="72">
        <v>4610</v>
      </c>
      <c r="AK2618" s="72">
        <v>4620</v>
      </c>
      <c r="AL2618" s="72">
        <v>4570</v>
      </c>
      <c r="AM2618" s="72">
        <v>4580</v>
      </c>
      <c r="AN2618" s="72">
        <v>5100</v>
      </c>
      <c r="AO2618" s="72">
        <v>4595</v>
      </c>
      <c r="AP2618" s="72">
        <v>4665</v>
      </c>
      <c r="AQ2618" s="72">
        <v>4595</v>
      </c>
      <c r="AR2618" s="72">
        <v>4650</v>
      </c>
      <c r="AS2618" s="72">
        <v>6600</v>
      </c>
      <c r="AT2618" s="72">
        <v>4660</v>
      </c>
      <c r="AU2618" s="72">
        <v>4715</v>
      </c>
      <c r="AV2618" s="72">
        <v>4660</v>
      </c>
      <c r="AW2618" s="72">
        <v>4705</v>
      </c>
      <c r="AX2618" s="72">
        <v>14900</v>
      </c>
      <c r="AY2618" s="72">
        <v>4705</v>
      </c>
      <c r="AZ2618" s="72">
        <v>4705</v>
      </c>
      <c r="BA2618" s="72">
        <v>4680</v>
      </c>
      <c r="BB2618" s="72">
        <v>4700</v>
      </c>
      <c r="BC2618" s="72">
        <v>3200</v>
      </c>
    </row>
    <row r="2619" spans="1:55" s="72" customFormat="1" ht="15">
      <c r="A2619" s="15" t="s">
        <v>18</v>
      </c>
      <c r="B2619" s="30">
        <v>29</v>
      </c>
      <c r="C2619" s="30">
        <v>5019</v>
      </c>
      <c r="D2619" s="10" t="s">
        <v>1056</v>
      </c>
      <c r="E2619" s="15" t="s">
        <v>20</v>
      </c>
      <c r="F2619" s="15" t="s">
        <v>1353</v>
      </c>
      <c r="G2619" s="50">
        <v>3270</v>
      </c>
      <c r="H2619" s="50">
        <v>150</v>
      </c>
      <c r="I2619" s="58">
        <v>4.8099999999999997E-2</v>
      </c>
      <c r="J2619" s="50">
        <v>1872700</v>
      </c>
      <c r="K2619" s="50">
        <v>3280</v>
      </c>
      <c r="L2619" s="53">
        <v>3100</v>
      </c>
      <c r="M2619" s="63">
        <f t="shared" si="242"/>
        <v>5.5555555555555552E-2</v>
      </c>
      <c r="N2619" s="42" t="str">
        <f>IFERROR(VLOOKUP(C2619, マスタ!$E$2:$G$33, 3, TRUE), "")</f>
        <v>石油・石炭</v>
      </c>
      <c r="O2619" s="15" t="str">
        <f>IF(F2619 = "", "", TEXT( WORKDAY(TEXT(LEFT(F2619, FIND("(", F2619) - 1), "yyyy/mm/dd"), 1, マスタ!$A$2:$A$106), "yyyymmdd"))</f>
        <v>20171027</v>
      </c>
      <c r="P2619" s="16">
        <v>43035</v>
      </c>
      <c r="Q2619" s="56">
        <v>3270</v>
      </c>
      <c r="R2619" s="56">
        <v>3315</v>
      </c>
      <c r="S2619" s="56">
        <v>3235</v>
      </c>
      <c r="T2619" s="15" t="str">
        <f t="shared" si="243"/>
        <v>有</v>
      </c>
      <c r="U2619" s="15" t="str">
        <f t="shared" si="244"/>
        <v>有</v>
      </c>
      <c r="V2619" s="67">
        <f t="shared" si="245"/>
        <v>0</v>
      </c>
      <c r="W2619" s="17" t="s">
        <v>966</v>
      </c>
      <c r="X2619" s="46">
        <v>-32</v>
      </c>
      <c r="Y2619" s="71">
        <f t="shared" si="246"/>
        <v>-9.7859327217125376</v>
      </c>
      <c r="Z2619" s="72">
        <v>3270</v>
      </c>
      <c r="AA2619" s="72">
        <v>3270</v>
      </c>
      <c r="AB2619" s="72">
        <v>3235</v>
      </c>
      <c r="AC2619" s="72">
        <v>3240</v>
      </c>
      <c r="AD2619" s="72">
        <v>82800</v>
      </c>
      <c r="AE2619" s="72">
        <v>3235</v>
      </c>
      <c r="AF2619" s="72">
        <v>3260</v>
      </c>
      <c r="AG2619" s="72">
        <v>3235</v>
      </c>
      <c r="AH2619" s="72">
        <v>3240</v>
      </c>
      <c r="AI2619" s="72">
        <v>40800</v>
      </c>
      <c r="AJ2619" s="72">
        <v>3240</v>
      </c>
      <c r="AK2619" s="72">
        <v>3260</v>
      </c>
      <c r="AL2619" s="72">
        <v>3235</v>
      </c>
      <c r="AM2619" s="72">
        <v>3260</v>
      </c>
      <c r="AN2619" s="72">
        <v>14600</v>
      </c>
      <c r="AO2619" s="72">
        <v>3255</v>
      </c>
      <c r="AP2619" s="72">
        <v>3280</v>
      </c>
      <c r="AQ2619" s="72">
        <v>3255</v>
      </c>
      <c r="AR2619" s="72">
        <v>3280</v>
      </c>
      <c r="AS2619" s="72">
        <v>42600</v>
      </c>
      <c r="AT2619" s="72">
        <v>3280</v>
      </c>
      <c r="AU2619" s="72">
        <v>3285</v>
      </c>
      <c r="AV2619" s="72">
        <v>3275</v>
      </c>
      <c r="AW2619" s="72">
        <v>3275</v>
      </c>
      <c r="AX2619" s="72">
        <v>16200</v>
      </c>
      <c r="AY2619" s="72">
        <v>3275</v>
      </c>
      <c r="AZ2619" s="72">
        <v>3275</v>
      </c>
      <c r="BA2619" s="72">
        <v>3270</v>
      </c>
      <c r="BB2619" s="72">
        <v>3270</v>
      </c>
      <c r="BC2619" s="72">
        <v>10500</v>
      </c>
    </row>
    <row r="2620" spans="1:55" s="72" customFormat="1" ht="15">
      <c r="A2620" s="15" t="s">
        <v>18</v>
      </c>
      <c r="B2620" s="30">
        <v>30</v>
      </c>
      <c r="C2620" s="30">
        <v>6208</v>
      </c>
      <c r="D2620" s="10" t="s">
        <v>55</v>
      </c>
      <c r="E2620" s="15" t="s">
        <v>20</v>
      </c>
      <c r="F2620" s="15" t="s">
        <v>1353</v>
      </c>
      <c r="G2620" s="50">
        <v>3685</v>
      </c>
      <c r="H2620" s="50">
        <v>165</v>
      </c>
      <c r="I2620" s="58">
        <v>4.6899999999999997E-2</v>
      </c>
      <c r="J2620" s="50">
        <v>921300</v>
      </c>
      <c r="K2620" s="50">
        <v>3840</v>
      </c>
      <c r="L2620" s="53">
        <v>3530</v>
      </c>
      <c r="M2620" s="63">
        <f t="shared" si="242"/>
        <v>0.5</v>
      </c>
      <c r="N2620" s="42" t="str">
        <f>IFERROR(VLOOKUP(C2620, マスタ!$E$2:$G$33, 3, TRUE), "")</f>
        <v>機械</v>
      </c>
      <c r="O2620" s="15" t="str">
        <f>IF(F2620 = "", "", TEXT( WORKDAY(TEXT(LEFT(F2620, FIND("(", F2620) - 1), "yyyy/mm/dd"), 1, マスタ!$A$2:$A$106), "yyyymmdd"))</f>
        <v>20171027</v>
      </c>
      <c r="P2620" s="16">
        <v>43035</v>
      </c>
      <c r="Q2620" s="56">
        <v>3630</v>
      </c>
      <c r="R2620" s="56">
        <v>3765</v>
      </c>
      <c r="S2620" s="56">
        <v>3620</v>
      </c>
      <c r="T2620" s="15" t="str">
        <f t="shared" si="243"/>
        <v>有</v>
      </c>
      <c r="U2620" s="15" t="str">
        <f t="shared" si="244"/>
        <v>無</v>
      </c>
      <c r="V2620" s="67">
        <f t="shared" si="245"/>
        <v>-1.4925373134328401E-2</v>
      </c>
      <c r="W2620" s="17" t="s">
        <v>968</v>
      </c>
      <c r="X2620" s="46">
        <v>73</v>
      </c>
      <c r="Y2620" s="71">
        <f t="shared" si="246"/>
        <v>19.810040705563097</v>
      </c>
      <c r="Z2620" s="72">
        <v>3630</v>
      </c>
      <c r="AA2620" s="72">
        <v>3715</v>
      </c>
      <c r="AB2620" s="72">
        <v>3620</v>
      </c>
      <c r="AC2620" s="72">
        <v>3670</v>
      </c>
      <c r="AD2620" s="72">
        <v>55700</v>
      </c>
      <c r="AE2620" s="72">
        <v>3665</v>
      </c>
      <c r="AF2620" s="72">
        <v>3680</v>
      </c>
      <c r="AG2620" s="72">
        <v>3630</v>
      </c>
      <c r="AH2620" s="72">
        <v>3650</v>
      </c>
      <c r="AI2620" s="72">
        <v>20900</v>
      </c>
      <c r="AJ2620" s="72">
        <v>3645</v>
      </c>
      <c r="AK2620" s="72">
        <v>3670</v>
      </c>
      <c r="AL2620" s="72">
        <v>3630</v>
      </c>
      <c r="AM2620" s="72">
        <v>3645</v>
      </c>
      <c r="AN2620" s="72">
        <v>8800</v>
      </c>
      <c r="AO2620" s="72">
        <v>3655</v>
      </c>
      <c r="AP2620" s="72">
        <v>3705</v>
      </c>
      <c r="AQ2620" s="72">
        <v>3655</v>
      </c>
      <c r="AR2620" s="72">
        <v>3690</v>
      </c>
      <c r="AS2620" s="72">
        <v>11500</v>
      </c>
      <c r="AT2620" s="72">
        <v>3685</v>
      </c>
      <c r="AU2620" s="72">
        <v>3750</v>
      </c>
      <c r="AV2620" s="72">
        <v>3680</v>
      </c>
      <c r="AW2620" s="72">
        <v>3750</v>
      </c>
      <c r="AX2620" s="72">
        <v>14600</v>
      </c>
      <c r="AY2620" s="72">
        <v>3740</v>
      </c>
      <c r="AZ2620" s="72">
        <v>3760</v>
      </c>
      <c r="BA2620" s="72">
        <v>3725</v>
      </c>
      <c r="BB2620" s="72">
        <v>3750</v>
      </c>
      <c r="BC2620" s="72">
        <v>17200</v>
      </c>
    </row>
    <row r="2621" spans="1:55" s="72" customFormat="1" ht="15">
      <c r="A2621" s="15" t="s">
        <v>18</v>
      </c>
      <c r="B2621" s="30">
        <v>31</v>
      </c>
      <c r="C2621" s="30">
        <v>6640</v>
      </c>
      <c r="D2621" s="10" t="s">
        <v>242</v>
      </c>
      <c r="E2621" s="15" t="s">
        <v>20</v>
      </c>
      <c r="F2621" s="15" t="s">
        <v>1353</v>
      </c>
      <c r="G2621" s="50">
        <v>2765</v>
      </c>
      <c r="H2621" s="50">
        <v>123</v>
      </c>
      <c r="I2621" s="58">
        <v>4.6600000000000003E-2</v>
      </c>
      <c r="J2621" s="50">
        <v>222200</v>
      </c>
      <c r="K2621" s="50">
        <v>2770</v>
      </c>
      <c r="L2621" s="53">
        <v>2640</v>
      </c>
      <c r="M2621" s="63">
        <f t="shared" si="242"/>
        <v>3.8461538461538464E-2</v>
      </c>
      <c r="N2621" s="42" t="str">
        <f>IFERROR(VLOOKUP(C2621, マスタ!$E$2:$G$33, 3, TRUE), "")</f>
        <v>電気</v>
      </c>
      <c r="O2621" s="15" t="str">
        <f>IF(F2621 = "", "", TEXT( WORKDAY(TEXT(LEFT(F2621, FIND("(", F2621) - 1), "yyyy/mm/dd"), 1, マスタ!$A$2:$A$106), "yyyymmdd"))</f>
        <v>20171027</v>
      </c>
      <c r="P2621" s="16">
        <v>43035</v>
      </c>
      <c r="Q2621" s="56">
        <v>2788</v>
      </c>
      <c r="R2621" s="56">
        <v>2825</v>
      </c>
      <c r="S2621" s="56">
        <v>2779</v>
      </c>
      <c r="T2621" s="15" t="str">
        <f t="shared" si="243"/>
        <v>有</v>
      </c>
      <c r="U2621" s="15" t="str">
        <f t="shared" si="244"/>
        <v>無</v>
      </c>
      <c r="V2621" s="67">
        <f t="shared" si="245"/>
        <v>8.3182640144665587E-3</v>
      </c>
      <c r="W2621" s="17" t="s">
        <v>967</v>
      </c>
      <c r="X2621" s="46">
        <v>22</v>
      </c>
      <c r="Y2621" s="71">
        <f t="shared" si="246"/>
        <v>7.9566003616636536</v>
      </c>
      <c r="Z2621" s="72">
        <v>2788</v>
      </c>
      <c r="AA2621" s="72">
        <v>2794</v>
      </c>
      <c r="AB2621" s="72">
        <v>2783</v>
      </c>
      <c r="AC2621" s="72">
        <v>2786</v>
      </c>
      <c r="AD2621" s="72">
        <v>11200</v>
      </c>
      <c r="AE2621" s="72">
        <v>2793</v>
      </c>
      <c r="AF2621" s="72">
        <v>2794</v>
      </c>
      <c r="AG2621" s="72">
        <v>2783</v>
      </c>
      <c r="AH2621" s="72">
        <v>2785</v>
      </c>
      <c r="AI2621" s="72">
        <v>5000</v>
      </c>
      <c r="AJ2621" s="72">
        <v>2784</v>
      </c>
      <c r="AK2621" s="72">
        <v>2790</v>
      </c>
      <c r="AL2621" s="72">
        <v>2779</v>
      </c>
      <c r="AM2621" s="72">
        <v>2786</v>
      </c>
      <c r="AN2621" s="72">
        <v>9000</v>
      </c>
      <c r="AO2621" s="72">
        <v>2789</v>
      </c>
      <c r="AP2621" s="72">
        <v>2802</v>
      </c>
      <c r="AQ2621" s="72">
        <v>2787</v>
      </c>
      <c r="AR2621" s="72">
        <v>2802</v>
      </c>
      <c r="AS2621" s="72">
        <v>11300</v>
      </c>
      <c r="AT2621" s="72">
        <v>2804</v>
      </c>
      <c r="AU2621" s="72">
        <v>2820</v>
      </c>
      <c r="AV2621" s="72">
        <v>2804</v>
      </c>
      <c r="AW2621" s="72">
        <v>2810</v>
      </c>
      <c r="AX2621" s="72">
        <v>3000</v>
      </c>
      <c r="AY2621" s="72">
        <v>2811</v>
      </c>
      <c r="AZ2621" s="72">
        <v>2812</v>
      </c>
      <c r="BA2621" s="72">
        <v>2796</v>
      </c>
      <c r="BB2621" s="72">
        <v>2796</v>
      </c>
      <c r="BC2621" s="72">
        <v>6200</v>
      </c>
    </row>
    <row r="2622" spans="1:55" s="72" customFormat="1" ht="15">
      <c r="A2622" s="15" t="s">
        <v>18</v>
      </c>
      <c r="B2622" s="30">
        <v>32</v>
      </c>
      <c r="C2622" s="30">
        <v>4554</v>
      </c>
      <c r="D2622" s="10" t="s">
        <v>1119</v>
      </c>
      <c r="E2622" s="15" t="s">
        <v>20</v>
      </c>
      <c r="F2622" s="15" t="s">
        <v>1353</v>
      </c>
      <c r="G2622" s="50">
        <v>4030</v>
      </c>
      <c r="H2622" s="50">
        <v>175</v>
      </c>
      <c r="I2622" s="58">
        <v>4.5400000000000003E-2</v>
      </c>
      <c r="J2622" s="50">
        <v>82600</v>
      </c>
      <c r="K2622" s="50">
        <v>4065</v>
      </c>
      <c r="L2622" s="53">
        <v>3835</v>
      </c>
      <c r="M2622" s="63">
        <f t="shared" si="242"/>
        <v>0.15217391304347827</v>
      </c>
      <c r="N2622" s="42" t="str">
        <f>IFERROR(VLOOKUP(C2622, マスタ!$E$2:$G$33, 3, TRUE), "")</f>
        <v>化学・医薬品</v>
      </c>
      <c r="O2622" s="15" t="str">
        <f>IF(F2622 = "", "", TEXT( WORKDAY(TEXT(LEFT(F2622, FIND("(", F2622) - 1), "yyyy/mm/dd"), 1, マスタ!$A$2:$A$106), "yyyymmdd"))</f>
        <v>20171027</v>
      </c>
      <c r="P2622" s="16">
        <v>43035</v>
      </c>
      <c r="Q2622" s="56">
        <v>3995</v>
      </c>
      <c r="R2622" s="56">
        <v>4190</v>
      </c>
      <c r="S2622" s="56">
        <v>3990</v>
      </c>
      <c r="T2622" s="15" t="str">
        <f t="shared" si="243"/>
        <v>有</v>
      </c>
      <c r="U2622" s="15" t="str">
        <f t="shared" si="244"/>
        <v>無</v>
      </c>
      <c r="V2622" s="67">
        <f t="shared" si="245"/>
        <v>-8.6848635235732274E-3</v>
      </c>
      <c r="W2622" s="17" t="s">
        <v>967</v>
      </c>
      <c r="X2622" s="46">
        <v>35</v>
      </c>
      <c r="Y2622" s="71">
        <f t="shared" si="246"/>
        <v>8.6848635235732008</v>
      </c>
      <c r="Z2622" s="72">
        <v>3995</v>
      </c>
      <c r="AA2622" s="72">
        <v>4015</v>
      </c>
      <c r="AB2622" s="72">
        <v>3995</v>
      </c>
      <c r="AC2622" s="72">
        <v>4015</v>
      </c>
      <c r="AD2622" s="72">
        <v>1600</v>
      </c>
      <c r="AE2622" s="72">
        <v>4005</v>
      </c>
      <c r="AF2622" s="72">
        <v>4005</v>
      </c>
      <c r="AG2622" s="72">
        <v>3990</v>
      </c>
      <c r="AH2622" s="72">
        <v>4000</v>
      </c>
      <c r="AI2622" s="72">
        <v>500</v>
      </c>
      <c r="AJ2622" s="72">
        <v>4010</v>
      </c>
      <c r="AK2622" s="72">
        <v>4010</v>
      </c>
      <c r="AL2622" s="72">
        <v>4010</v>
      </c>
      <c r="AM2622" s="72">
        <v>4010</v>
      </c>
      <c r="AN2622" s="72">
        <v>200</v>
      </c>
      <c r="AO2622" s="72">
        <v>4005</v>
      </c>
      <c r="AP2622" s="72">
        <v>4010</v>
      </c>
      <c r="AQ2622" s="72">
        <v>4000</v>
      </c>
      <c r="AR2622" s="72">
        <v>4005</v>
      </c>
      <c r="AS2622" s="72">
        <v>1100</v>
      </c>
      <c r="AT2622" s="72">
        <v>4020</v>
      </c>
      <c r="AU2622" s="72">
        <v>4030</v>
      </c>
      <c r="AV2622" s="72">
        <v>4020</v>
      </c>
      <c r="AW2622" s="72">
        <v>4030</v>
      </c>
      <c r="AX2622" s="72">
        <v>1100</v>
      </c>
      <c r="AY2622" s="72">
        <v>4035</v>
      </c>
      <c r="AZ2622" s="72">
        <v>4050</v>
      </c>
      <c r="BA2622" s="72">
        <v>4035</v>
      </c>
      <c r="BB2622" s="72">
        <v>4045</v>
      </c>
      <c r="BC2622" s="72">
        <v>2600</v>
      </c>
    </row>
    <row r="2623" spans="1:55" s="72" customFormat="1" ht="15">
      <c r="A2623" s="15" t="s">
        <v>18</v>
      </c>
      <c r="B2623" s="30">
        <v>35</v>
      </c>
      <c r="C2623" s="30">
        <v>6586</v>
      </c>
      <c r="D2623" s="10" t="s">
        <v>1354</v>
      </c>
      <c r="E2623" s="15" t="s">
        <v>20</v>
      </c>
      <c r="F2623" s="15" t="s">
        <v>1353</v>
      </c>
      <c r="G2623" s="50">
        <v>4715</v>
      </c>
      <c r="H2623" s="50">
        <v>200</v>
      </c>
      <c r="I2623" s="58">
        <v>4.4299999999999999E-2</v>
      </c>
      <c r="J2623" s="50">
        <v>1222300</v>
      </c>
      <c r="K2623" s="50">
        <v>4730</v>
      </c>
      <c r="L2623" s="53">
        <v>4555</v>
      </c>
      <c r="M2623" s="63">
        <f t="shared" si="242"/>
        <v>8.5714285714285715E-2</v>
      </c>
      <c r="N2623" s="42" t="str">
        <f>IFERROR(VLOOKUP(C2623, マスタ!$E$2:$G$33, 3, TRUE), "")</f>
        <v>電気</v>
      </c>
      <c r="O2623" s="15" t="str">
        <f>IF(F2623 = "", "", TEXT( WORKDAY(TEXT(LEFT(F2623, FIND("(", F2623) - 1), "yyyy/mm/dd"), 1, マスタ!$A$2:$A$106), "yyyymmdd"))</f>
        <v>20171027</v>
      </c>
      <c r="P2623" s="16">
        <v>43035</v>
      </c>
      <c r="Q2623" s="56">
        <v>4720</v>
      </c>
      <c r="R2623" s="56">
        <v>4775</v>
      </c>
      <c r="S2623" s="56">
        <v>4685</v>
      </c>
      <c r="T2623" s="15" t="str">
        <f t="shared" si="243"/>
        <v>有</v>
      </c>
      <c r="U2623" s="15" t="str">
        <f t="shared" si="244"/>
        <v>無</v>
      </c>
      <c r="V2623" s="67">
        <f t="shared" si="245"/>
        <v>1.0604453870626251E-3</v>
      </c>
      <c r="W2623" s="17" t="s">
        <v>969</v>
      </c>
      <c r="X2623" s="46">
        <v>-15</v>
      </c>
      <c r="Y2623" s="71">
        <f t="shared" si="246"/>
        <v>-3.1813361611876991</v>
      </c>
      <c r="Z2623" s="72">
        <v>4720</v>
      </c>
      <c r="AA2623" s="72">
        <v>4720</v>
      </c>
      <c r="AB2623" s="72">
        <v>4685</v>
      </c>
      <c r="AC2623" s="72">
        <v>4700</v>
      </c>
      <c r="AD2623" s="72">
        <v>101400</v>
      </c>
      <c r="AE2623" s="72">
        <v>4700</v>
      </c>
      <c r="AF2623" s="72">
        <v>4710</v>
      </c>
      <c r="AG2623" s="72">
        <v>4700</v>
      </c>
      <c r="AH2623" s="72">
        <v>4705</v>
      </c>
      <c r="AI2623" s="72">
        <v>10000</v>
      </c>
      <c r="AJ2623" s="72">
        <v>4700</v>
      </c>
      <c r="AK2623" s="72">
        <v>4705</v>
      </c>
      <c r="AL2623" s="72">
        <v>4685</v>
      </c>
      <c r="AM2623" s="72">
        <v>4685</v>
      </c>
      <c r="AN2623" s="72">
        <v>22400</v>
      </c>
      <c r="AO2623" s="72">
        <v>4690</v>
      </c>
      <c r="AP2623" s="72">
        <v>4705</v>
      </c>
      <c r="AQ2623" s="72">
        <v>4690</v>
      </c>
      <c r="AR2623" s="72">
        <v>4705</v>
      </c>
      <c r="AS2623" s="72">
        <v>22600</v>
      </c>
      <c r="AT2623" s="72">
        <v>4705</v>
      </c>
      <c r="AU2623" s="72">
        <v>4710</v>
      </c>
      <c r="AV2623" s="72">
        <v>4700</v>
      </c>
      <c r="AW2623" s="72">
        <v>4705</v>
      </c>
      <c r="AX2623" s="72">
        <v>9200</v>
      </c>
      <c r="AY2623" s="72">
        <v>4710</v>
      </c>
      <c r="AZ2623" s="72">
        <v>4710</v>
      </c>
      <c r="BA2623" s="72">
        <v>4695</v>
      </c>
      <c r="BB2623" s="72">
        <v>4700</v>
      </c>
      <c r="BC2623" s="72">
        <v>11600</v>
      </c>
    </row>
    <row r="2624" spans="1:55" s="72" customFormat="1" ht="15">
      <c r="A2624" s="15" t="s">
        <v>18</v>
      </c>
      <c r="B2624" s="30">
        <v>36</v>
      </c>
      <c r="C2624" s="30">
        <v>1968</v>
      </c>
      <c r="D2624" s="10" t="s">
        <v>274</v>
      </c>
      <c r="E2624" s="15" t="s">
        <v>20</v>
      </c>
      <c r="F2624" s="15" t="s">
        <v>1353</v>
      </c>
      <c r="G2624" s="50">
        <v>2811</v>
      </c>
      <c r="H2624" s="50">
        <v>116</v>
      </c>
      <c r="I2624" s="58">
        <v>4.2999999999999997E-2</v>
      </c>
      <c r="J2624" s="50">
        <v>268600</v>
      </c>
      <c r="K2624" s="50">
        <v>2817</v>
      </c>
      <c r="L2624" s="53">
        <v>2699</v>
      </c>
      <c r="M2624" s="63">
        <f t="shared" si="242"/>
        <v>5.0847457627118647E-2</v>
      </c>
      <c r="N2624" s="42" t="str">
        <f>IFERROR(VLOOKUP(C2624, マスタ!$E$2:$G$33, 3, TRUE), "")</f>
        <v>建設</v>
      </c>
      <c r="O2624" s="15" t="str">
        <f>IF(F2624 = "", "", TEXT( WORKDAY(TEXT(LEFT(F2624, FIND("(", F2624) - 1), "yyyy/mm/dd"), 1, マスタ!$A$2:$A$106), "yyyymmdd"))</f>
        <v>20171027</v>
      </c>
      <c r="P2624" s="16">
        <v>43035</v>
      </c>
      <c r="Q2624" s="56">
        <v>2849</v>
      </c>
      <c r="R2624" s="56">
        <v>2886</v>
      </c>
      <c r="S2624" s="56">
        <v>2842</v>
      </c>
      <c r="T2624" s="15" t="str">
        <f t="shared" si="243"/>
        <v>有</v>
      </c>
      <c r="U2624" s="15" t="str">
        <f t="shared" si="244"/>
        <v>無</v>
      </c>
      <c r="V2624" s="67">
        <f t="shared" si="245"/>
        <v>1.3518320882248247E-2</v>
      </c>
      <c r="W2624" s="17" t="s">
        <v>967</v>
      </c>
      <c r="X2624" s="46">
        <v>23</v>
      </c>
      <c r="Y2624" s="71">
        <f t="shared" si="246"/>
        <v>8.1821415866239775</v>
      </c>
      <c r="Z2624" s="72">
        <v>2849</v>
      </c>
      <c r="AA2624" s="72">
        <v>2860</v>
      </c>
      <c r="AB2624" s="72">
        <v>2842</v>
      </c>
      <c r="AC2624" s="72">
        <v>2860</v>
      </c>
      <c r="AD2624" s="72">
        <v>5500</v>
      </c>
      <c r="AE2624" s="72">
        <v>2855</v>
      </c>
      <c r="AF2624" s="72">
        <v>2855</v>
      </c>
      <c r="AG2624" s="72">
        <v>2850</v>
      </c>
      <c r="AH2624" s="72">
        <v>2855</v>
      </c>
      <c r="AI2624" s="72">
        <v>1600</v>
      </c>
      <c r="AJ2624" s="72">
        <v>2851</v>
      </c>
      <c r="AK2624" s="72">
        <v>2851</v>
      </c>
      <c r="AL2624" s="72">
        <v>2846</v>
      </c>
      <c r="AM2624" s="72">
        <v>2848</v>
      </c>
      <c r="AN2624" s="72">
        <v>1500</v>
      </c>
      <c r="AO2624" s="72">
        <v>2850</v>
      </c>
      <c r="AP2624" s="72">
        <v>2850</v>
      </c>
      <c r="AQ2624" s="72">
        <v>2845</v>
      </c>
      <c r="AR2624" s="72">
        <v>2848</v>
      </c>
      <c r="AS2624" s="72">
        <v>2400</v>
      </c>
      <c r="AT2624" s="72">
        <v>2852</v>
      </c>
      <c r="AU2624" s="72">
        <v>2872</v>
      </c>
      <c r="AV2624" s="72">
        <v>2848</v>
      </c>
      <c r="AW2624" s="72">
        <v>2872</v>
      </c>
      <c r="AX2624" s="72">
        <v>14000</v>
      </c>
      <c r="AY2624" s="72">
        <v>2866</v>
      </c>
      <c r="AZ2624" s="72">
        <v>2871</v>
      </c>
      <c r="BA2624" s="72">
        <v>2866</v>
      </c>
      <c r="BB2624" s="72">
        <v>2869</v>
      </c>
      <c r="BC2624" s="72">
        <v>2300</v>
      </c>
    </row>
    <row r="2625" spans="1:55" s="72" customFormat="1" ht="15">
      <c r="A2625" s="15" t="s">
        <v>18</v>
      </c>
      <c r="B2625" s="30">
        <v>37</v>
      </c>
      <c r="C2625" s="30">
        <v>4323</v>
      </c>
      <c r="D2625" s="10" t="s">
        <v>42</v>
      </c>
      <c r="E2625" s="15" t="s">
        <v>20</v>
      </c>
      <c r="F2625" s="15" t="s">
        <v>1353</v>
      </c>
      <c r="G2625" s="50">
        <v>1490</v>
      </c>
      <c r="H2625" s="50">
        <v>60</v>
      </c>
      <c r="I2625" s="58">
        <v>4.2000000000000003E-2</v>
      </c>
      <c r="J2625" s="50">
        <v>91000</v>
      </c>
      <c r="K2625" s="50">
        <v>1498</v>
      </c>
      <c r="L2625" s="53">
        <v>1450</v>
      </c>
      <c r="M2625" s="63">
        <f t="shared" si="242"/>
        <v>0.16666666666666666</v>
      </c>
      <c r="N2625" s="42" t="str">
        <f>IFERROR(VLOOKUP(C2625, マスタ!$E$2:$G$33, 3, TRUE), "")</f>
        <v>化学・医薬品</v>
      </c>
      <c r="O2625" s="15" t="str">
        <f>IF(F2625 = "", "", TEXT( WORKDAY(TEXT(LEFT(F2625, FIND("(", F2625) - 1), "yyyy/mm/dd"), 1, マスタ!$A$2:$A$106), "yyyymmdd"))</f>
        <v>20171027</v>
      </c>
      <c r="P2625" s="16">
        <v>43035</v>
      </c>
      <c r="Q2625" s="56">
        <v>1501</v>
      </c>
      <c r="R2625" s="56">
        <v>1520</v>
      </c>
      <c r="S2625" s="56">
        <v>1478</v>
      </c>
      <c r="T2625" s="15" t="str">
        <f t="shared" si="243"/>
        <v>有</v>
      </c>
      <c r="U2625" s="15" t="str">
        <f t="shared" si="244"/>
        <v>有</v>
      </c>
      <c r="V2625" s="67">
        <f t="shared" si="245"/>
        <v>7.382550335570448E-3</v>
      </c>
      <c r="W2625" s="17" t="s">
        <v>969</v>
      </c>
      <c r="X2625" s="46">
        <v>-1</v>
      </c>
      <c r="Y2625" s="71">
        <f t="shared" si="246"/>
        <v>-0.67114093959731536</v>
      </c>
      <c r="Z2625" s="72">
        <v>1501</v>
      </c>
      <c r="AA2625" s="72">
        <v>1510</v>
      </c>
      <c r="AB2625" s="72">
        <v>1501</v>
      </c>
      <c r="AC2625" s="72">
        <v>1510</v>
      </c>
      <c r="AD2625" s="72">
        <v>2200</v>
      </c>
      <c r="AE2625" s="72">
        <v>1518</v>
      </c>
      <c r="AF2625" s="72">
        <v>1520</v>
      </c>
      <c r="AG2625" s="72">
        <v>1517</v>
      </c>
      <c r="AH2625" s="72">
        <v>1520</v>
      </c>
      <c r="AI2625" s="72">
        <v>1400</v>
      </c>
      <c r="AJ2625" s="72">
        <v>1520</v>
      </c>
      <c r="AK2625" s="72">
        <v>1520</v>
      </c>
      <c r="AL2625" s="72">
        <v>1500</v>
      </c>
      <c r="AM2625" s="72">
        <v>1510</v>
      </c>
      <c r="AN2625" s="72">
        <v>4600</v>
      </c>
      <c r="AO2625" s="72">
        <v>1508</v>
      </c>
      <c r="AP2625" s="72">
        <v>1508</v>
      </c>
      <c r="AQ2625" s="72">
        <v>1508</v>
      </c>
      <c r="AR2625" s="72">
        <v>1508</v>
      </c>
      <c r="AS2625" s="72">
        <v>400</v>
      </c>
      <c r="AT2625" s="72">
        <v>1501</v>
      </c>
      <c r="AU2625" s="72">
        <v>1502</v>
      </c>
      <c r="AV2625" s="72">
        <v>1500</v>
      </c>
      <c r="AW2625" s="72">
        <v>1500</v>
      </c>
      <c r="AX2625" s="72">
        <v>900</v>
      </c>
      <c r="AY2625" s="72">
        <v>1500</v>
      </c>
      <c r="AZ2625" s="72">
        <v>1500</v>
      </c>
      <c r="BA2625" s="72">
        <v>1497</v>
      </c>
      <c r="BB2625" s="72">
        <v>1497</v>
      </c>
      <c r="BC2625" s="72">
        <v>600</v>
      </c>
    </row>
    <row r="2626" spans="1:55" s="72" customFormat="1" ht="15">
      <c r="A2626" s="15" t="s">
        <v>18</v>
      </c>
      <c r="B2626" s="30">
        <v>39</v>
      </c>
      <c r="C2626" s="30">
        <v>6258</v>
      </c>
      <c r="D2626" s="10" t="s">
        <v>126</v>
      </c>
      <c r="E2626" s="15" t="s">
        <v>20</v>
      </c>
      <c r="F2626" s="15" t="s">
        <v>1353</v>
      </c>
      <c r="G2626" s="50">
        <v>12700</v>
      </c>
      <c r="H2626" s="50">
        <v>500</v>
      </c>
      <c r="I2626" s="58">
        <v>4.1000000000000002E-2</v>
      </c>
      <c r="J2626" s="50">
        <v>431500</v>
      </c>
      <c r="K2626" s="50">
        <v>12700</v>
      </c>
      <c r="L2626" s="53">
        <v>12160</v>
      </c>
      <c r="M2626" s="63">
        <f t="shared" si="242"/>
        <v>0</v>
      </c>
      <c r="N2626" s="42" t="str">
        <f>IFERROR(VLOOKUP(C2626, マスタ!$E$2:$G$33, 3, TRUE), "")</f>
        <v>機械</v>
      </c>
      <c r="O2626" s="15" t="str">
        <f>IF(F2626 = "", "", TEXT( WORKDAY(TEXT(LEFT(F2626, FIND("(", F2626) - 1), "yyyy/mm/dd"), 1, マスタ!$A$2:$A$106), "yyyymmdd"))</f>
        <v>20171027</v>
      </c>
      <c r="P2626" s="16">
        <v>43035</v>
      </c>
      <c r="Q2626" s="56">
        <v>12730</v>
      </c>
      <c r="R2626" s="56">
        <v>12820</v>
      </c>
      <c r="S2626" s="56">
        <v>12520</v>
      </c>
      <c r="T2626" s="15" t="str">
        <f t="shared" si="243"/>
        <v>無</v>
      </c>
      <c r="U2626" s="15" t="str">
        <f t="shared" si="244"/>
        <v>有</v>
      </c>
      <c r="V2626" s="67">
        <f t="shared" si="245"/>
        <v>2.3622047244094002E-3</v>
      </c>
      <c r="W2626" s="17" t="s">
        <v>969</v>
      </c>
      <c r="X2626" s="46">
        <v>-80</v>
      </c>
      <c r="Y2626" s="71">
        <f t="shared" si="246"/>
        <v>-6.2992125984251963</v>
      </c>
      <c r="Z2626" s="72">
        <v>12730</v>
      </c>
      <c r="AA2626" s="72">
        <v>12820</v>
      </c>
      <c r="AB2626" s="72">
        <v>12730</v>
      </c>
      <c r="AC2626" s="72">
        <v>12740</v>
      </c>
      <c r="AD2626" s="72">
        <v>29000</v>
      </c>
      <c r="AE2626" s="72">
        <v>12750</v>
      </c>
      <c r="AF2626" s="72">
        <v>12750</v>
      </c>
      <c r="AG2626" s="72">
        <v>12610</v>
      </c>
      <c r="AH2626" s="72">
        <v>12650</v>
      </c>
      <c r="AI2626" s="72">
        <v>15900</v>
      </c>
      <c r="AJ2626" s="72">
        <v>12640</v>
      </c>
      <c r="AK2626" s="72">
        <v>12720</v>
      </c>
      <c r="AL2626" s="72">
        <v>12620</v>
      </c>
      <c r="AM2626" s="72">
        <v>12720</v>
      </c>
      <c r="AN2626" s="72">
        <v>9400</v>
      </c>
      <c r="AO2626" s="72">
        <v>12700</v>
      </c>
      <c r="AP2626" s="72">
        <v>12720</v>
      </c>
      <c r="AQ2626" s="72">
        <v>12680</v>
      </c>
      <c r="AR2626" s="72">
        <v>12700</v>
      </c>
      <c r="AS2626" s="72">
        <v>3400</v>
      </c>
      <c r="AT2626" s="72">
        <v>12700</v>
      </c>
      <c r="AU2626" s="72">
        <v>12700</v>
      </c>
      <c r="AV2626" s="72">
        <v>12630</v>
      </c>
      <c r="AW2626" s="72">
        <v>12650</v>
      </c>
      <c r="AX2626" s="72">
        <v>5000</v>
      </c>
      <c r="AY2626" s="72">
        <v>12630</v>
      </c>
      <c r="AZ2626" s="72">
        <v>12650</v>
      </c>
      <c r="BA2626" s="72">
        <v>12590</v>
      </c>
      <c r="BB2626" s="72">
        <v>12590</v>
      </c>
      <c r="BC2626" s="72">
        <v>9000</v>
      </c>
    </row>
    <row r="2627" spans="1:55" s="72" customFormat="1" ht="15">
      <c r="A2627" s="15" t="s">
        <v>18</v>
      </c>
      <c r="B2627" s="30">
        <v>40</v>
      </c>
      <c r="C2627" s="30">
        <v>6941</v>
      </c>
      <c r="D2627" s="10" t="s">
        <v>265</v>
      </c>
      <c r="E2627" s="15" t="s">
        <v>20</v>
      </c>
      <c r="F2627" s="15" t="s">
        <v>1353</v>
      </c>
      <c r="G2627" s="50">
        <v>2275</v>
      </c>
      <c r="H2627" s="50">
        <v>89</v>
      </c>
      <c r="I2627" s="58">
        <v>4.07E-2</v>
      </c>
      <c r="J2627" s="50">
        <v>422000</v>
      </c>
      <c r="K2627" s="50">
        <v>2285</v>
      </c>
      <c r="L2627" s="53">
        <v>2180</v>
      </c>
      <c r="M2627" s="63">
        <f t="shared" si="242"/>
        <v>9.5238095238095233E-2</v>
      </c>
      <c r="N2627" s="42" t="str">
        <f>IFERROR(VLOOKUP(C2627, マスタ!$E$2:$G$33, 3, TRUE), "")</f>
        <v>電気</v>
      </c>
      <c r="O2627" s="15" t="str">
        <f>IF(F2627 = "", "", TEXT( WORKDAY(TEXT(LEFT(F2627, FIND("(", F2627) - 1), "yyyy/mm/dd"), 1, マスタ!$A$2:$A$106), "yyyymmdd"))</f>
        <v>20171027</v>
      </c>
      <c r="P2627" s="16">
        <v>43035</v>
      </c>
      <c r="Q2627" s="56">
        <v>2287</v>
      </c>
      <c r="R2627" s="56">
        <v>2308</v>
      </c>
      <c r="S2627" s="56">
        <v>2231</v>
      </c>
      <c r="T2627" s="15" t="str">
        <f t="shared" si="243"/>
        <v>無</v>
      </c>
      <c r="U2627" s="15" t="str">
        <f t="shared" si="244"/>
        <v>有</v>
      </c>
      <c r="V2627" s="67">
        <f t="shared" si="245"/>
        <v>5.2747252747251672E-3</v>
      </c>
      <c r="W2627" s="17" t="s">
        <v>966</v>
      </c>
      <c r="X2627" s="46">
        <v>-22</v>
      </c>
      <c r="Y2627" s="71">
        <f t="shared" si="246"/>
        <v>-9.6703296703296697</v>
      </c>
      <c r="Z2627" s="72">
        <v>2287</v>
      </c>
      <c r="AA2627" s="72">
        <v>2308</v>
      </c>
      <c r="AB2627" s="72">
        <v>2273</v>
      </c>
      <c r="AC2627" s="72">
        <v>2297</v>
      </c>
      <c r="AD2627" s="72">
        <v>54400</v>
      </c>
      <c r="AE2627" s="72">
        <v>2295</v>
      </c>
      <c r="AF2627" s="72">
        <v>2296</v>
      </c>
      <c r="AG2627" s="72">
        <v>2273</v>
      </c>
      <c r="AH2627" s="72">
        <v>2275</v>
      </c>
      <c r="AI2627" s="72">
        <v>10000</v>
      </c>
      <c r="AJ2627" s="72">
        <v>2275</v>
      </c>
      <c r="AK2627" s="72">
        <v>2275</v>
      </c>
      <c r="AL2627" s="72">
        <v>2261</v>
      </c>
      <c r="AM2627" s="72">
        <v>2270</v>
      </c>
      <c r="AN2627" s="72">
        <v>13800</v>
      </c>
      <c r="AO2627" s="72">
        <v>2268</v>
      </c>
      <c r="AP2627" s="72">
        <v>2272</v>
      </c>
      <c r="AQ2627" s="72">
        <v>2256</v>
      </c>
      <c r="AR2627" s="72">
        <v>2258</v>
      </c>
      <c r="AS2627" s="72">
        <v>10100</v>
      </c>
      <c r="AT2627" s="72">
        <v>2258</v>
      </c>
      <c r="AU2627" s="72">
        <v>2258</v>
      </c>
      <c r="AV2627" s="72">
        <v>2252</v>
      </c>
      <c r="AW2627" s="72">
        <v>2258</v>
      </c>
      <c r="AX2627" s="72">
        <v>6100</v>
      </c>
      <c r="AY2627" s="72">
        <v>2254</v>
      </c>
      <c r="AZ2627" s="72">
        <v>2264</v>
      </c>
      <c r="BA2627" s="72">
        <v>2252</v>
      </c>
      <c r="BB2627" s="72">
        <v>2252</v>
      </c>
      <c r="BC2627" s="72">
        <v>5700</v>
      </c>
    </row>
    <row r="2628" spans="1:55" s="72" customFormat="1" ht="15">
      <c r="A2628" s="15" t="s">
        <v>18</v>
      </c>
      <c r="B2628" s="30">
        <v>41</v>
      </c>
      <c r="C2628" s="30">
        <v>4217</v>
      </c>
      <c r="D2628" s="10" t="s">
        <v>1115</v>
      </c>
      <c r="E2628" s="15" t="s">
        <v>20</v>
      </c>
      <c r="F2628" s="15" t="s">
        <v>1353</v>
      </c>
      <c r="G2628" s="50">
        <v>3210</v>
      </c>
      <c r="H2628" s="50">
        <v>125</v>
      </c>
      <c r="I2628" s="58">
        <v>4.0500000000000001E-2</v>
      </c>
      <c r="J2628" s="50">
        <v>4333500</v>
      </c>
      <c r="K2628" s="50">
        <v>3230</v>
      </c>
      <c r="L2628" s="53">
        <v>3135</v>
      </c>
      <c r="M2628" s="63">
        <f t="shared" si="242"/>
        <v>0.21052631578947367</v>
      </c>
      <c r="N2628" s="42" t="str">
        <f>IFERROR(VLOOKUP(C2628, マスタ!$E$2:$G$33, 3, TRUE), "")</f>
        <v>化学・医薬品</v>
      </c>
      <c r="O2628" s="15" t="str">
        <f>IF(F2628 = "", "", TEXT( WORKDAY(TEXT(LEFT(F2628, FIND("(", F2628) - 1), "yyyy/mm/dd"), 1, マスタ!$A$2:$A$106), "yyyymmdd"))</f>
        <v>20171027</v>
      </c>
      <c r="P2628" s="16">
        <v>43035</v>
      </c>
      <c r="Q2628" s="56">
        <v>3180</v>
      </c>
      <c r="R2628" s="56">
        <v>3220</v>
      </c>
      <c r="S2628" s="56">
        <v>3165</v>
      </c>
      <c r="T2628" s="15" t="str">
        <f t="shared" si="243"/>
        <v>有</v>
      </c>
      <c r="U2628" s="15" t="str">
        <f t="shared" si="244"/>
        <v>無</v>
      </c>
      <c r="V2628" s="67">
        <f t="shared" si="245"/>
        <v>-9.3457943925233655E-3</v>
      </c>
      <c r="W2628" s="17" t="s">
        <v>969</v>
      </c>
      <c r="X2628" s="46">
        <v>-5</v>
      </c>
      <c r="Y2628" s="71">
        <f t="shared" si="246"/>
        <v>-1.557632398753894</v>
      </c>
      <c r="Z2628" s="72">
        <v>3180</v>
      </c>
      <c r="AA2628" s="72">
        <v>3190</v>
      </c>
      <c r="AB2628" s="72">
        <v>3175</v>
      </c>
      <c r="AC2628" s="72">
        <v>3185</v>
      </c>
      <c r="AD2628" s="72">
        <v>201400</v>
      </c>
      <c r="AE2628" s="72">
        <v>3185</v>
      </c>
      <c r="AF2628" s="72">
        <v>3195</v>
      </c>
      <c r="AG2628" s="72">
        <v>3180</v>
      </c>
      <c r="AH2628" s="72">
        <v>3195</v>
      </c>
      <c r="AI2628" s="72">
        <v>32600</v>
      </c>
      <c r="AJ2628" s="72">
        <v>3195</v>
      </c>
      <c r="AK2628" s="72">
        <v>3200</v>
      </c>
      <c r="AL2628" s="72">
        <v>3190</v>
      </c>
      <c r="AM2628" s="72">
        <v>3200</v>
      </c>
      <c r="AN2628" s="72">
        <v>42400</v>
      </c>
      <c r="AO2628" s="72">
        <v>3200</v>
      </c>
      <c r="AP2628" s="72">
        <v>3200</v>
      </c>
      <c r="AQ2628" s="72">
        <v>3175</v>
      </c>
      <c r="AR2628" s="72">
        <v>3180</v>
      </c>
      <c r="AS2628" s="72">
        <v>94600</v>
      </c>
      <c r="AT2628" s="72">
        <v>3175</v>
      </c>
      <c r="AU2628" s="72">
        <v>3180</v>
      </c>
      <c r="AV2628" s="72">
        <v>3165</v>
      </c>
      <c r="AW2628" s="72">
        <v>3175</v>
      </c>
      <c r="AX2628" s="72">
        <v>52900</v>
      </c>
      <c r="AY2628" s="72">
        <v>3180</v>
      </c>
      <c r="AZ2628" s="72">
        <v>3180</v>
      </c>
      <c r="BA2628" s="72">
        <v>3175</v>
      </c>
      <c r="BB2628" s="72">
        <v>3180</v>
      </c>
      <c r="BC2628" s="72">
        <v>40200</v>
      </c>
    </row>
    <row r="2629" spans="1:55" s="72" customFormat="1" ht="15">
      <c r="A2629" s="15" t="s">
        <v>18</v>
      </c>
      <c r="B2629" s="30">
        <v>42</v>
      </c>
      <c r="C2629" s="30">
        <v>3763</v>
      </c>
      <c r="D2629" s="10" t="s">
        <v>1344</v>
      </c>
      <c r="E2629" s="15" t="s">
        <v>20</v>
      </c>
      <c r="F2629" s="15" t="s">
        <v>1353</v>
      </c>
      <c r="G2629" s="50">
        <v>2788</v>
      </c>
      <c r="H2629" s="50">
        <v>108</v>
      </c>
      <c r="I2629" s="58">
        <v>4.0300000000000002E-2</v>
      </c>
      <c r="J2629" s="50">
        <v>37500</v>
      </c>
      <c r="K2629" s="50">
        <v>2797</v>
      </c>
      <c r="L2629" s="53">
        <v>2672</v>
      </c>
      <c r="M2629" s="63">
        <f t="shared" si="242"/>
        <v>7.1999999999999995E-2</v>
      </c>
      <c r="N2629" s="42" t="str">
        <f>IFERROR(VLOOKUP(C2629, マスタ!$E$2:$G$33, 3, TRUE), "")</f>
        <v>パルプ・紙</v>
      </c>
      <c r="O2629" s="15" t="str">
        <f>IF(F2629 = "", "", TEXT( WORKDAY(TEXT(LEFT(F2629, FIND("(", F2629) - 1), "yyyy/mm/dd"), 1, マスタ!$A$2:$A$106), "yyyymmdd"))</f>
        <v>20171027</v>
      </c>
      <c r="P2629" s="16">
        <v>43035</v>
      </c>
      <c r="Q2629" s="56">
        <v>2795</v>
      </c>
      <c r="R2629" s="56">
        <v>2838</v>
      </c>
      <c r="S2629" s="56">
        <v>2754</v>
      </c>
      <c r="T2629" s="15" t="str">
        <f t="shared" si="243"/>
        <v>有</v>
      </c>
      <c r="U2629" s="15" t="str">
        <f t="shared" si="244"/>
        <v>有</v>
      </c>
      <c r="V2629" s="67">
        <f t="shared" si="245"/>
        <v>2.5107604017216012E-3</v>
      </c>
      <c r="W2629" s="17" t="s">
        <v>967</v>
      </c>
      <c r="X2629" s="46">
        <v>27</v>
      </c>
      <c r="Y2629" s="71">
        <f t="shared" si="246"/>
        <v>9.6843615494978472</v>
      </c>
      <c r="Z2629" s="72">
        <v>2795</v>
      </c>
      <c r="AA2629" s="72">
        <v>2797</v>
      </c>
      <c r="AB2629" s="72">
        <v>2788</v>
      </c>
      <c r="AC2629" s="72">
        <v>2788</v>
      </c>
      <c r="AD2629" s="72">
        <v>2600</v>
      </c>
      <c r="AE2629" s="72">
        <v>2791</v>
      </c>
      <c r="AF2629" s="72">
        <v>2816</v>
      </c>
      <c r="AG2629" s="72">
        <v>2791</v>
      </c>
      <c r="AH2629" s="72">
        <v>2802</v>
      </c>
      <c r="AI2629" s="72">
        <v>3400</v>
      </c>
      <c r="AJ2629" s="72">
        <v>2810</v>
      </c>
      <c r="AK2629" s="72">
        <v>2832</v>
      </c>
      <c r="AL2629" s="72">
        <v>2810</v>
      </c>
      <c r="AM2629" s="72">
        <v>2822</v>
      </c>
      <c r="AN2629" s="72">
        <v>1600</v>
      </c>
      <c r="AO2629" s="72">
        <v>2816</v>
      </c>
      <c r="AP2629" s="72">
        <v>2825</v>
      </c>
      <c r="AQ2629" s="72">
        <v>2813</v>
      </c>
      <c r="AR2629" s="72">
        <v>2824</v>
      </c>
      <c r="AS2629" s="72">
        <v>1300</v>
      </c>
      <c r="AT2629" s="72">
        <v>2824</v>
      </c>
      <c r="AU2629" s="72">
        <v>2824</v>
      </c>
      <c r="AV2629" s="72">
        <v>2822</v>
      </c>
      <c r="AW2629" s="72">
        <v>2822</v>
      </c>
      <c r="AX2629" s="72">
        <v>300</v>
      </c>
      <c r="AY2629" s="72">
        <v>2821</v>
      </c>
      <c r="AZ2629" s="72">
        <v>2821</v>
      </c>
      <c r="BA2629" s="72">
        <v>2810</v>
      </c>
      <c r="BB2629" s="72">
        <v>2818</v>
      </c>
      <c r="BC2629" s="72">
        <v>400</v>
      </c>
    </row>
    <row r="2630" spans="1:55" s="72" customFormat="1" ht="15">
      <c r="A2630" s="15" t="s">
        <v>18</v>
      </c>
      <c r="B2630" s="30">
        <v>43</v>
      </c>
      <c r="C2630" s="30">
        <v>9507</v>
      </c>
      <c r="D2630" s="10" t="s">
        <v>359</v>
      </c>
      <c r="E2630" s="15" t="s">
        <v>20</v>
      </c>
      <c r="F2630" s="15" t="s">
        <v>1353</v>
      </c>
      <c r="G2630" s="50">
        <v>1447</v>
      </c>
      <c r="H2630" s="50">
        <v>55</v>
      </c>
      <c r="I2630" s="58">
        <v>3.95E-2</v>
      </c>
      <c r="J2630" s="50">
        <v>1700600</v>
      </c>
      <c r="K2630" s="50">
        <v>1452</v>
      </c>
      <c r="L2630" s="53">
        <v>1398</v>
      </c>
      <c r="M2630" s="63">
        <f t="shared" ref="M2630:M2633" si="302">IFERROR((K2630-G2630) / (K2630-L2630), "")</f>
        <v>9.2592592592592587E-2</v>
      </c>
      <c r="N2630" s="42" t="str">
        <f>IFERROR(VLOOKUP(C2630, マスタ!$E$2:$G$33, 3, TRUE), "")</f>
        <v>電気ガス</v>
      </c>
      <c r="O2630" s="15" t="str">
        <f>IF(F2630 = "", "", TEXT( WORKDAY(TEXT(LEFT(F2630, FIND("(", F2630) - 1), "yyyy/mm/dd"), 1, マスタ!$A$2:$A$106), "yyyymmdd"))</f>
        <v>20171027</v>
      </c>
      <c r="P2630" s="16">
        <v>43035</v>
      </c>
      <c r="Q2630" s="56">
        <v>1440</v>
      </c>
      <c r="R2630" s="56">
        <v>1464</v>
      </c>
      <c r="S2630" s="56">
        <v>1427</v>
      </c>
      <c r="T2630" s="15" t="str">
        <f t="shared" ref="T2630:T2633" si="303">IF(Q2630="", "", IF(R2630-Q2630&gt;=ROUNDDOWN(G2630/100, 0), "有", "無"))</f>
        <v>有</v>
      </c>
      <c r="U2630" s="15" t="str">
        <f t="shared" ref="U2630:U2633" si="304">IF(Q2630="", "", IF(Q2630-S2630&gt;=ROUNDDOWN(G2630/100, 0), "有", "無"))</f>
        <v>無</v>
      </c>
      <c r="V2630" s="67">
        <f t="shared" ref="V2630:V2633" si="305">IF(Q2630="", "", Q2630/G2630-1)</f>
        <v>-4.8375950241880128E-3</v>
      </c>
      <c r="W2630" s="17" t="s">
        <v>969</v>
      </c>
      <c r="X2630" s="46">
        <v>-1</v>
      </c>
      <c r="Y2630" s="71">
        <f t="shared" ref="Y2630:Y2633" si="306">IFERROR(X2630/G2630*1000,"")</f>
        <v>-0.69108500345542501</v>
      </c>
      <c r="Z2630" s="72">
        <v>1440</v>
      </c>
      <c r="AA2630" s="72">
        <v>1445</v>
      </c>
      <c r="AB2630" s="72">
        <v>1436</v>
      </c>
      <c r="AC2630" s="72">
        <v>1442</v>
      </c>
      <c r="AD2630" s="72">
        <v>60800</v>
      </c>
      <c r="AE2630" s="72">
        <v>1440</v>
      </c>
      <c r="AF2630" s="72">
        <v>1442</v>
      </c>
      <c r="AG2630" s="72">
        <v>1427</v>
      </c>
      <c r="AH2630" s="72">
        <v>1430</v>
      </c>
      <c r="AI2630" s="72">
        <v>34300</v>
      </c>
      <c r="AJ2630" s="72">
        <v>1430</v>
      </c>
      <c r="AK2630" s="72">
        <v>1437</v>
      </c>
      <c r="AL2630" s="72">
        <v>1428</v>
      </c>
      <c r="AM2630" s="72">
        <v>1436</v>
      </c>
      <c r="AN2630" s="72">
        <v>21000</v>
      </c>
      <c r="AO2630" s="72">
        <v>1436</v>
      </c>
      <c r="AP2630" s="72">
        <v>1441</v>
      </c>
      <c r="AQ2630" s="72">
        <v>1436</v>
      </c>
      <c r="AR2630" s="72">
        <v>1438</v>
      </c>
      <c r="AS2630" s="72">
        <v>17700</v>
      </c>
      <c r="AT2630" s="72">
        <v>1438</v>
      </c>
      <c r="AU2630" s="72">
        <v>1440</v>
      </c>
      <c r="AV2630" s="72">
        <v>1437</v>
      </c>
      <c r="AW2630" s="72">
        <v>1439</v>
      </c>
      <c r="AX2630" s="72">
        <v>14000</v>
      </c>
      <c r="AY2630" s="72">
        <v>1438</v>
      </c>
      <c r="AZ2630" s="72">
        <v>1439</v>
      </c>
      <c r="BA2630" s="72">
        <v>1437</v>
      </c>
      <c r="BB2630" s="72">
        <v>1438</v>
      </c>
      <c r="BC2630" s="72">
        <v>5000</v>
      </c>
    </row>
    <row r="2631" spans="1:55" s="72" customFormat="1" ht="27">
      <c r="A2631" s="15" t="s">
        <v>18</v>
      </c>
      <c r="B2631" s="30">
        <v>44</v>
      </c>
      <c r="C2631" s="30">
        <v>6807</v>
      </c>
      <c r="D2631" s="10" t="s">
        <v>338</v>
      </c>
      <c r="E2631" s="15" t="s">
        <v>20</v>
      </c>
      <c r="F2631" s="15" t="s">
        <v>1353</v>
      </c>
      <c r="G2631" s="50">
        <v>1944</v>
      </c>
      <c r="H2631" s="50">
        <v>73</v>
      </c>
      <c r="I2631" s="58">
        <v>3.9E-2</v>
      </c>
      <c r="J2631" s="50">
        <v>3310000</v>
      </c>
      <c r="K2631" s="50">
        <v>1954</v>
      </c>
      <c r="L2631" s="53">
        <v>1822</v>
      </c>
      <c r="M2631" s="63">
        <f t="shared" si="302"/>
        <v>7.575757575757576E-2</v>
      </c>
      <c r="N2631" s="42" t="str">
        <f>IFERROR(VLOOKUP(C2631, マスタ!$E$2:$G$33, 3, TRUE), "")</f>
        <v>電気</v>
      </c>
      <c r="O2631" s="15" t="str">
        <f>IF(F2631 = "", "", TEXT( WORKDAY(TEXT(LEFT(F2631, FIND("(", F2631) - 1), "yyyy/mm/dd"), 1, マスタ!$A$2:$A$106), "yyyymmdd"))</f>
        <v>20171027</v>
      </c>
      <c r="P2631" s="16">
        <v>43035</v>
      </c>
      <c r="Q2631" s="56">
        <v>1927</v>
      </c>
      <c r="R2631" s="56">
        <v>1983</v>
      </c>
      <c r="S2631" s="56">
        <v>1926</v>
      </c>
      <c r="T2631" s="15" t="str">
        <f t="shared" si="303"/>
        <v>有</v>
      </c>
      <c r="U2631" s="15" t="str">
        <f t="shared" si="304"/>
        <v>無</v>
      </c>
      <c r="V2631" s="67">
        <f t="shared" si="305"/>
        <v>-8.7448559670781911E-3</v>
      </c>
      <c r="W2631" s="17" t="s">
        <v>967</v>
      </c>
      <c r="X2631" s="46">
        <v>3</v>
      </c>
      <c r="Y2631" s="71">
        <f t="shared" si="306"/>
        <v>1.5432098765432098</v>
      </c>
      <c r="Z2631" s="72">
        <v>1927</v>
      </c>
      <c r="AA2631" s="72">
        <v>1940</v>
      </c>
      <c r="AB2631" s="72">
        <v>1927</v>
      </c>
      <c r="AC2631" s="72">
        <v>1936</v>
      </c>
      <c r="AD2631" s="72">
        <v>63000</v>
      </c>
      <c r="AE2631" s="72">
        <v>1936</v>
      </c>
      <c r="AF2631" s="72">
        <v>1940</v>
      </c>
      <c r="AG2631" s="72">
        <v>1935</v>
      </c>
      <c r="AH2631" s="72">
        <v>1937</v>
      </c>
      <c r="AI2631" s="72">
        <v>26000</v>
      </c>
      <c r="AJ2631" s="72">
        <v>1935</v>
      </c>
      <c r="AK2631" s="72">
        <v>1936</v>
      </c>
      <c r="AL2631" s="72">
        <v>1931</v>
      </c>
      <c r="AM2631" s="72">
        <v>1931</v>
      </c>
      <c r="AN2631" s="72">
        <v>21000</v>
      </c>
      <c r="AO2631" s="72">
        <v>1930</v>
      </c>
      <c r="AP2631" s="72">
        <v>1933</v>
      </c>
      <c r="AQ2631" s="72">
        <v>1926</v>
      </c>
      <c r="AR2631" s="72">
        <v>1931</v>
      </c>
      <c r="AS2631" s="72">
        <v>31000</v>
      </c>
      <c r="AT2631" s="72">
        <v>1931</v>
      </c>
      <c r="AU2631" s="72">
        <v>1934</v>
      </c>
      <c r="AV2631" s="72">
        <v>1930</v>
      </c>
      <c r="AW2631" s="72">
        <v>1930</v>
      </c>
      <c r="AX2631" s="72">
        <v>18000</v>
      </c>
      <c r="AY2631" s="72">
        <v>1933</v>
      </c>
      <c r="AZ2631" s="72">
        <v>1933</v>
      </c>
      <c r="BA2631" s="72">
        <v>1931</v>
      </c>
      <c r="BB2631" s="72">
        <v>1933</v>
      </c>
      <c r="BC2631" s="72">
        <v>6000</v>
      </c>
    </row>
    <row r="2632" spans="1:55" s="72" customFormat="1" ht="15">
      <c r="A2632" s="15" t="s">
        <v>18</v>
      </c>
      <c r="B2632" s="30">
        <v>45</v>
      </c>
      <c r="C2632" s="30">
        <v>3932</v>
      </c>
      <c r="D2632" s="10" t="s">
        <v>1273</v>
      </c>
      <c r="E2632" s="15" t="s">
        <v>20</v>
      </c>
      <c r="F2632" s="15" t="s">
        <v>1353</v>
      </c>
      <c r="G2632" s="50">
        <v>9120</v>
      </c>
      <c r="H2632" s="50">
        <v>340</v>
      </c>
      <c r="I2632" s="58">
        <v>3.8699999999999998E-2</v>
      </c>
      <c r="J2632" s="50">
        <v>328200</v>
      </c>
      <c r="K2632" s="50">
        <v>9150</v>
      </c>
      <c r="L2632" s="53">
        <v>8780</v>
      </c>
      <c r="M2632" s="63">
        <f t="shared" si="302"/>
        <v>8.1081081081081086E-2</v>
      </c>
      <c r="N2632" s="42" t="str">
        <f>IFERROR(VLOOKUP(C2632, マスタ!$E$2:$G$33, 3, TRUE), "")</f>
        <v>パルプ・紙</v>
      </c>
      <c r="O2632" s="15" t="str">
        <f>IF(F2632 = "", "", TEXT( WORKDAY(TEXT(LEFT(F2632, FIND("(", F2632) - 1), "yyyy/mm/dd"), 1, マスタ!$A$2:$A$106), "yyyymmdd"))</f>
        <v>20171027</v>
      </c>
      <c r="P2632" s="16">
        <v>43035</v>
      </c>
      <c r="Q2632" s="56">
        <v>9170</v>
      </c>
      <c r="R2632" s="56">
        <v>9300</v>
      </c>
      <c r="S2632" s="56">
        <v>9100</v>
      </c>
      <c r="T2632" s="15" t="str">
        <f t="shared" si="303"/>
        <v>有</v>
      </c>
      <c r="U2632" s="15" t="str">
        <f t="shared" si="304"/>
        <v>無</v>
      </c>
      <c r="V2632" s="67">
        <f t="shared" si="305"/>
        <v>5.482456140350811E-3</v>
      </c>
      <c r="W2632" s="17" t="s">
        <v>969</v>
      </c>
      <c r="X2632" s="46">
        <v>-30</v>
      </c>
      <c r="Y2632" s="71">
        <f t="shared" si="306"/>
        <v>-3.2894736842105261</v>
      </c>
      <c r="Z2632" s="72">
        <v>9170</v>
      </c>
      <c r="AA2632" s="72">
        <v>9260</v>
      </c>
      <c r="AB2632" s="72">
        <v>9150</v>
      </c>
      <c r="AC2632" s="72">
        <v>9250</v>
      </c>
      <c r="AD2632" s="72">
        <v>28600</v>
      </c>
      <c r="AE2632" s="72">
        <v>9240</v>
      </c>
      <c r="AF2632" s="72">
        <v>9240</v>
      </c>
      <c r="AG2632" s="72">
        <v>9190</v>
      </c>
      <c r="AH2632" s="72">
        <v>9220</v>
      </c>
      <c r="AI2632" s="72">
        <v>9700</v>
      </c>
      <c r="AJ2632" s="72">
        <v>9230</v>
      </c>
      <c r="AK2632" s="72">
        <v>9240</v>
      </c>
      <c r="AL2632" s="72">
        <v>9200</v>
      </c>
      <c r="AM2632" s="72">
        <v>9230</v>
      </c>
      <c r="AN2632" s="72">
        <v>5400</v>
      </c>
      <c r="AO2632" s="72">
        <v>9230</v>
      </c>
      <c r="AP2632" s="72">
        <v>9230</v>
      </c>
      <c r="AQ2632" s="72">
        <v>9130</v>
      </c>
      <c r="AR2632" s="72">
        <v>9150</v>
      </c>
      <c r="AS2632" s="72">
        <v>17400</v>
      </c>
      <c r="AT2632" s="72">
        <v>9140</v>
      </c>
      <c r="AU2632" s="72">
        <v>9150</v>
      </c>
      <c r="AV2632" s="72">
        <v>9100</v>
      </c>
      <c r="AW2632" s="72">
        <v>9140</v>
      </c>
      <c r="AX2632" s="72">
        <v>14500</v>
      </c>
      <c r="AY2632" s="72">
        <v>9140</v>
      </c>
      <c r="AZ2632" s="72">
        <v>9180</v>
      </c>
      <c r="BA2632" s="72">
        <v>9130</v>
      </c>
      <c r="BB2632" s="72">
        <v>9180</v>
      </c>
      <c r="BC2632" s="72">
        <v>5600</v>
      </c>
    </row>
    <row r="2633" spans="1:55" s="72" customFormat="1" ht="15">
      <c r="A2633" s="15" t="s">
        <v>18</v>
      </c>
      <c r="B2633" s="30">
        <v>46</v>
      </c>
      <c r="C2633" s="30">
        <v>3580</v>
      </c>
      <c r="D2633" s="10" t="s">
        <v>1355</v>
      </c>
      <c r="E2633" s="15" t="s">
        <v>20</v>
      </c>
      <c r="F2633" s="15" t="s">
        <v>1353</v>
      </c>
      <c r="G2633" s="50">
        <v>1025</v>
      </c>
      <c r="H2633" s="50">
        <v>37</v>
      </c>
      <c r="I2633" s="58">
        <v>3.7400000000000003E-2</v>
      </c>
      <c r="J2633" s="50">
        <v>363100</v>
      </c>
      <c r="K2633" s="50">
        <v>1053</v>
      </c>
      <c r="L2633" s="53">
        <v>993</v>
      </c>
      <c r="M2633" s="63">
        <f t="shared" si="302"/>
        <v>0.46666666666666667</v>
      </c>
      <c r="N2633" s="42" t="str">
        <f>IFERROR(VLOOKUP(C2633, マスタ!$E$2:$G$33, 3, TRUE), "")</f>
        <v>繊維製品</v>
      </c>
      <c r="O2633" s="15" t="str">
        <f>IF(F2633 = "", "", TEXT( WORKDAY(TEXT(LEFT(F2633, FIND("(", F2633) - 1), "yyyy/mm/dd"), 1, マスタ!$A$2:$A$106), "yyyymmdd"))</f>
        <v>20171027</v>
      </c>
      <c r="P2633" s="16">
        <v>43035</v>
      </c>
      <c r="Q2633" s="56">
        <v>1010</v>
      </c>
      <c r="R2633" s="56">
        <v>1040</v>
      </c>
      <c r="S2633" s="56">
        <v>1003</v>
      </c>
      <c r="T2633" s="15" t="str">
        <f t="shared" si="303"/>
        <v>有</v>
      </c>
      <c r="U2633" s="15" t="str">
        <f t="shared" si="304"/>
        <v>無</v>
      </c>
      <c r="V2633" s="67">
        <f t="shared" si="305"/>
        <v>-1.4634146341463428E-2</v>
      </c>
      <c r="W2633" s="17" t="s">
        <v>967</v>
      </c>
      <c r="X2633" s="46">
        <v>14</v>
      </c>
      <c r="Y2633" s="71">
        <f t="shared" si="306"/>
        <v>13.658536585365853</v>
      </c>
      <c r="Z2633" s="72">
        <v>1010</v>
      </c>
      <c r="AA2633" s="72">
        <v>1019</v>
      </c>
      <c r="AB2633" s="72">
        <v>1003</v>
      </c>
      <c r="AC2633" s="72">
        <v>1013</v>
      </c>
      <c r="AD2633" s="72">
        <v>44900</v>
      </c>
      <c r="AE2633" s="72">
        <v>1011</v>
      </c>
      <c r="AF2633" s="72">
        <v>1013</v>
      </c>
      <c r="AG2633" s="72">
        <v>1010</v>
      </c>
      <c r="AH2633" s="72">
        <v>1013</v>
      </c>
      <c r="AI2633" s="72">
        <v>4600</v>
      </c>
      <c r="AJ2633" s="72">
        <v>1015</v>
      </c>
      <c r="AK2633" s="72">
        <v>1020</v>
      </c>
      <c r="AL2633" s="72">
        <v>1014</v>
      </c>
      <c r="AM2633" s="72">
        <v>1016</v>
      </c>
      <c r="AN2633" s="72">
        <v>3700</v>
      </c>
      <c r="AO2633" s="72">
        <v>1015</v>
      </c>
      <c r="AP2633" s="72">
        <v>1016</v>
      </c>
      <c r="AQ2633" s="72">
        <v>1015</v>
      </c>
      <c r="AR2633" s="72">
        <v>1016</v>
      </c>
      <c r="AS2633" s="72">
        <v>500</v>
      </c>
      <c r="AT2633" s="72">
        <v>1016</v>
      </c>
      <c r="AU2633" s="72">
        <v>1024</v>
      </c>
      <c r="AV2633" s="72">
        <v>1016</v>
      </c>
      <c r="AW2633" s="72">
        <v>1024</v>
      </c>
      <c r="AX2633" s="72">
        <v>1500</v>
      </c>
      <c r="AY2633" s="72">
        <v>1025</v>
      </c>
      <c r="AZ2633" s="72">
        <v>1031</v>
      </c>
      <c r="BA2633" s="72">
        <v>1025</v>
      </c>
      <c r="BB2633" s="72">
        <v>1031</v>
      </c>
      <c r="BC2633" s="72">
        <v>10600</v>
      </c>
    </row>
    <row r="2634" spans="1:55" s="72" customFormat="1" ht="15">
      <c r="A2634" s="15" t="s">
        <v>18</v>
      </c>
      <c r="B2634" s="30">
        <v>48</v>
      </c>
      <c r="C2634" s="30">
        <v>7874</v>
      </c>
      <c r="D2634" s="10" t="s">
        <v>176</v>
      </c>
      <c r="E2634" s="15" t="s">
        <v>20</v>
      </c>
      <c r="F2634" s="15" t="s">
        <v>1353</v>
      </c>
      <c r="G2634" s="50">
        <v>2957</v>
      </c>
      <c r="H2634" s="50">
        <v>103</v>
      </c>
      <c r="I2634" s="58">
        <v>3.61E-2</v>
      </c>
      <c r="J2634" s="50">
        <v>132400</v>
      </c>
      <c r="K2634" s="50">
        <v>2980</v>
      </c>
      <c r="L2634" s="53">
        <v>2832</v>
      </c>
      <c r="M2634" s="63">
        <f t="shared" ref="M2634" si="307">IFERROR((K2634-G2634) / (K2634-L2634), "")</f>
        <v>0.1554054054054054</v>
      </c>
      <c r="N2634" s="42" t="str">
        <f>IFERROR(VLOOKUP(C2634, マスタ!$E$2:$G$33, 3, TRUE), "")</f>
        <v>その他製品</v>
      </c>
      <c r="O2634" s="15" t="str">
        <f>IF(F2634 = "", "", TEXT( WORKDAY(TEXT(LEFT(F2634, FIND("(", F2634) - 1), "yyyy/mm/dd"), 1, マスタ!$A$2:$A$106), "yyyymmdd"))</f>
        <v>20171027</v>
      </c>
      <c r="P2634" s="16">
        <v>43035</v>
      </c>
      <c r="Q2634" s="56">
        <v>2956</v>
      </c>
      <c r="R2634" s="56">
        <v>2956</v>
      </c>
      <c r="S2634" s="56">
        <v>2890</v>
      </c>
      <c r="T2634" s="15" t="str">
        <f t="shared" ref="T2634" si="308">IF(Q2634="", "", IF(R2634-Q2634&gt;=ROUNDDOWN(G2634/100, 0), "有", "無"))</f>
        <v>無</v>
      </c>
      <c r="U2634" s="15" t="str">
        <f t="shared" ref="U2634" si="309">IF(Q2634="", "", IF(Q2634-S2634&gt;=ROUNDDOWN(G2634/100, 0), "有", "無"))</f>
        <v>有</v>
      </c>
      <c r="V2634" s="67">
        <f t="shared" ref="V2634" si="310">IF(Q2634="", "", Q2634/G2634-1)</f>
        <v>-3.3818058843426702E-4</v>
      </c>
      <c r="W2634" s="17" t="s">
        <v>966</v>
      </c>
      <c r="X2634" s="46">
        <v>-29</v>
      </c>
      <c r="Y2634" s="71">
        <f t="shared" ref="Y2634" si="311">IFERROR(X2634/G2634*1000,"")</f>
        <v>-9.807237064592492</v>
      </c>
      <c r="Z2634" s="72">
        <v>2956</v>
      </c>
      <c r="AA2634" s="72">
        <v>2956</v>
      </c>
      <c r="AB2634" s="72">
        <v>2919</v>
      </c>
      <c r="AC2634" s="72">
        <v>2919</v>
      </c>
      <c r="AD2634" s="72">
        <v>5000</v>
      </c>
      <c r="AE2634" s="72">
        <v>2914</v>
      </c>
      <c r="AF2634" s="72">
        <v>2925</v>
      </c>
      <c r="AG2634" s="72">
        <v>2913</v>
      </c>
      <c r="AH2634" s="72">
        <v>2920</v>
      </c>
      <c r="AI2634" s="72">
        <v>1100</v>
      </c>
      <c r="AJ2634" s="72">
        <v>2920</v>
      </c>
      <c r="AK2634" s="72">
        <v>2921</v>
      </c>
      <c r="AL2634" s="72">
        <v>2905</v>
      </c>
      <c r="AM2634" s="72">
        <v>2910</v>
      </c>
      <c r="AN2634" s="72">
        <v>1400</v>
      </c>
      <c r="AO2634" s="72">
        <v>2900</v>
      </c>
      <c r="AP2634" s="72">
        <v>2900</v>
      </c>
      <c r="AQ2634" s="72">
        <v>2900</v>
      </c>
      <c r="AR2634" s="72">
        <v>2900</v>
      </c>
      <c r="AS2634" s="72">
        <v>500</v>
      </c>
      <c r="AT2634" s="72">
        <v>2898</v>
      </c>
      <c r="AU2634" s="72">
        <v>2902</v>
      </c>
      <c r="AV2634" s="72">
        <v>2890</v>
      </c>
      <c r="AW2634" s="72">
        <v>2902</v>
      </c>
      <c r="AX2634" s="72">
        <v>2200</v>
      </c>
      <c r="AY2634" s="72">
        <v>2904</v>
      </c>
      <c r="AZ2634" s="72">
        <v>2911</v>
      </c>
      <c r="BA2634" s="72">
        <v>2903</v>
      </c>
      <c r="BB2634" s="72">
        <v>2907</v>
      </c>
      <c r="BC2634" s="72">
        <v>900</v>
      </c>
    </row>
    <row r="2635" spans="1:55" s="72" customFormat="1" ht="15">
      <c r="A2635" s="15" t="s">
        <v>18</v>
      </c>
      <c r="B2635" s="30">
        <v>50</v>
      </c>
      <c r="C2635" s="30">
        <v>4238</v>
      </c>
      <c r="D2635" s="10" t="s">
        <v>815</v>
      </c>
      <c r="E2635" s="15" t="s">
        <v>20</v>
      </c>
      <c r="F2635" s="15" t="s">
        <v>1353</v>
      </c>
      <c r="G2635" s="50">
        <v>1534</v>
      </c>
      <c r="H2635" s="50">
        <v>51</v>
      </c>
      <c r="I2635" s="58">
        <v>3.44E-2</v>
      </c>
      <c r="J2635" s="50">
        <v>63800</v>
      </c>
      <c r="K2635" s="50">
        <v>1560</v>
      </c>
      <c r="L2635" s="53">
        <v>1490</v>
      </c>
      <c r="M2635" s="63">
        <f t="shared" si="153"/>
        <v>0.37142857142857144</v>
      </c>
      <c r="N2635" s="42" t="str">
        <f>IFERROR(VLOOKUP(C2635, マスタ!$E$2:$G$33, 3, TRUE), "")</f>
        <v>化学・医薬品</v>
      </c>
      <c r="O2635" s="15" t="str">
        <f>IF(F2635 = "", "", TEXT( WORKDAY(TEXT(LEFT(F2635, FIND("(", F2635) - 1), "yyyy/mm/dd"), 1, マスタ!$A$2:$A$106), "yyyymmdd"))</f>
        <v>20171027</v>
      </c>
      <c r="P2635" s="16">
        <v>43035</v>
      </c>
      <c r="Q2635" s="56">
        <v>1538</v>
      </c>
      <c r="R2635" s="56">
        <v>1556</v>
      </c>
      <c r="S2635" s="56">
        <v>1509</v>
      </c>
      <c r="T2635" s="15" t="str">
        <f t="shared" si="154"/>
        <v>有</v>
      </c>
      <c r="U2635" s="15" t="str">
        <f t="shared" si="155"/>
        <v>有</v>
      </c>
      <c r="V2635" s="67">
        <f t="shared" si="156"/>
        <v>2.6075619295957697E-3</v>
      </c>
      <c r="W2635" s="17" t="s">
        <v>966</v>
      </c>
      <c r="X2635" s="46">
        <v>-15</v>
      </c>
      <c r="Y2635" s="71">
        <f t="shared" si="157"/>
        <v>-9.7783572359843554</v>
      </c>
      <c r="Z2635" s="72">
        <v>1538</v>
      </c>
      <c r="AA2635" s="72">
        <v>1542</v>
      </c>
      <c r="AB2635" s="72">
        <v>1525</v>
      </c>
      <c r="AC2635" s="72">
        <v>1527</v>
      </c>
      <c r="AD2635" s="72">
        <v>4100</v>
      </c>
      <c r="AE2635" s="72">
        <v>1525</v>
      </c>
      <c r="AF2635" s="72">
        <v>1525</v>
      </c>
      <c r="AG2635" s="72">
        <v>1509</v>
      </c>
      <c r="AH2635" s="72">
        <v>1511</v>
      </c>
      <c r="AI2635" s="72">
        <v>5500</v>
      </c>
      <c r="AJ2635" s="72">
        <v>1516</v>
      </c>
      <c r="AK2635" s="72">
        <v>1518</v>
      </c>
      <c r="AL2635" s="72">
        <v>1516</v>
      </c>
      <c r="AM2635" s="72">
        <v>1518</v>
      </c>
      <c r="AN2635" s="72">
        <v>600</v>
      </c>
      <c r="AO2635" s="72">
        <v>1515</v>
      </c>
      <c r="AP2635" s="72">
        <v>1528</v>
      </c>
      <c r="AQ2635" s="72">
        <v>1515</v>
      </c>
      <c r="AR2635" s="72">
        <v>1527</v>
      </c>
      <c r="AS2635" s="72">
        <v>900</v>
      </c>
      <c r="AT2635" s="72">
        <v>1525</v>
      </c>
      <c r="AU2635" s="72">
        <v>1533</v>
      </c>
      <c r="AV2635" s="72">
        <v>1518</v>
      </c>
      <c r="AW2635" s="72">
        <v>1533</v>
      </c>
      <c r="AX2635" s="72">
        <v>1200</v>
      </c>
      <c r="AY2635" s="72">
        <v>1523</v>
      </c>
      <c r="AZ2635" s="72">
        <v>1528</v>
      </c>
      <c r="BA2635" s="72">
        <v>1523</v>
      </c>
      <c r="BB2635" s="72">
        <v>1526</v>
      </c>
      <c r="BC2635" s="72">
        <v>1500</v>
      </c>
    </row>
    <row r="2636" spans="1:55" s="72" customFormat="1" ht="15">
      <c r="A2636" s="15" t="s">
        <v>18</v>
      </c>
      <c r="B2636" s="30">
        <v>1</v>
      </c>
      <c r="C2636" s="30">
        <v>2317</v>
      </c>
      <c r="D2636" s="10" t="s">
        <v>369</v>
      </c>
      <c r="E2636" s="15" t="s">
        <v>20</v>
      </c>
      <c r="F2636" s="15" t="s">
        <v>1365</v>
      </c>
      <c r="G2636" s="50">
        <v>3210</v>
      </c>
      <c r="H2636" s="50">
        <v>501</v>
      </c>
      <c r="I2636" s="58">
        <v>0.18490000000000001</v>
      </c>
      <c r="J2636" s="50">
        <v>862200</v>
      </c>
      <c r="K2636" s="50">
        <v>3210</v>
      </c>
      <c r="L2636" s="53">
        <v>2959</v>
      </c>
      <c r="M2636" s="63">
        <f t="shared" ref="M2636:M2677" si="312">IFERROR((K2636-G2636) / (K2636-L2636), "")</f>
        <v>0</v>
      </c>
      <c r="N2636" s="42" t="str">
        <f>IFERROR(VLOOKUP(C2636, マスタ!$E$2:$G$33, 3, TRUE), "")</f>
        <v>食品</v>
      </c>
      <c r="O2636" s="15" t="str">
        <f>IF(F2636 = "", "", TEXT( WORKDAY(TEXT(LEFT(F2636, FIND("(", F2636) - 1), "yyyy/mm/dd"), 1, マスタ!$A$2:$A$106), "yyyymmdd"))</f>
        <v>20171030</v>
      </c>
      <c r="P2636" s="16">
        <v>43038</v>
      </c>
      <c r="Q2636" s="56">
        <v>3245</v>
      </c>
      <c r="R2636" s="56">
        <v>3525</v>
      </c>
      <c r="S2636" s="56">
        <v>3240</v>
      </c>
      <c r="T2636" s="15" t="str">
        <f t="shared" ref="T2636:T2677" si="313">IF(Q2636="", "", IF(R2636-Q2636&gt;=ROUNDDOWN(G2636/100, 0), "有", "無"))</f>
        <v>有</v>
      </c>
      <c r="U2636" s="15" t="str">
        <f t="shared" ref="U2636:U2677" si="314">IF(Q2636="", "", IF(Q2636-S2636&gt;=ROUNDDOWN(G2636/100, 0), "有", "無"))</f>
        <v>無</v>
      </c>
      <c r="V2636" s="67">
        <f t="shared" ref="V2636:V2677" si="315">IF(Q2636="", "", Q2636/G2636-1)</f>
        <v>1.0903426791277315E-2</v>
      </c>
      <c r="W2636" s="17" t="s">
        <v>968</v>
      </c>
      <c r="X2636" s="46">
        <v>64</v>
      </c>
      <c r="Y2636" s="71">
        <f t="shared" ref="Y2636:Y2677" si="316">IFERROR(X2636/G2636*1000,"")</f>
        <v>19.937694704049846</v>
      </c>
      <c r="Z2636" s="72">
        <v>3245</v>
      </c>
      <c r="AA2636" s="72">
        <v>3410</v>
      </c>
      <c r="AB2636" s="72">
        <v>3240</v>
      </c>
      <c r="AC2636" s="72">
        <v>3380</v>
      </c>
      <c r="AD2636" s="72">
        <v>158000</v>
      </c>
      <c r="AE2636" s="72">
        <v>3375</v>
      </c>
      <c r="AF2636" s="72">
        <v>3455</v>
      </c>
      <c r="AG2636" s="72">
        <v>3360</v>
      </c>
      <c r="AH2636" s="72">
        <v>3430</v>
      </c>
      <c r="AI2636" s="72">
        <v>58700</v>
      </c>
      <c r="AJ2636" s="72">
        <v>3435</v>
      </c>
      <c r="AK2636" s="72">
        <v>3480</v>
      </c>
      <c r="AL2636" s="72">
        <v>3385</v>
      </c>
      <c r="AM2636" s="72">
        <v>3395</v>
      </c>
      <c r="AN2636" s="72">
        <v>49200</v>
      </c>
      <c r="AO2636" s="72">
        <v>3405</v>
      </c>
      <c r="AP2636" s="72">
        <v>3475</v>
      </c>
      <c r="AQ2636" s="72">
        <v>3395</v>
      </c>
      <c r="AR2636" s="72">
        <v>3450</v>
      </c>
      <c r="AS2636" s="72">
        <v>35500</v>
      </c>
      <c r="AT2636" s="72">
        <v>3455</v>
      </c>
      <c r="AU2636" s="72">
        <v>3470</v>
      </c>
      <c r="AV2636" s="72">
        <v>3440</v>
      </c>
      <c r="AW2636" s="72">
        <v>3455</v>
      </c>
      <c r="AX2636" s="72">
        <v>18100</v>
      </c>
      <c r="AY2636" s="72">
        <v>3450</v>
      </c>
      <c r="AZ2636" s="72">
        <v>3465</v>
      </c>
      <c r="BA2636" s="72">
        <v>3430</v>
      </c>
      <c r="BB2636" s="72">
        <v>3435</v>
      </c>
      <c r="BC2636" s="72">
        <v>24900</v>
      </c>
    </row>
    <row r="2637" spans="1:55" s="72" customFormat="1" ht="27">
      <c r="A2637" s="15" t="s">
        <v>18</v>
      </c>
      <c r="B2637" s="30">
        <v>2</v>
      </c>
      <c r="C2637" s="30">
        <v>7554</v>
      </c>
      <c r="D2637" s="10" t="s">
        <v>1366</v>
      </c>
      <c r="E2637" s="15" t="s">
        <v>20</v>
      </c>
      <c r="F2637" s="15" t="s">
        <v>1365</v>
      </c>
      <c r="G2637" s="50">
        <v>2057</v>
      </c>
      <c r="H2637" s="50">
        <v>305</v>
      </c>
      <c r="I2637" s="58">
        <v>0.1741</v>
      </c>
      <c r="J2637" s="50">
        <v>1585200</v>
      </c>
      <c r="K2637" s="50">
        <v>2152</v>
      </c>
      <c r="L2637" s="53">
        <v>1741</v>
      </c>
      <c r="M2637" s="63">
        <f t="shared" si="312"/>
        <v>0.23114355231143552</v>
      </c>
      <c r="N2637" s="42" t="str">
        <f>IFERROR(VLOOKUP(C2637, マスタ!$E$2:$G$33, 3, TRUE), "")</f>
        <v>75</v>
      </c>
      <c r="O2637" s="15" t="str">
        <f>IF(F2637 = "", "", TEXT( WORKDAY(TEXT(LEFT(F2637, FIND("(", F2637) - 1), "yyyy/mm/dd"), 1, マスタ!$A$2:$A$106), "yyyymmdd"))</f>
        <v>20171030</v>
      </c>
      <c r="P2637" s="16">
        <v>43038</v>
      </c>
      <c r="Q2637" s="56">
        <v>2398</v>
      </c>
      <c r="R2637" s="56">
        <v>2557</v>
      </c>
      <c r="S2637" s="56">
        <v>2204</v>
      </c>
      <c r="T2637" s="15" t="str">
        <f t="shared" si="313"/>
        <v>有</v>
      </c>
      <c r="U2637" s="15" t="str">
        <f t="shared" si="314"/>
        <v>有</v>
      </c>
      <c r="V2637" s="67">
        <f t="shared" si="315"/>
        <v>0.16577540106951871</v>
      </c>
      <c r="W2637" s="17" t="s">
        <v>966</v>
      </c>
      <c r="X2637" s="46">
        <v>-20</v>
      </c>
      <c r="Y2637" s="71">
        <f t="shared" si="316"/>
        <v>-9.7228974234321832</v>
      </c>
      <c r="AD2637" s="72">
        <v>0</v>
      </c>
      <c r="AI2637" s="72">
        <v>0</v>
      </c>
      <c r="AN2637" s="72">
        <v>0</v>
      </c>
      <c r="AO2637" s="72">
        <v>2398</v>
      </c>
      <c r="AP2637" s="72">
        <v>2450</v>
      </c>
      <c r="AQ2637" s="72">
        <v>2336</v>
      </c>
      <c r="AR2637" s="72">
        <v>2424</v>
      </c>
      <c r="AS2637" s="72">
        <v>456200</v>
      </c>
      <c r="AT2637" s="72">
        <v>2424</v>
      </c>
      <c r="AU2637" s="72">
        <v>2430</v>
      </c>
      <c r="AV2637" s="72">
        <v>2343</v>
      </c>
      <c r="AW2637" s="72">
        <v>2390</v>
      </c>
      <c r="AX2637" s="72">
        <v>200000</v>
      </c>
      <c r="AY2637" s="72">
        <v>2393</v>
      </c>
      <c r="AZ2637" s="72">
        <v>2440</v>
      </c>
      <c r="BA2637" s="72">
        <v>2390</v>
      </c>
      <c r="BB2637" s="72">
        <v>2430</v>
      </c>
      <c r="BC2637" s="72">
        <v>167200</v>
      </c>
    </row>
    <row r="2638" spans="1:55" s="72" customFormat="1" ht="15">
      <c r="A2638" s="15" t="s">
        <v>18</v>
      </c>
      <c r="B2638" s="30">
        <v>3</v>
      </c>
      <c r="C2638" s="30">
        <v>6826</v>
      </c>
      <c r="D2638" s="10" t="s">
        <v>46</v>
      </c>
      <c r="E2638" s="15" t="s">
        <v>20</v>
      </c>
      <c r="F2638" s="15" t="s">
        <v>1365</v>
      </c>
      <c r="G2638" s="50">
        <v>2159</v>
      </c>
      <c r="H2638" s="50">
        <v>310</v>
      </c>
      <c r="I2638" s="58">
        <v>0.16769999999999999</v>
      </c>
      <c r="J2638" s="50">
        <v>848200</v>
      </c>
      <c r="K2638" s="50">
        <v>2216</v>
      </c>
      <c r="L2638" s="53">
        <v>2100</v>
      </c>
      <c r="M2638" s="63">
        <f t="shared" si="312"/>
        <v>0.49137931034482757</v>
      </c>
      <c r="N2638" s="42" t="str">
        <f>IFERROR(VLOOKUP(C2638, マスタ!$E$2:$G$33, 3, TRUE), "")</f>
        <v>電気</v>
      </c>
      <c r="O2638" s="15" t="str">
        <f>IF(F2638 = "", "", TEXT( WORKDAY(TEXT(LEFT(F2638, FIND("(", F2638) - 1), "yyyy/mm/dd"), 1, マスタ!$A$2:$A$106), "yyyymmdd"))</f>
        <v>20171030</v>
      </c>
      <c r="P2638" s="16">
        <v>43038</v>
      </c>
      <c r="Q2638" s="56">
        <v>2200</v>
      </c>
      <c r="R2638" s="56">
        <v>2299</v>
      </c>
      <c r="S2638" s="56">
        <v>2180</v>
      </c>
      <c r="T2638" s="15" t="str">
        <f t="shared" si="313"/>
        <v>有</v>
      </c>
      <c r="U2638" s="15" t="str">
        <f t="shared" si="314"/>
        <v>無</v>
      </c>
      <c r="V2638" s="67">
        <f t="shared" si="315"/>
        <v>1.8990273274664293E-2</v>
      </c>
      <c r="W2638" s="17" t="s">
        <v>968</v>
      </c>
      <c r="X2638" s="46">
        <v>43</v>
      </c>
      <c r="Y2638" s="71">
        <f t="shared" si="316"/>
        <v>19.916628068550253</v>
      </c>
      <c r="Z2638" s="72">
        <v>2200</v>
      </c>
      <c r="AA2638" s="72">
        <v>2250</v>
      </c>
      <c r="AB2638" s="72">
        <v>2197</v>
      </c>
      <c r="AC2638" s="72">
        <v>2209</v>
      </c>
      <c r="AD2638" s="72">
        <v>86700</v>
      </c>
      <c r="AE2638" s="72">
        <v>2207</v>
      </c>
      <c r="AF2638" s="72">
        <v>2230</v>
      </c>
      <c r="AG2638" s="72">
        <v>2180</v>
      </c>
      <c r="AH2638" s="72">
        <v>2220</v>
      </c>
      <c r="AI2638" s="72">
        <v>24000</v>
      </c>
      <c r="AJ2638" s="72">
        <v>2220</v>
      </c>
      <c r="AK2638" s="72">
        <v>2247</v>
      </c>
      <c r="AL2638" s="72">
        <v>2216</v>
      </c>
      <c r="AM2638" s="72">
        <v>2244</v>
      </c>
      <c r="AN2638" s="72">
        <v>9000</v>
      </c>
      <c r="AO2638" s="72">
        <v>2245</v>
      </c>
      <c r="AP2638" s="72">
        <v>2260</v>
      </c>
      <c r="AQ2638" s="72">
        <v>2241</v>
      </c>
      <c r="AR2638" s="72">
        <v>2241</v>
      </c>
      <c r="AS2638" s="72">
        <v>17900</v>
      </c>
      <c r="AT2638" s="72">
        <v>2240</v>
      </c>
      <c r="AU2638" s="72">
        <v>2241</v>
      </c>
      <c r="AV2638" s="72">
        <v>2220</v>
      </c>
      <c r="AW2638" s="72">
        <v>2234</v>
      </c>
      <c r="AX2638" s="72">
        <v>6900</v>
      </c>
      <c r="AY2638" s="72">
        <v>2234</v>
      </c>
      <c r="AZ2638" s="72">
        <v>2244</v>
      </c>
      <c r="BA2638" s="72">
        <v>2222</v>
      </c>
      <c r="BB2638" s="72">
        <v>2243</v>
      </c>
      <c r="BC2638" s="72">
        <v>4400</v>
      </c>
    </row>
    <row r="2639" spans="1:55" s="72" customFormat="1" ht="15">
      <c r="A2639" s="15" t="s">
        <v>18</v>
      </c>
      <c r="B2639" s="30">
        <v>4</v>
      </c>
      <c r="C2639" s="30">
        <v>4552</v>
      </c>
      <c r="D2639" s="10" t="s">
        <v>258</v>
      </c>
      <c r="E2639" s="15" t="s">
        <v>20</v>
      </c>
      <c r="F2639" s="15" t="s">
        <v>1365</v>
      </c>
      <c r="G2639" s="50">
        <v>4295</v>
      </c>
      <c r="H2639" s="50">
        <v>590</v>
      </c>
      <c r="I2639" s="58">
        <v>0.15920000000000001</v>
      </c>
      <c r="J2639" s="50">
        <v>951200</v>
      </c>
      <c r="K2639" s="50">
        <v>4320</v>
      </c>
      <c r="L2639" s="53">
        <v>3975</v>
      </c>
      <c r="M2639" s="63">
        <f t="shared" si="312"/>
        <v>7.2463768115942032E-2</v>
      </c>
      <c r="N2639" s="42" t="str">
        <f>IFERROR(VLOOKUP(C2639, マスタ!$E$2:$G$33, 3, TRUE), "")</f>
        <v>化学・医薬品</v>
      </c>
      <c r="O2639" s="15" t="str">
        <f>IF(F2639 = "", "", TEXT( WORKDAY(TEXT(LEFT(F2639, FIND("(", F2639) - 1), "yyyy/mm/dd"), 1, マスタ!$A$2:$A$106), "yyyymmdd"))</f>
        <v>20171030</v>
      </c>
      <c r="P2639" s="16">
        <v>43038</v>
      </c>
      <c r="Q2639" s="56">
        <v>4320</v>
      </c>
      <c r="R2639" s="56">
        <v>4595</v>
      </c>
      <c r="S2639" s="56">
        <v>4265</v>
      </c>
      <c r="T2639" s="15" t="str">
        <f t="shared" si="313"/>
        <v>有</v>
      </c>
      <c r="U2639" s="15" t="str">
        <f t="shared" si="314"/>
        <v>有</v>
      </c>
      <c r="V2639" s="67">
        <f t="shared" si="315"/>
        <v>5.8207217694994373E-3</v>
      </c>
      <c r="W2639" s="17" t="s">
        <v>966</v>
      </c>
      <c r="X2639" s="46">
        <v>-42</v>
      </c>
      <c r="Y2639" s="71">
        <f t="shared" si="316"/>
        <v>-9.7788125727590227</v>
      </c>
      <c r="Z2639" s="72">
        <v>4320</v>
      </c>
      <c r="AA2639" s="72">
        <v>4385</v>
      </c>
      <c r="AB2639" s="72">
        <v>4265</v>
      </c>
      <c r="AC2639" s="72">
        <v>4385</v>
      </c>
      <c r="AD2639" s="72">
        <v>67500</v>
      </c>
      <c r="AE2639" s="72">
        <v>4380</v>
      </c>
      <c r="AF2639" s="72">
        <v>4450</v>
      </c>
      <c r="AG2639" s="72">
        <v>4365</v>
      </c>
      <c r="AH2639" s="72">
        <v>4435</v>
      </c>
      <c r="AI2639" s="72">
        <v>28700</v>
      </c>
      <c r="AJ2639" s="72">
        <v>4430</v>
      </c>
      <c r="AK2639" s="72">
        <v>4430</v>
      </c>
      <c r="AL2639" s="72">
        <v>4385</v>
      </c>
      <c r="AM2639" s="72">
        <v>4425</v>
      </c>
      <c r="AN2639" s="72">
        <v>8100</v>
      </c>
      <c r="AO2639" s="72">
        <v>4425</v>
      </c>
      <c r="AP2639" s="72">
        <v>4445</v>
      </c>
      <c r="AQ2639" s="72">
        <v>4390</v>
      </c>
      <c r="AR2639" s="72">
        <v>4400</v>
      </c>
      <c r="AS2639" s="72">
        <v>11500</v>
      </c>
      <c r="AT2639" s="72">
        <v>4395</v>
      </c>
      <c r="AU2639" s="72">
        <v>4460</v>
      </c>
      <c r="AV2639" s="72">
        <v>4395</v>
      </c>
      <c r="AW2639" s="72">
        <v>4430</v>
      </c>
      <c r="AX2639" s="72">
        <v>14500</v>
      </c>
      <c r="AY2639" s="72">
        <v>4430</v>
      </c>
      <c r="AZ2639" s="72">
        <v>4430</v>
      </c>
      <c r="BA2639" s="72">
        <v>4375</v>
      </c>
      <c r="BB2639" s="72">
        <v>4400</v>
      </c>
      <c r="BC2639" s="72">
        <v>7800</v>
      </c>
    </row>
    <row r="2640" spans="1:55" s="72" customFormat="1" ht="27">
      <c r="A2640" s="15" t="s">
        <v>18</v>
      </c>
      <c r="B2640" s="30">
        <v>7</v>
      </c>
      <c r="C2640" s="30">
        <v>4726</v>
      </c>
      <c r="D2640" s="10" t="s">
        <v>1132</v>
      </c>
      <c r="E2640" s="15" t="s">
        <v>20</v>
      </c>
      <c r="F2640" s="15" t="s">
        <v>1365</v>
      </c>
      <c r="G2640" s="50">
        <v>2090</v>
      </c>
      <c r="H2640" s="50">
        <v>253</v>
      </c>
      <c r="I2640" s="58">
        <v>0.13769999999999999</v>
      </c>
      <c r="J2640" s="50">
        <v>1287600</v>
      </c>
      <c r="K2640" s="50">
        <v>2118</v>
      </c>
      <c r="L2640" s="53">
        <v>1953</v>
      </c>
      <c r="M2640" s="63">
        <f t="shared" si="312"/>
        <v>0.16969696969696971</v>
      </c>
      <c r="N2640" s="42" t="str">
        <f>IFERROR(VLOOKUP(C2640, マスタ!$E$2:$G$33, 3, TRUE), "")</f>
        <v>化学・医薬品</v>
      </c>
      <c r="O2640" s="15" t="str">
        <f>IF(F2640 = "", "", TEXT( WORKDAY(TEXT(LEFT(F2640, FIND("(", F2640) - 1), "yyyy/mm/dd"), 1, マスタ!$A$2:$A$106), "yyyymmdd"))</f>
        <v>20171030</v>
      </c>
      <c r="P2640" s="16">
        <v>43038</v>
      </c>
      <c r="Q2640" s="56">
        <v>2070</v>
      </c>
      <c r="R2640" s="56">
        <v>2179</v>
      </c>
      <c r="S2640" s="56">
        <v>2070</v>
      </c>
      <c r="T2640" s="15" t="str">
        <f t="shared" si="313"/>
        <v>有</v>
      </c>
      <c r="U2640" s="15" t="str">
        <f t="shared" si="314"/>
        <v>無</v>
      </c>
      <c r="V2640" s="67">
        <f t="shared" si="315"/>
        <v>-9.5693779904306719E-3</v>
      </c>
      <c r="W2640" s="17" t="s">
        <v>968</v>
      </c>
      <c r="X2640" s="46">
        <v>41</v>
      </c>
      <c r="Y2640" s="71">
        <f t="shared" si="316"/>
        <v>19.617224880382775</v>
      </c>
      <c r="Z2640" s="72">
        <v>2070</v>
      </c>
      <c r="AA2640" s="72">
        <v>2124</v>
      </c>
      <c r="AB2640" s="72">
        <v>2070</v>
      </c>
      <c r="AC2640" s="72">
        <v>2124</v>
      </c>
      <c r="AD2640" s="72">
        <v>93900</v>
      </c>
      <c r="AE2640" s="72">
        <v>2119</v>
      </c>
      <c r="AF2640" s="72">
        <v>2148</v>
      </c>
      <c r="AG2640" s="72">
        <v>2119</v>
      </c>
      <c r="AH2640" s="72">
        <v>2142</v>
      </c>
      <c r="AI2640" s="72">
        <v>46700</v>
      </c>
      <c r="AJ2640" s="72">
        <v>2138</v>
      </c>
      <c r="AK2640" s="72">
        <v>2148</v>
      </c>
      <c r="AL2640" s="72">
        <v>2136</v>
      </c>
      <c r="AM2640" s="72">
        <v>2140</v>
      </c>
      <c r="AN2640" s="72">
        <v>20400</v>
      </c>
      <c r="AO2640" s="72">
        <v>2140</v>
      </c>
      <c r="AP2640" s="72">
        <v>2144</v>
      </c>
      <c r="AQ2640" s="72">
        <v>2132</v>
      </c>
      <c r="AR2640" s="72">
        <v>2143</v>
      </c>
      <c r="AS2640" s="72">
        <v>21900</v>
      </c>
      <c r="AT2640" s="72">
        <v>2140</v>
      </c>
      <c r="AU2640" s="72">
        <v>2145</v>
      </c>
      <c r="AV2640" s="72">
        <v>2127</v>
      </c>
      <c r="AW2640" s="72">
        <v>2137</v>
      </c>
      <c r="AX2640" s="72">
        <v>21700</v>
      </c>
      <c r="AY2640" s="72">
        <v>2142</v>
      </c>
      <c r="AZ2640" s="72">
        <v>2144</v>
      </c>
      <c r="BA2640" s="72">
        <v>2134</v>
      </c>
      <c r="BB2640" s="72">
        <v>2141</v>
      </c>
      <c r="BC2640" s="72">
        <v>12400</v>
      </c>
    </row>
    <row r="2641" spans="1:55" s="72" customFormat="1" ht="27">
      <c r="A2641" s="15" t="s">
        <v>18</v>
      </c>
      <c r="B2641" s="30">
        <v>8</v>
      </c>
      <c r="C2641" s="30">
        <v>3053</v>
      </c>
      <c r="D2641" s="10" t="s">
        <v>1073</v>
      </c>
      <c r="E2641" s="15" t="s">
        <v>20</v>
      </c>
      <c r="F2641" s="15" t="s">
        <v>1365</v>
      </c>
      <c r="G2641" s="50">
        <v>7250</v>
      </c>
      <c r="H2641" s="50">
        <v>870</v>
      </c>
      <c r="I2641" s="58">
        <v>0.13639999999999999</v>
      </c>
      <c r="J2641" s="50">
        <v>1794600</v>
      </c>
      <c r="K2641" s="50">
        <v>7250</v>
      </c>
      <c r="L2641" s="53">
        <v>6510</v>
      </c>
      <c r="M2641" s="63">
        <f t="shared" si="312"/>
        <v>0</v>
      </c>
      <c r="N2641" s="42" t="str">
        <f>IFERROR(VLOOKUP(C2641, マスタ!$E$2:$G$33, 3, TRUE), "")</f>
        <v>繊維製品</v>
      </c>
      <c r="O2641" s="15" t="str">
        <f>IF(F2641 = "", "", TEXT( WORKDAY(TEXT(LEFT(F2641, FIND("(", F2641) - 1), "yyyy/mm/dd"), 1, マスタ!$A$2:$A$106), "yyyymmdd"))</f>
        <v>20171030</v>
      </c>
      <c r="P2641" s="16">
        <v>43038</v>
      </c>
      <c r="Q2641" s="56">
        <v>7500</v>
      </c>
      <c r="R2641" s="56">
        <v>8230</v>
      </c>
      <c r="S2641" s="56">
        <v>7480</v>
      </c>
      <c r="T2641" s="15" t="str">
        <f t="shared" si="313"/>
        <v>有</v>
      </c>
      <c r="U2641" s="15" t="str">
        <f t="shared" si="314"/>
        <v>無</v>
      </c>
      <c r="V2641" s="67">
        <f t="shared" si="315"/>
        <v>3.4482758620689724E-2</v>
      </c>
      <c r="W2641" s="17" t="s">
        <v>968</v>
      </c>
      <c r="X2641" s="46">
        <v>145</v>
      </c>
      <c r="Y2641" s="71">
        <f t="shared" si="316"/>
        <v>20</v>
      </c>
      <c r="Z2641" s="72">
        <v>7500</v>
      </c>
      <c r="AA2641" s="72">
        <v>7700</v>
      </c>
      <c r="AB2641" s="72">
        <v>7480</v>
      </c>
      <c r="AC2641" s="72">
        <v>7620</v>
      </c>
      <c r="AD2641" s="72">
        <v>199800</v>
      </c>
      <c r="AE2641" s="72">
        <v>7630</v>
      </c>
      <c r="AF2641" s="72">
        <v>7760</v>
      </c>
      <c r="AG2641" s="72">
        <v>7520</v>
      </c>
      <c r="AH2641" s="72">
        <v>7730</v>
      </c>
      <c r="AI2641" s="72">
        <v>135600</v>
      </c>
      <c r="AJ2641" s="72">
        <v>7730</v>
      </c>
      <c r="AK2641" s="72">
        <v>7770</v>
      </c>
      <c r="AL2641" s="72">
        <v>7620</v>
      </c>
      <c r="AM2641" s="72">
        <v>7640</v>
      </c>
      <c r="AN2641" s="72">
        <v>75600</v>
      </c>
      <c r="AO2641" s="72">
        <v>7640</v>
      </c>
      <c r="AP2641" s="72">
        <v>7680</v>
      </c>
      <c r="AQ2641" s="72">
        <v>7530</v>
      </c>
      <c r="AR2641" s="72">
        <v>7660</v>
      </c>
      <c r="AS2641" s="72">
        <v>69600</v>
      </c>
      <c r="AT2641" s="72">
        <v>7660</v>
      </c>
      <c r="AU2641" s="72">
        <v>7680</v>
      </c>
      <c r="AV2641" s="72">
        <v>7640</v>
      </c>
      <c r="AW2641" s="72">
        <v>7660</v>
      </c>
      <c r="AX2641" s="72">
        <v>20100</v>
      </c>
      <c r="AY2641" s="72">
        <v>7650</v>
      </c>
      <c r="AZ2641" s="72">
        <v>7680</v>
      </c>
      <c r="BA2641" s="72">
        <v>7610</v>
      </c>
      <c r="BB2641" s="72">
        <v>7670</v>
      </c>
      <c r="BC2641" s="72">
        <v>22400</v>
      </c>
    </row>
    <row r="2642" spans="1:55" s="72" customFormat="1" ht="15">
      <c r="A2642" s="15" t="s">
        <v>18</v>
      </c>
      <c r="B2642" s="30">
        <v>9</v>
      </c>
      <c r="C2642" s="30">
        <v>7591</v>
      </c>
      <c r="D2642" s="10" t="s">
        <v>514</v>
      </c>
      <c r="E2642" s="15" t="s">
        <v>20</v>
      </c>
      <c r="F2642" s="15" t="s">
        <v>1365</v>
      </c>
      <c r="G2642" s="50">
        <v>2815</v>
      </c>
      <c r="H2642" s="50">
        <v>325</v>
      </c>
      <c r="I2642" s="58">
        <v>0.1305</v>
      </c>
      <c r="J2642" s="50">
        <v>398200</v>
      </c>
      <c r="K2642" s="50">
        <v>2973</v>
      </c>
      <c r="L2642" s="53">
        <v>2702</v>
      </c>
      <c r="M2642" s="63">
        <f t="shared" si="312"/>
        <v>0.58302583025830257</v>
      </c>
      <c r="N2642" s="42" t="str">
        <f>IFERROR(VLOOKUP(C2642, マスタ!$E$2:$G$33, 3, TRUE), "")</f>
        <v>75</v>
      </c>
      <c r="O2642" s="15" t="str">
        <f>IF(F2642 = "", "", TEXT( WORKDAY(TEXT(LEFT(F2642, FIND("(", F2642) - 1), "yyyy/mm/dd"), 1, マスタ!$A$2:$A$106), "yyyymmdd"))</f>
        <v>20171030</v>
      </c>
      <c r="P2642" s="16">
        <v>43038</v>
      </c>
      <c r="Q2642" s="56">
        <v>2830</v>
      </c>
      <c r="R2642" s="56">
        <v>2831</v>
      </c>
      <c r="S2642" s="56">
        <v>2631</v>
      </c>
      <c r="T2642" s="15" t="str">
        <f t="shared" si="313"/>
        <v>無</v>
      </c>
      <c r="U2642" s="15" t="str">
        <f t="shared" si="314"/>
        <v>有</v>
      </c>
      <c r="V2642" s="67">
        <f t="shared" si="315"/>
        <v>5.3285968028418118E-3</v>
      </c>
      <c r="W2642" s="17" t="s">
        <v>966</v>
      </c>
      <c r="X2642" s="46">
        <v>-28</v>
      </c>
      <c r="Y2642" s="71">
        <f t="shared" si="316"/>
        <v>-9.946714031971581</v>
      </c>
      <c r="Z2642" s="72">
        <v>2830</v>
      </c>
      <c r="AA2642" s="72">
        <v>2831</v>
      </c>
      <c r="AB2642" s="72">
        <v>2631</v>
      </c>
      <c r="AC2642" s="72">
        <v>2651</v>
      </c>
      <c r="AD2642" s="72">
        <v>31500</v>
      </c>
      <c r="AE2642" s="72">
        <v>2643</v>
      </c>
      <c r="AF2642" s="72">
        <v>2690</v>
      </c>
      <c r="AG2642" s="72">
        <v>2634</v>
      </c>
      <c r="AH2642" s="72">
        <v>2665</v>
      </c>
      <c r="AI2642" s="72">
        <v>8700</v>
      </c>
      <c r="AJ2642" s="72">
        <v>2663</v>
      </c>
      <c r="AK2642" s="72">
        <v>2673</v>
      </c>
      <c r="AL2642" s="72">
        <v>2652</v>
      </c>
      <c r="AM2642" s="72">
        <v>2668</v>
      </c>
      <c r="AN2642" s="72">
        <v>7100</v>
      </c>
      <c r="AO2642" s="72">
        <v>2672</v>
      </c>
      <c r="AP2642" s="72">
        <v>2679</v>
      </c>
      <c r="AQ2642" s="72">
        <v>2662</v>
      </c>
      <c r="AR2642" s="72">
        <v>2669</v>
      </c>
      <c r="AS2642" s="72">
        <v>2700</v>
      </c>
      <c r="AT2642" s="72">
        <v>2668</v>
      </c>
      <c r="AU2642" s="72">
        <v>2673</v>
      </c>
      <c r="AV2642" s="72">
        <v>2662</v>
      </c>
      <c r="AW2642" s="72">
        <v>2672</v>
      </c>
      <c r="AX2642" s="72">
        <v>1800</v>
      </c>
      <c r="AY2642" s="72">
        <v>2666</v>
      </c>
      <c r="AZ2642" s="72">
        <v>2669</v>
      </c>
      <c r="BA2642" s="72">
        <v>2664</v>
      </c>
      <c r="BB2642" s="72">
        <v>2669</v>
      </c>
      <c r="BC2642" s="72">
        <v>900</v>
      </c>
    </row>
    <row r="2643" spans="1:55" s="72" customFormat="1" ht="15">
      <c r="A2643" s="15" t="s">
        <v>18</v>
      </c>
      <c r="B2643" s="30">
        <v>11</v>
      </c>
      <c r="C2643" s="30">
        <v>4307</v>
      </c>
      <c r="D2643" s="10" t="s">
        <v>1367</v>
      </c>
      <c r="E2643" s="15" t="s">
        <v>20</v>
      </c>
      <c r="F2643" s="15" t="s">
        <v>1365</v>
      </c>
      <c r="G2643" s="50">
        <v>4840</v>
      </c>
      <c r="H2643" s="50">
        <v>450</v>
      </c>
      <c r="I2643" s="58">
        <v>0.10249999999999999</v>
      </c>
      <c r="J2643" s="50">
        <v>1922700</v>
      </c>
      <c r="K2643" s="50">
        <v>4865</v>
      </c>
      <c r="L2643" s="53">
        <v>4665</v>
      </c>
      <c r="M2643" s="63">
        <f t="shared" si="312"/>
        <v>0.125</v>
      </c>
      <c r="N2643" s="42" t="str">
        <f>IFERROR(VLOOKUP(C2643, マスタ!$E$2:$G$33, 3, TRUE), "")</f>
        <v>化学・医薬品</v>
      </c>
      <c r="O2643" s="15" t="str">
        <f>IF(F2643 = "", "", TEXT( WORKDAY(TEXT(LEFT(F2643, FIND("(", F2643) - 1), "yyyy/mm/dd"), 1, マスタ!$A$2:$A$106), "yyyymmdd"))</f>
        <v>20171030</v>
      </c>
      <c r="P2643" s="16">
        <v>43038</v>
      </c>
      <c r="Q2643" s="56">
        <v>4800</v>
      </c>
      <c r="R2643" s="56">
        <v>4850</v>
      </c>
      <c r="S2643" s="56">
        <v>4760</v>
      </c>
      <c r="T2643" s="15" t="str">
        <f t="shared" si="313"/>
        <v>有</v>
      </c>
      <c r="U2643" s="15" t="str">
        <f t="shared" si="314"/>
        <v>無</v>
      </c>
      <c r="V2643" s="67">
        <f t="shared" si="315"/>
        <v>-8.2644628099173278E-3</v>
      </c>
      <c r="W2643" s="17" t="s">
        <v>967</v>
      </c>
      <c r="X2643" s="46">
        <v>5</v>
      </c>
      <c r="Y2643" s="71">
        <f t="shared" si="316"/>
        <v>1.0330578512396695</v>
      </c>
      <c r="Z2643" s="72">
        <v>4800</v>
      </c>
      <c r="AA2643" s="72">
        <v>4820</v>
      </c>
      <c r="AB2643" s="72">
        <v>4795</v>
      </c>
      <c r="AC2643" s="72">
        <v>4810</v>
      </c>
      <c r="AD2643" s="72">
        <v>70400</v>
      </c>
      <c r="AE2643" s="72">
        <v>4810</v>
      </c>
      <c r="AF2643" s="72">
        <v>4820</v>
      </c>
      <c r="AG2643" s="72">
        <v>4805</v>
      </c>
      <c r="AH2643" s="72">
        <v>4815</v>
      </c>
      <c r="AI2643" s="72">
        <v>28400</v>
      </c>
      <c r="AJ2643" s="72">
        <v>4815</v>
      </c>
      <c r="AK2643" s="72">
        <v>4815</v>
      </c>
      <c r="AL2643" s="72">
        <v>4810</v>
      </c>
      <c r="AM2643" s="72">
        <v>4815</v>
      </c>
      <c r="AN2643" s="72">
        <v>5100</v>
      </c>
      <c r="AO2643" s="72">
        <v>4815</v>
      </c>
      <c r="AP2643" s="72">
        <v>4815</v>
      </c>
      <c r="AQ2643" s="72">
        <v>4795</v>
      </c>
      <c r="AR2643" s="72">
        <v>4800</v>
      </c>
      <c r="AS2643" s="72">
        <v>27000</v>
      </c>
      <c r="AT2643" s="72">
        <v>4805</v>
      </c>
      <c r="AU2643" s="72">
        <v>4815</v>
      </c>
      <c r="AV2643" s="72">
        <v>4805</v>
      </c>
      <c r="AW2643" s="72">
        <v>4805</v>
      </c>
      <c r="AX2643" s="72">
        <v>23200</v>
      </c>
      <c r="AY2643" s="72">
        <v>4800</v>
      </c>
      <c r="AZ2643" s="72">
        <v>4800</v>
      </c>
      <c r="BA2643" s="72">
        <v>4775</v>
      </c>
      <c r="BB2643" s="72">
        <v>4780</v>
      </c>
      <c r="BC2643" s="72">
        <v>19200</v>
      </c>
    </row>
    <row r="2644" spans="1:55" s="72" customFormat="1" ht="15">
      <c r="A2644" s="15" t="s">
        <v>18</v>
      </c>
      <c r="B2644" s="30">
        <v>16</v>
      </c>
      <c r="C2644" s="30">
        <v>4212</v>
      </c>
      <c r="D2644" s="10" t="s">
        <v>1368</v>
      </c>
      <c r="E2644" s="15" t="s">
        <v>20</v>
      </c>
      <c r="F2644" s="15" t="s">
        <v>1365</v>
      </c>
      <c r="G2644" s="50">
        <v>2453</v>
      </c>
      <c r="H2644" s="50">
        <v>178</v>
      </c>
      <c r="I2644" s="58">
        <v>7.8200000000000006E-2</v>
      </c>
      <c r="J2644" s="50">
        <v>116400</v>
      </c>
      <c r="K2644" s="50">
        <v>2464</v>
      </c>
      <c r="L2644" s="53">
        <v>2292</v>
      </c>
      <c r="M2644" s="63">
        <f t="shared" si="312"/>
        <v>6.3953488372093026E-2</v>
      </c>
      <c r="N2644" s="42" t="str">
        <f>IFERROR(VLOOKUP(C2644, マスタ!$E$2:$G$33, 3, TRUE), "")</f>
        <v>化学・医薬品</v>
      </c>
      <c r="O2644" s="15" t="str">
        <f>IF(F2644 = "", "", TEXT( WORKDAY(TEXT(LEFT(F2644, FIND("(", F2644) - 1), "yyyy/mm/dd"), 1, マスタ!$A$2:$A$106), "yyyymmdd"))</f>
        <v>20171030</v>
      </c>
      <c r="P2644" s="16">
        <v>43038</v>
      </c>
      <c r="Q2644" s="56">
        <v>2470</v>
      </c>
      <c r="R2644" s="56">
        <v>2527</v>
      </c>
      <c r="S2644" s="56">
        <v>2459</v>
      </c>
      <c r="T2644" s="15" t="str">
        <f t="shared" si="313"/>
        <v>有</v>
      </c>
      <c r="U2644" s="15" t="str">
        <f t="shared" si="314"/>
        <v>無</v>
      </c>
      <c r="V2644" s="67">
        <f t="shared" si="315"/>
        <v>6.9302894415002037E-3</v>
      </c>
      <c r="W2644" s="17" t="s">
        <v>967</v>
      </c>
      <c r="X2644" s="46">
        <v>33</v>
      </c>
      <c r="Y2644" s="71">
        <f t="shared" si="316"/>
        <v>13.45291479820628</v>
      </c>
      <c r="Z2644" s="72">
        <v>2470</v>
      </c>
      <c r="AA2644" s="72">
        <v>2488</v>
      </c>
      <c r="AB2644" s="72">
        <v>2470</v>
      </c>
      <c r="AC2644" s="72">
        <v>2470</v>
      </c>
      <c r="AD2644" s="72">
        <v>6800</v>
      </c>
      <c r="AE2644" s="72">
        <v>2469</v>
      </c>
      <c r="AF2644" s="72">
        <v>2472</v>
      </c>
      <c r="AG2644" s="72">
        <v>2464</v>
      </c>
      <c r="AH2644" s="72">
        <v>2471</v>
      </c>
      <c r="AI2644" s="72">
        <v>600</v>
      </c>
      <c r="AJ2644" s="72">
        <v>2459</v>
      </c>
      <c r="AK2644" s="72">
        <v>2483</v>
      </c>
      <c r="AL2644" s="72">
        <v>2459</v>
      </c>
      <c r="AM2644" s="72">
        <v>2478</v>
      </c>
      <c r="AN2644" s="72">
        <v>8700</v>
      </c>
      <c r="AO2644" s="72">
        <v>2486</v>
      </c>
      <c r="AP2644" s="72">
        <v>2500</v>
      </c>
      <c r="AQ2644" s="72">
        <v>2484</v>
      </c>
      <c r="AR2644" s="72">
        <v>2493</v>
      </c>
      <c r="AS2644" s="72">
        <v>7400</v>
      </c>
      <c r="AT2644" s="72">
        <v>2493</v>
      </c>
      <c r="AU2644" s="72">
        <v>2503</v>
      </c>
      <c r="AV2644" s="72">
        <v>2493</v>
      </c>
      <c r="AW2644" s="72">
        <v>2503</v>
      </c>
      <c r="AX2644" s="72">
        <v>2400</v>
      </c>
      <c r="AY2644" s="72">
        <v>2505</v>
      </c>
      <c r="AZ2644" s="72">
        <v>2505</v>
      </c>
      <c r="BA2644" s="72">
        <v>2494</v>
      </c>
      <c r="BB2644" s="72">
        <v>2497</v>
      </c>
      <c r="BC2644" s="72">
        <v>1200</v>
      </c>
    </row>
    <row r="2645" spans="1:55" s="72" customFormat="1" ht="27">
      <c r="A2645" s="15" t="s">
        <v>18</v>
      </c>
      <c r="B2645" s="30">
        <v>17</v>
      </c>
      <c r="C2645" s="30">
        <v>2327</v>
      </c>
      <c r="D2645" s="10" t="s">
        <v>1369</v>
      </c>
      <c r="E2645" s="15" t="s">
        <v>20</v>
      </c>
      <c r="F2645" s="15" t="s">
        <v>1365</v>
      </c>
      <c r="G2645" s="50">
        <v>2670</v>
      </c>
      <c r="H2645" s="50">
        <v>188</v>
      </c>
      <c r="I2645" s="58">
        <v>7.5700000000000003E-2</v>
      </c>
      <c r="J2645" s="50">
        <v>1387700</v>
      </c>
      <c r="K2645" s="50">
        <v>2687</v>
      </c>
      <c r="L2645" s="53">
        <v>2515</v>
      </c>
      <c r="M2645" s="63">
        <f t="shared" si="312"/>
        <v>9.8837209302325577E-2</v>
      </c>
      <c r="N2645" s="42" t="str">
        <f>IFERROR(VLOOKUP(C2645, マスタ!$E$2:$G$33, 3, TRUE), "")</f>
        <v>食品</v>
      </c>
      <c r="O2645" s="15" t="str">
        <f>IF(F2645 = "", "", TEXT( WORKDAY(TEXT(LEFT(F2645, FIND("(", F2645) - 1), "yyyy/mm/dd"), 1, マスタ!$A$2:$A$106), "yyyymmdd"))</f>
        <v>20171030</v>
      </c>
      <c r="P2645" s="16">
        <v>43038</v>
      </c>
      <c r="Q2645" s="56">
        <v>2808</v>
      </c>
      <c r="R2645" s="56">
        <v>2809</v>
      </c>
      <c r="S2645" s="56">
        <v>2648</v>
      </c>
      <c r="T2645" s="15" t="str">
        <f t="shared" si="313"/>
        <v>無</v>
      </c>
      <c r="U2645" s="15" t="str">
        <f t="shared" si="314"/>
        <v>有</v>
      </c>
      <c r="V2645" s="67">
        <f t="shared" si="315"/>
        <v>5.1685393258426915E-2</v>
      </c>
      <c r="W2645" s="17" t="s">
        <v>966</v>
      </c>
      <c r="X2645" s="46">
        <v>-26</v>
      </c>
      <c r="Y2645" s="71">
        <f t="shared" si="316"/>
        <v>-9.7378277153558059</v>
      </c>
      <c r="AD2645" s="72">
        <v>0</v>
      </c>
      <c r="AE2645" s="72">
        <v>2808</v>
      </c>
      <c r="AF2645" s="72">
        <v>2809</v>
      </c>
      <c r="AG2645" s="72">
        <v>2756</v>
      </c>
      <c r="AH2645" s="72">
        <v>2759</v>
      </c>
      <c r="AI2645" s="72">
        <v>128600</v>
      </c>
      <c r="AJ2645" s="72">
        <v>2757</v>
      </c>
      <c r="AK2645" s="72">
        <v>2757</v>
      </c>
      <c r="AL2645" s="72">
        <v>2696</v>
      </c>
      <c r="AM2645" s="72">
        <v>2696</v>
      </c>
      <c r="AN2645" s="72">
        <v>77000</v>
      </c>
      <c r="AO2645" s="72">
        <v>2694</v>
      </c>
      <c r="AP2645" s="72">
        <v>2718</v>
      </c>
      <c r="AQ2645" s="72">
        <v>2692</v>
      </c>
      <c r="AR2645" s="72">
        <v>2706</v>
      </c>
      <c r="AS2645" s="72">
        <v>52900</v>
      </c>
      <c r="AT2645" s="72">
        <v>2705</v>
      </c>
      <c r="AU2645" s="72">
        <v>2725</v>
      </c>
      <c r="AV2645" s="72">
        <v>2696</v>
      </c>
      <c r="AW2645" s="72">
        <v>2696</v>
      </c>
      <c r="AX2645" s="72">
        <v>44300</v>
      </c>
      <c r="AY2645" s="72">
        <v>2697</v>
      </c>
      <c r="AZ2645" s="72">
        <v>2699</v>
      </c>
      <c r="BA2645" s="72">
        <v>2672</v>
      </c>
      <c r="BB2645" s="72">
        <v>2682</v>
      </c>
      <c r="BC2645" s="72">
        <v>50700</v>
      </c>
    </row>
    <row r="2646" spans="1:55" s="72" customFormat="1" ht="15">
      <c r="A2646" s="15" t="s">
        <v>18</v>
      </c>
      <c r="B2646" s="30">
        <v>18</v>
      </c>
      <c r="C2646" s="30">
        <v>5998</v>
      </c>
      <c r="D2646" s="10" t="s">
        <v>196</v>
      </c>
      <c r="E2646" s="15" t="s">
        <v>20</v>
      </c>
      <c r="F2646" s="15" t="s">
        <v>1365</v>
      </c>
      <c r="G2646" s="50">
        <v>3215</v>
      </c>
      <c r="H2646" s="50">
        <v>221</v>
      </c>
      <c r="I2646" s="58">
        <v>7.3800000000000004E-2</v>
      </c>
      <c r="J2646" s="50">
        <v>104800</v>
      </c>
      <c r="K2646" s="50">
        <v>3380</v>
      </c>
      <c r="L2646" s="53">
        <v>2984</v>
      </c>
      <c r="M2646" s="63">
        <f t="shared" si="312"/>
        <v>0.41666666666666669</v>
      </c>
      <c r="N2646" s="42" t="str">
        <f>IFERROR(VLOOKUP(C2646, マスタ!$E$2:$G$33, 3, TRUE), "")</f>
        <v>金属製品</v>
      </c>
      <c r="O2646" s="15" t="str">
        <f>IF(F2646 = "", "", TEXT( WORKDAY(TEXT(LEFT(F2646, FIND("(", F2646) - 1), "yyyy/mm/dd"), 1, マスタ!$A$2:$A$106), "yyyymmdd"))</f>
        <v>20171030</v>
      </c>
      <c r="P2646" s="16">
        <v>43038</v>
      </c>
      <c r="Q2646" s="56">
        <v>3235</v>
      </c>
      <c r="R2646" s="56">
        <v>3345</v>
      </c>
      <c r="S2646" s="56">
        <v>3155</v>
      </c>
      <c r="T2646" s="15" t="str">
        <f t="shared" si="313"/>
        <v>有</v>
      </c>
      <c r="U2646" s="15" t="str">
        <f t="shared" si="314"/>
        <v>有</v>
      </c>
      <c r="V2646" s="67">
        <f t="shared" si="315"/>
        <v>6.2208398133747345E-3</v>
      </c>
      <c r="W2646" s="17" t="s">
        <v>969</v>
      </c>
      <c r="X2646" s="46">
        <v>-20</v>
      </c>
      <c r="Y2646" s="71">
        <f t="shared" si="316"/>
        <v>-6.2208398133748055</v>
      </c>
      <c r="Z2646" s="72">
        <v>3235</v>
      </c>
      <c r="AA2646" s="72">
        <v>3235</v>
      </c>
      <c r="AB2646" s="72">
        <v>3220</v>
      </c>
      <c r="AC2646" s="72">
        <v>3220</v>
      </c>
      <c r="AD2646" s="72">
        <v>2200</v>
      </c>
      <c r="AE2646" s="72">
        <v>3220</v>
      </c>
      <c r="AF2646" s="72">
        <v>3220</v>
      </c>
      <c r="AG2646" s="72">
        <v>3215</v>
      </c>
      <c r="AH2646" s="72">
        <v>3215</v>
      </c>
      <c r="AI2646" s="72">
        <v>800</v>
      </c>
      <c r="AN2646" s="72">
        <v>0</v>
      </c>
      <c r="AO2646" s="72">
        <v>3215</v>
      </c>
      <c r="AP2646" s="72">
        <v>3220</v>
      </c>
      <c r="AQ2646" s="72">
        <v>3210</v>
      </c>
      <c r="AR2646" s="72">
        <v>3210</v>
      </c>
      <c r="AS2646" s="72">
        <v>600</v>
      </c>
      <c r="AT2646" s="72">
        <v>3215</v>
      </c>
      <c r="AU2646" s="72">
        <v>3215</v>
      </c>
      <c r="AV2646" s="72">
        <v>3215</v>
      </c>
      <c r="AW2646" s="72">
        <v>3215</v>
      </c>
      <c r="AX2646" s="72">
        <v>300</v>
      </c>
      <c r="BC2646" s="72">
        <v>0</v>
      </c>
    </row>
    <row r="2647" spans="1:55" s="72" customFormat="1" ht="15">
      <c r="A2647" s="15" t="s">
        <v>18</v>
      </c>
      <c r="B2647" s="30">
        <v>20</v>
      </c>
      <c r="C2647" s="30">
        <v>1934</v>
      </c>
      <c r="D2647" s="10" t="s">
        <v>1370</v>
      </c>
      <c r="E2647" s="15" t="s">
        <v>20</v>
      </c>
      <c r="F2647" s="15" t="s">
        <v>1365</v>
      </c>
      <c r="G2647" s="50">
        <v>1023</v>
      </c>
      <c r="H2647" s="50">
        <v>68</v>
      </c>
      <c r="I2647" s="58">
        <v>7.1199999999999999E-2</v>
      </c>
      <c r="J2647" s="50">
        <v>689700</v>
      </c>
      <c r="K2647" s="50">
        <v>1026</v>
      </c>
      <c r="L2647" s="53">
        <v>965</v>
      </c>
      <c r="M2647" s="63">
        <f t="shared" si="312"/>
        <v>4.9180327868852458E-2</v>
      </c>
      <c r="N2647" s="42" t="str">
        <f>IFERROR(VLOOKUP(C2647, マスタ!$E$2:$G$33, 3, TRUE), "")</f>
        <v>建設</v>
      </c>
      <c r="O2647" s="15" t="str">
        <f>IF(F2647 = "", "", TEXT( WORKDAY(TEXT(LEFT(F2647, FIND("(", F2647) - 1), "yyyy/mm/dd"), 1, マスタ!$A$2:$A$106), "yyyymmdd"))</f>
        <v>20171030</v>
      </c>
      <c r="P2647" s="16">
        <v>43038</v>
      </c>
      <c r="Q2647" s="56">
        <v>1017</v>
      </c>
      <c r="R2647" s="56">
        <v>1017</v>
      </c>
      <c r="S2647" s="56">
        <v>988</v>
      </c>
      <c r="T2647" s="15" t="str">
        <f t="shared" si="313"/>
        <v>無</v>
      </c>
      <c r="U2647" s="15" t="str">
        <f t="shared" si="314"/>
        <v>有</v>
      </c>
      <c r="V2647" s="67">
        <f t="shared" si="315"/>
        <v>-5.8651026392961825E-3</v>
      </c>
      <c r="W2647" s="17" t="s">
        <v>966</v>
      </c>
      <c r="X2647" s="46">
        <v>-10</v>
      </c>
      <c r="Y2647" s="71">
        <f t="shared" si="316"/>
        <v>-9.7751710654936463</v>
      </c>
      <c r="Z2647" s="72">
        <v>1017</v>
      </c>
      <c r="AA2647" s="72">
        <v>1017</v>
      </c>
      <c r="AB2647" s="72">
        <v>1001</v>
      </c>
      <c r="AC2647" s="72">
        <v>1003</v>
      </c>
      <c r="AD2647" s="72">
        <v>32300</v>
      </c>
      <c r="AE2647" s="72">
        <v>1003</v>
      </c>
      <c r="AF2647" s="72">
        <v>1003</v>
      </c>
      <c r="AG2647" s="72">
        <v>992</v>
      </c>
      <c r="AH2647" s="72">
        <v>996</v>
      </c>
      <c r="AI2647" s="72">
        <v>15800</v>
      </c>
      <c r="AJ2647" s="72">
        <v>993</v>
      </c>
      <c r="AK2647" s="72">
        <v>996</v>
      </c>
      <c r="AL2647" s="72">
        <v>992</v>
      </c>
      <c r="AM2647" s="72">
        <v>996</v>
      </c>
      <c r="AN2647" s="72">
        <v>3200</v>
      </c>
      <c r="AO2647" s="72">
        <v>995</v>
      </c>
      <c r="AP2647" s="72">
        <v>1002</v>
      </c>
      <c r="AQ2647" s="72">
        <v>995</v>
      </c>
      <c r="AR2647" s="72">
        <v>1001</v>
      </c>
      <c r="AS2647" s="72">
        <v>5500</v>
      </c>
      <c r="AT2647" s="72">
        <v>999</v>
      </c>
      <c r="AU2647" s="72">
        <v>1007</v>
      </c>
      <c r="AV2647" s="72">
        <v>999</v>
      </c>
      <c r="AW2647" s="72">
        <v>1007</v>
      </c>
      <c r="AX2647" s="72">
        <v>4500</v>
      </c>
      <c r="AY2647" s="72">
        <v>1007</v>
      </c>
      <c r="AZ2647" s="72">
        <v>1011</v>
      </c>
      <c r="BA2647" s="72">
        <v>1007</v>
      </c>
      <c r="BB2647" s="72">
        <v>1011</v>
      </c>
      <c r="BC2647" s="72">
        <v>5700</v>
      </c>
    </row>
    <row r="2648" spans="1:55" s="72" customFormat="1" ht="15">
      <c r="A2648" s="15" t="s">
        <v>18</v>
      </c>
      <c r="B2648" s="30">
        <v>22</v>
      </c>
      <c r="C2648" s="30">
        <v>8011</v>
      </c>
      <c r="D2648" s="10" t="s">
        <v>642</v>
      </c>
      <c r="E2648" s="15" t="s">
        <v>20</v>
      </c>
      <c r="F2648" s="15" t="s">
        <v>1365</v>
      </c>
      <c r="G2648" s="50">
        <v>2008</v>
      </c>
      <c r="H2648" s="50">
        <v>123</v>
      </c>
      <c r="I2648" s="58">
        <v>6.5299999999999997E-2</v>
      </c>
      <c r="J2648" s="50">
        <v>109100</v>
      </c>
      <c r="K2648" s="50">
        <v>2008</v>
      </c>
      <c r="L2648" s="53">
        <v>1891</v>
      </c>
      <c r="M2648" s="63">
        <f t="shared" si="312"/>
        <v>0</v>
      </c>
      <c r="N2648" s="42" t="str">
        <f>IFERROR(VLOOKUP(C2648, マスタ!$E$2:$G$33, 3, TRUE), "")</f>
        <v>商業</v>
      </c>
      <c r="O2648" s="15" t="str">
        <f>IF(F2648 = "", "", TEXT( WORKDAY(TEXT(LEFT(F2648, FIND("(", F2648) - 1), "yyyy/mm/dd"), 1, マスタ!$A$2:$A$106), "yyyymmdd"))</f>
        <v>20171030</v>
      </c>
      <c r="P2648" s="16">
        <v>43038</v>
      </c>
      <c r="Q2648" s="56">
        <v>2009</v>
      </c>
      <c r="R2648" s="56">
        <v>2106</v>
      </c>
      <c r="S2648" s="56">
        <v>2009</v>
      </c>
      <c r="T2648" s="15" t="str">
        <f t="shared" si="313"/>
        <v>有</v>
      </c>
      <c r="U2648" s="15" t="str">
        <f t="shared" si="314"/>
        <v>無</v>
      </c>
      <c r="V2648" s="67">
        <f t="shared" si="315"/>
        <v>4.9800796812760062E-4</v>
      </c>
      <c r="W2648" s="17" t="s">
        <v>967</v>
      </c>
      <c r="X2648" s="46">
        <v>31</v>
      </c>
      <c r="Y2648" s="71">
        <f t="shared" si="316"/>
        <v>15.438247011952191</v>
      </c>
      <c r="Z2648" s="72">
        <v>2009</v>
      </c>
      <c r="AA2648" s="72">
        <v>2048</v>
      </c>
      <c r="AB2648" s="72">
        <v>2009</v>
      </c>
      <c r="AC2648" s="72">
        <v>2038</v>
      </c>
      <c r="AD2648" s="72">
        <v>12200</v>
      </c>
      <c r="AE2648" s="72">
        <v>2039</v>
      </c>
      <c r="AF2648" s="72">
        <v>2039</v>
      </c>
      <c r="AG2648" s="72">
        <v>2035</v>
      </c>
      <c r="AH2648" s="72">
        <v>2035</v>
      </c>
      <c r="AI2648" s="72">
        <v>900</v>
      </c>
      <c r="AJ2648" s="72">
        <v>2036</v>
      </c>
      <c r="AK2648" s="72">
        <v>2036</v>
      </c>
      <c r="AL2648" s="72">
        <v>2036</v>
      </c>
      <c r="AM2648" s="72">
        <v>2036</v>
      </c>
      <c r="AN2648" s="72">
        <v>100</v>
      </c>
      <c r="AO2648" s="72">
        <v>2036</v>
      </c>
      <c r="AP2648" s="72">
        <v>2036</v>
      </c>
      <c r="AQ2648" s="72">
        <v>2022</v>
      </c>
      <c r="AR2648" s="72">
        <v>2030</v>
      </c>
      <c r="AS2648" s="72">
        <v>2200</v>
      </c>
      <c r="AT2648" s="72">
        <v>2030</v>
      </c>
      <c r="AU2648" s="72">
        <v>2045</v>
      </c>
      <c r="AV2648" s="72">
        <v>2030</v>
      </c>
      <c r="AW2648" s="72">
        <v>2040</v>
      </c>
      <c r="AX2648" s="72">
        <v>2300</v>
      </c>
      <c r="AY2648" s="72">
        <v>2045</v>
      </c>
      <c r="AZ2648" s="72">
        <v>2053</v>
      </c>
      <c r="BA2648" s="72">
        <v>2041</v>
      </c>
      <c r="BB2648" s="72">
        <v>2053</v>
      </c>
      <c r="BC2648" s="72">
        <v>4400</v>
      </c>
    </row>
    <row r="2649" spans="1:55" s="72" customFormat="1" ht="15">
      <c r="A2649" s="15" t="s">
        <v>18</v>
      </c>
      <c r="B2649" s="30">
        <v>23</v>
      </c>
      <c r="C2649" s="30">
        <v>6857</v>
      </c>
      <c r="D2649" s="10" t="s">
        <v>1060</v>
      </c>
      <c r="E2649" s="15" t="s">
        <v>20</v>
      </c>
      <c r="F2649" s="15" t="s">
        <v>1365</v>
      </c>
      <c r="G2649" s="50">
        <v>2498</v>
      </c>
      <c r="H2649" s="50">
        <v>153</v>
      </c>
      <c r="I2649" s="58">
        <v>6.5199999999999994E-2</v>
      </c>
      <c r="J2649" s="50">
        <v>7163100</v>
      </c>
      <c r="K2649" s="50">
        <v>2504</v>
      </c>
      <c r="L2649" s="53">
        <v>2369</v>
      </c>
      <c r="M2649" s="63">
        <f t="shared" si="312"/>
        <v>4.4444444444444446E-2</v>
      </c>
      <c r="N2649" s="42" t="str">
        <f>IFERROR(VLOOKUP(C2649, マスタ!$E$2:$G$33, 3, TRUE), "")</f>
        <v>電気</v>
      </c>
      <c r="O2649" s="15" t="str">
        <f>IF(F2649 = "", "", TEXT( WORKDAY(TEXT(LEFT(F2649, FIND("(", F2649) - 1), "yyyy/mm/dd"), 1, マスタ!$A$2:$A$106), "yyyymmdd"))</f>
        <v>20171030</v>
      </c>
      <c r="P2649" s="16">
        <v>43038</v>
      </c>
      <c r="Q2649" s="56">
        <v>2507</v>
      </c>
      <c r="R2649" s="56">
        <v>2514</v>
      </c>
      <c r="S2649" s="56">
        <v>2462</v>
      </c>
      <c r="T2649" s="15" t="str">
        <f t="shared" si="313"/>
        <v>無</v>
      </c>
      <c r="U2649" s="15" t="str">
        <f t="shared" si="314"/>
        <v>有</v>
      </c>
      <c r="V2649" s="67">
        <f t="shared" si="315"/>
        <v>3.6028823058447124E-3</v>
      </c>
      <c r="W2649" s="17" t="s">
        <v>969</v>
      </c>
      <c r="X2649" s="46">
        <v>-10</v>
      </c>
      <c r="Y2649" s="71">
        <f t="shared" si="316"/>
        <v>-4.0032025620496396</v>
      </c>
      <c r="Z2649" s="72">
        <v>2507</v>
      </c>
      <c r="AA2649" s="72">
        <v>2513</v>
      </c>
      <c r="AB2649" s="72">
        <v>2503</v>
      </c>
      <c r="AC2649" s="72">
        <v>2510</v>
      </c>
      <c r="AD2649" s="72">
        <v>305600</v>
      </c>
      <c r="AE2649" s="72">
        <v>2510</v>
      </c>
      <c r="AF2649" s="72">
        <v>2512</v>
      </c>
      <c r="AG2649" s="72">
        <v>2503</v>
      </c>
      <c r="AH2649" s="72">
        <v>2510</v>
      </c>
      <c r="AI2649" s="72">
        <v>92900</v>
      </c>
      <c r="AJ2649" s="72">
        <v>2511</v>
      </c>
      <c r="AK2649" s="72">
        <v>2512</v>
      </c>
      <c r="AL2649" s="72">
        <v>2507</v>
      </c>
      <c r="AM2649" s="72">
        <v>2511</v>
      </c>
      <c r="AN2649" s="72">
        <v>47400</v>
      </c>
      <c r="AO2649" s="72">
        <v>2509</v>
      </c>
      <c r="AP2649" s="72">
        <v>2511</v>
      </c>
      <c r="AQ2649" s="72">
        <v>2506</v>
      </c>
      <c r="AR2649" s="72">
        <v>2509</v>
      </c>
      <c r="AS2649" s="72">
        <v>38700</v>
      </c>
      <c r="AT2649" s="72">
        <v>2509</v>
      </c>
      <c r="AU2649" s="72">
        <v>2509</v>
      </c>
      <c r="AV2649" s="72">
        <v>2496</v>
      </c>
      <c r="AW2649" s="72">
        <v>2497</v>
      </c>
      <c r="AX2649" s="72">
        <v>99800</v>
      </c>
      <c r="AY2649" s="72">
        <v>2497</v>
      </c>
      <c r="AZ2649" s="72">
        <v>2499</v>
      </c>
      <c r="BA2649" s="72">
        <v>2488</v>
      </c>
      <c r="BB2649" s="72">
        <v>2490</v>
      </c>
      <c r="BC2649" s="72">
        <v>75300</v>
      </c>
    </row>
    <row r="2650" spans="1:55" s="72" customFormat="1" ht="15">
      <c r="A2650" s="15" t="s">
        <v>18</v>
      </c>
      <c r="B2650" s="30">
        <v>25</v>
      </c>
      <c r="C2650" s="30">
        <v>6078</v>
      </c>
      <c r="D2650" s="10" t="s">
        <v>1095</v>
      </c>
      <c r="E2650" s="15" t="s">
        <v>20</v>
      </c>
      <c r="F2650" s="15" t="s">
        <v>1365</v>
      </c>
      <c r="G2650" s="50">
        <v>4670</v>
      </c>
      <c r="H2650" s="50">
        <v>280</v>
      </c>
      <c r="I2650" s="58">
        <v>6.3799999999999996E-2</v>
      </c>
      <c r="J2650" s="50">
        <v>23400</v>
      </c>
      <c r="K2650" s="50">
        <v>4730</v>
      </c>
      <c r="L2650" s="53">
        <v>4435</v>
      </c>
      <c r="M2650" s="63">
        <f t="shared" si="312"/>
        <v>0.20338983050847459</v>
      </c>
      <c r="N2650" s="42" t="str">
        <f>IFERROR(VLOOKUP(C2650, マスタ!$E$2:$G$33, 3, TRUE), "")</f>
        <v>機械</v>
      </c>
      <c r="O2650" s="15" t="str">
        <f>IF(F2650 = "", "", TEXT( WORKDAY(TEXT(LEFT(F2650, FIND("(", F2650) - 1), "yyyy/mm/dd"), 1, マスタ!$A$2:$A$106), "yyyymmdd"))</f>
        <v>20171030</v>
      </c>
      <c r="P2650" s="16">
        <v>43038</v>
      </c>
      <c r="Q2650" s="56">
        <v>4740</v>
      </c>
      <c r="R2650" s="56">
        <v>4760</v>
      </c>
      <c r="S2650" s="56">
        <v>4545</v>
      </c>
      <c r="T2650" s="15" t="str">
        <f t="shared" si="313"/>
        <v>無</v>
      </c>
      <c r="U2650" s="15" t="str">
        <f t="shared" si="314"/>
        <v>有</v>
      </c>
      <c r="V2650" s="67">
        <f t="shared" si="315"/>
        <v>1.4989293361884259E-2</v>
      </c>
      <c r="W2650" s="17" t="s">
        <v>966</v>
      </c>
      <c r="X2650" s="46">
        <v>-46</v>
      </c>
      <c r="Y2650" s="71">
        <f t="shared" si="316"/>
        <v>-9.8501070663811561</v>
      </c>
      <c r="Z2650" s="72">
        <v>4740</v>
      </c>
      <c r="AA2650" s="72">
        <v>4740</v>
      </c>
      <c r="AB2650" s="72">
        <v>4700</v>
      </c>
      <c r="AC2650" s="72">
        <v>4700</v>
      </c>
      <c r="AD2650" s="72">
        <v>1900</v>
      </c>
      <c r="AE2650" s="72">
        <v>4690</v>
      </c>
      <c r="AF2650" s="72">
        <v>4690</v>
      </c>
      <c r="AG2650" s="72">
        <v>4670</v>
      </c>
      <c r="AH2650" s="72">
        <v>4670</v>
      </c>
      <c r="AI2650" s="72">
        <v>400</v>
      </c>
      <c r="AN2650" s="72">
        <v>0</v>
      </c>
      <c r="AO2650" s="72">
        <v>4655</v>
      </c>
      <c r="AP2650" s="72">
        <v>4655</v>
      </c>
      <c r="AQ2650" s="72">
        <v>4655</v>
      </c>
      <c r="AR2650" s="72">
        <v>4655</v>
      </c>
      <c r="AS2650" s="72">
        <v>500</v>
      </c>
      <c r="AT2650" s="72">
        <v>4655</v>
      </c>
      <c r="AU2650" s="72">
        <v>4655</v>
      </c>
      <c r="AV2650" s="72">
        <v>4650</v>
      </c>
      <c r="AW2650" s="72">
        <v>4650</v>
      </c>
      <c r="AX2650" s="72">
        <v>200</v>
      </c>
      <c r="BC2650" s="72">
        <v>0</v>
      </c>
    </row>
    <row r="2651" spans="1:55" s="72" customFormat="1" ht="27">
      <c r="A2651" s="15" t="s">
        <v>18</v>
      </c>
      <c r="B2651" s="30">
        <v>26</v>
      </c>
      <c r="C2651" s="30">
        <v>3231</v>
      </c>
      <c r="D2651" s="10" t="s">
        <v>1371</v>
      </c>
      <c r="E2651" s="15" t="s">
        <v>20</v>
      </c>
      <c r="F2651" s="15" t="s">
        <v>1365</v>
      </c>
      <c r="G2651" s="50">
        <v>2529</v>
      </c>
      <c r="H2651" s="50">
        <v>150</v>
      </c>
      <c r="I2651" s="58">
        <v>6.3100000000000003E-2</v>
      </c>
      <c r="J2651" s="50">
        <v>2539100</v>
      </c>
      <c r="K2651" s="50">
        <v>2546</v>
      </c>
      <c r="L2651" s="53">
        <v>2494</v>
      </c>
      <c r="M2651" s="63">
        <f t="shared" si="312"/>
        <v>0.32692307692307693</v>
      </c>
      <c r="N2651" s="42" t="str">
        <f>IFERROR(VLOOKUP(C2651, マスタ!$E$2:$G$33, 3, TRUE), "")</f>
        <v>繊維製品</v>
      </c>
      <c r="O2651" s="15" t="str">
        <f>IF(F2651 = "", "", TEXT( WORKDAY(TEXT(LEFT(F2651, FIND("(", F2651) - 1), "yyyy/mm/dd"), 1, マスタ!$A$2:$A$106), "yyyymmdd"))</f>
        <v>20171030</v>
      </c>
      <c r="P2651" s="16">
        <v>43038</v>
      </c>
      <c r="Q2651" s="56">
        <v>2522</v>
      </c>
      <c r="R2651" s="56">
        <v>2535</v>
      </c>
      <c r="S2651" s="56">
        <v>2482</v>
      </c>
      <c r="T2651" s="15" t="str">
        <f t="shared" si="313"/>
        <v>無</v>
      </c>
      <c r="U2651" s="15" t="str">
        <f t="shared" si="314"/>
        <v>有</v>
      </c>
      <c r="V2651" s="67">
        <f t="shared" si="315"/>
        <v>-2.7678924476077782E-3</v>
      </c>
      <c r="W2651" s="17" t="s">
        <v>967</v>
      </c>
      <c r="X2651" s="46">
        <v>0</v>
      </c>
      <c r="Y2651" s="71">
        <f t="shared" si="316"/>
        <v>0</v>
      </c>
      <c r="Z2651" s="72">
        <v>2522</v>
      </c>
      <c r="AA2651" s="72">
        <v>2535</v>
      </c>
      <c r="AB2651" s="72">
        <v>2522</v>
      </c>
      <c r="AC2651" s="72">
        <v>2531</v>
      </c>
      <c r="AD2651" s="72">
        <v>58800</v>
      </c>
      <c r="AE2651" s="72">
        <v>2532</v>
      </c>
      <c r="AF2651" s="72">
        <v>2533</v>
      </c>
      <c r="AG2651" s="72">
        <v>2528</v>
      </c>
      <c r="AH2651" s="72">
        <v>2528</v>
      </c>
      <c r="AI2651" s="72">
        <v>6100</v>
      </c>
      <c r="AJ2651" s="72">
        <v>2529</v>
      </c>
      <c r="AK2651" s="72">
        <v>2530</v>
      </c>
      <c r="AL2651" s="72">
        <v>2527</v>
      </c>
      <c r="AM2651" s="72">
        <v>2528</v>
      </c>
      <c r="AN2651" s="72">
        <v>3900</v>
      </c>
      <c r="AO2651" s="72">
        <v>2530</v>
      </c>
      <c r="AP2651" s="72">
        <v>2530</v>
      </c>
      <c r="AQ2651" s="72">
        <v>2525</v>
      </c>
      <c r="AR2651" s="72">
        <v>2525</v>
      </c>
      <c r="AS2651" s="72">
        <v>4600</v>
      </c>
      <c r="AT2651" s="72">
        <v>2525</v>
      </c>
      <c r="AU2651" s="72">
        <v>2527</v>
      </c>
      <c r="AV2651" s="72">
        <v>2522</v>
      </c>
      <c r="AW2651" s="72">
        <v>2522</v>
      </c>
      <c r="AX2651" s="72">
        <v>4300</v>
      </c>
      <c r="AY2651" s="72">
        <v>2522</v>
      </c>
      <c r="AZ2651" s="72">
        <v>2523</v>
      </c>
      <c r="BA2651" s="72">
        <v>2517</v>
      </c>
      <c r="BB2651" s="72">
        <v>2517</v>
      </c>
      <c r="BC2651" s="72">
        <v>16100</v>
      </c>
    </row>
    <row r="2652" spans="1:55" s="72" customFormat="1" ht="15">
      <c r="A2652" s="15" t="s">
        <v>18</v>
      </c>
      <c r="B2652" s="30">
        <v>27</v>
      </c>
      <c r="C2652" s="30">
        <v>4099</v>
      </c>
      <c r="D2652" s="10" t="s">
        <v>364</v>
      </c>
      <c r="E2652" s="15" t="s">
        <v>20</v>
      </c>
      <c r="F2652" s="15" t="s">
        <v>1365</v>
      </c>
      <c r="G2652" s="50">
        <v>1913</v>
      </c>
      <c r="H2652" s="50">
        <v>113</v>
      </c>
      <c r="I2652" s="58">
        <v>6.2799999999999995E-2</v>
      </c>
      <c r="J2652" s="50">
        <v>146900</v>
      </c>
      <c r="K2652" s="50">
        <v>1931</v>
      </c>
      <c r="L2652" s="53">
        <v>1812</v>
      </c>
      <c r="M2652" s="63">
        <f t="shared" si="312"/>
        <v>0.15126050420168066</v>
      </c>
      <c r="N2652" s="42" t="str">
        <f>IFERROR(VLOOKUP(C2652, マスタ!$E$2:$G$33, 3, TRUE), "")</f>
        <v>化学・医薬品</v>
      </c>
      <c r="O2652" s="15" t="str">
        <f>IF(F2652 = "", "", TEXT( WORKDAY(TEXT(LEFT(F2652, FIND("(", F2652) - 1), "yyyy/mm/dd"), 1, マスタ!$A$2:$A$106), "yyyymmdd"))</f>
        <v>20171030</v>
      </c>
      <c r="P2652" s="16">
        <v>43038</v>
      </c>
      <c r="Q2652" s="56">
        <v>1890</v>
      </c>
      <c r="R2652" s="56">
        <v>1939</v>
      </c>
      <c r="S2652" s="56">
        <v>1885</v>
      </c>
      <c r="T2652" s="15" t="str">
        <f t="shared" si="313"/>
        <v>有</v>
      </c>
      <c r="U2652" s="15" t="str">
        <f t="shared" si="314"/>
        <v>無</v>
      </c>
      <c r="V2652" s="67">
        <f t="shared" si="315"/>
        <v>-1.2023000522739191E-2</v>
      </c>
      <c r="W2652" s="17" t="s">
        <v>967</v>
      </c>
      <c r="X2652" s="46">
        <v>5</v>
      </c>
      <c r="Y2652" s="71">
        <f t="shared" si="316"/>
        <v>2.6136957658128592</v>
      </c>
      <c r="Z2652" s="72">
        <v>1890</v>
      </c>
      <c r="AA2652" s="72">
        <v>1894</v>
      </c>
      <c r="AB2652" s="72">
        <v>1890</v>
      </c>
      <c r="AC2652" s="72">
        <v>1890</v>
      </c>
      <c r="AD2652" s="72">
        <v>3700</v>
      </c>
      <c r="AE2652" s="72">
        <v>1893</v>
      </c>
      <c r="AF2652" s="72">
        <v>1900</v>
      </c>
      <c r="AG2652" s="72">
        <v>1892</v>
      </c>
      <c r="AH2652" s="72">
        <v>1892</v>
      </c>
      <c r="AI2652" s="72">
        <v>1300</v>
      </c>
      <c r="AJ2652" s="72">
        <v>1892</v>
      </c>
      <c r="AK2652" s="72">
        <v>1896</v>
      </c>
      <c r="AL2652" s="72">
        <v>1885</v>
      </c>
      <c r="AM2652" s="72">
        <v>1896</v>
      </c>
      <c r="AN2652" s="72">
        <v>1700</v>
      </c>
      <c r="AO2652" s="72">
        <v>1897</v>
      </c>
      <c r="AP2652" s="72">
        <v>1897</v>
      </c>
      <c r="AQ2652" s="72">
        <v>1890</v>
      </c>
      <c r="AR2652" s="72">
        <v>1895</v>
      </c>
      <c r="AS2652" s="72">
        <v>500</v>
      </c>
      <c r="AT2652" s="72">
        <v>1895</v>
      </c>
      <c r="AU2652" s="72">
        <v>1895</v>
      </c>
      <c r="AV2652" s="72">
        <v>1895</v>
      </c>
      <c r="AW2652" s="72">
        <v>1895</v>
      </c>
      <c r="AX2652" s="72">
        <v>100</v>
      </c>
      <c r="AY2652" s="72">
        <v>1894</v>
      </c>
      <c r="AZ2652" s="72">
        <v>1898</v>
      </c>
      <c r="BA2652" s="72">
        <v>1894</v>
      </c>
      <c r="BB2652" s="72">
        <v>1898</v>
      </c>
      <c r="BC2652" s="72">
        <v>400</v>
      </c>
    </row>
    <row r="2653" spans="1:55" s="72" customFormat="1" ht="15">
      <c r="A2653" s="15" t="s">
        <v>18</v>
      </c>
      <c r="B2653" s="30">
        <v>28</v>
      </c>
      <c r="C2653" s="30">
        <v>7970</v>
      </c>
      <c r="D2653" s="10" t="s">
        <v>324</v>
      </c>
      <c r="E2653" s="15" t="s">
        <v>20</v>
      </c>
      <c r="F2653" s="15" t="s">
        <v>1365</v>
      </c>
      <c r="G2653" s="50">
        <v>1152</v>
      </c>
      <c r="H2653" s="50">
        <v>68</v>
      </c>
      <c r="I2653" s="58">
        <v>6.2700000000000006E-2</v>
      </c>
      <c r="J2653" s="50">
        <v>1297800</v>
      </c>
      <c r="K2653" s="50">
        <v>1191</v>
      </c>
      <c r="L2653" s="53">
        <v>1055</v>
      </c>
      <c r="M2653" s="63">
        <f t="shared" si="312"/>
        <v>0.28676470588235292</v>
      </c>
      <c r="N2653" s="42" t="str">
        <f>IFERROR(VLOOKUP(C2653, マスタ!$E$2:$G$33, 3, TRUE), "")</f>
        <v>その他製品</v>
      </c>
      <c r="O2653" s="15" t="str">
        <f>IF(F2653 = "", "", TEXT( WORKDAY(TEXT(LEFT(F2653, FIND("(", F2653) - 1), "yyyy/mm/dd"), 1, マスタ!$A$2:$A$106), "yyyymmdd"))</f>
        <v>20171030</v>
      </c>
      <c r="P2653" s="16">
        <v>43038</v>
      </c>
      <c r="Q2653" s="56">
        <v>1188</v>
      </c>
      <c r="R2653" s="56">
        <v>1228</v>
      </c>
      <c r="S2653" s="56">
        <v>1179</v>
      </c>
      <c r="T2653" s="15" t="str">
        <f t="shared" si="313"/>
        <v>有</v>
      </c>
      <c r="U2653" s="15" t="str">
        <f t="shared" si="314"/>
        <v>無</v>
      </c>
      <c r="V2653" s="67">
        <f t="shared" si="315"/>
        <v>3.125E-2</v>
      </c>
      <c r="W2653" s="17" t="s">
        <v>967</v>
      </c>
      <c r="X2653" s="46">
        <v>20</v>
      </c>
      <c r="Y2653" s="71">
        <f t="shared" si="316"/>
        <v>17.361111111111111</v>
      </c>
      <c r="Z2653" s="72">
        <v>1188</v>
      </c>
      <c r="AA2653" s="72">
        <v>1189</v>
      </c>
      <c r="AB2653" s="72">
        <v>1179</v>
      </c>
      <c r="AC2653" s="72">
        <v>1185</v>
      </c>
      <c r="AD2653" s="72">
        <v>62000</v>
      </c>
      <c r="AE2653" s="72">
        <v>1185</v>
      </c>
      <c r="AF2653" s="72">
        <v>1198</v>
      </c>
      <c r="AG2653" s="72">
        <v>1185</v>
      </c>
      <c r="AH2653" s="72">
        <v>1197</v>
      </c>
      <c r="AI2653" s="72">
        <v>44300</v>
      </c>
      <c r="AJ2653" s="72">
        <v>1196</v>
      </c>
      <c r="AK2653" s="72">
        <v>1209</v>
      </c>
      <c r="AL2653" s="72">
        <v>1196</v>
      </c>
      <c r="AM2653" s="72">
        <v>1208</v>
      </c>
      <c r="AN2653" s="72">
        <v>33500</v>
      </c>
      <c r="AO2653" s="72">
        <v>1208</v>
      </c>
      <c r="AP2653" s="72">
        <v>1209</v>
      </c>
      <c r="AQ2653" s="72">
        <v>1201</v>
      </c>
      <c r="AR2653" s="72">
        <v>1202</v>
      </c>
      <c r="AS2653" s="72">
        <v>16800</v>
      </c>
      <c r="AT2653" s="72">
        <v>1203</v>
      </c>
      <c r="AU2653" s="72">
        <v>1209</v>
      </c>
      <c r="AV2653" s="72">
        <v>1202</v>
      </c>
      <c r="AW2653" s="72">
        <v>1208</v>
      </c>
      <c r="AX2653" s="72">
        <v>11600</v>
      </c>
      <c r="AY2653" s="72">
        <v>1208</v>
      </c>
      <c r="AZ2653" s="72">
        <v>1208</v>
      </c>
      <c r="BA2653" s="72">
        <v>1206</v>
      </c>
      <c r="BB2653" s="72">
        <v>1206</v>
      </c>
      <c r="BC2653" s="72">
        <v>5600</v>
      </c>
    </row>
    <row r="2654" spans="1:55" s="72" customFormat="1" ht="27">
      <c r="A2654" s="15" t="s">
        <v>18</v>
      </c>
      <c r="B2654" s="30">
        <v>30</v>
      </c>
      <c r="C2654" s="30">
        <v>3258</v>
      </c>
      <c r="D2654" s="10" t="s">
        <v>510</v>
      </c>
      <c r="E2654" s="15" t="s">
        <v>20</v>
      </c>
      <c r="F2654" s="15" t="s">
        <v>1365</v>
      </c>
      <c r="G2654" s="50">
        <v>2899</v>
      </c>
      <c r="H2654" s="50">
        <v>169</v>
      </c>
      <c r="I2654" s="58">
        <v>6.1899999999999997E-2</v>
      </c>
      <c r="J2654" s="50">
        <v>989700</v>
      </c>
      <c r="K2654" s="50">
        <v>2945</v>
      </c>
      <c r="L2654" s="53">
        <v>2777</v>
      </c>
      <c r="M2654" s="63">
        <f t="shared" si="312"/>
        <v>0.27380952380952384</v>
      </c>
      <c r="N2654" s="42" t="str">
        <f>IFERROR(VLOOKUP(C2654, マスタ!$E$2:$G$33, 3, TRUE), "")</f>
        <v>繊維製品</v>
      </c>
      <c r="O2654" s="15" t="str">
        <f>IF(F2654 = "", "", TEXT( WORKDAY(TEXT(LEFT(F2654, FIND("(", F2654) - 1), "yyyy/mm/dd"), 1, マスタ!$A$2:$A$106), "yyyymmdd"))</f>
        <v>20171030</v>
      </c>
      <c r="P2654" s="16">
        <v>43038</v>
      </c>
      <c r="Q2654" s="56">
        <v>2917</v>
      </c>
      <c r="R2654" s="56">
        <v>3015</v>
      </c>
      <c r="S2654" s="56">
        <v>2915</v>
      </c>
      <c r="T2654" s="15" t="str">
        <f t="shared" si="313"/>
        <v>有</v>
      </c>
      <c r="U2654" s="15" t="str">
        <f t="shared" si="314"/>
        <v>無</v>
      </c>
      <c r="V2654" s="67">
        <f t="shared" si="315"/>
        <v>6.2090375991721292E-3</v>
      </c>
      <c r="W2654" s="17" t="s">
        <v>967</v>
      </c>
      <c r="X2654" s="46">
        <v>10</v>
      </c>
      <c r="Y2654" s="71">
        <f t="shared" si="316"/>
        <v>3.4494653328734048</v>
      </c>
      <c r="Z2654" s="72">
        <v>2917</v>
      </c>
      <c r="AA2654" s="72">
        <v>2939</v>
      </c>
      <c r="AB2654" s="72">
        <v>2915</v>
      </c>
      <c r="AC2654" s="72">
        <v>2939</v>
      </c>
      <c r="AD2654" s="72">
        <v>55500</v>
      </c>
      <c r="AE2654" s="72">
        <v>2938</v>
      </c>
      <c r="AF2654" s="72">
        <v>2944</v>
      </c>
      <c r="AG2654" s="72">
        <v>2935</v>
      </c>
      <c r="AH2654" s="72">
        <v>2941</v>
      </c>
      <c r="AI2654" s="72">
        <v>11600</v>
      </c>
      <c r="AJ2654" s="72">
        <v>2941</v>
      </c>
      <c r="AK2654" s="72">
        <v>2944</v>
      </c>
      <c r="AL2654" s="72">
        <v>2938</v>
      </c>
      <c r="AM2654" s="72">
        <v>2939</v>
      </c>
      <c r="AN2654" s="72">
        <v>11300</v>
      </c>
      <c r="AO2654" s="72">
        <v>2940</v>
      </c>
      <c r="AP2654" s="72">
        <v>2941</v>
      </c>
      <c r="AQ2654" s="72">
        <v>2934</v>
      </c>
      <c r="AR2654" s="72">
        <v>2936</v>
      </c>
      <c r="AS2654" s="72">
        <v>5600</v>
      </c>
      <c r="AT2654" s="72">
        <v>2937</v>
      </c>
      <c r="AU2654" s="72">
        <v>2937</v>
      </c>
      <c r="AV2654" s="72">
        <v>2922</v>
      </c>
      <c r="AW2654" s="72">
        <v>2927</v>
      </c>
      <c r="AX2654" s="72">
        <v>19300</v>
      </c>
      <c r="AY2654" s="72">
        <v>2929</v>
      </c>
      <c r="AZ2654" s="72">
        <v>2938</v>
      </c>
      <c r="BA2654" s="72">
        <v>2929</v>
      </c>
      <c r="BB2654" s="72">
        <v>2938</v>
      </c>
      <c r="BC2654" s="72">
        <v>7300</v>
      </c>
    </row>
    <row r="2655" spans="1:55" s="72" customFormat="1" ht="15">
      <c r="A2655" s="15" t="s">
        <v>18</v>
      </c>
      <c r="B2655" s="30">
        <v>31</v>
      </c>
      <c r="C2655" s="30">
        <v>4463</v>
      </c>
      <c r="D2655" s="10" t="s">
        <v>1372</v>
      </c>
      <c r="E2655" s="15" t="s">
        <v>20</v>
      </c>
      <c r="F2655" s="15" t="s">
        <v>1365</v>
      </c>
      <c r="G2655" s="50">
        <v>1227</v>
      </c>
      <c r="H2655" s="50">
        <v>71</v>
      </c>
      <c r="I2655" s="58">
        <v>6.1400000000000003E-2</v>
      </c>
      <c r="J2655" s="50">
        <v>132100</v>
      </c>
      <c r="K2655" s="50">
        <v>1380</v>
      </c>
      <c r="L2655" s="53">
        <v>1157</v>
      </c>
      <c r="M2655" s="63">
        <f t="shared" si="312"/>
        <v>0.68609865470852016</v>
      </c>
      <c r="N2655" s="42" t="str">
        <f>IFERROR(VLOOKUP(C2655, マスタ!$E$2:$G$33, 3, TRUE), "")</f>
        <v>化学・医薬品</v>
      </c>
      <c r="O2655" s="15" t="str">
        <f>IF(F2655 = "", "", TEXT( WORKDAY(TEXT(LEFT(F2655, FIND("(", F2655) - 1), "yyyy/mm/dd"), 1, マスタ!$A$2:$A$106), "yyyymmdd"))</f>
        <v>20171030</v>
      </c>
      <c r="P2655" s="16">
        <v>43038</v>
      </c>
      <c r="Q2655" s="56">
        <v>1239</v>
      </c>
      <c r="R2655" s="56">
        <v>1239</v>
      </c>
      <c r="S2655" s="56">
        <v>1186</v>
      </c>
      <c r="T2655" s="15" t="str">
        <f t="shared" si="313"/>
        <v>無</v>
      </c>
      <c r="U2655" s="15" t="str">
        <f t="shared" si="314"/>
        <v>有</v>
      </c>
      <c r="V2655" s="67">
        <f t="shared" si="315"/>
        <v>9.7799511002445438E-3</v>
      </c>
      <c r="W2655" s="17" t="s">
        <v>966</v>
      </c>
      <c r="X2655" s="46">
        <v>-12</v>
      </c>
      <c r="Y2655" s="71">
        <f t="shared" si="316"/>
        <v>-9.7799511002444994</v>
      </c>
      <c r="Z2655" s="72">
        <v>1239</v>
      </c>
      <c r="AA2655" s="72">
        <v>1239</v>
      </c>
      <c r="AB2655" s="72">
        <v>1217</v>
      </c>
      <c r="AC2655" s="72">
        <v>1219</v>
      </c>
      <c r="AD2655" s="72">
        <v>7400</v>
      </c>
      <c r="AE2655" s="72">
        <v>1217</v>
      </c>
      <c r="AF2655" s="72">
        <v>1217</v>
      </c>
      <c r="AG2655" s="72">
        <v>1209</v>
      </c>
      <c r="AH2655" s="72">
        <v>1213</v>
      </c>
      <c r="AI2655" s="72">
        <v>1100</v>
      </c>
      <c r="AJ2655" s="72">
        <v>1209</v>
      </c>
      <c r="AK2655" s="72">
        <v>1209</v>
      </c>
      <c r="AL2655" s="72">
        <v>1190</v>
      </c>
      <c r="AM2655" s="72">
        <v>1191</v>
      </c>
      <c r="AN2655" s="72">
        <v>3700</v>
      </c>
      <c r="AO2655" s="72">
        <v>1191</v>
      </c>
      <c r="AP2655" s="72">
        <v>1192</v>
      </c>
      <c r="AQ2655" s="72">
        <v>1186</v>
      </c>
      <c r="AR2655" s="72">
        <v>1189</v>
      </c>
      <c r="AS2655" s="72">
        <v>1000</v>
      </c>
      <c r="AT2655" s="72">
        <v>1188</v>
      </c>
      <c r="AU2655" s="72">
        <v>1195</v>
      </c>
      <c r="AV2655" s="72">
        <v>1188</v>
      </c>
      <c r="AW2655" s="72">
        <v>1194</v>
      </c>
      <c r="AX2655" s="72">
        <v>1300</v>
      </c>
      <c r="AY2655" s="72">
        <v>1195</v>
      </c>
      <c r="AZ2655" s="72">
        <v>1202</v>
      </c>
      <c r="BA2655" s="72">
        <v>1195</v>
      </c>
      <c r="BB2655" s="72">
        <v>1202</v>
      </c>
      <c r="BC2655" s="72">
        <v>1600</v>
      </c>
    </row>
    <row r="2656" spans="1:55" s="72" customFormat="1" ht="15">
      <c r="A2656" s="15" t="s">
        <v>18</v>
      </c>
      <c r="B2656" s="30">
        <v>32</v>
      </c>
      <c r="C2656" s="30">
        <v>4151</v>
      </c>
      <c r="D2656" s="10" t="s">
        <v>1373</v>
      </c>
      <c r="E2656" s="15" t="s">
        <v>20</v>
      </c>
      <c r="F2656" s="15" t="s">
        <v>1365</v>
      </c>
      <c r="G2656" s="50">
        <v>2093</v>
      </c>
      <c r="H2656" s="50">
        <v>121</v>
      </c>
      <c r="I2656" s="58">
        <v>6.1400000000000003E-2</v>
      </c>
      <c r="J2656" s="50">
        <v>2378000</v>
      </c>
      <c r="K2656" s="50">
        <v>2100</v>
      </c>
      <c r="L2656" s="53">
        <v>1991</v>
      </c>
      <c r="M2656" s="63">
        <f t="shared" si="312"/>
        <v>6.4220183486238536E-2</v>
      </c>
      <c r="N2656" s="42" t="str">
        <f>IFERROR(VLOOKUP(C2656, マスタ!$E$2:$G$33, 3, TRUE), "")</f>
        <v>化学・医薬品</v>
      </c>
      <c r="O2656" s="15" t="str">
        <f>IF(F2656 = "", "", TEXT( WORKDAY(TEXT(LEFT(F2656, FIND("(", F2656) - 1), "yyyy/mm/dd"), 1, マスタ!$A$2:$A$106), "yyyymmdd"))</f>
        <v>20171030</v>
      </c>
      <c r="P2656" s="16">
        <v>43038</v>
      </c>
      <c r="Q2656" s="56">
        <v>2108</v>
      </c>
      <c r="R2656" s="56">
        <v>2112</v>
      </c>
      <c r="S2656" s="56">
        <v>2079</v>
      </c>
      <c r="T2656" s="15" t="str">
        <f t="shared" si="313"/>
        <v>無</v>
      </c>
      <c r="U2656" s="15" t="str">
        <f t="shared" si="314"/>
        <v>有</v>
      </c>
      <c r="V2656" s="67">
        <f t="shared" si="315"/>
        <v>7.1667462971811702E-3</v>
      </c>
      <c r="W2656" s="17" t="s">
        <v>969</v>
      </c>
      <c r="X2656" s="46">
        <v>-2</v>
      </c>
      <c r="Y2656" s="71">
        <f t="shared" si="316"/>
        <v>-0.95556617295747726</v>
      </c>
      <c r="Z2656" s="72">
        <v>2108</v>
      </c>
      <c r="AA2656" s="72">
        <v>2109</v>
      </c>
      <c r="AB2656" s="72">
        <v>2089</v>
      </c>
      <c r="AC2656" s="72">
        <v>2094</v>
      </c>
      <c r="AD2656" s="72">
        <v>195100</v>
      </c>
      <c r="AE2656" s="72">
        <v>2095</v>
      </c>
      <c r="AF2656" s="72">
        <v>2103</v>
      </c>
      <c r="AG2656" s="72">
        <v>2094</v>
      </c>
      <c r="AH2656" s="72">
        <v>2103</v>
      </c>
      <c r="AI2656" s="72">
        <v>141800</v>
      </c>
      <c r="AJ2656" s="72">
        <v>2104</v>
      </c>
      <c r="AK2656" s="72">
        <v>2107</v>
      </c>
      <c r="AL2656" s="72">
        <v>2096</v>
      </c>
      <c r="AM2656" s="72">
        <v>2100</v>
      </c>
      <c r="AN2656" s="72">
        <v>98900</v>
      </c>
      <c r="AO2656" s="72">
        <v>2102</v>
      </c>
      <c r="AP2656" s="72">
        <v>2103</v>
      </c>
      <c r="AQ2656" s="72">
        <v>2089</v>
      </c>
      <c r="AR2656" s="72">
        <v>2096</v>
      </c>
      <c r="AS2656" s="72">
        <v>76800</v>
      </c>
      <c r="AT2656" s="72">
        <v>2099</v>
      </c>
      <c r="AU2656" s="72">
        <v>2107</v>
      </c>
      <c r="AV2656" s="72">
        <v>2099</v>
      </c>
      <c r="AW2656" s="72">
        <v>2106</v>
      </c>
      <c r="AX2656" s="72">
        <v>18700</v>
      </c>
      <c r="AY2656" s="72">
        <v>2105</v>
      </c>
      <c r="AZ2656" s="72">
        <v>2108</v>
      </c>
      <c r="BA2656" s="72">
        <v>2104</v>
      </c>
      <c r="BB2656" s="72">
        <v>2105</v>
      </c>
      <c r="BC2656" s="72">
        <v>17300</v>
      </c>
    </row>
    <row r="2657" spans="1:55" s="72" customFormat="1" ht="27">
      <c r="A2657" s="15" t="s">
        <v>18</v>
      </c>
      <c r="B2657" s="30">
        <v>33</v>
      </c>
      <c r="C2657" s="30">
        <v>1417</v>
      </c>
      <c r="D2657" s="10" t="s">
        <v>1374</v>
      </c>
      <c r="E2657" s="15" t="s">
        <v>20</v>
      </c>
      <c r="F2657" s="15" t="s">
        <v>1365</v>
      </c>
      <c r="G2657" s="50">
        <v>1473</v>
      </c>
      <c r="H2657" s="50">
        <v>81</v>
      </c>
      <c r="I2657" s="58">
        <v>5.8200000000000002E-2</v>
      </c>
      <c r="J2657" s="50">
        <v>1330600</v>
      </c>
      <c r="K2657" s="50">
        <v>1479</v>
      </c>
      <c r="L2657" s="53">
        <v>1384</v>
      </c>
      <c r="M2657" s="63">
        <f t="shared" si="312"/>
        <v>6.3157894736842107E-2</v>
      </c>
      <c r="N2657" s="42" t="str">
        <f>IFERROR(VLOOKUP(C2657, マスタ!$E$2:$G$33, 3, TRUE), "")</f>
        <v>農林水産</v>
      </c>
      <c r="O2657" s="15" t="str">
        <f>IF(F2657 = "", "", TEXT( WORKDAY(TEXT(LEFT(F2657, FIND("(", F2657) - 1), "yyyy/mm/dd"), 1, マスタ!$A$2:$A$106), "yyyymmdd"))</f>
        <v>20171030</v>
      </c>
      <c r="P2657" s="16">
        <v>43038</v>
      </c>
      <c r="Q2657" s="56">
        <v>1451</v>
      </c>
      <c r="R2657" s="56">
        <v>1452</v>
      </c>
      <c r="S2657" s="56">
        <v>1402</v>
      </c>
      <c r="T2657" s="15" t="str">
        <f t="shared" si="313"/>
        <v>無</v>
      </c>
      <c r="U2657" s="15" t="str">
        <f t="shared" si="314"/>
        <v>有</v>
      </c>
      <c r="V2657" s="67">
        <f t="shared" si="315"/>
        <v>-1.4935505770536373E-2</v>
      </c>
      <c r="W2657" s="17" t="s">
        <v>966</v>
      </c>
      <c r="X2657" s="46">
        <v>-14</v>
      </c>
      <c r="Y2657" s="71">
        <f t="shared" si="316"/>
        <v>-9.5044127630685669</v>
      </c>
      <c r="Z2657" s="72">
        <v>1451</v>
      </c>
      <c r="AA2657" s="72">
        <v>1452</v>
      </c>
      <c r="AB2657" s="72">
        <v>1438</v>
      </c>
      <c r="AC2657" s="72">
        <v>1443</v>
      </c>
      <c r="AD2657" s="72">
        <v>47600</v>
      </c>
      <c r="AE2657" s="72">
        <v>1442</v>
      </c>
      <c r="AF2657" s="72">
        <v>1449</v>
      </c>
      <c r="AG2657" s="72">
        <v>1442</v>
      </c>
      <c r="AH2657" s="72">
        <v>1443</v>
      </c>
      <c r="AI2657" s="72">
        <v>6300</v>
      </c>
      <c r="AJ2657" s="72">
        <v>1442</v>
      </c>
      <c r="AK2657" s="72">
        <v>1443</v>
      </c>
      <c r="AL2657" s="72">
        <v>1428</v>
      </c>
      <c r="AM2657" s="72">
        <v>1429</v>
      </c>
      <c r="AN2657" s="72">
        <v>26400</v>
      </c>
      <c r="AO2657" s="72">
        <v>1427</v>
      </c>
      <c r="AP2657" s="72">
        <v>1430</v>
      </c>
      <c r="AQ2657" s="72">
        <v>1423</v>
      </c>
      <c r="AR2657" s="72">
        <v>1423</v>
      </c>
      <c r="AS2657" s="72">
        <v>14900</v>
      </c>
      <c r="AT2657" s="72">
        <v>1423</v>
      </c>
      <c r="AU2657" s="72">
        <v>1426</v>
      </c>
      <c r="AV2657" s="72">
        <v>1421</v>
      </c>
      <c r="AW2657" s="72">
        <v>1422</v>
      </c>
      <c r="AX2657" s="72">
        <v>28700</v>
      </c>
      <c r="AY2657" s="72">
        <v>1421</v>
      </c>
      <c r="AZ2657" s="72">
        <v>1424</v>
      </c>
      <c r="BA2657" s="72">
        <v>1420</v>
      </c>
      <c r="BB2657" s="72">
        <v>1422</v>
      </c>
      <c r="BC2657" s="72">
        <v>11100</v>
      </c>
    </row>
    <row r="2658" spans="1:55" s="72" customFormat="1" ht="15">
      <c r="A2658" s="15" t="s">
        <v>18</v>
      </c>
      <c r="B2658" s="30">
        <v>35</v>
      </c>
      <c r="C2658" s="30">
        <v>9994</v>
      </c>
      <c r="D2658" s="10" t="s">
        <v>527</v>
      </c>
      <c r="E2658" s="15" t="s">
        <v>20</v>
      </c>
      <c r="F2658" s="15" t="s">
        <v>1365</v>
      </c>
      <c r="G2658" s="50">
        <v>2312</v>
      </c>
      <c r="H2658" s="50">
        <v>122</v>
      </c>
      <c r="I2658" s="58">
        <v>5.57E-2</v>
      </c>
      <c r="J2658" s="50">
        <v>143500</v>
      </c>
      <c r="K2658" s="50">
        <v>2373</v>
      </c>
      <c r="L2658" s="53">
        <v>2213</v>
      </c>
      <c r="M2658" s="63">
        <f t="shared" si="312"/>
        <v>0.38124999999999998</v>
      </c>
      <c r="N2658" s="42" t="str">
        <f>IFERROR(VLOOKUP(C2658, マスタ!$E$2:$G$33, 3, TRUE), "")</f>
        <v>サービス</v>
      </c>
      <c r="O2658" s="15" t="str">
        <f>IF(F2658 = "", "", TEXT( WORKDAY(TEXT(LEFT(F2658, FIND("(", F2658) - 1), "yyyy/mm/dd"), 1, マスタ!$A$2:$A$106), "yyyymmdd"))</f>
        <v>20171030</v>
      </c>
      <c r="P2658" s="16">
        <v>43038</v>
      </c>
      <c r="Q2658" s="56">
        <v>2325</v>
      </c>
      <c r="R2658" s="56">
        <v>2390</v>
      </c>
      <c r="S2658" s="56">
        <v>2325</v>
      </c>
      <c r="T2658" s="15" t="str">
        <f t="shared" si="313"/>
        <v>有</v>
      </c>
      <c r="U2658" s="15" t="str">
        <f t="shared" si="314"/>
        <v>無</v>
      </c>
      <c r="V2658" s="67">
        <f t="shared" si="315"/>
        <v>5.6228373702422729E-3</v>
      </c>
      <c r="W2658" s="17" t="s">
        <v>967</v>
      </c>
      <c r="X2658" s="46">
        <v>21</v>
      </c>
      <c r="Y2658" s="71">
        <f t="shared" si="316"/>
        <v>9.0830449826989614</v>
      </c>
      <c r="Z2658" s="72">
        <v>2325</v>
      </c>
      <c r="AA2658" s="72">
        <v>2339</v>
      </c>
      <c r="AB2658" s="72">
        <v>2325</v>
      </c>
      <c r="AC2658" s="72">
        <v>2335</v>
      </c>
      <c r="AD2658" s="72">
        <v>7600</v>
      </c>
      <c r="AE2658" s="72">
        <v>2338</v>
      </c>
      <c r="AF2658" s="72">
        <v>2344</v>
      </c>
      <c r="AG2658" s="72">
        <v>2338</v>
      </c>
      <c r="AH2658" s="72">
        <v>2344</v>
      </c>
      <c r="AI2658" s="72">
        <v>1200</v>
      </c>
      <c r="AJ2658" s="72">
        <v>2345</v>
      </c>
      <c r="AK2658" s="72">
        <v>2349</v>
      </c>
      <c r="AL2658" s="72">
        <v>2336</v>
      </c>
      <c r="AM2658" s="72">
        <v>2346</v>
      </c>
      <c r="AN2658" s="72">
        <v>4200</v>
      </c>
      <c r="AO2658" s="72">
        <v>2346</v>
      </c>
      <c r="AP2658" s="72">
        <v>2350</v>
      </c>
      <c r="AQ2658" s="72">
        <v>2346</v>
      </c>
      <c r="AR2658" s="72">
        <v>2350</v>
      </c>
      <c r="AS2658" s="72">
        <v>1000</v>
      </c>
      <c r="AT2658" s="72">
        <v>2346</v>
      </c>
      <c r="AU2658" s="72">
        <v>2349</v>
      </c>
      <c r="AV2658" s="72">
        <v>2345</v>
      </c>
      <c r="AW2658" s="72">
        <v>2346</v>
      </c>
      <c r="AX2658" s="72">
        <v>900</v>
      </c>
      <c r="AY2658" s="72">
        <v>2342</v>
      </c>
      <c r="AZ2658" s="72">
        <v>2345</v>
      </c>
      <c r="BA2658" s="72">
        <v>2342</v>
      </c>
      <c r="BB2658" s="72">
        <v>2345</v>
      </c>
      <c r="BC2658" s="72">
        <v>500</v>
      </c>
    </row>
    <row r="2659" spans="1:55" s="72" customFormat="1" ht="15">
      <c r="A2659" s="15" t="s">
        <v>18</v>
      </c>
      <c r="B2659" s="30">
        <v>37</v>
      </c>
      <c r="C2659" s="30">
        <v>2910</v>
      </c>
      <c r="D2659" s="10" t="s">
        <v>1375</v>
      </c>
      <c r="E2659" s="15" t="s">
        <v>20</v>
      </c>
      <c r="F2659" s="15" t="s">
        <v>1365</v>
      </c>
      <c r="G2659" s="50">
        <v>2122</v>
      </c>
      <c r="H2659" s="50">
        <v>106</v>
      </c>
      <c r="I2659" s="58">
        <v>5.2600000000000001E-2</v>
      </c>
      <c r="J2659" s="50">
        <v>435700</v>
      </c>
      <c r="K2659" s="50">
        <v>2150</v>
      </c>
      <c r="L2659" s="53">
        <v>2006</v>
      </c>
      <c r="M2659" s="63">
        <f t="shared" si="312"/>
        <v>0.19444444444444445</v>
      </c>
      <c r="N2659" s="42" t="str">
        <f>IFERROR(VLOOKUP(C2659, マスタ!$E$2:$G$33, 3, TRUE), "")</f>
        <v>食品</v>
      </c>
      <c r="O2659" s="15" t="str">
        <f>IF(F2659 = "", "", TEXT( WORKDAY(TEXT(LEFT(F2659, FIND("(", F2659) - 1), "yyyy/mm/dd"), 1, マスタ!$A$2:$A$106), "yyyymmdd"))</f>
        <v>20171030</v>
      </c>
      <c r="P2659" s="16">
        <v>43038</v>
      </c>
      <c r="Q2659" s="56">
        <v>2080</v>
      </c>
      <c r="R2659" s="56">
        <v>2096</v>
      </c>
      <c r="S2659" s="56">
        <v>1992</v>
      </c>
      <c r="T2659" s="15" t="str">
        <f t="shared" si="313"/>
        <v>無</v>
      </c>
      <c r="U2659" s="15" t="str">
        <f t="shared" si="314"/>
        <v>有</v>
      </c>
      <c r="V2659" s="67">
        <f t="shared" si="315"/>
        <v>-1.9792648444863281E-2</v>
      </c>
      <c r="W2659" s="17" t="s">
        <v>966</v>
      </c>
      <c r="X2659" s="46">
        <v>-21</v>
      </c>
      <c r="Y2659" s="71">
        <f t="shared" si="316"/>
        <v>-9.8963242224316676</v>
      </c>
      <c r="Z2659" s="72">
        <v>2080</v>
      </c>
      <c r="AA2659" s="72">
        <v>2096</v>
      </c>
      <c r="AB2659" s="72">
        <v>2070</v>
      </c>
      <c r="AC2659" s="72">
        <v>2082</v>
      </c>
      <c r="AD2659" s="72">
        <v>15500</v>
      </c>
      <c r="AE2659" s="72">
        <v>2083</v>
      </c>
      <c r="AF2659" s="72">
        <v>2089</v>
      </c>
      <c r="AG2659" s="72">
        <v>2066</v>
      </c>
      <c r="AH2659" s="72">
        <v>2066</v>
      </c>
      <c r="AI2659" s="72">
        <v>20700</v>
      </c>
      <c r="AJ2659" s="72">
        <v>2066</v>
      </c>
      <c r="AK2659" s="72">
        <v>2066</v>
      </c>
      <c r="AL2659" s="72">
        <v>2036</v>
      </c>
      <c r="AM2659" s="72">
        <v>2036</v>
      </c>
      <c r="AN2659" s="72">
        <v>17300</v>
      </c>
      <c r="AO2659" s="72">
        <v>2043</v>
      </c>
      <c r="AP2659" s="72">
        <v>2043</v>
      </c>
      <c r="AQ2659" s="72">
        <v>2017</v>
      </c>
      <c r="AR2659" s="72">
        <v>2017</v>
      </c>
      <c r="AS2659" s="72">
        <v>10800</v>
      </c>
      <c r="AT2659" s="72">
        <v>2019</v>
      </c>
      <c r="AU2659" s="72">
        <v>2039</v>
      </c>
      <c r="AV2659" s="72">
        <v>2011</v>
      </c>
      <c r="AW2659" s="72">
        <v>2030</v>
      </c>
      <c r="AX2659" s="72">
        <v>8600</v>
      </c>
      <c r="AY2659" s="72">
        <v>2032</v>
      </c>
      <c r="AZ2659" s="72">
        <v>2049</v>
      </c>
      <c r="BA2659" s="72">
        <v>2030</v>
      </c>
      <c r="BB2659" s="72">
        <v>2045</v>
      </c>
      <c r="BC2659" s="72">
        <v>8900</v>
      </c>
    </row>
    <row r="2660" spans="1:55" s="72" customFormat="1" ht="15">
      <c r="A2660" s="15" t="s">
        <v>18</v>
      </c>
      <c r="B2660" s="30">
        <v>39</v>
      </c>
      <c r="C2660" s="30">
        <v>3661</v>
      </c>
      <c r="D2660" s="10" t="s">
        <v>261</v>
      </c>
      <c r="E2660" s="15" t="s">
        <v>20</v>
      </c>
      <c r="F2660" s="15" t="s">
        <v>1365</v>
      </c>
      <c r="G2660" s="50">
        <v>1439</v>
      </c>
      <c r="H2660" s="50">
        <v>70</v>
      </c>
      <c r="I2660" s="58">
        <v>5.11E-2</v>
      </c>
      <c r="J2660" s="50">
        <v>612300</v>
      </c>
      <c r="K2660" s="50">
        <v>1463</v>
      </c>
      <c r="L2660" s="53">
        <v>1375</v>
      </c>
      <c r="M2660" s="63">
        <f t="shared" si="312"/>
        <v>0.27272727272727271</v>
      </c>
      <c r="N2660" s="42" t="str">
        <f>IFERROR(VLOOKUP(C2660, マスタ!$E$2:$G$33, 3, TRUE), "")</f>
        <v>36</v>
      </c>
      <c r="O2660" s="15" t="str">
        <f>IF(F2660 = "", "", TEXT( WORKDAY(TEXT(LEFT(F2660, FIND("(", F2660) - 1), "yyyy/mm/dd"), 1, マスタ!$A$2:$A$106), "yyyymmdd"))</f>
        <v>20171030</v>
      </c>
      <c r="P2660" s="16">
        <v>43038</v>
      </c>
      <c r="Q2660" s="56">
        <v>1441</v>
      </c>
      <c r="R2660" s="56">
        <v>1450</v>
      </c>
      <c r="S2660" s="56">
        <v>1344</v>
      </c>
      <c r="T2660" s="15" t="str">
        <f t="shared" si="313"/>
        <v>無</v>
      </c>
      <c r="U2660" s="15" t="str">
        <f t="shared" si="314"/>
        <v>有</v>
      </c>
      <c r="V2660" s="67">
        <f t="shared" si="315"/>
        <v>1.389854065323215E-3</v>
      </c>
      <c r="W2660" s="17" t="s">
        <v>966</v>
      </c>
      <c r="X2660" s="46">
        <v>-14</v>
      </c>
      <c r="Y2660" s="71">
        <f t="shared" si="316"/>
        <v>-9.728978457261988</v>
      </c>
      <c r="Z2660" s="72">
        <v>1441</v>
      </c>
      <c r="AA2660" s="72">
        <v>1450</v>
      </c>
      <c r="AB2660" s="72">
        <v>1416</v>
      </c>
      <c r="AC2660" s="72">
        <v>1419</v>
      </c>
      <c r="AD2660" s="72">
        <v>48900</v>
      </c>
      <c r="AE2660" s="72">
        <v>1419</v>
      </c>
      <c r="AF2660" s="72">
        <v>1419</v>
      </c>
      <c r="AG2660" s="72">
        <v>1398</v>
      </c>
      <c r="AH2660" s="72">
        <v>1400</v>
      </c>
      <c r="AI2660" s="72">
        <v>36300</v>
      </c>
      <c r="AJ2660" s="72">
        <v>1401</v>
      </c>
      <c r="AK2660" s="72">
        <v>1401</v>
      </c>
      <c r="AL2660" s="72">
        <v>1379</v>
      </c>
      <c r="AM2660" s="72">
        <v>1383</v>
      </c>
      <c r="AN2660" s="72">
        <v>32100</v>
      </c>
      <c r="AO2660" s="72">
        <v>1380</v>
      </c>
      <c r="AP2660" s="72">
        <v>1383</v>
      </c>
      <c r="AQ2660" s="72">
        <v>1375</v>
      </c>
      <c r="AR2660" s="72">
        <v>1378</v>
      </c>
      <c r="AS2660" s="72">
        <v>19600</v>
      </c>
      <c r="AT2660" s="72">
        <v>1377</v>
      </c>
      <c r="AU2660" s="72">
        <v>1379</v>
      </c>
      <c r="AV2660" s="72">
        <v>1370</v>
      </c>
      <c r="AW2660" s="72">
        <v>1375</v>
      </c>
      <c r="AX2660" s="72">
        <v>25200</v>
      </c>
      <c r="AY2660" s="72">
        <v>1374</v>
      </c>
      <c r="AZ2660" s="72">
        <v>1385</v>
      </c>
      <c r="BA2660" s="72">
        <v>1374</v>
      </c>
      <c r="BB2660" s="72">
        <v>1385</v>
      </c>
      <c r="BC2660" s="72">
        <v>14500</v>
      </c>
    </row>
    <row r="2661" spans="1:55" s="72" customFormat="1" ht="27">
      <c r="A2661" s="15" t="s">
        <v>18</v>
      </c>
      <c r="B2661" s="30">
        <v>41</v>
      </c>
      <c r="C2661" s="30">
        <v>6723</v>
      </c>
      <c r="D2661" s="10" t="s">
        <v>285</v>
      </c>
      <c r="E2661" s="15" t="s">
        <v>20</v>
      </c>
      <c r="F2661" s="15" t="s">
        <v>1365</v>
      </c>
      <c r="G2661" s="50">
        <v>1347</v>
      </c>
      <c r="H2661" s="50">
        <v>65</v>
      </c>
      <c r="I2661" s="58">
        <v>5.0700000000000002E-2</v>
      </c>
      <c r="J2661" s="50">
        <v>5656500</v>
      </c>
      <c r="K2661" s="50">
        <v>1348</v>
      </c>
      <c r="L2661" s="53">
        <v>1296</v>
      </c>
      <c r="M2661" s="63">
        <f t="shared" si="312"/>
        <v>1.9230769230769232E-2</v>
      </c>
      <c r="N2661" s="42" t="str">
        <f>IFERROR(VLOOKUP(C2661, マスタ!$E$2:$G$33, 3, TRUE), "")</f>
        <v>電気</v>
      </c>
      <c r="O2661" s="15" t="str">
        <f>IF(F2661 = "", "", TEXT( WORKDAY(TEXT(LEFT(F2661, FIND("(", F2661) - 1), "yyyy/mm/dd"), 1, マスタ!$A$2:$A$106), "yyyymmdd"))</f>
        <v>20171030</v>
      </c>
      <c r="P2661" s="16">
        <v>43038</v>
      </c>
      <c r="Q2661" s="56">
        <v>1350</v>
      </c>
      <c r="R2661" s="56">
        <v>1386</v>
      </c>
      <c r="S2661" s="56">
        <v>1349</v>
      </c>
      <c r="T2661" s="15" t="str">
        <f t="shared" si="313"/>
        <v>有</v>
      </c>
      <c r="U2661" s="15" t="str">
        <f t="shared" si="314"/>
        <v>無</v>
      </c>
      <c r="V2661" s="67">
        <f t="shared" si="315"/>
        <v>2.2271714922048602E-3</v>
      </c>
      <c r="W2661" s="17" t="s">
        <v>967</v>
      </c>
      <c r="X2661" s="46">
        <v>6</v>
      </c>
      <c r="Y2661" s="71">
        <f t="shared" si="316"/>
        <v>4.4543429844097995</v>
      </c>
      <c r="Z2661" s="72">
        <v>1350</v>
      </c>
      <c r="AA2661" s="72">
        <v>1361</v>
      </c>
      <c r="AB2661" s="72">
        <v>1349</v>
      </c>
      <c r="AC2661" s="72">
        <v>1360</v>
      </c>
      <c r="AD2661" s="72">
        <v>484400</v>
      </c>
      <c r="AE2661" s="72">
        <v>1360</v>
      </c>
      <c r="AF2661" s="72">
        <v>1360</v>
      </c>
      <c r="AG2661" s="72">
        <v>1355</v>
      </c>
      <c r="AH2661" s="72">
        <v>1355</v>
      </c>
      <c r="AI2661" s="72">
        <v>94400</v>
      </c>
      <c r="AJ2661" s="72">
        <v>1357</v>
      </c>
      <c r="AK2661" s="72">
        <v>1357</v>
      </c>
      <c r="AL2661" s="72">
        <v>1349</v>
      </c>
      <c r="AM2661" s="72">
        <v>1351</v>
      </c>
      <c r="AN2661" s="72">
        <v>66400</v>
      </c>
      <c r="AO2661" s="72">
        <v>1350</v>
      </c>
      <c r="AP2661" s="72">
        <v>1357</v>
      </c>
      <c r="AQ2661" s="72">
        <v>1350</v>
      </c>
      <c r="AR2661" s="72">
        <v>1357</v>
      </c>
      <c r="AS2661" s="72">
        <v>51800</v>
      </c>
      <c r="AT2661" s="72">
        <v>1357</v>
      </c>
      <c r="AU2661" s="72">
        <v>1358</v>
      </c>
      <c r="AV2661" s="72">
        <v>1354</v>
      </c>
      <c r="AW2661" s="72">
        <v>1356</v>
      </c>
      <c r="AX2661" s="72">
        <v>132600</v>
      </c>
      <c r="AY2661" s="72">
        <v>1356</v>
      </c>
      <c r="AZ2661" s="72">
        <v>1359</v>
      </c>
      <c r="BA2661" s="72">
        <v>1355</v>
      </c>
      <c r="BB2661" s="72">
        <v>1359</v>
      </c>
      <c r="BC2661" s="72">
        <v>65600</v>
      </c>
    </row>
    <row r="2662" spans="1:55" s="72" customFormat="1" ht="15">
      <c r="A2662" s="15" t="s">
        <v>18</v>
      </c>
      <c r="B2662" s="30">
        <v>42</v>
      </c>
      <c r="C2662" s="30">
        <v>3978</v>
      </c>
      <c r="D2662" s="10" t="s">
        <v>51</v>
      </c>
      <c r="E2662" s="15" t="s">
        <v>20</v>
      </c>
      <c r="F2662" s="15" t="s">
        <v>1365</v>
      </c>
      <c r="G2662" s="50">
        <v>3325</v>
      </c>
      <c r="H2662" s="50">
        <v>155</v>
      </c>
      <c r="I2662" s="58">
        <v>4.8899999999999999E-2</v>
      </c>
      <c r="J2662" s="50">
        <v>204300</v>
      </c>
      <c r="K2662" s="50">
        <v>3350</v>
      </c>
      <c r="L2662" s="53">
        <v>3225</v>
      </c>
      <c r="M2662" s="63">
        <f t="shared" si="312"/>
        <v>0.2</v>
      </c>
      <c r="N2662" s="42" t="str">
        <f>IFERROR(VLOOKUP(C2662, マスタ!$E$2:$G$33, 3, TRUE), "")</f>
        <v>パルプ・紙</v>
      </c>
      <c r="O2662" s="15" t="str">
        <f>IF(F2662 = "", "", TEXT( WORKDAY(TEXT(LEFT(F2662, FIND("(", F2662) - 1), "yyyy/mm/dd"), 1, マスタ!$A$2:$A$106), "yyyymmdd"))</f>
        <v>20171030</v>
      </c>
      <c r="P2662" s="16">
        <v>43038</v>
      </c>
      <c r="Q2662" s="56">
        <v>3310</v>
      </c>
      <c r="R2662" s="56">
        <v>3380</v>
      </c>
      <c r="S2662" s="56">
        <v>3290</v>
      </c>
      <c r="T2662" s="15" t="str">
        <f t="shared" si="313"/>
        <v>有</v>
      </c>
      <c r="U2662" s="15" t="str">
        <f t="shared" si="314"/>
        <v>無</v>
      </c>
      <c r="V2662" s="67">
        <f t="shared" si="315"/>
        <v>-4.5112781954886882E-3</v>
      </c>
      <c r="W2662" s="17" t="s">
        <v>968</v>
      </c>
      <c r="X2662" s="46">
        <v>66</v>
      </c>
      <c r="Y2662" s="71">
        <f t="shared" si="316"/>
        <v>19.849624060150376</v>
      </c>
      <c r="Z2662" s="72">
        <v>3310</v>
      </c>
      <c r="AA2662" s="72">
        <v>3380</v>
      </c>
      <c r="AB2662" s="72">
        <v>3310</v>
      </c>
      <c r="AC2662" s="72">
        <v>3370</v>
      </c>
      <c r="AD2662" s="72">
        <v>29500</v>
      </c>
      <c r="AE2662" s="72">
        <v>3375</v>
      </c>
      <c r="AF2662" s="72">
        <v>3380</v>
      </c>
      <c r="AG2662" s="72">
        <v>3320</v>
      </c>
      <c r="AH2662" s="72">
        <v>3330</v>
      </c>
      <c r="AI2662" s="72">
        <v>10500</v>
      </c>
      <c r="AJ2662" s="72">
        <v>3330</v>
      </c>
      <c r="AK2662" s="72">
        <v>3340</v>
      </c>
      <c r="AL2662" s="72">
        <v>3330</v>
      </c>
      <c r="AM2662" s="72">
        <v>3340</v>
      </c>
      <c r="AN2662" s="72">
        <v>1400</v>
      </c>
      <c r="AO2662" s="72">
        <v>3340</v>
      </c>
      <c r="AP2662" s="72">
        <v>3355</v>
      </c>
      <c r="AQ2662" s="72">
        <v>3340</v>
      </c>
      <c r="AR2662" s="72">
        <v>3355</v>
      </c>
      <c r="AS2662" s="72">
        <v>5300</v>
      </c>
      <c r="AT2662" s="72">
        <v>3355</v>
      </c>
      <c r="AU2662" s="72">
        <v>3360</v>
      </c>
      <c r="AV2662" s="72">
        <v>3350</v>
      </c>
      <c r="AW2662" s="72">
        <v>3350</v>
      </c>
      <c r="AX2662" s="72">
        <v>3200</v>
      </c>
      <c r="AY2662" s="72">
        <v>3350</v>
      </c>
      <c r="AZ2662" s="72">
        <v>3350</v>
      </c>
      <c r="BA2662" s="72">
        <v>3335</v>
      </c>
      <c r="BB2662" s="72">
        <v>3345</v>
      </c>
      <c r="BC2662" s="72">
        <v>8700</v>
      </c>
    </row>
    <row r="2663" spans="1:55" s="72" customFormat="1" ht="27">
      <c r="A2663" s="15" t="s">
        <v>18</v>
      </c>
      <c r="B2663" s="30">
        <v>43</v>
      </c>
      <c r="C2663" s="30">
        <v>6189</v>
      </c>
      <c r="D2663" s="10" t="s">
        <v>1317</v>
      </c>
      <c r="E2663" s="15" t="s">
        <v>20</v>
      </c>
      <c r="F2663" s="15" t="s">
        <v>1365</v>
      </c>
      <c r="G2663" s="50">
        <v>2493</v>
      </c>
      <c r="H2663" s="50">
        <v>116</v>
      </c>
      <c r="I2663" s="58">
        <v>4.8800000000000003E-2</v>
      </c>
      <c r="J2663" s="50">
        <v>75900</v>
      </c>
      <c r="K2663" s="50">
        <v>2494</v>
      </c>
      <c r="L2663" s="53">
        <v>2397</v>
      </c>
      <c r="M2663" s="63">
        <f t="shared" si="312"/>
        <v>1.0309278350515464E-2</v>
      </c>
      <c r="N2663" s="42" t="str">
        <f>IFERROR(VLOOKUP(C2663, マスタ!$E$2:$G$33, 3, TRUE), "")</f>
        <v>機械</v>
      </c>
      <c r="O2663" s="15" t="str">
        <f>IF(F2663 = "", "", TEXT( WORKDAY(TEXT(LEFT(F2663, FIND("(", F2663) - 1), "yyyy/mm/dd"), 1, マスタ!$A$2:$A$106), "yyyymmdd"))</f>
        <v>20171030</v>
      </c>
      <c r="P2663" s="16">
        <v>43038</v>
      </c>
      <c r="Q2663" s="56">
        <v>2498</v>
      </c>
      <c r="R2663" s="56">
        <v>2586</v>
      </c>
      <c r="S2663" s="56">
        <v>2380</v>
      </c>
      <c r="T2663" s="15" t="str">
        <f t="shared" si="313"/>
        <v>有</v>
      </c>
      <c r="U2663" s="15" t="str">
        <f t="shared" si="314"/>
        <v>有</v>
      </c>
      <c r="V2663" s="67">
        <f t="shared" si="315"/>
        <v>2.0056157240273542E-3</v>
      </c>
      <c r="W2663" s="17" t="s">
        <v>969</v>
      </c>
      <c r="X2663" s="46">
        <v>-10</v>
      </c>
      <c r="Y2663" s="71">
        <f t="shared" si="316"/>
        <v>-4.011231448054553</v>
      </c>
      <c r="Z2663" s="72">
        <v>2498</v>
      </c>
      <c r="AA2663" s="72">
        <v>2500</v>
      </c>
      <c r="AB2663" s="72">
        <v>2489</v>
      </c>
      <c r="AC2663" s="72">
        <v>2493</v>
      </c>
      <c r="AD2663" s="72">
        <v>5900</v>
      </c>
      <c r="AE2663" s="72">
        <v>2487</v>
      </c>
      <c r="AF2663" s="72">
        <v>2495</v>
      </c>
      <c r="AG2663" s="72">
        <v>2487</v>
      </c>
      <c r="AH2663" s="72">
        <v>2493</v>
      </c>
      <c r="AI2663" s="72">
        <v>700</v>
      </c>
      <c r="AJ2663" s="72">
        <v>2499</v>
      </c>
      <c r="AK2663" s="72">
        <v>2499</v>
      </c>
      <c r="AL2663" s="72">
        <v>2494</v>
      </c>
      <c r="AM2663" s="72">
        <v>2495</v>
      </c>
      <c r="AN2663" s="72">
        <v>1100</v>
      </c>
      <c r="AO2663" s="72">
        <v>2497</v>
      </c>
      <c r="AP2663" s="72">
        <v>2497</v>
      </c>
      <c r="AQ2663" s="72">
        <v>2490</v>
      </c>
      <c r="AR2663" s="72">
        <v>2493</v>
      </c>
      <c r="AS2663" s="72">
        <v>1400</v>
      </c>
      <c r="AT2663" s="72">
        <v>2492</v>
      </c>
      <c r="AU2663" s="72">
        <v>2492</v>
      </c>
      <c r="AV2663" s="72">
        <v>2488</v>
      </c>
      <c r="AW2663" s="72">
        <v>2488</v>
      </c>
      <c r="AX2663" s="72">
        <v>1100</v>
      </c>
      <c r="AY2663" s="72">
        <v>2492</v>
      </c>
      <c r="AZ2663" s="72">
        <v>2492</v>
      </c>
      <c r="BA2663" s="72">
        <v>2489</v>
      </c>
      <c r="BB2663" s="72">
        <v>2489</v>
      </c>
      <c r="BC2663" s="72">
        <v>200</v>
      </c>
    </row>
    <row r="2664" spans="1:55" s="72" customFormat="1" ht="15">
      <c r="A2664" s="15" t="s">
        <v>18</v>
      </c>
      <c r="B2664" s="30">
        <v>44</v>
      </c>
      <c r="C2664" s="30">
        <v>4245</v>
      </c>
      <c r="D2664" s="10" t="s">
        <v>244</v>
      </c>
      <c r="E2664" s="15" t="s">
        <v>20</v>
      </c>
      <c r="F2664" s="15" t="s">
        <v>1365</v>
      </c>
      <c r="G2664" s="50">
        <v>1293</v>
      </c>
      <c r="H2664" s="50">
        <v>59</v>
      </c>
      <c r="I2664" s="58">
        <v>4.7800000000000002E-2</v>
      </c>
      <c r="J2664" s="50">
        <v>50600</v>
      </c>
      <c r="K2664" s="50">
        <v>1302</v>
      </c>
      <c r="L2664" s="53">
        <v>1250</v>
      </c>
      <c r="M2664" s="63">
        <f t="shared" si="312"/>
        <v>0.17307692307692307</v>
      </c>
      <c r="N2664" s="42" t="str">
        <f>IFERROR(VLOOKUP(C2664, マスタ!$E$2:$G$33, 3, TRUE), "")</f>
        <v>化学・医薬品</v>
      </c>
      <c r="O2664" s="15" t="str">
        <f>IF(F2664 = "", "", TEXT( WORKDAY(TEXT(LEFT(F2664, FIND("(", F2664) - 1), "yyyy/mm/dd"), 1, マスタ!$A$2:$A$106), "yyyymmdd"))</f>
        <v>20171030</v>
      </c>
      <c r="P2664" s="16">
        <v>43038</v>
      </c>
      <c r="Q2664" s="56">
        <v>1300</v>
      </c>
      <c r="R2664" s="56">
        <v>1313</v>
      </c>
      <c r="S2664" s="56">
        <v>1265</v>
      </c>
      <c r="T2664" s="15" t="str">
        <f t="shared" si="313"/>
        <v>有</v>
      </c>
      <c r="U2664" s="15" t="str">
        <f t="shared" si="314"/>
        <v>有</v>
      </c>
      <c r="V2664" s="67">
        <f t="shared" si="315"/>
        <v>5.4137664346480818E-3</v>
      </c>
      <c r="W2664" s="17" t="s">
        <v>969</v>
      </c>
      <c r="X2664" s="46">
        <v>-1</v>
      </c>
      <c r="Y2664" s="71">
        <f t="shared" si="316"/>
        <v>-0.77339520494972935</v>
      </c>
      <c r="Z2664" s="72">
        <v>1300</v>
      </c>
      <c r="AA2664" s="72">
        <v>1313</v>
      </c>
      <c r="AB2664" s="72">
        <v>1300</v>
      </c>
      <c r="AC2664" s="72">
        <v>1305</v>
      </c>
      <c r="AD2664" s="72">
        <v>12100</v>
      </c>
      <c r="AI2664" s="72">
        <v>0</v>
      </c>
      <c r="AJ2664" s="72">
        <v>1305</v>
      </c>
      <c r="AK2664" s="72">
        <v>1306</v>
      </c>
      <c r="AL2664" s="72">
        <v>1301</v>
      </c>
      <c r="AM2664" s="72">
        <v>1301</v>
      </c>
      <c r="AN2664" s="72">
        <v>500</v>
      </c>
      <c r="AO2664" s="72">
        <v>1299</v>
      </c>
      <c r="AP2664" s="72">
        <v>1299</v>
      </c>
      <c r="AQ2664" s="72">
        <v>1299</v>
      </c>
      <c r="AR2664" s="72">
        <v>1299</v>
      </c>
      <c r="AS2664" s="72">
        <v>400</v>
      </c>
      <c r="AX2664" s="72">
        <v>0</v>
      </c>
      <c r="AY2664" s="72">
        <v>1299</v>
      </c>
      <c r="AZ2664" s="72">
        <v>1299</v>
      </c>
      <c r="BA2664" s="72">
        <v>1299</v>
      </c>
      <c r="BB2664" s="72">
        <v>1299</v>
      </c>
      <c r="BC2664" s="72">
        <v>100</v>
      </c>
    </row>
    <row r="2665" spans="1:55" s="72" customFormat="1" ht="15">
      <c r="A2665" s="15" t="s">
        <v>18</v>
      </c>
      <c r="B2665" s="30">
        <v>45</v>
      </c>
      <c r="C2665" s="30">
        <v>6962</v>
      </c>
      <c r="D2665" s="10" t="s">
        <v>132</v>
      </c>
      <c r="E2665" s="15" t="s">
        <v>20</v>
      </c>
      <c r="F2665" s="15" t="s">
        <v>1365</v>
      </c>
      <c r="G2665" s="50">
        <v>1945</v>
      </c>
      <c r="H2665" s="50">
        <v>88</v>
      </c>
      <c r="I2665" s="58">
        <v>4.7399999999999998E-2</v>
      </c>
      <c r="J2665" s="50">
        <v>93800</v>
      </c>
      <c r="K2665" s="50">
        <v>1957</v>
      </c>
      <c r="L2665" s="53">
        <v>1875</v>
      </c>
      <c r="M2665" s="63">
        <f t="shared" si="312"/>
        <v>0.14634146341463414</v>
      </c>
      <c r="N2665" s="42" t="str">
        <f>IFERROR(VLOOKUP(C2665, マスタ!$E$2:$G$33, 3, TRUE), "")</f>
        <v>電気</v>
      </c>
      <c r="O2665" s="15" t="str">
        <f>IF(F2665 = "", "", TEXT( WORKDAY(TEXT(LEFT(F2665, FIND("(", F2665) - 1), "yyyy/mm/dd"), 1, マスタ!$A$2:$A$106), "yyyymmdd"))</f>
        <v>20171030</v>
      </c>
      <c r="P2665" s="16">
        <v>43038</v>
      </c>
      <c r="Q2665" s="56">
        <v>1945</v>
      </c>
      <c r="R2665" s="56">
        <v>1979</v>
      </c>
      <c r="S2665" s="56">
        <v>1903</v>
      </c>
      <c r="T2665" s="15" t="str">
        <f t="shared" si="313"/>
        <v>有</v>
      </c>
      <c r="U2665" s="15" t="str">
        <f t="shared" si="314"/>
        <v>有</v>
      </c>
      <c r="V2665" s="67">
        <f t="shared" si="315"/>
        <v>0</v>
      </c>
      <c r="W2665" s="17" t="s">
        <v>966</v>
      </c>
      <c r="X2665" s="46">
        <v>-19</v>
      </c>
      <c r="Y2665" s="71">
        <f t="shared" si="316"/>
        <v>-9.7686375321336758</v>
      </c>
      <c r="Z2665" s="72">
        <v>1945</v>
      </c>
      <c r="AA2665" s="72">
        <v>1945</v>
      </c>
      <c r="AB2665" s="72">
        <v>1925</v>
      </c>
      <c r="AC2665" s="72">
        <v>1929</v>
      </c>
      <c r="AD2665" s="72">
        <v>2900</v>
      </c>
      <c r="AE2665" s="72">
        <v>1929</v>
      </c>
      <c r="AF2665" s="72">
        <v>1935</v>
      </c>
      <c r="AG2665" s="72">
        <v>1929</v>
      </c>
      <c r="AH2665" s="72">
        <v>1935</v>
      </c>
      <c r="AI2665" s="72">
        <v>700</v>
      </c>
      <c r="AJ2665" s="72">
        <v>1934</v>
      </c>
      <c r="AK2665" s="72">
        <v>1934</v>
      </c>
      <c r="AL2665" s="72">
        <v>1917</v>
      </c>
      <c r="AM2665" s="72">
        <v>1921</v>
      </c>
      <c r="AN2665" s="72">
        <v>1500</v>
      </c>
      <c r="AO2665" s="72">
        <v>1918</v>
      </c>
      <c r="AP2665" s="72">
        <v>1922</v>
      </c>
      <c r="AQ2665" s="72">
        <v>1918</v>
      </c>
      <c r="AR2665" s="72">
        <v>1922</v>
      </c>
      <c r="AS2665" s="72">
        <v>500</v>
      </c>
      <c r="AT2665" s="72">
        <v>1922</v>
      </c>
      <c r="AU2665" s="72">
        <v>1922</v>
      </c>
      <c r="AV2665" s="72">
        <v>1922</v>
      </c>
      <c r="AW2665" s="72">
        <v>1922</v>
      </c>
      <c r="AX2665" s="72">
        <v>100</v>
      </c>
      <c r="AY2665" s="72">
        <v>1923</v>
      </c>
      <c r="AZ2665" s="72">
        <v>1926</v>
      </c>
      <c r="BA2665" s="72">
        <v>1923</v>
      </c>
      <c r="BB2665" s="72">
        <v>1926</v>
      </c>
      <c r="BC2665" s="72">
        <v>300</v>
      </c>
    </row>
    <row r="2666" spans="1:55" s="72" customFormat="1" ht="15">
      <c r="A2666" s="15" t="s">
        <v>18</v>
      </c>
      <c r="B2666" s="30">
        <v>49</v>
      </c>
      <c r="C2666" s="30">
        <v>3626</v>
      </c>
      <c r="D2666" s="10" t="s">
        <v>397</v>
      </c>
      <c r="E2666" s="15" t="s">
        <v>20</v>
      </c>
      <c r="F2666" s="15" t="s">
        <v>1365</v>
      </c>
      <c r="G2666" s="50">
        <v>3480</v>
      </c>
      <c r="H2666" s="50">
        <v>150</v>
      </c>
      <c r="I2666" s="58">
        <v>4.4999999999999998E-2</v>
      </c>
      <c r="J2666" s="50">
        <v>399700</v>
      </c>
      <c r="K2666" s="50">
        <v>3480</v>
      </c>
      <c r="L2666" s="53">
        <v>3320</v>
      </c>
      <c r="M2666" s="63">
        <f t="shared" si="312"/>
        <v>0</v>
      </c>
      <c r="N2666" s="42" t="str">
        <f>IFERROR(VLOOKUP(C2666, マスタ!$E$2:$G$33, 3, TRUE), "")</f>
        <v>36</v>
      </c>
      <c r="O2666" s="15" t="str">
        <f>IF(F2666 = "", "", TEXT( WORKDAY(TEXT(LEFT(F2666, FIND("(", F2666) - 1), "yyyy/mm/dd"), 1, マスタ!$A$2:$A$106), "yyyymmdd"))</f>
        <v>20171030</v>
      </c>
      <c r="P2666" s="16">
        <v>43038</v>
      </c>
      <c r="Q2666" s="56">
        <v>3510</v>
      </c>
      <c r="R2666" s="56">
        <v>3535</v>
      </c>
      <c r="S2666" s="56">
        <v>3480</v>
      </c>
      <c r="T2666" s="15" t="str">
        <f t="shared" si="313"/>
        <v>無</v>
      </c>
      <c r="U2666" s="15" t="str">
        <f t="shared" si="314"/>
        <v>無</v>
      </c>
      <c r="V2666" s="67">
        <f t="shared" si="315"/>
        <v>8.6206896551723755E-3</v>
      </c>
      <c r="W2666" s="17" t="s">
        <v>969</v>
      </c>
      <c r="X2666" s="46">
        <v>-5</v>
      </c>
      <c r="Y2666" s="71">
        <f t="shared" si="316"/>
        <v>-1.4367816091954022</v>
      </c>
      <c r="Z2666" s="72">
        <v>3510</v>
      </c>
      <c r="AA2666" s="72">
        <v>3535</v>
      </c>
      <c r="AB2666" s="72">
        <v>3500</v>
      </c>
      <c r="AC2666" s="72">
        <v>3515</v>
      </c>
      <c r="AD2666" s="72">
        <v>43000</v>
      </c>
      <c r="AE2666" s="72">
        <v>3515</v>
      </c>
      <c r="AF2666" s="72">
        <v>3520</v>
      </c>
      <c r="AG2666" s="72">
        <v>3515</v>
      </c>
      <c r="AH2666" s="72">
        <v>3520</v>
      </c>
      <c r="AI2666" s="72">
        <v>14200</v>
      </c>
      <c r="AJ2666" s="72">
        <v>3515</v>
      </c>
      <c r="AK2666" s="72">
        <v>3515</v>
      </c>
      <c r="AL2666" s="72">
        <v>3510</v>
      </c>
      <c r="AM2666" s="72">
        <v>3510</v>
      </c>
      <c r="AN2666" s="72">
        <v>14500</v>
      </c>
      <c r="AO2666" s="72">
        <v>3510</v>
      </c>
      <c r="AP2666" s="72">
        <v>3515</v>
      </c>
      <c r="AQ2666" s="72">
        <v>3505</v>
      </c>
      <c r="AR2666" s="72">
        <v>3505</v>
      </c>
      <c r="AS2666" s="72">
        <v>7200</v>
      </c>
      <c r="AT2666" s="72">
        <v>3505</v>
      </c>
      <c r="AU2666" s="72">
        <v>3505</v>
      </c>
      <c r="AV2666" s="72">
        <v>3500</v>
      </c>
      <c r="AW2666" s="72">
        <v>3505</v>
      </c>
      <c r="AX2666" s="72">
        <v>7500</v>
      </c>
      <c r="AY2666" s="72">
        <v>3505</v>
      </c>
      <c r="AZ2666" s="72">
        <v>3510</v>
      </c>
      <c r="BA2666" s="72">
        <v>3500</v>
      </c>
      <c r="BB2666" s="72">
        <v>3505</v>
      </c>
      <c r="BC2666" s="72">
        <v>11500</v>
      </c>
    </row>
    <row r="2667" spans="1:55" s="72" customFormat="1" ht="15">
      <c r="A2667" s="15" t="s">
        <v>18</v>
      </c>
      <c r="B2667" s="30">
        <v>50</v>
      </c>
      <c r="C2667" s="30">
        <v>4549</v>
      </c>
      <c r="D2667" s="10" t="s">
        <v>986</v>
      </c>
      <c r="E2667" s="15" t="s">
        <v>20</v>
      </c>
      <c r="F2667" s="15" t="s">
        <v>1365</v>
      </c>
      <c r="G2667" s="50">
        <v>4360</v>
      </c>
      <c r="H2667" s="50">
        <v>185</v>
      </c>
      <c r="I2667" s="58">
        <v>4.4299999999999999E-2</v>
      </c>
      <c r="J2667" s="50">
        <v>391100</v>
      </c>
      <c r="K2667" s="50">
        <v>4375</v>
      </c>
      <c r="L2667" s="53">
        <v>4160</v>
      </c>
      <c r="M2667" s="63">
        <f t="shared" si="312"/>
        <v>6.9767441860465115E-2</v>
      </c>
      <c r="N2667" s="42" t="str">
        <f>IFERROR(VLOOKUP(C2667, マスタ!$E$2:$G$33, 3, TRUE), "")</f>
        <v>化学・医薬品</v>
      </c>
      <c r="O2667" s="15" t="str">
        <f>IF(F2667 = "", "", TEXT( WORKDAY(TEXT(LEFT(F2667, FIND("(", F2667) - 1), "yyyy/mm/dd"), 1, マスタ!$A$2:$A$106), "yyyymmdd"))</f>
        <v>20171030</v>
      </c>
      <c r="P2667" s="16">
        <v>43038</v>
      </c>
      <c r="Q2667" s="56">
        <v>4250</v>
      </c>
      <c r="R2667" s="56">
        <v>4255</v>
      </c>
      <c r="S2667" s="56">
        <v>4070</v>
      </c>
      <c r="T2667" s="15" t="str">
        <f t="shared" si="313"/>
        <v>無</v>
      </c>
      <c r="U2667" s="15" t="str">
        <f t="shared" si="314"/>
        <v>有</v>
      </c>
      <c r="V2667" s="67">
        <f t="shared" si="315"/>
        <v>-2.5229357798165153E-2</v>
      </c>
      <c r="W2667" s="17" t="s">
        <v>966</v>
      </c>
      <c r="X2667" s="46">
        <v>-43</v>
      </c>
      <c r="Y2667" s="71">
        <f t="shared" si="316"/>
        <v>-9.862385321100918</v>
      </c>
      <c r="Z2667" s="72">
        <v>4250</v>
      </c>
      <c r="AA2667" s="72">
        <v>4250</v>
      </c>
      <c r="AB2667" s="72">
        <v>4225</v>
      </c>
      <c r="AC2667" s="72">
        <v>4250</v>
      </c>
      <c r="AD2667" s="72">
        <v>12000</v>
      </c>
      <c r="AE2667" s="72">
        <v>4255</v>
      </c>
      <c r="AF2667" s="72">
        <v>4255</v>
      </c>
      <c r="AG2667" s="72">
        <v>4180</v>
      </c>
      <c r="AH2667" s="72">
        <v>4190</v>
      </c>
      <c r="AI2667" s="72">
        <v>9800</v>
      </c>
      <c r="AJ2667" s="72">
        <v>4190</v>
      </c>
      <c r="AK2667" s="72">
        <v>4190</v>
      </c>
      <c r="AL2667" s="72">
        <v>4175</v>
      </c>
      <c r="AM2667" s="72">
        <v>4180</v>
      </c>
      <c r="AN2667" s="72">
        <v>2300</v>
      </c>
      <c r="AO2667" s="72">
        <v>4185</v>
      </c>
      <c r="AP2667" s="72">
        <v>4185</v>
      </c>
      <c r="AQ2667" s="72">
        <v>4160</v>
      </c>
      <c r="AR2667" s="72">
        <v>4165</v>
      </c>
      <c r="AS2667" s="72">
        <v>5100</v>
      </c>
      <c r="AT2667" s="72">
        <v>4165</v>
      </c>
      <c r="AU2667" s="72">
        <v>4165</v>
      </c>
      <c r="AV2667" s="72">
        <v>4130</v>
      </c>
      <c r="AW2667" s="72">
        <v>4130</v>
      </c>
      <c r="AX2667" s="72">
        <v>14300</v>
      </c>
      <c r="AY2667" s="72">
        <v>4125</v>
      </c>
      <c r="AZ2667" s="72">
        <v>4155</v>
      </c>
      <c r="BA2667" s="72">
        <v>4125</v>
      </c>
      <c r="BB2667" s="72">
        <v>4150</v>
      </c>
      <c r="BC2667" s="72">
        <v>4400</v>
      </c>
    </row>
    <row r="2668" spans="1:55" s="72" customFormat="1" ht="15">
      <c r="A2668" s="15" t="s">
        <v>18</v>
      </c>
      <c r="B2668" s="30">
        <v>2</v>
      </c>
      <c r="C2668" s="30">
        <v>5989</v>
      </c>
      <c r="D2668" s="10" t="s">
        <v>502</v>
      </c>
      <c r="E2668" s="15" t="s">
        <v>20</v>
      </c>
      <c r="F2668" s="15" t="s">
        <v>1376</v>
      </c>
      <c r="G2668" s="50">
        <v>1600</v>
      </c>
      <c r="H2668" s="50">
        <v>300</v>
      </c>
      <c r="I2668" s="58">
        <v>0.23080000000000001</v>
      </c>
      <c r="J2668" s="50">
        <v>268300</v>
      </c>
      <c r="K2668" s="50">
        <v>1600</v>
      </c>
      <c r="L2668" s="53">
        <v>1302</v>
      </c>
      <c r="M2668" s="63">
        <f t="shared" si="312"/>
        <v>0</v>
      </c>
      <c r="N2668" s="42" t="str">
        <f>IFERROR(VLOOKUP(C2668, マスタ!$E$2:$G$33, 3, TRUE), "")</f>
        <v>金属製品</v>
      </c>
      <c r="O2668" s="15" t="str">
        <f>IF(F2668 = "", "", TEXT( WORKDAY(TEXT(LEFT(F2668, FIND("(", F2668) - 1), "yyyy/mm/dd"), 1, マスタ!$A$2:$A$106), "yyyymmdd"))</f>
        <v>20171031</v>
      </c>
      <c r="P2668" s="16">
        <v>43039</v>
      </c>
      <c r="Q2668" s="56">
        <v>1640</v>
      </c>
      <c r="R2668" s="56">
        <v>1699</v>
      </c>
      <c r="S2668" s="56">
        <v>1578</v>
      </c>
      <c r="T2668" s="15" t="str">
        <f t="shared" si="313"/>
        <v>有</v>
      </c>
      <c r="U2668" s="15" t="str">
        <f t="shared" si="314"/>
        <v>有</v>
      </c>
      <c r="V2668" s="67">
        <f t="shared" si="315"/>
        <v>2.4999999999999911E-2</v>
      </c>
      <c r="W2668" s="17" t="s">
        <v>966</v>
      </c>
      <c r="X2668" s="46">
        <v>-16</v>
      </c>
      <c r="Y2668" s="71">
        <f t="shared" si="316"/>
        <v>-10</v>
      </c>
      <c r="Z2668" s="72">
        <v>1640</v>
      </c>
      <c r="AA2668" s="72">
        <v>1649</v>
      </c>
      <c r="AB2668" s="72">
        <v>1604</v>
      </c>
      <c r="AC2668" s="72">
        <v>1615</v>
      </c>
      <c r="AD2668" s="72">
        <v>235500</v>
      </c>
      <c r="AE2668" s="72">
        <v>1612</v>
      </c>
      <c r="AF2668" s="72">
        <v>1699</v>
      </c>
      <c r="AG2668" s="72">
        <v>1610</v>
      </c>
      <c r="AH2668" s="72">
        <v>1671</v>
      </c>
      <c r="AI2668" s="72">
        <v>131800</v>
      </c>
      <c r="AJ2668" s="72">
        <v>1676</v>
      </c>
      <c r="AK2668" s="72">
        <v>1690</v>
      </c>
      <c r="AL2668" s="72">
        <v>1620</v>
      </c>
      <c r="AM2668" s="72">
        <v>1624</v>
      </c>
      <c r="AN2668" s="72">
        <v>50900</v>
      </c>
      <c r="AO2668" s="72">
        <v>1619</v>
      </c>
      <c r="AP2668" s="72">
        <v>1631</v>
      </c>
      <c r="AQ2668" s="72">
        <v>1594</v>
      </c>
      <c r="AR2668" s="72">
        <v>1617</v>
      </c>
      <c r="AS2668" s="72">
        <v>48200</v>
      </c>
      <c r="AT2668" s="72">
        <v>1611</v>
      </c>
      <c r="AU2668" s="72">
        <v>1616</v>
      </c>
      <c r="AV2668" s="72">
        <v>1578</v>
      </c>
      <c r="AW2668" s="72">
        <v>1578</v>
      </c>
      <c r="AX2668" s="72">
        <v>42000</v>
      </c>
      <c r="AY2668" s="72">
        <v>1581</v>
      </c>
      <c r="AZ2668" s="72">
        <v>1607</v>
      </c>
      <c r="BA2668" s="72">
        <v>1581</v>
      </c>
      <c r="BB2668" s="72">
        <v>1600</v>
      </c>
      <c r="BC2668" s="72">
        <v>12500</v>
      </c>
    </row>
    <row r="2669" spans="1:55" s="72" customFormat="1" ht="15">
      <c r="A2669" s="15" t="s">
        <v>18</v>
      </c>
      <c r="B2669" s="30">
        <v>3</v>
      </c>
      <c r="C2669" s="30">
        <v>3173</v>
      </c>
      <c r="D2669" s="10" t="s">
        <v>821</v>
      </c>
      <c r="E2669" s="15" t="s">
        <v>20</v>
      </c>
      <c r="F2669" s="15" t="s">
        <v>1376</v>
      </c>
      <c r="G2669" s="50">
        <v>1251</v>
      </c>
      <c r="H2669" s="50">
        <v>182</v>
      </c>
      <c r="I2669" s="58">
        <v>0.17030000000000001</v>
      </c>
      <c r="J2669" s="50">
        <v>288800</v>
      </c>
      <c r="K2669" s="50">
        <v>1369</v>
      </c>
      <c r="L2669" s="53">
        <v>1110</v>
      </c>
      <c r="M2669" s="63">
        <f t="shared" si="312"/>
        <v>0.45559845559845558</v>
      </c>
      <c r="N2669" s="42" t="str">
        <f>IFERROR(VLOOKUP(C2669, マスタ!$E$2:$G$33, 3, TRUE), "")</f>
        <v>繊維製品</v>
      </c>
      <c r="O2669" s="15" t="str">
        <f>IF(F2669 = "", "", TEXT( WORKDAY(TEXT(LEFT(F2669, FIND("(", F2669) - 1), "yyyy/mm/dd"), 1, マスタ!$A$2:$A$106), "yyyymmdd"))</f>
        <v>20171031</v>
      </c>
      <c r="P2669" s="16">
        <v>43039</v>
      </c>
      <c r="Q2669" s="56">
        <v>1277</v>
      </c>
      <c r="R2669" s="56">
        <v>1280</v>
      </c>
      <c r="S2669" s="56">
        <v>1163</v>
      </c>
      <c r="T2669" s="15" t="str">
        <f t="shared" si="313"/>
        <v>無</v>
      </c>
      <c r="U2669" s="15" t="str">
        <f t="shared" si="314"/>
        <v>有</v>
      </c>
      <c r="V2669" s="67">
        <f t="shared" si="315"/>
        <v>2.0783373301358932E-2</v>
      </c>
      <c r="W2669" s="17" t="s">
        <v>966</v>
      </c>
      <c r="X2669" s="46">
        <v>-12</v>
      </c>
      <c r="Y2669" s="71">
        <f t="shared" si="316"/>
        <v>-9.592326139088728</v>
      </c>
      <c r="Z2669" s="72">
        <v>1277</v>
      </c>
      <c r="AA2669" s="72">
        <v>1280</v>
      </c>
      <c r="AB2669" s="72">
        <v>1251</v>
      </c>
      <c r="AC2669" s="72">
        <v>1258</v>
      </c>
      <c r="AD2669" s="72">
        <v>15800</v>
      </c>
      <c r="AE2669" s="72">
        <v>1251</v>
      </c>
      <c r="AF2669" s="72">
        <v>1251</v>
      </c>
      <c r="AG2669" s="72">
        <v>1230</v>
      </c>
      <c r="AH2669" s="72">
        <v>1236</v>
      </c>
      <c r="AI2669" s="72">
        <v>3600</v>
      </c>
      <c r="AJ2669" s="72">
        <v>1234</v>
      </c>
      <c r="AK2669" s="72">
        <v>1234</v>
      </c>
      <c r="AL2669" s="72">
        <v>1228</v>
      </c>
      <c r="AM2669" s="72">
        <v>1229</v>
      </c>
      <c r="AN2669" s="72">
        <v>1500</v>
      </c>
      <c r="AO2669" s="72">
        <v>1228</v>
      </c>
      <c r="AP2669" s="72">
        <v>1228</v>
      </c>
      <c r="AQ2669" s="72">
        <v>1163</v>
      </c>
      <c r="AR2669" s="72">
        <v>1176</v>
      </c>
      <c r="AS2669" s="72">
        <v>7200</v>
      </c>
      <c r="AT2669" s="72">
        <v>1191</v>
      </c>
      <c r="AU2669" s="72">
        <v>1204</v>
      </c>
      <c r="AV2669" s="72">
        <v>1191</v>
      </c>
      <c r="AW2669" s="72">
        <v>1203</v>
      </c>
      <c r="AX2669" s="72">
        <v>1200</v>
      </c>
      <c r="AY2669" s="72">
        <v>1201</v>
      </c>
      <c r="AZ2669" s="72">
        <v>1201</v>
      </c>
      <c r="BA2669" s="72">
        <v>1191</v>
      </c>
      <c r="BB2669" s="72">
        <v>1199</v>
      </c>
      <c r="BC2669" s="72">
        <v>800</v>
      </c>
    </row>
    <row r="2670" spans="1:55" s="72" customFormat="1" ht="15">
      <c r="A2670" s="15" t="s">
        <v>18</v>
      </c>
      <c r="B2670" s="30">
        <v>4</v>
      </c>
      <c r="C2670" s="30">
        <v>5358</v>
      </c>
      <c r="D2670" s="10" t="s">
        <v>1377</v>
      </c>
      <c r="E2670" s="15" t="s">
        <v>20</v>
      </c>
      <c r="F2670" s="15" t="s">
        <v>1376</v>
      </c>
      <c r="G2670" s="50">
        <v>1038</v>
      </c>
      <c r="H2670" s="50">
        <v>150</v>
      </c>
      <c r="I2670" s="58">
        <v>0.16889999999999999</v>
      </c>
      <c r="J2670" s="50">
        <v>116200</v>
      </c>
      <c r="K2670" s="50">
        <v>1038</v>
      </c>
      <c r="L2670" s="53">
        <v>1038</v>
      </c>
      <c r="M2670" s="63" t="str">
        <f t="shared" si="312"/>
        <v/>
      </c>
      <c r="N2670" s="42" t="str">
        <f>IFERROR(VLOOKUP(C2670, マスタ!$E$2:$G$33, 3, TRUE), "")</f>
        <v>窯業</v>
      </c>
      <c r="O2670" s="15" t="str">
        <f>IF(F2670 = "", "", TEXT( WORKDAY(TEXT(LEFT(F2670, FIND("(", F2670) - 1), "yyyy/mm/dd"), 1, マスタ!$A$2:$A$106), "yyyymmdd"))</f>
        <v>20171031</v>
      </c>
      <c r="P2670" s="16">
        <v>43039</v>
      </c>
      <c r="Q2670" s="56">
        <v>1132</v>
      </c>
      <c r="R2670" s="56">
        <v>1249</v>
      </c>
      <c r="S2670" s="56">
        <v>1040</v>
      </c>
      <c r="T2670" s="15" t="str">
        <f t="shared" si="313"/>
        <v>有</v>
      </c>
      <c r="U2670" s="15" t="str">
        <f t="shared" si="314"/>
        <v>有</v>
      </c>
      <c r="V2670" s="67">
        <f t="shared" si="315"/>
        <v>9.055876685934483E-2</v>
      </c>
      <c r="W2670" s="17" t="s">
        <v>966</v>
      </c>
      <c r="X2670" s="46">
        <v>-10</v>
      </c>
      <c r="Y2670" s="71">
        <f t="shared" si="316"/>
        <v>-9.6339113680154131</v>
      </c>
      <c r="AD2670" s="72">
        <v>0</v>
      </c>
      <c r="AE2670" s="72">
        <v>1132</v>
      </c>
      <c r="AF2670" s="72">
        <v>1140</v>
      </c>
      <c r="AG2670" s="72">
        <v>1119</v>
      </c>
      <c r="AH2670" s="72">
        <v>1124</v>
      </c>
      <c r="AI2670" s="72">
        <v>570900</v>
      </c>
      <c r="AJ2670" s="72">
        <v>1124</v>
      </c>
      <c r="AK2670" s="72">
        <v>1124</v>
      </c>
      <c r="AL2670" s="72">
        <v>1070</v>
      </c>
      <c r="AM2670" s="72">
        <v>1077</v>
      </c>
      <c r="AN2670" s="72">
        <v>401300</v>
      </c>
      <c r="AO2670" s="72">
        <v>1077</v>
      </c>
      <c r="AP2670" s="72">
        <v>1079</v>
      </c>
      <c r="AQ2670" s="72">
        <v>1060</v>
      </c>
      <c r="AR2670" s="72">
        <v>1066</v>
      </c>
      <c r="AS2670" s="72">
        <v>215500</v>
      </c>
      <c r="AT2670" s="72">
        <v>1065</v>
      </c>
      <c r="AU2670" s="72">
        <v>1088</v>
      </c>
      <c r="AV2670" s="72">
        <v>1064</v>
      </c>
      <c r="AW2670" s="72">
        <v>1071</v>
      </c>
      <c r="AX2670" s="72">
        <v>211000</v>
      </c>
      <c r="AY2670" s="72">
        <v>1073</v>
      </c>
      <c r="AZ2670" s="72">
        <v>1082</v>
      </c>
      <c r="BA2670" s="72">
        <v>1067</v>
      </c>
      <c r="BB2670" s="72">
        <v>1080</v>
      </c>
      <c r="BC2670" s="72">
        <v>69300</v>
      </c>
    </row>
    <row r="2671" spans="1:55" s="72" customFormat="1" ht="15">
      <c r="A2671" s="15" t="s">
        <v>18</v>
      </c>
      <c r="B2671" s="30">
        <v>8</v>
      </c>
      <c r="C2671" s="30">
        <v>9828</v>
      </c>
      <c r="D2671" s="10" t="s">
        <v>1207</v>
      </c>
      <c r="E2671" s="15" t="s">
        <v>20</v>
      </c>
      <c r="F2671" s="15" t="s">
        <v>1376</v>
      </c>
      <c r="G2671" s="50">
        <v>3185</v>
      </c>
      <c r="H2671" s="50">
        <v>411</v>
      </c>
      <c r="I2671" s="58">
        <v>0.1482</v>
      </c>
      <c r="J2671" s="50">
        <v>172000</v>
      </c>
      <c r="K2671" s="50">
        <v>3230</v>
      </c>
      <c r="L2671" s="53">
        <v>2994</v>
      </c>
      <c r="M2671" s="63">
        <f t="shared" si="312"/>
        <v>0.19067796610169491</v>
      </c>
      <c r="N2671" s="42" t="str">
        <f>IFERROR(VLOOKUP(C2671, マスタ!$E$2:$G$33, 3, TRUE), "")</f>
        <v>サービス</v>
      </c>
      <c r="O2671" s="15" t="str">
        <f>IF(F2671 = "", "", TEXT( WORKDAY(TEXT(LEFT(F2671, FIND("(", F2671) - 1), "yyyy/mm/dd"), 1, マスタ!$A$2:$A$106), "yyyymmdd"))</f>
        <v>20171031</v>
      </c>
      <c r="P2671" s="16">
        <v>43039</v>
      </c>
      <c r="Q2671" s="56">
        <v>3195</v>
      </c>
      <c r="R2671" s="56">
        <v>3200</v>
      </c>
      <c r="S2671" s="56">
        <v>3065</v>
      </c>
      <c r="T2671" s="15" t="str">
        <f t="shared" si="313"/>
        <v>無</v>
      </c>
      <c r="U2671" s="15" t="str">
        <f t="shared" si="314"/>
        <v>有</v>
      </c>
      <c r="V2671" s="67">
        <f t="shared" si="315"/>
        <v>3.1397174254317317E-3</v>
      </c>
      <c r="W2671" s="17" t="s">
        <v>966</v>
      </c>
      <c r="X2671" s="46">
        <v>-31</v>
      </c>
      <c r="Y2671" s="71">
        <f t="shared" si="316"/>
        <v>-9.7331240188383052</v>
      </c>
      <c r="Z2671" s="72">
        <v>3195</v>
      </c>
      <c r="AA2671" s="72">
        <v>3200</v>
      </c>
      <c r="AB2671" s="72">
        <v>3155</v>
      </c>
      <c r="AC2671" s="72">
        <v>3155</v>
      </c>
      <c r="AD2671" s="72">
        <v>13300</v>
      </c>
      <c r="AE2671" s="72">
        <v>3150</v>
      </c>
      <c r="AF2671" s="72">
        <v>3150</v>
      </c>
      <c r="AG2671" s="72">
        <v>3095</v>
      </c>
      <c r="AH2671" s="72">
        <v>3095</v>
      </c>
      <c r="AI2671" s="72">
        <v>2400</v>
      </c>
      <c r="AJ2671" s="72">
        <v>3090</v>
      </c>
      <c r="AK2671" s="72">
        <v>3090</v>
      </c>
      <c r="AL2671" s="72">
        <v>3065</v>
      </c>
      <c r="AM2671" s="72">
        <v>3065</v>
      </c>
      <c r="AN2671" s="72">
        <v>1700</v>
      </c>
      <c r="AO2671" s="72">
        <v>3065</v>
      </c>
      <c r="AP2671" s="72">
        <v>3100</v>
      </c>
      <c r="AQ2671" s="72">
        <v>3065</v>
      </c>
      <c r="AR2671" s="72">
        <v>3080</v>
      </c>
      <c r="AS2671" s="72">
        <v>2100</v>
      </c>
      <c r="AT2671" s="72">
        <v>3080</v>
      </c>
      <c r="AU2671" s="72">
        <v>3080</v>
      </c>
      <c r="AV2671" s="72">
        <v>3080</v>
      </c>
      <c r="AW2671" s="72">
        <v>3080</v>
      </c>
      <c r="AX2671" s="72">
        <v>300</v>
      </c>
      <c r="AY2671" s="72">
        <v>3095</v>
      </c>
      <c r="AZ2671" s="72">
        <v>3130</v>
      </c>
      <c r="BA2671" s="72">
        <v>3095</v>
      </c>
      <c r="BB2671" s="72">
        <v>3130</v>
      </c>
      <c r="BC2671" s="72">
        <v>900</v>
      </c>
    </row>
    <row r="2672" spans="1:55" s="72" customFormat="1" ht="27">
      <c r="A2672" s="15" t="s">
        <v>18</v>
      </c>
      <c r="B2672" s="30">
        <v>9</v>
      </c>
      <c r="C2672" s="30">
        <v>7554</v>
      </c>
      <c r="D2672" s="10" t="s">
        <v>1366</v>
      </c>
      <c r="E2672" s="15" t="s">
        <v>20</v>
      </c>
      <c r="F2672" s="15" t="s">
        <v>1376</v>
      </c>
      <c r="G2672" s="50">
        <v>2326</v>
      </c>
      <c r="H2672" s="50">
        <v>269</v>
      </c>
      <c r="I2672" s="58">
        <v>0.1308</v>
      </c>
      <c r="J2672" s="50">
        <v>5773900</v>
      </c>
      <c r="K2672" s="50">
        <v>2557</v>
      </c>
      <c r="L2672" s="53">
        <v>2204</v>
      </c>
      <c r="M2672" s="63">
        <f t="shared" si="312"/>
        <v>0.65439093484419264</v>
      </c>
      <c r="N2672" s="42" t="str">
        <f>IFERROR(VLOOKUP(C2672, マスタ!$E$2:$G$33, 3, TRUE), "")</f>
        <v>75</v>
      </c>
      <c r="O2672" s="15" t="str">
        <f>IF(F2672 = "", "", TEXT( WORKDAY(TEXT(LEFT(F2672, FIND("(", F2672) - 1), "yyyy/mm/dd"), 1, マスタ!$A$2:$A$106), "yyyymmdd"))</f>
        <v>20171031</v>
      </c>
      <c r="P2672" s="16">
        <v>43039</v>
      </c>
      <c r="Q2672" s="56">
        <v>2244</v>
      </c>
      <c r="R2672" s="56">
        <v>2314</v>
      </c>
      <c r="S2672" s="56">
        <v>2181</v>
      </c>
      <c r="T2672" s="15" t="str">
        <f t="shared" si="313"/>
        <v>有</v>
      </c>
      <c r="U2672" s="15" t="str">
        <f t="shared" si="314"/>
        <v>有</v>
      </c>
      <c r="V2672" s="67">
        <f t="shared" si="315"/>
        <v>-3.5253654342218388E-2</v>
      </c>
      <c r="W2672" s="17" t="s">
        <v>966</v>
      </c>
      <c r="X2672" s="46">
        <v>-23</v>
      </c>
      <c r="Y2672" s="71">
        <f t="shared" si="316"/>
        <v>-9.8882201203783318</v>
      </c>
      <c r="Z2672" s="72">
        <v>2244</v>
      </c>
      <c r="AA2672" s="72">
        <v>2250</v>
      </c>
      <c r="AB2672" s="72">
        <v>2228</v>
      </c>
      <c r="AC2672" s="72">
        <v>2230</v>
      </c>
      <c r="AD2672" s="72">
        <v>151200</v>
      </c>
      <c r="AE2672" s="72">
        <v>2230</v>
      </c>
      <c r="AF2672" s="72">
        <v>2259</v>
      </c>
      <c r="AG2672" s="72">
        <v>2222</v>
      </c>
      <c r="AH2672" s="72">
        <v>2223</v>
      </c>
      <c r="AI2672" s="72">
        <v>72300</v>
      </c>
      <c r="AJ2672" s="72">
        <v>2222</v>
      </c>
      <c r="AK2672" s="72">
        <v>2226</v>
      </c>
      <c r="AL2672" s="72">
        <v>2181</v>
      </c>
      <c r="AM2672" s="72">
        <v>2186</v>
      </c>
      <c r="AN2672" s="72">
        <v>123500</v>
      </c>
      <c r="AO2672" s="72">
        <v>2185</v>
      </c>
      <c r="AP2672" s="72">
        <v>2225</v>
      </c>
      <c r="AQ2672" s="72">
        <v>2184</v>
      </c>
      <c r="AR2672" s="72">
        <v>2210</v>
      </c>
      <c r="AS2672" s="72">
        <v>47900</v>
      </c>
      <c r="AT2672" s="72">
        <v>2213</v>
      </c>
      <c r="AU2672" s="72">
        <v>2247</v>
      </c>
      <c r="AV2672" s="72">
        <v>2210</v>
      </c>
      <c r="AW2672" s="72">
        <v>2247</v>
      </c>
      <c r="AX2672" s="72">
        <v>36000</v>
      </c>
      <c r="AY2672" s="72">
        <v>2247</v>
      </c>
      <c r="AZ2672" s="72">
        <v>2294</v>
      </c>
      <c r="BA2672" s="72">
        <v>2232</v>
      </c>
      <c r="BB2672" s="72">
        <v>2269</v>
      </c>
      <c r="BC2672" s="72">
        <v>77000</v>
      </c>
    </row>
    <row r="2673" spans="1:55" s="72" customFormat="1" ht="15">
      <c r="A2673" s="15" t="s">
        <v>18</v>
      </c>
      <c r="B2673" s="30">
        <v>10</v>
      </c>
      <c r="C2673" s="30">
        <v>5727</v>
      </c>
      <c r="D2673" s="10" t="s">
        <v>1378</v>
      </c>
      <c r="E2673" s="15" t="s">
        <v>20</v>
      </c>
      <c r="F2673" s="15" t="s">
        <v>1376</v>
      </c>
      <c r="G2673" s="50">
        <v>1027</v>
      </c>
      <c r="H2673" s="50">
        <v>118</v>
      </c>
      <c r="I2673" s="58">
        <v>0.1298</v>
      </c>
      <c r="J2673" s="50">
        <v>3060200</v>
      </c>
      <c r="K2673" s="50">
        <v>1044</v>
      </c>
      <c r="L2673" s="53">
        <v>975</v>
      </c>
      <c r="M2673" s="63">
        <f t="shared" si="312"/>
        <v>0.24637681159420291</v>
      </c>
      <c r="N2673" s="42" t="str">
        <f>IFERROR(VLOOKUP(C2673, マスタ!$E$2:$G$33, 3, TRUE), "")</f>
        <v>非鉄金属</v>
      </c>
      <c r="O2673" s="15" t="str">
        <f>IF(F2673 = "", "", TEXT( WORKDAY(TEXT(LEFT(F2673, FIND("(", F2673) - 1), "yyyy/mm/dd"), 1, マスタ!$A$2:$A$106), "yyyymmdd"))</f>
        <v>20171031</v>
      </c>
      <c r="P2673" s="16">
        <v>43039</v>
      </c>
      <c r="Q2673" s="56">
        <v>1021</v>
      </c>
      <c r="R2673" s="56">
        <v>1030</v>
      </c>
      <c r="S2673" s="56">
        <v>1004</v>
      </c>
      <c r="T2673" s="15" t="str">
        <f t="shared" si="313"/>
        <v>無</v>
      </c>
      <c r="U2673" s="15" t="str">
        <f t="shared" si="314"/>
        <v>有</v>
      </c>
      <c r="V2673" s="67">
        <f t="shared" si="315"/>
        <v>-5.8422590068160085E-3</v>
      </c>
      <c r="W2673" s="17" t="s">
        <v>966</v>
      </c>
      <c r="X2673" s="46">
        <v>-10</v>
      </c>
      <c r="Y2673" s="71">
        <f t="shared" si="316"/>
        <v>-9.7370983446932815</v>
      </c>
      <c r="Z2673" s="72">
        <v>1021</v>
      </c>
      <c r="AA2673" s="72">
        <v>1024</v>
      </c>
      <c r="AB2673" s="72">
        <v>1016</v>
      </c>
      <c r="AC2673" s="72">
        <v>1020</v>
      </c>
      <c r="AD2673" s="72">
        <v>116300</v>
      </c>
      <c r="AE2673" s="72">
        <v>1020</v>
      </c>
      <c r="AF2673" s="72">
        <v>1020</v>
      </c>
      <c r="AG2673" s="72">
        <v>1005</v>
      </c>
      <c r="AH2673" s="72">
        <v>1011</v>
      </c>
      <c r="AI2673" s="72">
        <v>67700</v>
      </c>
      <c r="AJ2673" s="72">
        <v>1010</v>
      </c>
      <c r="AK2673" s="72">
        <v>1018</v>
      </c>
      <c r="AL2673" s="72">
        <v>1010</v>
      </c>
      <c r="AM2673" s="72">
        <v>1012</v>
      </c>
      <c r="AN2673" s="72">
        <v>34800</v>
      </c>
      <c r="AO2673" s="72">
        <v>1014</v>
      </c>
      <c r="AP2673" s="72">
        <v>1023</v>
      </c>
      <c r="AQ2673" s="72">
        <v>1012</v>
      </c>
      <c r="AR2673" s="72">
        <v>1023</v>
      </c>
      <c r="AS2673" s="72">
        <v>40100</v>
      </c>
      <c r="AT2673" s="72">
        <v>1023</v>
      </c>
      <c r="AU2673" s="72">
        <v>1027</v>
      </c>
      <c r="AV2673" s="72">
        <v>1020</v>
      </c>
      <c r="AW2673" s="72">
        <v>1027</v>
      </c>
      <c r="AX2673" s="72">
        <v>47100</v>
      </c>
      <c r="AY2673" s="72">
        <v>1027</v>
      </c>
      <c r="AZ2673" s="72">
        <v>1029</v>
      </c>
      <c r="BA2673" s="72">
        <v>1025</v>
      </c>
      <c r="BB2673" s="72">
        <v>1028</v>
      </c>
      <c r="BC2673" s="72">
        <v>38200</v>
      </c>
    </row>
    <row r="2674" spans="1:55" s="72" customFormat="1" ht="15">
      <c r="A2674" s="15" t="s">
        <v>18</v>
      </c>
      <c r="B2674" s="30">
        <v>11</v>
      </c>
      <c r="C2674" s="30">
        <v>4722</v>
      </c>
      <c r="D2674" s="10" t="s">
        <v>1196</v>
      </c>
      <c r="E2674" s="15" t="s">
        <v>20</v>
      </c>
      <c r="F2674" s="15" t="s">
        <v>1376</v>
      </c>
      <c r="G2674" s="50">
        <v>1151</v>
      </c>
      <c r="H2674" s="50">
        <v>112</v>
      </c>
      <c r="I2674" s="58">
        <v>0.10780000000000001</v>
      </c>
      <c r="J2674" s="50">
        <v>456900</v>
      </c>
      <c r="K2674" s="50">
        <v>1185</v>
      </c>
      <c r="L2674" s="53">
        <v>1096</v>
      </c>
      <c r="M2674" s="63">
        <f t="shared" si="312"/>
        <v>0.38202247191011235</v>
      </c>
      <c r="N2674" s="42" t="str">
        <f>IFERROR(VLOOKUP(C2674, マスタ!$E$2:$G$33, 3, TRUE), "")</f>
        <v>化学・医薬品</v>
      </c>
      <c r="O2674" s="15" t="str">
        <f>IF(F2674 = "", "", TEXT( WORKDAY(TEXT(LEFT(F2674, FIND("(", F2674) - 1), "yyyy/mm/dd"), 1, マスタ!$A$2:$A$106), "yyyymmdd"))</f>
        <v>20171031</v>
      </c>
      <c r="P2674" s="16">
        <v>43039</v>
      </c>
      <c r="Q2674" s="56">
        <v>1152</v>
      </c>
      <c r="R2674" s="56">
        <v>1166</v>
      </c>
      <c r="S2674" s="56">
        <v>1140</v>
      </c>
      <c r="T2674" s="15" t="str">
        <f t="shared" si="313"/>
        <v>有</v>
      </c>
      <c r="U2674" s="15" t="str">
        <f t="shared" si="314"/>
        <v>有</v>
      </c>
      <c r="V2674" s="67">
        <f t="shared" si="315"/>
        <v>8.6880973066905121E-4</v>
      </c>
      <c r="W2674" s="17" t="s">
        <v>966</v>
      </c>
      <c r="X2674" s="46">
        <v>-11</v>
      </c>
      <c r="Y2674" s="71">
        <f t="shared" si="316"/>
        <v>-9.556907037358819</v>
      </c>
      <c r="Z2674" s="72">
        <v>1152</v>
      </c>
      <c r="AA2674" s="72">
        <v>1152</v>
      </c>
      <c r="AB2674" s="72">
        <v>1140</v>
      </c>
      <c r="AC2674" s="72">
        <v>1148</v>
      </c>
      <c r="AD2674" s="72">
        <v>14800</v>
      </c>
      <c r="AE2674" s="72">
        <v>1148</v>
      </c>
      <c r="AF2674" s="72">
        <v>1148</v>
      </c>
      <c r="AG2674" s="72">
        <v>1143</v>
      </c>
      <c r="AH2674" s="72">
        <v>1148</v>
      </c>
      <c r="AI2674" s="72">
        <v>4600</v>
      </c>
      <c r="AJ2674" s="72">
        <v>1147</v>
      </c>
      <c r="AK2674" s="72">
        <v>1147</v>
      </c>
      <c r="AL2674" s="72">
        <v>1145</v>
      </c>
      <c r="AM2674" s="72">
        <v>1145</v>
      </c>
      <c r="AN2674" s="72">
        <v>200</v>
      </c>
      <c r="AO2674" s="72">
        <v>1147</v>
      </c>
      <c r="AP2674" s="72">
        <v>1152</v>
      </c>
      <c r="AQ2674" s="72">
        <v>1147</v>
      </c>
      <c r="AR2674" s="72">
        <v>1149</v>
      </c>
      <c r="AS2674" s="72">
        <v>5100</v>
      </c>
      <c r="AT2674" s="72">
        <v>1149</v>
      </c>
      <c r="AU2674" s="72">
        <v>1149</v>
      </c>
      <c r="AV2674" s="72">
        <v>1149</v>
      </c>
      <c r="AW2674" s="72">
        <v>1149</v>
      </c>
      <c r="AX2674" s="72">
        <v>300</v>
      </c>
      <c r="AY2674" s="72">
        <v>1149</v>
      </c>
      <c r="AZ2674" s="72">
        <v>1153</v>
      </c>
      <c r="BA2674" s="72">
        <v>1149</v>
      </c>
      <c r="BB2674" s="72">
        <v>1152</v>
      </c>
      <c r="BC2674" s="72">
        <v>3200</v>
      </c>
    </row>
    <row r="2675" spans="1:55" s="72" customFormat="1" ht="15">
      <c r="A2675" s="15" t="s">
        <v>18</v>
      </c>
      <c r="B2675" s="30">
        <v>12</v>
      </c>
      <c r="C2675" s="30">
        <v>9474</v>
      </c>
      <c r="D2675" s="10" t="s">
        <v>317</v>
      </c>
      <c r="E2675" s="15" t="s">
        <v>20</v>
      </c>
      <c r="F2675" s="15" t="s">
        <v>1376</v>
      </c>
      <c r="G2675" s="50">
        <v>3705</v>
      </c>
      <c r="H2675" s="50">
        <v>350</v>
      </c>
      <c r="I2675" s="58">
        <v>0.1043</v>
      </c>
      <c r="J2675" s="50">
        <v>816500</v>
      </c>
      <c r="K2675" s="50">
        <v>3775</v>
      </c>
      <c r="L2675" s="53">
        <v>3370</v>
      </c>
      <c r="M2675" s="63">
        <f t="shared" si="312"/>
        <v>0.1728395061728395</v>
      </c>
      <c r="N2675" s="42" t="str">
        <f>IFERROR(VLOOKUP(C2675, マスタ!$E$2:$G$33, 3, TRUE), "")</f>
        <v>情報通信</v>
      </c>
      <c r="O2675" s="15" t="str">
        <f>IF(F2675 = "", "", TEXT( WORKDAY(TEXT(LEFT(F2675, FIND("(", F2675) - 1), "yyyy/mm/dd"), 1, マスタ!$A$2:$A$106), "yyyymmdd"))</f>
        <v>20171031</v>
      </c>
      <c r="P2675" s="16">
        <v>43039</v>
      </c>
      <c r="Q2675" s="56">
        <v>3710</v>
      </c>
      <c r="R2675" s="56">
        <v>3710</v>
      </c>
      <c r="S2675" s="56">
        <v>3580</v>
      </c>
      <c r="T2675" s="15" t="str">
        <f t="shared" si="313"/>
        <v>無</v>
      </c>
      <c r="U2675" s="15" t="str">
        <f t="shared" si="314"/>
        <v>有</v>
      </c>
      <c r="V2675" s="67">
        <f t="shared" si="315"/>
        <v>1.3495276653170407E-3</v>
      </c>
      <c r="W2675" s="17" t="s">
        <v>966</v>
      </c>
      <c r="X2675" s="46">
        <v>-37</v>
      </c>
      <c r="Y2675" s="71">
        <f t="shared" si="316"/>
        <v>-9.9865047233468296</v>
      </c>
      <c r="Z2675" s="72">
        <v>3710</v>
      </c>
      <c r="AA2675" s="72">
        <v>3710</v>
      </c>
      <c r="AB2675" s="72">
        <v>3645</v>
      </c>
      <c r="AC2675" s="72">
        <v>3660</v>
      </c>
      <c r="AD2675" s="72">
        <v>36200</v>
      </c>
      <c r="AE2675" s="72">
        <v>3655</v>
      </c>
      <c r="AF2675" s="72">
        <v>3670</v>
      </c>
      <c r="AG2675" s="72">
        <v>3640</v>
      </c>
      <c r="AH2675" s="72">
        <v>3665</v>
      </c>
      <c r="AI2675" s="72">
        <v>9900</v>
      </c>
      <c r="AJ2675" s="72">
        <v>3660</v>
      </c>
      <c r="AK2675" s="72">
        <v>3680</v>
      </c>
      <c r="AL2675" s="72">
        <v>3650</v>
      </c>
      <c r="AM2675" s="72">
        <v>3655</v>
      </c>
      <c r="AN2675" s="72">
        <v>9200</v>
      </c>
      <c r="AO2675" s="72">
        <v>3660</v>
      </c>
      <c r="AP2675" s="72">
        <v>3660</v>
      </c>
      <c r="AQ2675" s="72">
        <v>3660</v>
      </c>
      <c r="AR2675" s="72">
        <v>3660</v>
      </c>
      <c r="AS2675" s="72">
        <v>2100</v>
      </c>
      <c r="AT2675" s="72">
        <v>3660</v>
      </c>
      <c r="AU2675" s="72">
        <v>3660</v>
      </c>
      <c r="AV2675" s="72">
        <v>3620</v>
      </c>
      <c r="AW2675" s="72">
        <v>3630</v>
      </c>
      <c r="AX2675" s="72">
        <v>12600</v>
      </c>
      <c r="AY2675" s="72">
        <v>3635</v>
      </c>
      <c r="AZ2675" s="72">
        <v>3635</v>
      </c>
      <c r="BA2675" s="72">
        <v>3620</v>
      </c>
      <c r="BB2675" s="72">
        <v>3625</v>
      </c>
      <c r="BC2675" s="72">
        <v>2800</v>
      </c>
    </row>
    <row r="2676" spans="1:55" s="72" customFormat="1" ht="15">
      <c r="A2676" s="15" t="s">
        <v>18</v>
      </c>
      <c r="B2676" s="30">
        <v>13</v>
      </c>
      <c r="C2676" s="30">
        <v>3648</v>
      </c>
      <c r="D2676" s="10" t="s">
        <v>1127</v>
      </c>
      <c r="E2676" s="15" t="s">
        <v>20</v>
      </c>
      <c r="F2676" s="15" t="s">
        <v>1376</v>
      </c>
      <c r="G2676" s="50">
        <v>1059</v>
      </c>
      <c r="H2676" s="50">
        <v>96</v>
      </c>
      <c r="I2676" s="58">
        <v>9.9699999999999997E-2</v>
      </c>
      <c r="J2676" s="50">
        <v>129100</v>
      </c>
      <c r="K2676" s="50">
        <v>1059</v>
      </c>
      <c r="L2676" s="53">
        <v>962</v>
      </c>
      <c r="M2676" s="63">
        <f t="shared" si="312"/>
        <v>0</v>
      </c>
      <c r="N2676" s="42" t="str">
        <f>IFERROR(VLOOKUP(C2676, マスタ!$E$2:$G$33, 3, TRUE), "")</f>
        <v>36</v>
      </c>
      <c r="O2676" s="15" t="str">
        <f>IF(F2676 = "", "", TEXT( WORKDAY(TEXT(LEFT(F2676, FIND("(", F2676) - 1), "yyyy/mm/dd"), 1, マスタ!$A$2:$A$106), "yyyymmdd"))</f>
        <v>20171031</v>
      </c>
      <c r="P2676" s="16">
        <v>43039</v>
      </c>
      <c r="Q2676" s="56">
        <v>1000</v>
      </c>
      <c r="R2676" s="56">
        <v>1025</v>
      </c>
      <c r="S2676" s="56">
        <v>992</v>
      </c>
      <c r="T2676" s="15" t="str">
        <f t="shared" si="313"/>
        <v>有</v>
      </c>
      <c r="U2676" s="15" t="str">
        <f t="shared" si="314"/>
        <v>無</v>
      </c>
      <c r="V2676" s="67">
        <f t="shared" si="315"/>
        <v>-5.5712936732766782E-2</v>
      </c>
      <c r="W2676" s="17" t="s">
        <v>967</v>
      </c>
      <c r="X2676" s="46">
        <v>10</v>
      </c>
      <c r="Y2676" s="71">
        <f t="shared" si="316"/>
        <v>9.4428706326723315</v>
      </c>
      <c r="Z2676" s="72">
        <v>1000</v>
      </c>
      <c r="AA2676" s="72">
        <v>1009</v>
      </c>
      <c r="AB2676" s="72">
        <v>1000</v>
      </c>
      <c r="AC2676" s="72">
        <v>1009</v>
      </c>
      <c r="AD2676" s="72">
        <v>10500</v>
      </c>
      <c r="AE2676" s="72">
        <v>1008</v>
      </c>
      <c r="AF2676" s="72">
        <v>1008</v>
      </c>
      <c r="AG2676" s="72">
        <v>994</v>
      </c>
      <c r="AH2676" s="72">
        <v>994</v>
      </c>
      <c r="AI2676" s="72">
        <v>3300</v>
      </c>
      <c r="AJ2676" s="72">
        <v>994</v>
      </c>
      <c r="AK2676" s="72">
        <v>998</v>
      </c>
      <c r="AL2676" s="72">
        <v>992</v>
      </c>
      <c r="AM2676" s="72">
        <v>995</v>
      </c>
      <c r="AN2676" s="72">
        <v>2400</v>
      </c>
      <c r="AO2676" s="72">
        <v>995</v>
      </c>
      <c r="AP2676" s="72">
        <v>999</v>
      </c>
      <c r="AQ2676" s="72">
        <v>993</v>
      </c>
      <c r="AR2676" s="72">
        <v>999</v>
      </c>
      <c r="AS2676" s="72">
        <v>1400</v>
      </c>
      <c r="AT2676" s="72">
        <v>999</v>
      </c>
      <c r="AU2676" s="72">
        <v>1013</v>
      </c>
      <c r="AV2676" s="72">
        <v>999</v>
      </c>
      <c r="AW2676" s="72">
        <v>1010</v>
      </c>
      <c r="AX2676" s="72">
        <v>3000</v>
      </c>
      <c r="AY2676" s="72">
        <v>1008</v>
      </c>
      <c r="AZ2676" s="72">
        <v>1015</v>
      </c>
      <c r="BA2676" s="72">
        <v>1008</v>
      </c>
      <c r="BB2676" s="72">
        <v>1015</v>
      </c>
      <c r="BC2676" s="72">
        <v>800</v>
      </c>
    </row>
    <row r="2677" spans="1:55" s="72" customFormat="1" ht="15">
      <c r="A2677" s="15" t="s">
        <v>18</v>
      </c>
      <c r="B2677" s="30">
        <v>14</v>
      </c>
      <c r="C2677" s="30">
        <v>1959</v>
      </c>
      <c r="D2677" s="10" t="s">
        <v>108</v>
      </c>
      <c r="E2677" s="15" t="s">
        <v>20</v>
      </c>
      <c r="F2677" s="15" t="s">
        <v>1376</v>
      </c>
      <c r="G2677" s="50">
        <v>5020</v>
      </c>
      <c r="H2677" s="50">
        <v>440</v>
      </c>
      <c r="I2677" s="58">
        <v>9.6100000000000005E-2</v>
      </c>
      <c r="J2677" s="50">
        <v>822400</v>
      </c>
      <c r="K2677" s="50">
        <v>5080</v>
      </c>
      <c r="L2677" s="53">
        <v>4845</v>
      </c>
      <c r="M2677" s="63">
        <f t="shared" si="312"/>
        <v>0.25531914893617019</v>
      </c>
      <c r="N2677" s="42" t="str">
        <f>IFERROR(VLOOKUP(C2677, マスタ!$E$2:$G$33, 3, TRUE), "")</f>
        <v>建設</v>
      </c>
      <c r="O2677" s="15" t="str">
        <f>IF(F2677 = "", "", TEXT( WORKDAY(TEXT(LEFT(F2677, FIND("(", F2677) - 1), "yyyy/mm/dd"), 1, マスタ!$A$2:$A$106), "yyyymmdd"))</f>
        <v>20171031</v>
      </c>
      <c r="P2677" s="16">
        <v>43039</v>
      </c>
      <c r="Q2677" s="56">
        <v>5050</v>
      </c>
      <c r="R2677" s="56">
        <v>5060</v>
      </c>
      <c r="S2677" s="56">
        <v>4980</v>
      </c>
      <c r="T2677" s="15" t="str">
        <f t="shared" si="313"/>
        <v>無</v>
      </c>
      <c r="U2677" s="15" t="str">
        <f t="shared" si="314"/>
        <v>有</v>
      </c>
      <c r="V2677" s="67">
        <f t="shared" si="315"/>
        <v>5.9760956175298752E-3</v>
      </c>
      <c r="W2677" s="17" t="s">
        <v>969</v>
      </c>
      <c r="X2677" s="46">
        <v>-10</v>
      </c>
      <c r="Y2677" s="71">
        <f t="shared" si="316"/>
        <v>-1.9920318725099602</v>
      </c>
      <c r="Z2677" s="72">
        <v>5050</v>
      </c>
      <c r="AA2677" s="72">
        <v>5060</v>
      </c>
      <c r="AB2677" s="72">
        <v>5020</v>
      </c>
      <c r="AC2677" s="72">
        <v>5040</v>
      </c>
      <c r="AD2677" s="72">
        <v>35500</v>
      </c>
      <c r="AE2677" s="72">
        <v>5050</v>
      </c>
      <c r="AF2677" s="72">
        <v>5050</v>
      </c>
      <c r="AG2677" s="72">
        <v>5030</v>
      </c>
      <c r="AH2677" s="72">
        <v>5030</v>
      </c>
      <c r="AI2677" s="72">
        <v>4200</v>
      </c>
      <c r="AJ2677" s="72">
        <v>5020</v>
      </c>
      <c r="AK2677" s="72">
        <v>5030</v>
      </c>
      <c r="AL2677" s="72">
        <v>5020</v>
      </c>
      <c r="AM2677" s="72">
        <v>5020</v>
      </c>
      <c r="AN2677" s="72">
        <v>1600</v>
      </c>
      <c r="AO2677" s="72">
        <v>5030</v>
      </c>
      <c r="AP2677" s="72">
        <v>5040</v>
      </c>
      <c r="AQ2677" s="72">
        <v>5030</v>
      </c>
      <c r="AR2677" s="72">
        <v>5030</v>
      </c>
      <c r="AS2677" s="72">
        <v>1300</v>
      </c>
      <c r="AT2677" s="72">
        <v>5040</v>
      </c>
      <c r="AU2677" s="72">
        <v>5050</v>
      </c>
      <c r="AV2677" s="72">
        <v>5040</v>
      </c>
      <c r="AW2677" s="72">
        <v>5040</v>
      </c>
      <c r="AX2677" s="72">
        <v>2500</v>
      </c>
      <c r="AY2677" s="72">
        <v>5040</v>
      </c>
      <c r="AZ2677" s="72">
        <v>5050</v>
      </c>
      <c r="BA2677" s="72">
        <v>5040</v>
      </c>
      <c r="BB2677" s="72">
        <v>5040</v>
      </c>
      <c r="BC2677" s="72">
        <v>1000</v>
      </c>
    </row>
    <row r="2678" spans="1:55" s="72" customFormat="1" ht="27">
      <c r="A2678" s="15" t="s">
        <v>18</v>
      </c>
      <c r="B2678" s="30">
        <v>15</v>
      </c>
      <c r="C2678" s="30">
        <v>2681</v>
      </c>
      <c r="D2678" s="10" t="s">
        <v>448</v>
      </c>
      <c r="E2678" s="15" t="s">
        <v>20</v>
      </c>
      <c r="F2678" s="15" t="s">
        <v>1376</v>
      </c>
      <c r="G2678" s="50">
        <v>1865</v>
      </c>
      <c r="H2678" s="50">
        <v>163</v>
      </c>
      <c r="I2678" s="58">
        <v>9.5799999999999996E-2</v>
      </c>
      <c r="J2678" s="50">
        <v>2046400</v>
      </c>
      <c r="K2678" s="50">
        <v>1978</v>
      </c>
      <c r="L2678" s="53">
        <v>1823</v>
      </c>
      <c r="M2678" s="63">
        <f t="shared" ref="M2678:M2729" si="317">IFERROR((K2678-G2678) / (K2678-L2678), "")</f>
        <v>0.7290322580645161</v>
      </c>
      <c r="N2678" s="42" t="str">
        <f>IFERROR(VLOOKUP(C2678, マスタ!$E$2:$G$33, 3, TRUE), "")</f>
        <v>食品</v>
      </c>
      <c r="O2678" s="15" t="str">
        <f>IF(F2678 = "", "", TEXT( WORKDAY(TEXT(LEFT(F2678, FIND("(", F2678) - 1), "yyyy/mm/dd"), 1, マスタ!$A$2:$A$106), "yyyymmdd"))</f>
        <v>20171031</v>
      </c>
      <c r="P2678" s="16">
        <v>43039</v>
      </c>
      <c r="Q2678" s="56">
        <v>1837</v>
      </c>
      <c r="R2678" s="56">
        <v>1874</v>
      </c>
      <c r="S2678" s="56">
        <v>1820</v>
      </c>
      <c r="T2678" s="15" t="str">
        <f t="shared" ref="T2678:T2729" si="318">IF(Q2678="", "", IF(R2678-Q2678&gt;=ROUNDDOWN(G2678/100, 0), "有", "無"))</f>
        <v>有</v>
      </c>
      <c r="U2678" s="15" t="str">
        <f t="shared" ref="U2678:U2729" si="319">IF(Q2678="", "", IF(Q2678-S2678&gt;=ROUNDDOWN(G2678/100, 0), "有", "無"))</f>
        <v>無</v>
      </c>
      <c r="V2678" s="67">
        <f t="shared" ref="V2678:V2729" si="320">IF(Q2678="", "", Q2678/G2678-1)</f>
        <v>-1.501340482573732E-2</v>
      </c>
      <c r="W2678" s="17" t="s">
        <v>967</v>
      </c>
      <c r="X2678" s="46">
        <v>12</v>
      </c>
      <c r="Y2678" s="71">
        <f t="shared" ref="Y2678:Y2729" si="321">IFERROR(X2678/G2678*1000,"")</f>
        <v>6.4343163538873993</v>
      </c>
      <c r="Z2678" s="72">
        <v>1837</v>
      </c>
      <c r="AA2678" s="72">
        <v>1840</v>
      </c>
      <c r="AB2678" s="72">
        <v>1820</v>
      </c>
      <c r="AC2678" s="72">
        <v>1825</v>
      </c>
      <c r="AD2678" s="72">
        <v>55300</v>
      </c>
      <c r="AE2678" s="72">
        <v>1825</v>
      </c>
      <c r="AF2678" s="72">
        <v>1846</v>
      </c>
      <c r="AG2678" s="72">
        <v>1825</v>
      </c>
      <c r="AH2678" s="72">
        <v>1842</v>
      </c>
      <c r="AI2678" s="72">
        <v>14900</v>
      </c>
      <c r="AJ2678" s="72">
        <v>1842</v>
      </c>
      <c r="AK2678" s="72">
        <v>1845</v>
      </c>
      <c r="AL2678" s="72">
        <v>1834</v>
      </c>
      <c r="AM2678" s="72">
        <v>1838</v>
      </c>
      <c r="AN2678" s="72">
        <v>11100</v>
      </c>
      <c r="AO2678" s="72">
        <v>1838</v>
      </c>
      <c r="AP2678" s="72">
        <v>1849</v>
      </c>
      <c r="AQ2678" s="72">
        <v>1838</v>
      </c>
      <c r="AR2678" s="72">
        <v>1848</v>
      </c>
      <c r="AS2678" s="72">
        <v>10300</v>
      </c>
      <c r="AT2678" s="72">
        <v>1847</v>
      </c>
      <c r="AU2678" s="72">
        <v>1851</v>
      </c>
      <c r="AV2678" s="72">
        <v>1847</v>
      </c>
      <c r="AW2678" s="72">
        <v>1849</v>
      </c>
      <c r="AX2678" s="72">
        <v>9600</v>
      </c>
      <c r="AY2678" s="72">
        <v>1848</v>
      </c>
      <c r="AZ2678" s="72">
        <v>1851</v>
      </c>
      <c r="BA2678" s="72">
        <v>1845</v>
      </c>
      <c r="BB2678" s="72">
        <v>1845</v>
      </c>
      <c r="BC2678" s="72">
        <v>4400</v>
      </c>
    </row>
    <row r="2679" spans="1:55" s="72" customFormat="1" ht="15">
      <c r="A2679" s="15" t="s">
        <v>18</v>
      </c>
      <c r="B2679" s="30">
        <v>16</v>
      </c>
      <c r="C2679" s="30">
        <v>7296</v>
      </c>
      <c r="D2679" s="10" t="s">
        <v>1379</v>
      </c>
      <c r="E2679" s="15" t="s">
        <v>20</v>
      </c>
      <c r="F2679" s="15" t="s">
        <v>1376</v>
      </c>
      <c r="G2679" s="50">
        <v>2804</v>
      </c>
      <c r="H2679" s="50">
        <v>244</v>
      </c>
      <c r="I2679" s="58">
        <v>9.5299999999999996E-2</v>
      </c>
      <c r="J2679" s="50">
        <v>663100</v>
      </c>
      <c r="K2679" s="50">
        <v>2860</v>
      </c>
      <c r="L2679" s="53">
        <v>2703</v>
      </c>
      <c r="M2679" s="63">
        <f t="shared" si="317"/>
        <v>0.35668789808917195</v>
      </c>
      <c r="N2679" s="42" t="str">
        <f>IFERROR(VLOOKUP(C2679, マスタ!$E$2:$G$33, 3, TRUE), "")</f>
        <v>輸送用機械</v>
      </c>
      <c r="O2679" s="15" t="str">
        <f>IF(F2679 = "", "", TEXT( WORKDAY(TEXT(LEFT(F2679, FIND("(", F2679) - 1), "yyyy/mm/dd"), 1, マスタ!$A$2:$A$106), "yyyymmdd"))</f>
        <v>20171031</v>
      </c>
      <c r="P2679" s="16">
        <v>43039</v>
      </c>
      <c r="Q2679" s="56">
        <v>2798</v>
      </c>
      <c r="R2679" s="56">
        <v>2798</v>
      </c>
      <c r="S2679" s="56">
        <v>2714</v>
      </c>
      <c r="T2679" s="15" t="str">
        <f t="shared" si="318"/>
        <v>無</v>
      </c>
      <c r="U2679" s="15" t="str">
        <f t="shared" si="319"/>
        <v>有</v>
      </c>
      <c r="V2679" s="67">
        <f t="shared" si="320"/>
        <v>-2.1398002853066922E-3</v>
      </c>
      <c r="W2679" s="17" t="s">
        <v>966</v>
      </c>
      <c r="X2679" s="46">
        <v>-28</v>
      </c>
      <c r="Y2679" s="71">
        <f t="shared" si="321"/>
        <v>-9.985734664764621</v>
      </c>
      <c r="Z2679" s="72">
        <v>2798</v>
      </c>
      <c r="AA2679" s="72">
        <v>2798</v>
      </c>
      <c r="AB2679" s="72">
        <v>2757</v>
      </c>
      <c r="AC2679" s="72">
        <v>2761</v>
      </c>
      <c r="AD2679" s="72">
        <v>23600</v>
      </c>
      <c r="AE2679" s="72">
        <v>2762</v>
      </c>
      <c r="AF2679" s="72">
        <v>2774</v>
      </c>
      <c r="AG2679" s="72">
        <v>2755</v>
      </c>
      <c r="AH2679" s="72">
        <v>2758</v>
      </c>
      <c r="AI2679" s="72">
        <v>12100</v>
      </c>
      <c r="AJ2679" s="72">
        <v>2757</v>
      </c>
      <c r="AK2679" s="72">
        <v>2766</v>
      </c>
      <c r="AL2679" s="72">
        <v>2756</v>
      </c>
      <c r="AM2679" s="72">
        <v>2758</v>
      </c>
      <c r="AN2679" s="72">
        <v>5700</v>
      </c>
      <c r="AO2679" s="72">
        <v>2763</v>
      </c>
      <c r="AP2679" s="72">
        <v>2770</v>
      </c>
      <c r="AQ2679" s="72">
        <v>2763</v>
      </c>
      <c r="AR2679" s="72">
        <v>2767</v>
      </c>
      <c r="AS2679" s="72">
        <v>7800</v>
      </c>
      <c r="AT2679" s="72">
        <v>2767</v>
      </c>
      <c r="AU2679" s="72">
        <v>2768</v>
      </c>
      <c r="AV2679" s="72">
        <v>2760</v>
      </c>
      <c r="AW2679" s="72">
        <v>2762</v>
      </c>
      <c r="AX2679" s="72">
        <v>4000</v>
      </c>
      <c r="AY2679" s="72">
        <v>2762</v>
      </c>
      <c r="AZ2679" s="72">
        <v>2765</v>
      </c>
      <c r="BA2679" s="72">
        <v>2755</v>
      </c>
      <c r="BB2679" s="72">
        <v>2758</v>
      </c>
      <c r="BC2679" s="72">
        <v>6100</v>
      </c>
    </row>
    <row r="2680" spans="1:55" s="72" customFormat="1" ht="27">
      <c r="A2680" s="15" t="s">
        <v>18</v>
      </c>
      <c r="B2680" s="30">
        <v>17</v>
      </c>
      <c r="C2680" s="30">
        <v>3658</v>
      </c>
      <c r="D2680" s="10" t="s">
        <v>294</v>
      </c>
      <c r="E2680" s="15" t="s">
        <v>20</v>
      </c>
      <c r="F2680" s="15" t="s">
        <v>1376</v>
      </c>
      <c r="G2680" s="50">
        <v>1212</v>
      </c>
      <c r="H2680" s="50">
        <v>101</v>
      </c>
      <c r="I2680" s="58">
        <v>9.0899999999999995E-2</v>
      </c>
      <c r="J2680" s="50">
        <v>113600</v>
      </c>
      <c r="K2680" s="50">
        <v>1230</v>
      </c>
      <c r="L2680" s="53">
        <v>1142</v>
      </c>
      <c r="M2680" s="63">
        <f t="shared" si="317"/>
        <v>0.20454545454545456</v>
      </c>
      <c r="N2680" s="42" t="str">
        <f>IFERROR(VLOOKUP(C2680, マスタ!$E$2:$G$33, 3, TRUE), "")</f>
        <v>36</v>
      </c>
      <c r="O2680" s="15" t="str">
        <f>IF(F2680 = "", "", TEXT( WORKDAY(TEXT(LEFT(F2680, FIND("(", F2680) - 1), "yyyy/mm/dd"), 1, マスタ!$A$2:$A$106), "yyyymmdd"))</f>
        <v>20171031</v>
      </c>
      <c r="P2680" s="16">
        <v>43039</v>
      </c>
      <c r="Q2680" s="56">
        <v>1200</v>
      </c>
      <c r="R2680" s="56">
        <v>1240</v>
      </c>
      <c r="S2680" s="56">
        <v>1184</v>
      </c>
      <c r="T2680" s="15" t="str">
        <f t="shared" si="318"/>
        <v>有</v>
      </c>
      <c r="U2680" s="15" t="str">
        <f t="shared" si="319"/>
        <v>有</v>
      </c>
      <c r="V2680" s="67">
        <f t="shared" si="320"/>
        <v>-9.9009900990099098E-3</v>
      </c>
      <c r="W2680" s="17" t="s">
        <v>966</v>
      </c>
      <c r="X2680" s="46">
        <v>-12</v>
      </c>
      <c r="Y2680" s="71">
        <f t="shared" si="321"/>
        <v>-9.9009900990099009</v>
      </c>
      <c r="Z2680" s="72">
        <v>1200</v>
      </c>
      <c r="AA2680" s="72">
        <v>1200</v>
      </c>
      <c r="AB2680" s="72">
        <v>1184</v>
      </c>
      <c r="AC2680" s="72">
        <v>1185</v>
      </c>
      <c r="AD2680" s="72">
        <v>3000</v>
      </c>
      <c r="AE2680" s="72">
        <v>1195</v>
      </c>
      <c r="AF2680" s="72">
        <v>1208</v>
      </c>
      <c r="AG2680" s="72">
        <v>1195</v>
      </c>
      <c r="AH2680" s="72">
        <v>1208</v>
      </c>
      <c r="AI2680" s="72">
        <v>1200</v>
      </c>
      <c r="AJ2680" s="72">
        <v>1207</v>
      </c>
      <c r="AK2680" s="72">
        <v>1218</v>
      </c>
      <c r="AL2680" s="72">
        <v>1207</v>
      </c>
      <c r="AM2680" s="72">
        <v>1217</v>
      </c>
      <c r="AN2680" s="72">
        <v>1700</v>
      </c>
      <c r="AS2680" s="72">
        <v>0</v>
      </c>
      <c r="AT2680" s="72">
        <v>1220</v>
      </c>
      <c r="AU2680" s="72">
        <v>1221</v>
      </c>
      <c r="AV2680" s="72">
        <v>1220</v>
      </c>
      <c r="AW2680" s="72">
        <v>1221</v>
      </c>
      <c r="AX2680" s="72">
        <v>600</v>
      </c>
      <c r="AY2680" s="72">
        <v>1221</v>
      </c>
      <c r="AZ2680" s="72">
        <v>1224</v>
      </c>
      <c r="BA2680" s="72">
        <v>1221</v>
      </c>
      <c r="BB2680" s="72">
        <v>1224</v>
      </c>
      <c r="BC2680" s="72">
        <v>600</v>
      </c>
    </row>
    <row r="2681" spans="1:55" s="72" customFormat="1" ht="15">
      <c r="A2681" s="15" t="s">
        <v>18</v>
      </c>
      <c r="B2681" s="30">
        <v>18</v>
      </c>
      <c r="C2681" s="30">
        <v>5332</v>
      </c>
      <c r="D2681" s="10" t="s">
        <v>1380</v>
      </c>
      <c r="E2681" s="15" t="s">
        <v>20</v>
      </c>
      <c r="F2681" s="15" t="s">
        <v>1376</v>
      </c>
      <c r="G2681" s="50">
        <v>5460</v>
      </c>
      <c r="H2681" s="50">
        <v>450</v>
      </c>
      <c r="I2681" s="58">
        <v>8.9800000000000005E-2</v>
      </c>
      <c r="J2681" s="50">
        <v>1992600</v>
      </c>
      <c r="K2681" s="50">
        <v>5530</v>
      </c>
      <c r="L2681" s="53">
        <v>4995</v>
      </c>
      <c r="M2681" s="63">
        <f t="shared" si="317"/>
        <v>0.13084112149532709</v>
      </c>
      <c r="N2681" s="42" t="str">
        <f>IFERROR(VLOOKUP(C2681, マスタ!$E$2:$G$33, 3, TRUE), "")</f>
        <v>窯業</v>
      </c>
      <c r="O2681" s="15" t="str">
        <f>IF(F2681 = "", "", TEXT( WORKDAY(TEXT(LEFT(F2681, FIND("(", F2681) - 1), "yyyy/mm/dd"), 1, マスタ!$A$2:$A$106), "yyyymmdd"))</f>
        <v>20171031</v>
      </c>
      <c r="P2681" s="16">
        <v>43039</v>
      </c>
      <c r="Q2681" s="56">
        <v>5480</v>
      </c>
      <c r="R2681" s="56">
        <v>5660</v>
      </c>
      <c r="S2681" s="56">
        <v>5470</v>
      </c>
      <c r="T2681" s="15" t="str">
        <f t="shared" si="318"/>
        <v>有</v>
      </c>
      <c r="U2681" s="15" t="str">
        <f t="shared" si="319"/>
        <v>無</v>
      </c>
      <c r="V2681" s="67">
        <f t="shared" si="320"/>
        <v>3.66300366300365E-3</v>
      </c>
      <c r="W2681" s="17" t="s">
        <v>968</v>
      </c>
      <c r="X2681" s="46">
        <v>109</v>
      </c>
      <c r="Y2681" s="71">
        <f t="shared" si="321"/>
        <v>19.963369963369964</v>
      </c>
      <c r="Z2681" s="72">
        <v>5480</v>
      </c>
      <c r="AA2681" s="72">
        <v>5630</v>
      </c>
      <c r="AB2681" s="72">
        <v>5470</v>
      </c>
      <c r="AC2681" s="72">
        <v>5630</v>
      </c>
      <c r="AD2681" s="72">
        <v>201200</v>
      </c>
      <c r="AE2681" s="72">
        <v>5630</v>
      </c>
      <c r="AF2681" s="72">
        <v>5640</v>
      </c>
      <c r="AG2681" s="72">
        <v>5580</v>
      </c>
      <c r="AH2681" s="72">
        <v>5620</v>
      </c>
      <c r="AI2681" s="72">
        <v>48300</v>
      </c>
      <c r="AJ2681" s="72">
        <v>5610</v>
      </c>
      <c r="AK2681" s="72">
        <v>5610</v>
      </c>
      <c r="AL2681" s="72">
        <v>5540</v>
      </c>
      <c r="AM2681" s="72">
        <v>5560</v>
      </c>
      <c r="AN2681" s="72">
        <v>29400</v>
      </c>
      <c r="AO2681" s="72">
        <v>5560</v>
      </c>
      <c r="AP2681" s="72">
        <v>5580</v>
      </c>
      <c r="AQ2681" s="72">
        <v>5530</v>
      </c>
      <c r="AR2681" s="72">
        <v>5560</v>
      </c>
      <c r="AS2681" s="72">
        <v>28700</v>
      </c>
      <c r="AT2681" s="72">
        <v>5560</v>
      </c>
      <c r="AU2681" s="72">
        <v>5570</v>
      </c>
      <c r="AV2681" s="72">
        <v>5550</v>
      </c>
      <c r="AW2681" s="72">
        <v>5560</v>
      </c>
      <c r="AX2681" s="72">
        <v>15200</v>
      </c>
      <c r="AY2681" s="72">
        <v>5550</v>
      </c>
      <c r="AZ2681" s="72">
        <v>5560</v>
      </c>
      <c r="BA2681" s="72">
        <v>5540</v>
      </c>
      <c r="BB2681" s="72">
        <v>5550</v>
      </c>
      <c r="BC2681" s="72">
        <v>11800</v>
      </c>
    </row>
    <row r="2682" spans="1:55" s="72" customFormat="1" ht="15">
      <c r="A2682" s="15" t="s">
        <v>18</v>
      </c>
      <c r="B2682" s="30">
        <v>19</v>
      </c>
      <c r="C2682" s="30">
        <v>4043</v>
      </c>
      <c r="D2682" s="10" t="s">
        <v>1360</v>
      </c>
      <c r="E2682" s="15" t="s">
        <v>20</v>
      </c>
      <c r="F2682" s="15" t="s">
        <v>1376</v>
      </c>
      <c r="G2682" s="50">
        <v>3125</v>
      </c>
      <c r="H2682" s="50">
        <v>250</v>
      </c>
      <c r="I2682" s="58">
        <v>8.6999999999999994E-2</v>
      </c>
      <c r="J2682" s="50">
        <v>2389200</v>
      </c>
      <c r="K2682" s="50">
        <v>3255</v>
      </c>
      <c r="L2682" s="53">
        <v>2893</v>
      </c>
      <c r="M2682" s="63">
        <f t="shared" si="317"/>
        <v>0.35911602209944754</v>
      </c>
      <c r="N2682" s="42" t="str">
        <f>IFERROR(VLOOKUP(C2682, マスタ!$E$2:$G$33, 3, TRUE), "")</f>
        <v>化学・医薬品</v>
      </c>
      <c r="O2682" s="15" t="str">
        <f>IF(F2682 = "", "", TEXT( WORKDAY(TEXT(LEFT(F2682, FIND("(", F2682) - 1), "yyyy/mm/dd"), 1, マスタ!$A$2:$A$106), "yyyymmdd"))</f>
        <v>20171031</v>
      </c>
      <c r="P2682" s="16">
        <v>43039</v>
      </c>
      <c r="Q2682" s="56">
        <v>3095</v>
      </c>
      <c r="R2682" s="56">
        <v>3240</v>
      </c>
      <c r="S2682" s="56">
        <v>3095</v>
      </c>
      <c r="T2682" s="15" t="str">
        <f t="shared" si="318"/>
        <v>有</v>
      </c>
      <c r="U2682" s="15" t="str">
        <f t="shared" si="319"/>
        <v>無</v>
      </c>
      <c r="V2682" s="67">
        <f t="shared" si="320"/>
        <v>-9.6000000000000529E-3</v>
      </c>
      <c r="W2682" s="17" t="s">
        <v>968</v>
      </c>
      <c r="X2682" s="46">
        <v>62</v>
      </c>
      <c r="Y2682" s="71">
        <f t="shared" si="321"/>
        <v>19.84</v>
      </c>
      <c r="Z2682" s="72">
        <v>3095</v>
      </c>
      <c r="AA2682" s="72">
        <v>3150</v>
      </c>
      <c r="AB2682" s="72">
        <v>3095</v>
      </c>
      <c r="AC2682" s="72">
        <v>3130</v>
      </c>
      <c r="AD2682" s="72">
        <v>104500</v>
      </c>
      <c r="AE2682" s="72">
        <v>3130</v>
      </c>
      <c r="AF2682" s="72">
        <v>3180</v>
      </c>
      <c r="AG2682" s="72">
        <v>3130</v>
      </c>
      <c r="AH2682" s="72">
        <v>3180</v>
      </c>
      <c r="AI2682" s="72">
        <v>64200</v>
      </c>
      <c r="AJ2682" s="72">
        <v>3180</v>
      </c>
      <c r="AK2682" s="72">
        <v>3185</v>
      </c>
      <c r="AL2682" s="72">
        <v>3155</v>
      </c>
      <c r="AM2682" s="72">
        <v>3155</v>
      </c>
      <c r="AN2682" s="72">
        <v>32900</v>
      </c>
      <c r="AO2682" s="72">
        <v>3160</v>
      </c>
      <c r="AP2682" s="72">
        <v>3160</v>
      </c>
      <c r="AQ2682" s="72">
        <v>3145</v>
      </c>
      <c r="AR2682" s="72">
        <v>3150</v>
      </c>
      <c r="AS2682" s="72">
        <v>8200</v>
      </c>
      <c r="AT2682" s="72">
        <v>3155</v>
      </c>
      <c r="AU2682" s="72">
        <v>3155</v>
      </c>
      <c r="AV2682" s="72">
        <v>3130</v>
      </c>
      <c r="AW2682" s="72">
        <v>3150</v>
      </c>
      <c r="AX2682" s="72">
        <v>19200</v>
      </c>
      <c r="AY2682" s="72">
        <v>3150</v>
      </c>
      <c r="AZ2682" s="72">
        <v>3180</v>
      </c>
      <c r="BA2682" s="72">
        <v>3145</v>
      </c>
      <c r="BB2682" s="72">
        <v>3175</v>
      </c>
      <c r="BC2682" s="72">
        <v>19000</v>
      </c>
    </row>
    <row r="2683" spans="1:55" s="72" customFormat="1" ht="15">
      <c r="A2683" s="15" t="s">
        <v>18</v>
      </c>
      <c r="B2683" s="30">
        <v>21</v>
      </c>
      <c r="C2683" s="30">
        <v>7820</v>
      </c>
      <c r="D2683" s="10" t="s">
        <v>1201</v>
      </c>
      <c r="E2683" s="15" t="s">
        <v>20</v>
      </c>
      <c r="F2683" s="15" t="s">
        <v>1376</v>
      </c>
      <c r="G2683" s="50">
        <v>2129</v>
      </c>
      <c r="H2683" s="50">
        <v>165</v>
      </c>
      <c r="I2683" s="58">
        <v>8.4000000000000005E-2</v>
      </c>
      <c r="J2683" s="50">
        <v>123800</v>
      </c>
      <c r="K2683" s="50">
        <v>2134</v>
      </c>
      <c r="L2683" s="53">
        <v>1965</v>
      </c>
      <c r="M2683" s="63">
        <f t="shared" si="317"/>
        <v>2.9585798816568046E-2</v>
      </c>
      <c r="N2683" s="42" t="str">
        <f>IFERROR(VLOOKUP(C2683, マスタ!$E$2:$G$33, 3, TRUE), "")</f>
        <v>その他製品</v>
      </c>
      <c r="O2683" s="15" t="str">
        <f>IF(F2683 = "", "", TEXT( WORKDAY(TEXT(LEFT(F2683, FIND("(", F2683) - 1), "yyyy/mm/dd"), 1, マスタ!$A$2:$A$106), "yyyymmdd"))</f>
        <v>20171031</v>
      </c>
      <c r="P2683" s="16">
        <v>43039</v>
      </c>
      <c r="Q2683" s="56">
        <v>2090</v>
      </c>
      <c r="R2683" s="56">
        <v>2120</v>
      </c>
      <c r="S2683" s="56">
        <v>2032</v>
      </c>
      <c r="T2683" s="15" t="str">
        <f t="shared" si="318"/>
        <v>有</v>
      </c>
      <c r="U2683" s="15" t="str">
        <f t="shared" si="319"/>
        <v>有</v>
      </c>
      <c r="V2683" s="67">
        <f t="shared" si="320"/>
        <v>-1.8318459370596507E-2</v>
      </c>
      <c r="W2683" s="17" t="s">
        <v>969</v>
      </c>
      <c r="X2683" s="46">
        <v>-12</v>
      </c>
      <c r="Y2683" s="71">
        <f t="shared" si="321"/>
        <v>-5.6364490371066225</v>
      </c>
      <c r="Z2683" s="72">
        <v>2090</v>
      </c>
      <c r="AA2683" s="72">
        <v>2108</v>
      </c>
      <c r="AB2683" s="72">
        <v>2072</v>
      </c>
      <c r="AC2683" s="72">
        <v>2107</v>
      </c>
      <c r="AD2683" s="72">
        <v>12100</v>
      </c>
      <c r="AE2683" s="72">
        <v>2109</v>
      </c>
      <c r="AF2683" s="72">
        <v>2110</v>
      </c>
      <c r="AG2683" s="72">
        <v>2098</v>
      </c>
      <c r="AH2683" s="72">
        <v>2099</v>
      </c>
      <c r="AI2683" s="72">
        <v>3800</v>
      </c>
      <c r="AJ2683" s="72">
        <v>2095</v>
      </c>
      <c r="AK2683" s="72">
        <v>2095</v>
      </c>
      <c r="AL2683" s="72">
        <v>2088</v>
      </c>
      <c r="AM2683" s="72">
        <v>2090</v>
      </c>
      <c r="AN2683" s="72">
        <v>1100</v>
      </c>
      <c r="AO2683" s="72">
        <v>2090</v>
      </c>
      <c r="AP2683" s="72">
        <v>2090</v>
      </c>
      <c r="AQ2683" s="72">
        <v>2075</v>
      </c>
      <c r="AR2683" s="72">
        <v>2078</v>
      </c>
      <c r="AS2683" s="72">
        <v>3100</v>
      </c>
      <c r="AT2683" s="72">
        <v>2077</v>
      </c>
      <c r="AU2683" s="72">
        <v>2078</v>
      </c>
      <c r="AV2683" s="72">
        <v>2077</v>
      </c>
      <c r="AW2683" s="72">
        <v>2078</v>
      </c>
      <c r="AX2683" s="72">
        <v>600</v>
      </c>
      <c r="AY2683" s="72">
        <v>2072</v>
      </c>
      <c r="AZ2683" s="72">
        <v>2072</v>
      </c>
      <c r="BA2683" s="72">
        <v>2065</v>
      </c>
      <c r="BB2683" s="72">
        <v>2066</v>
      </c>
      <c r="BC2683" s="72">
        <v>1100</v>
      </c>
    </row>
    <row r="2684" spans="1:55" s="72" customFormat="1" ht="15">
      <c r="A2684" s="15" t="s">
        <v>18</v>
      </c>
      <c r="B2684" s="30">
        <v>22</v>
      </c>
      <c r="C2684" s="30">
        <v>2317</v>
      </c>
      <c r="D2684" s="10" t="s">
        <v>369</v>
      </c>
      <c r="E2684" s="15" t="s">
        <v>20</v>
      </c>
      <c r="F2684" s="15" t="s">
        <v>1376</v>
      </c>
      <c r="G2684" s="50">
        <v>3475</v>
      </c>
      <c r="H2684" s="50">
        <v>265</v>
      </c>
      <c r="I2684" s="58">
        <v>8.2600000000000007E-2</v>
      </c>
      <c r="J2684" s="50">
        <v>945800</v>
      </c>
      <c r="K2684" s="50">
        <v>3525</v>
      </c>
      <c r="L2684" s="53">
        <v>3240</v>
      </c>
      <c r="M2684" s="63">
        <f t="shared" si="317"/>
        <v>0.17543859649122806</v>
      </c>
      <c r="N2684" s="42" t="str">
        <f>IFERROR(VLOOKUP(C2684, マスタ!$E$2:$G$33, 3, TRUE), "")</f>
        <v>食品</v>
      </c>
      <c r="O2684" s="15" t="str">
        <f>IF(F2684 = "", "", TEXT( WORKDAY(TEXT(LEFT(F2684, FIND("(", F2684) - 1), "yyyy/mm/dd"), 1, マスタ!$A$2:$A$106), "yyyymmdd"))</f>
        <v>20171031</v>
      </c>
      <c r="P2684" s="16">
        <v>43039</v>
      </c>
      <c r="Q2684" s="56">
        <v>3420</v>
      </c>
      <c r="R2684" s="56">
        <v>3495</v>
      </c>
      <c r="S2684" s="56">
        <v>3325</v>
      </c>
      <c r="T2684" s="15" t="str">
        <f t="shared" si="318"/>
        <v>有</v>
      </c>
      <c r="U2684" s="15" t="str">
        <f t="shared" si="319"/>
        <v>有</v>
      </c>
      <c r="V2684" s="67">
        <f t="shared" si="320"/>
        <v>-1.5827338129496438E-2</v>
      </c>
      <c r="W2684" s="17" t="s">
        <v>966</v>
      </c>
      <c r="X2684" s="46">
        <v>-34</v>
      </c>
      <c r="Y2684" s="71">
        <f t="shared" si="321"/>
        <v>-9.7841726618705032</v>
      </c>
      <c r="Z2684" s="72">
        <v>3420</v>
      </c>
      <c r="AA2684" s="72">
        <v>3440</v>
      </c>
      <c r="AB2684" s="72">
        <v>3375</v>
      </c>
      <c r="AC2684" s="72">
        <v>3405</v>
      </c>
      <c r="AD2684" s="72">
        <v>62600</v>
      </c>
      <c r="AE2684" s="72">
        <v>3405</v>
      </c>
      <c r="AF2684" s="72">
        <v>3410</v>
      </c>
      <c r="AG2684" s="72">
        <v>3375</v>
      </c>
      <c r="AH2684" s="72">
        <v>3395</v>
      </c>
      <c r="AI2684" s="72">
        <v>18600</v>
      </c>
      <c r="AJ2684" s="72">
        <v>3385</v>
      </c>
      <c r="AK2684" s="72">
        <v>3445</v>
      </c>
      <c r="AL2684" s="72">
        <v>3385</v>
      </c>
      <c r="AM2684" s="72">
        <v>3440</v>
      </c>
      <c r="AN2684" s="72">
        <v>14000</v>
      </c>
      <c r="AO2684" s="72">
        <v>3435</v>
      </c>
      <c r="AP2684" s="72">
        <v>3470</v>
      </c>
      <c r="AQ2684" s="72">
        <v>3390</v>
      </c>
      <c r="AR2684" s="72">
        <v>3400</v>
      </c>
      <c r="AS2684" s="72">
        <v>23000</v>
      </c>
      <c r="AT2684" s="72">
        <v>3400</v>
      </c>
      <c r="AU2684" s="72">
        <v>3420</v>
      </c>
      <c r="AV2684" s="72">
        <v>3355</v>
      </c>
      <c r="AW2684" s="72">
        <v>3365</v>
      </c>
      <c r="AX2684" s="72">
        <v>33700</v>
      </c>
      <c r="AY2684" s="72">
        <v>3375</v>
      </c>
      <c r="AZ2684" s="72">
        <v>3415</v>
      </c>
      <c r="BA2684" s="72">
        <v>3350</v>
      </c>
      <c r="BB2684" s="72">
        <v>3400</v>
      </c>
      <c r="BC2684" s="72">
        <v>22800</v>
      </c>
    </row>
    <row r="2685" spans="1:55" s="72" customFormat="1" ht="27">
      <c r="A2685" s="15" t="s">
        <v>18</v>
      </c>
      <c r="B2685" s="30">
        <v>23</v>
      </c>
      <c r="C2685" s="30">
        <v>3053</v>
      </c>
      <c r="D2685" s="10" t="s">
        <v>1073</v>
      </c>
      <c r="E2685" s="15" t="s">
        <v>20</v>
      </c>
      <c r="F2685" s="15" t="s">
        <v>1376</v>
      </c>
      <c r="G2685" s="50">
        <v>7840</v>
      </c>
      <c r="H2685" s="50">
        <v>590</v>
      </c>
      <c r="I2685" s="58">
        <v>8.14E-2</v>
      </c>
      <c r="J2685" s="50">
        <v>2150500</v>
      </c>
      <c r="K2685" s="50">
        <v>8230</v>
      </c>
      <c r="L2685" s="53">
        <v>7480</v>
      </c>
      <c r="M2685" s="63">
        <f t="shared" si="317"/>
        <v>0.52</v>
      </c>
      <c r="N2685" s="42" t="str">
        <f>IFERROR(VLOOKUP(C2685, マスタ!$E$2:$G$33, 3, TRUE), "")</f>
        <v>繊維製品</v>
      </c>
      <c r="O2685" s="15" t="str">
        <f>IF(F2685 = "", "", TEXT( WORKDAY(TEXT(LEFT(F2685, FIND("(", F2685) - 1), "yyyy/mm/dd"), 1, マスタ!$A$2:$A$106), "yyyymmdd"))</f>
        <v>20171031</v>
      </c>
      <c r="P2685" s="16">
        <v>43039</v>
      </c>
      <c r="Q2685" s="56">
        <v>6840</v>
      </c>
      <c r="R2685" s="56">
        <v>7540</v>
      </c>
      <c r="S2685" s="56">
        <v>6520</v>
      </c>
      <c r="T2685" s="15" t="str">
        <f t="shared" si="318"/>
        <v>有</v>
      </c>
      <c r="U2685" s="15" t="str">
        <f t="shared" si="319"/>
        <v>有</v>
      </c>
      <c r="V2685" s="67">
        <f t="shared" si="320"/>
        <v>-0.12755102040816324</v>
      </c>
      <c r="W2685" s="17" t="s">
        <v>966</v>
      </c>
      <c r="X2685" s="46">
        <v>-78</v>
      </c>
      <c r="Y2685" s="71">
        <f t="shared" si="321"/>
        <v>-9.9489795918367339</v>
      </c>
      <c r="AD2685" s="72">
        <v>0</v>
      </c>
      <c r="AI2685" s="72">
        <v>0</v>
      </c>
      <c r="AN2685" s="72">
        <v>0</v>
      </c>
      <c r="AS2685" s="72">
        <v>0</v>
      </c>
      <c r="AT2685" s="72">
        <v>6840</v>
      </c>
      <c r="AU2685" s="72">
        <v>6890</v>
      </c>
      <c r="AV2685" s="72">
        <v>6550</v>
      </c>
      <c r="AW2685" s="72">
        <v>6720</v>
      </c>
      <c r="AX2685" s="72">
        <v>448400</v>
      </c>
      <c r="AY2685" s="72">
        <v>6730</v>
      </c>
      <c r="AZ2685" s="72">
        <v>7150</v>
      </c>
      <c r="BA2685" s="72">
        <v>6670</v>
      </c>
      <c r="BB2685" s="72">
        <v>7140</v>
      </c>
      <c r="BC2685" s="72">
        <v>214700</v>
      </c>
    </row>
    <row r="2686" spans="1:55" s="72" customFormat="1" ht="27">
      <c r="A2686" s="15" t="s">
        <v>18</v>
      </c>
      <c r="B2686" s="30">
        <v>25</v>
      </c>
      <c r="C2686" s="30">
        <v>8050</v>
      </c>
      <c r="D2686" s="10" t="s">
        <v>1381</v>
      </c>
      <c r="E2686" s="15" t="s">
        <v>20</v>
      </c>
      <c r="F2686" s="15" t="s">
        <v>1376</v>
      </c>
      <c r="G2686" s="50">
        <v>2811</v>
      </c>
      <c r="H2686" s="50">
        <v>191</v>
      </c>
      <c r="I2686" s="58">
        <v>7.2900000000000006E-2</v>
      </c>
      <c r="J2686" s="50">
        <v>1664800</v>
      </c>
      <c r="K2686" s="50">
        <v>2883</v>
      </c>
      <c r="L2686" s="53">
        <v>2711</v>
      </c>
      <c r="M2686" s="63">
        <f t="shared" si="317"/>
        <v>0.41860465116279072</v>
      </c>
      <c r="N2686" s="42" t="str">
        <f>IFERROR(VLOOKUP(C2686, マスタ!$E$2:$G$33, 3, TRUE), "")</f>
        <v>商業</v>
      </c>
      <c r="O2686" s="15" t="str">
        <f>IF(F2686 = "", "", TEXT( WORKDAY(TEXT(LEFT(F2686, FIND("(", F2686) - 1), "yyyy/mm/dd"), 1, マスタ!$A$2:$A$106), "yyyymmdd"))</f>
        <v>20171031</v>
      </c>
      <c r="P2686" s="16">
        <v>43039</v>
      </c>
      <c r="Q2686" s="56">
        <v>2765</v>
      </c>
      <c r="R2686" s="56">
        <v>2844</v>
      </c>
      <c r="S2686" s="56">
        <v>2765</v>
      </c>
      <c r="T2686" s="15" t="str">
        <f t="shared" si="318"/>
        <v>有</v>
      </c>
      <c r="U2686" s="15" t="str">
        <f t="shared" si="319"/>
        <v>無</v>
      </c>
      <c r="V2686" s="67">
        <f t="shared" si="320"/>
        <v>-1.6364283173248007E-2</v>
      </c>
      <c r="W2686" s="17" t="s">
        <v>968</v>
      </c>
      <c r="X2686" s="46">
        <v>56</v>
      </c>
      <c r="Y2686" s="71">
        <f t="shared" si="321"/>
        <v>19.921736036997508</v>
      </c>
      <c r="Z2686" s="72">
        <v>2765</v>
      </c>
      <c r="AA2686" s="72">
        <v>2844</v>
      </c>
      <c r="AB2686" s="72">
        <v>2765</v>
      </c>
      <c r="AC2686" s="72">
        <v>2834</v>
      </c>
      <c r="AD2686" s="72">
        <v>74700</v>
      </c>
      <c r="AE2686" s="72">
        <v>2834</v>
      </c>
      <c r="AF2686" s="72">
        <v>2841</v>
      </c>
      <c r="AG2686" s="72">
        <v>2830</v>
      </c>
      <c r="AH2686" s="72">
        <v>2832</v>
      </c>
      <c r="AI2686" s="72">
        <v>8600</v>
      </c>
      <c r="AJ2686" s="72">
        <v>2832</v>
      </c>
      <c r="AK2686" s="72">
        <v>2835</v>
      </c>
      <c r="AL2686" s="72">
        <v>2814</v>
      </c>
      <c r="AM2686" s="72">
        <v>2814</v>
      </c>
      <c r="AN2686" s="72">
        <v>7000</v>
      </c>
      <c r="AO2686" s="72">
        <v>2819</v>
      </c>
      <c r="AP2686" s="72">
        <v>2825</v>
      </c>
      <c r="AQ2686" s="72">
        <v>2812</v>
      </c>
      <c r="AR2686" s="72">
        <v>2816</v>
      </c>
      <c r="AS2686" s="72">
        <v>19300</v>
      </c>
      <c r="AT2686" s="72">
        <v>2817</v>
      </c>
      <c r="AU2686" s="72">
        <v>2821</v>
      </c>
      <c r="AV2686" s="72">
        <v>2813</v>
      </c>
      <c r="AW2686" s="72">
        <v>2813</v>
      </c>
      <c r="AX2686" s="72">
        <v>5800</v>
      </c>
      <c r="AY2686" s="72">
        <v>2812</v>
      </c>
      <c r="AZ2686" s="72">
        <v>2814</v>
      </c>
      <c r="BA2686" s="72">
        <v>2798</v>
      </c>
      <c r="BB2686" s="72">
        <v>2808</v>
      </c>
      <c r="BC2686" s="72">
        <v>17100</v>
      </c>
    </row>
    <row r="2687" spans="1:55" s="72" customFormat="1" ht="15">
      <c r="A2687" s="15" t="s">
        <v>18</v>
      </c>
      <c r="B2687" s="30">
        <v>26</v>
      </c>
      <c r="C2687" s="30">
        <v>3436</v>
      </c>
      <c r="D2687" s="10" t="s">
        <v>89</v>
      </c>
      <c r="E2687" s="15" t="s">
        <v>20</v>
      </c>
      <c r="F2687" s="15" t="s">
        <v>1376</v>
      </c>
      <c r="G2687" s="50">
        <v>2562</v>
      </c>
      <c r="H2687" s="50">
        <v>165</v>
      </c>
      <c r="I2687" s="58">
        <v>6.88E-2</v>
      </c>
      <c r="J2687" s="50">
        <v>21412900</v>
      </c>
      <c r="K2687" s="50">
        <v>2571</v>
      </c>
      <c r="L2687" s="53">
        <v>2420</v>
      </c>
      <c r="M2687" s="63">
        <f t="shared" si="317"/>
        <v>5.9602649006622516E-2</v>
      </c>
      <c r="N2687" s="42" t="str">
        <f>IFERROR(VLOOKUP(C2687, マスタ!$E$2:$G$33, 3, TRUE), "")</f>
        <v>繊維製品</v>
      </c>
      <c r="O2687" s="15" t="str">
        <f>IF(F2687 = "", "", TEXT( WORKDAY(TEXT(LEFT(F2687, FIND("(", F2687) - 1), "yyyy/mm/dd"), 1, マスタ!$A$2:$A$106), "yyyymmdd"))</f>
        <v>20171031</v>
      </c>
      <c r="P2687" s="16">
        <v>43039</v>
      </c>
      <c r="Q2687" s="56">
        <v>2512</v>
      </c>
      <c r="R2687" s="56">
        <v>2536</v>
      </c>
      <c r="S2687" s="56">
        <v>2431</v>
      </c>
      <c r="T2687" s="15" t="str">
        <f t="shared" si="318"/>
        <v>無</v>
      </c>
      <c r="U2687" s="15" t="str">
        <f t="shared" si="319"/>
        <v>有</v>
      </c>
      <c r="V2687" s="67">
        <f t="shared" si="320"/>
        <v>-1.9516003122560521E-2</v>
      </c>
      <c r="W2687" s="17" t="s">
        <v>966</v>
      </c>
      <c r="X2687" s="46">
        <v>-25</v>
      </c>
      <c r="Y2687" s="71">
        <f t="shared" si="321"/>
        <v>-9.7580015612802509</v>
      </c>
      <c r="Z2687" s="72">
        <v>2512</v>
      </c>
      <c r="AA2687" s="72">
        <v>2516</v>
      </c>
      <c r="AB2687" s="72">
        <v>2488</v>
      </c>
      <c r="AC2687" s="72">
        <v>2489</v>
      </c>
      <c r="AD2687" s="72">
        <v>1297800</v>
      </c>
      <c r="AE2687" s="72">
        <v>2491</v>
      </c>
      <c r="AF2687" s="72">
        <v>2491</v>
      </c>
      <c r="AG2687" s="72">
        <v>2435</v>
      </c>
      <c r="AH2687" s="72">
        <v>2469</v>
      </c>
      <c r="AI2687" s="72">
        <v>1112700</v>
      </c>
      <c r="AJ2687" s="72">
        <v>2469</v>
      </c>
      <c r="AK2687" s="72">
        <v>2485</v>
      </c>
      <c r="AL2687" s="72">
        <v>2455</v>
      </c>
      <c r="AM2687" s="72">
        <v>2482</v>
      </c>
      <c r="AN2687" s="72">
        <v>455200</v>
      </c>
      <c r="AO2687" s="72">
        <v>2483</v>
      </c>
      <c r="AP2687" s="72">
        <v>2484</v>
      </c>
      <c r="AQ2687" s="72">
        <v>2467</v>
      </c>
      <c r="AR2687" s="72">
        <v>2484</v>
      </c>
      <c r="AS2687" s="72">
        <v>344900</v>
      </c>
      <c r="AT2687" s="72">
        <v>2483</v>
      </c>
      <c r="AU2687" s="72">
        <v>2504</v>
      </c>
      <c r="AV2687" s="72">
        <v>2481</v>
      </c>
      <c r="AW2687" s="72">
        <v>2493</v>
      </c>
      <c r="AX2687" s="72">
        <v>590900</v>
      </c>
      <c r="AY2687" s="72">
        <v>2493</v>
      </c>
      <c r="AZ2687" s="72">
        <v>2501</v>
      </c>
      <c r="BA2687" s="72">
        <v>2485</v>
      </c>
      <c r="BB2687" s="72">
        <v>2497</v>
      </c>
      <c r="BC2687" s="72">
        <v>400200</v>
      </c>
    </row>
    <row r="2688" spans="1:55" s="72" customFormat="1" ht="27">
      <c r="A2688" s="15" t="s">
        <v>18</v>
      </c>
      <c r="B2688" s="30">
        <v>27</v>
      </c>
      <c r="C2688" s="30">
        <v>3073</v>
      </c>
      <c r="D2688" s="10" t="s">
        <v>241</v>
      </c>
      <c r="E2688" s="15" t="s">
        <v>20</v>
      </c>
      <c r="F2688" s="15" t="s">
        <v>1376</v>
      </c>
      <c r="G2688" s="50">
        <v>4485</v>
      </c>
      <c r="H2688" s="50">
        <v>285</v>
      </c>
      <c r="I2688" s="58">
        <v>6.7900000000000002E-2</v>
      </c>
      <c r="J2688" s="50">
        <v>181100</v>
      </c>
      <c r="K2688" s="50">
        <v>4490</v>
      </c>
      <c r="L2688" s="53">
        <v>4200</v>
      </c>
      <c r="M2688" s="63">
        <f t="shared" si="317"/>
        <v>1.7241379310344827E-2</v>
      </c>
      <c r="N2688" s="42" t="str">
        <f>IFERROR(VLOOKUP(C2688, マスタ!$E$2:$G$33, 3, TRUE), "")</f>
        <v>繊維製品</v>
      </c>
      <c r="O2688" s="15" t="str">
        <f>IF(F2688 = "", "", TEXT( WORKDAY(TEXT(LEFT(F2688, FIND("(", F2688) - 1), "yyyy/mm/dd"), 1, マスタ!$A$2:$A$106), "yyyymmdd"))</f>
        <v>20171031</v>
      </c>
      <c r="P2688" s="16">
        <v>43039</v>
      </c>
      <c r="Q2688" s="56">
        <v>4415</v>
      </c>
      <c r="R2688" s="56">
        <v>4445</v>
      </c>
      <c r="S2688" s="56">
        <v>4225</v>
      </c>
      <c r="T2688" s="15" t="str">
        <f t="shared" si="318"/>
        <v>無</v>
      </c>
      <c r="U2688" s="15" t="str">
        <f t="shared" si="319"/>
        <v>有</v>
      </c>
      <c r="V2688" s="67">
        <f t="shared" si="320"/>
        <v>-1.5607580824972156E-2</v>
      </c>
      <c r="W2688" s="17" t="s">
        <v>966</v>
      </c>
      <c r="X2688" s="46">
        <v>-44</v>
      </c>
      <c r="Y2688" s="71">
        <f t="shared" si="321"/>
        <v>-9.810479375696767</v>
      </c>
      <c r="Z2688" s="72">
        <v>4415</v>
      </c>
      <c r="AA2688" s="72">
        <v>4445</v>
      </c>
      <c r="AB2688" s="72">
        <v>4305</v>
      </c>
      <c r="AC2688" s="72">
        <v>4375</v>
      </c>
      <c r="AD2688" s="72">
        <v>19100</v>
      </c>
      <c r="AE2688" s="72">
        <v>4370</v>
      </c>
      <c r="AF2688" s="72">
        <v>4370</v>
      </c>
      <c r="AG2688" s="72">
        <v>4295</v>
      </c>
      <c r="AH2688" s="72">
        <v>4310</v>
      </c>
      <c r="AI2688" s="72">
        <v>3800</v>
      </c>
      <c r="AJ2688" s="72">
        <v>4325</v>
      </c>
      <c r="AK2688" s="72">
        <v>4345</v>
      </c>
      <c r="AL2688" s="72">
        <v>4320</v>
      </c>
      <c r="AM2688" s="72">
        <v>4340</v>
      </c>
      <c r="AN2688" s="72">
        <v>1500</v>
      </c>
      <c r="AO2688" s="72">
        <v>4325</v>
      </c>
      <c r="AP2688" s="72">
        <v>4325</v>
      </c>
      <c r="AQ2688" s="72">
        <v>4280</v>
      </c>
      <c r="AR2688" s="72">
        <v>4280</v>
      </c>
      <c r="AS2688" s="72">
        <v>3100</v>
      </c>
      <c r="AT2688" s="72">
        <v>4280</v>
      </c>
      <c r="AU2688" s="72">
        <v>4300</v>
      </c>
      <c r="AV2688" s="72">
        <v>4275</v>
      </c>
      <c r="AW2688" s="72">
        <v>4280</v>
      </c>
      <c r="AX2688" s="72">
        <v>2200</v>
      </c>
      <c r="AY2688" s="72">
        <v>4285</v>
      </c>
      <c r="AZ2688" s="72">
        <v>4310</v>
      </c>
      <c r="BA2688" s="72">
        <v>4275</v>
      </c>
      <c r="BB2688" s="72">
        <v>4310</v>
      </c>
      <c r="BC2688" s="72">
        <v>3000</v>
      </c>
    </row>
    <row r="2689" spans="1:55" s="72" customFormat="1" ht="15">
      <c r="A2689" s="15" t="s">
        <v>18</v>
      </c>
      <c r="B2689" s="30">
        <v>31</v>
      </c>
      <c r="C2689" s="30">
        <v>7970</v>
      </c>
      <c r="D2689" s="10" t="s">
        <v>324</v>
      </c>
      <c r="E2689" s="15" t="s">
        <v>20</v>
      </c>
      <c r="F2689" s="15" t="s">
        <v>1376</v>
      </c>
      <c r="G2689" s="50">
        <v>1222</v>
      </c>
      <c r="H2689" s="50">
        <v>70</v>
      </c>
      <c r="I2689" s="58">
        <v>6.08E-2</v>
      </c>
      <c r="J2689" s="50">
        <v>662800</v>
      </c>
      <c r="K2689" s="50">
        <v>1228</v>
      </c>
      <c r="L2689" s="53">
        <v>1179</v>
      </c>
      <c r="M2689" s="63">
        <f t="shared" si="317"/>
        <v>0.12244897959183673</v>
      </c>
      <c r="N2689" s="42" t="str">
        <f>IFERROR(VLOOKUP(C2689, マスタ!$E$2:$G$33, 3, TRUE), "")</f>
        <v>その他製品</v>
      </c>
      <c r="O2689" s="15" t="str">
        <f>IF(F2689 = "", "", TEXT( WORKDAY(TEXT(LEFT(F2689, FIND("(", F2689) - 1), "yyyy/mm/dd"), 1, マスタ!$A$2:$A$106), "yyyymmdd"))</f>
        <v>20171031</v>
      </c>
      <c r="P2689" s="16">
        <v>43039</v>
      </c>
      <c r="Q2689" s="56">
        <v>1207</v>
      </c>
      <c r="R2689" s="56">
        <v>1216</v>
      </c>
      <c r="S2689" s="56">
        <v>1187</v>
      </c>
      <c r="T2689" s="15" t="str">
        <f t="shared" si="318"/>
        <v>無</v>
      </c>
      <c r="U2689" s="15" t="str">
        <f t="shared" si="319"/>
        <v>有</v>
      </c>
      <c r="V2689" s="67">
        <f t="shared" si="320"/>
        <v>-1.2274959083469761E-2</v>
      </c>
      <c r="W2689" s="17" t="s">
        <v>966</v>
      </c>
      <c r="X2689" s="46">
        <v>-12</v>
      </c>
      <c r="Y2689" s="71">
        <f t="shared" si="321"/>
        <v>-9.8199672667757767</v>
      </c>
      <c r="Z2689" s="72">
        <v>1207</v>
      </c>
      <c r="AA2689" s="72">
        <v>1207</v>
      </c>
      <c r="AB2689" s="72">
        <v>1192</v>
      </c>
      <c r="AC2689" s="72">
        <v>1201</v>
      </c>
      <c r="AD2689" s="72">
        <v>53700</v>
      </c>
      <c r="AE2689" s="72">
        <v>1199</v>
      </c>
      <c r="AF2689" s="72">
        <v>1200</v>
      </c>
      <c r="AG2689" s="72">
        <v>1187</v>
      </c>
      <c r="AH2689" s="72">
        <v>1190</v>
      </c>
      <c r="AI2689" s="72">
        <v>22000</v>
      </c>
      <c r="AJ2689" s="72">
        <v>1192</v>
      </c>
      <c r="AK2689" s="72">
        <v>1197</v>
      </c>
      <c r="AL2689" s="72">
        <v>1190</v>
      </c>
      <c r="AM2689" s="72">
        <v>1190</v>
      </c>
      <c r="AN2689" s="72">
        <v>8800</v>
      </c>
      <c r="AO2689" s="72">
        <v>1190</v>
      </c>
      <c r="AP2689" s="72">
        <v>1193</v>
      </c>
      <c r="AQ2689" s="72">
        <v>1189</v>
      </c>
      <c r="AR2689" s="72">
        <v>1190</v>
      </c>
      <c r="AS2689" s="72">
        <v>6100</v>
      </c>
      <c r="AT2689" s="72">
        <v>1190</v>
      </c>
      <c r="AU2689" s="72">
        <v>1199</v>
      </c>
      <c r="AV2689" s="72">
        <v>1189</v>
      </c>
      <c r="AW2689" s="72">
        <v>1199</v>
      </c>
      <c r="AX2689" s="72">
        <v>12700</v>
      </c>
      <c r="AY2689" s="72">
        <v>1200</v>
      </c>
      <c r="AZ2689" s="72">
        <v>1204</v>
      </c>
      <c r="BA2689" s="72">
        <v>1196</v>
      </c>
      <c r="BB2689" s="72">
        <v>1203</v>
      </c>
      <c r="BC2689" s="72">
        <v>9000</v>
      </c>
    </row>
    <row r="2690" spans="1:55" s="72" customFormat="1" ht="15">
      <c r="A2690" s="15" t="s">
        <v>18</v>
      </c>
      <c r="B2690" s="30">
        <v>32</v>
      </c>
      <c r="C2690" s="30">
        <v>8349</v>
      </c>
      <c r="D2690" s="10" t="s">
        <v>1382</v>
      </c>
      <c r="E2690" s="15" t="s">
        <v>20</v>
      </c>
      <c r="F2690" s="15" t="s">
        <v>1376</v>
      </c>
      <c r="G2690" s="50">
        <v>1638</v>
      </c>
      <c r="H2690" s="50">
        <v>93</v>
      </c>
      <c r="I2690" s="58">
        <v>6.0199999999999997E-2</v>
      </c>
      <c r="J2690" s="50">
        <v>29000</v>
      </c>
      <c r="K2690" s="50">
        <v>1639</v>
      </c>
      <c r="L2690" s="53">
        <v>1491</v>
      </c>
      <c r="M2690" s="63">
        <f t="shared" si="317"/>
        <v>6.7567567567567571E-3</v>
      </c>
      <c r="N2690" s="42" t="str">
        <f>IFERROR(VLOOKUP(C2690, マスタ!$E$2:$G$33, 3, TRUE), "")</f>
        <v>銀行・ノンバンク</v>
      </c>
      <c r="O2690" s="15" t="str">
        <f>IF(F2690 = "", "", TEXT( WORKDAY(TEXT(LEFT(F2690, FIND("(", F2690) - 1), "yyyy/mm/dd"), 1, マスタ!$A$2:$A$106), "yyyymmdd"))</f>
        <v>20171031</v>
      </c>
      <c r="P2690" s="16">
        <v>43039</v>
      </c>
      <c r="Q2690" s="56">
        <v>1598</v>
      </c>
      <c r="R2690" s="56">
        <v>1599</v>
      </c>
      <c r="S2690" s="56">
        <v>1557</v>
      </c>
      <c r="T2690" s="15" t="str">
        <f t="shared" si="318"/>
        <v>無</v>
      </c>
      <c r="U2690" s="15" t="str">
        <f t="shared" si="319"/>
        <v>有</v>
      </c>
      <c r="V2690" s="67">
        <f t="shared" si="320"/>
        <v>-2.4420024420024444E-2</v>
      </c>
      <c r="W2690" s="17" t="s">
        <v>966</v>
      </c>
      <c r="X2690" s="46">
        <v>-16</v>
      </c>
      <c r="Y2690" s="71">
        <f t="shared" si="321"/>
        <v>-9.7680097680097688</v>
      </c>
      <c r="Z2690" s="72">
        <v>1598</v>
      </c>
      <c r="AA2690" s="72">
        <v>1599</v>
      </c>
      <c r="AB2690" s="72">
        <v>1585</v>
      </c>
      <c r="AC2690" s="72">
        <v>1585</v>
      </c>
      <c r="AD2690" s="72">
        <v>4800</v>
      </c>
      <c r="AE2690" s="72">
        <v>1591</v>
      </c>
      <c r="AF2690" s="72">
        <v>1591</v>
      </c>
      <c r="AG2690" s="72">
        <v>1590</v>
      </c>
      <c r="AH2690" s="72">
        <v>1590</v>
      </c>
      <c r="AI2690" s="72">
        <v>300</v>
      </c>
      <c r="AJ2690" s="72">
        <v>1590</v>
      </c>
      <c r="AK2690" s="72">
        <v>1590</v>
      </c>
      <c r="AL2690" s="72">
        <v>1582</v>
      </c>
      <c r="AM2690" s="72">
        <v>1582</v>
      </c>
      <c r="AN2690" s="72">
        <v>400</v>
      </c>
      <c r="AO2690" s="72">
        <v>1580</v>
      </c>
      <c r="AP2690" s="72">
        <v>1580</v>
      </c>
      <c r="AQ2690" s="72">
        <v>1568</v>
      </c>
      <c r="AR2690" s="72">
        <v>1568</v>
      </c>
      <c r="AS2690" s="72">
        <v>1200</v>
      </c>
      <c r="AX2690" s="72">
        <v>0</v>
      </c>
      <c r="BC2690" s="72">
        <v>0</v>
      </c>
    </row>
    <row r="2691" spans="1:55" s="72" customFormat="1" ht="27">
      <c r="A2691" s="15" t="s">
        <v>18</v>
      </c>
      <c r="B2691" s="30">
        <v>33</v>
      </c>
      <c r="C2691" s="30">
        <v>7595</v>
      </c>
      <c r="D2691" s="10" t="s">
        <v>402</v>
      </c>
      <c r="E2691" s="15" t="s">
        <v>20</v>
      </c>
      <c r="F2691" s="15" t="s">
        <v>1376</v>
      </c>
      <c r="G2691" s="50">
        <v>3630</v>
      </c>
      <c r="H2691" s="50">
        <v>205</v>
      </c>
      <c r="I2691" s="58">
        <v>5.9900000000000002E-2</v>
      </c>
      <c r="J2691" s="50">
        <v>94000</v>
      </c>
      <c r="K2691" s="50">
        <v>3650</v>
      </c>
      <c r="L2691" s="53">
        <v>3530</v>
      </c>
      <c r="M2691" s="63">
        <f t="shared" si="317"/>
        <v>0.16666666666666666</v>
      </c>
      <c r="N2691" s="42" t="str">
        <f>IFERROR(VLOOKUP(C2691, マスタ!$E$2:$G$33, 3, TRUE), "")</f>
        <v>75</v>
      </c>
      <c r="O2691" s="15" t="str">
        <f>IF(F2691 = "", "", TEXT( WORKDAY(TEXT(LEFT(F2691, FIND("(", F2691) - 1), "yyyy/mm/dd"), 1, マスタ!$A$2:$A$106), "yyyymmdd"))</f>
        <v>20171031</v>
      </c>
      <c r="P2691" s="16">
        <v>43039</v>
      </c>
      <c r="Q2691" s="56">
        <v>3650</v>
      </c>
      <c r="R2691" s="56">
        <v>3775</v>
      </c>
      <c r="S2691" s="56">
        <v>3645</v>
      </c>
      <c r="T2691" s="15" t="str">
        <f t="shared" si="318"/>
        <v>有</v>
      </c>
      <c r="U2691" s="15" t="str">
        <f t="shared" si="319"/>
        <v>無</v>
      </c>
      <c r="V2691" s="67">
        <f t="shared" si="320"/>
        <v>5.5096418732782926E-3</v>
      </c>
      <c r="W2691" s="17" t="s">
        <v>967</v>
      </c>
      <c r="X2691" s="46">
        <v>45</v>
      </c>
      <c r="Y2691" s="71">
        <f t="shared" si="321"/>
        <v>12.396694214876034</v>
      </c>
      <c r="Z2691" s="72">
        <v>3650</v>
      </c>
      <c r="AA2691" s="72">
        <v>3685</v>
      </c>
      <c r="AB2691" s="72">
        <v>3645</v>
      </c>
      <c r="AC2691" s="72">
        <v>3680</v>
      </c>
      <c r="AD2691" s="72">
        <v>38200</v>
      </c>
      <c r="AE2691" s="72">
        <v>3690</v>
      </c>
      <c r="AF2691" s="72">
        <v>3700</v>
      </c>
      <c r="AG2691" s="72">
        <v>3690</v>
      </c>
      <c r="AH2691" s="72">
        <v>3690</v>
      </c>
      <c r="AI2691" s="72">
        <v>1600</v>
      </c>
      <c r="AJ2691" s="72">
        <v>3690</v>
      </c>
      <c r="AK2691" s="72">
        <v>3695</v>
      </c>
      <c r="AL2691" s="72">
        <v>3685</v>
      </c>
      <c r="AM2691" s="72">
        <v>3695</v>
      </c>
      <c r="AN2691" s="72">
        <v>2700</v>
      </c>
      <c r="AO2691" s="72">
        <v>3700</v>
      </c>
      <c r="AP2691" s="72">
        <v>3720</v>
      </c>
      <c r="AQ2691" s="72">
        <v>3695</v>
      </c>
      <c r="AR2691" s="72">
        <v>3720</v>
      </c>
      <c r="AS2691" s="72">
        <v>4100</v>
      </c>
      <c r="AT2691" s="72">
        <v>3715</v>
      </c>
      <c r="AU2691" s="72">
        <v>3715</v>
      </c>
      <c r="AV2691" s="72">
        <v>3695</v>
      </c>
      <c r="AW2691" s="72">
        <v>3695</v>
      </c>
      <c r="AX2691" s="72">
        <v>1900</v>
      </c>
      <c r="AY2691" s="72">
        <v>3695</v>
      </c>
      <c r="AZ2691" s="72">
        <v>3705</v>
      </c>
      <c r="BA2691" s="72">
        <v>3695</v>
      </c>
      <c r="BB2691" s="72">
        <v>3700</v>
      </c>
      <c r="BC2691" s="72">
        <v>1100</v>
      </c>
    </row>
    <row r="2692" spans="1:55" s="72" customFormat="1" ht="27">
      <c r="A2692" s="15" t="s">
        <v>18</v>
      </c>
      <c r="B2692" s="30">
        <v>34</v>
      </c>
      <c r="C2692" s="30">
        <v>5351</v>
      </c>
      <c r="D2692" s="10" t="s">
        <v>1383</v>
      </c>
      <c r="E2692" s="15" t="s">
        <v>20</v>
      </c>
      <c r="F2692" s="15" t="s">
        <v>1376</v>
      </c>
      <c r="G2692" s="50">
        <v>3930</v>
      </c>
      <c r="H2692" s="50">
        <v>220</v>
      </c>
      <c r="I2692" s="58">
        <v>5.9299999999999999E-2</v>
      </c>
      <c r="J2692" s="50">
        <v>37000</v>
      </c>
      <c r="K2692" s="50">
        <v>3955</v>
      </c>
      <c r="L2692" s="53">
        <v>3860</v>
      </c>
      <c r="M2692" s="63">
        <f t="shared" si="317"/>
        <v>0.26315789473684209</v>
      </c>
      <c r="N2692" s="42" t="str">
        <f>IFERROR(VLOOKUP(C2692, マスタ!$E$2:$G$33, 3, TRUE), "")</f>
        <v>窯業</v>
      </c>
      <c r="O2692" s="15" t="str">
        <f>IF(F2692 = "", "", TEXT( WORKDAY(TEXT(LEFT(F2692, FIND("(", F2692) - 1), "yyyy/mm/dd"), 1, マスタ!$A$2:$A$106), "yyyymmdd"))</f>
        <v>20171031</v>
      </c>
      <c r="P2692" s="16">
        <v>43039</v>
      </c>
      <c r="Q2692" s="56">
        <v>3890</v>
      </c>
      <c r="R2692" s="56">
        <v>3890</v>
      </c>
      <c r="S2692" s="56">
        <v>3800</v>
      </c>
      <c r="T2692" s="15" t="str">
        <f t="shared" si="318"/>
        <v>無</v>
      </c>
      <c r="U2692" s="15" t="str">
        <f t="shared" si="319"/>
        <v>有</v>
      </c>
      <c r="V2692" s="67">
        <f t="shared" si="320"/>
        <v>-1.0178117048346036E-2</v>
      </c>
      <c r="W2692" s="17" t="s">
        <v>969</v>
      </c>
      <c r="X2692" s="46">
        <v>-30</v>
      </c>
      <c r="Y2692" s="71">
        <f t="shared" si="321"/>
        <v>-7.6335877862595414</v>
      </c>
      <c r="Z2692" s="72">
        <v>3890</v>
      </c>
      <c r="AA2692" s="72">
        <v>3890</v>
      </c>
      <c r="AB2692" s="72">
        <v>3865</v>
      </c>
      <c r="AC2692" s="72">
        <v>3870</v>
      </c>
      <c r="AD2692" s="72">
        <v>2200</v>
      </c>
      <c r="AE2692" s="72">
        <v>3860</v>
      </c>
      <c r="AF2692" s="72">
        <v>3870</v>
      </c>
      <c r="AG2692" s="72">
        <v>3860</v>
      </c>
      <c r="AH2692" s="72">
        <v>3865</v>
      </c>
      <c r="AI2692" s="72">
        <v>800</v>
      </c>
      <c r="AJ2692" s="72">
        <v>3865</v>
      </c>
      <c r="AK2692" s="72">
        <v>3880</v>
      </c>
      <c r="AL2692" s="72">
        <v>3865</v>
      </c>
      <c r="AM2692" s="72">
        <v>3880</v>
      </c>
      <c r="AN2692" s="72">
        <v>300</v>
      </c>
      <c r="AS2692" s="72">
        <v>0</v>
      </c>
      <c r="AT2692" s="72">
        <v>3880</v>
      </c>
      <c r="AU2692" s="72">
        <v>3880</v>
      </c>
      <c r="AV2692" s="72">
        <v>3860</v>
      </c>
      <c r="AW2692" s="72">
        <v>3860</v>
      </c>
      <c r="AX2692" s="72">
        <v>1200</v>
      </c>
      <c r="AY2692" s="72">
        <v>3860</v>
      </c>
      <c r="AZ2692" s="72">
        <v>3860</v>
      </c>
      <c r="BA2692" s="72">
        <v>3860</v>
      </c>
      <c r="BB2692" s="72">
        <v>3860</v>
      </c>
      <c r="BC2692" s="72">
        <v>100</v>
      </c>
    </row>
    <row r="2693" spans="1:55" s="72" customFormat="1" ht="15">
      <c r="A2693" s="15" t="s">
        <v>18</v>
      </c>
      <c r="B2693" s="30">
        <v>36</v>
      </c>
      <c r="C2693" s="30">
        <v>8363</v>
      </c>
      <c r="D2693" s="10" t="s">
        <v>1384</v>
      </c>
      <c r="E2693" s="15" t="s">
        <v>20</v>
      </c>
      <c r="F2693" s="15" t="s">
        <v>1376</v>
      </c>
      <c r="G2693" s="50">
        <v>5240</v>
      </c>
      <c r="H2693" s="50">
        <v>290</v>
      </c>
      <c r="I2693" s="58">
        <v>5.8599999999999999E-2</v>
      </c>
      <c r="J2693" s="50">
        <v>281500</v>
      </c>
      <c r="K2693" s="50">
        <v>5290</v>
      </c>
      <c r="L2693" s="53">
        <v>4980</v>
      </c>
      <c r="M2693" s="63">
        <f t="shared" si="317"/>
        <v>0.16129032258064516</v>
      </c>
      <c r="N2693" s="42" t="str">
        <f>IFERROR(VLOOKUP(C2693, マスタ!$E$2:$G$33, 3, TRUE), "")</f>
        <v>銀行・ノンバンク</v>
      </c>
      <c r="O2693" s="15" t="str">
        <f>IF(F2693 = "", "", TEXT( WORKDAY(TEXT(LEFT(F2693, FIND("(", F2693) - 1), "yyyy/mm/dd"), 1, マスタ!$A$2:$A$106), "yyyymmdd"))</f>
        <v>20171031</v>
      </c>
      <c r="P2693" s="16">
        <v>43039</v>
      </c>
      <c r="Q2693" s="56">
        <v>5210</v>
      </c>
      <c r="R2693" s="56">
        <v>5230</v>
      </c>
      <c r="S2693" s="56">
        <v>5140</v>
      </c>
      <c r="T2693" s="15" t="str">
        <f t="shared" si="318"/>
        <v>無</v>
      </c>
      <c r="U2693" s="15" t="str">
        <f t="shared" si="319"/>
        <v>有</v>
      </c>
      <c r="V2693" s="67">
        <f t="shared" si="320"/>
        <v>-5.7251908396946938E-3</v>
      </c>
      <c r="W2693" s="17" t="s">
        <v>969</v>
      </c>
      <c r="X2693" s="46">
        <v>-10</v>
      </c>
      <c r="Y2693" s="71">
        <f t="shared" si="321"/>
        <v>-1.9083969465648853</v>
      </c>
      <c r="Z2693" s="72">
        <v>5210</v>
      </c>
      <c r="AA2693" s="72">
        <v>5210</v>
      </c>
      <c r="AB2693" s="72">
        <v>5170</v>
      </c>
      <c r="AC2693" s="72">
        <v>5170</v>
      </c>
      <c r="AD2693" s="72">
        <v>7200</v>
      </c>
      <c r="AE2693" s="72">
        <v>5170</v>
      </c>
      <c r="AF2693" s="72">
        <v>5180</v>
      </c>
      <c r="AG2693" s="72">
        <v>5160</v>
      </c>
      <c r="AH2693" s="72">
        <v>5180</v>
      </c>
      <c r="AI2693" s="72">
        <v>1400</v>
      </c>
      <c r="AJ2693" s="72">
        <v>5190</v>
      </c>
      <c r="AK2693" s="72">
        <v>5190</v>
      </c>
      <c r="AL2693" s="72">
        <v>5170</v>
      </c>
      <c r="AM2693" s="72">
        <v>5180</v>
      </c>
      <c r="AN2693" s="72">
        <v>2000</v>
      </c>
      <c r="AO2693" s="72">
        <v>5180</v>
      </c>
      <c r="AP2693" s="72">
        <v>5190</v>
      </c>
      <c r="AQ2693" s="72">
        <v>5180</v>
      </c>
      <c r="AR2693" s="72">
        <v>5190</v>
      </c>
      <c r="AS2693" s="72">
        <v>1300</v>
      </c>
      <c r="AT2693" s="72">
        <v>5200</v>
      </c>
      <c r="AU2693" s="72">
        <v>5220</v>
      </c>
      <c r="AV2693" s="72">
        <v>5190</v>
      </c>
      <c r="AW2693" s="72">
        <v>5200</v>
      </c>
      <c r="AX2693" s="72">
        <v>1700</v>
      </c>
      <c r="AY2693" s="72">
        <v>5210</v>
      </c>
      <c r="AZ2693" s="72">
        <v>5210</v>
      </c>
      <c r="BA2693" s="72">
        <v>5200</v>
      </c>
      <c r="BB2693" s="72">
        <v>5200</v>
      </c>
      <c r="BC2693" s="72">
        <v>500</v>
      </c>
    </row>
    <row r="2694" spans="1:55" s="72" customFormat="1" ht="15">
      <c r="A2694" s="15" t="s">
        <v>18</v>
      </c>
      <c r="B2694" s="30">
        <v>37</v>
      </c>
      <c r="C2694" s="30">
        <v>6826</v>
      </c>
      <c r="D2694" s="10" t="s">
        <v>46</v>
      </c>
      <c r="E2694" s="15" t="s">
        <v>20</v>
      </c>
      <c r="F2694" s="15" t="s">
        <v>1376</v>
      </c>
      <c r="G2694" s="50">
        <v>2285</v>
      </c>
      <c r="H2694" s="50">
        <v>126</v>
      </c>
      <c r="I2694" s="58">
        <v>5.8400000000000001E-2</v>
      </c>
      <c r="J2694" s="50">
        <v>438600</v>
      </c>
      <c r="K2694" s="50">
        <v>2299</v>
      </c>
      <c r="L2694" s="53">
        <v>2180</v>
      </c>
      <c r="M2694" s="63">
        <f t="shared" si="317"/>
        <v>0.11764705882352941</v>
      </c>
      <c r="N2694" s="42" t="str">
        <f>IFERROR(VLOOKUP(C2694, マスタ!$E$2:$G$33, 3, TRUE), "")</f>
        <v>電気</v>
      </c>
      <c r="O2694" s="15" t="str">
        <f>IF(F2694 = "", "", TEXT( WORKDAY(TEXT(LEFT(F2694, FIND("(", F2694) - 1), "yyyy/mm/dd"), 1, マスタ!$A$2:$A$106), "yyyymmdd"))</f>
        <v>20171031</v>
      </c>
      <c r="P2694" s="16">
        <v>43039</v>
      </c>
      <c r="Q2694" s="56">
        <v>2279</v>
      </c>
      <c r="R2694" s="56">
        <v>2295</v>
      </c>
      <c r="S2694" s="56">
        <v>2240</v>
      </c>
      <c r="T2694" s="15" t="str">
        <f t="shared" si="318"/>
        <v>無</v>
      </c>
      <c r="U2694" s="15" t="str">
        <f t="shared" si="319"/>
        <v>有</v>
      </c>
      <c r="V2694" s="67">
        <f t="shared" si="320"/>
        <v>-2.6258205689277947E-3</v>
      </c>
      <c r="W2694" s="17" t="s">
        <v>966</v>
      </c>
      <c r="X2694" s="46">
        <v>-22</v>
      </c>
      <c r="Y2694" s="71">
        <f t="shared" si="321"/>
        <v>-9.62800875273523</v>
      </c>
      <c r="Z2694" s="72">
        <v>2279</v>
      </c>
      <c r="AA2694" s="72">
        <v>2279</v>
      </c>
      <c r="AB2694" s="72">
        <v>2251</v>
      </c>
      <c r="AC2694" s="72">
        <v>2268</v>
      </c>
      <c r="AD2694" s="72">
        <v>24300</v>
      </c>
      <c r="AE2694" s="72">
        <v>2263</v>
      </c>
      <c r="AF2694" s="72">
        <v>2269</v>
      </c>
      <c r="AG2694" s="72">
        <v>2240</v>
      </c>
      <c r="AH2694" s="72">
        <v>2251</v>
      </c>
      <c r="AI2694" s="72">
        <v>10800</v>
      </c>
      <c r="AJ2694" s="72">
        <v>2248</v>
      </c>
      <c r="AK2694" s="72">
        <v>2272</v>
      </c>
      <c r="AL2694" s="72">
        <v>2248</v>
      </c>
      <c r="AM2694" s="72">
        <v>2270</v>
      </c>
      <c r="AN2694" s="72">
        <v>3500</v>
      </c>
      <c r="AO2694" s="72">
        <v>2270</v>
      </c>
      <c r="AP2694" s="72">
        <v>2272</v>
      </c>
      <c r="AQ2694" s="72">
        <v>2266</v>
      </c>
      <c r="AR2694" s="72">
        <v>2268</v>
      </c>
      <c r="AS2694" s="72">
        <v>3300</v>
      </c>
      <c r="AT2694" s="72">
        <v>2263</v>
      </c>
      <c r="AU2694" s="72">
        <v>2269</v>
      </c>
      <c r="AV2694" s="72">
        <v>2252</v>
      </c>
      <c r="AW2694" s="72">
        <v>2258</v>
      </c>
      <c r="AX2694" s="72">
        <v>2300</v>
      </c>
      <c r="AY2694" s="72">
        <v>2258</v>
      </c>
      <c r="AZ2694" s="72">
        <v>2258</v>
      </c>
      <c r="BA2694" s="72">
        <v>2254</v>
      </c>
      <c r="BB2694" s="72">
        <v>2257</v>
      </c>
      <c r="BC2694" s="72">
        <v>700</v>
      </c>
    </row>
    <row r="2695" spans="1:55" s="72" customFormat="1" ht="15">
      <c r="A2695" s="15" t="s">
        <v>18</v>
      </c>
      <c r="B2695" s="30">
        <v>38</v>
      </c>
      <c r="C2695" s="30">
        <v>2729</v>
      </c>
      <c r="D2695" s="10" t="s">
        <v>391</v>
      </c>
      <c r="E2695" s="15" t="s">
        <v>20</v>
      </c>
      <c r="F2695" s="15" t="s">
        <v>1376</v>
      </c>
      <c r="G2695" s="50">
        <v>2758</v>
      </c>
      <c r="H2695" s="50">
        <v>151</v>
      </c>
      <c r="I2695" s="58">
        <v>5.79E-2</v>
      </c>
      <c r="J2695" s="50">
        <v>109100</v>
      </c>
      <c r="K2695" s="50">
        <v>2774</v>
      </c>
      <c r="L2695" s="53">
        <v>2620</v>
      </c>
      <c r="M2695" s="63">
        <f t="shared" si="317"/>
        <v>0.1038961038961039</v>
      </c>
      <c r="N2695" s="42" t="str">
        <f>IFERROR(VLOOKUP(C2695, マスタ!$E$2:$G$33, 3, TRUE), "")</f>
        <v>食品</v>
      </c>
      <c r="O2695" s="15" t="str">
        <f>IF(F2695 = "", "", TEXT( WORKDAY(TEXT(LEFT(F2695, FIND("(", F2695) - 1), "yyyy/mm/dd"), 1, マスタ!$A$2:$A$106), "yyyymmdd"))</f>
        <v>20171031</v>
      </c>
      <c r="P2695" s="16">
        <v>43039</v>
      </c>
      <c r="Q2695" s="56">
        <v>2760</v>
      </c>
      <c r="R2695" s="56">
        <v>2814</v>
      </c>
      <c r="S2695" s="56">
        <v>2741</v>
      </c>
      <c r="T2695" s="15" t="str">
        <f t="shared" si="318"/>
        <v>有</v>
      </c>
      <c r="U2695" s="15" t="str">
        <f t="shared" si="319"/>
        <v>無</v>
      </c>
      <c r="V2695" s="67">
        <f t="shared" si="320"/>
        <v>7.2516316171133965E-4</v>
      </c>
      <c r="W2695" s="17" t="s">
        <v>969</v>
      </c>
      <c r="X2695" s="46">
        <v>-13</v>
      </c>
      <c r="Y2695" s="71">
        <f t="shared" si="321"/>
        <v>-4.7135605511240026</v>
      </c>
      <c r="Z2695" s="72">
        <v>2760</v>
      </c>
      <c r="AA2695" s="72">
        <v>2760</v>
      </c>
      <c r="AB2695" s="72">
        <v>2741</v>
      </c>
      <c r="AC2695" s="72">
        <v>2746</v>
      </c>
      <c r="AD2695" s="72">
        <v>6700</v>
      </c>
      <c r="AE2695" s="72">
        <v>2744</v>
      </c>
      <c r="AF2695" s="72">
        <v>2750</v>
      </c>
      <c r="AG2695" s="72">
        <v>2744</v>
      </c>
      <c r="AH2695" s="72">
        <v>2750</v>
      </c>
      <c r="AI2695" s="72">
        <v>500</v>
      </c>
      <c r="AJ2695" s="72">
        <v>2754</v>
      </c>
      <c r="AK2695" s="72">
        <v>2756</v>
      </c>
      <c r="AL2695" s="72">
        <v>2753</v>
      </c>
      <c r="AM2695" s="72">
        <v>2753</v>
      </c>
      <c r="AN2695" s="72">
        <v>700</v>
      </c>
      <c r="AO2695" s="72">
        <v>2751</v>
      </c>
      <c r="AP2695" s="72">
        <v>2756</v>
      </c>
      <c r="AQ2695" s="72">
        <v>2751</v>
      </c>
      <c r="AR2695" s="72">
        <v>2756</v>
      </c>
      <c r="AS2695" s="72">
        <v>600</v>
      </c>
      <c r="AT2695" s="72">
        <v>2755</v>
      </c>
      <c r="AU2695" s="72">
        <v>2755</v>
      </c>
      <c r="AV2695" s="72">
        <v>2745</v>
      </c>
      <c r="AW2695" s="72">
        <v>2747</v>
      </c>
      <c r="AX2695" s="72">
        <v>1300</v>
      </c>
      <c r="AY2695" s="72">
        <v>2746</v>
      </c>
      <c r="AZ2695" s="72">
        <v>2752</v>
      </c>
      <c r="BA2695" s="72">
        <v>2746</v>
      </c>
      <c r="BB2695" s="72">
        <v>2752</v>
      </c>
      <c r="BC2695" s="72">
        <v>200</v>
      </c>
    </row>
    <row r="2696" spans="1:55" s="72" customFormat="1" ht="15">
      <c r="A2696" s="15" t="s">
        <v>18</v>
      </c>
      <c r="B2696" s="30">
        <v>40</v>
      </c>
      <c r="C2696" s="30">
        <v>3551</v>
      </c>
      <c r="D2696" s="10" t="s">
        <v>1169</v>
      </c>
      <c r="E2696" s="15" t="s">
        <v>20</v>
      </c>
      <c r="F2696" s="15" t="s">
        <v>1376</v>
      </c>
      <c r="G2696" s="50">
        <v>1255</v>
      </c>
      <c r="H2696" s="50">
        <v>62</v>
      </c>
      <c r="I2696" s="58">
        <v>5.1999999999999998E-2</v>
      </c>
      <c r="J2696" s="50">
        <v>93800</v>
      </c>
      <c r="K2696" s="50">
        <v>1255</v>
      </c>
      <c r="L2696" s="53">
        <v>1183</v>
      </c>
      <c r="M2696" s="63">
        <f t="shared" si="317"/>
        <v>0</v>
      </c>
      <c r="N2696" s="42" t="str">
        <f>IFERROR(VLOOKUP(C2696, マスタ!$E$2:$G$33, 3, TRUE), "")</f>
        <v>繊維製品</v>
      </c>
      <c r="O2696" s="15" t="str">
        <f>IF(F2696 = "", "", TEXT( WORKDAY(TEXT(LEFT(F2696, FIND("(", F2696) - 1), "yyyy/mm/dd"), 1, マスタ!$A$2:$A$106), "yyyymmdd"))</f>
        <v>20171031</v>
      </c>
      <c r="P2696" s="16">
        <v>43039</v>
      </c>
      <c r="Q2696" s="56">
        <v>1242</v>
      </c>
      <c r="R2696" s="56">
        <v>1260</v>
      </c>
      <c r="S2696" s="56">
        <v>1238</v>
      </c>
      <c r="T2696" s="15" t="str">
        <f t="shared" si="318"/>
        <v>有</v>
      </c>
      <c r="U2696" s="15" t="str">
        <f t="shared" si="319"/>
        <v>無</v>
      </c>
      <c r="V2696" s="67">
        <f t="shared" si="320"/>
        <v>-1.0358565737051739E-2</v>
      </c>
      <c r="W2696" s="17" t="s">
        <v>967</v>
      </c>
      <c r="X2696" s="46">
        <v>8</v>
      </c>
      <c r="Y2696" s="71">
        <f t="shared" si="321"/>
        <v>6.3745019920318731</v>
      </c>
      <c r="Z2696" s="72">
        <v>1242</v>
      </c>
      <c r="AA2696" s="72">
        <v>1249</v>
      </c>
      <c r="AB2696" s="72">
        <v>1238</v>
      </c>
      <c r="AC2696" s="72">
        <v>1240</v>
      </c>
      <c r="AD2696" s="72">
        <v>10400</v>
      </c>
      <c r="AE2696" s="72">
        <v>1244</v>
      </c>
      <c r="AF2696" s="72">
        <v>1244</v>
      </c>
      <c r="AG2696" s="72">
        <v>1244</v>
      </c>
      <c r="AH2696" s="72">
        <v>1244</v>
      </c>
      <c r="AI2696" s="72">
        <v>100</v>
      </c>
      <c r="AJ2696" s="72">
        <v>1243</v>
      </c>
      <c r="AK2696" s="72">
        <v>1250</v>
      </c>
      <c r="AL2696" s="72">
        <v>1240</v>
      </c>
      <c r="AM2696" s="72">
        <v>1250</v>
      </c>
      <c r="AN2696" s="72">
        <v>2500</v>
      </c>
      <c r="AO2696" s="72">
        <v>1248</v>
      </c>
      <c r="AP2696" s="72">
        <v>1248</v>
      </c>
      <c r="AQ2696" s="72">
        <v>1248</v>
      </c>
      <c r="AR2696" s="72">
        <v>1248</v>
      </c>
      <c r="AS2696" s="72">
        <v>100</v>
      </c>
      <c r="AT2696" s="72">
        <v>1248</v>
      </c>
      <c r="AU2696" s="72">
        <v>1252</v>
      </c>
      <c r="AV2696" s="72">
        <v>1248</v>
      </c>
      <c r="AW2696" s="72">
        <v>1250</v>
      </c>
      <c r="AX2696" s="72">
        <v>1100</v>
      </c>
      <c r="AY2696" s="72">
        <v>1251</v>
      </c>
      <c r="AZ2696" s="72">
        <v>1260</v>
      </c>
      <c r="BA2696" s="72">
        <v>1251</v>
      </c>
      <c r="BB2696" s="72">
        <v>1260</v>
      </c>
      <c r="BC2696" s="72">
        <v>7900</v>
      </c>
    </row>
    <row r="2697" spans="1:55" s="72" customFormat="1" ht="27">
      <c r="A2697" s="15" t="s">
        <v>18</v>
      </c>
      <c r="B2697" s="30">
        <v>41</v>
      </c>
      <c r="C2697" s="30">
        <v>9928</v>
      </c>
      <c r="D2697" s="10" t="s">
        <v>920</v>
      </c>
      <c r="E2697" s="15" t="s">
        <v>20</v>
      </c>
      <c r="F2697" s="15" t="s">
        <v>1376</v>
      </c>
      <c r="G2697" s="50">
        <v>2698</v>
      </c>
      <c r="H2697" s="50">
        <v>132</v>
      </c>
      <c r="I2697" s="58">
        <v>5.1400000000000001E-2</v>
      </c>
      <c r="J2697" s="50">
        <v>314500</v>
      </c>
      <c r="K2697" s="50">
        <v>2698</v>
      </c>
      <c r="L2697" s="53">
        <v>2586</v>
      </c>
      <c r="M2697" s="63">
        <f t="shared" si="317"/>
        <v>0</v>
      </c>
      <c r="N2697" s="42" t="str">
        <f>IFERROR(VLOOKUP(C2697, マスタ!$E$2:$G$33, 3, TRUE), "")</f>
        <v>サービス</v>
      </c>
      <c r="O2697" s="15" t="str">
        <f>IF(F2697 = "", "", TEXT( WORKDAY(TEXT(LEFT(F2697, FIND("(", F2697) - 1), "yyyy/mm/dd"), 1, マスタ!$A$2:$A$106), "yyyymmdd"))</f>
        <v>20171031</v>
      </c>
      <c r="P2697" s="16">
        <v>43039</v>
      </c>
      <c r="Q2697" s="56">
        <v>2696</v>
      </c>
      <c r="R2697" s="56">
        <v>2707</v>
      </c>
      <c r="S2697" s="56">
        <v>2614</v>
      </c>
      <c r="T2697" s="15" t="str">
        <f t="shared" si="318"/>
        <v>無</v>
      </c>
      <c r="U2697" s="15" t="str">
        <f t="shared" si="319"/>
        <v>有</v>
      </c>
      <c r="V2697" s="67">
        <f t="shared" si="320"/>
        <v>-7.4128984432908496E-4</v>
      </c>
      <c r="W2697" s="17" t="s">
        <v>966</v>
      </c>
      <c r="X2697" s="46">
        <v>-26</v>
      </c>
      <c r="Y2697" s="71">
        <f t="shared" si="321"/>
        <v>-9.6367679762787262</v>
      </c>
      <c r="Z2697" s="72">
        <v>2696</v>
      </c>
      <c r="AA2697" s="72">
        <v>2703</v>
      </c>
      <c r="AB2697" s="72">
        <v>2677</v>
      </c>
      <c r="AC2697" s="72">
        <v>2685</v>
      </c>
      <c r="AD2697" s="72">
        <v>24300</v>
      </c>
      <c r="AE2697" s="72">
        <v>2684</v>
      </c>
      <c r="AF2697" s="72">
        <v>2707</v>
      </c>
      <c r="AG2697" s="72">
        <v>2684</v>
      </c>
      <c r="AH2697" s="72">
        <v>2696</v>
      </c>
      <c r="AI2697" s="72">
        <v>5700</v>
      </c>
      <c r="AJ2697" s="72">
        <v>2691</v>
      </c>
      <c r="AK2697" s="72">
        <v>2691</v>
      </c>
      <c r="AL2697" s="72">
        <v>2669</v>
      </c>
      <c r="AM2697" s="72">
        <v>2690</v>
      </c>
      <c r="AN2697" s="72">
        <v>8100</v>
      </c>
      <c r="AO2697" s="72">
        <v>2687</v>
      </c>
      <c r="AP2697" s="72">
        <v>2691</v>
      </c>
      <c r="AQ2697" s="72">
        <v>2685</v>
      </c>
      <c r="AR2697" s="72">
        <v>2687</v>
      </c>
      <c r="AS2697" s="72">
        <v>1800</v>
      </c>
      <c r="AT2697" s="72">
        <v>2683</v>
      </c>
      <c r="AU2697" s="72">
        <v>2684</v>
      </c>
      <c r="AV2697" s="72">
        <v>2667</v>
      </c>
      <c r="AW2697" s="72">
        <v>2671</v>
      </c>
      <c r="AX2697" s="72">
        <v>3500</v>
      </c>
      <c r="AY2697" s="72">
        <v>2670</v>
      </c>
      <c r="AZ2697" s="72">
        <v>2680</v>
      </c>
      <c r="BA2697" s="72">
        <v>2670</v>
      </c>
      <c r="BB2697" s="72">
        <v>2675</v>
      </c>
      <c r="BC2697" s="72">
        <v>4100</v>
      </c>
    </row>
    <row r="2698" spans="1:55" s="72" customFormat="1" ht="15">
      <c r="A2698" s="15" t="s">
        <v>18</v>
      </c>
      <c r="B2698" s="30">
        <v>42</v>
      </c>
      <c r="C2698" s="30">
        <v>4552</v>
      </c>
      <c r="D2698" s="10" t="s">
        <v>258</v>
      </c>
      <c r="E2698" s="15" t="s">
        <v>20</v>
      </c>
      <c r="F2698" s="15" t="s">
        <v>1376</v>
      </c>
      <c r="G2698" s="50">
        <v>4515</v>
      </c>
      <c r="H2698" s="50">
        <v>220</v>
      </c>
      <c r="I2698" s="58">
        <v>5.1200000000000002E-2</v>
      </c>
      <c r="J2698" s="50">
        <v>590800</v>
      </c>
      <c r="K2698" s="50">
        <v>4595</v>
      </c>
      <c r="L2698" s="53">
        <v>4265</v>
      </c>
      <c r="M2698" s="63">
        <f t="shared" si="317"/>
        <v>0.24242424242424243</v>
      </c>
      <c r="N2698" s="42" t="str">
        <f>IFERROR(VLOOKUP(C2698, マスタ!$E$2:$G$33, 3, TRUE), "")</f>
        <v>化学・医薬品</v>
      </c>
      <c r="O2698" s="15" t="str">
        <f>IF(F2698 = "", "", TEXT( WORKDAY(TEXT(LEFT(F2698, FIND("(", F2698) - 1), "yyyy/mm/dd"), 1, マスタ!$A$2:$A$106), "yyyymmdd"))</f>
        <v>20171031</v>
      </c>
      <c r="P2698" s="16">
        <v>43039</v>
      </c>
      <c r="Q2698" s="56">
        <v>4385</v>
      </c>
      <c r="R2698" s="56">
        <v>4495</v>
      </c>
      <c r="S2698" s="56">
        <v>4350</v>
      </c>
      <c r="T2698" s="15" t="str">
        <f t="shared" si="318"/>
        <v>有</v>
      </c>
      <c r="U2698" s="15" t="str">
        <f t="shared" si="319"/>
        <v>無</v>
      </c>
      <c r="V2698" s="67">
        <f t="shared" si="320"/>
        <v>-2.879291251384275E-2</v>
      </c>
      <c r="W2698" s="17" t="s">
        <v>968</v>
      </c>
      <c r="X2698" s="46">
        <v>90</v>
      </c>
      <c r="Y2698" s="71">
        <f t="shared" si="321"/>
        <v>19.933554817275745</v>
      </c>
      <c r="Z2698" s="72">
        <v>4385</v>
      </c>
      <c r="AA2698" s="72">
        <v>4415</v>
      </c>
      <c r="AB2698" s="72">
        <v>4350</v>
      </c>
      <c r="AC2698" s="72">
        <v>4390</v>
      </c>
      <c r="AD2698" s="72">
        <v>29300</v>
      </c>
      <c r="AE2698" s="72">
        <v>4380</v>
      </c>
      <c r="AF2698" s="72">
        <v>4475</v>
      </c>
      <c r="AG2698" s="72">
        <v>4370</v>
      </c>
      <c r="AH2698" s="72">
        <v>4475</v>
      </c>
      <c r="AI2698" s="72">
        <v>9600</v>
      </c>
      <c r="AJ2698" s="72">
        <v>4480</v>
      </c>
      <c r="AK2698" s="72">
        <v>4495</v>
      </c>
      <c r="AL2698" s="72">
        <v>4455</v>
      </c>
      <c r="AM2698" s="72">
        <v>4490</v>
      </c>
      <c r="AN2698" s="72">
        <v>6700</v>
      </c>
      <c r="AO2698" s="72">
        <v>4485</v>
      </c>
      <c r="AP2698" s="72">
        <v>4495</v>
      </c>
      <c r="AQ2698" s="72">
        <v>4475</v>
      </c>
      <c r="AR2698" s="72">
        <v>4475</v>
      </c>
      <c r="AS2698" s="72">
        <v>2900</v>
      </c>
      <c r="AT2698" s="72">
        <v>4475</v>
      </c>
      <c r="AU2698" s="72">
        <v>4490</v>
      </c>
      <c r="AV2698" s="72">
        <v>4475</v>
      </c>
      <c r="AW2698" s="72">
        <v>4490</v>
      </c>
      <c r="AX2698" s="72">
        <v>3400</v>
      </c>
      <c r="AY2698" s="72">
        <v>4475</v>
      </c>
      <c r="AZ2698" s="72">
        <v>4485</v>
      </c>
      <c r="BA2698" s="72">
        <v>4470</v>
      </c>
      <c r="BB2698" s="72">
        <v>4485</v>
      </c>
      <c r="BC2698" s="72">
        <v>3100</v>
      </c>
    </row>
    <row r="2699" spans="1:55" s="72" customFormat="1" ht="15">
      <c r="A2699" s="15" t="s">
        <v>18</v>
      </c>
      <c r="B2699" s="30">
        <v>43</v>
      </c>
      <c r="C2699" s="30">
        <v>8114</v>
      </c>
      <c r="D2699" s="10" t="s">
        <v>1385</v>
      </c>
      <c r="E2699" s="15" t="s">
        <v>20</v>
      </c>
      <c r="F2699" s="15" t="s">
        <v>1376</v>
      </c>
      <c r="G2699" s="50">
        <v>1519</v>
      </c>
      <c r="H2699" s="50">
        <v>74</v>
      </c>
      <c r="I2699" s="58">
        <v>5.1200000000000002E-2</v>
      </c>
      <c r="J2699" s="50">
        <v>881900</v>
      </c>
      <c r="K2699" s="50">
        <v>1551</v>
      </c>
      <c r="L2699" s="53">
        <v>1431</v>
      </c>
      <c r="M2699" s="63">
        <f t="shared" si="317"/>
        <v>0.26666666666666666</v>
      </c>
      <c r="N2699" s="42" t="str">
        <f>IFERROR(VLOOKUP(C2699, マスタ!$E$2:$G$33, 3, TRUE), "")</f>
        <v>商業</v>
      </c>
      <c r="O2699" s="15" t="str">
        <f>IF(F2699 = "", "", TEXT( WORKDAY(TEXT(LEFT(F2699, FIND("(", F2699) - 1), "yyyy/mm/dd"), 1, マスタ!$A$2:$A$106), "yyyymmdd"))</f>
        <v>20171031</v>
      </c>
      <c r="P2699" s="16">
        <v>43039</v>
      </c>
      <c r="Q2699" s="56">
        <v>1545</v>
      </c>
      <c r="R2699" s="56">
        <v>1598</v>
      </c>
      <c r="S2699" s="56">
        <v>1521</v>
      </c>
      <c r="T2699" s="15" t="str">
        <f t="shared" si="318"/>
        <v>有</v>
      </c>
      <c r="U2699" s="15" t="str">
        <f t="shared" si="319"/>
        <v>有</v>
      </c>
      <c r="V2699" s="67">
        <f t="shared" si="320"/>
        <v>1.7116524028966351E-2</v>
      </c>
      <c r="W2699" s="17" t="s">
        <v>966</v>
      </c>
      <c r="X2699" s="46">
        <v>-15</v>
      </c>
      <c r="Y2699" s="71">
        <f t="shared" si="321"/>
        <v>-9.8749177090190923</v>
      </c>
      <c r="Z2699" s="72">
        <v>1545</v>
      </c>
      <c r="AA2699" s="72">
        <v>1552</v>
      </c>
      <c r="AB2699" s="72">
        <v>1543</v>
      </c>
      <c r="AC2699" s="72">
        <v>1543</v>
      </c>
      <c r="AD2699" s="72">
        <v>33100</v>
      </c>
      <c r="AE2699" s="72">
        <v>1542</v>
      </c>
      <c r="AF2699" s="72">
        <v>1550</v>
      </c>
      <c r="AG2699" s="72">
        <v>1524</v>
      </c>
      <c r="AH2699" s="72">
        <v>1524</v>
      </c>
      <c r="AI2699" s="72">
        <v>14200</v>
      </c>
      <c r="AJ2699" s="72">
        <v>1525</v>
      </c>
      <c r="AK2699" s="72">
        <v>1538</v>
      </c>
      <c r="AL2699" s="72">
        <v>1521</v>
      </c>
      <c r="AM2699" s="72">
        <v>1538</v>
      </c>
      <c r="AN2699" s="72">
        <v>4800</v>
      </c>
      <c r="AO2699" s="72">
        <v>1541</v>
      </c>
      <c r="AP2699" s="72">
        <v>1550</v>
      </c>
      <c r="AQ2699" s="72">
        <v>1541</v>
      </c>
      <c r="AR2699" s="72">
        <v>1546</v>
      </c>
      <c r="AS2699" s="72">
        <v>18300</v>
      </c>
      <c r="AT2699" s="72">
        <v>1545</v>
      </c>
      <c r="AU2699" s="72">
        <v>1545</v>
      </c>
      <c r="AV2699" s="72">
        <v>1538</v>
      </c>
      <c r="AW2699" s="72">
        <v>1545</v>
      </c>
      <c r="AX2699" s="72">
        <v>5100</v>
      </c>
      <c r="AY2699" s="72">
        <v>1547</v>
      </c>
      <c r="AZ2699" s="72">
        <v>1553</v>
      </c>
      <c r="BA2699" s="72">
        <v>1546</v>
      </c>
      <c r="BB2699" s="72">
        <v>1546</v>
      </c>
      <c r="BC2699" s="72">
        <v>10600</v>
      </c>
    </row>
    <row r="2700" spans="1:55" s="72" customFormat="1" ht="27">
      <c r="A2700" s="15" t="s">
        <v>18</v>
      </c>
      <c r="B2700" s="30">
        <v>45</v>
      </c>
      <c r="C2700" s="30">
        <v>5726</v>
      </c>
      <c r="D2700" s="10" t="s">
        <v>1343</v>
      </c>
      <c r="E2700" s="15" t="s">
        <v>20</v>
      </c>
      <c r="F2700" s="15" t="s">
        <v>1376</v>
      </c>
      <c r="G2700" s="50">
        <v>1785</v>
      </c>
      <c r="H2700" s="50">
        <v>85</v>
      </c>
      <c r="I2700" s="58">
        <v>0.05</v>
      </c>
      <c r="J2700" s="50">
        <v>859400</v>
      </c>
      <c r="K2700" s="50">
        <v>1799</v>
      </c>
      <c r="L2700" s="53">
        <v>1726</v>
      </c>
      <c r="M2700" s="63">
        <f t="shared" si="317"/>
        <v>0.19178082191780821</v>
      </c>
      <c r="N2700" s="42" t="str">
        <f>IFERROR(VLOOKUP(C2700, マスタ!$E$2:$G$33, 3, TRUE), "")</f>
        <v>非鉄金属</v>
      </c>
      <c r="O2700" s="15" t="str">
        <f>IF(F2700 = "", "", TEXT( WORKDAY(TEXT(LEFT(F2700, FIND("(", F2700) - 1), "yyyy/mm/dd"), 1, マスタ!$A$2:$A$106), "yyyymmdd"))</f>
        <v>20171031</v>
      </c>
      <c r="P2700" s="16">
        <v>43039</v>
      </c>
      <c r="Q2700" s="56">
        <v>1736</v>
      </c>
      <c r="R2700" s="56">
        <v>1739</v>
      </c>
      <c r="S2700" s="56">
        <v>1664</v>
      </c>
      <c r="T2700" s="15" t="str">
        <f t="shared" si="318"/>
        <v>無</v>
      </c>
      <c r="U2700" s="15" t="str">
        <f t="shared" si="319"/>
        <v>有</v>
      </c>
      <c r="V2700" s="67">
        <f t="shared" si="320"/>
        <v>-2.7450980392156876E-2</v>
      </c>
      <c r="W2700" s="17" t="s">
        <v>966</v>
      </c>
      <c r="X2700" s="46">
        <v>-17</v>
      </c>
      <c r="Y2700" s="71">
        <f t="shared" si="321"/>
        <v>-9.5238095238095255</v>
      </c>
      <c r="Z2700" s="72">
        <v>1736</v>
      </c>
      <c r="AA2700" s="72">
        <v>1739</v>
      </c>
      <c r="AB2700" s="72">
        <v>1708</v>
      </c>
      <c r="AC2700" s="72">
        <v>1711</v>
      </c>
      <c r="AD2700" s="72">
        <v>52900</v>
      </c>
      <c r="AE2700" s="72">
        <v>1709</v>
      </c>
      <c r="AF2700" s="72">
        <v>1709</v>
      </c>
      <c r="AG2700" s="72">
        <v>1664</v>
      </c>
      <c r="AH2700" s="72">
        <v>1698</v>
      </c>
      <c r="AI2700" s="72">
        <v>80800</v>
      </c>
      <c r="AJ2700" s="72">
        <v>1699</v>
      </c>
      <c r="AK2700" s="72">
        <v>1704</v>
      </c>
      <c r="AL2700" s="72">
        <v>1683</v>
      </c>
      <c r="AM2700" s="72">
        <v>1699</v>
      </c>
      <c r="AN2700" s="72">
        <v>28700</v>
      </c>
      <c r="AO2700" s="72">
        <v>1700</v>
      </c>
      <c r="AP2700" s="72">
        <v>1706</v>
      </c>
      <c r="AQ2700" s="72">
        <v>1692</v>
      </c>
      <c r="AR2700" s="72">
        <v>1706</v>
      </c>
      <c r="AS2700" s="72">
        <v>16200</v>
      </c>
      <c r="AT2700" s="72">
        <v>1707</v>
      </c>
      <c r="AU2700" s="72">
        <v>1707</v>
      </c>
      <c r="AV2700" s="72">
        <v>1698</v>
      </c>
      <c r="AW2700" s="72">
        <v>1707</v>
      </c>
      <c r="AX2700" s="72">
        <v>8300</v>
      </c>
      <c r="AY2700" s="72">
        <v>1707</v>
      </c>
      <c r="AZ2700" s="72">
        <v>1712</v>
      </c>
      <c r="BA2700" s="72">
        <v>1706</v>
      </c>
      <c r="BB2700" s="72">
        <v>1709</v>
      </c>
      <c r="BC2700" s="72">
        <v>5200</v>
      </c>
    </row>
    <row r="2701" spans="1:55" s="72" customFormat="1" ht="27">
      <c r="A2701" s="15" t="s">
        <v>18</v>
      </c>
      <c r="B2701" s="30">
        <v>46</v>
      </c>
      <c r="C2701" s="30">
        <v>3465</v>
      </c>
      <c r="D2701" s="10" t="s">
        <v>36</v>
      </c>
      <c r="E2701" s="15" t="s">
        <v>20</v>
      </c>
      <c r="F2701" s="15" t="s">
        <v>1376</v>
      </c>
      <c r="G2701" s="50">
        <v>2339</v>
      </c>
      <c r="H2701" s="50">
        <v>111</v>
      </c>
      <c r="I2701" s="58">
        <v>4.9799999999999997E-2</v>
      </c>
      <c r="J2701" s="50">
        <v>339300</v>
      </c>
      <c r="K2701" s="50">
        <v>2364</v>
      </c>
      <c r="L2701" s="53">
        <v>2248</v>
      </c>
      <c r="M2701" s="63">
        <f t="shared" si="317"/>
        <v>0.21551724137931033</v>
      </c>
      <c r="N2701" s="42" t="str">
        <f>IFERROR(VLOOKUP(C2701, マスタ!$E$2:$G$33, 3, TRUE), "")</f>
        <v>繊維製品</v>
      </c>
      <c r="O2701" s="15" t="str">
        <f>IF(F2701 = "", "", TEXT( WORKDAY(TEXT(LEFT(F2701, FIND("(", F2701) - 1), "yyyy/mm/dd"), 1, マスタ!$A$2:$A$106), "yyyymmdd"))</f>
        <v>20171031</v>
      </c>
      <c r="P2701" s="16">
        <v>43039</v>
      </c>
      <c r="Q2701" s="56">
        <v>2337</v>
      </c>
      <c r="R2701" s="56">
        <v>2396</v>
      </c>
      <c r="S2701" s="56">
        <v>2310</v>
      </c>
      <c r="T2701" s="15" t="str">
        <f t="shared" si="318"/>
        <v>有</v>
      </c>
      <c r="U2701" s="15" t="str">
        <f t="shared" si="319"/>
        <v>有</v>
      </c>
      <c r="V2701" s="67">
        <f t="shared" si="320"/>
        <v>-8.5506626763576232E-4</v>
      </c>
      <c r="W2701" s="17" t="s">
        <v>966</v>
      </c>
      <c r="X2701" s="46">
        <v>-23</v>
      </c>
      <c r="Y2701" s="71">
        <f t="shared" si="321"/>
        <v>-9.83326207781103</v>
      </c>
      <c r="Z2701" s="72">
        <v>2337</v>
      </c>
      <c r="AA2701" s="72">
        <v>2357</v>
      </c>
      <c r="AB2701" s="72">
        <v>2330</v>
      </c>
      <c r="AC2701" s="72">
        <v>2351</v>
      </c>
      <c r="AD2701" s="72">
        <v>7600</v>
      </c>
      <c r="AE2701" s="72">
        <v>2345</v>
      </c>
      <c r="AF2701" s="72">
        <v>2351</v>
      </c>
      <c r="AG2701" s="72">
        <v>2310</v>
      </c>
      <c r="AH2701" s="72">
        <v>2333</v>
      </c>
      <c r="AI2701" s="72">
        <v>6500</v>
      </c>
      <c r="AJ2701" s="72">
        <v>2329</v>
      </c>
      <c r="AK2701" s="72">
        <v>2333</v>
      </c>
      <c r="AL2701" s="72">
        <v>2326</v>
      </c>
      <c r="AM2701" s="72">
        <v>2330</v>
      </c>
      <c r="AN2701" s="72">
        <v>800</v>
      </c>
      <c r="AO2701" s="72">
        <v>2329</v>
      </c>
      <c r="AP2701" s="72">
        <v>2341</v>
      </c>
      <c r="AQ2701" s="72">
        <v>2329</v>
      </c>
      <c r="AR2701" s="72">
        <v>2341</v>
      </c>
      <c r="AS2701" s="72">
        <v>1000</v>
      </c>
      <c r="AT2701" s="72">
        <v>2342</v>
      </c>
      <c r="AU2701" s="72">
        <v>2367</v>
      </c>
      <c r="AV2701" s="72">
        <v>2342</v>
      </c>
      <c r="AW2701" s="72">
        <v>2367</v>
      </c>
      <c r="AX2701" s="72">
        <v>1700</v>
      </c>
      <c r="AY2701" s="72">
        <v>2362</v>
      </c>
      <c r="AZ2701" s="72">
        <v>2362</v>
      </c>
      <c r="BA2701" s="72">
        <v>2350</v>
      </c>
      <c r="BB2701" s="72">
        <v>2350</v>
      </c>
      <c r="BC2701" s="72">
        <v>2200</v>
      </c>
    </row>
    <row r="2702" spans="1:55" s="72" customFormat="1" ht="15">
      <c r="A2702" s="15" t="s">
        <v>18</v>
      </c>
      <c r="B2702" s="30">
        <v>47</v>
      </c>
      <c r="C2702" s="30">
        <v>8624</v>
      </c>
      <c r="D2702" s="10" t="s">
        <v>1130</v>
      </c>
      <c r="E2702" s="15" t="s">
        <v>20</v>
      </c>
      <c r="F2702" s="15" t="s">
        <v>1376</v>
      </c>
      <c r="G2702" s="50">
        <v>1290</v>
      </c>
      <c r="H2702" s="50">
        <v>61</v>
      </c>
      <c r="I2702" s="58">
        <v>4.9599999999999998E-2</v>
      </c>
      <c r="J2702" s="50">
        <v>886200</v>
      </c>
      <c r="K2702" s="50">
        <v>1298</v>
      </c>
      <c r="L2702" s="53">
        <v>1240</v>
      </c>
      <c r="M2702" s="63">
        <f t="shared" si="317"/>
        <v>0.13793103448275862</v>
      </c>
      <c r="N2702" s="42" t="str">
        <f>IFERROR(VLOOKUP(C2702, マスタ!$E$2:$G$33, 3, TRUE), "")</f>
        <v>証券・証券先物</v>
      </c>
      <c r="O2702" s="15" t="str">
        <f>IF(F2702 = "", "", TEXT( WORKDAY(TEXT(LEFT(F2702, FIND("(", F2702) - 1), "yyyy/mm/dd"), 1, マスタ!$A$2:$A$106), "yyyymmdd"))</f>
        <v>20171031</v>
      </c>
      <c r="P2702" s="16">
        <v>43039</v>
      </c>
      <c r="Q2702" s="56">
        <v>1283</v>
      </c>
      <c r="R2702" s="56">
        <v>1307</v>
      </c>
      <c r="S2702" s="56">
        <v>1279</v>
      </c>
      <c r="T2702" s="15" t="str">
        <f t="shared" si="318"/>
        <v>有</v>
      </c>
      <c r="U2702" s="15" t="str">
        <f t="shared" si="319"/>
        <v>無</v>
      </c>
      <c r="V2702" s="67">
        <f t="shared" si="320"/>
        <v>-5.4263565891472521E-3</v>
      </c>
      <c r="W2702" s="17" t="s">
        <v>967</v>
      </c>
      <c r="X2702" s="46">
        <v>0</v>
      </c>
      <c r="Y2702" s="71">
        <f t="shared" si="321"/>
        <v>0</v>
      </c>
      <c r="Z2702" s="72">
        <v>1283</v>
      </c>
      <c r="AA2702" s="72">
        <v>1295</v>
      </c>
      <c r="AB2702" s="72">
        <v>1279</v>
      </c>
      <c r="AC2702" s="72">
        <v>1294</v>
      </c>
      <c r="AD2702" s="72">
        <v>40900</v>
      </c>
      <c r="AE2702" s="72">
        <v>1293</v>
      </c>
      <c r="AF2702" s="72">
        <v>1294</v>
      </c>
      <c r="AG2702" s="72">
        <v>1288</v>
      </c>
      <c r="AH2702" s="72">
        <v>1294</v>
      </c>
      <c r="AI2702" s="72">
        <v>8900</v>
      </c>
      <c r="AJ2702" s="72">
        <v>1295</v>
      </c>
      <c r="AK2702" s="72">
        <v>1298</v>
      </c>
      <c r="AL2702" s="72">
        <v>1288</v>
      </c>
      <c r="AM2702" s="72">
        <v>1295</v>
      </c>
      <c r="AN2702" s="72">
        <v>16600</v>
      </c>
      <c r="AO2702" s="72">
        <v>1293</v>
      </c>
      <c r="AP2702" s="72">
        <v>1294</v>
      </c>
      <c r="AQ2702" s="72">
        <v>1288</v>
      </c>
      <c r="AR2702" s="72">
        <v>1288</v>
      </c>
      <c r="AS2702" s="72">
        <v>7500</v>
      </c>
      <c r="AT2702" s="72">
        <v>1287</v>
      </c>
      <c r="AU2702" s="72">
        <v>1289</v>
      </c>
      <c r="AV2702" s="72">
        <v>1281</v>
      </c>
      <c r="AW2702" s="72">
        <v>1283</v>
      </c>
      <c r="AX2702" s="72">
        <v>14900</v>
      </c>
      <c r="AY2702" s="72">
        <v>1283</v>
      </c>
      <c r="AZ2702" s="72">
        <v>1285</v>
      </c>
      <c r="BA2702" s="72">
        <v>1281</v>
      </c>
      <c r="BB2702" s="72">
        <v>1282</v>
      </c>
      <c r="BC2702" s="72">
        <v>6200</v>
      </c>
    </row>
    <row r="2703" spans="1:55" s="72" customFormat="1" ht="15">
      <c r="A2703" s="15" t="s">
        <v>18</v>
      </c>
      <c r="B2703" s="30">
        <v>48</v>
      </c>
      <c r="C2703" s="30">
        <v>9422</v>
      </c>
      <c r="D2703" s="10" t="s">
        <v>988</v>
      </c>
      <c r="E2703" s="15" t="s">
        <v>20</v>
      </c>
      <c r="F2703" s="15" t="s">
        <v>1376</v>
      </c>
      <c r="G2703" s="50">
        <v>2096</v>
      </c>
      <c r="H2703" s="50">
        <v>97</v>
      </c>
      <c r="I2703" s="58">
        <v>4.8500000000000001E-2</v>
      </c>
      <c r="J2703" s="50">
        <v>327700</v>
      </c>
      <c r="K2703" s="50">
        <v>2104</v>
      </c>
      <c r="L2703" s="53">
        <v>2015</v>
      </c>
      <c r="M2703" s="63">
        <f t="shared" si="317"/>
        <v>8.98876404494382E-2</v>
      </c>
      <c r="N2703" s="42" t="str">
        <f>IFERROR(VLOOKUP(C2703, マスタ!$E$2:$G$33, 3, TRUE), "")</f>
        <v>情報通信</v>
      </c>
      <c r="O2703" s="15" t="str">
        <f>IF(F2703 = "", "", TEXT( WORKDAY(TEXT(LEFT(F2703, FIND("(", F2703) - 1), "yyyy/mm/dd"), 1, マスタ!$A$2:$A$106), "yyyymmdd"))</f>
        <v>20171031</v>
      </c>
      <c r="P2703" s="16">
        <v>43039</v>
      </c>
      <c r="Q2703" s="56">
        <v>2110</v>
      </c>
      <c r="R2703" s="56">
        <v>2114</v>
      </c>
      <c r="S2703" s="56">
        <v>2067</v>
      </c>
      <c r="T2703" s="15" t="str">
        <f t="shared" si="318"/>
        <v>無</v>
      </c>
      <c r="U2703" s="15" t="str">
        <f t="shared" si="319"/>
        <v>有</v>
      </c>
      <c r="V2703" s="67">
        <f t="shared" si="320"/>
        <v>6.6793893129770687E-3</v>
      </c>
      <c r="W2703" s="17" t="s">
        <v>966</v>
      </c>
      <c r="X2703" s="46">
        <v>-20</v>
      </c>
      <c r="Y2703" s="71">
        <f t="shared" si="321"/>
        <v>-9.5419847328244281</v>
      </c>
      <c r="Z2703" s="72">
        <v>2110</v>
      </c>
      <c r="AA2703" s="72">
        <v>2114</v>
      </c>
      <c r="AB2703" s="72">
        <v>2080</v>
      </c>
      <c r="AC2703" s="72">
        <v>2087</v>
      </c>
      <c r="AD2703" s="72">
        <v>9400</v>
      </c>
      <c r="AE2703" s="72">
        <v>2089</v>
      </c>
      <c r="AF2703" s="72">
        <v>2095</v>
      </c>
      <c r="AG2703" s="72">
        <v>2085</v>
      </c>
      <c r="AH2703" s="72">
        <v>2088</v>
      </c>
      <c r="AI2703" s="72">
        <v>1300</v>
      </c>
      <c r="AJ2703" s="72">
        <v>2090</v>
      </c>
      <c r="AK2703" s="72">
        <v>2090</v>
      </c>
      <c r="AL2703" s="72">
        <v>2089</v>
      </c>
      <c r="AM2703" s="72">
        <v>2089</v>
      </c>
      <c r="AN2703" s="72">
        <v>800</v>
      </c>
      <c r="AO2703" s="72">
        <v>2089</v>
      </c>
      <c r="AP2703" s="72">
        <v>2089</v>
      </c>
      <c r="AQ2703" s="72">
        <v>2083</v>
      </c>
      <c r="AR2703" s="72">
        <v>2083</v>
      </c>
      <c r="AS2703" s="72">
        <v>4300</v>
      </c>
      <c r="AT2703" s="72">
        <v>2080</v>
      </c>
      <c r="AU2703" s="72">
        <v>2082</v>
      </c>
      <c r="AV2703" s="72">
        <v>2074</v>
      </c>
      <c r="AW2703" s="72">
        <v>2074</v>
      </c>
      <c r="AX2703" s="72">
        <v>4600</v>
      </c>
      <c r="AY2703" s="72">
        <v>2074</v>
      </c>
      <c r="AZ2703" s="72">
        <v>2077</v>
      </c>
      <c r="BA2703" s="72">
        <v>2069</v>
      </c>
      <c r="BB2703" s="72">
        <v>2072</v>
      </c>
      <c r="BC2703" s="72">
        <v>2700</v>
      </c>
    </row>
    <row r="2704" spans="1:55" s="72" customFormat="1" ht="27">
      <c r="A2704" s="15" t="s">
        <v>18</v>
      </c>
      <c r="B2704" s="30">
        <v>49</v>
      </c>
      <c r="C2704" s="30">
        <v>6048</v>
      </c>
      <c r="D2704" s="10" t="s">
        <v>135</v>
      </c>
      <c r="E2704" s="15" t="s">
        <v>20</v>
      </c>
      <c r="F2704" s="15" t="s">
        <v>1376</v>
      </c>
      <c r="G2704" s="50">
        <v>1380</v>
      </c>
      <c r="H2704" s="50">
        <v>62</v>
      </c>
      <c r="I2704" s="58">
        <v>4.7E-2</v>
      </c>
      <c r="J2704" s="50">
        <v>66900</v>
      </c>
      <c r="K2704" s="50">
        <v>1388</v>
      </c>
      <c r="L2704" s="53">
        <v>1346</v>
      </c>
      <c r="M2704" s="63">
        <f t="shared" si="317"/>
        <v>0.19047619047619047</v>
      </c>
      <c r="N2704" s="42" t="str">
        <f>IFERROR(VLOOKUP(C2704, マスタ!$E$2:$G$33, 3, TRUE), "")</f>
        <v>機械</v>
      </c>
      <c r="O2704" s="15" t="str">
        <f>IF(F2704 = "", "", TEXT( WORKDAY(TEXT(LEFT(F2704, FIND("(", F2704) - 1), "yyyy/mm/dd"), 1, マスタ!$A$2:$A$106), "yyyymmdd"))</f>
        <v>20171031</v>
      </c>
      <c r="P2704" s="16">
        <v>43039</v>
      </c>
      <c r="Q2704" s="56">
        <v>1395</v>
      </c>
      <c r="R2704" s="56">
        <v>1398</v>
      </c>
      <c r="S2704" s="56">
        <v>1362</v>
      </c>
      <c r="T2704" s="15" t="str">
        <f t="shared" si="318"/>
        <v>無</v>
      </c>
      <c r="U2704" s="15" t="str">
        <f t="shared" si="319"/>
        <v>有</v>
      </c>
      <c r="V2704" s="67">
        <f t="shared" si="320"/>
        <v>1.0869565217391353E-2</v>
      </c>
      <c r="W2704" s="17" t="s">
        <v>966</v>
      </c>
      <c r="X2704" s="46">
        <v>-13</v>
      </c>
      <c r="Y2704" s="71">
        <f t="shared" si="321"/>
        <v>-9.4202898550724647</v>
      </c>
      <c r="Z2704" s="72">
        <v>1395</v>
      </c>
      <c r="AA2704" s="72">
        <v>1398</v>
      </c>
      <c r="AB2704" s="72">
        <v>1389</v>
      </c>
      <c r="AC2704" s="72">
        <v>1395</v>
      </c>
      <c r="AD2704" s="72">
        <v>2700</v>
      </c>
      <c r="AE2704" s="72">
        <v>1394</v>
      </c>
      <c r="AF2704" s="72">
        <v>1394</v>
      </c>
      <c r="AG2704" s="72">
        <v>1394</v>
      </c>
      <c r="AH2704" s="72">
        <v>1394</v>
      </c>
      <c r="AI2704" s="72">
        <v>100</v>
      </c>
      <c r="AJ2704" s="72">
        <v>1392</v>
      </c>
      <c r="AK2704" s="72">
        <v>1393</v>
      </c>
      <c r="AL2704" s="72">
        <v>1388</v>
      </c>
      <c r="AM2704" s="72">
        <v>1389</v>
      </c>
      <c r="AN2704" s="72">
        <v>700</v>
      </c>
      <c r="AO2704" s="72">
        <v>1385</v>
      </c>
      <c r="AP2704" s="72">
        <v>1385</v>
      </c>
      <c r="AQ2704" s="72">
        <v>1385</v>
      </c>
      <c r="AR2704" s="72">
        <v>1385</v>
      </c>
      <c r="AS2704" s="72">
        <v>100</v>
      </c>
      <c r="AT2704" s="72">
        <v>1384</v>
      </c>
      <c r="AU2704" s="72">
        <v>1385</v>
      </c>
      <c r="AV2704" s="72">
        <v>1380</v>
      </c>
      <c r="AW2704" s="72">
        <v>1380</v>
      </c>
      <c r="AX2704" s="72">
        <v>500</v>
      </c>
      <c r="BC2704" s="72">
        <v>0</v>
      </c>
    </row>
    <row r="2705" spans="1:55" s="72" customFormat="1" ht="15">
      <c r="A2705" s="15" t="s">
        <v>18</v>
      </c>
      <c r="B2705" s="30">
        <v>50</v>
      </c>
      <c r="C2705" s="30">
        <v>4238</v>
      </c>
      <c r="D2705" s="10" t="s">
        <v>815</v>
      </c>
      <c r="E2705" s="15" t="s">
        <v>20</v>
      </c>
      <c r="F2705" s="15" t="s">
        <v>1376</v>
      </c>
      <c r="G2705" s="50">
        <v>1590</v>
      </c>
      <c r="H2705" s="50">
        <v>68</v>
      </c>
      <c r="I2705" s="58">
        <v>4.4699999999999997E-2</v>
      </c>
      <c r="J2705" s="50">
        <v>92800</v>
      </c>
      <c r="K2705" s="50">
        <v>1591</v>
      </c>
      <c r="L2705" s="53">
        <v>1536</v>
      </c>
      <c r="M2705" s="63">
        <f t="shared" si="317"/>
        <v>1.8181818181818181E-2</v>
      </c>
      <c r="N2705" s="42" t="str">
        <f>IFERROR(VLOOKUP(C2705, マスタ!$E$2:$G$33, 3, TRUE), "")</f>
        <v>化学・医薬品</v>
      </c>
      <c r="O2705" s="15" t="str">
        <f>IF(F2705 = "", "", TEXT( WORKDAY(TEXT(LEFT(F2705, FIND("(", F2705) - 1), "yyyy/mm/dd"), 1, マスタ!$A$2:$A$106), "yyyymmdd"))</f>
        <v>20171031</v>
      </c>
      <c r="P2705" s="16">
        <v>43039</v>
      </c>
      <c r="Q2705" s="56">
        <v>1591</v>
      </c>
      <c r="R2705" s="56">
        <v>1598</v>
      </c>
      <c r="S2705" s="56">
        <v>1554</v>
      </c>
      <c r="T2705" s="15" t="str">
        <f t="shared" si="318"/>
        <v>無</v>
      </c>
      <c r="U2705" s="15" t="str">
        <f t="shared" si="319"/>
        <v>有</v>
      </c>
      <c r="V2705" s="67">
        <f t="shared" si="320"/>
        <v>6.2893081761017378E-4</v>
      </c>
      <c r="W2705" s="17" t="s">
        <v>967</v>
      </c>
      <c r="X2705" s="46">
        <v>0</v>
      </c>
      <c r="Y2705" s="71">
        <f t="shared" si="321"/>
        <v>0</v>
      </c>
      <c r="Z2705" s="72">
        <v>1591</v>
      </c>
      <c r="AA2705" s="72">
        <v>1598</v>
      </c>
      <c r="AB2705" s="72">
        <v>1590</v>
      </c>
      <c r="AC2705" s="72">
        <v>1597</v>
      </c>
      <c r="AD2705" s="72">
        <v>5700</v>
      </c>
      <c r="AE2705" s="72">
        <v>1594</v>
      </c>
      <c r="AF2705" s="72">
        <v>1594</v>
      </c>
      <c r="AG2705" s="72">
        <v>1592</v>
      </c>
      <c r="AH2705" s="72">
        <v>1592</v>
      </c>
      <c r="AI2705" s="72">
        <v>500</v>
      </c>
      <c r="AJ2705" s="72">
        <v>1595</v>
      </c>
      <c r="AK2705" s="72">
        <v>1597</v>
      </c>
      <c r="AL2705" s="72">
        <v>1593</v>
      </c>
      <c r="AM2705" s="72">
        <v>1596</v>
      </c>
      <c r="AN2705" s="72">
        <v>1200</v>
      </c>
      <c r="AO2705" s="72">
        <v>1597</v>
      </c>
      <c r="AP2705" s="72">
        <v>1597</v>
      </c>
      <c r="AQ2705" s="72">
        <v>1584</v>
      </c>
      <c r="AR2705" s="72">
        <v>1587</v>
      </c>
      <c r="AS2705" s="72">
        <v>1400</v>
      </c>
      <c r="AT2705" s="72">
        <v>1587</v>
      </c>
      <c r="AU2705" s="72">
        <v>1591</v>
      </c>
      <c r="AV2705" s="72">
        <v>1587</v>
      </c>
      <c r="AW2705" s="72">
        <v>1591</v>
      </c>
      <c r="AX2705" s="72">
        <v>300</v>
      </c>
      <c r="AY2705" s="72">
        <v>1587</v>
      </c>
      <c r="AZ2705" s="72">
        <v>1587</v>
      </c>
      <c r="BA2705" s="72">
        <v>1579</v>
      </c>
      <c r="BB2705" s="72">
        <v>1579</v>
      </c>
      <c r="BC2705" s="72">
        <v>2100</v>
      </c>
    </row>
    <row r="2706" spans="1:55" s="72" customFormat="1" ht="15">
      <c r="A2706" s="15" t="s">
        <v>18</v>
      </c>
      <c r="B2706" s="30">
        <v>1</v>
      </c>
      <c r="C2706" s="30">
        <v>9370</v>
      </c>
      <c r="D2706" s="10" t="s">
        <v>1230</v>
      </c>
      <c r="E2706" s="15" t="s">
        <v>20</v>
      </c>
      <c r="F2706" s="15" t="s">
        <v>1386</v>
      </c>
      <c r="G2706" s="50">
        <v>1318</v>
      </c>
      <c r="H2706" s="50">
        <v>300</v>
      </c>
      <c r="I2706" s="58">
        <v>0.29470000000000002</v>
      </c>
      <c r="J2706" s="50">
        <v>168500</v>
      </c>
      <c r="K2706" s="50">
        <v>1318</v>
      </c>
      <c r="L2706" s="53">
        <v>1012</v>
      </c>
      <c r="M2706" s="63">
        <f t="shared" si="317"/>
        <v>0</v>
      </c>
      <c r="N2706" s="42" t="str">
        <f>IFERROR(VLOOKUP(C2706, マスタ!$E$2:$G$33, 3, TRUE), "")</f>
        <v>倉庫・運輸</v>
      </c>
      <c r="O2706" s="15" t="str">
        <f>IF(F2706 = "", "", TEXT( WORKDAY(TEXT(LEFT(F2706, FIND("(", F2706) - 1), "yyyy/mm/dd"), 1, マスタ!$A$2:$A$106), "yyyymmdd"))</f>
        <v>20171101</v>
      </c>
      <c r="P2706" s="16">
        <v>43040</v>
      </c>
      <c r="Q2706" s="56">
        <v>1498</v>
      </c>
      <c r="R2706" s="56">
        <v>1513</v>
      </c>
      <c r="S2706" s="56">
        <v>1496</v>
      </c>
      <c r="T2706" s="15" t="str">
        <f t="shared" si="318"/>
        <v>有</v>
      </c>
      <c r="U2706" s="15" t="str">
        <f t="shared" si="319"/>
        <v>無</v>
      </c>
      <c r="V2706" s="67">
        <f t="shared" si="320"/>
        <v>0.13657056145675273</v>
      </c>
      <c r="W2706" s="17" t="s">
        <v>967</v>
      </c>
      <c r="X2706" s="46">
        <v>0</v>
      </c>
      <c r="Y2706" s="71">
        <f t="shared" si="321"/>
        <v>0</v>
      </c>
      <c r="AD2706" s="72">
        <v>0</v>
      </c>
      <c r="AI2706" s="72">
        <v>0</v>
      </c>
      <c r="AN2706" s="72">
        <v>0</v>
      </c>
      <c r="AO2706" s="72">
        <v>1498</v>
      </c>
      <c r="AP2706" s="72">
        <v>1513</v>
      </c>
      <c r="AQ2706" s="72">
        <v>1498</v>
      </c>
      <c r="AR2706" s="72">
        <v>1499</v>
      </c>
      <c r="AS2706" s="72">
        <v>538200</v>
      </c>
      <c r="AT2706" s="72">
        <v>1499</v>
      </c>
      <c r="AU2706" s="72">
        <v>1500</v>
      </c>
      <c r="AV2706" s="72">
        <v>1497</v>
      </c>
      <c r="AW2706" s="72">
        <v>1498</v>
      </c>
      <c r="AX2706" s="72">
        <v>146500</v>
      </c>
      <c r="AY2706" s="72">
        <v>1497</v>
      </c>
      <c r="AZ2706" s="72">
        <v>1499</v>
      </c>
      <c r="BA2706" s="72">
        <v>1497</v>
      </c>
      <c r="BB2706" s="72">
        <v>1497</v>
      </c>
      <c r="BC2706" s="72">
        <v>92600</v>
      </c>
    </row>
    <row r="2707" spans="1:55" s="72" customFormat="1" ht="15">
      <c r="A2707" s="15" t="s">
        <v>18</v>
      </c>
      <c r="B2707" s="30">
        <v>2</v>
      </c>
      <c r="C2707" s="30">
        <v>6395</v>
      </c>
      <c r="D2707" s="10" t="s">
        <v>1305</v>
      </c>
      <c r="E2707" s="15" t="s">
        <v>20</v>
      </c>
      <c r="F2707" s="15" t="s">
        <v>1386</v>
      </c>
      <c r="G2707" s="50">
        <v>1715</v>
      </c>
      <c r="H2707" s="50">
        <v>292</v>
      </c>
      <c r="I2707" s="58">
        <v>0.20519999999999999</v>
      </c>
      <c r="J2707" s="50">
        <v>7594100</v>
      </c>
      <c r="K2707" s="50">
        <v>1723</v>
      </c>
      <c r="L2707" s="53">
        <v>1598</v>
      </c>
      <c r="M2707" s="63">
        <f t="shared" si="317"/>
        <v>6.4000000000000001E-2</v>
      </c>
      <c r="N2707" s="42" t="str">
        <f>IFERROR(VLOOKUP(C2707, マスタ!$E$2:$G$33, 3, TRUE), "")</f>
        <v>機械</v>
      </c>
      <c r="O2707" s="15" t="str">
        <f>IF(F2707 = "", "", TEXT( WORKDAY(TEXT(LEFT(F2707, FIND("(", F2707) - 1), "yyyy/mm/dd"), 1, マスタ!$A$2:$A$106), "yyyymmdd"))</f>
        <v>20171101</v>
      </c>
      <c r="P2707" s="16">
        <v>43040</v>
      </c>
      <c r="Q2707" s="56">
        <v>1675</v>
      </c>
      <c r="R2707" s="56">
        <v>1725</v>
      </c>
      <c r="S2707" s="56">
        <v>1659</v>
      </c>
      <c r="T2707" s="15" t="str">
        <f t="shared" si="318"/>
        <v>有</v>
      </c>
      <c r="U2707" s="15" t="str">
        <f t="shared" si="319"/>
        <v>無</v>
      </c>
      <c r="V2707" s="67">
        <f t="shared" si="320"/>
        <v>-2.3323615160349864E-2</v>
      </c>
      <c r="W2707" s="17" t="s">
        <v>968</v>
      </c>
      <c r="X2707" s="46">
        <v>34</v>
      </c>
      <c r="Y2707" s="71">
        <f t="shared" si="321"/>
        <v>19.825072886297374</v>
      </c>
      <c r="Z2707" s="72">
        <v>1675</v>
      </c>
      <c r="AA2707" s="72">
        <v>1688</v>
      </c>
      <c r="AB2707" s="72">
        <v>1659</v>
      </c>
      <c r="AC2707" s="72">
        <v>1680</v>
      </c>
      <c r="AD2707" s="72">
        <v>457900</v>
      </c>
      <c r="AE2707" s="72">
        <v>1680</v>
      </c>
      <c r="AF2707" s="72">
        <v>1700</v>
      </c>
      <c r="AG2707" s="72">
        <v>1677</v>
      </c>
      <c r="AH2707" s="72">
        <v>1700</v>
      </c>
      <c r="AI2707" s="72">
        <v>133300</v>
      </c>
      <c r="AJ2707" s="72">
        <v>1700</v>
      </c>
      <c r="AK2707" s="72">
        <v>1713</v>
      </c>
      <c r="AL2707" s="72">
        <v>1690</v>
      </c>
      <c r="AM2707" s="72">
        <v>1706</v>
      </c>
      <c r="AN2707" s="72">
        <v>148400</v>
      </c>
      <c r="AO2707" s="72">
        <v>1705</v>
      </c>
      <c r="AP2707" s="72">
        <v>1705</v>
      </c>
      <c r="AQ2707" s="72">
        <v>1691</v>
      </c>
      <c r="AR2707" s="72">
        <v>1696</v>
      </c>
      <c r="AS2707" s="72">
        <v>120600</v>
      </c>
      <c r="AT2707" s="72">
        <v>1699</v>
      </c>
      <c r="AU2707" s="72">
        <v>1712</v>
      </c>
      <c r="AV2707" s="72">
        <v>1698</v>
      </c>
      <c r="AW2707" s="72">
        <v>1710</v>
      </c>
      <c r="AX2707" s="72">
        <v>79900</v>
      </c>
      <c r="AY2707" s="72">
        <v>1711</v>
      </c>
      <c r="AZ2707" s="72">
        <v>1712</v>
      </c>
      <c r="BA2707" s="72">
        <v>1689</v>
      </c>
      <c r="BB2707" s="72">
        <v>1699</v>
      </c>
      <c r="BC2707" s="72">
        <v>72600</v>
      </c>
    </row>
    <row r="2708" spans="1:55" s="72" customFormat="1" ht="15">
      <c r="A2708" s="15" t="s">
        <v>18</v>
      </c>
      <c r="B2708" s="30">
        <v>3</v>
      </c>
      <c r="C2708" s="30">
        <v>7283</v>
      </c>
      <c r="D2708" s="10" t="s">
        <v>1387</v>
      </c>
      <c r="E2708" s="15" t="s">
        <v>20</v>
      </c>
      <c r="F2708" s="15" t="s">
        <v>1386</v>
      </c>
      <c r="G2708" s="50">
        <v>1291</v>
      </c>
      <c r="H2708" s="50">
        <v>170</v>
      </c>
      <c r="I2708" s="58">
        <v>0.1517</v>
      </c>
      <c r="J2708" s="50">
        <v>1185900</v>
      </c>
      <c r="K2708" s="50">
        <v>1309</v>
      </c>
      <c r="L2708" s="53">
        <v>1233</v>
      </c>
      <c r="M2708" s="63">
        <f t="shared" si="317"/>
        <v>0.23684210526315788</v>
      </c>
      <c r="N2708" s="42" t="str">
        <f>IFERROR(VLOOKUP(C2708, マスタ!$E$2:$G$33, 3, TRUE), "")</f>
        <v>輸送用機械</v>
      </c>
      <c r="O2708" s="15" t="str">
        <f>IF(F2708 = "", "", TEXT( WORKDAY(TEXT(LEFT(F2708, FIND("(", F2708) - 1), "yyyy/mm/dd"), 1, マスタ!$A$2:$A$106), "yyyymmdd"))</f>
        <v>20171101</v>
      </c>
      <c r="P2708" s="16">
        <v>43040</v>
      </c>
      <c r="Q2708" s="56">
        <v>1300</v>
      </c>
      <c r="R2708" s="56">
        <v>1330</v>
      </c>
      <c r="S2708" s="56">
        <v>1285</v>
      </c>
      <c r="T2708" s="15" t="str">
        <f t="shared" si="318"/>
        <v>有</v>
      </c>
      <c r="U2708" s="15" t="str">
        <f t="shared" si="319"/>
        <v>有</v>
      </c>
      <c r="V2708" s="67">
        <f t="shared" si="320"/>
        <v>6.9713400464757047E-3</v>
      </c>
      <c r="W2708" s="17" t="s">
        <v>966</v>
      </c>
      <c r="X2708" s="46">
        <v>-12</v>
      </c>
      <c r="Y2708" s="71">
        <f t="shared" si="321"/>
        <v>-9.2951200619674665</v>
      </c>
      <c r="Z2708" s="72">
        <v>1300</v>
      </c>
      <c r="AA2708" s="72">
        <v>1300</v>
      </c>
      <c r="AB2708" s="72">
        <v>1285</v>
      </c>
      <c r="AC2708" s="72">
        <v>1296</v>
      </c>
      <c r="AD2708" s="72">
        <v>70000</v>
      </c>
      <c r="AE2708" s="72">
        <v>1294</v>
      </c>
      <c r="AF2708" s="72">
        <v>1305</v>
      </c>
      <c r="AG2708" s="72">
        <v>1293</v>
      </c>
      <c r="AH2708" s="72">
        <v>1303</v>
      </c>
      <c r="AI2708" s="72">
        <v>67100</v>
      </c>
      <c r="AJ2708" s="72">
        <v>1304</v>
      </c>
      <c r="AK2708" s="72">
        <v>1304</v>
      </c>
      <c r="AL2708" s="72">
        <v>1294</v>
      </c>
      <c r="AM2708" s="72">
        <v>1296</v>
      </c>
      <c r="AN2708" s="72">
        <v>19400</v>
      </c>
      <c r="AO2708" s="72">
        <v>1297</v>
      </c>
      <c r="AP2708" s="72">
        <v>1297</v>
      </c>
      <c r="AQ2708" s="72">
        <v>1286</v>
      </c>
      <c r="AR2708" s="72">
        <v>1288</v>
      </c>
      <c r="AS2708" s="72">
        <v>11400</v>
      </c>
      <c r="AT2708" s="72">
        <v>1287</v>
      </c>
      <c r="AU2708" s="72">
        <v>1291</v>
      </c>
      <c r="AV2708" s="72">
        <v>1286</v>
      </c>
      <c r="AW2708" s="72">
        <v>1288</v>
      </c>
      <c r="AX2708" s="72">
        <v>7100</v>
      </c>
      <c r="AY2708" s="72">
        <v>1289</v>
      </c>
      <c r="AZ2708" s="72">
        <v>1294</v>
      </c>
      <c r="BA2708" s="72">
        <v>1289</v>
      </c>
      <c r="BB2708" s="72">
        <v>1293</v>
      </c>
      <c r="BC2708" s="72">
        <v>3200</v>
      </c>
    </row>
    <row r="2709" spans="1:55" s="72" customFormat="1" ht="15">
      <c r="A2709" s="15" t="s">
        <v>18</v>
      </c>
      <c r="B2709" s="30">
        <v>4</v>
      </c>
      <c r="C2709" s="30">
        <v>9066</v>
      </c>
      <c r="D2709" s="10" t="s">
        <v>1388</v>
      </c>
      <c r="E2709" s="15" t="s">
        <v>20</v>
      </c>
      <c r="F2709" s="15" t="s">
        <v>1386</v>
      </c>
      <c r="G2709" s="50">
        <v>3490</v>
      </c>
      <c r="H2709" s="50">
        <v>440</v>
      </c>
      <c r="I2709" s="58">
        <v>0.14430000000000001</v>
      </c>
      <c r="J2709" s="50">
        <v>187300</v>
      </c>
      <c r="K2709" s="50">
        <v>3590</v>
      </c>
      <c r="L2709" s="53">
        <v>3095</v>
      </c>
      <c r="M2709" s="63">
        <f t="shared" si="317"/>
        <v>0.20202020202020202</v>
      </c>
      <c r="N2709" s="42" t="str">
        <f>IFERROR(VLOOKUP(C2709, マスタ!$E$2:$G$33, 3, TRUE), "")</f>
        <v>陸運</v>
      </c>
      <c r="O2709" s="15" t="str">
        <f>IF(F2709 = "", "", TEXT( WORKDAY(TEXT(LEFT(F2709, FIND("(", F2709) - 1), "yyyy/mm/dd"), 1, マスタ!$A$2:$A$106), "yyyymmdd"))</f>
        <v>20171101</v>
      </c>
      <c r="P2709" s="16">
        <v>43040</v>
      </c>
      <c r="Q2709" s="56">
        <v>3420</v>
      </c>
      <c r="R2709" s="56">
        <v>3510</v>
      </c>
      <c r="S2709" s="56">
        <v>3340</v>
      </c>
      <c r="T2709" s="15" t="str">
        <f t="shared" si="318"/>
        <v>有</v>
      </c>
      <c r="U2709" s="15" t="str">
        <f t="shared" si="319"/>
        <v>有</v>
      </c>
      <c r="V2709" s="67">
        <f t="shared" si="320"/>
        <v>-2.005730659025784E-2</v>
      </c>
      <c r="W2709" s="17" t="s">
        <v>968</v>
      </c>
      <c r="X2709" s="46">
        <v>69</v>
      </c>
      <c r="Y2709" s="71">
        <f t="shared" si="321"/>
        <v>19.770773638968482</v>
      </c>
      <c r="Z2709" s="72">
        <v>3420</v>
      </c>
      <c r="AA2709" s="72">
        <v>3500</v>
      </c>
      <c r="AB2709" s="72">
        <v>3420</v>
      </c>
      <c r="AC2709" s="72">
        <v>3450</v>
      </c>
      <c r="AD2709" s="72">
        <v>7400</v>
      </c>
      <c r="AE2709" s="72">
        <v>3450</v>
      </c>
      <c r="AF2709" s="72">
        <v>3465</v>
      </c>
      <c r="AG2709" s="72">
        <v>3450</v>
      </c>
      <c r="AH2709" s="72">
        <v>3465</v>
      </c>
      <c r="AI2709" s="72">
        <v>1700</v>
      </c>
      <c r="AJ2709" s="72">
        <v>3465</v>
      </c>
      <c r="AK2709" s="72">
        <v>3495</v>
      </c>
      <c r="AL2709" s="72">
        <v>3460</v>
      </c>
      <c r="AM2709" s="72">
        <v>3480</v>
      </c>
      <c r="AN2709" s="72">
        <v>1800</v>
      </c>
      <c r="AO2709" s="72">
        <v>3470</v>
      </c>
      <c r="AP2709" s="72">
        <v>3470</v>
      </c>
      <c r="AQ2709" s="72">
        <v>3440</v>
      </c>
      <c r="AR2709" s="72">
        <v>3445</v>
      </c>
      <c r="AS2709" s="72">
        <v>1100</v>
      </c>
      <c r="AT2709" s="72">
        <v>3445</v>
      </c>
      <c r="AU2709" s="72">
        <v>3455</v>
      </c>
      <c r="AV2709" s="72">
        <v>3445</v>
      </c>
      <c r="AW2709" s="72">
        <v>3455</v>
      </c>
      <c r="AX2709" s="72">
        <v>700</v>
      </c>
      <c r="AY2709" s="72">
        <v>3475</v>
      </c>
      <c r="AZ2709" s="72">
        <v>3495</v>
      </c>
      <c r="BA2709" s="72">
        <v>3475</v>
      </c>
      <c r="BB2709" s="72">
        <v>3495</v>
      </c>
      <c r="BC2709" s="72">
        <v>1200</v>
      </c>
    </row>
    <row r="2710" spans="1:55" s="72" customFormat="1" ht="27">
      <c r="A2710" s="15" t="s">
        <v>18</v>
      </c>
      <c r="B2710" s="30">
        <v>5</v>
      </c>
      <c r="C2710" s="30">
        <v>5911</v>
      </c>
      <c r="D2710" s="10" t="s">
        <v>426</v>
      </c>
      <c r="E2710" s="15" t="s">
        <v>20</v>
      </c>
      <c r="F2710" s="15" t="s">
        <v>1386</v>
      </c>
      <c r="G2710" s="50">
        <v>2412</v>
      </c>
      <c r="H2710" s="50">
        <v>287</v>
      </c>
      <c r="I2710" s="58">
        <v>0.1351</v>
      </c>
      <c r="J2710" s="50">
        <v>1348700</v>
      </c>
      <c r="K2710" s="50">
        <v>2566</v>
      </c>
      <c r="L2710" s="53">
        <v>2325</v>
      </c>
      <c r="M2710" s="63">
        <f t="shared" si="317"/>
        <v>0.63900414937759331</v>
      </c>
      <c r="N2710" s="42" t="str">
        <f>IFERROR(VLOOKUP(C2710, マスタ!$E$2:$G$33, 3, TRUE), "")</f>
        <v>金属製品</v>
      </c>
      <c r="O2710" s="15" t="str">
        <f>IF(F2710 = "", "", TEXT( WORKDAY(TEXT(LEFT(F2710, FIND("(", F2710) - 1), "yyyy/mm/dd"), 1, マスタ!$A$2:$A$106), "yyyymmdd"))</f>
        <v>20171101</v>
      </c>
      <c r="P2710" s="16">
        <v>43040</v>
      </c>
      <c r="Q2710" s="56">
        <v>2390</v>
      </c>
      <c r="R2710" s="56">
        <v>2479</v>
      </c>
      <c r="S2710" s="56">
        <v>2361</v>
      </c>
      <c r="T2710" s="15" t="str">
        <f t="shared" si="318"/>
        <v>有</v>
      </c>
      <c r="U2710" s="15" t="str">
        <f t="shared" si="319"/>
        <v>有</v>
      </c>
      <c r="V2710" s="67">
        <f t="shared" si="320"/>
        <v>-9.121061359867344E-3</v>
      </c>
      <c r="W2710" s="17" t="s">
        <v>966</v>
      </c>
      <c r="X2710" s="46">
        <v>-24</v>
      </c>
      <c r="Y2710" s="71">
        <f t="shared" si="321"/>
        <v>-9.9502487562189046</v>
      </c>
      <c r="Z2710" s="72">
        <v>2390</v>
      </c>
      <c r="AA2710" s="72">
        <v>2395</v>
      </c>
      <c r="AB2710" s="72">
        <v>2373</v>
      </c>
      <c r="AC2710" s="72">
        <v>2374</v>
      </c>
      <c r="AD2710" s="72">
        <v>43300</v>
      </c>
      <c r="AE2710" s="72">
        <v>2374</v>
      </c>
      <c r="AF2710" s="72">
        <v>2378</v>
      </c>
      <c r="AG2710" s="72">
        <v>2361</v>
      </c>
      <c r="AH2710" s="72">
        <v>2375</v>
      </c>
      <c r="AI2710" s="72">
        <v>9400</v>
      </c>
      <c r="AJ2710" s="72">
        <v>2374</v>
      </c>
      <c r="AK2710" s="72">
        <v>2387</v>
      </c>
      <c r="AL2710" s="72">
        <v>2372</v>
      </c>
      <c r="AM2710" s="72">
        <v>2387</v>
      </c>
      <c r="AN2710" s="72">
        <v>10500</v>
      </c>
      <c r="AO2710" s="72">
        <v>2387</v>
      </c>
      <c r="AP2710" s="72">
        <v>2400</v>
      </c>
      <c r="AQ2710" s="72">
        <v>2383</v>
      </c>
      <c r="AR2710" s="72">
        <v>2396</v>
      </c>
      <c r="AS2710" s="72">
        <v>17000</v>
      </c>
      <c r="AT2710" s="72">
        <v>2399</v>
      </c>
      <c r="AU2710" s="72">
        <v>2413</v>
      </c>
      <c r="AV2710" s="72">
        <v>2399</v>
      </c>
      <c r="AW2710" s="72">
        <v>2405</v>
      </c>
      <c r="AX2710" s="72">
        <v>13600</v>
      </c>
      <c r="AY2710" s="72">
        <v>2408</v>
      </c>
      <c r="AZ2710" s="72">
        <v>2417</v>
      </c>
      <c r="BA2710" s="72">
        <v>2407</v>
      </c>
      <c r="BB2710" s="72">
        <v>2415</v>
      </c>
      <c r="BC2710" s="72">
        <v>5300</v>
      </c>
    </row>
    <row r="2711" spans="1:55" s="72" customFormat="1" ht="15">
      <c r="A2711" s="15" t="s">
        <v>18</v>
      </c>
      <c r="B2711" s="30">
        <v>6</v>
      </c>
      <c r="C2711" s="30">
        <v>9058</v>
      </c>
      <c r="D2711" s="10" t="s">
        <v>1389</v>
      </c>
      <c r="E2711" s="15" t="s">
        <v>20</v>
      </c>
      <c r="F2711" s="15" t="s">
        <v>1386</v>
      </c>
      <c r="G2711" s="50">
        <v>6900</v>
      </c>
      <c r="H2711" s="50">
        <v>800</v>
      </c>
      <c r="I2711" s="58">
        <v>0.13109999999999999</v>
      </c>
      <c r="J2711" s="50">
        <v>115200</v>
      </c>
      <c r="K2711" s="50">
        <v>7060</v>
      </c>
      <c r="L2711" s="53">
        <v>6450</v>
      </c>
      <c r="M2711" s="63">
        <f t="shared" si="317"/>
        <v>0.26229508196721313</v>
      </c>
      <c r="N2711" s="42" t="str">
        <f>IFERROR(VLOOKUP(C2711, マスタ!$E$2:$G$33, 3, TRUE), "")</f>
        <v>陸運</v>
      </c>
      <c r="O2711" s="15" t="str">
        <f>IF(F2711 = "", "", TEXT( WORKDAY(TEXT(LEFT(F2711, FIND("(", F2711) - 1), "yyyy/mm/dd"), 1, マスタ!$A$2:$A$106), "yyyymmdd"))</f>
        <v>20171101</v>
      </c>
      <c r="P2711" s="16">
        <v>43040</v>
      </c>
      <c r="Q2711" s="56">
        <v>6900</v>
      </c>
      <c r="R2711" s="56">
        <v>7190</v>
      </c>
      <c r="S2711" s="56">
        <v>6860</v>
      </c>
      <c r="T2711" s="15" t="str">
        <f t="shared" si="318"/>
        <v>有</v>
      </c>
      <c r="U2711" s="15" t="str">
        <f t="shared" si="319"/>
        <v>無</v>
      </c>
      <c r="V2711" s="67">
        <f t="shared" si="320"/>
        <v>0</v>
      </c>
      <c r="W2711" s="17" t="s">
        <v>967</v>
      </c>
      <c r="X2711" s="46">
        <v>40</v>
      </c>
      <c r="Y2711" s="71">
        <f t="shared" si="321"/>
        <v>5.7971014492753623</v>
      </c>
      <c r="Z2711" s="72">
        <v>6900</v>
      </c>
      <c r="AA2711" s="72">
        <v>6970</v>
      </c>
      <c r="AB2711" s="72">
        <v>6870</v>
      </c>
      <c r="AC2711" s="72">
        <v>6950</v>
      </c>
      <c r="AD2711" s="72">
        <v>9600</v>
      </c>
      <c r="AE2711" s="72">
        <v>6930</v>
      </c>
      <c r="AF2711" s="72">
        <v>6930</v>
      </c>
      <c r="AG2711" s="72">
        <v>6870</v>
      </c>
      <c r="AH2711" s="72">
        <v>6880</v>
      </c>
      <c r="AI2711" s="72">
        <v>2000</v>
      </c>
      <c r="AJ2711" s="72">
        <v>6900</v>
      </c>
      <c r="AK2711" s="72">
        <v>6930</v>
      </c>
      <c r="AL2711" s="72">
        <v>6900</v>
      </c>
      <c r="AM2711" s="72">
        <v>6920</v>
      </c>
      <c r="AN2711" s="72">
        <v>1100</v>
      </c>
      <c r="AO2711" s="72">
        <v>6910</v>
      </c>
      <c r="AP2711" s="72">
        <v>6910</v>
      </c>
      <c r="AQ2711" s="72">
        <v>6890</v>
      </c>
      <c r="AR2711" s="72">
        <v>6900</v>
      </c>
      <c r="AS2711" s="72">
        <v>1600</v>
      </c>
      <c r="AT2711" s="72">
        <v>6910</v>
      </c>
      <c r="AU2711" s="72">
        <v>6960</v>
      </c>
      <c r="AV2711" s="72">
        <v>6910</v>
      </c>
      <c r="AW2711" s="72">
        <v>6940</v>
      </c>
      <c r="AX2711" s="72">
        <v>1200</v>
      </c>
      <c r="AY2711" s="72">
        <v>6930</v>
      </c>
      <c r="AZ2711" s="72">
        <v>6930</v>
      </c>
      <c r="BA2711" s="72">
        <v>6900</v>
      </c>
      <c r="BB2711" s="72">
        <v>6900</v>
      </c>
      <c r="BC2711" s="72">
        <v>800</v>
      </c>
    </row>
    <row r="2712" spans="1:55" s="72" customFormat="1" ht="15">
      <c r="A2712" s="15" t="s">
        <v>18</v>
      </c>
      <c r="B2712" s="30">
        <v>7</v>
      </c>
      <c r="C2712" s="30">
        <v>4921</v>
      </c>
      <c r="D2712" s="10" t="s">
        <v>375</v>
      </c>
      <c r="E2712" s="15" t="s">
        <v>20</v>
      </c>
      <c r="F2712" s="15" t="s">
        <v>1386</v>
      </c>
      <c r="G2712" s="50">
        <v>2982</v>
      </c>
      <c r="H2712" s="50">
        <v>329</v>
      </c>
      <c r="I2712" s="58">
        <v>0.124</v>
      </c>
      <c r="J2712" s="50">
        <v>1343400</v>
      </c>
      <c r="K2712" s="50">
        <v>3035</v>
      </c>
      <c r="L2712" s="53">
        <v>2843</v>
      </c>
      <c r="M2712" s="63">
        <f t="shared" si="317"/>
        <v>0.27604166666666669</v>
      </c>
      <c r="N2712" s="42" t="str">
        <f>IFERROR(VLOOKUP(C2712, マスタ!$E$2:$G$33, 3, TRUE), "")</f>
        <v>化学・医薬品</v>
      </c>
      <c r="O2712" s="15" t="str">
        <f>IF(F2712 = "", "", TEXT( WORKDAY(TEXT(LEFT(F2712, FIND("(", F2712) - 1), "yyyy/mm/dd"), 1, マスタ!$A$2:$A$106), "yyyymmdd"))</f>
        <v>20171101</v>
      </c>
      <c r="P2712" s="16">
        <v>43040</v>
      </c>
      <c r="Q2712" s="56">
        <v>2968</v>
      </c>
      <c r="R2712" s="56">
        <v>3010</v>
      </c>
      <c r="S2712" s="56">
        <v>2884</v>
      </c>
      <c r="T2712" s="15" t="str">
        <f t="shared" si="318"/>
        <v>有</v>
      </c>
      <c r="U2712" s="15" t="str">
        <f t="shared" si="319"/>
        <v>有</v>
      </c>
      <c r="V2712" s="67">
        <f t="shared" si="320"/>
        <v>-4.6948356807511304E-3</v>
      </c>
      <c r="W2712" s="17" t="s">
        <v>966</v>
      </c>
      <c r="X2712" s="46">
        <v>-29</v>
      </c>
      <c r="Y2712" s="71">
        <f t="shared" si="321"/>
        <v>-9.7250167672702883</v>
      </c>
      <c r="Z2712" s="72">
        <v>2968</v>
      </c>
      <c r="AA2712" s="72">
        <v>2968</v>
      </c>
      <c r="AB2712" s="72">
        <v>2884</v>
      </c>
      <c r="AC2712" s="72">
        <v>2908</v>
      </c>
      <c r="AD2712" s="72">
        <v>89600</v>
      </c>
      <c r="AE2712" s="72">
        <v>2908</v>
      </c>
      <c r="AF2712" s="72">
        <v>2910</v>
      </c>
      <c r="AG2712" s="72">
        <v>2888</v>
      </c>
      <c r="AH2712" s="72">
        <v>2894</v>
      </c>
      <c r="AI2712" s="72">
        <v>26000</v>
      </c>
      <c r="AJ2712" s="72">
        <v>2894</v>
      </c>
      <c r="AK2712" s="72">
        <v>2920</v>
      </c>
      <c r="AL2712" s="72">
        <v>2894</v>
      </c>
      <c r="AM2712" s="72">
        <v>2920</v>
      </c>
      <c r="AN2712" s="72">
        <v>23900</v>
      </c>
      <c r="AO2712" s="72">
        <v>2918</v>
      </c>
      <c r="AP2712" s="72">
        <v>2935</v>
      </c>
      <c r="AQ2712" s="72">
        <v>2917</v>
      </c>
      <c r="AR2712" s="72">
        <v>2933</v>
      </c>
      <c r="AS2712" s="72">
        <v>17000</v>
      </c>
      <c r="AT2712" s="72">
        <v>2933</v>
      </c>
      <c r="AU2712" s="72">
        <v>2940</v>
      </c>
      <c r="AV2712" s="72">
        <v>2922</v>
      </c>
      <c r="AW2712" s="72">
        <v>2926</v>
      </c>
      <c r="AX2712" s="72">
        <v>10900</v>
      </c>
      <c r="AY2712" s="72">
        <v>2928</v>
      </c>
      <c r="AZ2712" s="72">
        <v>2945</v>
      </c>
      <c r="BA2712" s="72">
        <v>2926</v>
      </c>
      <c r="BB2712" s="72">
        <v>2945</v>
      </c>
      <c r="BC2712" s="72">
        <v>10400</v>
      </c>
    </row>
    <row r="2713" spans="1:55" s="72" customFormat="1" ht="27">
      <c r="A2713" s="15" t="s">
        <v>18</v>
      </c>
      <c r="B2713" s="30">
        <v>8</v>
      </c>
      <c r="C2713" s="30">
        <v>6349</v>
      </c>
      <c r="D2713" s="10" t="s">
        <v>1390</v>
      </c>
      <c r="E2713" s="15" t="s">
        <v>20</v>
      </c>
      <c r="F2713" s="15" t="s">
        <v>1386</v>
      </c>
      <c r="G2713" s="50">
        <v>1592</v>
      </c>
      <c r="H2713" s="50">
        <v>174</v>
      </c>
      <c r="I2713" s="58">
        <v>0.1227</v>
      </c>
      <c r="J2713" s="50">
        <v>717100</v>
      </c>
      <c r="K2713" s="50">
        <v>1630</v>
      </c>
      <c r="L2713" s="53">
        <v>1465</v>
      </c>
      <c r="M2713" s="63">
        <f t="shared" si="317"/>
        <v>0.23030303030303031</v>
      </c>
      <c r="N2713" s="42" t="str">
        <f>IFERROR(VLOOKUP(C2713, マスタ!$E$2:$G$33, 3, TRUE), "")</f>
        <v>機械</v>
      </c>
      <c r="O2713" s="15" t="str">
        <f>IF(F2713 = "", "", TEXT( WORKDAY(TEXT(LEFT(F2713, FIND("(", F2713) - 1), "yyyy/mm/dd"), 1, マスタ!$A$2:$A$106), "yyyymmdd"))</f>
        <v>20171101</v>
      </c>
      <c r="P2713" s="16">
        <v>43040</v>
      </c>
      <c r="Q2713" s="56">
        <v>1569</v>
      </c>
      <c r="R2713" s="56">
        <v>1579</v>
      </c>
      <c r="S2713" s="56">
        <v>1550</v>
      </c>
      <c r="T2713" s="15" t="str">
        <f t="shared" si="318"/>
        <v>無</v>
      </c>
      <c r="U2713" s="15" t="str">
        <f t="shared" si="319"/>
        <v>有</v>
      </c>
      <c r="V2713" s="67">
        <f t="shared" si="320"/>
        <v>-1.4447236180904488E-2</v>
      </c>
      <c r="W2713" s="17" t="s">
        <v>966</v>
      </c>
      <c r="X2713" s="46">
        <v>-15</v>
      </c>
      <c r="Y2713" s="71">
        <f t="shared" si="321"/>
        <v>-9.4221105527638187</v>
      </c>
      <c r="Z2713" s="72">
        <v>1569</v>
      </c>
      <c r="AA2713" s="72">
        <v>1569</v>
      </c>
      <c r="AB2713" s="72">
        <v>1551</v>
      </c>
      <c r="AC2713" s="72">
        <v>1559</v>
      </c>
      <c r="AD2713" s="72">
        <v>20800</v>
      </c>
      <c r="AE2713" s="72">
        <v>1559</v>
      </c>
      <c r="AF2713" s="72">
        <v>1560</v>
      </c>
      <c r="AG2713" s="72">
        <v>1550</v>
      </c>
      <c r="AH2713" s="72">
        <v>1553</v>
      </c>
      <c r="AI2713" s="72">
        <v>13000</v>
      </c>
      <c r="AJ2713" s="72">
        <v>1554</v>
      </c>
      <c r="AK2713" s="72">
        <v>1567</v>
      </c>
      <c r="AL2713" s="72">
        <v>1553</v>
      </c>
      <c r="AM2713" s="72">
        <v>1567</v>
      </c>
      <c r="AN2713" s="72">
        <v>16600</v>
      </c>
      <c r="AO2713" s="72">
        <v>1568</v>
      </c>
      <c r="AP2713" s="72">
        <v>1577</v>
      </c>
      <c r="AQ2713" s="72">
        <v>1567</v>
      </c>
      <c r="AR2713" s="72">
        <v>1577</v>
      </c>
      <c r="AS2713" s="72">
        <v>14300</v>
      </c>
      <c r="AT2713" s="72">
        <v>1576</v>
      </c>
      <c r="AU2713" s="72">
        <v>1576</v>
      </c>
      <c r="AV2713" s="72">
        <v>1569</v>
      </c>
      <c r="AW2713" s="72">
        <v>1569</v>
      </c>
      <c r="AX2713" s="72">
        <v>8600</v>
      </c>
      <c r="AY2713" s="72">
        <v>1569</v>
      </c>
      <c r="AZ2713" s="72">
        <v>1569</v>
      </c>
      <c r="BA2713" s="72">
        <v>1567</v>
      </c>
      <c r="BB2713" s="72">
        <v>1569</v>
      </c>
      <c r="BC2713" s="72">
        <v>6200</v>
      </c>
    </row>
    <row r="2714" spans="1:55" s="72" customFormat="1" ht="15">
      <c r="A2714" s="15" t="s">
        <v>18</v>
      </c>
      <c r="B2714" s="30">
        <v>9</v>
      </c>
      <c r="C2714" s="30">
        <v>6859</v>
      </c>
      <c r="D2714" s="10" t="s">
        <v>897</v>
      </c>
      <c r="E2714" s="15" t="s">
        <v>20</v>
      </c>
      <c r="F2714" s="15" t="s">
        <v>1386</v>
      </c>
      <c r="G2714" s="50">
        <v>2577</v>
      </c>
      <c r="H2714" s="50">
        <v>272</v>
      </c>
      <c r="I2714" s="58">
        <v>0.11799999999999999</v>
      </c>
      <c r="J2714" s="50">
        <v>721200</v>
      </c>
      <c r="K2714" s="50">
        <v>2586</v>
      </c>
      <c r="L2714" s="53">
        <v>2424</v>
      </c>
      <c r="M2714" s="63">
        <f t="shared" si="317"/>
        <v>5.5555555555555552E-2</v>
      </c>
      <c r="N2714" s="42" t="str">
        <f>IFERROR(VLOOKUP(C2714, マスタ!$E$2:$G$33, 3, TRUE), "")</f>
        <v>電気</v>
      </c>
      <c r="O2714" s="15" t="str">
        <f>IF(F2714 = "", "", TEXT( WORKDAY(TEXT(LEFT(F2714, FIND("(", F2714) - 1), "yyyy/mm/dd"), 1, マスタ!$A$2:$A$106), "yyyymmdd"))</f>
        <v>20171101</v>
      </c>
      <c r="P2714" s="16">
        <v>43040</v>
      </c>
      <c r="Q2714" s="56">
        <v>2599</v>
      </c>
      <c r="R2714" s="56">
        <v>2677</v>
      </c>
      <c r="S2714" s="56">
        <v>2563</v>
      </c>
      <c r="T2714" s="15" t="str">
        <f t="shared" si="318"/>
        <v>有</v>
      </c>
      <c r="U2714" s="15" t="str">
        <f t="shared" si="319"/>
        <v>有</v>
      </c>
      <c r="V2714" s="67">
        <f t="shared" si="320"/>
        <v>8.5370585952657674E-3</v>
      </c>
      <c r="W2714" s="17" t="s">
        <v>966</v>
      </c>
      <c r="X2714" s="46">
        <v>-25</v>
      </c>
      <c r="Y2714" s="71">
        <f t="shared" si="321"/>
        <v>-9.7012029491656957</v>
      </c>
      <c r="Z2714" s="72">
        <v>2599</v>
      </c>
      <c r="AA2714" s="72">
        <v>2621</v>
      </c>
      <c r="AB2714" s="72">
        <v>2563</v>
      </c>
      <c r="AC2714" s="72">
        <v>2611</v>
      </c>
      <c r="AD2714" s="72">
        <v>68900</v>
      </c>
      <c r="AE2714" s="72">
        <v>2610</v>
      </c>
      <c r="AF2714" s="72">
        <v>2626</v>
      </c>
      <c r="AG2714" s="72">
        <v>2604</v>
      </c>
      <c r="AH2714" s="72">
        <v>2620</v>
      </c>
      <c r="AI2714" s="72">
        <v>16000</v>
      </c>
      <c r="AJ2714" s="72">
        <v>2620</v>
      </c>
      <c r="AK2714" s="72">
        <v>2620</v>
      </c>
      <c r="AL2714" s="72">
        <v>2607</v>
      </c>
      <c r="AM2714" s="72">
        <v>2611</v>
      </c>
      <c r="AN2714" s="72">
        <v>9600</v>
      </c>
      <c r="AO2714" s="72">
        <v>2615</v>
      </c>
      <c r="AP2714" s="72">
        <v>2637</v>
      </c>
      <c r="AQ2714" s="72">
        <v>2615</v>
      </c>
      <c r="AR2714" s="72">
        <v>2631</v>
      </c>
      <c r="AS2714" s="72">
        <v>18600</v>
      </c>
      <c r="AT2714" s="72">
        <v>2631</v>
      </c>
      <c r="AU2714" s="72">
        <v>2645</v>
      </c>
      <c r="AV2714" s="72">
        <v>2630</v>
      </c>
      <c r="AW2714" s="72">
        <v>2639</v>
      </c>
      <c r="AX2714" s="72">
        <v>10300</v>
      </c>
      <c r="AY2714" s="72">
        <v>2635</v>
      </c>
      <c r="AZ2714" s="72">
        <v>2639</v>
      </c>
      <c r="BA2714" s="72">
        <v>2630</v>
      </c>
      <c r="BB2714" s="72">
        <v>2631</v>
      </c>
      <c r="BC2714" s="72">
        <v>6200</v>
      </c>
    </row>
    <row r="2715" spans="1:55" s="72" customFormat="1" ht="15">
      <c r="A2715" s="15" t="s">
        <v>18</v>
      </c>
      <c r="B2715" s="30">
        <v>11</v>
      </c>
      <c r="C2715" s="30">
        <v>6754</v>
      </c>
      <c r="D2715" s="10" t="s">
        <v>1391</v>
      </c>
      <c r="E2715" s="15" t="s">
        <v>20</v>
      </c>
      <c r="F2715" s="15" t="s">
        <v>1386</v>
      </c>
      <c r="G2715" s="50">
        <v>1063</v>
      </c>
      <c r="H2715" s="50">
        <v>108</v>
      </c>
      <c r="I2715" s="58">
        <v>0.11310000000000001</v>
      </c>
      <c r="J2715" s="50">
        <v>8695600</v>
      </c>
      <c r="K2715" s="50">
        <v>1069</v>
      </c>
      <c r="L2715" s="53">
        <v>979</v>
      </c>
      <c r="M2715" s="63">
        <f t="shared" si="317"/>
        <v>6.6666666666666666E-2</v>
      </c>
      <c r="N2715" s="42" t="str">
        <f>IFERROR(VLOOKUP(C2715, マスタ!$E$2:$G$33, 3, TRUE), "")</f>
        <v>電気</v>
      </c>
      <c r="O2715" s="15" t="str">
        <f>IF(F2715 = "", "", TEXT( WORKDAY(TEXT(LEFT(F2715, FIND("(", F2715) - 1), "yyyy/mm/dd"), 1, マスタ!$A$2:$A$106), "yyyymmdd"))</f>
        <v>20171101</v>
      </c>
      <c r="P2715" s="16">
        <v>43040</v>
      </c>
      <c r="Q2715" s="56">
        <v>1060</v>
      </c>
      <c r="R2715" s="56">
        <v>1093</v>
      </c>
      <c r="S2715" s="56">
        <v>1054</v>
      </c>
      <c r="T2715" s="15" t="str">
        <f t="shared" si="318"/>
        <v>有</v>
      </c>
      <c r="U2715" s="15" t="str">
        <f t="shared" si="319"/>
        <v>無</v>
      </c>
      <c r="V2715" s="67">
        <f t="shared" si="320"/>
        <v>-2.822201317027262E-3</v>
      </c>
      <c r="W2715" s="17" t="s">
        <v>968</v>
      </c>
      <c r="X2715" s="46">
        <v>21</v>
      </c>
      <c r="Y2715" s="71">
        <f t="shared" si="321"/>
        <v>19.75540921919097</v>
      </c>
      <c r="Z2715" s="72">
        <v>1060</v>
      </c>
      <c r="AA2715" s="72">
        <v>1079</v>
      </c>
      <c r="AB2715" s="72">
        <v>1059</v>
      </c>
      <c r="AC2715" s="72">
        <v>1072</v>
      </c>
      <c r="AD2715" s="72">
        <v>455500</v>
      </c>
      <c r="AE2715" s="72">
        <v>1072</v>
      </c>
      <c r="AF2715" s="72">
        <v>1074</v>
      </c>
      <c r="AG2715" s="72">
        <v>1057</v>
      </c>
      <c r="AH2715" s="72">
        <v>1062</v>
      </c>
      <c r="AI2715" s="72">
        <v>155200</v>
      </c>
      <c r="AJ2715" s="72">
        <v>1064</v>
      </c>
      <c r="AK2715" s="72">
        <v>1088</v>
      </c>
      <c r="AL2715" s="72">
        <v>1064</v>
      </c>
      <c r="AM2715" s="72">
        <v>1086</v>
      </c>
      <c r="AN2715" s="72">
        <v>392400</v>
      </c>
      <c r="AO2715" s="72">
        <v>1086</v>
      </c>
      <c r="AP2715" s="72">
        <v>1087</v>
      </c>
      <c r="AQ2715" s="72">
        <v>1076</v>
      </c>
      <c r="AR2715" s="72">
        <v>1079</v>
      </c>
      <c r="AS2715" s="72">
        <v>151200</v>
      </c>
      <c r="AT2715" s="72">
        <v>1081</v>
      </c>
      <c r="AU2715" s="72">
        <v>1083</v>
      </c>
      <c r="AV2715" s="72">
        <v>1075</v>
      </c>
      <c r="AW2715" s="72">
        <v>1078</v>
      </c>
      <c r="AX2715" s="72">
        <v>70800</v>
      </c>
      <c r="AY2715" s="72">
        <v>1078</v>
      </c>
      <c r="AZ2715" s="72">
        <v>1078</v>
      </c>
      <c r="BA2715" s="72">
        <v>1072</v>
      </c>
      <c r="BB2715" s="72">
        <v>1073</v>
      </c>
      <c r="BC2715" s="72">
        <v>70500</v>
      </c>
    </row>
    <row r="2716" spans="1:55" s="72" customFormat="1" ht="15">
      <c r="A2716" s="15" t="s">
        <v>18</v>
      </c>
      <c r="B2716" s="30">
        <v>12</v>
      </c>
      <c r="C2716" s="30">
        <v>5659</v>
      </c>
      <c r="D2716" s="10" t="s">
        <v>1200</v>
      </c>
      <c r="E2716" s="15" t="s">
        <v>20</v>
      </c>
      <c r="F2716" s="15" t="s">
        <v>1386</v>
      </c>
      <c r="G2716" s="50">
        <v>5500</v>
      </c>
      <c r="H2716" s="50">
        <v>540</v>
      </c>
      <c r="I2716" s="58">
        <v>0.1089</v>
      </c>
      <c r="J2716" s="50">
        <v>56900</v>
      </c>
      <c r="K2716" s="50">
        <v>5500</v>
      </c>
      <c r="L2716" s="53">
        <v>5150</v>
      </c>
      <c r="M2716" s="63">
        <f t="shared" si="317"/>
        <v>0</v>
      </c>
      <c r="N2716" s="42" t="str">
        <f>IFERROR(VLOOKUP(C2716, マスタ!$E$2:$G$33, 3, TRUE), "")</f>
        <v>鉄鋼</v>
      </c>
      <c r="O2716" s="15" t="str">
        <f>IF(F2716 = "", "", TEXT( WORKDAY(TEXT(LEFT(F2716, FIND("(", F2716) - 1), "yyyy/mm/dd"), 1, マスタ!$A$2:$A$106), "yyyymmdd"))</f>
        <v>20171101</v>
      </c>
      <c r="P2716" s="16">
        <v>43040</v>
      </c>
      <c r="Q2716" s="56">
        <v>5570</v>
      </c>
      <c r="R2716" s="56">
        <v>5830</v>
      </c>
      <c r="S2716" s="56">
        <v>5400</v>
      </c>
      <c r="T2716" s="15" t="str">
        <f t="shared" si="318"/>
        <v>有</v>
      </c>
      <c r="U2716" s="15" t="str">
        <f t="shared" si="319"/>
        <v>有</v>
      </c>
      <c r="V2716" s="67">
        <f t="shared" si="320"/>
        <v>1.2727272727272698E-2</v>
      </c>
      <c r="W2716" s="17" t="s">
        <v>968</v>
      </c>
      <c r="X2716" s="46">
        <v>110</v>
      </c>
      <c r="Y2716" s="71">
        <f t="shared" si="321"/>
        <v>20</v>
      </c>
      <c r="Z2716" s="72">
        <v>5570</v>
      </c>
      <c r="AA2716" s="72">
        <v>5630</v>
      </c>
      <c r="AB2716" s="72">
        <v>5570</v>
      </c>
      <c r="AC2716" s="72">
        <v>5630</v>
      </c>
      <c r="AD2716" s="72">
        <v>4500</v>
      </c>
      <c r="AE2716" s="72">
        <v>5620</v>
      </c>
      <c r="AF2716" s="72">
        <v>5620</v>
      </c>
      <c r="AG2716" s="72">
        <v>5560</v>
      </c>
      <c r="AH2716" s="72">
        <v>5560</v>
      </c>
      <c r="AI2716" s="72">
        <v>900</v>
      </c>
      <c r="AJ2716" s="72">
        <v>5570</v>
      </c>
      <c r="AK2716" s="72">
        <v>5580</v>
      </c>
      <c r="AL2716" s="72">
        <v>5570</v>
      </c>
      <c r="AM2716" s="72">
        <v>5570</v>
      </c>
      <c r="AN2716" s="72">
        <v>700</v>
      </c>
      <c r="AO2716" s="72">
        <v>5600</v>
      </c>
      <c r="AP2716" s="72">
        <v>5710</v>
      </c>
      <c r="AQ2716" s="72">
        <v>5600</v>
      </c>
      <c r="AR2716" s="72">
        <v>5700</v>
      </c>
      <c r="AS2716" s="72">
        <v>2900</v>
      </c>
      <c r="AT2716" s="72">
        <v>5730</v>
      </c>
      <c r="AU2716" s="72">
        <v>5830</v>
      </c>
      <c r="AV2716" s="72">
        <v>5730</v>
      </c>
      <c r="AW2716" s="72">
        <v>5760</v>
      </c>
      <c r="AX2716" s="72">
        <v>3500</v>
      </c>
      <c r="AY2716" s="72">
        <v>5760</v>
      </c>
      <c r="AZ2716" s="72">
        <v>5760</v>
      </c>
      <c r="BA2716" s="72">
        <v>5610</v>
      </c>
      <c r="BB2716" s="72">
        <v>5610</v>
      </c>
      <c r="BC2716" s="72">
        <v>1200</v>
      </c>
    </row>
    <row r="2717" spans="1:55" s="72" customFormat="1" ht="15">
      <c r="A2717" s="15" t="s">
        <v>18</v>
      </c>
      <c r="B2717" s="30">
        <v>13</v>
      </c>
      <c r="C2717" s="30">
        <v>6277</v>
      </c>
      <c r="D2717" s="10" t="s">
        <v>925</v>
      </c>
      <c r="E2717" s="15" t="s">
        <v>20</v>
      </c>
      <c r="F2717" s="15" t="s">
        <v>1386</v>
      </c>
      <c r="G2717" s="50">
        <v>7180</v>
      </c>
      <c r="H2717" s="50">
        <v>670</v>
      </c>
      <c r="I2717" s="58">
        <v>0.10290000000000001</v>
      </c>
      <c r="J2717" s="50">
        <v>356200</v>
      </c>
      <c r="K2717" s="50">
        <v>7290</v>
      </c>
      <c r="L2717" s="53">
        <v>6590</v>
      </c>
      <c r="M2717" s="63">
        <f t="shared" si="317"/>
        <v>0.15714285714285714</v>
      </c>
      <c r="N2717" s="42" t="str">
        <f>IFERROR(VLOOKUP(C2717, マスタ!$E$2:$G$33, 3, TRUE), "")</f>
        <v>機械</v>
      </c>
      <c r="O2717" s="15" t="str">
        <f>IF(F2717 = "", "", TEXT( WORKDAY(TEXT(LEFT(F2717, FIND("(", F2717) - 1), "yyyy/mm/dd"), 1, マスタ!$A$2:$A$106), "yyyymmdd"))</f>
        <v>20171101</v>
      </c>
      <c r="P2717" s="16">
        <v>43040</v>
      </c>
      <c r="Q2717" s="56">
        <v>7130</v>
      </c>
      <c r="R2717" s="56">
        <v>7250</v>
      </c>
      <c r="S2717" s="56">
        <v>7000</v>
      </c>
      <c r="T2717" s="15" t="str">
        <f t="shared" si="318"/>
        <v>有</v>
      </c>
      <c r="U2717" s="15" t="str">
        <f t="shared" si="319"/>
        <v>有</v>
      </c>
      <c r="V2717" s="67">
        <f t="shared" si="320"/>
        <v>-6.9637883008356605E-3</v>
      </c>
      <c r="W2717" s="17" t="s">
        <v>966</v>
      </c>
      <c r="X2717" s="46">
        <v>-71</v>
      </c>
      <c r="Y2717" s="71">
        <f t="shared" si="321"/>
        <v>-9.8885793871866294</v>
      </c>
      <c r="Z2717" s="72">
        <v>7130</v>
      </c>
      <c r="AA2717" s="72">
        <v>7140</v>
      </c>
      <c r="AB2717" s="72">
        <v>7060</v>
      </c>
      <c r="AC2717" s="72">
        <v>7070</v>
      </c>
      <c r="AD2717" s="72">
        <v>14900</v>
      </c>
      <c r="AE2717" s="72">
        <v>7070</v>
      </c>
      <c r="AF2717" s="72">
        <v>7080</v>
      </c>
      <c r="AG2717" s="72">
        <v>7000</v>
      </c>
      <c r="AH2717" s="72">
        <v>7070</v>
      </c>
      <c r="AI2717" s="72">
        <v>4900</v>
      </c>
      <c r="AJ2717" s="72">
        <v>7080</v>
      </c>
      <c r="AK2717" s="72">
        <v>7110</v>
      </c>
      <c r="AL2717" s="72">
        <v>7080</v>
      </c>
      <c r="AM2717" s="72">
        <v>7100</v>
      </c>
      <c r="AN2717" s="72">
        <v>1100</v>
      </c>
      <c r="AO2717" s="72">
        <v>7100</v>
      </c>
      <c r="AP2717" s="72">
        <v>7150</v>
      </c>
      <c r="AQ2717" s="72">
        <v>7100</v>
      </c>
      <c r="AR2717" s="72">
        <v>7150</v>
      </c>
      <c r="AS2717" s="72">
        <v>5000</v>
      </c>
      <c r="AT2717" s="72">
        <v>7160</v>
      </c>
      <c r="AU2717" s="72">
        <v>7170</v>
      </c>
      <c r="AV2717" s="72">
        <v>7150</v>
      </c>
      <c r="AW2717" s="72">
        <v>7170</v>
      </c>
      <c r="AX2717" s="72">
        <v>2800</v>
      </c>
      <c r="AY2717" s="72">
        <v>7170</v>
      </c>
      <c r="AZ2717" s="72">
        <v>7220</v>
      </c>
      <c r="BA2717" s="72">
        <v>7160</v>
      </c>
      <c r="BB2717" s="72">
        <v>7220</v>
      </c>
      <c r="BC2717" s="72">
        <v>9100</v>
      </c>
    </row>
    <row r="2718" spans="1:55" s="72" customFormat="1" ht="15">
      <c r="A2718" s="15" t="s">
        <v>18</v>
      </c>
      <c r="B2718" s="30">
        <v>14</v>
      </c>
      <c r="C2718" s="30">
        <v>6516</v>
      </c>
      <c r="D2718" s="10" t="s">
        <v>293</v>
      </c>
      <c r="E2718" s="15" t="s">
        <v>20</v>
      </c>
      <c r="F2718" s="15" t="s">
        <v>1386</v>
      </c>
      <c r="G2718" s="50">
        <v>7500</v>
      </c>
      <c r="H2718" s="50">
        <v>680</v>
      </c>
      <c r="I2718" s="58">
        <v>9.9699999999999997E-2</v>
      </c>
      <c r="J2718" s="50">
        <v>193000</v>
      </c>
      <c r="K2718" s="50">
        <v>7620</v>
      </c>
      <c r="L2718" s="53">
        <v>7220</v>
      </c>
      <c r="M2718" s="63">
        <f t="shared" si="317"/>
        <v>0.3</v>
      </c>
      <c r="N2718" s="42" t="str">
        <f>IFERROR(VLOOKUP(C2718, マスタ!$E$2:$G$33, 3, TRUE), "")</f>
        <v>電気</v>
      </c>
      <c r="O2718" s="15" t="str">
        <f>IF(F2718 = "", "", TEXT( WORKDAY(TEXT(LEFT(F2718, FIND("(", F2718) - 1), "yyyy/mm/dd"), 1, マスタ!$A$2:$A$106), "yyyymmdd"))</f>
        <v>20171101</v>
      </c>
      <c r="P2718" s="16">
        <v>43040</v>
      </c>
      <c r="Q2718" s="56">
        <v>7520</v>
      </c>
      <c r="R2718" s="56">
        <v>8040</v>
      </c>
      <c r="S2718" s="56">
        <v>7450</v>
      </c>
      <c r="T2718" s="15" t="str">
        <f t="shared" si="318"/>
        <v>有</v>
      </c>
      <c r="U2718" s="15" t="str">
        <f t="shared" si="319"/>
        <v>無</v>
      </c>
      <c r="V2718" s="67">
        <f t="shared" si="320"/>
        <v>2.666666666666595E-3</v>
      </c>
      <c r="W2718" s="17" t="s">
        <v>967</v>
      </c>
      <c r="X2718" s="46">
        <v>90</v>
      </c>
      <c r="Y2718" s="71">
        <f t="shared" si="321"/>
        <v>12</v>
      </c>
      <c r="Z2718" s="72">
        <v>7520</v>
      </c>
      <c r="AA2718" s="72">
        <v>7550</v>
      </c>
      <c r="AB2718" s="72">
        <v>7450</v>
      </c>
      <c r="AC2718" s="72">
        <v>7520</v>
      </c>
      <c r="AD2718" s="72">
        <v>15100</v>
      </c>
      <c r="AE2718" s="72">
        <v>7520</v>
      </c>
      <c r="AF2718" s="72">
        <v>7530</v>
      </c>
      <c r="AG2718" s="72">
        <v>7460</v>
      </c>
      <c r="AH2718" s="72">
        <v>7480</v>
      </c>
      <c r="AI2718" s="72">
        <v>3600</v>
      </c>
      <c r="AJ2718" s="72">
        <v>7490</v>
      </c>
      <c r="AK2718" s="72">
        <v>7600</v>
      </c>
      <c r="AL2718" s="72">
        <v>7490</v>
      </c>
      <c r="AM2718" s="72">
        <v>7570</v>
      </c>
      <c r="AN2718" s="72">
        <v>3400</v>
      </c>
      <c r="AO2718" s="72">
        <v>7580</v>
      </c>
      <c r="AP2718" s="72">
        <v>7610</v>
      </c>
      <c r="AQ2718" s="72">
        <v>7560</v>
      </c>
      <c r="AR2718" s="72">
        <v>7590</v>
      </c>
      <c r="AS2718" s="72">
        <v>7600</v>
      </c>
      <c r="AT2718" s="72">
        <v>7600</v>
      </c>
      <c r="AU2718" s="72">
        <v>7630</v>
      </c>
      <c r="AV2718" s="72">
        <v>7600</v>
      </c>
      <c r="AW2718" s="72">
        <v>7610</v>
      </c>
      <c r="AX2718" s="72">
        <v>1100</v>
      </c>
      <c r="AY2718" s="72">
        <v>7610</v>
      </c>
      <c r="AZ2718" s="72">
        <v>7630</v>
      </c>
      <c r="BA2718" s="72">
        <v>7600</v>
      </c>
      <c r="BB2718" s="72">
        <v>7630</v>
      </c>
      <c r="BC2718" s="72">
        <v>800</v>
      </c>
    </row>
    <row r="2719" spans="1:55" s="72" customFormat="1" ht="15">
      <c r="A2719" s="15" t="s">
        <v>18</v>
      </c>
      <c r="B2719" s="30">
        <v>16</v>
      </c>
      <c r="C2719" s="30">
        <v>7844</v>
      </c>
      <c r="D2719" s="10" t="s">
        <v>1392</v>
      </c>
      <c r="E2719" s="15" t="s">
        <v>20</v>
      </c>
      <c r="F2719" s="15" t="s">
        <v>1386</v>
      </c>
      <c r="G2719" s="50">
        <v>1070</v>
      </c>
      <c r="H2719" s="50">
        <v>88</v>
      </c>
      <c r="I2719" s="58">
        <v>8.9599999999999999E-2</v>
      </c>
      <c r="J2719" s="50">
        <v>1996400</v>
      </c>
      <c r="K2719" s="50">
        <v>1072</v>
      </c>
      <c r="L2719" s="53">
        <v>984</v>
      </c>
      <c r="M2719" s="63">
        <f t="shared" si="317"/>
        <v>2.2727272727272728E-2</v>
      </c>
      <c r="N2719" s="42" t="str">
        <f>IFERROR(VLOOKUP(C2719, マスタ!$E$2:$G$33, 3, TRUE), "")</f>
        <v>その他製品</v>
      </c>
      <c r="O2719" s="15" t="str">
        <f>IF(F2719 = "", "", TEXT( WORKDAY(TEXT(LEFT(F2719, FIND("(", F2719) - 1), "yyyy/mm/dd"), 1, マスタ!$A$2:$A$106), "yyyymmdd"))</f>
        <v>20171101</v>
      </c>
      <c r="P2719" s="16">
        <v>43040</v>
      </c>
      <c r="Q2719" s="56">
        <v>1074</v>
      </c>
      <c r="R2719" s="56">
        <v>1128</v>
      </c>
      <c r="S2719" s="56">
        <v>1074</v>
      </c>
      <c r="T2719" s="15" t="str">
        <f t="shared" si="318"/>
        <v>有</v>
      </c>
      <c r="U2719" s="15" t="str">
        <f t="shared" si="319"/>
        <v>無</v>
      </c>
      <c r="V2719" s="67">
        <f t="shared" si="320"/>
        <v>3.7383177570093906E-3</v>
      </c>
      <c r="W2719" s="17" t="s">
        <v>968</v>
      </c>
      <c r="X2719" s="46">
        <v>21</v>
      </c>
      <c r="Y2719" s="71">
        <f t="shared" si="321"/>
        <v>19.626168224299064</v>
      </c>
      <c r="Z2719" s="72">
        <v>1074</v>
      </c>
      <c r="AA2719" s="72">
        <v>1100</v>
      </c>
      <c r="AB2719" s="72">
        <v>1074</v>
      </c>
      <c r="AC2719" s="72">
        <v>1097</v>
      </c>
      <c r="AD2719" s="72">
        <v>219800</v>
      </c>
      <c r="AE2719" s="72">
        <v>1097</v>
      </c>
      <c r="AF2719" s="72">
        <v>1099</v>
      </c>
      <c r="AG2719" s="72">
        <v>1089</v>
      </c>
      <c r="AH2719" s="72">
        <v>1097</v>
      </c>
      <c r="AI2719" s="72">
        <v>51600</v>
      </c>
      <c r="AJ2719" s="72">
        <v>1096</v>
      </c>
      <c r="AK2719" s="72">
        <v>1098</v>
      </c>
      <c r="AL2719" s="72">
        <v>1087</v>
      </c>
      <c r="AM2719" s="72">
        <v>1089</v>
      </c>
      <c r="AN2719" s="72">
        <v>64200</v>
      </c>
      <c r="AO2719" s="72">
        <v>1089</v>
      </c>
      <c r="AP2719" s="72">
        <v>1089</v>
      </c>
      <c r="AQ2719" s="72">
        <v>1083</v>
      </c>
      <c r="AR2719" s="72">
        <v>1083</v>
      </c>
      <c r="AS2719" s="72">
        <v>64400</v>
      </c>
      <c r="AT2719" s="72">
        <v>1083</v>
      </c>
      <c r="AU2719" s="72">
        <v>1085</v>
      </c>
      <c r="AV2719" s="72">
        <v>1076</v>
      </c>
      <c r="AW2719" s="72">
        <v>1081</v>
      </c>
      <c r="AX2719" s="72">
        <v>47000</v>
      </c>
      <c r="AY2719" s="72">
        <v>1082</v>
      </c>
      <c r="AZ2719" s="72">
        <v>1082</v>
      </c>
      <c r="BA2719" s="72">
        <v>1074</v>
      </c>
      <c r="BB2719" s="72">
        <v>1078</v>
      </c>
      <c r="BC2719" s="72">
        <v>27700</v>
      </c>
    </row>
    <row r="2720" spans="1:55" s="72" customFormat="1" ht="15">
      <c r="A2720" s="15" t="s">
        <v>18</v>
      </c>
      <c r="B2720" s="30">
        <v>18</v>
      </c>
      <c r="C2720" s="30">
        <v>4549</v>
      </c>
      <c r="D2720" s="10" t="s">
        <v>986</v>
      </c>
      <c r="E2720" s="15" t="s">
        <v>20</v>
      </c>
      <c r="F2720" s="15" t="s">
        <v>1386</v>
      </c>
      <c r="G2720" s="50">
        <v>4455</v>
      </c>
      <c r="H2720" s="50">
        <v>340</v>
      </c>
      <c r="I2720" s="58">
        <v>8.2600000000000007E-2</v>
      </c>
      <c r="J2720" s="50">
        <v>402400</v>
      </c>
      <c r="K2720" s="50">
        <v>4475</v>
      </c>
      <c r="L2720" s="53">
        <v>4135</v>
      </c>
      <c r="M2720" s="63">
        <f t="shared" si="317"/>
        <v>5.8823529411764705E-2</v>
      </c>
      <c r="N2720" s="42" t="str">
        <f>IFERROR(VLOOKUP(C2720, マスタ!$E$2:$G$33, 3, TRUE), "")</f>
        <v>化学・医薬品</v>
      </c>
      <c r="O2720" s="15" t="str">
        <f>IF(F2720 = "", "", TEXT( WORKDAY(TEXT(LEFT(F2720, FIND("(", F2720) - 1), "yyyy/mm/dd"), 1, マスタ!$A$2:$A$106), "yyyymmdd"))</f>
        <v>20171101</v>
      </c>
      <c r="P2720" s="16">
        <v>43040</v>
      </c>
      <c r="Q2720" s="56">
        <v>4425</v>
      </c>
      <c r="R2720" s="56">
        <v>4440</v>
      </c>
      <c r="S2720" s="56">
        <v>4160</v>
      </c>
      <c r="T2720" s="15" t="str">
        <f t="shared" si="318"/>
        <v>無</v>
      </c>
      <c r="U2720" s="15" t="str">
        <f t="shared" si="319"/>
        <v>有</v>
      </c>
      <c r="V2720" s="67">
        <f t="shared" si="320"/>
        <v>-6.7340067340067034E-3</v>
      </c>
      <c r="W2720" s="17" t="s">
        <v>966</v>
      </c>
      <c r="X2720" s="46">
        <v>-44</v>
      </c>
      <c r="Y2720" s="71">
        <f t="shared" si="321"/>
        <v>-9.8765432098765427</v>
      </c>
      <c r="Z2720" s="72">
        <v>4425</v>
      </c>
      <c r="AA2720" s="72">
        <v>4440</v>
      </c>
      <c r="AB2720" s="72">
        <v>4335</v>
      </c>
      <c r="AC2720" s="72">
        <v>4350</v>
      </c>
      <c r="AD2720" s="72">
        <v>30900</v>
      </c>
      <c r="AE2720" s="72">
        <v>4350</v>
      </c>
      <c r="AF2720" s="72">
        <v>4350</v>
      </c>
      <c r="AG2720" s="72">
        <v>4315</v>
      </c>
      <c r="AH2720" s="72">
        <v>4345</v>
      </c>
      <c r="AI2720" s="72">
        <v>6900</v>
      </c>
      <c r="AJ2720" s="72">
        <v>4345</v>
      </c>
      <c r="AK2720" s="72">
        <v>4345</v>
      </c>
      <c r="AL2720" s="72">
        <v>4310</v>
      </c>
      <c r="AM2720" s="72">
        <v>4315</v>
      </c>
      <c r="AN2720" s="72">
        <v>5800</v>
      </c>
      <c r="AO2720" s="72">
        <v>4315</v>
      </c>
      <c r="AP2720" s="72">
        <v>4355</v>
      </c>
      <c r="AQ2720" s="72">
        <v>4305</v>
      </c>
      <c r="AR2720" s="72">
        <v>4355</v>
      </c>
      <c r="AS2720" s="72">
        <v>7700</v>
      </c>
      <c r="AT2720" s="72">
        <v>4355</v>
      </c>
      <c r="AU2720" s="72">
        <v>4355</v>
      </c>
      <c r="AV2720" s="72">
        <v>4305</v>
      </c>
      <c r="AW2720" s="72">
        <v>4310</v>
      </c>
      <c r="AX2720" s="72">
        <v>8100</v>
      </c>
      <c r="AY2720" s="72">
        <v>4315</v>
      </c>
      <c r="AZ2720" s="72">
        <v>4315</v>
      </c>
      <c r="BA2720" s="72">
        <v>4305</v>
      </c>
      <c r="BB2720" s="72">
        <v>4310</v>
      </c>
      <c r="BC2720" s="72">
        <v>2700</v>
      </c>
    </row>
    <row r="2721" spans="1:55" s="72" customFormat="1" ht="15">
      <c r="A2721" s="15" t="s">
        <v>18</v>
      </c>
      <c r="B2721" s="30">
        <v>19</v>
      </c>
      <c r="C2721" s="30">
        <v>6804</v>
      </c>
      <c r="D2721" s="10" t="s">
        <v>363</v>
      </c>
      <c r="E2721" s="15" t="s">
        <v>20</v>
      </c>
      <c r="F2721" s="15" t="s">
        <v>1386</v>
      </c>
      <c r="G2721" s="50">
        <v>1949</v>
      </c>
      <c r="H2721" s="50">
        <v>147</v>
      </c>
      <c r="I2721" s="58">
        <v>8.1600000000000006E-2</v>
      </c>
      <c r="J2721" s="50">
        <v>3662400</v>
      </c>
      <c r="K2721" s="50">
        <v>1972</v>
      </c>
      <c r="L2721" s="53">
        <v>1850</v>
      </c>
      <c r="M2721" s="63">
        <f t="shared" si="317"/>
        <v>0.18852459016393441</v>
      </c>
      <c r="N2721" s="42" t="str">
        <f>IFERROR(VLOOKUP(C2721, マスタ!$E$2:$G$33, 3, TRUE), "")</f>
        <v>電気</v>
      </c>
      <c r="O2721" s="15" t="str">
        <f>IF(F2721 = "", "", TEXT( WORKDAY(TEXT(LEFT(F2721, FIND("(", F2721) - 1), "yyyy/mm/dd"), 1, マスタ!$A$2:$A$106), "yyyymmdd"))</f>
        <v>20171101</v>
      </c>
      <c r="P2721" s="16">
        <v>43040</v>
      </c>
      <c r="Q2721" s="56">
        <v>1934</v>
      </c>
      <c r="R2721" s="56">
        <v>1990</v>
      </c>
      <c r="S2721" s="56">
        <v>1927</v>
      </c>
      <c r="T2721" s="15" t="str">
        <f t="shared" si="318"/>
        <v>有</v>
      </c>
      <c r="U2721" s="15" t="str">
        <f t="shared" si="319"/>
        <v>無</v>
      </c>
      <c r="V2721" s="67">
        <f t="shared" si="320"/>
        <v>-7.6962544894817464E-3</v>
      </c>
      <c r="W2721" s="17" t="s">
        <v>967</v>
      </c>
      <c r="X2721" s="46">
        <v>21</v>
      </c>
      <c r="Y2721" s="71">
        <f t="shared" si="321"/>
        <v>10.774756285274501</v>
      </c>
      <c r="Z2721" s="72">
        <v>1934</v>
      </c>
      <c r="AA2721" s="72">
        <v>1956</v>
      </c>
      <c r="AB2721" s="72">
        <v>1927</v>
      </c>
      <c r="AC2721" s="72">
        <v>1936</v>
      </c>
      <c r="AD2721" s="72">
        <v>173900</v>
      </c>
      <c r="AE2721" s="72">
        <v>1938</v>
      </c>
      <c r="AF2721" s="72">
        <v>1950</v>
      </c>
      <c r="AG2721" s="72">
        <v>1934</v>
      </c>
      <c r="AH2721" s="72">
        <v>1936</v>
      </c>
      <c r="AI2721" s="72">
        <v>43500</v>
      </c>
      <c r="AJ2721" s="72">
        <v>1937</v>
      </c>
      <c r="AK2721" s="72">
        <v>1949</v>
      </c>
      <c r="AL2721" s="72">
        <v>1934</v>
      </c>
      <c r="AM2721" s="72">
        <v>1945</v>
      </c>
      <c r="AN2721" s="72">
        <v>45900</v>
      </c>
      <c r="AO2721" s="72">
        <v>1946</v>
      </c>
      <c r="AP2721" s="72">
        <v>1951</v>
      </c>
      <c r="AQ2721" s="72">
        <v>1942</v>
      </c>
      <c r="AR2721" s="72">
        <v>1948</v>
      </c>
      <c r="AS2721" s="72">
        <v>36800</v>
      </c>
      <c r="AT2721" s="72">
        <v>1949</v>
      </c>
      <c r="AU2721" s="72">
        <v>1955</v>
      </c>
      <c r="AV2721" s="72">
        <v>1947</v>
      </c>
      <c r="AW2721" s="72">
        <v>1955</v>
      </c>
      <c r="AX2721" s="72">
        <v>38200</v>
      </c>
      <c r="AY2721" s="72">
        <v>1954</v>
      </c>
      <c r="AZ2721" s="72">
        <v>1968</v>
      </c>
      <c r="BA2721" s="72">
        <v>1954</v>
      </c>
      <c r="BB2721" s="72">
        <v>1967</v>
      </c>
      <c r="BC2721" s="72">
        <v>70500</v>
      </c>
    </row>
    <row r="2722" spans="1:55" s="72" customFormat="1" ht="15">
      <c r="A2722" s="15" t="s">
        <v>18</v>
      </c>
      <c r="B2722" s="30">
        <v>20</v>
      </c>
      <c r="C2722" s="30">
        <v>9759</v>
      </c>
      <c r="D2722" s="10" t="s">
        <v>1393</v>
      </c>
      <c r="E2722" s="15" t="s">
        <v>20</v>
      </c>
      <c r="F2722" s="15" t="s">
        <v>1386</v>
      </c>
      <c r="G2722" s="50">
        <v>2269</v>
      </c>
      <c r="H2722" s="50">
        <v>159</v>
      </c>
      <c r="I2722" s="58">
        <v>7.5399999999999995E-2</v>
      </c>
      <c r="J2722" s="50">
        <v>491700</v>
      </c>
      <c r="K2722" s="50">
        <v>2277</v>
      </c>
      <c r="L2722" s="53">
        <v>2130</v>
      </c>
      <c r="M2722" s="63">
        <f t="shared" si="317"/>
        <v>5.4421768707482991E-2</v>
      </c>
      <c r="N2722" s="42" t="str">
        <f>IFERROR(VLOOKUP(C2722, マスタ!$E$2:$G$33, 3, TRUE), "")</f>
        <v>サービス</v>
      </c>
      <c r="O2722" s="15" t="str">
        <f>IF(F2722 = "", "", TEXT( WORKDAY(TEXT(LEFT(F2722, FIND("(", F2722) - 1), "yyyy/mm/dd"), 1, マスタ!$A$2:$A$106), "yyyymmdd"))</f>
        <v>20171101</v>
      </c>
      <c r="P2722" s="16">
        <v>43040</v>
      </c>
      <c r="Q2722" s="56">
        <v>2303</v>
      </c>
      <c r="R2722" s="56">
        <v>2413</v>
      </c>
      <c r="S2722" s="56">
        <v>2300</v>
      </c>
      <c r="T2722" s="15" t="str">
        <f t="shared" si="318"/>
        <v>有</v>
      </c>
      <c r="U2722" s="15" t="str">
        <f t="shared" si="319"/>
        <v>無</v>
      </c>
      <c r="V2722" s="67">
        <f t="shared" si="320"/>
        <v>1.4984574702512132E-2</v>
      </c>
      <c r="W2722" s="17" t="s">
        <v>968</v>
      </c>
      <c r="X2722" s="46">
        <v>45</v>
      </c>
      <c r="Y2722" s="71">
        <f t="shared" si="321"/>
        <v>19.83252534156016</v>
      </c>
      <c r="Z2722" s="72">
        <v>2303</v>
      </c>
      <c r="AA2722" s="72">
        <v>2362</v>
      </c>
      <c r="AB2722" s="72">
        <v>2300</v>
      </c>
      <c r="AC2722" s="72">
        <v>2348</v>
      </c>
      <c r="AD2722" s="72">
        <v>61300</v>
      </c>
      <c r="AE2722" s="72">
        <v>2348</v>
      </c>
      <c r="AF2722" s="72">
        <v>2360</v>
      </c>
      <c r="AG2722" s="72">
        <v>2348</v>
      </c>
      <c r="AH2722" s="72">
        <v>2356</v>
      </c>
      <c r="AI2722" s="72">
        <v>9100</v>
      </c>
      <c r="AJ2722" s="72">
        <v>2354</v>
      </c>
      <c r="AK2722" s="72">
        <v>2354</v>
      </c>
      <c r="AL2722" s="72">
        <v>2320</v>
      </c>
      <c r="AM2722" s="72">
        <v>2323</v>
      </c>
      <c r="AN2722" s="72">
        <v>10100</v>
      </c>
      <c r="AO2722" s="72">
        <v>2323</v>
      </c>
      <c r="AP2722" s="72">
        <v>2334</v>
      </c>
      <c r="AQ2722" s="72">
        <v>2323</v>
      </c>
      <c r="AR2722" s="72">
        <v>2333</v>
      </c>
      <c r="AS2722" s="72">
        <v>7900</v>
      </c>
      <c r="AT2722" s="72">
        <v>2331</v>
      </c>
      <c r="AU2722" s="72">
        <v>2351</v>
      </c>
      <c r="AV2722" s="72">
        <v>2330</v>
      </c>
      <c r="AW2722" s="72">
        <v>2347</v>
      </c>
      <c r="AX2722" s="72">
        <v>6900</v>
      </c>
      <c r="AY2722" s="72">
        <v>2346</v>
      </c>
      <c r="AZ2722" s="72">
        <v>2356</v>
      </c>
      <c r="BA2722" s="72">
        <v>2341</v>
      </c>
      <c r="BB2722" s="72">
        <v>2355</v>
      </c>
      <c r="BC2722" s="72">
        <v>6000</v>
      </c>
    </row>
    <row r="2723" spans="1:55" s="72" customFormat="1" ht="15">
      <c r="A2723" s="15" t="s">
        <v>18</v>
      </c>
      <c r="B2723" s="30">
        <v>21</v>
      </c>
      <c r="C2723" s="30">
        <v>9322</v>
      </c>
      <c r="D2723" s="10" t="s">
        <v>24</v>
      </c>
      <c r="E2723" s="15" t="s">
        <v>20</v>
      </c>
      <c r="F2723" s="15" t="s">
        <v>1386</v>
      </c>
      <c r="G2723" s="50">
        <v>2945</v>
      </c>
      <c r="H2723" s="50">
        <v>203</v>
      </c>
      <c r="I2723" s="58">
        <v>7.3999999999999996E-2</v>
      </c>
      <c r="J2723" s="50">
        <v>15300</v>
      </c>
      <c r="K2723" s="50">
        <v>2988</v>
      </c>
      <c r="L2723" s="53">
        <v>2692</v>
      </c>
      <c r="M2723" s="63">
        <f t="shared" si="317"/>
        <v>0.14527027027027026</v>
      </c>
      <c r="N2723" s="42" t="str">
        <f>IFERROR(VLOOKUP(C2723, マスタ!$E$2:$G$33, 3, TRUE), "")</f>
        <v>倉庫・運輸</v>
      </c>
      <c r="O2723" s="15" t="str">
        <f>IF(F2723 = "", "", TEXT( WORKDAY(TEXT(LEFT(F2723, FIND("(", F2723) - 1), "yyyy/mm/dd"), 1, マスタ!$A$2:$A$106), "yyyymmdd"))</f>
        <v>20171101</v>
      </c>
      <c r="P2723" s="16">
        <v>43040</v>
      </c>
      <c r="Q2723" s="56">
        <v>2895</v>
      </c>
      <c r="R2723" s="56">
        <v>2979</v>
      </c>
      <c r="S2723" s="56">
        <v>2772</v>
      </c>
      <c r="T2723" s="15" t="str">
        <f t="shared" si="318"/>
        <v>有</v>
      </c>
      <c r="U2723" s="15" t="str">
        <f t="shared" si="319"/>
        <v>有</v>
      </c>
      <c r="V2723" s="67">
        <f t="shared" si="320"/>
        <v>-1.697792869269954E-2</v>
      </c>
      <c r="W2723" s="17" t="s">
        <v>967</v>
      </c>
      <c r="X2723" s="46">
        <v>32</v>
      </c>
      <c r="Y2723" s="71">
        <f t="shared" si="321"/>
        <v>10.865874363327675</v>
      </c>
      <c r="Z2723" s="72">
        <v>2895</v>
      </c>
      <c r="AA2723" s="72">
        <v>2895</v>
      </c>
      <c r="AB2723" s="72">
        <v>2890</v>
      </c>
      <c r="AC2723" s="72">
        <v>2890</v>
      </c>
      <c r="AD2723" s="72">
        <v>1200</v>
      </c>
      <c r="AE2723" s="72">
        <v>2904</v>
      </c>
      <c r="AF2723" s="72">
        <v>2904</v>
      </c>
      <c r="AG2723" s="72">
        <v>2904</v>
      </c>
      <c r="AH2723" s="72">
        <v>2904</v>
      </c>
      <c r="AI2723" s="72">
        <v>100</v>
      </c>
      <c r="AN2723" s="72">
        <v>0</v>
      </c>
      <c r="AO2723" s="72">
        <v>2936</v>
      </c>
      <c r="AP2723" s="72">
        <v>2936</v>
      </c>
      <c r="AQ2723" s="72">
        <v>2936</v>
      </c>
      <c r="AR2723" s="72">
        <v>2936</v>
      </c>
      <c r="AS2723" s="72">
        <v>100</v>
      </c>
      <c r="AT2723" s="72">
        <v>2937</v>
      </c>
      <c r="AU2723" s="72">
        <v>2937</v>
      </c>
      <c r="AV2723" s="72">
        <v>2927</v>
      </c>
      <c r="AW2723" s="72">
        <v>2927</v>
      </c>
      <c r="AX2723" s="72">
        <v>200</v>
      </c>
      <c r="BC2723" s="72">
        <v>0</v>
      </c>
    </row>
    <row r="2724" spans="1:55" s="72" customFormat="1" ht="15">
      <c r="A2724" s="15" t="s">
        <v>18</v>
      </c>
      <c r="B2724" s="30">
        <v>22</v>
      </c>
      <c r="C2724" s="30">
        <v>5471</v>
      </c>
      <c r="D2724" s="10" t="s">
        <v>1394</v>
      </c>
      <c r="E2724" s="15" t="s">
        <v>20</v>
      </c>
      <c r="F2724" s="15" t="s">
        <v>1386</v>
      </c>
      <c r="G2724" s="50">
        <v>7150</v>
      </c>
      <c r="H2724" s="50">
        <v>480</v>
      </c>
      <c r="I2724" s="58">
        <v>7.1999999999999995E-2</v>
      </c>
      <c r="J2724" s="50">
        <v>622700</v>
      </c>
      <c r="K2724" s="50">
        <v>7150</v>
      </c>
      <c r="L2724" s="53">
        <v>6660</v>
      </c>
      <c r="M2724" s="63">
        <f t="shared" si="317"/>
        <v>0</v>
      </c>
      <c r="N2724" s="42" t="str">
        <f>IFERROR(VLOOKUP(C2724, マスタ!$E$2:$G$33, 3, TRUE), "")</f>
        <v>鉄鋼</v>
      </c>
      <c r="O2724" s="15" t="str">
        <f>IF(F2724 = "", "", TEXT( WORKDAY(TEXT(LEFT(F2724, FIND("(", F2724) - 1), "yyyy/mm/dd"), 1, マスタ!$A$2:$A$106), "yyyymmdd"))</f>
        <v>20171101</v>
      </c>
      <c r="P2724" s="16">
        <v>43040</v>
      </c>
      <c r="Q2724" s="56">
        <v>7110</v>
      </c>
      <c r="R2724" s="56">
        <v>7340</v>
      </c>
      <c r="S2724" s="56">
        <v>7070</v>
      </c>
      <c r="T2724" s="15" t="str">
        <f t="shared" si="318"/>
        <v>有</v>
      </c>
      <c r="U2724" s="15" t="str">
        <f t="shared" si="319"/>
        <v>無</v>
      </c>
      <c r="V2724" s="67">
        <f t="shared" si="320"/>
        <v>-5.5944055944056048E-3</v>
      </c>
      <c r="W2724" s="17" t="s">
        <v>967</v>
      </c>
      <c r="X2724" s="46">
        <v>0</v>
      </c>
      <c r="Y2724" s="71">
        <f t="shared" si="321"/>
        <v>0</v>
      </c>
      <c r="Z2724" s="72">
        <v>7110</v>
      </c>
      <c r="AA2724" s="72">
        <v>7130</v>
      </c>
      <c r="AB2724" s="72">
        <v>7070</v>
      </c>
      <c r="AC2724" s="72">
        <v>7130</v>
      </c>
      <c r="AD2724" s="72">
        <v>19100</v>
      </c>
      <c r="AE2724" s="72">
        <v>7130</v>
      </c>
      <c r="AF2724" s="72">
        <v>7140</v>
      </c>
      <c r="AG2724" s="72">
        <v>7100</v>
      </c>
      <c r="AH2724" s="72">
        <v>7130</v>
      </c>
      <c r="AI2724" s="72">
        <v>3900</v>
      </c>
      <c r="AJ2724" s="72">
        <v>7130</v>
      </c>
      <c r="AK2724" s="72">
        <v>7140</v>
      </c>
      <c r="AL2724" s="72">
        <v>7120</v>
      </c>
      <c r="AM2724" s="72">
        <v>7140</v>
      </c>
      <c r="AN2724" s="72">
        <v>6100</v>
      </c>
      <c r="AO2724" s="72">
        <v>7150</v>
      </c>
      <c r="AP2724" s="72">
        <v>7150</v>
      </c>
      <c r="AQ2724" s="72">
        <v>7090</v>
      </c>
      <c r="AR2724" s="72">
        <v>7100</v>
      </c>
      <c r="AS2724" s="72">
        <v>6300</v>
      </c>
      <c r="AT2724" s="72">
        <v>7090</v>
      </c>
      <c r="AU2724" s="72">
        <v>7110</v>
      </c>
      <c r="AV2724" s="72">
        <v>7090</v>
      </c>
      <c r="AW2724" s="72">
        <v>7110</v>
      </c>
      <c r="AX2724" s="72">
        <v>4000</v>
      </c>
      <c r="AY2724" s="72">
        <v>7120</v>
      </c>
      <c r="AZ2724" s="72">
        <v>7130</v>
      </c>
      <c r="BA2724" s="72">
        <v>7100</v>
      </c>
      <c r="BB2724" s="72">
        <v>7130</v>
      </c>
      <c r="BC2724" s="72">
        <v>1200</v>
      </c>
    </row>
    <row r="2725" spans="1:55" s="72" customFormat="1" ht="15">
      <c r="A2725" s="15" t="s">
        <v>18</v>
      </c>
      <c r="B2725" s="30">
        <v>23</v>
      </c>
      <c r="C2725" s="30">
        <v>6473</v>
      </c>
      <c r="D2725" s="10" t="s">
        <v>1395</v>
      </c>
      <c r="E2725" s="15" t="s">
        <v>20</v>
      </c>
      <c r="F2725" s="15" t="s">
        <v>1386</v>
      </c>
      <c r="G2725" s="50">
        <v>1856</v>
      </c>
      <c r="H2725" s="50">
        <v>122</v>
      </c>
      <c r="I2725" s="58">
        <v>7.0400000000000004E-2</v>
      </c>
      <c r="J2725" s="50">
        <v>4294800</v>
      </c>
      <c r="K2725" s="50">
        <v>1870</v>
      </c>
      <c r="L2725" s="53">
        <v>1715</v>
      </c>
      <c r="M2725" s="63">
        <f t="shared" si="317"/>
        <v>9.0322580645161285E-2</v>
      </c>
      <c r="N2725" s="42" t="str">
        <f>IFERROR(VLOOKUP(C2725, マスタ!$E$2:$G$33, 3, TRUE), "")</f>
        <v>機械</v>
      </c>
      <c r="O2725" s="15" t="str">
        <f>IF(F2725 = "", "", TEXT( WORKDAY(TEXT(LEFT(F2725, FIND("(", F2725) - 1), "yyyy/mm/dd"), 1, マスタ!$A$2:$A$106), "yyyymmdd"))</f>
        <v>20171101</v>
      </c>
      <c r="P2725" s="16">
        <v>43040</v>
      </c>
      <c r="Q2725" s="56">
        <v>1856</v>
      </c>
      <c r="R2725" s="56">
        <v>1898</v>
      </c>
      <c r="S2725" s="56">
        <v>1850</v>
      </c>
      <c r="T2725" s="15" t="str">
        <f t="shared" si="318"/>
        <v>有</v>
      </c>
      <c r="U2725" s="15" t="str">
        <f t="shared" si="319"/>
        <v>無</v>
      </c>
      <c r="V2725" s="67">
        <f t="shared" si="320"/>
        <v>0</v>
      </c>
      <c r="W2725" s="17" t="s">
        <v>967</v>
      </c>
      <c r="X2725" s="46">
        <v>20</v>
      </c>
      <c r="Y2725" s="71">
        <f t="shared" si="321"/>
        <v>10.775862068965518</v>
      </c>
      <c r="Z2725" s="72">
        <v>1856</v>
      </c>
      <c r="AA2725" s="72">
        <v>1865</v>
      </c>
      <c r="AB2725" s="72">
        <v>1850</v>
      </c>
      <c r="AC2725" s="72">
        <v>1863</v>
      </c>
      <c r="AD2725" s="72">
        <v>280800</v>
      </c>
      <c r="AE2725" s="72">
        <v>1863</v>
      </c>
      <c r="AF2725" s="72">
        <v>1867</v>
      </c>
      <c r="AG2725" s="72">
        <v>1859</v>
      </c>
      <c r="AH2725" s="72">
        <v>1867</v>
      </c>
      <c r="AI2725" s="72">
        <v>62100</v>
      </c>
      <c r="AJ2725" s="72">
        <v>1867</v>
      </c>
      <c r="AK2725" s="72">
        <v>1875</v>
      </c>
      <c r="AL2725" s="72">
        <v>1866</v>
      </c>
      <c r="AM2725" s="72">
        <v>1873</v>
      </c>
      <c r="AN2725" s="72">
        <v>108500</v>
      </c>
      <c r="AO2725" s="72">
        <v>1873</v>
      </c>
      <c r="AP2725" s="72">
        <v>1875</v>
      </c>
      <c r="AQ2725" s="72">
        <v>1867</v>
      </c>
      <c r="AR2725" s="72">
        <v>1873</v>
      </c>
      <c r="AS2725" s="72">
        <v>84000</v>
      </c>
      <c r="AT2725" s="72">
        <v>1873</v>
      </c>
      <c r="AU2725" s="72">
        <v>1877</v>
      </c>
      <c r="AV2725" s="72">
        <v>1871</v>
      </c>
      <c r="AW2725" s="72">
        <v>1876</v>
      </c>
      <c r="AX2725" s="72">
        <v>50800</v>
      </c>
      <c r="AY2725" s="72">
        <v>1877</v>
      </c>
      <c r="AZ2725" s="72">
        <v>1877</v>
      </c>
      <c r="BA2725" s="72">
        <v>1871</v>
      </c>
      <c r="BB2725" s="72">
        <v>1872</v>
      </c>
      <c r="BC2725" s="72">
        <v>39200</v>
      </c>
    </row>
    <row r="2726" spans="1:55" s="72" customFormat="1" ht="27">
      <c r="A2726" s="15" t="s">
        <v>18</v>
      </c>
      <c r="B2726" s="30">
        <v>25</v>
      </c>
      <c r="C2726" s="30">
        <v>2930</v>
      </c>
      <c r="D2726" s="10" t="s">
        <v>239</v>
      </c>
      <c r="E2726" s="15" t="s">
        <v>20</v>
      </c>
      <c r="F2726" s="15" t="s">
        <v>1386</v>
      </c>
      <c r="G2726" s="50">
        <v>1005</v>
      </c>
      <c r="H2726" s="50">
        <v>62</v>
      </c>
      <c r="I2726" s="58">
        <v>6.5699999999999995E-2</v>
      </c>
      <c r="J2726" s="50">
        <v>3392000</v>
      </c>
      <c r="K2726" s="50">
        <v>1065</v>
      </c>
      <c r="L2726" s="53">
        <v>946</v>
      </c>
      <c r="M2726" s="63">
        <f t="shared" si="317"/>
        <v>0.50420168067226889</v>
      </c>
      <c r="N2726" s="42" t="str">
        <f>IFERROR(VLOOKUP(C2726, マスタ!$E$2:$G$33, 3, TRUE), "")</f>
        <v>食品</v>
      </c>
      <c r="O2726" s="15" t="str">
        <f>IF(F2726 = "", "", TEXT( WORKDAY(TEXT(LEFT(F2726, FIND("(", F2726) - 1), "yyyy/mm/dd"), 1, マスタ!$A$2:$A$106), "yyyymmdd"))</f>
        <v>20171101</v>
      </c>
      <c r="P2726" s="16">
        <v>43040</v>
      </c>
      <c r="Q2726" s="56">
        <v>985</v>
      </c>
      <c r="R2726" s="56">
        <v>1030</v>
      </c>
      <c r="S2726" s="56">
        <v>965</v>
      </c>
      <c r="T2726" s="15" t="str">
        <f t="shared" si="318"/>
        <v>有</v>
      </c>
      <c r="U2726" s="15" t="str">
        <f t="shared" si="319"/>
        <v>有</v>
      </c>
      <c r="V2726" s="67">
        <f t="shared" si="320"/>
        <v>-1.9900497512437831E-2</v>
      </c>
      <c r="W2726" s="17" t="s">
        <v>966</v>
      </c>
      <c r="X2726" s="46">
        <v>-10</v>
      </c>
      <c r="Y2726" s="71">
        <f t="shared" si="321"/>
        <v>-9.9502487562189046</v>
      </c>
      <c r="Z2726" s="72">
        <v>985</v>
      </c>
      <c r="AA2726" s="72">
        <v>995</v>
      </c>
      <c r="AB2726" s="72">
        <v>976</v>
      </c>
      <c r="AC2726" s="72">
        <v>988</v>
      </c>
      <c r="AD2726" s="72">
        <v>200400</v>
      </c>
      <c r="AE2726" s="72">
        <v>989</v>
      </c>
      <c r="AF2726" s="72">
        <v>995</v>
      </c>
      <c r="AG2726" s="72">
        <v>965</v>
      </c>
      <c r="AH2726" s="72">
        <v>972</v>
      </c>
      <c r="AI2726" s="72">
        <v>156800</v>
      </c>
      <c r="AJ2726" s="72">
        <v>972</v>
      </c>
      <c r="AK2726" s="72">
        <v>979</v>
      </c>
      <c r="AL2726" s="72">
        <v>967</v>
      </c>
      <c r="AM2726" s="72">
        <v>977</v>
      </c>
      <c r="AN2726" s="72">
        <v>62000</v>
      </c>
      <c r="AO2726" s="72">
        <v>977</v>
      </c>
      <c r="AP2726" s="72">
        <v>998</v>
      </c>
      <c r="AQ2726" s="72">
        <v>975</v>
      </c>
      <c r="AR2726" s="72">
        <v>994</v>
      </c>
      <c r="AS2726" s="72">
        <v>44300</v>
      </c>
      <c r="AT2726" s="72">
        <v>994</v>
      </c>
      <c r="AU2726" s="72">
        <v>1030</v>
      </c>
      <c r="AV2726" s="72">
        <v>991</v>
      </c>
      <c r="AW2726" s="72">
        <v>1014</v>
      </c>
      <c r="AX2726" s="72">
        <v>128100</v>
      </c>
      <c r="AY2726" s="72">
        <v>1013</v>
      </c>
      <c r="AZ2726" s="72">
        <v>1019</v>
      </c>
      <c r="BA2726" s="72">
        <v>998</v>
      </c>
      <c r="BB2726" s="72">
        <v>1010</v>
      </c>
      <c r="BC2726" s="72">
        <v>41500</v>
      </c>
    </row>
    <row r="2727" spans="1:55" s="72" customFormat="1" ht="15">
      <c r="A2727" s="15" t="s">
        <v>18</v>
      </c>
      <c r="B2727" s="30">
        <v>26</v>
      </c>
      <c r="C2727" s="30">
        <v>7732</v>
      </c>
      <c r="D2727" s="10" t="s">
        <v>1396</v>
      </c>
      <c r="E2727" s="15" t="s">
        <v>20</v>
      </c>
      <c r="F2727" s="15" t="s">
        <v>1386</v>
      </c>
      <c r="G2727" s="50">
        <v>2383</v>
      </c>
      <c r="H2727" s="50">
        <v>145</v>
      </c>
      <c r="I2727" s="58">
        <v>6.4799999999999996E-2</v>
      </c>
      <c r="J2727" s="50">
        <v>1642700</v>
      </c>
      <c r="K2727" s="50">
        <v>2404</v>
      </c>
      <c r="L2727" s="53">
        <v>2283</v>
      </c>
      <c r="M2727" s="63">
        <f t="shared" si="317"/>
        <v>0.17355371900826447</v>
      </c>
      <c r="N2727" s="42" t="str">
        <f>IFERROR(VLOOKUP(C2727, マスタ!$E$2:$G$33, 3, TRUE), "")</f>
        <v>精密機械</v>
      </c>
      <c r="O2727" s="15" t="str">
        <f>IF(F2727 = "", "", TEXT( WORKDAY(TEXT(LEFT(F2727, FIND("(", F2727) - 1), "yyyy/mm/dd"), 1, マスタ!$A$2:$A$106), "yyyymmdd"))</f>
        <v>20171101</v>
      </c>
      <c r="P2727" s="16">
        <v>43040</v>
      </c>
      <c r="Q2727" s="56">
        <v>2385</v>
      </c>
      <c r="R2727" s="56">
        <v>2410</v>
      </c>
      <c r="S2727" s="56">
        <v>2358</v>
      </c>
      <c r="T2727" s="15" t="str">
        <f t="shared" si="318"/>
        <v>有</v>
      </c>
      <c r="U2727" s="15" t="str">
        <f t="shared" si="319"/>
        <v>有</v>
      </c>
      <c r="V2727" s="67">
        <f t="shared" si="320"/>
        <v>8.3927822073026626E-4</v>
      </c>
      <c r="W2727" s="17" t="s">
        <v>967</v>
      </c>
      <c r="X2727" s="46">
        <v>3</v>
      </c>
      <c r="Y2727" s="71">
        <f t="shared" si="321"/>
        <v>1.2589173310952579</v>
      </c>
      <c r="Z2727" s="72">
        <v>2385</v>
      </c>
      <c r="AA2727" s="72">
        <v>2410</v>
      </c>
      <c r="AB2727" s="72">
        <v>2380</v>
      </c>
      <c r="AC2727" s="72">
        <v>2404</v>
      </c>
      <c r="AD2727" s="72">
        <v>53500</v>
      </c>
      <c r="AE2727" s="72">
        <v>2405</v>
      </c>
      <c r="AF2727" s="72">
        <v>2405</v>
      </c>
      <c r="AG2727" s="72">
        <v>2386</v>
      </c>
      <c r="AH2727" s="72">
        <v>2389</v>
      </c>
      <c r="AI2727" s="72">
        <v>13900</v>
      </c>
      <c r="AJ2727" s="72">
        <v>2394</v>
      </c>
      <c r="AK2727" s="72">
        <v>2398</v>
      </c>
      <c r="AL2727" s="72">
        <v>2390</v>
      </c>
      <c r="AM2727" s="72">
        <v>2397</v>
      </c>
      <c r="AN2727" s="72">
        <v>10600</v>
      </c>
      <c r="AO2727" s="72">
        <v>2396</v>
      </c>
      <c r="AP2727" s="72">
        <v>2401</v>
      </c>
      <c r="AQ2727" s="72">
        <v>2387</v>
      </c>
      <c r="AR2727" s="72">
        <v>2391</v>
      </c>
      <c r="AS2727" s="72">
        <v>14900</v>
      </c>
      <c r="AT2727" s="72">
        <v>2390</v>
      </c>
      <c r="AU2727" s="72">
        <v>2396</v>
      </c>
      <c r="AV2727" s="72">
        <v>2388</v>
      </c>
      <c r="AW2727" s="72">
        <v>2388</v>
      </c>
      <c r="AX2727" s="72">
        <v>7500</v>
      </c>
      <c r="AY2727" s="72">
        <v>2389</v>
      </c>
      <c r="AZ2727" s="72">
        <v>2395</v>
      </c>
      <c r="BA2727" s="72">
        <v>2386</v>
      </c>
      <c r="BB2727" s="72">
        <v>2395</v>
      </c>
      <c r="BC2727" s="72">
        <v>10900</v>
      </c>
    </row>
    <row r="2728" spans="1:55" s="72" customFormat="1" ht="15">
      <c r="A2728" s="15" t="s">
        <v>18</v>
      </c>
      <c r="B2728" s="30">
        <v>27</v>
      </c>
      <c r="C2728" s="30">
        <v>5358</v>
      </c>
      <c r="D2728" s="10" t="s">
        <v>1377</v>
      </c>
      <c r="E2728" s="15" t="s">
        <v>20</v>
      </c>
      <c r="F2728" s="15" t="s">
        <v>1386</v>
      </c>
      <c r="G2728" s="50">
        <v>1105</v>
      </c>
      <c r="H2728" s="50">
        <v>67</v>
      </c>
      <c r="I2728" s="58">
        <v>6.4500000000000002E-2</v>
      </c>
      <c r="J2728" s="50">
        <v>5778200</v>
      </c>
      <c r="K2728" s="50">
        <v>1249</v>
      </c>
      <c r="L2728" s="53">
        <v>1040</v>
      </c>
      <c r="M2728" s="63">
        <f t="shared" si="317"/>
        <v>0.68899521531100483</v>
      </c>
      <c r="N2728" s="42" t="str">
        <f>IFERROR(VLOOKUP(C2728, マスタ!$E$2:$G$33, 3, TRUE), "")</f>
        <v>窯業</v>
      </c>
      <c r="O2728" s="15" t="str">
        <f>IF(F2728 = "", "", TEXT( WORKDAY(TEXT(LEFT(F2728, FIND("(", F2728) - 1), "yyyy/mm/dd"), 1, マスタ!$A$2:$A$106), "yyyymmdd"))</f>
        <v>20171101</v>
      </c>
      <c r="P2728" s="16">
        <v>43040</v>
      </c>
      <c r="Q2728" s="56">
        <v>1143</v>
      </c>
      <c r="R2728" s="56">
        <v>1160</v>
      </c>
      <c r="S2728" s="56">
        <v>1087</v>
      </c>
      <c r="T2728" s="15" t="str">
        <f t="shared" si="318"/>
        <v>有</v>
      </c>
      <c r="U2728" s="15" t="str">
        <f t="shared" si="319"/>
        <v>有</v>
      </c>
      <c r="V2728" s="67">
        <f t="shared" si="320"/>
        <v>3.4389140271493313E-2</v>
      </c>
      <c r="W2728" s="17" t="s">
        <v>966</v>
      </c>
      <c r="X2728" s="46">
        <v>-11</v>
      </c>
      <c r="Y2728" s="71">
        <f t="shared" si="321"/>
        <v>-9.9547511312217196</v>
      </c>
      <c r="Z2728" s="72">
        <v>1143</v>
      </c>
      <c r="AA2728" s="72">
        <v>1144</v>
      </c>
      <c r="AB2728" s="72">
        <v>1122</v>
      </c>
      <c r="AC2728" s="72">
        <v>1127</v>
      </c>
      <c r="AD2728" s="72">
        <v>121800</v>
      </c>
      <c r="AE2728" s="72">
        <v>1125</v>
      </c>
      <c r="AF2728" s="72">
        <v>1133</v>
      </c>
      <c r="AG2728" s="72">
        <v>1118</v>
      </c>
      <c r="AH2728" s="72">
        <v>1132</v>
      </c>
      <c r="AI2728" s="72">
        <v>40300</v>
      </c>
      <c r="AJ2728" s="72">
        <v>1134</v>
      </c>
      <c r="AK2728" s="72">
        <v>1150</v>
      </c>
      <c r="AL2728" s="72">
        <v>1132</v>
      </c>
      <c r="AM2728" s="72">
        <v>1140</v>
      </c>
      <c r="AN2728" s="72">
        <v>55400</v>
      </c>
      <c r="AO2728" s="72">
        <v>1139</v>
      </c>
      <c r="AP2728" s="72">
        <v>1140</v>
      </c>
      <c r="AQ2728" s="72">
        <v>1124</v>
      </c>
      <c r="AR2728" s="72">
        <v>1126</v>
      </c>
      <c r="AS2728" s="72">
        <v>32100</v>
      </c>
      <c r="AT2728" s="72">
        <v>1127</v>
      </c>
      <c r="AU2728" s="72">
        <v>1127</v>
      </c>
      <c r="AV2728" s="72">
        <v>1116</v>
      </c>
      <c r="AW2728" s="72">
        <v>1124</v>
      </c>
      <c r="AX2728" s="72">
        <v>26000</v>
      </c>
      <c r="AY2728" s="72">
        <v>1124</v>
      </c>
      <c r="AZ2728" s="72">
        <v>1125</v>
      </c>
      <c r="BA2728" s="72">
        <v>1111</v>
      </c>
      <c r="BB2728" s="72">
        <v>1118</v>
      </c>
      <c r="BC2728" s="72">
        <v>24400</v>
      </c>
    </row>
    <row r="2729" spans="1:55" s="72" customFormat="1" ht="15">
      <c r="A2729" s="15" t="s">
        <v>18</v>
      </c>
      <c r="B2729" s="30">
        <v>28</v>
      </c>
      <c r="C2729" s="30">
        <v>6816</v>
      </c>
      <c r="D2729" s="10" t="s">
        <v>365</v>
      </c>
      <c r="E2729" s="15" t="s">
        <v>20</v>
      </c>
      <c r="F2729" s="15" t="s">
        <v>1386</v>
      </c>
      <c r="G2729" s="50">
        <v>2504</v>
      </c>
      <c r="H2729" s="50">
        <v>151</v>
      </c>
      <c r="I2729" s="58">
        <v>6.4199999999999993E-2</v>
      </c>
      <c r="J2729" s="50">
        <v>1333700</v>
      </c>
      <c r="K2729" s="50">
        <v>2540</v>
      </c>
      <c r="L2729" s="53">
        <v>2429</v>
      </c>
      <c r="M2729" s="63">
        <f t="shared" si="317"/>
        <v>0.32432432432432434</v>
      </c>
      <c r="N2729" s="42" t="str">
        <f>IFERROR(VLOOKUP(C2729, マスタ!$E$2:$G$33, 3, TRUE), "")</f>
        <v>電気</v>
      </c>
      <c r="O2729" s="15" t="str">
        <f>IF(F2729 = "", "", TEXT( WORKDAY(TEXT(LEFT(F2729, FIND("(", F2729) - 1), "yyyy/mm/dd"), 1, マスタ!$A$2:$A$106), "yyyymmdd"))</f>
        <v>20171101</v>
      </c>
      <c r="P2729" s="16">
        <v>43040</v>
      </c>
      <c r="Q2729" s="56">
        <v>2500</v>
      </c>
      <c r="R2729" s="56">
        <v>2655</v>
      </c>
      <c r="S2729" s="56">
        <v>2500</v>
      </c>
      <c r="T2729" s="15" t="str">
        <f t="shared" si="318"/>
        <v>有</v>
      </c>
      <c r="U2729" s="15" t="str">
        <f t="shared" si="319"/>
        <v>無</v>
      </c>
      <c r="V2729" s="67">
        <f t="shared" si="320"/>
        <v>-1.5974440894568342E-3</v>
      </c>
      <c r="W2729" s="17" t="s">
        <v>968</v>
      </c>
      <c r="X2729" s="46">
        <v>50</v>
      </c>
      <c r="Y2729" s="71">
        <f t="shared" si="321"/>
        <v>19.968051118210862</v>
      </c>
      <c r="Z2729" s="72">
        <v>2500</v>
      </c>
      <c r="AA2729" s="72">
        <v>2563</v>
      </c>
      <c r="AB2729" s="72">
        <v>2500</v>
      </c>
      <c r="AC2729" s="72">
        <v>2558</v>
      </c>
      <c r="AD2729" s="72">
        <v>79200</v>
      </c>
      <c r="AE2729" s="72">
        <v>2556</v>
      </c>
      <c r="AF2729" s="72">
        <v>2573</v>
      </c>
      <c r="AG2729" s="72">
        <v>2552</v>
      </c>
      <c r="AH2729" s="72">
        <v>2570</v>
      </c>
      <c r="AI2729" s="72">
        <v>15900</v>
      </c>
      <c r="AJ2729" s="72">
        <v>2572</v>
      </c>
      <c r="AK2729" s="72">
        <v>2578</v>
      </c>
      <c r="AL2729" s="72">
        <v>2555</v>
      </c>
      <c r="AM2729" s="72">
        <v>2573</v>
      </c>
      <c r="AN2729" s="72">
        <v>27000</v>
      </c>
      <c r="AO2729" s="72">
        <v>2578</v>
      </c>
      <c r="AP2729" s="72">
        <v>2582</v>
      </c>
      <c r="AQ2729" s="72">
        <v>2568</v>
      </c>
      <c r="AR2729" s="72">
        <v>2580</v>
      </c>
      <c r="AS2729" s="72">
        <v>13300</v>
      </c>
      <c r="AT2729" s="72">
        <v>2579</v>
      </c>
      <c r="AU2729" s="72">
        <v>2588</v>
      </c>
      <c r="AV2729" s="72">
        <v>2576</v>
      </c>
      <c r="AW2729" s="72">
        <v>2585</v>
      </c>
      <c r="AX2729" s="72">
        <v>10800</v>
      </c>
      <c r="AY2729" s="72">
        <v>2585</v>
      </c>
      <c r="AZ2729" s="72">
        <v>2595</v>
      </c>
      <c r="BA2729" s="72">
        <v>2579</v>
      </c>
      <c r="BB2729" s="72">
        <v>2594</v>
      </c>
      <c r="BC2729" s="72">
        <v>26600</v>
      </c>
    </row>
    <row r="2730" spans="1:55" s="72" customFormat="1" ht="27">
      <c r="A2730" s="15" t="s">
        <v>18</v>
      </c>
      <c r="B2730" s="30">
        <v>29</v>
      </c>
      <c r="C2730" s="30">
        <v>4290</v>
      </c>
      <c r="D2730" s="10" t="s">
        <v>1080</v>
      </c>
      <c r="E2730" s="15" t="s">
        <v>20</v>
      </c>
      <c r="F2730" s="15" t="s">
        <v>1386</v>
      </c>
      <c r="G2730" s="50">
        <v>1223</v>
      </c>
      <c r="H2730" s="50">
        <v>73</v>
      </c>
      <c r="I2730" s="58">
        <v>6.3500000000000001E-2</v>
      </c>
      <c r="J2730" s="50">
        <v>719200</v>
      </c>
      <c r="K2730" s="50">
        <v>1233</v>
      </c>
      <c r="L2730" s="53">
        <v>1155</v>
      </c>
      <c r="M2730" s="63">
        <f t="shared" ref="M2730:M2786" si="322">IFERROR((K2730-G2730) / (K2730-L2730), "")</f>
        <v>0.12820512820512819</v>
      </c>
      <c r="N2730" s="42" t="str">
        <f>IFERROR(VLOOKUP(C2730, マスタ!$E$2:$G$33, 3, TRUE), "")</f>
        <v>化学・医薬品</v>
      </c>
      <c r="O2730" s="15" t="str">
        <f>IF(F2730 = "", "", TEXT( WORKDAY(TEXT(LEFT(F2730, FIND("(", F2730) - 1), "yyyy/mm/dd"), 1, マスタ!$A$2:$A$106), "yyyymmdd"))</f>
        <v>20171101</v>
      </c>
      <c r="P2730" s="16">
        <v>43040</v>
      </c>
      <c r="Q2730" s="56">
        <v>1239</v>
      </c>
      <c r="R2730" s="56">
        <v>1267</v>
      </c>
      <c r="S2730" s="56">
        <v>1235</v>
      </c>
      <c r="T2730" s="15" t="str">
        <f t="shared" ref="T2730:T2786" si="323">IF(Q2730="", "", IF(R2730-Q2730&gt;=ROUNDDOWN(G2730/100, 0), "有", "無"))</f>
        <v>有</v>
      </c>
      <c r="U2730" s="15" t="str">
        <f t="shared" ref="U2730:U2786" si="324">IF(Q2730="", "", IF(Q2730-S2730&gt;=ROUNDDOWN(G2730/100, 0), "有", "無"))</f>
        <v>無</v>
      </c>
      <c r="V2730" s="67">
        <f t="shared" ref="V2730:V2786" si="325">IF(Q2730="", "", Q2730/G2730-1)</f>
        <v>1.3082583810302584E-2</v>
      </c>
      <c r="W2730" s="17" t="s">
        <v>967</v>
      </c>
      <c r="X2730" s="46">
        <v>14</v>
      </c>
      <c r="Y2730" s="71">
        <f t="shared" ref="Y2730:Y2786" si="326">IFERROR(X2730/G2730*1000,"")</f>
        <v>11.447260834014717</v>
      </c>
      <c r="Z2730" s="72">
        <v>1239</v>
      </c>
      <c r="AA2730" s="72">
        <v>1256</v>
      </c>
      <c r="AB2730" s="72">
        <v>1237</v>
      </c>
      <c r="AC2730" s="72">
        <v>1254</v>
      </c>
      <c r="AD2730" s="72">
        <v>47900</v>
      </c>
      <c r="AE2730" s="72">
        <v>1253</v>
      </c>
      <c r="AF2730" s="72">
        <v>1254</v>
      </c>
      <c r="AG2730" s="72">
        <v>1247</v>
      </c>
      <c r="AH2730" s="72">
        <v>1253</v>
      </c>
      <c r="AI2730" s="72">
        <v>17600</v>
      </c>
      <c r="AJ2730" s="72">
        <v>1252</v>
      </c>
      <c r="AK2730" s="72">
        <v>1252</v>
      </c>
      <c r="AL2730" s="72">
        <v>1240</v>
      </c>
      <c r="AM2730" s="72">
        <v>1248</v>
      </c>
      <c r="AN2730" s="72">
        <v>15500</v>
      </c>
      <c r="AO2730" s="72">
        <v>1247</v>
      </c>
      <c r="AP2730" s="72">
        <v>1255</v>
      </c>
      <c r="AQ2730" s="72">
        <v>1241</v>
      </c>
      <c r="AR2730" s="72">
        <v>1253</v>
      </c>
      <c r="AS2730" s="72">
        <v>29600</v>
      </c>
      <c r="AT2730" s="72">
        <v>1253</v>
      </c>
      <c r="AU2730" s="72">
        <v>1255</v>
      </c>
      <c r="AV2730" s="72">
        <v>1252</v>
      </c>
      <c r="AW2730" s="72">
        <v>1253</v>
      </c>
      <c r="AX2730" s="72">
        <v>13700</v>
      </c>
      <c r="AY2730" s="72">
        <v>1253</v>
      </c>
      <c r="AZ2730" s="72">
        <v>1253</v>
      </c>
      <c r="BA2730" s="72">
        <v>1251</v>
      </c>
      <c r="BB2730" s="72">
        <v>1251</v>
      </c>
      <c r="BC2730" s="72">
        <v>10800</v>
      </c>
    </row>
    <row r="2731" spans="1:55" s="72" customFormat="1" ht="15">
      <c r="A2731" s="15" t="s">
        <v>18</v>
      </c>
      <c r="B2731" s="30">
        <v>30</v>
      </c>
      <c r="C2731" s="30">
        <v>3738</v>
      </c>
      <c r="D2731" s="10" t="s">
        <v>1397</v>
      </c>
      <c r="E2731" s="15" t="s">
        <v>20</v>
      </c>
      <c r="F2731" s="15" t="s">
        <v>1386</v>
      </c>
      <c r="G2731" s="50">
        <v>2303</v>
      </c>
      <c r="H2731" s="50">
        <v>136</v>
      </c>
      <c r="I2731" s="58">
        <v>6.2799999999999995E-2</v>
      </c>
      <c r="J2731" s="50">
        <v>437200</v>
      </c>
      <c r="K2731" s="50">
        <v>2453</v>
      </c>
      <c r="L2731" s="53">
        <v>2231</v>
      </c>
      <c r="M2731" s="63">
        <f t="shared" si="322"/>
        <v>0.67567567567567566</v>
      </c>
      <c r="N2731" s="42" t="str">
        <f>IFERROR(VLOOKUP(C2731, マスタ!$E$2:$G$33, 3, TRUE), "")</f>
        <v>パルプ・紙</v>
      </c>
      <c r="O2731" s="15" t="str">
        <f>IF(F2731 = "", "", TEXT( WORKDAY(TEXT(LEFT(F2731, FIND("(", F2731) - 1), "yyyy/mm/dd"), 1, マスタ!$A$2:$A$106), "yyyymmdd"))</f>
        <v>20171101</v>
      </c>
      <c r="P2731" s="16">
        <v>43040</v>
      </c>
      <c r="Q2731" s="56">
        <v>2306</v>
      </c>
      <c r="R2731" s="56">
        <v>2312</v>
      </c>
      <c r="S2731" s="56">
        <v>2242</v>
      </c>
      <c r="T2731" s="15" t="str">
        <f t="shared" si="323"/>
        <v>無</v>
      </c>
      <c r="U2731" s="15" t="str">
        <f t="shared" si="324"/>
        <v>有</v>
      </c>
      <c r="V2731" s="67">
        <f t="shared" si="325"/>
        <v>1.3026487190621605E-3</v>
      </c>
      <c r="W2731" s="17" t="s">
        <v>966</v>
      </c>
      <c r="X2731" s="46">
        <v>-23</v>
      </c>
      <c r="Y2731" s="71">
        <f t="shared" si="326"/>
        <v>-9.9869735128093797</v>
      </c>
      <c r="Z2731" s="72">
        <v>2306</v>
      </c>
      <c r="AA2731" s="72">
        <v>2312</v>
      </c>
      <c r="AB2731" s="72">
        <v>2261</v>
      </c>
      <c r="AC2731" s="72">
        <v>2263</v>
      </c>
      <c r="AD2731" s="72">
        <v>13600</v>
      </c>
      <c r="AE2731" s="72">
        <v>2263</v>
      </c>
      <c r="AF2731" s="72">
        <v>2280</v>
      </c>
      <c r="AG2731" s="72">
        <v>2263</v>
      </c>
      <c r="AH2731" s="72">
        <v>2277</v>
      </c>
      <c r="AI2731" s="72">
        <v>3000</v>
      </c>
      <c r="AJ2731" s="72">
        <v>2276</v>
      </c>
      <c r="AK2731" s="72">
        <v>2290</v>
      </c>
      <c r="AL2731" s="72">
        <v>2276</v>
      </c>
      <c r="AM2731" s="72">
        <v>2283</v>
      </c>
      <c r="AN2731" s="72">
        <v>2500</v>
      </c>
      <c r="AO2731" s="72">
        <v>2282</v>
      </c>
      <c r="AP2731" s="72">
        <v>2284</v>
      </c>
      <c r="AQ2731" s="72">
        <v>2269</v>
      </c>
      <c r="AR2731" s="72">
        <v>2271</v>
      </c>
      <c r="AS2731" s="72">
        <v>3100</v>
      </c>
      <c r="AT2731" s="72">
        <v>2273</v>
      </c>
      <c r="AU2731" s="72">
        <v>2274</v>
      </c>
      <c r="AV2731" s="72">
        <v>2268</v>
      </c>
      <c r="AW2731" s="72">
        <v>2270</v>
      </c>
      <c r="AX2731" s="72">
        <v>2500</v>
      </c>
      <c r="AY2731" s="72">
        <v>2271</v>
      </c>
      <c r="AZ2731" s="72">
        <v>2273</v>
      </c>
      <c r="BA2731" s="72">
        <v>2267</v>
      </c>
      <c r="BB2731" s="72">
        <v>2267</v>
      </c>
      <c r="BC2731" s="72">
        <v>800</v>
      </c>
    </row>
    <row r="2732" spans="1:55" s="72" customFormat="1" ht="15">
      <c r="A2732" s="15" t="s">
        <v>18</v>
      </c>
      <c r="B2732" s="30">
        <v>31</v>
      </c>
      <c r="C2732" s="30">
        <v>8174</v>
      </c>
      <c r="D2732" s="10" t="s">
        <v>1398</v>
      </c>
      <c r="E2732" s="15" t="s">
        <v>20</v>
      </c>
      <c r="F2732" s="15" t="s">
        <v>1386</v>
      </c>
      <c r="G2732" s="50">
        <v>3590</v>
      </c>
      <c r="H2732" s="50">
        <v>210</v>
      </c>
      <c r="I2732" s="58">
        <v>6.2100000000000002E-2</v>
      </c>
      <c r="J2732" s="50">
        <v>376900</v>
      </c>
      <c r="K2732" s="50">
        <v>3640</v>
      </c>
      <c r="L2732" s="53">
        <v>3425</v>
      </c>
      <c r="M2732" s="63">
        <f t="shared" si="322"/>
        <v>0.23255813953488372</v>
      </c>
      <c r="N2732" s="42" t="str">
        <f>IFERROR(VLOOKUP(C2732, マスタ!$E$2:$G$33, 3, TRUE), "")</f>
        <v>商業</v>
      </c>
      <c r="O2732" s="15" t="str">
        <f>IF(F2732 = "", "", TEXT( WORKDAY(TEXT(LEFT(F2732, FIND("(", F2732) - 1), "yyyy/mm/dd"), 1, マスタ!$A$2:$A$106), "yyyymmdd"))</f>
        <v>20171101</v>
      </c>
      <c r="P2732" s="16">
        <v>43040</v>
      </c>
      <c r="Q2732" s="56">
        <v>3650</v>
      </c>
      <c r="R2732" s="56">
        <v>3775</v>
      </c>
      <c r="S2732" s="56">
        <v>3635</v>
      </c>
      <c r="T2732" s="15" t="str">
        <f t="shared" si="323"/>
        <v>有</v>
      </c>
      <c r="U2732" s="15" t="str">
        <f t="shared" si="324"/>
        <v>無</v>
      </c>
      <c r="V2732" s="67">
        <f t="shared" si="325"/>
        <v>1.6713091922005541E-2</v>
      </c>
      <c r="W2732" s="17" t="s">
        <v>967</v>
      </c>
      <c r="X2732" s="46">
        <v>20</v>
      </c>
      <c r="Y2732" s="71">
        <f t="shared" si="326"/>
        <v>5.5710306406685239</v>
      </c>
      <c r="Z2732" s="72">
        <v>3650</v>
      </c>
      <c r="AA2732" s="72">
        <v>3660</v>
      </c>
      <c r="AB2732" s="72">
        <v>3635</v>
      </c>
      <c r="AC2732" s="72">
        <v>3655</v>
      </c>
      <c r="AD2732" s="72">
        <v>17300</v>
      </c>
      <c r="AE2732" s="72">
        <v>3660</v>
      </c>
      <c r="AF2732" s="72">
        <v>3695</v>
      </c>
      <c r="AG2732" s="72">
        <v>3660</v>
      </c>
      <c r="AH2732" s="72">
        <v>3695</v>
      </c>
      <c r="AI2732" s="72">
        <v>18600</v>
      </c>
      <c r="AJ2732" s="72">
        <v>3700</v>
      </c>
      <c r="AK2732" s="72">
        <v>3710</v>
      </c>
      <c r="AL2732" s="72">
        <v>3690</v>
      </c>
      <c r="AM2732" s="72">
        <v>3690</v>
      </c>
      <c r="AN2732" s="72">
        <v>9300</v>
      </c>
      <c r="AO2732" s="72">
        <v>3690</v>
      </c>
      <c r="AP2732" s="72">
        <v>3695</v>
      </c>
      <c r="AQ2732" s="72">
        <v>3675</v>
      </c>
      <c r="AR2732" s="72">
        <v>3685</v>
      </c>
      <c r="AS2732" s="72">
        <v>8200</v>
      </c>
      <c r="AT2732" s="72">
        <v>3680</v>
      </c>
      <c r="AU2732" s="72">
        <v>3680</v>
      </c>
      <c r="AV2732" s="72">
        <v>3670</v>
      </c>
      <c r="AW2732" s="72">
        <v>3670</v>
      </c>
      <c r="AX2732" s="72">
        <v>1900</v>
      </c>
      <c r="AY2732" s="72">
        <v>3675</v>
      </c>
      <c r="AZ2732" s="72">
        <v>3685</v>
      </c>
      <c r="BA2732" s="72">
        <v>3675</v>
      </c>
      <c r="BB2732" s="72">
        <v>3680</v>
      </c>
      <c r="BC2732" s="72">
        <v>1600</v>
      </c>
    </row>
    <row r="2733" spans="1:55" s="72" customFormat="1" ht="27">
      <c r="A2733" s="15" t="s">
        <v>18</v>
      </c>
      <c r="B2733" s="30">
        <v>32</v>
      </c>
      <c r="C2733" s="30">
        <v>4676</v>
      </c>
      <c r="D2733" s="10" t="s">
        <v>1399</v>
      </c>
      <c r="E2733" s="15" t="s">
        <v>20</v>
      </c>
      <c r="F2733" s="15" t="s">
        <v>1386</v>
      </c>
      <c r="G2733" s="50">
        <v>1740</v>
      </c>
      <c r="H2733" s="50">
        <v>96</v>
      </c>
      <c r="I2733" s="58">
        <v>5.8400000000000001E-2</v>
      </c>
      <c r="J2733" s="50">
        <v>1959200</v>
      </c>
      <c r="K2733" s="50">
        <v>1756</v>
      </c>
      <c r="L2733" s="53">
        <v>1631</v>
      </c>
      <c r="M2733" s="63">
        <f t="shared" si="322"/>
        <v>0.128</v>
      </c>
      <c r="N2733" s="42" t="str">
        <f>IFERROR(VLOOKUP(C2733, マスタ!$E$2:$G$33, 3, TRUE), "")</f>
        <v>化学・医薬品</v>
      </c>
      <c r="O2733" s="15" t="str">
        <f>IF(F2733 = "", "", TEXT( WORKDAY(TEXT(LEFT(F2733, FIND("(", F2733) - 1), "yyyy/mm/dd"), 1, マスタ!$A$2:$A$106), "yyyymmdd"))</f>
        <v>20171101</v>
      </c>
      <c r="P2733" s="16">
        <v>43040</v>
      </c>
      <c r="Q2733" s="56">
        <v>1744</v>
      </c>
      <c r="R2733" s="56">
        <v>1745</v>
      </c>
      <c r="S2733" s="56">
        <v>1658</v>
      </c>
      <c r="T2733" s="15" t="str">
        <f t="shared" si="323"/>
        <v>無</v>
      </c>
      <c r="U2733" s="15" t="str">
        <f t="shared" si="324"/>
        <v>有</v>
      </c>
      <c r="V2733" s="67">
        <f t="shared" si="325"/>
        <v>2.2988505747125743E-3</v>
      </c>
      <c r="W2733" s="17" t="s">
        <v>966</v>
      </c>
      <c r="X2733" s="46">
        <v>-17</v>
      </c>
      <c r="Y2733" s="71">
        <f t="shared" si="326"/>
        <v>-9.7701149425287355</v>
      </c>
      <c r="Z2733" s="72">
        <v>1744</v>
      </c>
      <c r="AA2733" s="72">
        <v>1745</v>
      </c>
      <c r="AB2733" s="72">
        <v>1727</v>
      </c>
      <c r="AC2733" s="72">
        <v>1728</v>
      </c>
      <c r="AD2733" s="72">
        <v>126100</v>
      </c>
      <c r="AE2733" s="72">
        <v>1727</v>
      </c>
      <c r="AF2733" s="72">
        <v>1727</v>
      </c>
      <c r="AG2733" s="72">
        <v>1710</v>
      </c>
      <c r="AH2733" s="72">
        <v>1712</v>
      </c>
      <c r="AI2733" s="72">
        <v>42800</v>
      </c>
      <c r="AJ2733" s="72">
        <v>1712</v>
      </c>
      <c r="AK2733" s="72">
        <v>1714</v>
      </c>
      <c r="AL2733" s="72">
        <v>1702</v>
      </c>
      <c r="AM2733" s="72">
        <v>1704</v>
      </c>
      <c r="AN2733" s="72">
        <v>52600</v>
      </c>
      <c r="AO2733" s="72">
        <v>1703</v>
      </c>
      <c r="AP2733" s="72">
        <v>1704</v>
      </c>
      <c r="AQ2733" s="72">
        <v>1693</v>
      </c>
      <c r="AR2733" s="72">
        <v>1695</v>
      </c>
      <c r="AS2733" s="72">
        <v>65200</v>
      </c>
      <c r="AT2733" s="72">
        <v>1694</v>
      </c>
      <c r="AU2733" s="72">
        <v>1696</v>
      </c>
      <c r="AV2733" s="72">
        <v>1678</v>
      </c>
      <c r="AW2733" s="72">
        <v>1680</v>
      </c>
      <c r="AX2733" s="72">
        <v>63500</v>
      </c>
      <c r="AY2733" s="72">
        <v>1681</v>
      </c>
      <c r="AZ2733" s="72">
        <v>1687</v>
      </c>
      <c r="BA2733" s="72">
        <v>1678</v>
      </c>
      <c r="BB2733" s="72">
        <v>1680</v>
      </c>
      <c r="BC2733" s="72">
        <v>51500</v>
      </c>
    </row>
    <row r="2734" spans="1:55" s="72" customFormat="1" ht="15">
      <c r="A2734" s="15" t="s">
        <v>18</v>
      </c>
      <c r="B2734" s="30">
        <v>33</v>
      </c>
      <c r="C2734" s="30">
        <v>6121</v>
      </c>
      <c r="D2734" s="10" t="s">
        <v>1400</v>
      </c>
      <c r="E2734" s="15" t="s">
        <v>20</v>
      </c>
      <c r="F2734" s="15" t="s">
        <v>1386</v>
      </c>
      <c r="G2734" s="50">
        <v>2068</v>
      </c>
      <c r="H2734" s="50">
        <v>111</v>
      </c>
      <c r="I2734" s="58">
        <v>5.67E-2</v>
      </c>
      <c r="J2734" s="50">
        <v>109300</v>
      </c>
      <c r="K2734" s="50">
        <v>2114</v>
      </c>
      <c r="L2734" s="53">
        <v>1945</v>
      </c>
      <c r="M2734" s="63">
        <f t="shared" si="322"/>
        <v>0.27218934911242604</v>
      </c>
      <c r="N2734" s="42" t="str">
        <f>IFERROR(VLOOKUP(C2734, マスタ!$E$2:$G$33, 3, TRUE), "")</f>
        <v>機械</v>
      </c>
      <c r="O2734" s="15" t="str">
        <f>IF(F2734 = "", "", TEXT( WORKDAY(TEXT(LEFT(F2734, FIND("(", F2734) - 1), "yyyy/mm/dd"), 1, マスタ!$A$2:$A$106), "yyyymmdd"))</f>
        <v>20171101</v>
      </c>
      <c r="P2734" s="16">
        <v>43040</v>
      </c>
      <c r="Q2734" s="56">
        <v>2070</v>
      </c>
      <c r="R2734" s="56">
        <v>2183</v>
      </c>
      <c r="S2734" s="56">
        <v>2070</v>
      </c>
      <c r="T2734" s="15" t="str">
        <f t="shared" si="323"/>
        <v>有</v>
      </c>
      <c r="U2734" s="15" t="str">
        <f t="shared" si="324"/>
        <v>無</v>
      </c>
      <c r="V2734" s="67">
        <f t="shared" si="325"/>
        <v>9.6711798839455021E-4</v>
      </c>
      <c r="W2734" s="17" t="s">
        <v>968</v>
      </c>
      <c r="X2734" s="46">
        <v>41</v>
      </c>
      <c r="Y2734" s="71">
        <f t="shared" si="326"/>
        <v>19.825918762088975</v>
      </c>
      <c r="Z2734" s="72">
        <v>2070</v>
      </c>
      <c r="AA2734" s="72">
        <v>2093</v>
      </c>
      <c r="AB2734" s="72">
        <v>2070</v>
      </c>
      <c r="AC2734" s="72">
        <v>2093</v>
      </c>
      <c r="AD2734" s="72">
        <v>21600</v>
      </c>
      <c r="AE2734" s="72">
        <v>2087</v>
      </c>
      <c r="AF2734" s="72">
        <v>2094</v>
      </c>
      <c r="AG2734" s="72">
        <v>2087</v>
      </c>
      <c r="AH2734" s="72">
        <v>2092</v>
      </c>
      <c r="AI2734" s="72">
        <v>2900</v>
      </c>
      <c r="AJ2734" s="72">
        <v>2092</v>
      </c>
      <c r="AK2734" s="72">
        <v>2110</v>
      </c>
      <c r="AL2734" s="72">
        <v>2091</v>
      </c>
      <c r="AM2734" s="72">
        <v>2110</v>
      </c>
      <c r="AN2734" s="72">
        <v>6800</v>
      </c>
      <c r="AO2734" s="72">
        <v>2111</v>
      </c>
      <c r="AP2734" s="72">
        <v>2120</v>
      </c>
      <c r="AQ2734" s="72">
        <v>2107</v>
      </c>
      <c r="AR2734" s="72">
        <v>2120</v>
      </c>
      <c r="AS2734" s="72">
        <v>11500</v>
      </c>
      <c r="AT2734" s="72">
        <v>2121</v>
      </c>
      <c r="AU2734" s="72">
        <v>2123</v>
      </c>
      <c r="AV2734" s="72">
        <v>2110</v>
      </c>
      <c r="AW2734" s="72">
        <v>2111</v>
      </c>
      <c r="AX2734" s="72">
        <v>3600</v>
      </c>
      <c r="AY2734" s="72">
        <v>2113</v>
      </c>
      <c r="AZ2734" s="72">
        <v>2118</v>
      </c>
      <c r="BA2734" s="72">
        <v>2103</v>
      </c>
      <c r="BB2734" s="72">
        <v>2105</v>
      </c>
      <c r="BC2734" s="72">
        <v>4200</v>
      </c>
    </row>
    <row r="2735" spans="1:55" s="72" customFormat="1" ht="15">
      <c r="A2735" s="15" t="s">
        <v>18</v>
      </c>
      <c r="B2735" s="30">
        <v>34</v>
      </c>
      <c r="C2735" s="30">
        <v>6103</v>
      </c>
      <c r="D2735" s="10" t="s">
        <v>236</v>
      </c>
      <c r="E2735" s="15" t="s">
        <v>20</v>
      </c>
      <c r="F2735" s="15" t="s">
        <v>1386</v>
      </c>
      <c r="G2735" s="50">
        <v>6910</v>
      </c>
      <c r="H2735" s="50">
        <v>370</v>
      </c>
      <c r="I2735" s="58">
        <v>5.6599999999999998E-2</v>
      </c>
      <c r="J2735" s="50">
        <v>728100</v>
      </c>
      <c r="K2735" s="50">
        <v>7000</v>
      </c>
      <c r="L2735" s="53">
        <v>6580</v>
      </c>
      <c r="M2735" s="63">
        <f t="shared" si="322"/>
        <v>0.21428571428571427</v>
      </c>
      <c r="N2735" s="42" t="str">
        <f>IFERROR(VLOOKUP(C2735, マスタ!$E$2:$G$33, 3, TRUE), "")</f>
        <v>機械</v>
      </c>
      <c r="O2735" s="15" t="str">
        <f>IF(F2735 = "", "", TEXT( WORKDAY(TEXT(LEFT(F2735, FIND("(", F2735) - 1), "yyyy/mm/dd"), 1, マスタ!$A$2:$A$106), "yyyymmdd"))</f>
        <v>20171101</v>
      </c>
      <c r="P2735" s="16">
        <v>43040</v>
      </c>
      <c r="Q2735" s="56">
        <v>6890</v>
      </c>
      <c r="R2735" s="56">
        <v>6980</v>
      </c>
      <c r="S2735" s="56">
        <v>6800</v>
      </c>
      <c r="T2735" s="15" t="str">
        <f t="shared" si="323"/>
        <v>有</v>
      </c>
      <c r="U2735" s="15" t="str">
        <f t="shared" si="324"/>
        <v>有</v>
      </c>
      <c r="V2735" s="67">
        <f t="shared" si="325"/>
        <v>-2.8943560057886897E-3</v>
      </c>
      <c r="W2735" s="17" t="s">
        <v>966</v>
      </c>
      <c r="X2735" s="46">
        <v>-69</v>
      </c>
      <c r="Y2735" s="71">
        <f t="shared" si="326"/>
        <v>-9.9855282199710551</v>
      </c>
      <c r="Z2735" s="72">
        <v>6890</v>
      </c>
      <c r="AA2735" s="72">
        <v>6890</v>
      </c>
      <c r="AB2735" s="72">
        <v>6820</v>
      </c>
      <c r="AC2735" s="72">
        <v>6820</v>
      </c>
      <c r="AD2735" s="72">
        <v>19300</v>
      </c>
      <c r="AE2735" s="72">
        <v>6820</v>
      </c>
      <c r="AF2735" s="72">
        <v>6840</v>
      </c>
      <c r="AG2735" s="72">
        <v>6810</v>
      </c>
      <c r="AH2735" s="72">
        <v>6840</v>
      </c>
      <c r="AI2735" s="72">
        <v>3800</v>
      </c>
      <c r="AJ2735" s="72">
        <v>6850</v>
      </c>
      <c r="AK2735" s="72">
        <v>6860</v>
      </c>
      <c r="AL2735" s="72">
        <v>6840</v>
      </c>
      <c r="AM2735" s="72">
        <v>6840</v>
      </c>
      <c r="AN2735" s="72">
        <v>3600</v>
      </c>
      <c r="AO2735" s="72">
        <v>6840</v>
      </c>
      <c r="AP2735" s="72">
        <v>6850</v>
      </c>
      <c r="AQ2735" s="72">
        <v>6810</v>
      </c>
      <c r="AR2735" s="72">
        <v>6830</v>
      </c>
      <c r="AS2735" s="72">
        <v>14300</v>
      </c>
      <c r="AT2735" s="72">
        <v>6820</v>
      </c>
      <c r="AU2735" s="72">
        <v>6830</v>
      </c>
      <c r="AV2735" s="72">
        <v>6810</v>
      </c>
      <c r="AW2735" s="72">
        <v>6820</v>
      </c>
      <c r="AX2735" s="72">
        <v>1000</v>
      </c>
      <c r="AY2735" s="72">
        <v>6810</v>
      </c>
      <c r="AZ2735" s="72">
        <v>6810</v>
      </c>
      <c r="BA2735" s="72">
        <v>6800</v>
      </c>
      <c r="BB2735" s="72">
        <v>6810</v>
      </c>
      <c r="BC2735" s="72">
        <v>6000</v>
      </c>
    </row>
    <row r="2736" spans="1:55" s="72" customFormat="1" ht="27">
      <c r="A2736" s="15" t="s">
        <v>18</v>
      </c>
      <c r="B2736" s="30">
        <v>35</v>
      </c>
      <c r="C2736" s="30">
        <v>1973</v>
      </c>
      <c r="D2736" s="10" t="s">
        <v>1401</v>
      </c>
      <c r="E2736" s="15" t="s">
        <v>20</v>
      </c>
      <c r="F2736" s="15" t="s">
        <v>1386</v>
      </c>
      <c r="G2736" s="50">
        <v>2814</v>
      </c>
      <c r="H2736" s="50">
        <v>148</v>
      </c>
      <c r="I2736" s="58">
        <v>5.5500000000000001E-2</v>
      </c>
      <c r="J2736" s="50">
        <v>190300</v>
      </c>
      <c r="K2736" s="50">
        <v>2823</v>
      </c>
      <c r="L2736" s="53">
        <v>2670</v>
      </c>
      <c r="M2736" s="63">
        <f t="shared" si="322"/>
        <v>5.8823529411764705E-2</v>
      </c>
      <c r="N2736" s="42" t="str">
        <f>IFERROR(VLOOKUP(C2736, マスタ!$E$2:$G$33, 3, TRUE), "")</f>
        <v>建設</v>
      </c>
      <c r="O2736" s="15" t="str">
        <f>IF(F2736 = "", "", TEXT( WORKDAY(TEXT(LEFT(F2736, FIND("(", F2736) - 1), "yyyy/mm/dd"), 1, マスタ!$A$2:$A$106), "yyyymmdd"))</f>
        <v>20171101</v>
      </c>
      <c r="P2736" s="16">
        <v>43040</v>
      </c>
      <c r="Q2736" s="56">
        <v>2880</v>
      </c>
      <c r="R2736" s="56">
        <v>2963</v>
      </c>
      <c r="S2736" s="56">
        <v>2855</v>
      </c>
      <c r="T2736" s="15" t="str">
        <f t="shared" si="323"/>
        <v>有</v>
      </c>
      <c r="U2736" s="15" t="str">
        <f t="shared" si="324"/>
        <v>無</v>
      </c>
      <c r="V2736" s="67">
        <f t="shared" si="325"/>
        <v>2.3454157782516027E-2</v>
      </c>
      <c r="W2736" s="17" t="s">
        <v>967</v>
      </c>
      <c r="X2736" s="46">
        <v>3</v>
      </c>
      <c r="Y2736" s="71">
        <f t="shared" si="326"/>
        <v>1.0660980810234542</v>
      </c>
      <c r="Z2736" s="72">
        <v>2880</v>
      </c>
      <c r="AA2736" s="72">
        <v>2899</v>
      </c>
      <c r="AB2736" s="72">
        <v>2880</v>
      </c>
      <c r="AC2736" s="72">
        <v>2888</v>
      </c>
      <c r="AD2736" s="72">
        <v>11000</v>
      </c>
      <c r="AE2736" s="72">
        <v>2888</v>
      </c>
      <c r="AF2736" s="72">
        <v>2890</v>
      </c>
      <c r="AG2736" s="72">
        <v>2861</v>
      </c>
      <c r="AH2736" s="72">
        <v>2866</v>
      </c>
      <c r="AI2736" s="72">
        <v>7100</v>
      </c>
      <c r="AJ2736" s="72">
        <v>2866</v>
      </c>
      <c r="AK2736" s="72">
        <v>2867</v>
      </c>
      <c r="AL2736" s="72">
        <v>2856</v>
      </c>
      <c r="AM2736" s="72">
        <v>2856</v>
      </c>
      <c r="AN2736" s="72">
        <v>4600</v>
      </c>
      <c r="AO2736" s="72">
        <v>2858</v>
      </c>
      <c r="AP2736" s="72">
        <v>2866</v>
      </c>
      <c r="AQ2736" s="72">
        <v>2855</v>
      </c>
      <c r="AR2736" s="72">
        <v>2864</v>
      </c>
      <c r="AS2736" s="72">
        <v>5900</v>
      </c>
      <c r="AT2736" s="72">
        <v>2862</v>
      </c>
      <c r="AU2736" s="72">
        <v>2884</v>
      </c>
      <c r="AV2736" s="72">
        <v>2861</v>
      </c>
      <c r="AW2736" s="72">
        <v>2883</v>
      </c>
      <c r="AX2736" s="72">
        <v>8700</v>
      </c>
      <c r="AY2736" s="72">
        <v>2887</v>
      </c>
      <c r="AZ2736" s="72">
        <v>2902</v>
      </c>
      <c r="BA2736" s="72">
        <v>2886</v>
      </c>
      <c r="BB2736" s="72">
        <v>2890</v>
      </c>
      <c r="BC2736" s="72">
        <v>4800</v>
      </c>
    </row>
    <row r="2737" spans="1:55" s="72" customFormat="1" ht="15">
      <c r="A2737" s="15" t="s">
        <v>18</v>
      </c>
      <c r="B2737" s="30">
        <v>38</v>
      </c>
      <c r="C2737" s="30">
        <v>9031</v>
      </c>
      <c r="D2737" s="10" t="s">
        <v>1402</v>
      </c>
      <c r="E2737" s="15" t="s">
        <v>20</v>
      </c>
      <c r="F2737" s="15" t="s">
        <v>1386</v>
      </c>
      <c r="G2737" s="50">
        <v>3025</v>
      </c>
      <c r="H2737" s="50">
        <v>153</v>
      </c>
      <c r="I2737" s="58">
        <v>5.33E-2</v>
      </c>
      <c r="J2737" s="50">
        <v>389700</v>
      </c>
      <c r="K2737" s="50">
        <v>3025</v>
      </c>
      <c r="L2737" s="53">
        <v>2905</v>
      </c>
      <c r="M2737" s="63">
        <f t="shared" si="322"/>
        <v>0</v>
      </c>
      <c r="N2737" s="42" t="str">
        <f>IFERROR(VLOOKUP(C2737, マスタ!$E$2:$G$33, 3, TRUE), "")</f>
        <v>陸運</v>
      </c>
      <c r="O2737" s="15" t="str">
        <f>IF(F2737 = "", "", TEXT( WORKDAY(TEXT(LEFT(F2737, FIND("(", F2737) - 1), "yyyy/mm/dd"), 1, マスタ!$A$2:$A$106), "yyyymmdd"))</f>
        <v>20171101</v>
      </c>
      <c r="P2737" s="16">
        <v>43040</v>
      </c>
      <c r="Q2737" s="56">
        <v>3010</v>
      </c>
      <c r="R2737" s="56">
        <v>3020</v>
      </c>
      <c r="S2737" s="56">
        <v>2991</v>
      </c>
      <c r="T2737" s="15" t="str">
        <f t="shared" si="323"/>
        <v>無</v>
      </c>
      <c r="U2737" s="15" t="str">
        <f t="shared" si="324"/>
        <v>無</v>
      </c>
      <c r="V2737" s="67">
        <f t="shared" si="325"/>
        <v>-4.9586776859503745E-3</v>
      </c>
      <c r="W2737" s="17" t="s">
        <v>969</v>
      </c>
      <c r="X2737" s="46">
        <v>-5</v>
      </c>
      <c r="Y2737" s="71">
        <f t="shared" si="326"/>
        <v>-1.6528925619834711</v>
      </c>
      <c r="Z2737" s="72">
        <v>3010</v>
      </c>
      <c r="AA2737" s="72">
        <v>3020</v>
      </c>
      <c r="AB2737" s="72">
        <v>2993</v>
      </c>
      <c r="AC2737" s="72">
        <v>2994</v>
      </c>
      <c r="AD2737" s="72">
        <v>26300</v>
      </c>
      <c r="AE2737" s="72">
        <v>2996</v>
      </c>
      <c r="AF2737" s="72">
        <v>3005</v>
      </c>
      <c r="AG2737" s="72">
        <v>2996</v>
      </c>
      <c r="AH2737" s="72">
        <v>2998</v>
      </c>
      <c r="AI2737" s="72">
        <v>3600</v>
      </c>
      <c r="AJ2737" s="72">
        <v>3000</v>
      </c>
      <c r="AK2737" s="72">
        <v>3005</v>
      </c>
      <c r="AL2737" s="72">
        <v>2998</v>
      </c>
      <c r="AM2737" s="72">
        <v>3005</v>
      </c>
      <c r="AN2737" s="72">
        <v>2100</v>
      </c>
      <c r="AO2737" s="72">
        <v>3005</v>
      </c>
      <c r="AP2737" s="72">
        <v>3005</v>
      </c>
      <c r="AQ2737" s="72">
        <v>2992</v>
      </c>
      <c r="AR2737" s="72">
        <v>2996</v>
      </c>
      <c r="AS2737" s="72">
        <v>7600</v>
      </c>
      <c r="AT2737" s="72">
        <v>3000</v>
      </c>
      <c r="AU2737" s="72">
        <v>3005</v>
      </c>
      <c r="AV2737" s="72">
        <v>3000</v>
      </c>
      <c r="AW2737" s="72">
        <v>3005</v>
      </c>
      <c r="AX2737" s="72">
        <v>600</v>
      </c>
      <c r="AY2737" s="72">
        <v>3005</v>
      </c>
      <c r="AZ2737" s="72">
        <v>3005</v>
      </c>
      <c r="BA2737" s="72">
        <v>3000</v>
      </c>
      <c r="BB2737" s="72">
        <v>3000</v>
      </c>
      <c r="BC2737" s="72">
        <v>2500</v>
      </c>
    </row>
    <row r="2738" spans="1:55" s="72" customFormat="1" ht="15">
      <c r="A2738" s="15" t="s">
        <v>18</v>
      </c>
      <c r="B2738" s="30">
        <v>39</v>
      </c>
      <c r="C2738" s="30">
        <v>6762</v>
      </c>
      <c r="D2738" s="10" t="s">
        <v>281</v>
      </c>
      <c r="E2738" s="15" t="s">
        <v>20</v>
      </c>
      <c r="F2738" s="15" t="s">
        <v>1386</v>
      </c>
      <c r="G2738" s="50">
        <v>8670</v>
      </c>
      <c r="H2738" s="50">
        <v>430</v>
      </c>
      <c r="I2738" s="58">
        <v>5.2200000000000003E-2</v>
      </c>
      <c r="J2738" s="50">
        <v>2688300</v>
      </c>
      <c r="K2738" s="50">
        <v>8690</v>
      </c>
      <c r="L2738" s="53">
        <v>8400</v>
      </c>
      <c r="M2738" s="63">
        <f t="shared" si="322"/>
        <v>6.8965517241379309E-2</v>
      </c>
      <c r="N2738" s="42" t="str">
        <f>IFERROR(VLOOKUP(C2738, マスタ!$E$2:$G$33, 3, TRUE), "")</f>
        <v>電気</v>
      </c>
      <c r="O2738" s="15" t="str">
        <f>IF(F2738 = "", "", TEXT( WORKDAY(TEXT(LEFT(F2738, FIND("(", F2738) - 1), "yyyy/mm/dd"), 1, マスタ!$A$2:$A$106), "yyyymmdd"))</f>
        <v>20171101</v>
      </c>
      <c r="P2738" s="16">
        <v>43040</v>
      </c>
      <c r="Q2738" s="56">
        <v>8670</v>
      </c>
      <c r="R2738" s="56">
        <v>8980</v>
      </c>
      <c r="S2738" s="56">
        <v>8670</v>
      </c>
      <c r="T2738" s="15" t="str">
        <f t="shared" si="323"/>
        <v>有</v>
      </c>
      <c r="U2738" s="15" t="str">
        <f t="shared" si="324"/>
        <v>無</v>
      </c>
      <c r="V2738" s="67">
        <f t="shared" si="325"/>
        <v>0</v>
      </c>
      <c r="W2738" s="17" t="s">
        <v>967</v>
      </c>
      <c r="X2738" s="46">
        <v>100</v>
      </c>
      <c r="Y2738" s="71">
        <f t="shared" si="326"/>
        <v>11.534025374855824</v>
      </c>
      <c r="Z2738" s="72">
        <v>8670</v>
      </c>
      <c r="AA2738" s="72">
        <v>8770</v>
      </c>
      <c r="AB2738" s="72">
        <v>8670</v>
      </c>
      <c r="AC2738" s="72">
        <v>8760</v>
      </c>
      <c r="AD2738" s="72">
        <v>133900</v>
      </c>
      <c r="AE2738" s="72">
        <v>8760</v>
      </c>
      <c r="AF2738" s="72">
        <v>8810</v>
      </c>
      <c r="AG2738" s="72">
        <v>8760</v>
      </c>
      <c r="AH2738" s="72">
        <v>8800</v>
      </c>
      <c r="AI2738" s="72">
        <v>58200</v>
      </c>
      <c r="AJ2738" s="72">
        <v>8800</v>
      </c>
      <c r="AK2738" s="72">
        <v>8820</v>
      </c>
      <c r="AL2738" s="72">
        <v>8790</v>
      </c>
      <c r="AM2738" s="72">
        <v>8810</v>
      </c>
      <c r="AN2738" s="72">
        <v>46500</v>
      </c>
      <c r="AO2738" s="72">
        <v>8810</v>
      </c>
      <c r="AP2738" s="72">
        <v>8820</v>
      </c>
      <c r="AQ2738" s="72">
        <v>8790</v>
      </c>
      <c r="AR2738" s="72">
        <v>8800</v>
      </c>
      <c r="AS2738" s="72">
        <v>53300</v>
      </c>
      <c r="AT2738" s="72">
        <v>8800</v>
      </c>
      <c r="AU2738" s="72">
        <v>8820</v>
      </c>
      <c r="AV2738" s="72">
        <v>8770</v>
      </c>
      <c r="AW2738" s="72">
        <v>8770</v>
      </c>
      <c r="AX2738" s="72">
        <v>38200</v>
      </c>
      <c r="AY2738" s="72">
        <v>8780</v>
      </c>
      <c r="AZ2738" s="72">
        <v>8810</v>
      </c>
      <c r="BA2738" s="72">
        <v>8770</v>
      </c>
      <c r="BB2738" s="72">
        <v>8810</v>
      </c>
      <c r="BC2738" s="72">
        <v>38800</v>
      </c>
    </row>
    <row r="2739" spans="1:55" s="72" customFormat="1" ht="15">
      <c r="A2739" s="15" t="s">
        <v>18</v>
      </c>
      <c r="B2739" s="30">
        <v>40</v>
      </c>
      <c r="C2739" s="30">
        <v>3844</v>
      </c>
      <c r="D2739" s="10" t="s">
        <v>661</v>
      </c>
      <c r="E2739" s="15" t="s">
        <v>20</v>
      </c>
      <c r="F2739" s="15" t="s">
        <v>1386</v>
      </c>
      <c r="G2739" s="50">
        <v>2282</v>
      </c>
      <c r="H2739" s="50">
        <v>113</v>
      </c>
      <c r="I2739" s="58">
        <v>5.21E-2</v>
      </c>
      <c r="J2739" s="50">
        <v>293300</v>
      </c>
      <c r="K2739" s="50">
        <v>2297</v>
      </c>
      <c r="L2739" s="53">
        <v>2185</v>
      </c>
      <c r="M2739" s="63">
        <f t="shared" si="322"/>
        <v>0.13392857142857142</v>
      </c>
      <c r="N2739" s="42" t="str">
        <f>IFERROR(VLOOKUP(C2739, マスタ!$E$2:$G$33, 3, TRUE), "")</f>
        <v>パルプ・紙</v>
      </c>
      <c r="O2739" s="15" t="str">
        <f>IF(F2739 = "", "", TEXT( WORKDAY(TEXT(LEFT(F2739, FIND("(", F2739) - 1), "yyyy/mm/dd"), 1, マスタ!$A$2:$A$106), "yyyymmdd"))</f>
        <v>20171101</v>
      </c>
      <c r="P2739" s="16">
        <v>43040</v>
      </c>
      <c r="Q2739" s="56">
        <v>2300</v>
      </c>
      <c r="R2739" s="56">
        <v>2348</v>
      </c>
      <c r="S2739" s="56">
        <v>2241</v>
      </c>
      <c r="T2739" s="15" t="str">
        <f t="shared" si="323"/>
        <v>有</v>
      </c>
      <c r="U2739" s="15" t="str">
        <f t="shared" si="324"/>
        <v>有</v>
      </c>
      <c r="V2739" s="67">
        <f t="shared" si="325"/>
        <v>7.8878177037686736E-3</v>
      </c>
      <c r="W2739" s="17" t="s">
        <v>966</v>
      </c>
      <c r="X2739" s="46">
        <v>-22</v>
      </c>
      <c r="Y2739" s="71">
        <f t="shared" si="326"/>
        <v>-9.6406660823838735</v>
      </c>
      <c r="Z2739" s="72">
        <v>2300</v>
      </c>
      <c r="AA2739" s="72">
        <v>2307</v>
      </c>
      <c r="AB2739" s="72">
        <v>2250</v>
      </c>
      <c r="AC2739" s="72">
        <v>2255</v>
      </c>
      <c r="AD2739" s="72">
        <v>28900</v>
      </c>
      <c r="AE2739" s="72">
        <v>2254</v>
      </c>
      <c r="AF2739" s="72">
        <v>2260</v>
      </c>
      <c r="AG2739" s="72">
        <v>2241</v>
      </c>
      <c r="AH2739" s="72">
        <v>2245</v>
      </c>
      <c r="AI2739" s="72">
        <v>7300</v>
      </c>
      <c r="AJ2739" s="72">
        <v>2245</v>
      </c>
      <c r="AK2739" s="72">
        <v>2258</v>
      </c>
      <c r="AL2739" s="72">
        <v>2243</v>
      </c>
      <c r="AM2739" s="72">
        <v>2251</v>
      </c>
      <c r="AN2739" s="72">
        <v>3000</v>
      </c>
      <c r="AO2739" s="72">
        <v>2248</v>
      </c>
      <c r="AP2739" s="72">
        <v>2268</v>
      </c>
      <c r="AQ2739" s="72">
        <v>2245</v>
      </c>
      <c r="AR2739" s="72">
        <v>2268</v>
      </c>
      <c r="AS2739" s="72">
        <v>4400</v>
      </c>
      <c r="AT2739" s="72">
        <v>2269</v>
      </c>
      <c r="AU2739" s="72">
        <v>2308</v>
      </c>
      <c r="AV2739" s="72">
        <v>2269</v>
      </c>
      <c r="AW2739" s="72">
        <v>2300</v>
      </c>
      <c r="AX2739" s="72">
        <v>9100</v>
      </c>
      <c r="AY2739" s="72">
        <v>2301</v>
      </c>
      <c r="AZ2739" s="72">
        <v>2303</v>
      </c>
      <c r="BA2739" s="72">
        <v>2293</v>
      </c>
      <c r="BB2739" s="72">
        <v>2300</v>
      </c>
      <c r="BC2739" s="72">
        <v>3800</v>
      </c>
    </row>
    <row r="2740" spans="1:55" s="72" customFormat="1" ht="15">
      <c r="A2740" s="15" t="s">
        <v>18</v>
      </c>
      <c r="B2740" s="30">
        <v>41</v>
      </c>
      <c r="C2740" s="30">
        <v>8075</v>
      </c>
      <c r="D2740" s="10" t="s">
        <v>403</v>
      </c>
      <c r="E2740" s="15" t="s">
        <v>20</v>
      </c>
      <c r="F2740" s="15" t="s">
        <v>1386</v>
      </c>
      <c r="G2740" s="50">
        <v>3265</v>
      </c>
      <c r="H2740" s="50">
        <v>160</v>
      </c>
      <c r="I2740" s="58">
        <v>5.1499999999999997E-2</v>
      </c>
      <c r="J2740" s="50">
        <v>158500</v>
      </c>
      <c r="K2740" s="50">
        <v>3315</v>
      </c>
      <c r="L2740" s="53">
        <v>3080</v>
      </c>
      <c r="M2740" s="63">
        <f t="shared" si="322"/>
        <v>0.21276595744680851</v>
      </c>
      <c r="N2740" s="42" t="str">
        <f>IFERROR(VLOOKUP(C2740, マスタ!$E$2:$G$33, 3, TRUE), "")</f>
        <v>商業</v>
      </c>
      <c r="O2740" s="15" t="str">
        <f>IF(F2740 = "", "", TEXT( WORKDAY(TEXT(LEFT(F2740, FIND("(", F2740) - 1), "yyyy/mm/dd"), 1, マスタ!$A$2:$A$106), "yyyymmdd"))</f>
        <v>20171101</v>
      </c>
      <c r="P2740" s="16">
        <v>43040</v>
      </c>
      <c r="Q2740" s="56">
        <v>3250</v>
      </c>
      <c r="R2740" s="56">
        <v>3280</v>
      </c>
      <c r="S2740" s="56">
        <v>3170</v>
      </c>
      <c r="T2740" s="15" t="str">
        <f t="shared" si="323"/>
        <v>無</v>
      </c>
      <c r="U2740" s="15" t="str">
        <f t="shared" si="324"/>
        <v>有</v>
      </c>
      <c r="V2740" s="67">
        <f t="shared" si="325"/>
        <v>-4.5941807044410643E-3</v>
      </c>
      <c r="W2740" s="17" t="s">
        <v>967</v>
      </c>
      <c r="X2740" s="46">
        <v>15</v>
      </c>
      <c r="Y2740" s="71">
        <f t="shared" si="326"/>
        <v>4.5941807044410421</v>
      </c>
      <c r="Z2740" s="72">
        <v>3250</v>
      </c>
      <c r="AA2740" s="72">
        <v>3260</v>
      </c>
      <c r="AB2740" s="72">
        <v>3235</v>
      </c>
      <c r="AC2740" s="72">
        <v>3260</v>
      </c>
      <c r="AD2740" s="72">
        <v>11800</v>
      </c>
      <c r="AE2740" s="72">
        <v>3265</v>
      </c>
      <c r="AF2740" s="72">
        <v>3265</v>
      </c>
      <c r="AG2740" s="72">
        <v>3245</v>
      </c>
      <c r="AH2740" s="72">
        <v>3255</v>
      </c>
      <c r="AI2740" s="72">
        <v>3500</v>
      </c>
      <c r="AJ2740" s="72">
        <v>3255</v>
      </c>
      <c r="AK2740" s="72">
        <v>3280</v>
      </c>
      <c r="AL2740" s="72">
        <v>3255</v>
      </c>
      <c r="AM2740" s="72">
        <v>3265</v>
      </c>
      <c r="AN2740" s="72">
        <v>3200</v>
      </c>
      <c r="AO2740" s="72">
        <v>3260</v>
      </c>
      <c r="AP2740" s="72">
        <v>3265</v>
      </c>
      <c r="AQ2740" s="72">
        <v>3250</v>
      </c>
      <c r="AR2740" s="72">
        <v>3260</v>
      </c>
      <c r="AS2740" s="72">
        <v>2000</v>
      </c>
      <c r="AT2740" s="72">
        <v>3265</v>
      </c>
      <c r="AU2740" s="72">
        <v>3265</v>
      </c>
      <c r="AV2740" s="72">
        <v>3255</v>
      </c>
      <c r="AW2740" s="72">
        <v>3265</v>
      </c>
      <c r="AX2740" s="72">
        <v>2700</v>
      </c>
      <c r="BC2740" s="72">
        <v>0</v>
      </c>
    </row>
    <row r="2741" spans="1:55" s="72" customFormat="1" ht="15">
      <c r="A2741" s="15" t="s">
        <v>18</v>
      </c>
      <c r="B2741" s="30">
        <v>42</v>
      </c>
      <c r="C2741" s="30">
        <v>6369</v>
      </c>
      <c r="D2741" s="10" t="s">
        <v>1403</v>
      </c>
      <c r="E2741" s="15" t="s">
        <v>20</v>
      </c>
      <c r="F2741" s="15" t="s">
        <v>1386</v>
      </c>
      <c r="G2741" s="50">
        <v>4295</v>
      </c>
      <c r="H2741" s="50">
        <v>210</v>
      </c>
      <c r="I2741" s="58">
        <v>5.1400000000000001E-2</v>
      </c>
      <c r="J2741" s="50">
        <v>122000</v>
      </c>
      <c r="K2741" s="50">
        <v>4330</v>
      </c>
      <c r="L2741" s="53">
        <v>4100</v>
      </c>
      <c r="M2741" s="63">
        <f t="shared" si="322"/>
        <v>0.15217391304347827</v>
      </c>
      <c r="N2741" s="42" t="str">
        <f>IFERROR(VLOOKUP(C2741, マスタ!$E$2:$G$33, 3, TRUE), "")</f>
        <v>機械</v>
      </c>
      <c r="O2741" s="15" t="str">
        <f>IF(F2741 = "", "", TEXT( WORKDAY(TEXT(LEFT(F2741, FIND("(", F2741) - 1), "yyyy/mm/dd"), 1, マスタ!$A$2:$A$106), "yyyymmdd"))</f>
        <v>20171101</v>
      </c>
      <c r="P2741" s="16">
        <v>43040</v>
      </c>
      <c r="Q2741" s="56">
        <v>4275</v>
      </c>
      <c r="R2741" s="56">
        <v>4360</v>
      </c>
      <c r="S2741" s="56">
        <v>4215</v>
      </c>
      <c r="T2741" s="15" t="str">
        <f t="shared" si="323"/>
        <v>有</v>
      </c>
      <c r="U2741" s="15" t="str">
        <f t="shared" si="324"/>
        <v>有</v>
      </c>
      <c r="V2741" s="67">
        <f t="shared" si="325"/>
        <v>-4.6565774155995499E-3</v>
      </c>
      <c r="W2741" s="17" t="s">
        <v>966</v>
      </c>
      <c r="X2741" s="46">
        <v>-42</v>
      </c>
      <c r="Y2741" s="71">
        <f t="shared" si="326"/>
        <v>-9.7788125727590227</v>
      </c>
      <c r="Z2741" s="72">
        <v>4275</v>
      </c>
      <c r="AA2741" s="72">
        <v>4275</v>
      </c>
      <c r="AB2741" s="72">
        <v>4250</v>
      </c>
      <c r="AC2741" s="72">
        <v>4255</v>
      </c>
      <c r="AD2741" s="72">
        <v>2900</v>
      </c>
      <c r="AE2741" s="72">
        <v>4245</v>
      </c>
      <c r="AF2741" s="72">
        <v>4245</v>
      </c>
      <c r="AG2741" s="72">
        <v>4225</v>
      </c>
      <c r="AH2741" s="72">
        <v>4230</v>
      </c>
      <c r="AI2741" s="72">
        <v>800</v>
      </c>
      <c r="AJ2741" s="72">
        <v>4220</v>
      </c>
      <c r="AK2741" s="72">
        <v>4235</v>
      </c>
      <c r="AL2741" s="72">
        <v>4215</v>
      </c>
      <c r="AM2741" s="72">
        <v>4235</v>
      </c>
      <c r="AN2741" s="72">
        <v>700</v>
      </c>
      <c r="AO2741" s="72">
        <v>4235</v>
      </c>
      <c r="AP2741" s="72">
        <v>4235</v>
      </c>
      <c r="AQ2741" s="72">
        <v>4220</v>
      </c>
      <c r="AR2741" s="72">
        <v>4230</v>
      </c>
      <c r="AS2741" s="72">
        <v>1400</v>
      </c>
      <c r="AX2741" s="72">
        <v>0</v>
      </c>
      <c r="BC2741" s="72">
        <v>0</v>
      </c>
    </row>
    <row r="2742" spans="1:55" s="72" customFormat="1" ht="15">
      <c r="A2742" s="15" t="s">
        <v>18</v>
      </c>
      <c r="B2742" s="30">
        <v>43</v>
      </c>
      <c r="C2742" s="30">
        <v>5302</v>
      </c>
      <c r="D2742" s="10" t="s">
        <v>155</v>
      </c>
      <c r="E2742" s="15" t="s">
        <v>20</v>
      </c>
      <c r="F2742" s="15" t="s">
        <v>1386</v>
      </c>
      <c r="G2742" s="50">
        <v>4945</v>
      </c>
      <c r="H2742" s="50">
        <v>240</v>
      </c>
      <c r="I2742" s="58">
        <v>5.0999999999999997E-2</v>
      </c>
      <c r="J2742" s="50">
        <v>743000</v>
      </c>
      <c r="K2742" s="50">
        <v>5160</v>
      </c>
      <c r="L2742" s="53">
        <v>4780</v>
      </c>
      <c r="M2742" s="63">
        <f t="shared" si="322"/>
        <v>0.56578947368421051</v>
      </c>
      <c r="N2742" s="42" t="str">
        <f>IFERROR(VLOOKUP(C2742, マスタ!$E$2:$G$33, 3, TRUE), "")</f>
        <v>窯業</v>
      </c>
      <c r="O2742" s="15" t="str">
        <f>IF(F2742 = "", "", TEXT( WORKDAY(TEXT(LEFT(F2742, FIND("(", F2742) - 1), "yyyy/mm/dd"), 1, マスタ!$A$2:$A$106), "yyyymmdd"))</f>
        <v>20171101</v>
      </c>
      <c r="P2742" s="16">
        <v>43040</v>
      </c>
      <c r="Q2742" s="56">
        <v>5010</v>
      </c>
      <c r="R2742" s="56">
        <v>5040</v>
      </c>
      <c r="S2742" s="56">
        <v>4875</v>
      </c>
      <c r="T2742" s="15" t="str">
        <f t="shared" si="323"/>
        <v>無</v>
      </c>
      <c r="U2742" s="15" t="str">
        <f t="shared" si="324"/>
        <v>有</v>
      </c>
      <c r="V2742" s="67">
        <f t="shared" si="325"/>
        <v>1.3144590495449915E-2</v>
      </c>
      <c r="W2742" s="17" t="s">
        <v>966</v>
      </c>
      <c r="X2742" s="46">
        <v>-49</v>
      </c>
      <c r="Y2742" s="71">
        <f t="shared" si="326"/>
        <v>-9.908998988877654</v>
      </c>
      <c r="Z2742" s="72">
        <v>5010</v>
      </c>
      <c r="AA2742" s="72">
        <v>5040</v>
      </c>
      <c r="AB2742" s="72">
        <v>4955</v>
      </c>
      <c r="AC2742" s="72">
        <v>4995</v>
      </c>
      <c r="AD2742" s="72">
        <v>23400</v>
      </c>
      <c r="AE2742" s="72">
        <v>4995</v>
      </c>
      <c r="AF2742" s="72">
        <v>5000</v>
      </c>
      <c r="AG2742" s="72">
        <v>4950</v>
      </c>
      <c r="AH2742" s="72">
        <v>5000</v>
      </c>
      <c r="AI2742" s="72">
        <v>21700</v>
      </c>
      <c r="AJ2742" s="72">
        <v>4990</v>
      </c>
      <c r="AK2742" s="72">
        <v>5010</v>
      </c>
      <c r="AL2742" s="72">
        <v>4990</v>
      </c>
      <c r="AM2742" s="72">
        <v>5010</v>
      </c>
      <c r="AN2742" s="72">
        <v>2600</v>
      </c>
      <c r="AO2742" s="72">
        <v>5010</v>
      </c>
      <c r="AP2742" s="72">
        <v>5030</v>
      </c>
      <c r="AQ2742" s="72">
        <v>5010</v>
      </c>
      <c r="AR2742" s="72">
        <v>5010</v>
      </c>
      <c r="AS2742" s="72">
        <v>6000</v>
      </c>
      <c r="AT2742" s="72">
        <v>5010</v>
      </c>
      <c r="AU2742" s="72">
        <v>5040</v>
      </c>
      <c r="AV2742" s="72">
        <v>5010</v>
      </c>
      <c r="AW2742" s="72">
        <v>5020</v>
      </c>
      <c r="AX2742" s="72">
        <v>6100</v>
      </c>
      <c r="AY2742" s="72">
        <v>5010</v>
      </c>
      <c r="AZ2742" s="72">
        <v>5010</v>
      </c>
      <c r="BA2742" s="72">
        <v>4995</v>
      </c>
      <c r="BB2742" s="72">
        <v>5010</v>
      </c>
      <c r="BC2742" s="72">
        <v>2800</v>
      </c>
    </row>
    <row r="2743" spans="1:55" s="72" customFormat="1" ht="15">
      <c r="A2743" s="15" t="s">
        <v>18</v>
      </c>
      <c r="B2743" s="30">
        <v>44</v>
      </c>
      <c r="C2743" s="30">
        <v>6390</v>
      </c>
      <c r="D2743" s="10" t="s">
        <v>636</v>
      </c>
      <c r="E2743" s="15" t="s">
        <v>20</v>
      </c>
      <c r="F2743" s="15" t="s">
        <v>1386</v>
      </c>
      <c r="G2743" s="50">
        <v>3540</v>
      </c>
      <c r="H2743" s="50">
        <v>170</v>
      </c>
      <c r="I2743" s="58">
        <v>5.04E-2</v>
      </c>
      <c r="J2743" s="50">
        <v>190700</v>
      </c>
      <c r="K2743" s="50">
        <v>3550</v>
      </c>
      <c r="L2743" s="53">
        <v>3350</v>
      </c>
      <c r="M2743" s="63">
        <f t="shared" si="322"/>
        <v>0.05</v>
      </c>
      <c r="N2743" s="42" t="str">
        <f>IFERROR(VLOOKUP(C2743, マスタ!$E$2:$G$33, 3, TRUE), "")</f>
        <v>機械</v>
      </c>
      <c r="O2743" s="15" t="str">
        <f>IF(F2743 = "", "", TEXT( WORKDAY(TEXT(LEFT(F2743, FIND("(", F2743) - 1), "yyyy/mm/dd"), 1, マスタ!$A$2:$A$106), "yyyymmdd"))</f>
        <v>20171101</v>
      </c>
      <c r="P2743" s="16">
        <v>43040</v>
      </c>
      <c r="Q2743" s="56">
        <v>3550</v>
      </c>
      <c r="R2743" s="56">
        <v>3625</v>
      </c>
      <c r="S2743" s="56">
        <v>3535</v>
      </c>
      <c r="T2743" s="15" t="str">
        <f t="shared" si="323"/>
        <v>有</v>
      </c>
      <c r="U2743" s="15" t="str">
        <f t="shared" si="324"/>
        <v>無</v>
      </c>
      <c r="V2743" s="67">
        <f t="shared" si="325"/>
        <v>2.8248587570620654E-3</v>
      </c>
      <c r="W2743" s="17" t="s">
        <v>968</v>
      </c>
      <c r="X2743" s="46">
        <v>70</v>
      </c>
      <c r="Y2743" s="71">
        <f t="shared" si="326"/>
        <v>19.774011299435031</v>
      </c>
      <c r="Z2743" s="72">
        <v>3550</v>
      </c>
      <c r="AA2743" s="72">
        <v>3580</v>
      </c>
      <c r="AB2743" s="72">
        <v>3550</v>
      </c>
      <c r="AC2743" s="72">
        <v>3580</v>
      </c>
      <c r="AD2743" s="72">
        <v>10500</v>
      </c>
      <c r="AE2743" s="72">
        <v>3580</v>
      </c>
      <c r="AF2743" s="72">
        <v>3625</v>
      </c>
      <c r="AG2743" s="72">
        <v>3580</v>
      </c>
      <c r="AH2743" s="72">
        <v>3625</v>
      </c>
      <c r="AI2743" s="72">
        <v>23400</v>
      </c>
      <c r="AJ2743" s="72">
        <v>3625</v>
      </c>
      <c r="AK2743" s="72">
        <v>3625</v>
      </c>
      <c r="AL2743" s="72">
        <v>3595</v>
      </c>
      <c r="AM2743" s="72">
        <v>3600</v>
      </c>
      <c r="AN2743" s="72">
        <v>6600</v>
      </c>
      <c r="AO2743" s="72">
        <v>3600</v>
      </c>
      <c r="AP2743" s="72">
        <v>3600</v>
      </c>
      <c r="AQ2743" s="72">
        <v>3580</v>
      </c>
      <c r="AR2743" s="72">
        <v>3590</v>
      </c>
      <c r="AS2743" s="72">
        <v>9700</v>
      </c>
      <c r="AT2743" s="72">
        <v>3585</v>
      </c>
      <c r="AU2743" s="72">
        <v>3585</v>
      </c>
      <c r="AV2743" s="72">
        <v>3570</v>
      </c>
      <c r="AW2743" s="72">
        <v>3575</v>
      </c>
      <c r="AX2743" s="72">
        <v>2700</v>
      </c>
      <c r="AY2743" s="72">
        <v>3575</v>
      </c>
      <c r="AZ2743" s="72">
        <v>3585</v>
      </c>
      <c r="BA2743" s="72">
        <v>3570</v>
      </c>
      <c r="BB2743" s="72">
        <v>3585</v>
      </c>
      <c r="BC2743" s="72">
        <v>3900</v>
      </c>
    </row>
    <row r="2744" spans="1:55" s="72" customFormat="1" ht="15">
      <c r="A2744" s="15" t="s">
        <v>18</v>
      </c>
      <c r="B2744" s="30">
        <v>45</v>
      </c>
      <c r="C2744" s="30">
        <v>5440</v>
      </c>
      <c r="D2744" s="10" t="s">
        <v>1404</v>
      </c>
      <c r="E2744" s="15" t="s">
        <v>20</v>
      </c>
      <c r="F2744" s="15" t="s">
        <v>1386</v>
      </c>
      <c r="G2744" s="50">
        <v>1981</v>
      </c>
      <c r="H2744" s="50">
        <v>95</v>
      </c>
      <c r="I2744" s="58">
        <v>5.04E-2</v>
      </c>
      <c r="J2744" s="50">
        <v>389200</v>
      </c>
      <c r="K2744" s="50">
        <v>1985</v>
      </c>
      <c r="L2744" s="53">
        <v>1826</v>
      </c>
      <c r="M2744" s="63">
        <f t="shared" si="322"/>
        <v>2.5157232704402517E-2</v>
      </c>
      <c r="N2744" s="42" t="str">
        <f>IFERROR(VLOOKUP(C2744, マスタ!$E$2:$G$33, 3, TRUE), "")</f>
        <v>鉄鋼</v>
      </c>
      <c r="O2744" s="15" t="str">
        <f>IF(F2744 = "", "", TEXT( WORKDAY(TEXT(LEFT(F2744, FIND("(", F2744) - 1), "yyyy/mm/dd"), 1, マスタ!$A$2:$A$106), "yyyymmdd"))</f>
        <v>20171101</v>
      </c>
      <c r="P2744" s="16">
        <v>43040</v>
      </c>
      <c r="Q2744" s="56">
        <v>1941</v>
      </c>
      <c r="R2744" s="56">
        <v>1959</v>
      </c>
      <c r="S2744" s="56">
        <v>1858</v>
      </c>
      <c r="T2744" s="15" t="str">
        <f t="shared" si="323"/>
        <v>無</v>
      </c>
      <c r="U2744" s="15" t="str">
        <f t="shared" si="324"/>
        <v>有</v>
      </c>
      <c r="V2744" s="67">
        <f t="shared" si="325"/>
        <v>-2.0191822311963703E-2</v>
      </c>
      <c r="W2744" s="17" t="s">
        <v>966</v>
      </c>
      <c r="X2744" s="46">
        <v>-19</v>
      </c>
      <c r="Y2744" s="71">
        <f t="shared" si="326"/>
        <v>-9.5911155981827374</v>
      </c>
      <c r="Z2744" s="72">
        <v>1941</v>
      </c>
      <c r="AA2744" s="72">
        <v>1959</v>
      </c>
      <c r="AB2744" s="72">
        <v>1930</v>
      </c>
      <c r="AC2744" s="72">
        <v>1932</v>
      </c>
      <c r="AD2744" s="72">
        <v>13800</v>
      </c>
      <c r="AE2744" s="72">
        <v>1931</v>
      </c>
      <c r="AF2744" s="72">
        <v>1931</v>
      </c>
      <c r="AG2744" s="72">
        <v>1914</v>
      </c>
      <c r="AH2744" s="72">
        <v>1927</v>
      </c>
      <c r="AI2744" s="72">
        <v>12800</v>
      </c>
      <c r="AJ2744" s="72">
        <v>1927</v>
      </c>
      <c r="AK2744" s="72">
        <v>1927</v>
      </c>
      <c r="AL2744" s="72">
        <v>1919</v>
      </c>
      <c r="AM2744" s="72">
        <v>1924</v>
      </c>
      <c r="AN2744" s="72">
        <v>2900</v>
      </c>
      <c r="AO2744" s="72">
        <v>1924</v>
      </c>
      <c r="AP2744" s="72">
        <v>1941</v>
      </c>
      <c r="AQ2744" s="72">
        <v>1924</v>
      </c>
      <c r="AR2744" s="72">
        <v>1939</v>
      </c>
      <c r="AS2744" s="72">
        <v>8000</v>
      </c>
      <c r="AT2744" s="72">
        <v>1938</v>
      </c>
      <c r="AU2744" s="72">
        <v>1938</v>
      </c>
      <c r="AV2744" s="72">
        <v>1919</v>
      </c>
      <c r="AW2744" s="72">
        <v>1920</v>
      </c>
      <c r="AX2744" s="72">
        <v>4900</v>
      </c>
      <c r="AY2744" s="72">
        <v>1921</v>
      </c>
      <c r="AZ2744" s="72">
        <v>1921</v>
      </c>
      <c r="BA2744" s="72">
        <v>1917</v>
      </c>
      <c r="BB2744" s="72">
        <v>1917</v>
      </c>
      <c r="BC2744" s="72">
        <v>2500</v>
      </c>
    </row>
    <row r="2745" spans="1:55" s="72" customFormat="1" ht="27">
      <c r="A2745" s="15" t="s">
        <v>18</v>
      </c>
      <c r="B2745" s="30">
        <v>46</v>
      </c>
      <c r="C2745" s="30">
        <v>6615</v>
      </c>
      <c r="D2745" s="10" t="s">
        <v>122</v>
      </c>
      <c r="E2745" s="15" t="s">
        <v>20</v>
      </c>
      <c r="F2745" s="15" t="s">
        <v>1386</v>
      </c>
      <c r="G2745" s="50">
        <v>2413</v>
      </c>
      <c r="H2745" s="50">
        <v>115</v>
      </c>
      <c r="I2745" s="58">
        <v>0.05</v>
      </c>
      <c r="J2745" s="50">
        <v>99300</v>
      </c>
      <c r="K2745" s="50">
        <v>2438</v>
      </c>
      <c r="L2745" s="53">
        <v>2315</v>
      </c>
      <c r="M2745" s="63">
        <f t="shared" si="322"/>
        <v>0.2032520325203252</v>
      </c>
      <c r="N2745" s="42" t="str">
        <f>IFERROR(VLOOKUP(C2745, マスタ!$E$2:$G$33, 3, TRUE), "")</f>
        <v>電気</v>
      </c>
      <c r="O2745" s="15" t="str">
        <f>IF(F2745 = "", "", TEXT( WORKDAY(TEXT(LEFT(F2745, FIND("(", F2745) - 1), "yyyy/mm/dd"), 1, マスタ!$A$2:$A$106), "yyyymmdd"))</f>
        <v>20171101</v>
      </c>
      <c r="P2745" s="16">
        <v>43040</v>
      </c>
      <c r="Q2745" s="56">
        <v>2402</v>
      </c>
      <c r="R2745" s="56">
        <v>2489</v>
      </c>
      <c r="S2745" s="56">
        <v>2392</v>
      </c>
      <c r="T2745" s="15" t="str">
        <f t="shared" si="323"/>
        <v>有</v>
      </c>
      <c r="U2745" s="15" t="str">
        <f t="shared" si="324"/>
        <v>無</v>
      </c>
      <c r="V2745" s="67">
        <f t="shared" si="325"/>
        <v>-4.5586406962287995E-3</v>
      </c>
      <c r="W2745" s="17" t="s">
        <v>967</v>
      </c>
      <c r="X2745" s="46">
        <v>26</v>
      </c>
      <c r="Y2745" s="71">
        <f t="shared" si="326"/>
        <v>10.774968918358891</v>
      </c>
      <c r="Z2745" s="72">
        <v>2402</v>
      </c>
      <c r="AA2745" s="72">
        <v>2422</v>
      </c>
      <c r="AB2745" s="72">
        <v>2402</v>
      </c>
      <c r="AC2745" s="72">
        <v>2422</v>
      </c>
      <c r="AD2745" s="72">
        <v>3800</v>
      </c>
      <c r="AE2745" s="72">
        <v>2422</v>
      </c>
      <c r="AF2745" s="72">
        <v>2429</v>
      </c>
      <c r="AG2745" s="72">
        <v>2403</v>
      </c>
      <c r="AH2745" s="72">
        <v>2413</v>
      </c>
      <c r="AI2745" s="72">
        <v>2200</v>
      </c>
      <c r="AJ2745" s="72">
        <v>2405</v>
      </c>
      <c r="AK2745" s="72">
        <v>2410</v>
      </c>
      <c r="AL2745" s="72">
        <v>2405</v>
      </c>
      <c r="AM2745" s="72">
        <v>2405</v>
      </c>
      <c r="AN2745" s="72">
        <v>500</v>
      </c>
      <c r="AO2745" s="72">
        <v>2404</v>
      </c>
      <c r="AP2745" s="72">
        <v>2410</v>
      </c>
      <c r="AQ2745" s="72">
        <v>2392</v>
      </c>
      <c r="AR2745" s="72">
        <v>2410</v>
      </c>
      <c r="AS2745" s="72">
        <v>1400</v>
      </c>
      <c r="AT2745" s="72">
        <v>2407</v>
      </c>
      <c r="AU2745" s="72">
        <v>2428</v>
      </c>
      <c r="AV2745" s="72">
        <v>2403</v>
      </c>
      <c r="AW2745" s="72">
        <v>2428</v>
      </c>
      <c r="AX2745" s="72">
        <v>5200</v>
      </c>
      <c r="AY2745" s="72">
        <v>2434</v>
      </c>
      <c r="AZ2745" s="72">
        <v>2434</v>
      </c>
      <c r="BA2745" s="72">
        <v>2431</v>
      </c>
      <c r="BB2745" s="72">
        <v>2431</v>
      </c>
      <c r="BC2745" s="72">
        <v>400</v>
      </c>
    </row>
    <row r="2746" spans="1:55" s="72" customFormat="1" ht="27">
      <c r="A2746" s="15" t="s">
        <v>18</v>
      </c>
      <c r="B2746" s="30">
        <v>47</v>
      </c>
      <c r="C2746" s="30">
        <v>6723</v>
      </c>
      <c r="D2746" s="10" t="s">
        <v>285</v>
      </c>
      <c r="E2746" s="15" t="s">
        <v>20</v>
      </c>
      <c r="F2746" s="15" t="s">
        <v>1386</v>
      </c>
      <c r="G2746" s="50">
        <v>1450</v>
      </c>
      <c r="H2746" s="50">
        <v>69</v>
      </c>
      <c r="I2746" s="58">
        <v>0.05</v>
      </c>
      <c r="J2746" s="50">
        <v>10305200</v>
      </c>
      <c r="K2746" s="50">
        <v>1477</v>
      </c>
      <c r="L2746" s="53">
        <v>1386</v>
      </c>
      <c r="M2746" s="63">
        <f t="shared" si="322"/>
        <v>0.2967032967032967</v>
      </c>
      <c r="N2746" s="42" t="str">
        <f>IFERROR(VLOOKUP(C2746, マスタ!$E$2:$G$33, 3, TRUE), "")</f>
        <v>電気</v>
      </c>
      <c r="O2746" s="15" t="str">
        <f>IF(F2746 = "", "", TEXT( WORKDAY(TEXT(LEFT(F2746, FIND("(", F2746) - 1), "yyyy/mm/dd"), 1, マスタ!$A$2:$A$106), "yyyymmdd"))</f>
        <v>20171101</v>
      </c>
      <c r="P2746" s="16">
        <v>43040</v>
      </c>
      <c r="Q2746" s="56">
        <v>1450</v>
      </c>
      <c r="R2746" s="56">
        <v>1460</v>
      </c>
      <c r="S2746" s="56">
        <v>1406</v>
      </c>
      <c r="T2746" s="15" t="str">
        <f t="shared" si="323"/>
        <v>無</v>
      </c>
      <c r="U2746" s="15" t="str">
        <f t="shared" si="324"/>
        <v>有</v>
      </c>
      <c r="V2746" s="67">
        <f t="shared" si="325"/>
        <v>0</v>
      </c>
      <c r="W2746" s="17" t="s">
        <v>966</v>
      </c>
      <c r="X2746" s="46">
        <v>-14</v>
      </c>
      <c r="Y2746" s="71">
        <f t="shared" si="326"/>
        <v>-9.6551724137931032</v>
      </c>
      <c r="Z2746" s="72">
        <v>1450</v>
      </c>
      <c r="AA2746" s="72">
        <v>1460</v>
      </c>
      <c r="AB2746" s="72">
        <v>1425</v>
      </c>
      <c r="AC2746" s="72">
        <v>1425</v>
      </c>
      <c r="AD2746" s="72">
        <v>1224800</v>
      </c>
      <c r="AE2746" s="72">
        <v>1425</v>
      </c>
      <c r="AF2746" s="72">
        <v>1429</v>
      </c>
      <c r="AG2746" s="72">
        <v>1406</v>
      </c>
      <c r="AH2746" s="72">
        <v>1420</v>
      </c>
      <c r="AI2746" s="72">
        <v>465800</v>
      </c>
      <c r="AJ2746" s="72">
        <v>1421</v>
      </c>
      <c r="AK2746" s="72">
        <v>1444</v>
      </c>
      <c r="AL2746" s="72">
        <v>1419</v>
      </c>
      <c r="AM2746" s="72">
        <v>1433</v>
      </c>
      <c r="AN2746" s="72">
        <v>238200</v>
      </c>
      <c r="AO2746" s="72">
        <v>1433</v>
      </c>
      <c r="AP2746" s="72">
        <v>1442</v>
      </c>
      <c r="AQ2746" s="72">
        <v>1431</v>
      </c>
      <c r="AR2746" s="72">
        <v>1442</v>
      </c>
      <c r="AS2746" s="72">
        <v>299600</v>
      </c>
      <c r="AT2746" s="72">
        <v>1442</v>
      </c>
      <c r="AU2746" s="72">
        <v>1450</v>
      </c>
      <c r="AV2746" s="72">
        <v>1427</v>
      </c>
      <c r="AW2746" s="72">
        <v>1432</v>
      </c>
      <c r="AX2746" s="72">
        <v>387400</v>
      </c>
      <c r="AY2746" s="72">
        <v>1433</v>
      </c>
      <c r="AZ2746" s="72">
        <v>1433</v>
      </c>
      <c r="BA2746" s="72">
        <v>1427</v>
      </c>
      <c r="BB2746" s="72">
        <v>1429</v>
      </c>
      <c r="BC2746" s="72">
        <v>175700</v>
      </c>
    </row>
    <row r="2747" spans="1:55" s="72" customFormat="1" ht="15">
      <c r="A2747" s="15" t="s">
        <v>18</v>
      </c>
      <c r="B2747" s="30">
        <v>48</v>
      </c>
      <c r="C2747" s="30">
        <v>7984</v>
      </c>
      <c r="D2747" s="10" t="s">
        <v>315</v>
      </c>
      <c r="E2747" s="15" t="s">
        <v>20</v>
      </c>
      <c r="F2747" s="15" t="s">
        <v>1386</v>
      </c>
      <c r="G2747" s="50">
        <v>2028</v>
      </c>
      <c r="H2747" s="50">
        <v>95</v>
      </c>
      <c r="I2747" s="58">
        <v>4.9099999999999998E-2</v>
      </c>
      <c r="J2747" s="50">
        <v>771300</v>
      </c>
      <c r="K2747" s="50">
        <v>2051</v>
      </c>
      <c r="L2747" s="53">
        <v>1956</v>
      </c>
      <c r="M2747" s="63">
        <f t="shared" si="322"/>
        <v>0.24210526315789474</v>
      </c>
      <c r="N2747" s="42" t="str">
        <f>IFERROR(VLOOKUP(C2747, マスタ!$E$2:$G$33, 3, TRUE), "")</f>
        <v>その他製品</v>
      </c>
      <c r="O2747" s="15" t="str">
        <f>IF(F2747 = "", "", TEXT( WORKDAY(TEXT(LEFT(F2747, FIND("(", F2747) - 1), "yyyy/mm/dd"), 1, マスタ!$A$2:$A$106), "yyyymmdd"))</f>
        <v>20171101</v>
      </c>
      <c r="P2747" s="16">
        <v>43040</v>
      </c>
      <c r="Q2747" s="56">
        <v>2078</v>
      </c>
      <c r="R2747" s="56">
        <v>2139</v>
      </c>
      <c r="S2747" s="56">
        <v>2068</v>
      </c>
      <c r="T2747" s="15" t="str">
        <f t="shared" si="323"/>
        <v>有</v>
      </c>
      <c r="U2747" s="15" t="str">
        <f t="shared" si="324"/>
        <v>無</v>
      </c>
      <c r="V2747" s="67">
        <f t="shared" si="325"/>
        <v>2.4654832347140054E-2</v>
      </c>
      <c r="W2747" s="17" t="s">
        <v>968</v>
      </c>
      <c r="X2747" s="46">
        <v>40</v>
      </c>
      <c r="Y2747" s="71">
        <f t="shared" si="326"/>
        <v>19.723865877712033</v>
      </c>
      <c r="Z2747" s="72">
        <v>2078</v>
      </c>
      <c r="AA2747" s="72">
        <v>2121</v>
      </c>
      <c r="AB2747" s="72">
        <v>2068</v>
      </c>
      <c r="AC2747" s="72">
        <v>2120</v>
      </c>
      <c r="AD2747" s="72">
        <v>80200</v>
      </c>
      <c r="AE2747" s="72">
        <v>2122</v>
      </c>
      <c r="AF2747" s="72">
        <v>2134</v>
      </c>
      <c r="AG2747" s="72">
        <v>2109</v>
      </c>
      <c r="AH2747" s="72">
        <v>2130</v>
      </c>
      <c r="AI2747" s="72">
        <v>20500</v>
      </c>
      <c r="AJ2747" s="72">
        <v>2125</v>
      </c>
      <c r="AK2747" s="72">
        <v>2125</v>
      </c>
      <c r="AL2747" s="72">
        <v>2098</v>
      </c>
      <c r="AM2747" s="72">
        <v>2106</v>
      </c>
      <c r="AN2747" s="72">
        <v>34900</v>
      </c>
      <c r="AO2747" s="72">
        <v>2106</v>
      </c>
      <c r="AP2747" s="72">
        <v>2106</v>
      </c>
      <c r="AQ2747" s="72">
        <v>2081</v>
      </c>
      <c r="AR2747" s="72">
        <v>2091</v>
      </c>
      <c r="AS2747" s="72">
        <v>18400</v>
      </c>
      <c r="AT2747" s="72">
        <v>2095</v>
      </c>
      <c r="AU2747" s="72">
        <v>2104</v>
      </c>
      <c r="AV2747" s="72">
        <v>2095</v>
      </c>
      <c r="AW2747" s="72">
        <v>2104</v>
      </c>
      <c r="AX2747" s="72">
        <v>4300</v>
      </c>
      <c r="AY2747" s="72">
        <v>2104</v>
      </c>
      <c r="AZ2747" s="72">
        <v>2108</v>
      </c>
      <c r="BA2747" s="72">
        <v>2102</v>
      </c>
      <c r="BB2747" s="72">
        <v>2108</v>
      </c>
      <c r="BC2747" s="72">
        <v>9100</v>
      </c>
    </row>
    <row r="2748" spans="1:55" s="72" customFormat="1" ht="15">
      <c r="A2748" s="15" t="s">
        <v>18</v>
      </c>
      <c r="B2748" s="30">
        <v>49</v>
      </c>
      <c r="C2748" s="30">
        <v>4022</v>
      </c>
      <c r="D2748" s="10" t="s">
        <v>1221</v>
      </c>
      <c r="E2748" s="15" t="s">
        <v>20</v>
      </c>
      <c r="F2748" s="15" t="s">
        <v>1386</v>
      </c>
      <c r="G2748" s="50">
        <v>2275</v>
      </c>
      <c r="H2748" s="50">
        <v>105</v>
      </c>
      <c r="I2748" s="58">
        <v>4.8399999999999999E-2</v>
      </c>
      <c r="J2748" s="50">
        <v>204600</v>
      </c>
      <c r="K2748" s="50">
        <v>2288</v>
      </c>
      <c r="L2748" s="53">
        <v>2178</v>
      </c>
      <c r="M2748" s="63">
        <f t="shared" si="322"/>
        <v>0.11818181818181818</v>
      </c>
      <c r="N2748" s="42" t="str">
        <f>IFERROR(VLOOKUP(C2748, マスタ!$E$2:$G$33, 3, TRUE), "")</f>
        <v>化学・医薬品</v>
      </c>
      <c r="O2748" s="15" t="str">
        <f>IF(F2748 = "", "", TEXT( WORKDAY(TEXT(LEFT(F2748, FIND("(", F2748) - 1), "yyyy/mm/dd"), 1, マスタ!$A$2:$A$106), "yyyymmdd"))</f>
        <v>20171101</v>
      </c>
      <c r="P2748" s="16">
        <v>43040</v>
      </c>
      <c r="Q2748" s="56">
        <v>2260</v>
      </c>
      <c r="R2748" s="56">
        <v>2282</v>
      </c>
      <c r="S2748" s="56">
        <v>2218</v>
      </c>
      <c r="T2748" s="15" t="str">
        <f t="shared" si="323"/>
        <v>有</v>
      </c>
      <c r="U2748" s="15" t="str">
        <f t="shared" si="324"/>
        <v>有</v>
      </c>
      <c r="V2748" s="67">
        <f t="shared" si="325"/>
        <v>-6.59340659340657E-3</v>
      </c>
      <c r="W2748" s="17" t="s">
        <v>967</v>
      </c>
      <c r="X2748" s="46">
        <v>2</v>
      </c>
      <c r="Y2748" s="71">
        <f t="shared" si="326"/>
        <v>0.87912087912087911</v>
      </c>
      <c r="Z2748" s="72">
        <v>2260</v>
      </c>
      <c r="AA2748" s="72">
        <v>2282</v>
      </c>
      <c r="AB2748" s="72">
        <v>2255</v>
      </c>
      <c r="AC2748" s="72">
        <v>2281</v>
      </c>
      <c r="AD2748" s="72">
        <v>18200</v>
      </c>
      <c r="AE2748" s="72">
        <v>2279</v>
      </c>
      <c r="AF2748" s="72">
        <v>2279</v>
      </c>
      <c r="AG2748" s="72">
        <v>2270</v>
      </c>
      <c r="AH2748" s="72">
        <v>2270</v>
      </c>
      <c r="AI2748" s="72">
        <v>2000</v>
      </c>
      <c r="AJ2748" s="72">
        <v>2274</v>
      </c>
      <c r="AK2748" s="72">
        <v>2274</v>
      </c>
      <c r="AL2748" s="72">
        <v>2260</v>
      </c>
      <c r="AM2748" s="72">
        <v>2260</v>
      </c>
      <c r="AN2748" s="72">
        <v>800</v>
      </c>
      <c r="AO2748" s="72">
        <v>2259</v>
      </c>
      <c r="AP2748" s="72">
        <v>2260</v>
      </c>
      <c r="AQ2748" s="72">
        <v>2244</v>
      </c>
      <c r="AR2748" s="72">
        <v>2245</v>
      </c>
      <c r="AS2748" s="72">
        <v>1900</v>
      </c>
      <c r="AT2748" s="72">
        <v>2251</v>
      </c>
      <c r="AU2748" s="72">
        <v>2262</v>
      </c>
      <c r="AV2748" s="72">
        <v>2251</v>
      </c>
      <c r="AW2748" s="72">
        <v>2262</v>
      </c>
      <c r="AX2748" s="72">
        <v>1800</v>
      </c>
      <c r="AY2748" s="72">
        <v>2262</v>
      </c>
      <c r="AZ2748" s="72">
        <v>2263</v>
      </c>
      <c r="BA2748" s="72">
        <v>2262</v>
      </c>
      <c r="BB2748" s="72">
        <v>2262</v>
      </c>
      <c r="BC2748" s="72">
        <v>500</v>
      </c>
    </row>
    <row r="2749" spans="1:55" s="72" customFormat="1" ht="15">
      <c r="A2749" s="15" t="s">
        <v>18</v>
      </c>
      <c r="B2749" s="30">
        <v>1</v>
      </c>
      <c r="C2749" s="30">
        <v>7517</v>
      </c>
      <c r="D2749" s="10" t="s">
        <v>1405</v>
      </c>
      <c r="E2749" s="15" t="s">
        <v>20</v>
      </c>
      <c r="F2749" s="15" t="s">
        <v>1406</v>
      </c>
      <c r="G2749" s="50">
        <v>2520</v>
      </c>
      <c r="H2749" s="50">
        <v>500</v>
      </c>
      <c r="I2749" s="58">
        <v>0.2475</v>
      </c>
      <c r="J2749" s="50">
        <v>119200</v>
      </c>
      <c r="K2749" s="50">
        <v>2520</v>
      </c>
      <c r="L2749" s="53">
        <v>2520</v>
      </c>
      <c r="M2749" s="63" t="str">
        <f t="shared" si="322"/>
        <v/>
      </c>
      <c r="N2749" s="42" t="str">
        <f>IFERROR(VLOOKUP(C2749, マスタ!$E$2:$G$33, 3, TRUE), "")</f>
        <v>75</v>
      </c>
      <c r="O2749" s="15" t="str">
        <f>IF(F2749 = "", "", TEXT( WORKDAY(TEXT(LEFT(F2749, FIND("(", F2749) - 1), "yyyy/mm/dd"), 1, マスタ!$A$2:$A$106), "yyyymmdd"))</f>
        <v>20171102</v>
      </c>
      <c r="P2749" s="16">
        <v>43041</v>
      </c>
      <c r="Q2749" s="56">
        <v>2711</v>
      </c>
      <c r="R2749" s="56">
        <v>2713</v>
      </c>
      <c r="S2749" s="56">
        <v>2708</v>
      </c>
      <c r="T2749" s="15" t="str">
        <f t="shared" si="323"/>
        <v>無</v>
      </c>
      <c r="U2749" s="15" t="str">
        <f t="shared" si="324"/>
        <v>無</v>
      </c>
      <c r="V2749" s="67">
        <f t="shared" si="325"/>
        <v>7.5793650793650746E-2</v>
      </c>
      <c r="W2749" s="17" t="s">
        <v>969</v>
      </c>
      <c r="X2749" s="46">
        <v>-1</v>
      </c>
      <c r="Y2749" s="71">
        <f t="shared" si="326"/>
        <v>-0.3968253968253968</v>
      </c>
      <c r="AD2749" s="72">
        <v>0</v>
      </c>
      <c r="AE2749" s="72">
        <v>2711</v>
      </c>
      <c r="AF2749" s="72">
        <v>2713</v>
      </c>
      <c r="AG2749" s="72">
        <v>2710</v>
      </c>
      <c r="AH2749" s="72">
        <v>2710</v>
      </c>
      <c r="AI2749" s="72">
        <v>467500</v>
      </c>
      <c r="AJ2749" s="72">
        <v>2711</v>
      </c>
      <c r="AK2749" s="72">
        <v>2713</v>
      </c>
      <c r="AL2749" s="72">
        <v>2710</v>
      </c>
      <c r="AM2749" s="72">
        <v>2711</v>
      </c>
      <c r="AN2749" s="72">
        <v>171600</v>
      </c>
      <c r="AO2749" s="72">
        <v>2711</v>
      </c>
      <c r="AP2749" s="72">
        <v>2711</v>
      </c>
      <c r="AQ2749" s="72">
        <v>2709</v>
      </c>
      <c r="AR2749" s="72">
        <v>2709</v>
      </c>
      <c r="AS2749" s="72">
        <v>99900</v>
      </c>
      <c r="AT2749" s="72">
        <v>2710</v>
      </c>
      <c r="AU2749" s="72">
        <v>2710</v>
      </c>
      <c r="AV2749" s="72">
        <v>2709</v>
      </c>
      <c r="AW2749" s="72">
        <v>2710</v>
      </c>
      <c r="AX2749" s="72">
        <v>30500</v>
      </c>
      <c r="AY2749" s="72">
        <v>2709</v>
      </c>
      <c r="AZ2749" s="72">
        <v>2710</v>
      </c>
      <c r="BA2749" s="72">
        <v>2709</v>
      </c>
      <c r="BB2749" s="72">
        <v>2709</v>
      </c>
      <c r="BC2749" s="72">
        <v>45800</v>
      </c>
    </row>
    <row r="2750" spans="1:55" s="72" customFormat="1" ht="15">
      <c r="A2750" s="15" t="s">
        <v>18</v>
      </c>
      <c r="B2750" s="30">
        <v>3</v>
      </c>
      <c r="C2750" s="30">
        <v>4216</v>
      </c>
      <c r="D2750" s="10" t="s">
        <v>1407</v>
      </c>
      <c r="E2750" s="15" t="s">
        <v>20</v>
      </c>
      <c r="F2750" s="15" t="s">
        <v>1406</v>
      </c>
      <c r="G2750" s="50">
        <v>1770</v>
      </c>
      <c r="H2750" s="50">
        <v>277</v>
      </c>
      <c r="I2750" s="58">
        <v>0.1855</v>
      </c>
      <c r="J2750" s="50">
        <v>582900</v>
      </c>
      <c r="K2750" s="50">
        <v>1776</v>
      </c>
      <c r="L2750" s="53">
        <v>1651</v>
      </c>
      <c r="M2750" s="63">
        <f t="shared" si="322"/>
        <v>4.8000000000000001E-2</v>
      </c>
      <c r="N2750" s="42" t="str">
        <f>IFERROR(VLOOKUP(C2750, マスタ!$E$2:$G$33, 3, TRUE), "")</f>
        <v>化学・医薬品</v>
      </c>
      <c r="O2750" s="15" t="str">
        <f>IF(F2750 = "", "", TEXT( WORKDAY(TEXT(LEFT(F2750, FIND("(", F2750) - 1), "yyyy/mm/dd"), 1, マスタ!$A$2:$A$106), "yyyymmdd"))</f>
        <v>20171102</v>
      </c>
      <c r="P2750" s="16">
        <v>43041</v>
      </c>
      <c r="Q2750" s="56">
        <v>1760</v>
      </c>
      <c r="R2750" s="56">
        <v>1817</v>
      </c>
      <c r="S2750" s="56">
        <v>1734</v>
      </c>
      <c r="T2750" s="15" t="str">
        <f t="shared" si="323"/>
        <v>有</v>
      </c>
      <c r="U2750" s="15" t="str">
        <f t="shared" si="324"/>
        <v>有</v>
      </c>
      <c r="V2750" s="67">
        <f t="shared" si="325"/>
        <v>-5.6497175141242417E-3</v>
      </c>
      <c r="W2750" s="17" t="s">
        <v>967</v>
      </c>
      <c r="X2750" s="46">
        <v>2</v>
      </c>
      <c r="Y2750" s="71">
        <f t="shared" si="326"/>
        <v>1.1299435028248588</v>
      </c>
      <c r="Z2750" s="72">
        <v>1760</v>
      </c>
      <c r="AA2750" s="72">
        <v>1764</v>
      </c>
      <c r="AB2750" s="72">
        <v>1751</v>
      </c>
      <c r="AC2750" s="72">
        <v>1762</v>
      </c>
      <c r="AD2750" s="72">
        <v>33100</v>
      </c>
      <c r="AE2750" s="72">
        <v>1754</v>
      </c>
      <c r="AF2750" s="72">
        <v>1764</v>
      </c>
      <c r="AG2750" s="72">
        <v>1753</v>
      </c>
      <c r="AH2750" s="72">
        <v>1760</v>
      </c>
      <c r="AI2750" s="72">
        <v>5000</v>
      </c>
      <c r="AJ2750" s="72">
        <v>1760</v>
      </c>
      <c r="AK2750" s="72">
        <v>1760</v>
      </c>
      <c r="AL2750" s="72">
        <v>1753</v>
      </c>
      <c r="AM2750" s="72">
        <v>1760</v>
      </c>
      <c r="AN2750" s="72">
        <v>2400</v>
      </c>
      <c r="AO2750" s="72">
        <v>1760</v>
      </c>
      <c r="AP2750" s="72">
        <v>1763</v>
      </c>
      <c r="AQ2750" s="72">
        <v>1757</v>
      </c>
      <c r="AR2750" s="72">
        <v>1763</v>
      </c>
      <c r="AS2750" s="72">
        <v>2600</v>
      </c>
      <c r="AT2750" s="72">
        <v>1764</v>
      </c>
      <c r="AU2750" s="72">
        <v>1765</v>
      </c>
      <c r="AV2750" s="72">
        <v>1757</v>
      </c>
      <c r="AW2750" s="72">
        <v>1762</v>
      </c>
      <c r="AX2750" s="72">
        <v>4400</v>
      </c>
      <c r="AY2750" s="72">
        <v>1763</v>
      </c>
      <c r="AZ2750" s="72">
        <v>1763</v>
      </c>
      <c r="BA2750" s="72">
        <v>1754</v>
      </c>
      <c r="BB2750" s="72">
        <v>1754</v>
      </c>
      <c r="BC2750" s="72">
        <v>5200</v>
      </c>
    </row>
    <row r="2751" spans="1:55" s="72" customFormat="1" ht="15">
      <c r="A2751" s="15" t="s">
        <v>18</v>
      </c>
      <c r="B2751" s="30">
        <v>4</v>
      </c>
      <c r="C2751" s="30">
        <v>5344</v>
      </c>
      <c r="D2751" s="10" t="s">
        <v>333</v>
      </c>
      <c r="E2751" s="15" t="s">
        <v>20</v>
      </c>
      <c r="F2751" s="15" t="s">
        <v>1406</v>
      </c>
      <c r="G2751" s="50">
        <v>7580</v>
      </c>
      <c r="H2751" s="50">
        <v>1000</v>
      </c>
      <c r="I2751" s="58">
        <v>0.152</v>
      </c>
      <c r="J2751" s="50">
        <v>261300</v>
      </c>
      <c r="K2751" s="50">
        <v>7580</v>
      </c>
      <c r="L2751" s="53">
        <v>7220</v>
      </c>
      <c r="M2751" s="63">
        <f t="shared" si="322"/>
        <v>0</v>
      </c>
      <c r="N2751" s="42" t="str">
        <f>IFERROR(VLOOKUP(C2751, マスタ!$E$2:$G$33, 3, TRUE), "")</f>
        <v>窯業</v>
      </c>
      <c r="O2751" s="15" t="str">
        <f>IF(F2751 = "", "", TEXT( WORKDAY(TEXT(LEFT(F2751, FIND("(", F2751) - 1), "yyyy/mm/dd"), 1, マスタ!$A$2:$A$106), "yyyymmdd"))</f>
        <v>20171102</v>
      </c>
      <c r="P2751" s="16">
        <v>43041</v>
      </c>
      <c r="Q2751" s="56">
        <v>7520</v>
      </c>
      <c r="R2751" s="56">
        <v>7950</v>
      </c>
      <c r="S2751" s="56">
        <v>7430</v>
      </c>
      <c r="T2751" s="15" t="str">
        <f t="shared" si="323"/>
        <v>有</v>
      </c>
      <c r="U2751" s="15" t="str">
        <f t="shared" si="324"/>
        <v>有</v>
      </c>
      <c r="V2751" s="67">
        <f t="shared" si="325"/>
        <v>-7.9155672823219003E-3</v>
      </c>
      <c r="W2751" s="17" t="s">
        <v>968</v>
      </c>
      <c r="X2751" s="46">
        <v>151</v>
      </c>
      <c r="Y2751" s="71">
        <f t="shared" si="326"/>
        <v>19.920844327176781</v>
      </c>
      <c r="Z2751" s="72">
        <v>7520</v>
      </c>
      <c r="AA2751" s="72">
        <v>7950</v>
      </c>
      <c r="AB2751" s="72">
        <v>7520</v>
      </c>
      <c r="AC2751" s="72">
        <v>7760</v>
      </c>
      <c r="AD2751" s="72">
        <v>73500</v>
      </c>
      <c r="AE2751" s="72">
        <v>7770</v>
      </c>
      <c r="AF2751" s="72">
        <v>7800</v>
      </c>
      <c r="AG2751" s="72">
        <v>7680</v>
      </c>
      <c r="AH2751" s="72">
        <v>7680</v>
      </c>
      <c r="AI2751" s="72">
        <v>6900</v>
      </c>
      <c r="AJ2751" s="72">
        <v>7670</v>
      </c>
      <c r="AK2751" s="72">
        <v>7670</v>
      </c>
      <c r="AL2751" s="72">
        <v>7550</v>
      </c>
      <c r="AM2751" s="72">
        <v>7550</v>
      </c>
      <c r="AN2751" s="72">
        <v>6500</v>
      </c>
      <c r="AO2751" s="72">
        <v>7580</v>
      </c>
      <c r="AP2751" s="72">
        <v>7640</v>
      </c>
      <c r="AQ2751" s="72">
        <v>7560</v>
      </c>
      <c r="AR2751" s="72">
        <v>7570</v>
      </c>
      <c r="AS2751" s="72">
        <v>5400</v>
      </c>
      <c r="AT2751" s="72">
        <v>7570</v>
      </c>
      <c r="AU2751" s="72">
        <v>7640</v>
      </c>
      <c r="AV2751" s="72">
        <v>7560</v>
      </c>
      <c r="AW2751" s="72">
        <v>7560</v>
      </c>
      <c r="AX2751" s="72">
        <v>6900</v>
      </c>
      <c r="AY2751" s="72">
        <v>7590</v>
      </c>
      <c r="AZ2751" s="72">
        <v>7630</v>
      </c>
      <c r="BA2751" s="72">
        <v>7590</v>
      </c>
      <c r="BB2751" s="72">
        <v>7630</v>
      </c>
      <c r="BC2751" s="72">
        <v>4500</v>
      </c>
    </row>
    <row r="2752" spans="1:55" s="72" customFormat="1" ht="15">
      <c r="A2752" s="15" t="s">
        <v>18</v>
      </c>
      <c r="B2752" s="30">
        <v>5</v>
      </c>
      <c r="C2752" s="30">
        <v>9370</v>
      </c>
      <c r="D2752" s="10" t="s">
        <v>1230</v>
      </c>
      <c r="E2752" s="15" t="s">
        <v>20</v>
      </c>
      <c r="F2752" s="15" t="s">
        <v>1406</v>
      </c>
      <c r="G2752" s="50">
        <v>1497</v>
      </c>
      <c r="H2752" s="50">
        <v>179</v>
      </c>
      <c r="I2752" s="58">
        <v>0.1358</v>
      </c>
      <c r="J2752" s="50">
        <v>1880200</v>
      </c>
      <c r="K2752" s="50">
        <v>1513</v>
      </c>
      <c r="L2752" s="53">
        <v>1496</v>
      </c>
      <c r="M2752" s="63">
        <f t="shared" si="322"/>
        <v>0.94117647058823528</v>
      </c>
      <c r="N2752" s="42" t="str">
        <f>IFERROR(VLOOKUP(C2752, マスタ!$E$2:$G$33, 3, TRUE), "")</f>
        <v>倉庫・運輸</v>
      </c>
      <c r="O2752" s="15" t="str">
        <f>IF(F2752 = "", "", TEXT( WORKDAY(TEXT(LEFT(F2752, FIND("(", F2752) - 1), "yyyy/mm/dd"), 1, マスタ!$A$2:$A$106), "yyyymmdd"))</f>
        <v>20171102</v>
      </c>
      <c r="P2752" s="16">
        <v>43041</v>
      </c>
      <c r="Q2752" s="56">
        <v>1496</v>
      </c>
      <c r="R2752" s="56">
        <v>1498</v>
      </c>
      <c r="S2752" s="56">
        <v>1496</v>
      </c>
      <c r="T2752" s="15" t="str">
        <f t="shared" si="323"/>
        <v>無</v>
      </c>
      <c r="U2752" s="15" t="str">
        <f t="shared" si="324"/>
        <v>無</v>
      </c>
      <c r="V2752" s="67">
        <f t="shared" si="325"/>
        <v>-6.6800267201072572E-4</v>
      </c>
      <c r="W2752" s="17" t="s">
        <v>967</v>
      </c>
      <c r="X2752" s="46">
        <v>1</v>
      </c>
      <c r="Y2752" s="71">
        <f t="shared" si="326"/>
        <v>0.66800267201068808</v>
      </c>
      <c r="Z2752" s="72">
        <v>1496</v>
      </c>
      <c r="AA2752" s="72">
        <v>1497</v>
      </c>
      <c r="AB2752" s="72">
        <v>1496</v>
      </c>
      <c r="AC2752" s="72">
        <v>1496</v>
      </c>
      <c r="AD2752" s="72">
        <v>105900</v>
      </c>
      <c r="AE2752" s="72">
        <v>1496</v>
      </c>
      <c r="AF2752" s="72">
        <v>1497</v>
      </c>
      <c r="AG2752" s="72">
        <v>1496</v>
      </c>
      <c r="AH2752" s="72">
        <v>1496</v>
      </c>
      <c r="AI2752" s="72">
        <v>62200</v>
      </c>
      <c r="AJ2752" s="72">
        <v>1497</v>
      </c>
      <c r="AK2752" s="72">
        <v>1497</v>
      </c>
      <c r="AL2752" s="72">
        <v>1496</v>
      </c>
      <c r="AM2752" s="72">
        <v>1496</v>
      </c>
      <c r="AN2752" s="72">
        <v>22000</v>
      </c>
      <c r="AO2752" s="72">
        <v>1497</v>
      </c>
      <c r="AP2752" s="72">
        <v>1497</v>
      </c>
      <c r="AQ2752" s="72">
        <v>1496</v>
      </c>
      <c r="AR2752" s="72">
        <v>1496</v>
      </c>
      <c r="AS2752" s="72">
        <v>26500</v>
      </c>
      <c r="AT2752" s="72">
        <v>1496</v>
      </c>
      <c r="AU2752" s="72">
        <v>1497</v>
      </c>
      <c r="AV2752" s="72">
        <v>1496</v>
      </c>
      <c r="AW2752" s="72">
        <v>1497</v>
      </c>
      <c r="AX2752" s="72">
        <v>123300</v>
      </c>
      <c r="AY2752" s="72">
        <v>1496</v>
      </c>
      <c r="AZ2752" s="72">
        <v>1497</v>
      </c>
      <c r="BA2752" s="72">
        <v>1496</v>
      </c>
      <c r="BB2752" s="72">
        <v>1496</v>
      </c>
      <c r="BC2752" s="72">
        <v>29400</v>
      </c>
    </row>
    <row r="2753" spans="1:55" s="72" customFormat="1" ht="15">
      <c r="A2753" s="15" t="s">
        <v>18</v>
      </c>
      <c r="B2753" s="30">
        <v>6</v>
      </c>
      <c r="C2753" s="30">
        <v>8035</v>
      </c>
      <c r="D2753" s="10" t="s">
        <v>217</v>
      </c>
      <c r="E2753" s="15" t="s">
        <v>20</v>
      </c>
      <c r="F2753" s="15" t="s">
        <v>1406</v>
      </c>
      <c r="G2753" s="50">
        <v>22405</v>
      </c>
      <c r="H2753" s="50">
        <v>2650</v>
      </c>
      <c r="I2753" s="58">
        <v>0.1341</v>
      </c>
      <c r="J2753" s="50">
        <v>2925800</v>
      </c>
      <c r="K2753" s="50">
        <v>22515</v>
      </c>
      <c r="L2753" s="53">
        <v>21010</v>
      </c>
      <c r="M2753" s="63">
        <f t="shared" si="322"/>
        <v>7.3089700996677748E-2</v>
      </c>
      <c r="N2753" s="42" t="str">
        <f>IFERROR(VLOOKUP(C2753, マスタ!$E$2:$G$33, 3, TRUE), "")</f>
        <v>商業</v>
      </c>
      <c r="O2753" s="15" t="str">
        <f>IF(F2753 = "", "", TEXT( WORKDAY(TEXT(LEFT(F2753, FIND("(", F2753) - 1), "yyyy/mm/dd"), 1, マスタ!$A$2:$A$106), "yyyymmdd"))</f>
        <v>20171102</v>
      </c>
      <c r="P2753" s="16">
        <v>43041</v>
      </c>
      <c r="Q2753" s="56">
        <v>22205</v>
      </c>
      <c r="R2753" s="56">
        <v>22630</v>
      </c>
      <c r="S2753" s="56">
        <v>21840</v>
      </c>
      <c r="T2753" s="15" t="str">
        <f t="shared" si="323"/>
        <v>有</v>
      </c>
      <c r="U2753" s="15" t="str">
        <f t="shared" si="324"/>
        <v>有</v>
      </c>
      <c r="V2753" s="67">
        <f t="shared" si="325"/>
        <v>-8.9265788886409014E-3</v>
      </c>
      <c r="W2753" s="17" t="s">
        <v>967</v>
      </c>
      <c r="X2753" s="46">
        <v>290</v>
      </c>
      <c r="Y2753" s="71">
        <f t="shared" si="326"/>
        <v>12.943539388529347</v>
      </c>
      <c r="Z2753" s="72">
        <v>22205</v>
      </c>
      <c r="AA2753" s="72">
        <v>22300</v>
      </c>
      <c r="AB2753" s="72">
        <v>22075</v>
      </c>
      <c r="AC2753" s="72">
        <v>22215</v>
      </c>
      <c r="AD2753" s="72">
        <v>217700</v>
      </c>
      <c r="AE2753" s="72">
        <v>22225</v>
      </c>
      <c r="AF2753" s="72">
        <v>22270</v>
      </c>
      <c r="AG2753" s="72">
        <v>22190</v>
      </c>
      <c r="AH2753" s="72">
        <v>22250</v>
      </c>
      <c r="AI2753" s="72">
        <v>49300</v>
      </c>
      <c r="AJ2753" s="72">
        <v>22270</v>
      </c>
      <c r="AK2753" s="72">
        <v>22400</v>
      </c>
      <c r="AL2753" s="72">
        <v>22235</v>
      </c>
      <c r="AM2753" s="72">
        <v>22400</v>
      </c>
      <c r="AN2753" s="72">
        <v>74800</v>
      </c>
      <c r="AO2753" s="72">
        <v>22400</v>
      </c>
      <c r="AP2753" s="72">
        <v>22475</v>
      </c>
      <c r="AQ2753" s="72">
        <v>22340</v>
      </c>
      <c r="AR2753" s="72">
        <v>22440</v>
      </c>
      <c r="AS2753" s="72">
        <v>61600</v>
      </c>
      <c r="AT2753" s="72">
        <v>22430</v>
      </c>
      <c r="AU2753" s="72">
        <v>22495</v>
      </c>
      <c r="AV2753" s="72">
        <v>22370</v>
      </c>
      <c r="AW2753" s="72">
        <v>22495</v>
      </c>
      <c r="AX2753" s="72">
        <v>65100</v>
      </c>
      <c r="AY2753" s="72">
        <v>22490</v>
      </c>
      <c r="AZ2753" s="72">
        <v>22630</v>
      </c>
      <c r="BA2753" s="72">
        <v>22485</v>
      </c>
      <c r="BB2753" s="72">
        <v>22565</v>
      </c>
      <c r="BC2753" s="72">
        <v>109100</v>
      </c>
    </row>
    <row r="2754" spans="1:55" s="72" customFormat="1" ht="15">
      <c r="A2754" s="15" t="s">
        <v>18</v>
      </c>
      <c r="B2754" s="30">
        <v>8</v>
      </c>
      <c r="C2754" s="30">
        <v>5807</v>
      </c>
      <c r="D2754" s="10" t="s">
        <v>1408</v>
      </c>
      <c r="E2754" s="15" t="s">
        <v>20</v>
      </c>
      <c r="F2754" s="15" t="s">
        <v>1406</v>
      </c>
      <c r="G2754" s="50">
        <v>2750</v>
      </c>
      <c r="H2754" s="50">
        <v>296</v>
      </c>
      <c r="I2754" s="58">
        <v>0.1206</v>
      </c>
      <c r="J2754" s="50">
        <v>81200</v>
      </c>
      <c r="K2754" s="50">
        <v>2750</v>
      </c>
      <c r="L2754" s="53">
        <v>2552</v>
      </c>
      <c r="M2754" s="63">
        <f t="shared" si="322"/>
        <v>0</v>
      </c>
      <c r="N2754" s="42" t="str">
        <f>IFERROR(VLOOKUP(C2754, マスタ!$E$2:$G$33, 3, TRUE), "")</f>
        <v>非鉄金属</v>
      </c>
      <c r="O2754" s="15" t="str">
        <f>IF(F2754 = "", "", TEXT( WORKDAY(TEXT(LEFT(F2754, FIND("(", F2754) - 1), "yyyy/mm/dd"), 1, マスタ!$A$2:$A$106), "yyyymmdd"))</f>
        <v>20171102</v>
      </c>
      <c r="P2754" s="16">
        <v>43041</v>
      </c>
      <c r="Q2754" s="56">
        <v>2840</v>
      </c>
      <c r="R2754" s="56">
        <v>3050</v>
      </c>
      <c r="S2754" s="56">
        <v>2818</v>
      </c>
      <c r="T2754" s="15" t="str">
        <f t="shared" si="323"/>
        <v>有</v>
      </c>
      <c r="U2754" s="15" t="str">
        <f t="shared" si="324"/>
        <v>無</v>
      </c>
      <c r="V2754" s="67">
        <f t="shared" si="325"/>
        <v>3.2727272727272716E-2</v>
      </c>
      <c r="W2754" s="17" t="s">
        <v>968</v>
      </c>
      <c r="X2754" s="46">
        <v>55</v>
      </c>
      <c r="Y2754" s="71">
        <f t="shared" si="326"/>
        <v>20</v>
      </c>
      <c r="Z2754" s="72">
        <v>2840</v>
      </c>
      <c r="AA2754" s="72">
        <v>2886</v>
      </c>
      <c r="AB2754" s="72">
        <v>2818</v>
      </c>
      <c r="AC2754" s="72">
        <v>2886</v>
      </c>
      <c r="AD2754" s="72">
        <v>9000</v>
      </c>
      <c r="AE2754" s="72">
        <v>2843</v>
      </c>
      <c r="AF2754" s="72">
        <v>2915</v>
      </c>
      <c r="AG2754" s="72">
        <v>2843</v>
      </c>
      <c r="AH2754" s="72">
        <v>2911</v>
      </c>
      <c r="AI2754" s="72">
        <v>3400</v>
      </c>
      <c r="AJ2754" s="72">
        <v>2912</v>
      </c>
      <c r="AK2754" s="72">
        <v>2921</v>
      </c>
      <c r="AL2754" s="72">
        <v>2900</v>
      </c>
      <c r="AM2754" s="72">
        <v>2919</v>
      </c>
      <c r="AN2754" s="72">
        <v>1200</v>
      </c>
      <c r="AO2754" s="72">
        <v>2903</v>
      </c>
      <c r="AP2754" s="72">
        <v>2919</v>
      </c>
      <c r="AQ2754" s="72">
        <v>2899</v>
      </c>
      <c r="AR2754" s="72">
        <v>2899</v>
      </c>
      <c r="AS2754" s="72">
        <v>2200</v>
      </c>
      <c r="AT2754" s="72">
        <v>2874</v>
      </c>
      <c r="AU2754" s="72">
        <v>2890</v>
      </c>
      <c r="AV2754" s="72">
        <v>2871</v>
      </c>
      <c r="AW2754" s="72">
        <v>2890</v>
      </c>
      <c r="AX2754" s="72">
        <v>1500</v>
      </c>
      <c r="AY2754" s="72">
        <v>2889</v>
      </c>
      <c r="AZ2754" s="72">
        <v>2890</v>
      </c>
      <c r="BA2754" s="72">
        <v>2883</v>
      </c>
      <c r="BB2754" s="72">
        <v>2890</v>
      </c>
      <c r="BC2754" s="72">
        <v>900</v>
      </c>
    </row>
    <row r="2755" spans="1:55" s="72" customFormat="1" ht="27">
      <c r="A2755" s="15" t="s">
        <v>18</v>
      </c>
      <c r="B2755" s="30">
        <v>9</v>
      </c>
      <c r="C2755" s="30">
        <v>7735</v>
      </c>
      <c r="D2755" s="10" t="s">
        <v>1328</v>
      </c>
      <c r="E2755" s="15" t="s">
        <v>20</v>
      </c>
      <c r="F2755" s="15" t="s">
        <v>1406</v>
      </c>
      <c r="G2755" s="50">
        <v>9860</v>
      </c>
      <c r="H2755" s="50">
        <v>1050</v>
      </c>
      <c r="I2755" s="58">
        <v>0.1192</v>
      </c>
      <c r="J2755" s="50">
        <v>1614300</v>
      </c>
      <c r="K2755" s="50">
        <v>9890</v>
      </c>
      <c r="L2755" s="53">
        <v>9300</v>
      </c>
      <c r="M2755" s="63">
        <f t="shared" si="322"/>
        <v>5.0847457627118647E-2</v>
      </c>
      <c r="N2755" s="42" t="str">
        <f>IFERROR(VLOOKUP(C2755, マスタ!$E$2:$G$33, 3, TRUE), "")</f>
        <v>精密機械</v>
      </c>
      <c r="O2755" s="15" t="str">
        <f>IF(F2755 = "", "", TEXT( WORKDAY(TEXT(LEFT(F2755, FIND("(", F2755) - 1), "yyyy/mm/dd"), 1, マスタ!$A$2:$A$106), "yyyymmdd"))</f>
        <v>20171102</v>
      </c>
      <c r="P2755" s="16">
        <v>43041</v>
      </c>
      <c r="Q2755" s="56">
        <v>9830</v>
      </c>
      <c r="R2755" s="56">
        <v>10210</v>
      </c>
      <c r="S2755" s="56">
        <v>9790</v>
      </c>
      <c r="T2755" s="15" t="str">
        <f t="shared" si="323"/>
        <v>有</v>
      </c>
      <c r="U2755" s="15" t="str">
        <f t="shared" si="324"/>
        <v>無</v>
      </c>
      <c r="V2755" s="67">
        <f t="shared" si="325"/>
        <v>-3.0425963488843744E-3</v>
      </c>
      <c r="W2755" s="17" t="s">
        <v>967</v>
      </c>
      <c r="X2755" s="46">
        <v>50</v>
      </c>
      <c r="Y2755" s="71">
        <f t="shared" si="326"/>
        <v>5.0709939148073024</v>
      </c>
      <c r="Z2755" s="72">
        <v>9830</v>
      </c>
      <c r="AA2755" s="72">
        <v>9920</v>
      </c>
      <c r="AB2755" s="72">
        <v>9790</v>
      </c>
      <c r="AC2755" s="72">
        <v>9910</v>
      </c>
      <c r="AD2755" s="72">
        <v>132800</v>
      </c>
      <c r="AE2755" s="72">
        <v>9920</v>
      </c>
      <c r="AF2755" s="72">
        <v>10020</v>
      </c>
      <c r="AG2755" s="72">
        <v>9920</v>
      </c>
      <c r="AH2755" s="72">
        <v>9990</v>
      </c>
      <c r="AI2755" s="72">
        <v>54000</v>
      </c>
      <c r="AJ2755" s="72">
        <v>9990</v>
      </c>
      <c r="AK2755" s="72">
        <v>10000</v>
      </c>
      <c r="AL2755" s="72">
        <v>9950</v>
      </c>
      <c r="AM2755" s="72">
        <v>9970</v>
      </c>
      <c r="AN2755" s="72">
        <v>21200</v>
      </c>
      <c r="AO2755" s="72">
        <v>9950</v>
      </c>
      <c r="AP2755" s="72">
        <v>9960</v>
      </c>
      <c r="AQ2755" s="72">
        <v>9880</v>
      </c>
      <c r="AR2755" s="72">
        <v>9880</v>
      </c>
      <c r="AS2755" s="72">
        <v>26000</v>
      </c>
      <c r="AT2755" s="72">
        <v>9890</v>
      </c>
      <c r="AU2755" s="72">
        <v>9910</v>
      </c>
      <c r="AV2755" s="72">
        <v>9870</v>
      </c>
      <c r="AW2755" s="72">
        <v>9880</v>
      </c>
      <c r="AX2755" s="72">
        <v>35900</v>
      </c>
      <c r="AY2755" s="72">
        <v>9900</v>
      </c>
      <c r="AZ2755" s="72">
        <v>10020</v>
      </c>
      <c r="BA2755" s="72">
        <v>9900</v>
      </c>
      <c r="BB2755" s="72">
        <v>10020</v>
      </c>
      <c r="BC2755" s="72">
        <v>26300</v>
      </c>
    </row>
    <row r="2756" spans="1:55" s="72" customFormat="1" ht="15">
      <c r="A2756" s="15" t="s">
        <v>18</v>
      </c>
      <c r="B2756" s="30">
        <v>10</v>
      </c>
      <c r="C2756" s="30">
        <v>6758</v>
      </c>
      <c r="D2756" s="10" t="s">
        <v>1409</v>
      </c>
      <c r="E2756" s="15" t="s">
        <v>20</v>
      </c>
      <c r="F2756" s="15" t="s">
        <v>1406</v>
      </c>
      <c r="G2756" s="50">
        <v>4918</v>
      </c>
      <c r="H2756" s="50">
        <v>505</v>
      </c>
      <c r="I2756" s="58">
        <v>0.1144</v>
      </c>
      <c r="J2756" s="50">
        <v>40679500</v>
      </c>
      <c r="K2756" s="50">
        <v>4959</v>
      </c>
      <c r="L2756" s="53">
        <v>4812</v>
      </c>
      <c r="M2756" s="63">
        <f t="shared" si="322"/>
        <v>0.27891156462585032</v>
      </c>
      <c r="N2756" s="42" t="str">
        <f>IFERROR(VLOOKUP(C2756, マスタ!$E$2:$G$33, 3, TRUE), "")</f>
        <v>電気</v>
      </c>
      <c r="O2756" s="15" t="str">
        <f>IF(F2756 = "", "", TEXT( WORKDAY(TEXT(LEFT(F2756, FIND("(", F2756) - 1), "yyyy/mm/dd"), 1, マスタ!$A$2:$A$106), "yyyymmdd"))</f>
        <v>20171102</v>
      </c>
      <c r="P2756" s="16">
        <v>43041</v>
      </c>
      <c r="Q2756" s="56">
        <v>4967</v>
      </c>
      <c r="R2756" s="56">
        <v>5092</v>
      </c>
      <c r="S2756" s="56">
        <v>4963</v>
      </c>
      <c r="T2756" s="15" t="str">
        <f t="shared" si="323"/>
        <v>有</v>
      </c>
      <c r="U2756" s="15" t="str">
        <f t="shared" si="324"/>
        <v>無</v>
      </c>
      <c r="V2756" s="67">
        <f t="shared" si="325"/>
        <v>9.9633997559984699E-3</v>
      </c>
      <c r="W2756" s="17" t="s">
        <v>967</v>
      </c>
      <c r="X2756" s="46">
        <v>59</v>
      </c>
      <c r="Y2756" s="71">
        <f t="shared" si="326"/>
        <v>11.996746644977632</v>
      </c>
      <c r="Z2756" s="72">
        <v>4967</v>
      </c>
      <c r="AA2756" s="72">
        <v>5006</v>
      </c>
      <c r="AB2756" s="72">
        <v>4963</v>
      </c>
      <c r="AC2756" s="72">
        <v>4986</v>
      </c>
      <c r="AD2756" s="72">
        <v>2993900</v>
      </c>
      <c r="AE2756" s="72">
        <v>4986</v>
      </c>
      <c r="AF2756" s="72">
        <v>4989</v>
      </c>
      <c r="AG2756" s="72">
        <v>4973</v>
      </c>
      <c r="AH2756" s="72">
        <v>4986</v>
      </c>
      <c r="AI2756" s="72">
        <v>509000</v>
      </c>
      <c r="AJ2756" s="72">
        <v>4987</v>
      </c>
      <c r="AK2756" s="72">
        <v>5020</v>
      </c>
      <c r="AL2756" s="72">
        <v>4986</v>
      </c>
      <c r="AM2756" s="72">
        <v>5000</v>
      </c>
      <c r="AN2756" s="72">
        <v>1208100</v>
      </c>
      <c r="AO2756" s="72">
        <v>4998</v>
      </c>
      <c r="AP2756" s="72">
        <v>5001</v>
      </c>
      <c r="AQ2756" s="72">
        <v>4981</v>
      </c>
      <c r="AR2756" s="72">
        <v>4999</v>
      </c>
      <c r="AS2756" s="72">
        <v>525100</v>
      </c>
      <c r="AT2756" s="72">
        <v>4999</v>
      </c>
      <c r="AU2756" s="72">
        <v>5030</v>
      </c>
      <c r="AV2756" s="72">
        <v>4999</v>
      </c>
      <c r="AW2756" s="72">
        <v>5026</v>
      </c>
      <c r="AX2756" s="72">
        <v>829500</v>
      </c>
      <c r="AY2756" s="72">
        <v>5026</v>
      </c>
      <c r="AZ2756" s="72">
        <v>5034</v>
      </c>
      <c r="BA2756" s="72">
        <v>5012</v>
      </c>
      <c r="BB2756" s="72">
        <v>5033</v>
      </c>
      <c r="BC2756" s="72">
        <v>525600</v>
      </c>
    </row>
    <row r="2757" spans="1:55" s="72" customFormat="1" ht="15">
      <c r="A2757" s="15" t="s">
        <v>18</v>
      </c>
      <c r="B2757" s="30">
        <v>11</v>
      </c>
      <c r="C2757" s="30">
        <v>9513</v>
      </c>
      <c r="D2757" s="10" t="s">
        <v>1410</v>
      </c>
      <c r="E2757" s="15" t="s">
        <v>20</v>
      </c>
      <c r="F2757" s="15" t="s">
        <v>1406</v>
      </c>
      <c r="G2757" s="50">
        <v>3140</v>
      </c>
      <c r="H2757" s="50">
        <v>295</v>
      </c>
      <c r="I2757" s="58">
        <v>0.1037</v>
      </c>
      <c r="J2757" s="50">
        <v>3095900</v>
      </c>
      <c r="K2757" s="50">
        <v>3245</v>
      </c>
      <c r="L2757" s="53">
        <v>3030</v>
      </c>
      <c r="M2757" s="63">
        <f t="shared" si="322"/>
        <v>0.48837209302325579</v>
      </c>
      <c r="N2757" s="42" t="str">
        <f>IFERROR(VLOOKUP(C2757, マスタ!$E$2:$G$33, 3, TRUE), "")</f>
        <v>電気ガス</v>
      </c>
      <c r="O2757" s="15" t="str">
        <f>IF(F2757 = "", "", TEXT( WORKDAY(TEXT(LEFT(F2757, FIND("(", F2757) - 1), "yyyy/mm/dd"), 1, マスタ!$A$2:$A$106), "yyyymmdd"))</f>
        <v>20171102</v>
      </c>
      <c r="P2757" s="16">
        <v>43041</v>
      </c>
      <c r="Q2757" s="56">
        <v>3205</v>
      </c>
      <c r="R2757" s="56">
        <v>3310</v>
      </c>
      <c r="S2757" s="56">
        <v>3170</v>
      </c>
      <c r="T2757" s="15" t="str">
        <f t="shared" si="323"/>
        <v>有</v>
      </c>
      <c r="U2757" s="15" t="str">
        <f t="shared" si="324"/>
        <v>有</v>
      </c>
      <c r="V2757" s="67">
        <f t="shared" si="325"/>
        <v>2.070063694267521E-2</v>
      </c>
      <c r="W2757" s="17" t="s">
        <v>966</v>
      </c>
      <c r="X2757" s="46">
        <v>-31</v>
      </c>
      <c r="Y2757" s="71">
        <f t="shared" si="326"/>
        <v>-9.872611464968152</v>
      </c>
      <c r="Z2757" s="72">
        <v>3205</v>
      </c>
      <c r="AA2757" s="72">
        <v>3210</v>
      </c>
      <c r="AB2757" s="72">
        <v>3180</v>
      </c>
      <c r="AC2757" s="72">
        <v>3190</v>
      </c>
      <c r="AD2757" s="72">
        <v>103600</v>
      </c>
      <c r="AE2757" s="72">
        <v>3195</v>
      </c>
      <c r="AF2757" s="72">
        <v>3195</v>
      </c>
      <c r="AG2757" s="72">
        <v>3175</v>
      </c>
      <c r="AH2757" s="72">
        <v>3180</v>
      </c>
      <c r="AI2757" s="72">
        <v>13800</v>
      </c>
      <c r="AJ2757" s="72">
        <v>3180</v>
      </c>
      <c r="AK2757" s="72">
        <v>3180</v>
      </c>
      <c r="AL2757" s="72">
        <v>3170</v>
      </c>
      <c r="AM2757" s="72">
        <v>3175</v>
      </c>
      <c r="AN2757" s="72">
        <v>9000</v>
      </c>
      <c r="AO2757" s="72">
        <v>3170</v>
      </c>
      <c r="AP2757" s="72">
        <v>3190</v>
      </c>
      <c r="AQ2757" s="72">
        <v>3170</v>
      </c>
      <c r="AR2757" s="72">
        <v>3175</v>
      </c>
      <c r="AS2757" s="72">
        <v>24500</v>
      </c>
      <c r="AT2757" s="72">
        <v>3175</v>
      </c>
      <c r="AU2757" s="72">
        <v>3195</v>
      </c>
      <c r="AV2757" s="72">
        <v>3175</v>
      </c>
      <c r="AW2757" s="72">
        <v>3195</v>
      </c>
      <c r="AX2757" s="72">
        <v>9400</v>
      </c>
      <c r="AY2757" s="72">
        <v>3195</v>
      </c>
      <c r="AZ2757" s="72">
        <v>3210</v>
      </c>
      <c r="BA2757" s="72">
        <v>3185</v>
      </c>
      <c r="BB2757" s="72">
        <v>3205</v>
      </c>
      <c r="BC2757" s="72">
        <v>39800</v>
      </c>
    </row>
    <row r="2758" spans="1:55" s="72" customFormat="1" ht="15">
      <c r="A2758" s="15" t="s">
        <v>18</v>
      </c>
      <c r="B2758" s="30">
        <v>12</v>
      </c>
      <c r="C2758" s="30">
        <v>2378</v>
      </c>
      <c r="D2758" s="10" t="s">
        <v>1326</v>
      </c>
      <c r="E2758" s="15" t="s">
        <v>20</v>
      </c>
      <c r="F2758" s="15" t="s">
        <v>1406</v>
      </c>
      <c r="G2758" s="50">
        <v>1857</v>
      </c>
      <c r="H2758" s="50">
        <v>168</v>
      </c>
      <c r="I2758" s="58">
        <v>9.9500000000000005E-2</v>
      </c>
      <c r="J2758" s="50">
        <v>468600</v>
      </c>
      <c r="K2758" s="50">
        <v>1864</v>
      </c>
      <c r="L2758" s="53">
        <v>1735</v>
      </c>
      <c r="M2758" s="63">
        <f t="shared" si="322"/>
        <v>5.4263565891472867E-2</v>
      </c>
      <c r="N2758" s="42" t="str">
        <f>IFERROR(VLOOKUP(C2758, マスタ!$E$2:$G$33, 3, TRUE), "")</f>
        <v>食品</v>
      </c>
      <c r="O2758" s="15" t="str">
        <f>IF(F2758 = "", "", TEXT( WORKDAY(TEXT(LEFT(F2758, FIND("(", F2758) - 1), "yyyy/mm/dd"), 1, マスタ!$A$2:$A$106), "yyyymmdd"))</f>
        <v>20171102</v>
      </c>
      <c r="P2758" s="16">
        <v>43041</v>
      </c>
      <c r="Q2758" s="56">
        <v>1865</v>
      </c>
      <c r="R2758" s="56">
        <v>1866</v>
      </c>
      <c r="S2758" s="56">
        <v>1802</v>
      </c>
      <c r="T2758" s="15" t="str">
        <f t="shared" si="323"/>
        <v>無</v>
      </c>
      <c r="U2758" s="15" t="str">
        <f t="shared" si="324"/>
        <v>有</v>
      </c>
      <c r="V2758" s="67">
        <f t="shared" si="325"/>
        <v>4.308023694130414E-3</v>
      </c>
      <c r="W2758" s="17" t="s">
        <v>966</v>
      </c>
      <c r="X2758" s="46">
        <v>-18</v>
      </c>
      <c r="Y2758" s="71">
        <f t="shared" si="326"/>
        <v>-9.6930533117932143</v>
      </c>
      <c r="Z2758" s="72">
        <v>1865</v>
      </c>
      <c r="AA2758" s="72">
        <v>1866</v>
      </c>
      <c r="AB2758" s="72">
        <v>1811</v>
      </c>
      <c r="AC2758" s="72">
        <v>1811</v>
      </c>
      <c r="AD2758" s="72">
        <v>30500</v>
      </c>
      <c r="AE2758" s="72">
        <v>1814</v>
      </c>
      <c r="AF2758" s="72">
        <v>1815</v>
      </c>
      <c r="AG2758" s="72">
        <v>1802</v>
      </c>
      <c r="AH2758" s="72">
        <v>1811</v>
      </c>
      <c r="AI2758" s="72">
        <v>6800</v>
      </c>
      <c r="AJ2758" s="72">
        <v>1810</v>
      </c>
      <c r="AK2758" s="72">
        <v>1813</v>
      </c>
      <c r="AL2758" s="72">
        <v>1806</v>
      </c>
      <c r="AM2758" s="72">
        <v>1813</v>
      </c>
      <c r="AN2758" s="72">
        <v>2200</v>
      </c>
      <c r="AO2758" s="72">
        <v>1814</v>
      </c>
      <c r="AP2758" s="72">
        <v>1825</v>
      </c>
      <c r="AQ2758" s="72">
        <v>1812</v>
      </c>
      <c r="AR2758" s="72">
        <v>1825</v>
      </c>
      <c r="AS2758" s="72">
        <v>4600</v>
      </c>
      <c r="AT2758" s="72">
        <v>1825</v>
      </c>
      <c r="AU2758" s="72">
        <v>1832</v>
      </c>
      <c r="AV2758" s="72">
        <v>1825</v>
      </c>
      <c r="AW2758" s="72">
        <v>1830</v>
      </c>
      <c r="AX2758" s="72">
        <v>4300</v>
      </c>
      <c r="AY2758" s="72">
        <v>1831</v>
      </c>
      <c r="AZ2758" s="72">
        <v>1833</v>
      </c>
      <c r="BA2758" s="72">
        <v>1828</v>
      </c>
      <c r="BB2758" s="72">
        <v>1833</v>
      </c>
      <c r="BC2758" s="72">
        <v>1600</v>
      </c>
    </row>
    <row r="2759" spans="1:55" s="72" customFormat="1" ht="27">
      <c r="A2759" s="15" t="s">
        <v>18</v>
      </c>
      <c r="B2759" s="30">
        <v>13</v>
      </c>
      <c r="C2759" s="30">
        <v>9928</v>
      </c>
      <c r="D2759" s="10" t="s">
        <v>920</v>
      </c>
      <c r="E2759" s="15" t="s">
        <v>20</v>
      </c>
      <c r="F2759" s="15" t="s">
        <v>1406</v>
      </c>
      <c r="G2759" s="50">
        <v>2897</v>
      </c>
      <c r="H2759" s="50">
        <v>253</v>
      </c>
      <c r="I2759" s="58">
        <v>9.5699999999999993E-2</v>
      </c>
      <c r="J2759" s="50">
        <v>469000</v>
      </c>
      <c r="K2759" s="50">
        <v>2927</v>
      </c>
      <c r="L2759" s="53">
        <v>2777</v>
      </c>
      <c r="M2759" s="63">
        <f t="shared" si="322"/>
        <v>0.2</v>
      </c>
      <c r="N2759" s="42" t="str">
        <f>IFERROR(VLOOKUP(C2759, マスタ!$E$2:$G$33, 3, TRUE), "")</f>
        <v>サービス</v>
      </c>
      <c r="O2759" s="15" t="str">
        <f>IF(F2759 = "", "", TEXT( WORKDAY(TEXT(LEFT(F2759, FIND("(", F2759) - 1), "yyyy/mm/dd"), 1, マスタ!$A$2:$A$106), "yyyymmdd"))</f>
        <v>20171102</v>
      </c>
      <c r="P2759" s="16">
        <v>43041</v>
      </c>
      <c r="Q2759" s="56">
        <v>2910</v>
      </c>
      <c r="R2759" s="56">
        <v>2979</v>
      </c>
      <c r="S2759" s="56">
        <v>2884</v>
      </c>
      <c r="T2759" s="15" t="str">
        <f t="shared" si="323"/>
        <v>有</v>
      </c>
      <c r="U2759" s="15" t="str">
        <f t="shared" si="324"/>
        <v>無</v>
      </c>
      <c r="V2759" s="67">
        <f t="shared" si="325"/>
        <v>4.4874007594062348E-3</v>
      </c>
      <c r="W2759" s="17" t="s">
        <v>968</v>
      </c>
      <c r="X2759" s="46">
        <v>57</v>
      </c>
      <c r="Y2759" s="71">
        <f t="shared" si="326"/>
        <v>19.675526406627547</v>
      </c>
      <c r="Z2759" s="72">
        <v>2910</v>
      </c>
      <c r="AA2759" s="72">
        <v>2922</v>
      </c>
      <c r="AB2759" s="72">
        <v>2904</v>
      </c>
      <c r="AC2759" s="72">
        <v>2921</v>
      </c>
      <c r="AD2759" s="72">
        <v>26300</v>
      </c>
      <c r="AE2759" s="72">
        <v>2921</v>
      </c>
      <c r="AF2759" s="72">
        <v>2969</v>
      </c>
      <c r="AG2759" s="72">
        <v>2921</v>
      </c>
      <c r="AH2759" s="72">
        <v>2936</v>
      </c>
      <c r="AI2759" s="72">
        <v>13800</v>
      </c>
      <c r="AJ2759" s="72">
        <v>2935</v>
      </c>
      <c r="AK2759" s="72">
        <v>2951</v>
      </c>
      <c r="AL2759" s="72">
        <v>2935</v>
      </c>
      <c r="AM2759" s="72">
        <v>2943</v>
      </c>
      <c r="AN2759" s="72">
        <v>4100</v>
      </c>
      <c r="AO2759" s="72">
        <v>2943</v>
      </c>
      <c r="AP2759" s="72">
        <v>2954</v>
      </c>
      <c r="AQ2759" s="72">
        <v>2940</v>
      </c>
      <c r="AR2759" s="72">
        <v>2950</v>
      </c>
      <c r="AS2759" s="72">
        <v>4700</v>
      </c>
      <c r="AT2759" s="72">
        <v>2958</v>
      </c>
      <c r="AU2759" s="72">
        <v>2979</v>
      </c>
      <c r="AV2759" s="72">
        <v>2947</v>
      </c>
      <c r="AW2759" s="72">
        <v>2947</v>
      </c>
      <c r="AX2759" s="72">
        <v>14700</v>
      </c>
      <c r="AY2759" s="72">
        <v>2944</v>
      </c>
      <c r="AZ2759" s="72">
        <v>2952</v>
      </c>
      <c r="BA2759" s="72">
        <v>2940</v>
      </c>
      <c r="BB2759" s="72">
        <v>2952</v>
      </c>
      <c r="BC2759" s="72">
        <v>4600</v>
      </c>
    </row>
    <row r="2760" spans="1:55" s="72" customFormat="1" ht="15">
      <c r="A2760" s="15" t="s">
        <v>18</v>
      </c>
      <c r="B2760" s="30">
        <v>14</v>
      </c>
      <c r="C2760" s="30">
        <v>2871</v>
      </c>
      <c r="D2760" s="10" t="s">
        <v>1411</v>
      </c>
      <c r="E2760" s="15" t="s">
        <v>20</v>
      </c>
      <c r="F2760" s="15" t="s">
        <v>1406</v>
      </c>
      <c r="G2760" s="50">
        <v>3185</v>
      </c>
      <c r="H2760" s="50">
        <v>273</v>
      </c>
      <c r="I2760" s="58">
        <v>9.3799999999999994E-2</v>
      </c>
      <c r="J2760" s="50">
        <v>1490400</v>
      </c>
      <c r="K2760" s="50">
        <v>3195</v>
      </c>
      <c r="L2760" s="53">
        <v>2999</v>
      </c>
      <c r="M2760" s="63">
        <f t="shared" si="322"/>
        <v>5.1020408163265307E-2</v>
      </c>
      <c r="N2760" s="42" t="str">
        <f>IFERROR(VLOOKUP(C2760, マスタ!$E$2:$G$33, 3, TRUE), "")</f>
        <v>食品</v>
      </c>
      <c r="O2760" s="15" t="str">
        <f>IF(F2760 = "", "", TEXT( WORKDAY(TEXT(LEFT(F2760, FIND("(", F2760) - 1), "yyyy/mm/dd"), 1, マスタ!$A$2:$A$106), "yyyymmdd"))</f>
        <v>20171102</v>
      </c>
      <c r="P2760" s="16">
        <v>43041</v>
      </c>
      <c r="Q2760" s="56">
        <v>3190</v>
      </c>
      <c r="R2760" s="56">
        <v>3205</v>
      </c>
      <c r="S2760" s="56">
        <v>3125</v>
      </c>
      <c r="T2760" s="15" t="str">
        <f t="shared" si="323"/>
        <v>無</v>
      </c>
      <c r="U2760" s="15" t="str">
        <f t="shared" si="324"/>
        <v>有</v>
      </c>
      <c r="V2760" s="67">
        <f t="shared" si="325"/>
        <v>1.5698587127157548E-3</v>
      </c>
      <c r="W2760" s="17" t="s">
        <v>966</v>
      </c>
      <c r="X2760" s="46">
        <v>-31</v>
      </c>
      <c r="Y2760" s="71">
        <f t="shared" si="326"/>
        <v>-9.7331240188383052</v>
      </c>
      <c r="Z2760" s="72">
        <v>3190</v>
      </c>
      <c r="AA2760" s="72">
        <v>3205</v>
      </c>
      <c r="AB2760" s="72">
        <v>3190</v>
      </c>
      <c r="AC2760" s="72">
        <v>3190</v>
      </c>
      <c r="AD2760" s="72">
        <v>80000</v>
      </c>
      <c r="AE2760" s="72">
        <v>3190</v>
      </c>
      <c r="AF2760" s="72">
        <v>3190</v>
      </c>
      <c r="AG2760" s="72">
        <v>3165</v>
      </c>
      <c r="AH2760" s="72">
        <v>3175</v>
      </c>
      <c r="AI2760" s="72">
        <v>24400</v>
      </c>
      <c r="AJ2760" s="72">
        <v>3175</v>
      </c>
      <c r="AK2760" s="72">
        <v>3175</v>
      </c>
      <c r="AL2760" s="72">
        <v>3150</v>
      </c>
      <c r="AM2760" s="72">
        <v>3150</v>
      </c>
      <c r="AN2760" s="72">
        <v>25900</v>
      </c>
      <c r="AO2760" s="72">
        <v>3150</v>
      </c>
      <c r="AP2760" s="72">
        <v>3150</v>
      </c>
      <c r="AQ2760" s="72">
        <v>3130</v>
      </c>
      <c r="AR2760" s="72">
        <v>3130</v>
      </c>
      <c r="AS2760" s="72">
        <v>33000</v>
      </c>
      <c r="AT2760" s="72">
        <v>3135</v>
      </c>
      <c r="AU2760" s="72">
        <v>3150</v>
      </c>
      <c r="AV2760" s="72">
        <v>3135</v>
      </c>
      <c r="AW2760" s="72">
        <v>3150</v>
      </c>
      <c r="AX2760" s="72">
        <v>24200</v>
      </c>
      <c r="AY2760" s="72">
        <v>3150</v>
      </c>
      <c r="AZ2760" s="72">
        <v>3155</v>
      </c>
      <c r="BA2760" s="72">
        <v>3150</v>
      </c>
      <c r="BB2760" s="72">
        <v>3150</v>
      </c>
      <c r="BC2760" s="72">
        <v>6100</v>
      </c>
    </row>
    <row r="2761" spans="1:55" s="72" customFormat="1" ht="15">
      <c r="A2761" s="15" t="s">
        <v>18</v>
      </c>
      <c r="B2761" s="30">
        <v>15</v>
      </c>
      <c r="C2761" s="30">
        <v>9672</v>
      </c>
      <c r="D2761" s="10" t="s">
        <v>59</v>
      </c>
      <c r="E2761" s="15" t="s">
        <v>20</v>
      </c>
      <c r="F2761" s="15" t="s">
        <v>1406</v>
      </c>
      <c r="G2761" s="50">
        <v>3750</v>
      </c>
      <c r="H2761" s="50">
        <v>305</v>
      </c>
      <c r="I2761" s="58">
        <v>8.8499999999999995E-2</v>
      </c>
      <c r="J2761" s="50">
        <v>740600</v>
      </c>
      <c r="K2761" s="50">
        <v>3765</v>
      </c>
      <c r="L2761" s="53">
        <v>3490</v>
      </c>
      <c r="M2761" s="63">
        <f t="shared" si="322"/>
        <v>5.4545454545454543E-2</v>
      </c>
      <c r="N2761" s="42" t="str">
        <f>IFERROR(VLOOKUP(C2761, マスタ!$E$2:$G$33, 3, TRUE), "")</f>
        <v>サービス</v>
      </c>
      <c r="O2761" s="15" t="str">
        <f>IF(F2761 = "", "", TEXT( WORKDAY(TEXT(LEFT(F2761, FIND("(", F2761) - 1), "yyyy/mm/dd"), 1, マスタ!$A$2:$A$106), "yyyymmdd"))</f>
        <v>20171102</v>
      </c>
      <c r="P2761" s="16">
        <v>43041</v>
      </c>
      <c r="Q2761" s="56">
        <v>3755</v>
      </c>
      <c r="R2761" s="56">
        <v>3950</v>
      </c>
      <c r="S2761" s="56">
        <v>3755</v>
      </c>
      <c r="T2761" s="15" t="str">
        <f t="shared" si="323"/>
        <v>有</v>
      </c>
      <c r="U2761" s="15" t="str">
        <f t="shared" si="324"/>
        <v>無</v>
      </c>
      <c r="V2761" s="67">
        <f t="shared" si="325"/>
        <v>1.3333333333334085E-3</v>
      </c>
      <c r="W2761" s="17" t="s">
        <v>968</v>
      </c>
      <c r="X2761" s="46">
        <v>75</v>
      </c>
      <c r="Y2761" s="71">
        <f t="shared" si="326"/>
        <v>20</v>
      </c>
      <c r="Z2761" s="72">
        <v>3755</v>
      </c>
      <c r="AA2761" s="72">
        <v>3835</v>
      </c>
      <c r="AB2761" s="72">
        <v>3755</v>
      </c>
      <c r="AC2761" s="72">
        <v>3830</v>
      </c>
      <c r="AD2761" s="72">
        <v>35900</v>
      </c>
      <c r="AE2761" s="72">
        <v>3840</v>
      </c>
      <c r="AF2761" s="72">
        <v>3880</v>
      </c>
      <c r="AG2761" s="72">
        <v>3830</v>
      </c>
      <c r="AH2761" s="72">
        <v>3870</v>
      </c>
      <c r="AI2761" s="72">
        <v>19500</v>
      </c>
      <c r="AJ2761" s="72">
        <v>3875</v>
      </c>
      <c r="AK2761" s="72">
        <v>3875</v>
      </c>
      <c r="AL2761" s="72">
        <v>3860</v>
      </c>
      <c r="AM2761" s="72">
        <v>3860</v>
      </c>
      <c r="AN2761" s="72">
        <v>7800</v>
      </c>
      <c r="AO2761" s="72">
        <v>3855</v>
      </c>
      <c r="AP2761" s="72">
        <v>3860</v>
      </c>
      <c r="AQ2761" s="72">
        <v>3840</v>
      </c>
      <c r="AR2761" s="72">
        <v>3840</v>
      </c>
      <c r="AS2761" s="72">
        <v>8400</v>
      </c>
      <c r="AT2761" s="72">
        <v>3845</v>
      </c>
      <c r="AU2761" s="72">
        <v>3870</v>
      </c>
      <c r="AV2761" s="72">
        <v>3845</v>
      </c>
      <c r="AW2761" s="72">
        <v>3865</v>
      </c>
      <c r="AX2761" s="72">
        <v>10400</v>
      </c>
      <c r="AY2761" s="72">
        <v>3865</v>
      </c>
      <c r="AZ2761" s="72">
        <v>3870</v>
      </c>
      <c r="BA2761" s="72">
        <v>3845</v>
      </c>
      <c r="BB2761" s="72">
        <v>3870</v>
      </c>
      <c r="BC2761" s="72">
        <v>11100</v>
      </c>
    </row>
    <row r="2762" spans="1:55" s="72" customFormat="1" ht="27">
      <c r="A2762" s="15" t="s">
        <v>1421</v>
      </c>
      <c r="B2762" s="30">
        <v>16</v>
      </c>
      <c r="C2762" s="30">
        <v>4739</v>
      </c>
      <c r="D2762" s="10" t="s">
        <v>758</v>
      </c>
      <c r="E2762" s="15" t="s">
        <v>20</v>
      </c>
      <c r="F2762" s="15" t="s">
        <v>1406</v>
      </c>
      <c r="G2762" s="50">
        <v>4755</v>
      </c>
      <c r="H2762" s="50">
        <v>355</v>
      </c>
      <c r="I2762" s="58">
        <v>8.0699999999999994E-2</v>
      </c>
      <c r="J2762" s="50">
        <v>987600</v>
      </c>
      <c r="K2762" s="50">
        <v>4840</v>
      </c>
      <c r="L2762" s="53">
        <v>4620</v>
      </c>
      <c r="M2762" s="63">
        <f t="shared" si="322"/>
        <v>0.38636363636363635</v>
      </c>
      <c r="N2762" s="42" t="str">
        <f>IFERROR(VLOOKUP(C2762, マスタ!$E$2:$G$33, 3, TRUE), "")</f>
        <v>化学・医薬品</v>
      </c>
      <c r="O2762" s="15" t="str">
        <f>IF(F2762 = "", "", TEXT( WORKDAY(TEXT(LEFT(F2762, FIND("(", F2762) - 1), "yyyy/mm/dd"), 1, マスタ!$A$2:$A$106), "yyyymmdd"))</f>
        <v>20171102</v>
      </c>
      <c r="P2762" s="16">
        <v>43041</v>
      </c>
      <c r="Q2762" s="56">
        <v>4830</v>
      </c>
      <c r="R2762" s="56">
        <v>4865</v>
      </c>
      <c r="S2762" s="56">
        <v>4750</v>
      </c>
      <c r="T2762" s="15" t="str">
        <f t="shared" si="323"/>
        <v>無</v>
      </c>
      <c r="U2762" s="15" t="str">
        <f t="shared" si="324"/>
        <v>有</v>
      </c>
      <c r="V2762" s="67">
        <f t="shared" si="325"/>
        <v>1.577287066246047E-2</v>
      </c>
      <c r="W2762" s="17" t="s">
        <v>966</v>
      </c>
      <c r="X2762" s="46">
        <v>-47</v>
      </c>
      <c r="Y2762" s="71">
        <f t="shared" si="326"/>
        <v>-9.8843322818086232</v>
      </c>
      <c r="Z2762" s="72">
        <v>4830</v>
      </c>
      <c r="AA2762" s="72">
        <v>4830</v>
      </c>
      <c r="AB2762" s="72">
        <v>4805</v>
      </c>
      <c r="AC2762" s="72">
        <v>4810</v>
      </c>
      <c r="AD2762" s="72">
        <v>48400</v>
      </c>
      <c r="AE2762" s="72">
        <v>4810</v>
      </c>
      <c r="AF2762" s="72">
        <v>4840</v>
      </c>
      <c r="AG2762" s="72">
        <v>4795</v>
      </c>
      <c r="AH2762" s="72">
        <v>4825</v>
      </c>
      <c r="AI2762" s="72">
        <v>17200</v>
      </c>
      <c r="AJ2762" s="72">
        <v>4825</v>
      </c>
      <c r="AK2762" s="72">
        <v>4825</v>
      </c>
      <c r="AL2762" s="72">
        <v>4785</v>
      </c>
      <c r="AM2762" s="72">
        <v>4785</v>
      </c>
      <c r="AN2762" s="72">
        <v>12100</v>
      </c>
      <c r="AO2762" s="72">
        <v>4780</v>
      </c>
      <c r="AP2762" s="72">
        <v>4780</v>
      </c>
      <c r="AQ2762" s="72">
        <v>4750</v>
      </c>
      <c r="AR2762" s="72">
        <v>4750</v>
      </c>
      <c r="AS2762" s="72">
        <v>8100</v>
      </c>
      <c r="AT2762" s="72">
        <v>4755</v>
      </c>
      <c r="AU2762" s="72">
        <v>4780</v>
      </c>
      <c r="AV2762" s="72">
        <v>4750</v>
      </c>
      <c r="AW2762" s="72">
        <v>4780</v>
      </c>
      <c r="AX2762" s="72">
        <v>10400</v>
      </c>
      <c r="AY2762" s="72">
        <v>4780</v>
      </c>
      <c r="AZ2762" s="72">
        <v>4805</v>
      </c>
      <c r="BA2762" s="72">
        <v>4775</v>
      </c>
      <c r="BB2762" s="72">
        <v>4800</v>
      </c>
      <c r="BC2762" s="72">
        <v>11900</v>
      </c>
    </row>
    <row r="2763" spans="1:55" s="72" customFormat="1" ht="15">
      <c r="A2763" s="15" t="s">
        <v>18</v>
      </c>
      <c r="B2763" s="30">
        <v>17</v>
      </c>
      <c r="C2763" s="30">
        <v>6328</v>
      </c>
      <c r="D2763" s="10" t="s">
        <v>1133</v>
      </c>
      <c r="E2763" s="15" t="s">
        <v>20</v>
      </c>
      <c r="F2763" s="15" t="s">
        <v>1406</v>
      </c>
      <c r="G2763" s="50">
        <v>1890</v>
      </c>
      <c r="H2763" s="50">
        <v>141</v>
      </c>
      <c r="I2763" s="58">
        <v>8.0600000000000005E-2</v>
      </c>
      <c r="J2763" s="50">
        <v>64900</v>
      </c>
      <c r="K2763" s="50">
        <v>1890</v>
      </c>
      <c r="L2763" s="53">
        <v>1799</v>
      </c>
      <c r="M2763" s="63">
        <f t="shared" si="322"/>
        <v>0</v>
      </c>
      <c r="N2763" s="42" t="str">
        <f>IFERROR(VLOOKUP(C2763, マスタ!$E$2:$G$33, 3, TRUE), "")</f>
        <v>機械</v>
      </c>
      <c r="O2763" s="15" t="str">
        <f>IF(F2763 = "", "", TEXT( WORKDAY(TEXT(LEFT(F2763, FIND("(", F2763) - 1), "yyyy/mm/dd"), 1, マスタ!$A$2:$A$106), "yyyymmdd"))</f>
        <v>20171102</v>
      </c>
      <c r="P2763" s="16">
        <v>43041</v>
      </c>
      <c r="Q2763" s="56">
        <v>1900</v>
      </c>
      <c r="R2763" s="56">
        <v>1900</v>
      </c>
      <c r="S2763" s="56">
        <v>1821</v>
      </c>
      <c r="T2763" s="15" t="str">
        <f t="shared" si="323"/>
        <v>無</v>
      </c>
      <c r="U2763" s="15" t="str">
        <f t="shared" si="324"/>
        <v>有</v>
      </c>
      <c r="V2763" s="67">
        <f t="shared" si="325"/>
        <v>5.2910052910053462E-3</v>
      </c>
      <c r="W2763" s="17" t="s">
        <v>966</v>
      </c>
      <c r="X2763" s="46">
        <v>-18</v>
      </c>
      <c r="Y2763" s="71">
        <f t="shared" si="326"/>
        <v>-9.5238095238095255</v>
      </c>
      <c r="Z2763" s="72">
        <v>1900</v>
      </c>
      <c r="AA2763" s="72">
        <v>1900</v>
      </c>
      <c r="AB2763" s="72">
        <v>1892</v>
      </c>
      <c r="AC2763" s="72">
        <v>1892</v>
      </c>
      <c r="AD2763" s="72">
        <v>2900</v>
      </c>
      <c r="AE2763" s="72">
        <v>1891</v>
      </c>
      <c r="AF2763" s="72">
        <v>1891</v>
      </c>
      <c r="AG2763" s="72">
        <v>1883</v>
      </c>
      <c r="AH2763" s="72">
        <v>1883</v>
      </c>
      <c r="AI2763" s="72">
        <v>600</v>
      </c>
      <c r="AN2763" s="72">
        <v>0</v>
      </c>
      <c r="AO2763" s="72">
        <v>1866</v>
      </c>
      <c r="AP2763" s="72">
        <v>1866</v>
      </c>
      <c r="AQ2763" s="72">
        <v>1860</v>
      </c>
      <c r="AR2763" s="72">
        <v>1865</v>
      </c>
      <c r="AS2763" s="72">
        <v>1300</v>
      </c>
      <c r="AT2763" s="72">
        <v>1859</v>
      </c>
      <c r="AU2763" s="72">
        <v>1859</v>
      </c>
      <c r="AV2763" s="72">
        <v>1859</v>
      </c>
      <c r="AW2763" s="72">
        <v>1859</v>
      </c>
      <c r="AX2763" s="72">
        <v>100</v>
      </c>
      <c r="AY2763" s="72">
        <v>1856</v>
      </c>
      <c r="AZ2763" s="72">
        <v>1856</v>
      </c>
      <c r="BA2763" s="72">
        <v>1851</v>
      </c>
      <c r="BB2763" s="72">
        <v>1851</v>
      </c>
      <c r="BC2763" s="72">
        <v>300</v>
      </c>
    </row>
    <row r="2764" spans="1:55" s="72" customFormat="1" ht="15">
      <c r="A2764" s="15" t="s">
        <v>18</v>
      </c>
      <c r="B2764" s="30">
        <v>18</v>
      </c>
      <c r="C2764" s="30">
        <v>9511</v>
      </c>
      <c r="D2764" s="10" t="s">
        <v>1211</v>
      </c>
      <c r="E2764" s="15" t="s">
        <v>20</v>
      </c>
      <c r="F2764" s="15" t="s">
        <v>1406</v>
      </c>
      <c r="G2764" s="50">
        <v>2793</v>
      </c>
      <c r="H2764" s="50">
        <v>208</v>
      </c>
      <c r="I2764" s="58">
        <v>8.0500000000000002E-2</v>
      </c>
      <c r="J2764" s="50">
        <v>283200</v>
      </c>
      <c r="K2764" s="50">
        <v>2796</v>
      </c>
      <c r="L2764" s="53">
        <v>2580</v>
      </c>
      <c r="M2764" s="63">
        <f t="shared" si="322"/>
        <v>1.3888888888888888E-2</v>
      </c>
      <c r="N2764" s="42" t="str">
        <f>IFERROR(VLOOKUP(C2764, マスタ!$E$2:$G$33, 3, TRUE), "")</f>
        <v>電気ガス</v>
      </c>
      <c r="O2764" s="15" t="str">
        <f>IF(F2764 = "", "", TEXT( WORKDAY(TEXT(LEFT(F2764, FIND("(", F2764) - 1), "yyyy/mm/dd"), 1, マスタ!$A$2:$A$106), "yyyymmdd"))</f>
        <v>20171102</v>
      </c>
      <c r="P2764" s="16">
        <v>43041</v>
      </c>
      <c r="Q2764" s="56">
        <v>2751</v>
      </c>
      <c r="R2764" s="56">
        <v>2839</v>
      </c>
      <c r="S2764" s="56">
        <v>2731</v>
      </c>
      <c r="T2764" s="15" t="str">
        <f t="shared" si="323"/>
        <v>有</v>
      </c>
      <c r="U2764" s="15" t="str">
        <f t="shared" si="324"/>
        <v>無</v>
      </c>
      <c r="V2764" s="67">
        <f t="shared" si="325"/>
        <v>-1.5037593984962405E-2</v>
      </c>
      <c r="W2764" s="17" t="s">
        <v>967</v>
      </c>
      <c r="X2764" s="46">
        <v>12</v>
      </c>
      <c r="Y2764" s="71">
        <f t="shared" si="326"/>
        <v>4.2964554242749733</v>
      </c>
      <c r="Z2764" s="72">
        <v>2751</v>
      </c>
      <c r="AA2764" s="72">
        <v>2766</v>
      </c>
      <c r="AB2764" s="72">
        <v>2731</v>
      </c>
      <c r="AC2764" s="72">
        <v>2749</v>
      </c>
      <c r="AD2764" s="72">
        <v>13000</v>
      </c>
      <c r="AE2764" s="72">
        <v>2749</v>
      </c>
      <c r="AF2764" s="72">
        <v>2769</v>
      </c>
      <c r="AG2764" s="72">
        <v>2749</v>
      </c>
      <c r="AH2764" s="72">
        <v>2766</v>
      </c>
      <c r="AI2764" s="72">
        <v>2500</v>
      </c>
      <c r="AJ2764" s="72">
        <v>2762</v>
      </c>
      <c r="AK2764" s="72">
        <v>2764</v>
      </c>
      <c r="AL2764" s="72">
        <v>2740</v>
      </c>
      <c r="AM2764" s="72">
        <v>2761</v>
      </c>
      <c r="AN2764" s="72">
        <v>4400</v>
      </c>
      <c r="AO2764" s="72">
        <v>2763</v>
      </c>
      <c r="AP2764" s="72">
        <v>2764</v>
      </c>
      <c r="AQ2764" s="72">
        <v>2758</v>
      </c>
      <c r="AR2764" s="72">
        <v>2759</v>
      </c>
      <c r="AS2764" s="72">
        <v>1600</v>
      </c>
      <c r="AT2764" s="72">
        <v>2757</v>
      </c>
      <c r="AU2764" s="72">
        <v>2764</v>
      </c>
      <c r="AV2764" s="72">
        <v>2750</v>
      </c>
      <c r="AW2764" s="72">
        <v>2763</v>
      </c>
      <c r="AX2764" s="72">
        <v>2900</v>
      </c>
      <c r="AY2764" s="72">
        <v>2763</v>
      </c>
      <c r="AZ2764" s="72">
        <v>2764</v>
      </c>
      <c r="BA2764" s="72">
        <v>2754</v>
      </c>
      <c r="BB2764" s="72">
        <v>2759</v>
      </c>
      <c r="BC2764" s="72">
        <v>4300</v>
      </c>
    </row>
    <row r="2765" spans="1:55" s="72" customFormat="1" ht="15">
      <c r="A2765" s="15" t="s">
        <v>18</v>
      </c>
      <c r="B2765" s="30">
        <v>19</v>
      </c>
      <c r="C2765" s="30">
        <v>5201</v>
      </c>
      <c r="D2765" s="10" t="s">
        <v>1412</v>
      </c>
      <c r="E2765" s="15" t="s">
        <v>20</v>
      </c>
      <c r="F2765" s="15" t="s">
        <v>1406</v>
      </c>
      <c r="G2765" s="50">
        <v>4775</v>
      </c>
      <c r="H2765" s="50">
        <v>345</v>
      </c>
      <c r="I2765" s="58">
        <v>7.7899999999999997E-2</v>
      </c>
      <c r="J2765" s="50">
        <v>3070500</v>
      </c>
      <c r="K2765" s="50">
        <v>4795</v>
      </c>
      <c r="L2765" s="53">
        <v>4580</v>
      </c>
      <c r="M2765" s="63">
        <f t="shared" si="322"/>
        <v>9.3023255813953487E-2</v>
      </c>
      <c r="N2765" s="42" t="str">
        <f>IFERROR(VLOOKUP(C2765, マスタ!$E$2:$G$33, 3, TRUE), "")</f>
        <v>窯業</v>
      </c>
      <c r="O2765" s="15" t="str">
        <f>IF(F2765 = "", "", TEXT( WORKDAY(TEXT(LEFT(F2765, FIND("(", F2765) - 1), "yyyy/mm/dd"), 1, マスタ!$A$2:$A$106), "yyyymmdd"))</f>
        <v>20171102</v>
      </c>
      <c r="P2765" s="16">
        <v>43041</v>
      </c>
      <c r="Q2765" s="56">
        <v>4785</v>
      </c>
      <c r="R2765" s="56">
        <v>4815</v>
      </c>
      <c r="S2765" s="56">
        <v>4700</v>
      </c>
      <c r="T2765" s="15" t="str">
        <f t="shared" si="323"/>
        <v>無</v>
      </c>
      <c r="U2765" s="15" t="str">
        <f t="shared" si="324"/>
        <v>有</v>
      </c>
      <c r="V2765" s="67">
        <f t="shared" si="325"/>
        <v>2.0942408376962707E-3</v>
      </c>
      <c r="W2765" s="17" t="s">
        <v>966</v>
      </c>
      <c r="X2765" s="46">
        <v>-47</v>
      </c>
      <c r="Y2765" s="71">
        <f t="shared" si="326"/>
        <v>-9.842931937172775</v>
      </c>
      <c r="Z2765" s="72">
        <v>4785</v>
      </c>
      <c r="AA2765" s="72">
        <v>4795</v>
      </c>
      <c r="AB2765" s="72">
        <v>4780</v>
      </c>
      <c r="AC2765" s="72">
        <v>4780</v>
      </c>
      <c r="AD2765" s="72">
        <v>114800</v>
      </c>
      <c r="AE2765" s="72">
        <v>4785</v>
      </c>
      <c r="AF2765" s="72">
        <v>4785</v>
      </c>
      <c r="AG2765" s="72">
        <v>4775</v>
      </c>
      <c r="AH2765" s="72">
        <v>4775</v>
      </c>
      <c r="AI2765" s="72">
        <v>22000</v>
      </c>
      <c r="AJ2765" s="72">
        <v>4770</v>
      </c>
      <c r="AK2765" s="72">
        <v>4780</v>
      </c>
      <c r="AL2765" s="72">
        <v>4725</v>
      </c>
      <c r="AM2765" s="72">
        <v>4725</v>
      </c>
      <c r="AN2765" s="72">
        <v>80700</v>
      </c>
      <c r="AO2765" s="72">
        <v>4725</v>
      </c>
      <c r="AP2765" s="72">
        <v>4730</v>
      </c>
      <c r="AQ2765" s="72">
        <v>4700</v>
      </c>
      <c r="AR2765" s="72">
        <v>4715</v>
      </c>
      <c r="AS2765" s="72">
        <v>29900</v>
      </c>
      <c r="AT2765" s="72">
        <v>4710</v>
      </c>
      <c r="AU2765" s="72">
        <v>4740</v>
      </c>
      <c r="AV2765" s="72">
        <v>4710</v>
      </c>
      <c r="AW2765" s="72">
        <v>4735</v>
      </c>
      <c r="AX2765" s="72">
        <v>15600</v>
      </c>
      <c r="AY2765" s="72">
        <v>4730</v>
      </c>
      <c r="AZ2765" s="72">
        <v>4745</v>
      </c>
      <c r="BA2765" s="72">
        <v>4730</v>
      </c>
      <c r="BB2765" s="72">
        <v>4745</v>
      </c>
      <c r="BC2765" s="72">
        <v>16200</v>
      </c>
    </row>
    <row r="2766" spans="1:55" s="72" customFormat="1" ht="15">
      <c r="A2766" s="15" t="s">
        <v>18</v>
      </c>
      <c r="B2766" s="30">
        <v>21</v>
      </c>
      <c r="C2766" s="30">
        <v>7148</v>
      </c>
      <c r="D2766" s="10" t="s">
        <v>52</v>
      </c>
      <c r="E2766" s="15" t="s">
        <v>20</v>
      </c>
      <c r="F2766" s="15" t="s">
        <v>1406</v>
      </c>
      <c r="G2766" s="50">
        <v>1408</v>
      </c>
      <c r="H2766" s="50">
        <v>98</v>
      </c>
      <c r="I2766" s="58">
        <v>7.4800000000000005E-2</v>
      </c>
      <c r="J2766" s="50">
        <v>3081900</v>
      </c>
      <c r="K2766" s="50">
        <v>1409</v>
      </c>
      <c r="L2766" s="53">
        <v>1329</v>
      </c>
      <c r="M2766" s="63">
        <f t="shared" si="322"/>
        <v>1.2500000000000001E-2</v>
      </c>
      <c r="N2766" s="42" t="str">
        <f>IFERROR(VLOOKUP(C2766, マスタ!$E$2:$G$33, 3, TRUE), "")</f>
        <v>輸送用機械</v>
      </c>
      <c r="O2766" s="15" t="str">
        <f>IF(F2766 = "", "", TEXT( WORKDAY(TEXT(LEFT(F2766, FIND("(", F2766) - 1), "yyyy/mm/dd"), 1, マスタ!$A$2:$A$106), "yyyymmdd"))</f>
        <v>20171102</v>
      </c>
      <c r="P2766" s="16">
        <v>43041</v>
      </c>
      <c r="Q2766" s="56">
        <v>1408</v>
      </c>
      <c r="R2766" s="56">
        <v>1408</v>
      </c>
      <c r="S2766" s="56">
        <v>1355</v>
      </c>
      <c r="T2766" s="15" t="str">
        <f t="shared" si="323"/>
        <v>無</v>
      </c>
      <c r="U2766" s="15" t="str">
        <f t="shared" si="324"/>
        <v>有</v>
      </c>
      <c r="V2766" s="67">
        <f t="shared" si="325"/>
        <v>0</v>
      </c>
      <c r="W2766" s="17" t="s">
        <v>966</v>
      </c>
      <c r="X2766" s="46">
        <v>-14</v>
      </c>
      <c r="Y2766" s="71">
        <f t="shared" si="326"/>
        <v>-9.9431818181818183</v>
      </c>
      <c r="Z2766" s="72">
        <v>1408</v>
      </c>
      <c r="AA2766" s="72">
        <v>1408</v>
      </c>
      <c r="AB2766" s="72">
        <v>1363</v>
      </c>
      <c r="AC2766" s="72">
        <v>1383</v>
      </c>
      <c r="AD2766" s="72">
        <v>247700</v>
      </c>
      <c r="AE2766" s="72">
        <v>1384</v>
      </c>
      <c r="AF2766" s="72">
        <v>1384</v>
      </c>
      <c r="AG2766" s="72">
        <v>1355</v>
      </c>
      <c r="AH2766" s="72">
        <v>1355</v>
      </c>
      <c r="AI2766" s="72">
        <v>78200</v>
      </c>
      <c r="AJ2766" s="72">
        <v>1356</v>
      </c>
      <c r="AK2766" s="72">
        <v>1376</v>
      </c>
      <c r="AL2766" s="72">
        <v>1356</v>
      </c>
      <c r="AM2766" s="72">
        <v>1375</v>
      </c>
      <c r="AN2766" s="72">
        <v>81400</v>
      </c>
      <c r="AO2766" s="72">
        <v>1375</v>
      </c>
      <c r="AP2766" s="72">
        <v>1398</v>
      </c>
      <c r="AQ2766" s="72">
        <v>1375</v>
      </c>
      <c r="AR2766" s="72">
        <v>1391</v>
      </c>
      <c r="AS2766" s="72">
        <v>57700</v>
      </c>
      <c r="AT2766" s="72">
        <v>1390</v>
      </c>
      <c r="AU2766" s="72">
        <v>1394</v>
      </c>
      <c r="AV2766" s="72">
        <v>1386</v>
      </c>
      <c r="AW2766" s="72">
        <v>1394</v>
      </c>
      <c r="AX2766" s="72">
        <v>43500</v>
      </c>
      <c r="AY2766" s="72">
        <v>1394</v>
      </c>
      <c r="AZ2766" s="72">
        <v>1399</v>
      </c>
      <c r="BA2766" s="72">
        <v>1394</v>
      </c>
      <c r="BB2766" s="72">
        <v>1398</v>
      </c>
      <c r="BC2766" s="72">
        <v>31200</v>
      </c>
    </row>
    <row r="2767" spans="1:55" s="72" customFormat="1" ht="15">
      <c r="A2767" s="15" t="s">
        <v>18</v>
      </c>
      <c r="B2767" s="30">
        <v>22</v>
      </c>
      <c r="C2767" s="30">
        <v>7475</v>
      </c>
      <c r="D2767" s="10" t="s">
        <v>662</v>
      </c>
      <c r="E2767" s="15" t="s">
        <v>20</v>
      </c>
      <c r="F2767" s="15" t="s">
        <v>1406</v>
      </c>
      <c r="G2767" s="50">
        <v>4540</v>
      </c>
      <c r="H2767" s="50">
        <v>315</v>
      </c>
      <c r="I2767" s="58">
        <v>7.46E-2</v>
      </c>
      <c r="J2767" s="50">
        <v>72200</v>
      </c>
      <c r="K2767" s="50">
        <v>4570</v>
      </c>
      <c r="L2767" s="53">
        <v>4280</v>
      </c>
      <c r="M2767" s="63">
        <f t="shared" si="322"/>
        <v>0.10344827586206896</v>
      </c>
      <c r="N2767" s="42" t="str">
        <f>IFERROR(VLOOKUP(C2767, マスタ!$E$2:$G$33, 3, TRUE), "")</f>
        <v>輸送用機械</v>
      </c>
      <c r="O2767" s="15" t="str">
        <f>IF(F2767 = "", "", TEXT( WORKDAY(TEXT(LEFT(F2767, FIND("(", F2767) - 1), "yyyy/mm/dd"), 1, マスタ!$A$2:$A$106), "yyyymmdd"))</f>
        <v>20171102</v>
      </c>
      <c r="P2767" s="16">
        <v>43041</v>
      </c>
      <c r="Q2767" s="56">
        <v>4575</v>
      </c>
      <c r="R2767" s="56">
        <v>4680</v>
      </c>
      <c r="S2767" s="56">
        <v>4550</v>
      </c>
      <c r="T2767" s="15" t="str">
        <f t="shared" si="323"/>
        <v>有</v>
      </c>
      <c r="U2767" s="15" t="str">
        <f t="shared" si="324"/>
        <v>無</v>
      </c>
      <c r="V2767" s="67">
        <f t="shared" si="325"/>
        <v>7.7092511013214793E-3</v>
      </c>
      <c r="W2767" s="17" t="s">
        <v>967</v>
      </c>
      <c r="X2767" s="46">
        <v>10</v>
      </c>
      <c r="Y2767" s="71">
        <f t="shared" si="326"/>
        <v>2.2026431718061676</v>
      </c>
      <c r="Z2767" s="72">
        <v>4575</v>
      </c>
      <c r="AA2767" s="72">
        <v>4590</v>
      </c>
      <c r="AB2767" s="72">
        <v>4565</v>
      </c>
      <c r="AC2767" s="72">
        <v>4565</v>
      </c>
      <c r="AD2767" s="72">
        <v>2100</v>
      </c>
      <c r="AE2767" s="72">
        <v>4555</v>
      </c>
      <c r="AF2767" s="72">
        <v>4560</v>
      </c>
      <c r="AG2767" s="72">
        <v>4550</v>
      </c>
      <c r="AH2767" s="72">
        <v>4560</v>
      </c>
      <c r="AI2767" s="72">
        <v>800</v>
      </c>
      <c r="AN2767" s="72">
        <v>0</v>
      </c>
      <c r="AO2767" s="72">
        <v>4550</v>
      </c>
      <c r="AP2767" s="72">
        <v>4585</v>
      </c>
      <c r="AQ2767" s="72">
        <v>4550</v>
      </c>
      <c r="AR2767" s="72">
        <v>4585</v>
      </c>
      <c r="AS2767" s="72">
        <v>1200</v>
      </c>
      <c r="AT2767" s="72">
        <v>4585</v>
      </c>
      <c r="AU2767" s="72">
        <v>4585</v>
      </c>
      <c r="AV2767" s="72">
        <v>4585</v>
      </c>
      <c r="AW2767" s="72">
        <v>4585</v>
      </c>
      <c r="AX2767" s="72">
        <v>200</v>
      </c>
      <c r="AY2767" s="72">
        <v>4575</v>
      </c>
      <c r="AZ2767" s="72">
        <v>4585</v>
      </c>
      <c r="BA2767" s="72">
        <v>4575</v>
      </c>
      <c r="BB2767" s="72">
        <v>4580</v>
      </c>
      <c r="BC2767" s="72">
        <v>400</v>
      </c>
    </row>
    <row r="2768" spans="1:55" s="72" customFormat="1" ht="27">
      <c r="A2768" s="15" t="s">
        <v>18</v>
      </c>
      <c r="B2768" s="30">
        <v>23</v>
      </c>
      <c r="C2768" s="30">
        <v>7459</v>
      </c>
      <c r="D2768" s="10" t="s">
        <v>1413</v>
      </c>
      <c r="E2768" s="15" t="s">
        <v>20</v>
      </c>
      <c r="F2768" s="15" t="s">
        <v>1406</v>
      </c>
      <c r="G2768" s="50">
        <v>2248</v>
      </c>
      <c r="H2768" s="50">
        <v>150</v>
      </c>
      <c r="I2768" s="58">
        <v>7.1499999999999994E-2</v>
      </c>
      <c r="J2768" s="50">
        <v>1472100</v>
      </c>
      <c r="K2768" s="50">
        <v>2249</v>
      </c>
      <c r="L2768" s="53">
        <v>2100</v>
      </c>
      <c r="M2768" s="63">
        <f t="shared" si="322"/>
        <v>6.7114093959731542E-3</v>
      </c>
      <c r="N2768" s="42" t="str">
        <f>IFERROR(VLOOKUP(C2768, マスタ!$E$2:$G$33, 3, TRUE), "")</f>
        <v>輸送用機械</v>
      </c>
      <c r="O2768" s="15" t="str">
        <f>IF(F2768 = "", "", TEXT( WORKDAY(TEXT(LEFT(F2768, FIND("(", F2768) - 1), "yyyy/mm/dd"), 1, マスタ!$A$2:$A$106), "yyyymmdd"))</f>
        <v>20171102</v>
      </c>
      <c r="P2768" s="16">
        <v>43041</v>
      </c>
      <c r="Q2768" s="56">
        <v>2240</v>
      </c>
      <c r="R2768" s="56">
        <v>2273</v>
      </c>
      <c r="S2768" s="56">
        <v>2234</v>
      </c>
      <c r="T2768" s="15" t="str">
        <f t="shared" si="323"/>
        <v>有</v>
      </c>
      <c r="U2768" s="15" t="str">
        <f t="shared" si="324"/>
        <v>無</v>
      </c>
      <c r="V2768" s="67">
        <f t="shared" si="325"/>
        <v>-3.558718861209953E-3</v>
      </c>
      <c r="W2768" s="17" t="s">
        <v>967</v>
      </c>
      <c r="X2768" s="46">
        <v>0</v>
      </c>
      <c r="Y2768" s="71">
        <f t="shared" si="326"/>
        <v>0</v>
      </c>
      <c r="Z2768" s="72">
        <v>2240</v>
      </c>
      <c r="AA2768" s="72">
        <v>2249</v>
      </c>
      <c r="AB2768" s="72">
        <v>2234</v>
      </c>
      <c r="AC2768" s="72">
        <v>2247</v>
      </c>
      <c r="AD2768" s="72">
        <v>44300</v>
      </c>
      <c r="AE2768" s="72">
        <v>2244</v>
      </c>
      <c r="AF2768" s="72">
        <v>2245</v>
      </c>
      <c r="AG2768" s="72">
        <v>2240</v>
      </c>
      <c r="AH2768" s="72">
        <v>2242</v>
      </c>
      <c r="AI2768" s="72">
        <v>13400</v>
      </c>
      <c r="AJ2768" s="72">
        <v>2241</v>
      </c>
      <c r="AK2768" s="72">
        <v>2242</v>
      </c>
      <c r="AL2768" s="72">
        <v>2236</v>
      </c>
      <c r="AM2768" s="72">
        <v>2237</v>
      </c>
      <c r="AN2768" s="72">
        <v>13600</v>
      </c>
      <c r="AO2768" s="72">
        <v>2236</v>
      </c>
      <c r="AP2768" s="72">
        <v>2239</v>
      </c>
      <c r="AQ2768" s="72">
        <v>2236</v>
      </c>
      <c r="AR2768" s="72">
        <v>2236</v>
      </c>
      <c r="AS2768" s="72">
        <v>10200</v>
      </c>
      <c r="AT2768" s="72">
        <v>2237</v>
      </c>
      <c r="AU2768" s="72">
        <v>2241</v>
      </c>
      <c r="AV2768" s="72">
        <v>2237</v>
      </c>
      <c r="AW2768" s="72">
        <v>2240</v>
      </c>
      <c r="AX2768" s="72">
        <v>10700</v>
      </c>
      <c r="AY2768" s="72">
        <v>2240</v>
      </c>
      <c r="AZ2768" s="72">
        <v>2242</v>
      </c>
      <c r="BA2768" s="72">
        <v>2238</v>
      </c>
      <c r="BB2768" s="72">
        <v>2241</v>
      </c>
      <c r="BC2768" s="72">
        <v>11700</v>
      </c>
    </row>
    <row r="2769" spans="1:55" s="72" customFormat="1" ht="15">
      <c r="A2769" s="15" t="s">
        <v>18</v>
      </c>
      <c r="B2769" s="30">
        <v>24</v>
      </c>
      <c r="C2769" s="30">
        <v>4182</v>
      </c>
      <c r="D2769" s="10" t="s">
        <v>1325</v>
      </c>
      <c r="E2769" s="15" t="s">
        <v>20</v>
      </c>
      <c r="F2769" s="15" t="s">
        <v>1406</v>
      </c>
      <c r="G2769" s="50">
        <v>2956</v>
      </c>
      <c r="H2769" s="50">
        <v>197</v>
      </c>
      <c r="I2769" s="58">
        <v>7.1400000000000005E-2</v>
      </c>
      <c r="J2769" s="50">
        <v>2120200</v>
      </c>
      <c r="K2769" s="50">
        <v>3045</v>
      </c>
      <c r="L2769" s="53">
        <v>2790</v>
      </c>
      <c r="M2769" s="63">
        <f t="shared" si="322"/>
        <v>0.34901960784313724</v>
      </c>
      <c r="N2769" s="42" t="str">
        <f>IFERROR(VLOOKUP(C2769, マスタ!$E$2:$G$33, 3, TRUE), "")</f>
        <v>化学・医薬品</v>
      </c>
      <c r="O2769" s="15" t="str">
        <f>IF(F2769 = "", "", TEXT( WORKDAY(TEXT(LEFT(F2769, FIND("(", F2769) - 1), "yyyy/mm/dd"), 1, マスタ!$A$2:$A$106), "yyyymmdd"))</f>
        <v>20171102</v>
      </c>
      <c r="P2769" s="16">
        <v>43041</v>
      </c>
      <c r="Q2769" s="56">
        <v>3010</v>
      </c>
      <c r="R2769" s="56">
        <v>3075</v>
      </c>
      <c r="S2769" s="56">
        <v>2997</v>
      </c>
      <c r="T2769" s="15" t="str">
        <f t="shared" si="323"/>
        <v>有</v>
      </c>
      <c r="U2769" s="15" t="str">
        <f t="shared" si="324"/>
        <v>無</v>
      </c>
      <c r="V2769" s="67">
        <f t="shared" si="325"/>
        <v>1.82679296346413E-2</v>
      </c>
      <c r="W2769" s="17" t="s">
        <v>967</v>
      </c>
      <c r="X2769" s="46">
        <v>50</v>
      </c>
      <c r="Y2769" s="71">
        <f t="shared" si="326"/>
        <v>16.914749661705006</v>
      </c>
      <c r="Z2769" s="72">
        <v>3010</v>
      </c>
      <c r="AA2769" s="72">
        <v>3035</v>
      </c>
      <c r="AB2769" s="72">
        <v>3005</v>
      </c>
      <c r="AC2769" s="72">
        <v>3020</v>
      </c>
      <c r="AD2769" s="72">
        <v>135200</v>
      </c>
      <c r="AE2769" s="72">
        <v>3030</v>
      </c>
      <c r="AF2769" s="72">
        <v>3040</v>
      </c>
      <c r="AG2769" s="72">
        <v>3025</v>
      </c>
      <c r="AH2769" s="72">
        <v>3035</v>
      </c>
      <c r="AI2769" s="72">
        <v>31800</v>
      </c>
      <c r="AJ2769" s="72">
        <v>3035</v>
      </c>
      <c r="AK2769" s="72">
        <v>3035</v>
      </c>
      <c r="AL2769" s="72">
        <v>3020</v>
      </c>
      <c r="AM2769" s="72">
        <v>3025</v>
      </c>
      <c r="AN2769" s="72">
        <v>27800</v>
      </c>
      <c r="AO2769" s="72">
        <v>3030</v>
      </c>
      <c r="AP2769" s="72">
        <v>3040</v>
      </c>
      <c r="AQ2769" s="72">
        <v>3025</v>
      </c>
      <c r="AR2769" s="72">
        <v>3035</v>
      </c>
      <c r="AS2769" s="72">
        <v>18700</v>
      </c>
      <c r="AT2769" s="72">
        <v>3035</v>
      </c>
      <c r="AU2769" s="72">
        <v>3060</v>
      </c>
      <c r="AV2769" s="72">
        <v>3025</v>
      </c>
      <c r="AW2769" s="72">
        <v>3060</v>
      </c>
      <c r="AX2769" s="72">
        <v>41700</v>
      </c>
      <c r="AY2769" s="72">
        <v>3055</v>
      </c>
      <c r="AZ2769" s="72">
        <v>3075</v>
      </c>
      <c r="BA2769" s="72">
        <v>3055</v>
      </c>
      <c r="BB2769" s="72">
        <v>3060</v>
      </c>
      <c r="BC2769" s="72">
        <v>23400</v>
      </c>
    </row>
    <row r="2770" spans="1:55" s="72" customFormat="1" ht="15">
      <c r="A2770" s="15" t="s">
        <v>18</v>
      </c>
      <c r="B2770" s="30">
        <v>25</v>
      </c>
      <c r="C2770" s="30">
        <v>6516</v>
      </c>
      <c r="D2770" s="10" t="s">
        <v>293</v>
      </c>
      <c r="E2770" s="15" t="s">
        <v>20</v>
      </c>
      <c r="F2770" s="15" t="s">
        <v>1406</v>
      </c>
      <c r="G2770" s="50">
        <v>8030</v>
      </c>
      <c r="H2770" s="50">
        <v>530</v>
      </c>
      <c r="I2770" s="58">
        <v>7.0699999999999999E-2</v>
      </c>
      <c r="J2770" s="50">
        <v>165600</v>
      </c>
      <c r="K2770" s="50">
        <v>8040</v>
      </c>
      <c r="L2770" s="53">
        <v>7450</v>
      </c>
      <c r="M2770" s="63">
        <f t="shared" si="322"/>
        <v>1.6949152542372881E-2</v>
      </c>
      <c r="N2770" s="42" t="str">
        <f>IFERROR(VLOOKUP(C2770, マスタ!$E$2:$G$33, 3, TRUE), "")</f>
        <v>電気</v>
      </c>
      <c r="O2770" s="15" t="str">
        <f>IF(F2770 = "", "", TEXT( WORKDAY(TEXT(LEFT(F2770, FIND("(", F2770) - 1), "yyyy/mm/dd"), 1, マスタ!$A$2:$A$106), "yyyymmdd"))</f>
        <v>20171102</v>
      </c>
      <c r="P2770" s="16">
        <v>43041</v>
      </c>
      <c r="Q2770" s="56">
        <v>8020</v>
      </c>
      <c r="R2770" s="56">
        <v>8090</v>
      </c>
      <c r="S2770" s="56">
        <v>7750</v>
      </c>
      <c r="T2770" s="15" t="str">
        <f t="shared" si="323"/>
        <v>無</v>
      </c>
      <c r="U2770" s="15" t="str">
        <f t="shared" si="324"/>
        <v>有</v>
      </c>
      <c r="V2770" s="67">
        <f t="shared" si="325"/>
        <v>-1.2453300124533051E-3</v>
      </c>
      <c r="W2770" s="17" t="s">
        <v>967</v>
      </c>
      <c r="X2770" s="46">
        <v>10</v>
      </c>
      <c r="Y2770" s="71">
        <f t="shared" si="326"/>
        <v>1.2453300124533002</v>
      </c>
      <c r="Z2770" s="72">
        <v>8020</v>
      </c>
      <c r="AA2770" s="72">
        <v>8090</v>
      </c>
      <c r="AB2770" s="72">
        <v>8020</v>
      </c>
      <c r="AC2770" s="72">
        <v>8070</v>
      </c>
      <c r="AD2770" s="72">
        <v>20100</v>
      </c>
      <c r="AE2770" s="72">
        <v>8080</v>
      </c>
      <c r="AF2770" s="72">
        <v>8080</v>
      </c>
      <c r="AG2770" s="72">
        <v>8010</v>
      </c>
      <c r="AH2770" s="72">
        <v>8020</v>
      </c>
      <c r="AI2770" s="72">
        <v>6100</v>
      </c>
      <c r="AJ2770" s="72">
        <v>8010</v>
      </c>
      <c r="AK2770" s="72">
        <v>8030</v>
      </c>
      <c r="AL2770" s="72">
        <v>7990</v>
      </c>
      <c r="AM2770" s="72">
        <v>8030</v>
      </c>
      <c r="AN2770" s="72">
        <v>3600</v>
      </c>
      <c r="AO2770" s="72">
        <v>8020</v>
      </c>
      <c r="AP2770" s="72">
        <v>8040</v>
      </c>
      <c r="AQ2770" s="72">
        <v>8000</v>
      </c>
      <c r="AR2770" s="72">
        <v>8010</v>
      </c>
      <c r="AS2770" s="72">
        <v>2500</v>
      </c>
      <c r="AT2770" s="72">
        <v>8020</v>
      </c>
      <c r="AU2770" s="72">
        <v>8030</v>
      </c>
      <c r="AV2770" s="72">
        <v>7980</v>
      </c>
      <c r="AW2770" s="72">
        <v>8030</v>
      </c>
      <c r="AX2770" s="72">
        <v>2600</v>
      </c>
      <c r="AY2770" s="72">
        <v>8030</v>
      </c>
      <c r="AZ2770" s="72">
        <v>8030</v>
      </c>
      <c r="BA2770" s="72">
        <v>7970</v>
      </c>
      <c r="BB2770" s="72">
        <v>7990</v>
      </c>
      <c r="BC2770" s="72">
        <v>1800</v>
      </c>
    </row>
    <row r="2771" spans="1:55" s="72" customFormat="1" ht="15">
      <c r="A2771" s="15" t="s">
        <v>18</v>
      </c>
      <c r="B2771" s="30">
        <v>26</v>
      </c>
      <c r="C2771" s="30">
        <v>6728</v>
      </c>
      <c r="D2771" s="10" t="s">
        <v>595</v>
      </c>
      <c r="E2771" s="15" t="s">
        <v>20</v>
      </c>
      <c r="F2771" s="15" t="s">
        <v>1406</v>
      </c>
      <c r="G2771" s="50">
        <v>8540</v>
      </c>
      <c r="H2771" s="50">
        <v>550</v>
      </c>
      <c r="I2771" s="58">
        <v>6.88E-2</v>
      </c>
      <c r="J2771" s="50">
        <v>1012600</v>
      </c>
      <c r="K2771" s="50">
        <v>8570</v>
      </c>
      <c r="L2771" s="53">
        <v>8100</v>
      </c>
      <c r="M2771" s="63">
        <f t="shared" si="322"/>
        <v>6.3829787234042548E-2</v>
      </c>
      <c r="N2771" s="42" t="str">
        <f>IFERROR(VLOOKUP(C2771, マスタ!$E$2:$G$33, 3, TRUE), "")</f>
        <v>電気</v>
      </c>
      <c r="O2771" s="15" t="str">
        <f>IF(F2771 = "", "", TEXT( WORKDAY(TEXT(LEFT(F2771, FIND("(", F2771) - 1), "yyyy/mm/dd"), 1, マスタ!$A$2:$A$106), "yyyymmdd"))</f>
        <v>20171102</v>
      </c>
      <c r="P2771" s="16">
        <v>43041</v>
      </c>
      <c r="Q2771" s="56">
        <v>8480</v>
      </c>
      <c r="R2771" s="56">
        <v>8530</v>
      </c>
      <c r="S2771" s="56">
        <v>8410</v>
      </c>
      <c r="T2771" s="15" t="str">
        <f t="shared" si="323"/>
        <v>無</v>
      </c>
      <c r="U2771" s="15" t="str">
        <f t="shared" si="324"/>
        <v>無</v>
      </c>
      <c r="V2771" s="67">
        <f t="shared" si="325"/>
        <v>-7.0257611241217877E-3</v>
      </c>
      <c r="W2771" s="17" t="s">
        <v>969</v>
      </c>
      <c r="X2771" s="46">
        <v>-20</v>
      </c>
      <c r="Y2771" s="71">
        <f t="shared" si="326"/>
        <v>-2.3419203747072599</v>
      </c>
      <c r="Z2771" s="72">
        <v>8480</v>
      </c>
      <c r="AA2771" s="72">
        <v>8530</v>
      </c>
      <c r="AB2771" s="72">
        <v>8420</v>
      </c>
      <c r="AC2771" s="72">
        <v>8520</v>
      </c>
      <c r="AD2771" s="72">
        <v>59500</v>
      </c>
      <c r="AE2771" s="72">
        <v>8500</v>
      </c>
      <c r="AF2771" s="72">
        <v>8500</v>
      </c>
      <c r="AG2771" s="72">
        <v>8450</v>
      </c>
      <c r="AH2771" s="72">
        <v>8480</v>
      </c>
      <c r="AI2771" s="72">
        <v>20000</v>
      </c>
      <c r="AJ2771" s="72">
        <v>8480</v>
      </c>
      <c r="AK2771" s="72">
        <v>8490</v>
      </c>
      <c r="AL2771" s="72">
        <v>8440</v>
      </c>
      <c r="AM2771" s="72">
        <v>8470</v>
      </c>
      <c r="AN2771" s="72">
        <v>11000</v>
      </c>
      <c r="AO2771" s="72">
        <v>8460</v>
      </c>
      <c r="AP2771" s="72">
        <v>8480</v>
      </c>
      <c r="AQ2771" s="72">
        <v>8430</v>
      </c>
      <c r="AR2771" s="72">
        <v>8440</v>
      </c>
      <c r="AS2771" s="72">
        <v>16300</v>
      </c>
      <c r="AT2771" s="72">
        <v>8430</v>
      </c>
      <c r="AU2771" s="72">
        <v>8470</v>
      </c>
      <c r="AV2771" s="72">
        <v>8430</v>
      </c>
      <c r="AW2771" s="72">
        <v>8460</v>
      </c>
      <c r="AX2771" s="72">
        <v>7800</v>
      </c>
      <c r="AY2771" s="72">
        <v>8460</v>
      </c>
      <c r="AZ2771" s="72">
        <v>8480</v>
      </c>
      <c r="BA2771" s="72">
        <v>8460</v>
      </c>
      <c r="BB2771" s="72">
        <v>8480</v>
      </c>
      <c r="BC2771" s="72">
        <v>5100</v>
      </c>
    </row>
    <row r="2772" spans="1:55" s="72" customFormat="1" ht="15">
      <c r="A2772" s="15" t="s">
        <v>18</v>
      </c>
      <c r="B2772" s="30">
        <v>27</v>
      </c>
      <c r="C2772" s="30">
        <v>3034</v>
      </c>
      <c r="D2772" s="10" t="s">
        <v>425</v>
      </c>
      <c r="E2772" s="15" t="s">
        <v>20</v>
      </c>
      <c r="F2772" s="15" t="s">
        <v>1406</v>
      </c>
      <c r="G2772" s="50">
        <v>2226</v>
      </c>
      <c r="H2772" s="50">
        <v>143</v>
      </c>
      <c r="I2772" s="58">
        <v>6.8699999999999997E-2</v>
      </c>
      <c r="J2772" s="50">
        <v>657200</v>
      </c>
      <c r="K2772" s="50">
        <v>2249</v>
      </c>
      <c r="L2772" s="53">
        <v>2116</v>
      </c>
      <c r="M2772" s="63">
        <f t="shared" si="322"/>
        <v>0.17293233082706766</v>
      </c>
      <c r="N2772" s="42" t="str">
        <f>IFERROR(VLOOKUP(C2772, マスタ!$E$2:$G$33, 3, TRUE), "")</f>
        <v>繊維製品</v>
      </c>
      <c r="O2772" s="15" t="str">
        <f>IF(F2772 = "", "", TEXT( WORKDAY(TEXT(LEFT(F2772, FIND("(", F2772) - 1), "yyyy/mm/dd"), 1, マスタ!$A$2:$A$106), "yyyymmdd"))</f>
        <v>20171102</v>
      </c>
      <c r="P2772" s="16">
        <v>43041</v>
      </c>
      <c r="Q2772" s="56">
        <v>2223</v>
      </c>
      <c r="R2772" s="56">
        <v>2262</v>
      </c>
      <c r="S2772" s="56">
        <v>2211</v>
      </c>
      <c r="T2772" s="15" t="str">
        <f t="shared" si="323"/>
        <v>有</v>
      </c>
      <c r="U2772" s="15" t="str">
        <f t="shared" si="324"/>
        <v>無</v>
      </c>
      <c r="V2772" s="67">
        <f t="shared" si="325"/>
        <v>-1.3477088948786742E-3</v>
      </c>
      <c r="W2772" s="17" t="s">
        <v>969</v>
      </c>
      <c r="X2772" s="46">
        <v>-1</v>
      </c>
      <c r="Y2772" s="71">
        <f t="shared" si="326"/>
        <v>-0.44923629829290207</v>
      </c>
      <c r="Z2772" s="72">
        <v>2223</v>
      </c>
      <c r="AA2772" s="72">
        <v>2243</v>
      </c>
      <c r="AB2772" s="72">
        <v>2213</v>
      </c>
      <c r="AC2772" s="72">
        <v>2226</v>
      </c>
      <c r="AD2772" s="72">
        <v>36800</v>
      </c>
      <c r="AE2772" s="72">
        <v>2223</v>
      </c>
      <c r="AF2772" s="72">
        <v>2226</v>
      </c>
      <c r="AG2772" s="72">
        <v>2216</v>
      </c>
      <c r="AH2772" s="72">
        <v>2225</v>
      </c>
      <c r="AI2772" s="72">
        <v>6900</v>
      </c>
      <c r="AJ2772" s="72">
        <v>2224</v>
      </c>
      <c r="AK2772" s="72">
        <v>2226</v>
      </c>
      <c r="AL2772" s="72">
        <v>2219</v>
      </c>
      <c r="AM2772" s="72">
        <v>2219</v>
      </c>
      <c r="AN2772" s="72">
        <v>3500</v>
      </c>
      <c r="AO2772" s="72">
        <v>2219</v>
      </c>
      <c r="AP2772" s="72">
        <v>2227</v>
      </c>
      <c r="AQ2772" s="72">
        <v>2211</v>
      </c>
      <c r="AR2772" s="72">
        <v>2223</v>
      </c>
      <c r="AS2772" s="72">
        <v>6100</v>
      </c>
      <c r="AT2772" s="72">
        <v>2223</v>
      </c>
      <c r="AU2772" s="72">
        <v>2224</v>
      </c>
      <c r="AV2772" s="72">
        <v>2221</v>
      </c>
      <c r="AW2772" s="72">
        <v>2222</v>
      </c>
      <c r="AX2772" s="72">
        <v>4600</v>
      </c>
      <c r="AY2772" s="72">
        <v>2222</v>
      </c>
      <c r="AZ2772" s="72">
        <v>2223</v>
      </c>
      <c r="BA2772" s="72">
        <v>2211</v>
      </c>
      <c r="BB2772" s="72">
        <v>2222</v>
      </c>
      <c r="BC2772" s="72">
        <v>6200</v>
      </c>
    </row>
    <row r="2773" spans="1:55" s="72" customFormat="1" ht="27">
      <c r="A2773" s="15" t="s">
        <v>18</v>
      </c>
      <c r="B2773" s="30">
        <v>28</v>
      </c>
      <c r="C2773" s="30">
        <v>9766</v>
      </c>
      <c r="D2773" s="10" t="s">
        <v>922</v>
      </c>
      <c r="E2773" s="15" t="s">
        <v>20</v>
      </c>
      <c r="F2773" s="15" t="s">
        <v>1406</v>
      </c>
      <c r="G2773" s="50">
        <v>5870</v>
      </c>
      <c r="H2773" s="50">
        <v>370</v>
      </c>
      <c r="I2773" s="58">
        <v>6.7299999999999999E-2</v>
      </c>
      <c r="J2773" s="50">
        <v>1787400</v>
      </c>
      <c r="K2773" s="50">
        <v>5900</v>
      </c>
      <c r="L2773" s="53">
        <v>5590</v>
      </c>
      <c r="M2773" s="63">
        <f t="shared" si="322"/>
        <v>9.6774193548387094E-2</v>
      </c>
      <c r="N2773" s="42" t="str">
        <f>IFERROR(VLOOKUP(C2773, マスタ!$E$2:$G$33, 3, TRUE), "")</f>
        <v>サービス</v>
      </c>
      <c r="O2773" s="15" t="str">
        <f>IF(F2773 = "", "", TEXT( WORKDAY(TEXT(LEFT(F2773, FIND("(", F2773) - 1), "yyyy/mm/dd"), 1, マスタ!$A$2:$A$106), "yyyymmdd"))</f>
        <v>20171102</v>
      </c>
      <c r="P2773" s="16">
        <v>43041</v>
      </c>
      <c r="Q2773" s="56">
        <v>5960</v>
      </c>
      <c r="R2773" s="56">
        <v>6020</v>
      </c>
      <c r="S2773" s="56">
        <v>5850</v>
      </c>
      <c r="T2773" s="15" t="str">
        <f t="shared" si="323"/>
        <v>有</v>
      </c>
      <c r="U2773" s="15" t="str">
        <f t="shared" si="324"/>
        <v>有</v>
      </c>
      <c r="V2773" s="67">
        <f t="shared" si="325"/>
        <v>1.5332197614991383E-2</v>
      </c>
      <c r="W2773" s="17" t="s">
        <v>966</v>
      </c>
      <c r="X2773" s="46">
        <v>-58</v>
      </c>
      <c r="Y2773" s="71">
        <f t="shared" si="326"/>
        <v>-9.8807495741056215</v>
      </c>
      <c r="Z2773" s="72">
        <v>5960</v>
      </c>
      <c r="AA2773" s="72">
        <v>5970</v>
      </c>
      <c r="AB2773" s="72">
        <v>5910</v>
      </c>
      <c r="AC2773" s="72">
        <v>5940</v>
      </c>
      <c r="AD2773" s="72">
        <v>137300</v>
      </c>
      <c r="AE2773" s="72">
        <v>5930</v>
      </c>
      <c r="AF2773" s="72">
        <v>5950</v>
      </c>
      <c r="AG2773" s="72">
        <v>5930</v>
      </c>
      <c r="AH2773" s="72">
        <v>5940</v>
      </c>
      <c r="AI2773" s="72">
        <v>13100</v>
      </c>
      <c r="AJ2773" s="72">
        <v>5940</v>
      </c>
      <c r="AK2773" s="72">
        <v>5940</v>
      </c>
      <c r="AL2773" s="72">
        <v>5910</v>
      </c>
      <c r="AM2773" s="72">
        <v>5920</v>
      </c>
      <c r="AN2773" s="72">
        <v>20200</v>
      </c>
      <c r="AO2773" s="72">
        <v>5920</v>
      </c>
      <c r="AP2773" s="72">
        <v>5930</v>
      </c>
      <c r="AQ2773" s="72">
        <v>5880</v>
      </c>
      <c r="AR2773" s="72">
        <v>5880</v>
      </c>
      <c r="AS2773" s="72">
        <v>25400</v>
      </c>
      <c r="AT2773" s="72">
        <v>5880</v>
      </c>
      <c r="AU2773" s="72">
        <v>5900</v>
      </c>
      <c r="AV2773" s="72">
        <v>5880</v>
      </c>
      <c r="AW2773" s="72">
        <v>5880</v>
      </c>
      <c r="AX2773" s="72">
        <v>20800</v>
      </c>
      <c r="AY2773" s="72">
        <v>5880</v>
      </c>
      <c r="AZ2773" s="72">
        <v>5910</v>
      </c>
      <c r="BA2773" s="72">
        <v>5880</v>
      </c>
      <c r="BB2773" s="72">
        <v>5900</v>
      </c>
      <c r="BC2773" s="72">
        <v>12100</v>
      </c>
    </row>
    <row r="2774" spans="1:55" s="72" customFormat="1" ht="15">
      <c r="A2774" s="15" t="s">
        <v>18</v>
      </c>
      <c r="B2774" s="30">
        <v>29</v>
      </c>
      <c r="C2774" s="30">
        <v>6302</v>
      </c>
      <c r="D2774" s="10" t="s">
        <v>1414</v>
      </c>
      <c r="E2774" s="15" t="s">
        <v>20</v>
      </c>
      <c r="F2774" s="15" t="s">
        <v>1406</v>
      </c>
      <c r="G2774" s="50">
        <v>5050</v>
      </c>
      <c r="H2774" s="50">
        <v>310</v>
      </c>
      <c r="I2774" s="58">
        <v>6.54E-2</v>
      </c>
      <c r="J2774" s="50">
        <v>1394600</v>
      </c>
      <c r="K2774" s="50">
        <v>5220</v>
      </c>
      <c r="L2774" s="53">
        <v>4930</v>
      </c>
      <c r="M2774" s="63">
        <f t="shared" si="322"/>
        <v>0.58620689655172409</v>
      </c>
      <c r="N2774" s="42" t="str">
        <f>IFERROR(VLOOKUP(C2774, マスタ!$E$2:$G$33, 3, TRUE), "")</f>
        <v>機械</v>
      </c>
      <c r="O2774" s="15" t="str">
        <f>IF(F2774 = "", "", TEXT( WORKDAY(TEXT(LEFT(F2774, FIND("(", F2774) - 1), "yyyy/mm/dd"), 1, マスタ!$A$2:$A$106), "yyyymmdd"))</f>
        <v>20171102</v>
      </c>
      <c r="P2774" s="16">
        <v>43041</v>
      </c>
      <c r="Q2774" s="56">
        <v>5080</v>
      </c>
      <c r="R2774" s="56">
        <v>5080</v>
      </c>
      <c r="S2774" s="56">
        <v>4960</v>
      </c>
      <c r="T2774" s="15" t="str">
        <f t="shared" si="323"/>
        <v>無</v>
      </c>
      <c r="U2774" s="15" t="str">
        <f t="shared" si="324"/>
        <v>有</v>
      </c>
      <c r="V2774" s="67">
        <f t="shared" si="325"/>
        <v>5.9405940594059459E-3</v>
      </c>
      <c r="W2774" s="17" t="s">
        <v>966</v>
      </c>
      <c r="X2774" s="46">
        <v>-50</v>
      </c>
      <c r="Y2774" s="71">
        <f t="shared" si="326"/>
        <v>-9.9009900990099009</v>
      </c>
      <c r="Z2774" s="72">
        <v>5080</v>
      </c>
      <c r="AA2774" s="72">
        <v>5080</v>
      </c>
      <c r="AB2774" s="72">
        <v>5050</v>
      </c>
      <c r="AC2774" s="72">
        <v>5050</v>
      </c>
      <c r="AD2774" s="72">
        <v>43400</v>
      </c>
      <c r="AE2774" s="72">
        <v>5050</v>
      </c>
      <c r="AF2774" s="72">
        <v>5050</v>
      </c>
      <c r="AG2774" s="72">
        <v>5030</v>
      </c>
      <c r="AH2774" s="72">
        <v>5050</v>
      </c>
      <c r="AI2774" s="72">
        <v>9800</v>
      </c>
      <c r="AJ2774" s="72">
        <v>5040</v>
      </c>
      <c r="AK2774" s="72">
        <v>5050</v>
      </c>
      <c r="AL2774" s="72">
        <v>5030</v>
      </c>
      <c r="AM2774" s="72">
        <v>5040</v>
      </c>
      <c r="AN2774" s="72">
        <v>9600</v>
      </c>
      <c r="AO2774" s="72">
        <v>5040</v>
      </c>
      <c r="AP2774" s="72">
        <v>5040</v>
      </c>
      <c r="AQ2774" s="72">
        <v>5030</v>
      </c>
      <c r="AR2774" s="72">
        <v>5030</v>
      </c>
      <c r="AS2774" s="72">
        <v>21600</v>
      </c>
      <c r="AT2774" s="72">
        <v>5030</v>
      </c>
      <c r="AU2774" s="72">
        <v>5040</v>
      </c>
      <c r="AV2774" s="72">
        <v>5010</v>
      </c>
      <c r="AW2774" s="72">
        <v>5030</v>
      </c>
      <c r="AX2774" s="72">
        <v>36600</v>
      </c>
      <c r="AY2774" s="72">
        <v>5030</v>
      </c>
      <c r="AZ2774" s="72">
        <v>5040</v>
      </c>
      <c r="BA2774" s="72">
        <v>5020</v>
      </c>
      <c r="BB2774" s="72">
        <v>5030</v>
      </c>
      <c r="BC2774" s="72">
        <v>9100</v>
      </c>
    </row>
    <row r="2775" spans="1:55" s="72" customFormat="1" ht="15">
      <c r="A2775" s="15" t="s">
        <v>18</v>
      </c>
      <c r="B2775" s="30">
        <v>30</v>
      </c>
      <c r="C2775" s="30">
        <v>6963</v>
      </c>
      <c r="D2775" s="10" t="s">
        <v>148</v>
      </c>
      <c r="E2775" s="15" t="s">
        <v>20</v>
      </c>
      <c r="F2775" s="15" t="s">
        <v>1406</v>
      </c>
      <c r="G2775" s="50">
        <v>11140</v>
      </c>
      <c r="H2775" s="50">
        <v>680</v>
      </c>
      <c r="I2775" s="58">
        <v>6.5000000000000002E-2</v>
      </c>
      <c r="J2775" s="50">
        <v>1663000</v>
      </c>
      <c r="K2775" s="50">
        <v>11350</v>
      </c>
      <c r="L2775" s="53">
        <v>10610</v>
      </c>
      <c r="M2775" s="63">
        <f t="shared" si="322"/>
        <v>0.28378378378378377</v>
      </c>
      <c r="N2775" s="42" t="str">
        <f>IFERROR(VLOOKUP(C2775, マスタ!$E$2:$G$33, 3, TRUE), "")</f>
        <v>電気</v>
      </c>
      <c r="O2775" s="15" t="str">
        <f>IF(F2775 = "", "", TEXT( WORKDAY(TEXT(LEFT(F2775, FIND("(", F2775) - 1), "yyyy/mm/dd"), 1, マスタ!$A$2:$A$106), "yyyymmdd"))</f>
        <v>20171102</v>
      </c>
      <c r="P2775" s="16">
        <v>43041</v>
      </c>
      <c r="Q2775" s="56">
        <v>11140</v>
      </c>
      <c r="R2775" s="56">
        <v>11600</v>
      </c>
      <c r="S2775" s="56">
        <v>10940</v>
      </c>
      <c r="T2775" s="15" t="str">
        <f t="shared" si="323"/>
        <v>有</v>
      </c>
      <c r="U2775" s="15" t="str">
        <f t="shared" si="324"/>
        <v>有</v>
      </c>
      <c r="V2775" s="67">
        <f t="shared" si="325"/>
        <v>0</v>
      </c>
      <c r="W2775" s="17" t="s">
        <v>966</v>
      </c>
      <c r="X2775" s="46">
        <v>-111</v>
      </c>
      <c r="Y2775" s="71">
        <f t="shared" si="326"/>
        <v>-9.9640933572710946</v>
      </c>
      <c r="Z2775" s="72">
        <v>11140</v>
      </c>
      <c r="AA2775" s="72">
        <v>11140</v>
      </c>
      <c r="AB2775" s="72">
        <v>11060</v>
      </c>
      <c r="AC2775" s="72">
        <v>11100</v>
      </c>
      <c r="AD2775" s="72">
        <v>89400</v>
      </c>
      <c r="AE2775" s="72">
        <v>11110</v>
      </c>
      <c r="AF2775" s="72">
        <v>11140</v>
      </c>
      <c r="AG2775" s="72">
        <v>11060</v>
      </c>
      <c r="AH2775" s="72">
        <v>11070</v>
      </c>
      <c r="AI2775" s="72">
        <v>31000</v>
      </c>
      <c r="AJ2775" s="72">
        <v>11060</v>
      </c>
      <c r="AK2775" s="72">
        <v>11060</v>
      </c>
      <c r="AL2775" s="72">
        <v>10940</v>
      </c>
      <c r="AM2775" s="72">
        <v>11010</v>
      </c>
      <c r="AN2775" s="72">
        <v>41400</v>
      </c>
      <c r="AO2775" s="72">
        <v>11000</v>
      </c>
      <c r="AP2775" s="72">
        <v>11030</v>
      </c>
      <c r="AQ2775" s="72">
        <v>10990</v>
      </c>
      <c r="AR2775" s="72">
        <v>11010</v>
      </c>
      <c r="AS2775" s="72">
        <v>13200</v>
      </c>
      <c r="AT2775" s="72">
        <v>11010</v>
      </c>
      <c r="AU2775" s="72">
        <v>11030</v>
      </c>
      <c r="AV2775" s="72">
        <v>10990</v>
      </c>
      <c r="AW2775" s="72">
        <v>11020</v>
      </c>
      <c r="AX2775" s="72">
        <v>19100</v>
      </c>
      <c r="AY2775" s="72">
        <v>11010</v>
      </c>
      <c r="AZ2775" s="72">
        <v>11090</v>
      </c>
      <c r="BA2775" s="72">
        <v>11010</v>
      </c>
      <c r="BB2775" s="72">
        <v>11040</v>
      </c>
      <c r="BC2775" s="72">
        <v>35000</v>
      </c>
    </row>
    <row r="2776" spans="1:55" s="72" customFormat="1" ht="15">
      <c r="A2776" s="15" t="s">
        <v>18</v>
      </c>
      <c r="B2776" s="30">
        <v>31</v>
      </c>
      <c r="C2776" s="30">
        <v>4238</v>
      </c>
      <c r="D2776" s="10" t="s">
        <v>815</v>
      </c>
      <c r="E2776" s="15" t="s">
        <v>20</v>
      </c>
      <c r="F2776" s="15" t="s">
        <v>1406</v>
      </c>
      <c r="G2776" s="50">
        <v>1663</v>
      </c>
      <c r="H2776" s="50">
        <v>101</v>
      </c>
      <c r="I2776" s="58">
        <v>6.4699999999999994E-2</v>
      </c>
      <c r="J2776" s="50">
        <v>102000</v>
      </c>
      <c r="K2776" s="50">
        <v>1668</v>
      </c>
      <c r="L2776" s="53">
        <v>1578</v>
      </c>
      <c r="M2776" s="63">
        <f t="shared" si="322"/>
        <v>5.5555555555555552E-2</v>
      </c>
      <c r="N2776" s="42" t="str">
        <f>IFERROR(VLOOKUP(C2776, マスタ!$E$2:$G$33, 3, TRUE), "")</f>
        <v>化学・医薬品</v>
      </c>
      <c r="O2776" s="15" t="str">
        <f>IF(F2776 = "", "", TEXT( WORKDAY(TEXT(LEFT(F2776, FIND("(", F2776) - 1), "yyyy/mm/dd"), 1, マスタ!$A$2:$A$106), "yyyymmdd"))</f>
        <v>20171102</v>
      </c>
      <c r="P2776" s="16">
        <v>43041</v>
      </c>
      <c r="Q2776" s="56">
        <v>1662</v>
      </c>
      <c r="R2776" s="56">
        <v>1662</v>
      </c>
      <c r="S2776" s="56">
        <v>1626</v>
      </c>
      <c r="T2776" s="15" t="str">
        <f t="shared" si="323"/>
        <v>無</v>
      </c>
      <c r="U2776" s="15" t="str">
        <f t="shared" si="324"/>
        <v>有</v>
      </c>
      <c r="V2776" s="67">
        <f t="shared" si="325"/>
        <v>-6.0132291040293495E-4</v>
      </c>
      <c r="W2776" s="17" t="s">
        <v>966</v>
      </c>
      <c r="X2776" s="46">
        <v>-16</v>
      </c>
      <c r="Y2776" s="71">
        <f t="shared" si="326"/>
        <v>-9.6211665664461812</v>
      </c>
      <c r="Z2776" s="72">
        <v>1662</v>
      </c>
      <c r="AA2776" s="72">
        <v>1662</v>
      </c>
      <c r="AB2776" s="72">
        <v>1642</v>
      </c>
      <c r="AC2776" s="72">
        <v>1650</v>
      </c>
      <c r="AD2776" s="72">
        <v>4500</v>
      </c>
      <c r="AE2776" s="72">
        <v>1641</v>
      </c>
      <c r="AF2776" s="72">
        <v>1641</v>
      </c>
      <c r="AG2776" s="72">
        <v>1630</v>
      </c>
      <c r="AH2776" s="72">
        <v>1631</v>
      </c>
      <c r="AI2776" s="72">
        <v>3900</v>
      </c>
      <c r="AJ2776" s="72">
        <v>1631</v>
      </c>
      <c r="AK2776" s="72">
        <v>1637</v>
      </c>
      <c r="AL2776" s="72">
        <v>1628</v>
      </c>
      <c r="AM2776" s="72">
        <v>1628</v>
      </c>
      <c r="AN2776" s="72">
        <v>1600</v>
      </c>
      <c r="AO2776" s="72">
        <v>1635</v>
      </c>
      <c r="AP2776" s="72">
        <v>1635</v>
      </c>
      <c r="AQ2776" s="72">
        <v>1635</v>
      </c>
      <c r="AR2776" s="72">
        <v>1635</v>
      </c>
      <c r="AS2776" s="72">
        <v>200</v>
      </c>
      <c r="AT2776" s="72">
        <v>1637</v>
      </c>
      <c r="AU2776" s="72">
        <v>1642</v>
      </c>
      <c r="AV2776" s="72">
        <v>1637</v>
      </c>
      <c r="AW2776" s="72">
        <v>1642</v>
      </c>
      <c r="AX2776" s="72">
        <v>600</v>
      </c>
      <c r="AY2776" s="72">
        <v>1644</v>
      </c>
      <c r="AZ2776" s="72">
        <v>1644</v>
      </c>
      <c r="BA2776" s="72">
        <v>1635</v>
      </c>
      <c r="BB2776" s="72">
        <v>1636</v>
      </c>
      <c r="BC2776" s="72">
        <v>1100</v>
      </c>
    </row>
    <row r="2777" spans="1:55" s="72" customFormat="1" ht="15">
      <c r="A2777" s="15" t="s">
        <v>18</v>
      </c>
      <c r="B2777" s="30">
        <v>32</v>
      </c>
      <c r="C2777" s="30">
        <v>7740</v>
      </c>
      <c r="D2777" s="10" t="s">
        <v>1050</v>
      </c>
      <c r="E2777" s="15" t="s">
        <v>20</v>
      </c>
      <c r="F2777" s="15" t="s">
        <v>1406</v>
      </c>
      <c r="G2777" s="50">
        <v>2508</v>
      </c>
      <c r="H2777" s="50">
        <v>151</v>
      </c>
      <c r="I2777" s="58">
        <v>6.4100000000000004E-2</v>
      </c>
      <c r="J2777" s="50">
        <v>247700</v>
      </c>
      <c r="K2777" s="50">
        <v>2556</v>
      </c>
      <c r="L2777" s="53">
        <v>2382</v>
      </c>
      <c r="M2777" s="63">
        <f t="shared" si="322"/>
        <v>0.27586206896551724</v>
      </c>
      <c r="N2777" s="42" t="str">
        <f>IFERROR(VLOOKUP(C2777, マスタ!$E$2:$G$33, 3, TRUE), "")</f>
        <v>精密機械</v>
      </c>
      <c r="O2777" s="15" t="str">
        <f>IF(F2777 = "", "", TEXT( WORKDAY(TEXT(LEFT(F2777, FIND("(", F2777) - 1), "yyyy/mm/dd"), 1, マスタ!$A$2:$A$106), "yyyymmdd"))</f>
        <v>20171102</v>
      </c>
      <c r="P2777" s="16">
        <v>43041</v>
      </c>
      <c r="Q2777" s="56">
        <v>2465</v>
      </c>
      <c r="R2777" s="56">
        <v>2508</v>
      </c>
      <c r="S2777" s="56">
        <v>2457</v>
      </c>
      <c r="T2777" s="15" t="str">
        <f t="shared" si="323"/>
        <v>有</v>
      </c>
      <c r="U2777" s="15" t="str">
        <f t="shared" si="324"/>
        <v>無</v>
      </c>
      <c r="V2777" s="67">
        <f t="shared" si="325"/>
        <v>-1.7145135566188241E-2</v>
      </c>
      <c r="W2777" s="17" t="s">
        <v>967</v>
      </c>
      <c r="X2777" s="46">
        <v>3</v>
      </c>
      <c r="Y2777" s="71">
        <f t="shared" si="326"/>
        <v>1.1961722488038278</v>
      </c>
      <c r="Z2777" s="72">
        <v>2465</v>
      </c>
      <c r="AA2777" s="72">
        <v>2497</v>
      </c>
      <c r="AB2777" s="72">
        <v>2465</v>
      </c>
      <c r="AC2777" s="72">
        <v>2484</v>
      </c>
      <c r="AD2777" s="72">
        <v>3800</v>
      </c>
      <c r="AE2777" s="72">
        <v>2484</v>
      </c>
      <c r="AF2777" s="72">
        <v>2484</v>
      </c>
      <c r="AG2777" s="72">
        <v>2466</v>
      </c>
      <c r="AH2777" s="72">
        <v>2478</v>
      </c>
      <c r="AI2777" s="72">
        <v>2500</v>
      </c>
      <c r="AJ2777" s="72">
        <v>2485</v>
      </c>
      <c r="AK2777" s="72">
        <v>2492</v>
      </c>
      <c r="AL2777" s="72">
        <v>2485</v>
      </c>
      <c r="AM2777" s="72">
        <v>2492</v>
      </c>
      <c r="AN2777" s="72">
        <v>500</v>
      </c>
      <c r="AO2777" s="72">
        <v>2482</v>
      </c>
      <c r="AP2777" s="72">
        <v>2492</v>
      </c>
      <c r="AQ2777" s="72">
        <v>2480</v>
      </c>
      <c r="AR2777" s="72">
        <v>2480</v>
      </c>
      <c r="AS2777" s="72">
        <v>1400</v>
      </c>
      <c r="AT2777" s="72">
        <v>2487</v>
      </c>
      <c r="AU2777" s="72">
        <v>2487</v>
      </c>
      <c r="AV2777" s="72">
        <v>2468</v>
      </c>
      <c r="AW2777" s="72">
        <v>2468</v>
      </c>
      <c r="AX2777" s="72">
        <v>4200</v>
      </c>
      <c r="AY2777" s="72">
        <v>2467</v>
      </c>
      <c r="AZ2777" s="72">
        <v>2470</v>
      </c>
      <c r="BA2777" s="72">
        <v>2457</v>
      </c>
      <c r="BB2777" s="72">
        <v>2457</v>
      </c>
      <c r="BC2777" s="72">
        <v>4600</v>
      </c>
    </row>
    <row r="2778" spans="1:55" s="72" customFormat="1" ht="15">
      <c r="A2778" s="15" t="s">
        <v>18</v>
      </c>
      <c r="B2778" s="30">
        <v>33</v>
      </c>
      <c r="C2778" s="30">
        <v>2875</v>
      </c>
      <c r="D2778" s="10" t="s">
        <v>1415</v>
      </c>
      <c r="E2778" s="15" t="s">
        <v>20</v>
      </c>
      <c r="F2778" s="15" t="s">
        <v>1406</v>
      </c>
      <c r="G2778" s="50">
        <v>4630</v>
      </c>
      <c r="H2778" s="50">
        <v>275</v>
      </c>
      <c r="I2778" s="58">
        <v>6.3100000000000003E-2</v>
      </c>
      <c r="J2778" s="50">
        <v>850400</v>
      </c>
      <c r="K2778" s="50">
        <v>4660</v>
      </c>
      <c r="L2778" s="53">
        <v>4495</v>
      </c>
      <c r="M2778" s="63">
        <f t="shared" si="322"/>
        <v>0.18181818181818182</v>
      </c>
      <c r="N2778" s="42" t="str">
        <f>IFERROR(VLOOKUP(C2778, マスタ!$E$2:$G$33, 3, TRUE), "")</f>
        <v>食品</v>
      </c>
      <c r="O2778" s="15" t="str">
        <f>IF(F2778 = "", "", TEXT( WORKDAY(TEXT(LEFT(F2778, FIND("(", F2778) - 1), "yyyy/mm/dd"), 1, マスタ!$A$2:$A$106), "yyyymmdd"))</f>
        <v>20171102</v>
      </c>
      <c r="P2778" s="16">
        <v>43041</v>
      </c>
      <c r="Q2778" s="56">
        <v>4685</v>
      </c>
      <c r="R2778" s="56">
        <v>4700</v>
      </c>
      <c r="S2778" s="56">
        <v>4610</v>
      </c>
      <c r="T2778" s="15" t="str">
        <f t="shared" si="323"/>
        <v>無</v>
      </c>
      <c r="U2778" s="15" t="str">
        <f t="shared" si="324"/>
        <v>有</v>
      </c>
      <c r="V2778" s="67">
        <f t="shared" si="325"/>
        <v>1.1879049676025932E-2</v>
      </c>
      <c r="W2778" s="17" t="s">
        <v>966</v>
      </c>
      <c r="X2778" s="46">
        <v>-46</v>
      </c>
      <c r="Y2778" s="71">
        <f t="shared" si="326"/>
        <v>-9.9352051835853121</v>
      </c>
      <c r="Z2778" s="72">
        <v>4685</v>
      </c>
      <c r="AA2778" s="72">
        <v>4700</v>
      </c>
      <c r="AB2778" s="72">
        <v>4615</v>
      </c>
      <c r="AC2778" s="72">
        <v>4630</v>
      </c>
      <c r="AD2778" s="72">
        <v>60200</v>
      </c>
      <c r="AE2778" s="72">
        <v>4620</v>
      </c>
      <c r="AF2778" s="72">
        <v>4625</v>
      </c>
      <c r="AG2778" s="72">
        <v>4620</v>
      </c>
      <c r="AH2778" s="72">
        <v>4625</v>
      </c>
      <c r="AI2778" s="72">
        <v>5200</v>
      </c>
      <c r="AJ2778" s="72">
        <v>4620</v>
      </c>
      <c r="AK2778" s="72">
        <v>4620</v>
      </c>
      <c r="AL2778" s="72">
        <v>4610</v>
      </c>
      <c r="AM2778" s="72">
        <v>4615</v>
      </c>
      <c r="AN2778" s="72">
        <v>7100</v>
      </c>
      <c r="AO2778" s="72">
        <v>4615</v>
      </c>
      <c r="AP2778" s="72">
        <v>4620</v>
      </c>
      <c r="AQ2778" s="72">
        <v>4610</v>
      </c>
      <c r="AR2778" s="72">
        <v>4620</v>
      </c>
      <c r="AS2778" s="72">
        <v>3600</v>
      </c>
      <c r="AT2778" s="72">
        <v>4620</v>
      </c>
      <c r="AU2778" s="72">
        <v>4630</v>
      </c>
      <c r="AV2778" s="72">
        <v>4615</v>
      </c>
      <c r="AW2778" s="72">
        <v>4630</v>
      </c>
      <c r="AX2778" s="72">
        <v>5000</v>
      </c>
      <c r="AY2778" s="72">
        <v>4630</v>
      </c>
      <c r="AZ2778" s="72">
        <v>4630</v>
      </c>
      <c r="BA2778" s="72">
        <v>4630</v>
      </c>
      <c r="BB2778" s="72">
        <v>4630</v>
      </c>
      <c r="BC2778" s="72">
        <v>4800</v>
      </c>
    </row>
    <row r="2779" spans="1:55" s="72" customFormat="1" ht="15">
      <c r="A2779" s="15" t="s">
        <v>18</v>
      </c>
      <c r="B2779" s="30">
        <v>34</v>
      </c>
      <c r="C2779" s="30">
        <v>6988</v>
      </c>
      <c r="D2779" s="10" t="s">
        <v>1416</v>
      </c>
      <c r="E2779" s="15" t="s">
        <v>20</v>
      </c>
      <c r="F2779" s="15" t="s">
        <v>1406</v>
      </c>
      <c r="G2779" s="50">
        <v>11165</v>
      </c>
      <c r="H2779" s="50">
        <v>660</v>
      </c>
      <c r="I2779" s="58">
        <v>6.2799999999999995E-2</v>
      </c>
      <c r="J2779" s="50">
        <v>1802200</v>
      </c>
      <c r="K2779" s="50">
        <v>11295</v>
      </c>
      <c r="L2779" s="53">
        <v>10815</v>
      </c>
      <c r="M2779" s="63">
        <f t="shared" si="322"/>
        <v>0.27083333333333331</v>
      </c>
      <c r="N2779" s="42" t="str">
        <f>IFERROR(VLOOKUP(C2779, マスタ!$E$2:$G$33, 3, TRUE), "")</f>
        <v>電気</v>
      </c>
      <c r="O2779" s="15" t="str">
        <f>IF(F2779 = "", "", TEXT( WORKDAY(TEXT(LEFT(F2779, FIND("(", F2779) - 1), "yyyy/mm/dd"), 1, マスタ!$A$2:$A$106), "yyyymmdd"))</f>
        <v>20171102</v>
      </c>
      <c r="P2779" s="16">
        <v>43041</v>
      </c>
      <c r="Q2779" s="56">
        <v>11200</v>
      </c>
      <c r="R2779" s="56">
        <v>11305</v>
      </c>
      <c r="S2779" s="56">
        <v>11165</v>
      </c>
      <c r="T2779" s="15" t="str">
        <f t="shared" si="323"/>
        <v>無</v>
      </c>
      <c r="U2779" s="15" t="str">
        <f t="shared" si="324"/>
        <v>無</v>
      </c>
      <c r="V2779" s="67">
        <f t="shared" si="325"/>
        <v>3.1347962382444194E-3</v>
      </c>
      <c r="W2779" s="17" t="s">
        <v>967</v>
      </c>
      <c r="X2779" s="46">
        <v>30</v>
      </c>
      <c r="Y2779" s="71">
        <f t="shared" si="326"/>
        <v>2.6869682042095833</v>
      </c>
      <c r="Z2779" s="72">
        <v>11200</v>
      </c>
      <c r="AA2779" s="72">
        <v>11305</v>
      </c>
      <c r="AB2779" s="72">
        <v>11170</v>
      </c>
      <c r="AC2779" s="72">
        <v>11280</v>
      </c>
      <c r="AD2779" s="72">
        <v>90400</v>
      </c>
      <c r="AE2779" s="72">
        <v>11285</v>
      </c>
      <c r="AF2779" s="72">
        <v>11285</v>
      </c>
      <c r="AG2779" s="72">
        <v>11225</v>
      </c>
      <c r="AH2779" s="72">
        <v>11240</v>
      </c>
      <c r="AI2779" s="72">
        <v>16100</v>
      </c>
      <c r="AJ2779" s="72">
        <v>11230</v>
      </c>
      <c r="AK2779" s="72">
        <v>11255</v>
      </c>
      <c r="AL2779" s="72">
        <v>11200</v>
      </c>
      <c r="AM2779" s="72">
        <v>11235</v>
      </c>
      <c r="AN2779" s="72">
        <v>13500</v>
      </c>
      <c r="AO2779" s="72">
        <v>11230</v>
      </c>
      <c r="AP2779" s="72">
        <v>11250</v>
      </c>
      <c r="AQ2779" s="72">
        <v>11180</v>
      </c>
      <c r="AR2779" s="72">
        <v>11180</v>
      </c>
      <c r="AS2779" s="72">
        <v>20000</v>
      </c>
      <c r="AT2779" s="72">
        <v>11185</v>
      </c>
      <c r="AU2779" s="72">
        <v>11230</v>
      </c>
      <c r="AV2779" s="72">
        <v>11165</v>
      </c>
      <c r="AW2779" s="72">
        <v>11230</v>
      </c>
      <c r="AX2779" s="72">
        <v>19000</v>
      </c>
      <c r="AY2779" s="72">
        <v>11230</v>
      </c>
      <c r="AZ2779" s="72">
        <v>11245</v>
      </c>
      <c r="BA2779" s="72">
        <v>11210</v>
      </c>
      <c r="BB2779" s="72">
        <v>11230</v>
      </c>
      <c r="BC2779" s="72">
        <v>18100</v>
      </c>
    </row>
    <row r="2780" spans="1:55" s="72" customFormat="1" ht="15">
      <c r="A2780" s="15" t="s">
        <v>18</v>
      </c>
      <c r="B2780" s="30">
        <v>36</v>
      </c>
      <c r="C2780" s="30">
        <v>6816</v>
      </c>
      <c r="D2780" s="10" t="s">
        <v>365</v>
      </c>
      <c r="E2780" s="15" t="s">
        <v>20</v>
      </c>
      <c r="F2780" s="15" t="s">
        <v>1406</v>
      </c>
      <c r="G2780" s="50">
        <v>2653</v>
      </c>
      <c r="H2780" s="50">
        <v>149</v>
      </c>
      <c r="I2780" s="58">
        <v>5.9499999999999997E-2</v>
      </c>
      <c r="J2780" s="50">
        <v>1179500</v>
      </c>
      <c r="K2780" s="50">
        <v>2655</v>
      </c>
      <c r="L2780" s="53">
        <v>2500</v>
      </c>
      <c r="M2780" s="63">
        <f t="shared" si="322"/>
        <v>1.2903225806451613E-2</v>
      </c>
      <c r="N2780" s="42" t="str">
        <f>IFERROR(VLOOKUP(C2780, マスタ!$E$2:$G$33, 3, TRUE), "")</f>
        <v>電気</v>
      </c>
      <c r="O2780" s="15" t="str">
        <f>IF(F2780 = "", "", TEXT( WORKDAY(TEXT(LEFT(F2780, FIND("(", F2780) - 1), "yyyy/mm/dd"), 1, マスタ!$A$2:$A$106), "yyyymmdd"))</f>
        <v>20171102</v>
      </c>
      <c r="P2780" s="16">
        <v>43041</v>
      </c>
      <c r="Q2780" s="56">
        <v>2653</v>
      </c>
      <c r="R2780" s="56">
        <v>2655</v>
      </c>
      <c r="S2780" s="56">
        <v>2590</v>
      </c>
      <c r="T2780" s="15" t="str">
        <f t="shared" si="323"/>
        <v>無</v>
      </c>
      <c r="U2780" s="15" t="str">
        <f t="shared" si="324"/>
        <v>有</v>
      </c>
      <c r="V2780" s="67">
        <f t="shared" si="325"/>
        <v>0</v>
      </c>
      <c r="W2780" s="17" t="s">
        <v>966</v>
      </c>
      <c r="X2780" s="46">
        <v>-26</v>
      </c>
      <c r="Y2780" s="71">
        <f t="shared" si="326"/>
        <v>-9.8002261590652093</v>
      </c>
      <c r="Z2780" s="72">
        <v>2653</v>
      </c>
      <c r="AA2780" s="72">
        <v>2655</v>
      </c>
      <c r="AB2780" s="72">
        <v>2647</v>
      </c>
      <c r="AC2780" s="72">
        <v>2652</v>
      </c>
      <c r="AD2780" s="72">
        <v>14000</v>
      </c>
      <c r="AE2780" s="72">
        <v>2644</v>
      </c>
      <c r="AF2780" s="72">
        <v>2647</v>
      </c>
      <c r="AG2780" s="72">
        <v>2631</v>
      </c>
      <c r="AH2780" s="72">
        <v>2640</v>
      </c>
      <c r="AI2780" s="72">
        <v>19700</v>
      </c>
      <c r="AJ2780" s="72">
        <v>2636</v>
      </c>
      <c r="AK2780" s="72">
        <v>2636</v>
      </c>
      <c r="AL2780" s="72">
        <v>2629</v>
      </c>
      <c r="AM2780" s="72">
        <v>2632</v>
      </c>
      <c r="AN2780" s="72">
        <v>4900</v>
      </c>
      <c r="AO2780" s="72">
        <v>2635</v>
      </c>
      <c r="AP2780" s="72">
        <v>2637</v>
      </c>
      <c r="AQ2780" s="72">
        <v>2631</v>
      </c>
      <c r="AR2780" s="72">
        <v>2632</v>
      </c>
      <c r="AS2780" s="72">
        <v>5300</v>
      </c>
      <c r="AT2780" s="72">
        <v>2634</v>
      </c>
      <c r="AU2780" s="72">
        <v>2637</v>
      </c>
      <c r="AV2780" s="72">
        <v>2620</v>
      </c>
      <c r="AW2780" s="72">
        <v>2626</v>
      </c>
      <c r="AX2780" s="72">
        <v>15300</v>
      </c>
      <c r="AY2780" s="72">
        <v>2627</v>
      </c>
      <c r="AZ2780" s="72">
        <v>2627</v>
      </c>
      <c r="BA2780" s="72">
        <v>2611</v>
      </c>
      <c r="BB2780" s="72">
        <v>2611</v>
      </c>
      <c r="BC2780" s="72">
        <v>13800</v>
      </c>
    </row>
    <row r="2781" spans="1:55" s="72" customFormat="1" ht="15">
      <c r="A2781" s="15" t="s">
        <v>18</v>
      </c>
      <c r="B2781" s="30">
        <v>37</v>
      </c>
      <c r="C2781" s="30">
        <v>4902</v>
      </c>
      <c r="D2781" s="10" t="s">
        <v>1417</v>
      </c>
      <c r="E2781" s="15" t="s">
        <v>20</v>
      </c>
      <c r="F2781" s="15" t="s">
        <v>1406</v>
      </c>
      <c r="G2781" s="50">
        <v>1046</v>
      </c>
      <c r="H2781" s="50">
        <v>58</v>
      </c>
      <c r="I2781" s="58">
        <v>5.8700000000000002E-2</v>
      </c>
      <c r="J2781" s="50">
        <v>10248500</v>
      </c>
      <c r="K2781" s="50">
        <v>1048</v>
      </c>
      <c r="L2781" s="53">
        <v>1000</v>
      </c>
      <c r="M2781" s="63">
        <f t="shared" si="322"/>
        <v>4.1666666666666664E-2</v>
      </c>
      <c r="N2781" s="42" t="str">
        <f>IFERROR(VLOOKUP(C2781, マスタ!$E$2:$G$33, 3, TRUE), "")</f>
        <v>化学・医薬品</v>
      </c>
      <c r="O2781" s="15" t="str">
        <f>IF(F2781 = "", "", TEXT( WORKDAY(TEXT(LEFT(F2781, FIND("(", F2781) - 1), "yyyy/mm/dd"), 1, マスタ!$A$2:$A$106), "yyyymmdd"))</f>
        <v>20171102</v>
      </c>
      <c r="P2781" s="16">
        <v>43041</v>
      </c>
      <c r="Q2781" s="56">
        <v>1049</v>
      </c>
      <c r="R2781" s="56">
        <v>1054</v>
      </c>
      <c r="S2781" s="56">
        <v>1036</v>
      </c>
      <c r="T2781" s="15" t="str">
        <f t="shared" si="323"/>
        <v>無</v>
      </c>
      <c r="U2781" s="15" t="str">
        <f t="shared" si="324"/>
        <v>有</v>
      </c>
      <c r="V2781" s="67">
        <f t="shared" si="325"/>
        <v>2.8680688336519822E-3</v>
      </c>
      <c r="W2781" s="17" t="s">
        <v>969</v>
      </c>
      <c r="X2781" s="46">
        <v>-4</v>
      </c>
      <c r="Y2781" s="71">
        <f t="shared" si="326"/>
        <v>-3.8240917782026767</v>
      </c>
      <c r="Z2781" s="72">
        <v>1049</v>
      </c>
      <c r="AA2781" s="72">
        <v>1051</v>
      </c>
      <c r="AB2781" s="72">
        <v>1046</v>
      </c>
      <c r="AC2781" s="72">
        <v>1049</v>
      </c>
      <c r="AD2781" s="72">
        <v>443200</v>
      </c>
      <c r="AE2781" s="72">
        <v>1049</v>
      </c>
      <c r="AF2781" s="72">
        <v>1050</v>
      </c>
      <c r="AG2781" s="72">
        <v>1042</v>
      </c>
      <c r="AH2781" s="72">
        <v>1046</v>
      </c>
      <c r="AI2781" s="72">
        <v>236500</v>
      </c>
      <c r="AJ2781" s="72">
        <v>1044</v>
      </c>
      <c r="AK2781" s="72">
        <v>1048</v>
      </c>
      <c r="AL2781" s="72">
        <v>1043</v>
      </c>
      <c r="AM2781" s="72">
        <v>1046</v>
      </c>
      <c r="AN2781" s="72">
        <v>94600</v>
      </c>
      <c r="AO2781" s="72">
        <v>1046</v>
      </c>
      <c r="AP2781" s="72">
        <v>1047</v>
      </c>
      <c r="AQ2781" s="72">
        <v>1044</v>
      </c>
      <c r="AR2781" s="72">
        <v>1046</v>
      </c>
      <c r="AS2781" s="72">
        <v>127900</v>
      </c>
      <c r="AT2781" s="72">
        <v>1046</v>
      </c>
      <c r="AU2781" s="72">
        <v>1046</v>
      </c>
      <c r="AV2781" s="72">
        <v>1044</v>
      </c>
      <c r="AW2781" s="72">
        <v>1045</v>
      </c>
      <c r="AX2781" s="72">
        <v>51100</v>
      </c>
      <c r="AY2781" s="72">
        <v>1045</v>
      </c>
      <c r="AZ2781" s="72">
        <v>1046</v>
      </c>
      <c r="BA2781" s="72">
        <v>1044</v>
      </c>
      <c r="BB2781" s="72">
        <v>1045</v>
      </c>
      <c r="BC2781" s="72">
        <v>62400</v>
      </c>
    </row>
    <row r="2782" spans="1:55" s="72" customFormat="1" ht="15">
      <c r="A2782" s="15" t="s">
        <v>18</v>
      </c>
      <c r="B2782" s="30">
        <v>38</v>
      </c>
      <c r="C2782" s="30">
        <v>9759</v>
      </c>
      <c r="D2782" s="10" t="s">
        <v>1393</v>
      </c>
      <c r="E2782" s="15" t="s">
        <v>20</v>
      </c>
      <c r="F2782" s="15" t="s">
        <v>1406</v>
      </c>
      <c r="G2782" s="50">
        <v>2402</v>
      </c>
      <c r="H2782" s="50">
        <v>133</v>
      </c>
      <c r="I2782" s="58">
        <v>5.8599999999999999E-2</v>
      </c>
      <c r="J2782" s="50">
        <v>454300</v>
      </c>
      <c r="K2782" s="50">
        <v>2413</v>
      </c>
      <c r="L2782" s="53">
        <v>2300</v>
      </c>
      <c r="M2782" s="63">
        <f t="shared" si="322"/>
        <v>9.7345132743362831E-2</v>
      </c>
      <c r="N2782" s="42" t="str">
        <f>IFERROR(VLOOKUP(C2782, マスタ!$E$2:$G$33, 3, TRUE), "")</f>
        <v>サービス</v>
      </c>
      <c r="O2782" s="15" t="str">
        <f>IF(F2782 = "", "", TEXT( WORKDAY(TEXT(LEFT(F2782, FIND("(", F2782) - 1), "yyyy/mm/dd"), 1, マスタ!$A$2:$A$106), "yyyymmdd"))</f>
        <v>20171102</v>
      </c>
      <c r="P2782" s="16">
        <v>43041</v>
      </c>
      <c r="Q2782" s="56">
        <v>2370</v>
      </c>
      <c r="R2782" s="56">
        <v>2389</v>
      </c>
      <c r="S2782" s="56">
        <v>2349</v>
      </c>
      <c r="T2782" s="15" t="str">
        <f t="shared" si="323"/>
        <v>無</v>
      </c>
      <c r="U2782" s="15" t="str">
        <f t="shared" si="324"/>
        <v>無</v>
      </c>
      <c r="V2782" s="67">
        <f t="shared" si="325"/>
        <v>-1.3322231473771873E-2</v>
      </c>
      <c r="W2782" s="17" t="s">
        <v>969</v>
      </c>
      <c r="X2782" s="46">
        <v>-17</v>
      </c>
      <c r="Y2782" s="71">
        <f t="shared" si="326"/>
        <v>-7.0774354704412987</v>
      </c>
      <c r="Z2782" s="72">
        <v>2370</v>
      </c>
      <c r="AA2782" s="72">
        <v>2389</v>
      </c>
      <c r="AB2782" s="72">
        <v>2367</v>
      </c>
      <c r="AC2782" s="72">
        <v>2386</v>
      </c>
      <c r="AD2782" s="72">
        <v>18100</v>
      </c>
      <c r="AE2782" s="72">
        <v>2387</v>
      </c>
      <c r="AF2782" s="72">
        <v>2387</v>
      </c>
      <c r="AG2782" s="72">
        <v>2371</v>
      </c>
      <c r="AH2782" s="72">
        <v>2371</v>
      </c>
      <c r="AI2782" s="72">
        <v>3600</v>
      </c>
      <c r="AJ2782" s="72">
        <v>2370</v>
      </c>
      <c r="AK2782" s="72">
        <v>2373</v>
      </c>
      <c r="AL2782" s="72">
        <v>2363</v>
      </c>
      <c r="AM2782" s="72">
        <v>2364</v>
      </c>
      <c r="AN2782" s="72">
        <v>3000</v>
      </c>
      <c r="AO2782" s="72">
        <v>2363</v>
      </c>
      <c r="AP2782" s="72">
        <v>2367</v>
      </c>
      <c r="AQ2782" s="72">
        <v>2354</v>
      </c>
      <c r="AR2782" s="72">
        <v>2361</v>
      </c>
      <c r="AS2782" s="72">
        <v>5300</v>
      </c>
      <c r="AT2782" s="72">
        <v>2361</v>
      </c>
      <c r="AU2782" s="72">
        <v>2361</v>
      </c>
      <c r="AV2782" s="72">
        <v>2353</v>
      </c>
      <c r="AW2782" s="72">
        <v>2353</v>
      </c>
      <c r="AX2782" s="72">
        <v>4500</v>
      </c>
      <c r="AY2782" s="72">
        <v>2354</v>
      </c>
      <c r="AZ2782" s="72">
        <v>2355</v>
      </c>
      <c r="BA2782" s="72">
        <v>2349</v>
      </c>
      <c r="BB2782" s="72">
        <v>2349</v>
      </c>
      <c r="BC2782" s="72">
        <v>7300</v>
      </c>
    </row>
    <row r="2783" spans="1:55" s="72" customFormat="1" ht="15">
      <c r="A2783" s="15" t="s">
        <v>18</v>
      </c>
      <c r="B2783" s="30">
        <v>39</v>
      </c>
      <c r="C2783" s="30">
        <v>2811</v>
      </c>
      <c r="D2783" s="10" t="s">
        <v>1238</v>
      </c>
      <c r="E2783" s="15" t="s">
        <v>20</v>
      </c>
      <c r="F2783" s="15" t="s">
        <v>1406</v>
      </c>
      <c r="G2783" s="50">
        <v>3990</v>
      </c>
      <c r="H2783" s="50">
        <v>220</v>
      </c>
      <c r="I2783" s="58">
        <v>5.8400000000000001E-2</v>
      </c>
      <c r="J2783" s="50">
        <v>675900</v>
      </c>
      <c r="K2783" s="50">
        <v>4085</v>
      </c>
      <c r="L2783" s="53">
        <v>3820</v>
      </c>
      <c r="M2783" s="63">
        <f t="shared" si="322"/>
        <v>0.35849056603773582</v>
      </c>
      <c r="N2783" s="42" t="str">
        <f>IFERROR(VLOOKUP(C2783, マスタ!$E$2:$G$33, 3, TRUE), "")</f>
        <v>食品</v>
      </c>
      <c r="O2783" s="15" t="str">
        <f>IF(F2783 = "", "", TEXT( WORKDAY(TEXT(LEFT(F2783, FIND("(", F2783) - 1), "yyyy/mm/dd"), 1, マスタ!$A$2:$A$106), "yyyymmdd"))</f>
        <v>20171102</v>
      </c>
      <c r="P2783" s="16">
        <v>43041</v>
      </c>
      <c r="Q2783" s="56">
        <v>3990</v>
      </c>
      <c r="R2783" s="56">
        <v>4000</v>
      </c>
      <c r="S2783" s="56">
        <v>3950</v>
      </c>
      <c r="T2783" s="15" t="str">
        <f t="shared" si="323"/>
        <v>無</v>
      </c>
      <c r="U2783" s="15" t="str">
        <f t="shared" si="324"/>
        <v>有</v>
      </c>
      <c r="V2783" s="67">
        <f t="shared" si="325"/>
        <v>0</v>
      </c>
      <c r="W2783" s="17" t="s">
        <v>969</v>
      </c>
      <c r="X2783" s="46">
        <v>-5</v>
      </c>
      <c r="Y2783" s="71">
        <f t="shared" si="326"/>
        <v>-1.2531328320802004</v>
      </c>
      <c r="Z2783" s="72">
        <v>3990</v>
      </c>
      <c r="AA2783" s="72">
        <v>4000</v>
      </c>
      <c r="AB2783" s="72">
        <v>3985</v>
      </c>
      <c r="AC2783" s="72">
        <v>3985</v>
      </c>
      <c r="AD2783" s="72">
        <v>21300</v>
      </c>
      <c r="AE2783" s="72">
        <v>3985</v>
      </c>
      <c r="AF2783" s="72">
        <v>3995</v>
      </c>
      <c r="AG2783" s="72">
        <v>3985</v>
      </c>
      <c r="AH2783" s="72">
        <v>3985</v>
      </c>
      <c r="AI2783" s="72">
        <v>2100</v>
      </c>
      <c r="AJ2783" s="72">
        <v>3985</v>
      </c>
      <c r="AK2783" s="72">
        <v>3990</v>
      </c>
      <c r="AL2783" s="72">
        <v>3980</v>
      </c>
      <c r="AM2783" s="72">
        <v>3985</v>
      </c>
      <c r="AN2783" s="72">
        <v>1200</v>
      </c>
      <c r="AO2783" s="72">
        <v>3990</v>
      </c>
      <c r="AP2783" s="72">
        <v>3990</v>
      </c>
      <c r="AQ2783" s="72">
        <v>3975</v>
      </c>
      <c r="AR2783" s="72">
        <v>3975</v>
      </c>
      <c r="AS2783" s="72">
        <v>3600</v>
      </c>
      <c r="AT2783" s="72">
        <v>3975</v>
      </c>
      <c r="AU2783" s="72">
        <v>3985</v>
      </c>
      <c r="AV2783" s="72">
        <v>3975</v>
      </c>
      <c r="AW2783" s="72">
        <v>3985</v>
      </c>
      <c r="AX2783" s="72">
        <v>4300</v>
      </c>
      <c r="AY2783" s="72">
        <v>3980</v>
      </c>
      <c r="AZ2783" s="72">
        <v>3990</v>
      </c>
      <c r="BA2783" s="72">
        <v>3980</v>
      </c>
      <c r="BB2783" s="72">
        <v>3985</v>
      </c>
      <c r="BC2783" s="72">
        <v>4500</v>
      </c>
    </row>
    <row r="2784" spans="1:55" s="72" customFormat="1" ht="15">
      <c r="A2784" s="15" t="s">
        <v>18</v>
      </c>
      <c r="B2784" s="30">
        <v>40</v>
      </c>
      <c r="C2784" s="30">
        <v>3626</v>
      </c>
      <c r="D2784" s="10" t="s">
        <v>397</v>
      </c>
      <c r="E2784" s="15" t="s">
        <v>20</v>
      </c>
      <c r="F2784" s="15" t="s">
        <v>1406</v>
      </c>
      <c r="G2784" s="50">
        <v>3710</v>
      </c>
      <c r="H2784" s="50">
        <v>200</v>
      </c>
      <c r="I2784" s="58">
        <v>5.7000000000000002E-2</v>
      </c>
      <c r="J2784" s="50">
        <v>950900</v>
      </c>
      <c r="K2784" s="50">
        <v>3735</v>
      </c>
      <c r="L2784" s="53">
        <v>3520</v>
      </c>
      <c r="M2784" s="63">
        <f t="shared" si="322"/>
        <v>0.11627906976744186</v>
      </c>
      <c r="N2784" s="42" t="str">
        <f>IFERROR(VLOOKUP(C2784, マスタ!$E$2:$G$33, 3, TRUE), "")</f>
        <v>36</v>
      </c>
      <c r="O2784" s="15" t="str">
        <f>IF(F2784 = "", "", TEXT( WORKDAY(TEXT(LEFT(F2784, FIND("(", F2784) - 1), "yyyy/mm/dd"), 1, マスタ!$A$2:$A$106), "yyyymmdd"))</f>
        <v>20171102</v>
      </c>
      <c r="P2784" s="16">
        <v>43041</v>
      </c>
      <c r="Q2784" s="56">
        <v>3730</v>
      </c>
      <c r="R2784" s="56">
        <v>3735</v>
      </c>
      <c r="S2784" s="56">
        <v>3655</v>
      </c>
      <c r="T2784" s="15" t="str">
        <f t="shared" si="323"/>
        <v>無</v>
      </c>
      <c r="U2784" s="15" t="str">
        <f t="shared" si="324"/>
        <v>有</v>
      </c>
      <c r="V2784" s="67">
        <f t="shared" si="325"/>
        <v>5.3908355795149188E-3</v>
      </c>
      <c r="W2784" s="17" t="s">
        <v>966</v>
      </c>
      <c r="X2784" s="46">
        <v>-37</v>
      </c>
      <c r="Y2784" s="71">
        <f t="shared" si="326"/>
        <v>-9.9730458221024261</v>
      </c>
      <c r="Z2784" s="72">
        <v>3730</v>
      </c>
      <c r="AA2784" s="72">
        <v>3735</v>
      </c>
      <c r="AB2784" s="72">
        <v>3720</v>
      </c>
      <c r="AC2784" s="72">
        <v>3725</v>
      </c>
      <c r="AD2784" s="72">
        <v>23000</v>
      </c>
      <c r="AE2784" s="72">
        <v>3725</v>
      </c>
      <c r="AF2784" s="72">
        <v>3725</v>
      </c>
      <c r="AG2784" s="72">
        <v>3700</v>
      </c>
      <c r="AH2784" s="72">
        <v>3710</v>
      </c>
      <c r="AI2784" s="72">
        <v>11200</v>
      </c>
      <c r="AJ2784" s="72">
        <v>3710</v>
      </c>
      <c r="AK2784" s="72">
        <v>3710</v>
      </c>
      <c r="AL2784" s="72">
        <v>3690</v>
      </c>
      <c r="AM2784" s="72">
        <v>3690</v>
      </c>
      <c r="AN2784" s="72">
        <v>6900</v>
      </c>
      <c r="AO2784" s="72">
        <v>3695</v>
      </c>
      <c r="AP2784" s="72">
        <v>3695</v>
      </c>
      <c r="AQ2784" s="72">
        <v>3685</v>
      </c>
      <c r="AR2784" s="72">
        <v>3690</v>
      </c>
      <c r="AS2784" s="72">
        <v>6100</v>
      </c>
      <c r="AT2784" s="72">
        <v>3695</v>
      </c>
      <c r="AU2784" s="72">
        <v>3700</v>
      </c>
      <c r="AV2784" s="72">
        <v>3695</v>
      </c>
      <c r="AW2784" s="72">
        <v>3700</v>
      </c>
      <c r="AX2784" s="72">
        <v>2200</v>
      </c>
      <c r="AY2784" s="72">
        <v>3695</v>
      </c>
      <c r="AZ2784" s="72">
        <v>3700</v>
      </c>
      <c r="BA2784" s="72">
        <v>3690</v>
      </c>
      <c r="BB2784" s="72">
        <v>3700</v>
      </c>
      <c r="BC2784" s="72">
        <v>3600</v>
      </c>
    </row>
    <row r="2785" spans="1:55" s="72" customFormat="1" ht="15">
      <c r="A2785" s="15" t="s">
        <v>18</v>
      </c>
      <c r="B2785" s="30">
        <v>41</v>
      </c>
      <c r="C2785" s="30">
        <v>8803</v>
      </c>
      <c r="D2785" s="10" t="s">
        <v>1418</v>
      </c>
      <c r="E2785" s="15" t="s">
        <v>20</v>
      </c>
      <c r="F2785" s="15" t="s">
        <v>1406</v>
      </c>
      <c r="G2785" s="50">
        <v>2081</v>
      </c>
      <c r="H2785" s="50">
        <v>112</v>
      </c>
      <c r="I2785" s="58">
        <v>5.6899999999999999E-2</v>
      </c>
      <c r="J2785" s="50">
        <v>434700</v>
      </c>
      <c r="K2785" s="50">
        <v>2089</v>
      </c>
      <c r="L2785" s="53">
        <v>1990</v>
      </c>
      <c r="M2785" s="63">
        <f t="shared" si="322"/>
        <v>8.0808080808080815E-2</v>
      </c>
      <c r="N2785" s="42" t="str">
        <f>IFERROR(VLOOKUP(C2785, マスタ!$E$2:$G$33, 3, TRUE), "")</f>
        <v>不動産</v>
      </c>
      <c r="O2785" s="15" t="str">
        <f>IF(F2785 = "", "", TEXT( WORKDAY(TEXT(LEFT(F2785, FIND("(", F2785) - 1), "yyyy/mm/dd"), 1, マスタ!$A$2:$A$106), "yyyymmdd"))</f>
        <v>20171102</v>
      </c>
      <c r="P2785" s="16">
        <v>43041</v>
      </c>
      <c r="Q2785" s="56">
        <v>2090</v>
      </c>
      <c r="R2785" s="56">
        <v>2115</v>
      </c>
      <c r="S2785" s="56">
        <v>2049</v>
      </c>
      <c r="T2785" s="15" t="str">
        <f t="shared" si="323"/>
        <v>有</v>
      </c>
      <c r="U2785" s="15" t="str">
        <f t="shared" si="324"/>
        <v>有</v>
      </c>
      <c r="V2785" s="67">
        <f t="shared" si="325"/>
        <v>4.3248438250840238E-3</v>
      </c>
      <c r="W2785" s="17" t="s">
        <v>966</v>
      </c>
      <c r="X2785" s="46">
        <v>-20</v>
      </c>
      <c r="Y2785" s="71">
        <f t="shared" si="326"/>
        <v>-9.6107640557424325</v>
      </c>
      <c r="Z2785" s="72">
        <v>2090</v>
      </c>
      <c r="AA2785" s="72">
        <v>2103</v>
      </c>
      <c r="AB2785" s="72">
        <v>2081</v>
      </c>
      <c r="AC2785" s="72">
        <v>2084</v>
      </c>
      <c r="AD2785" s="72">
        <v>46700</v>
      </c>
      <c r="AE2785" s="72">
        <v>2083</v>
      </c>
      <c r="AF2785" s="72">
        <v>2083</v>
      </c>
      <c r="AG2785" s="72">
        <v>2074</v>
      </c>
      <c r="AH2785" s="72">
        <v>2074</v>
      </c>
      <c r="AI2785" s="72">
        <v>2800</v>
      </c>
      <c r="AJ2785" s="72">
        <v>2074</v>
      </c>
      <c r="AK2785" s="72">
        <v>2074</v>
      </c>
      <c r="AL2785" s="72">
        <v>2058</v>
      </c>
      <c r="AM2785" s="72">
        <v>2058</v>
      </c>
      <c r="AN2785" s="72">
        <v>10600</v>
      </c>
      <c r="AO2785" s="72">
        <v>2056</v>
      </c>
      <c r="AP2785" s="72">
        <v>2062</v>
      </c>
      <c r="AQ2785" s="72">
        <v>2054</v>
      </c>
      <c r="AR2785" s="72">
        <v>2057</v>
      </c>
      <c r="AS2785" s="72">
        <v>10000</v>
      </c>
      <c r="AT2785" s="72">
        <v>2056</v>
      </c>
      <c r="AU2785" s="72">
        <v>2058</v>
      </c>
      <c r="AV2785" s="72">
        <v>2053</v>
      </c>
      <c r="AW2785" s="72">
        <v>2053</v>
      </c>
      <c r="AX2785" s="72">
        <v>4700</v>
      </c>
      <c r="AY2785" s="72">
        <v>2053</v>
      </c>
      <c r="AZ2785" s="72">
        <v>2053</v>
      </c>
      <c r="BA2785" s="72">
        <v>2049</v>
      </c>
      <c r="BB2785" s="72">
        <v>2049</v>
      </c>
      <c r="BC2785" s="72">
        <v>5000</v>
      </c>
    </row>
    <row r="2786" spans="1:55" s="72" customFormat="1" ht="27">
      <c r="A2786" s="15" t="s">
        <v>18</v>
      </c>
      <c r="B2786" s="30">
        <v>42</v>
      </c>
      <c r="C2786" s="30">
        <v>9832</v>
      </c>
      <c r="D2786" s="10" t="s">
        <v>1419</v>
      </c>
      <c r="E2786" s="15" t="s">
        <v>20</v>
      </c>
      <c r="F2786" s="15" t="s">
        <v>1406</v>
      </c>
      <c r="G2786" s="50">
        <v>2058</v>
      </c>
      <c r="H2786" s="50">
        <v>110</v>
      </c>
      <c r="I2786" s="58">
        <v>5.6500000000000002E-2</v>
      </c>
      <c r="J2786" s="50">
        <v>754000</v>
      </c>
      <c r="K2786" s="50">
        <v>2062</v>
      </c>
      <c r="L2786" s="53">
        <v>1974</v>
      </c>
      <c r="M2786" s="63">
        <f t="shared" si="322"/>
        <v>4.5454545454545456E-2</v>
      </c>
      <c r="N2786" s="42" t="str">
        <f>IFERROR(VLOOKUP(C2786, マスタ!$E$2:$G$33, 3, TRUE), "")</f>
        <v>サービス</v>
      </c>
      <c r="O2786" s="15" t="str">
        <f>IF(F2786 = "", "", TEXT( WORKDAY(TEXT(LEFT(F2786, FIND("(", F2786) - 1), "yyyy/mm/dd"), 1, マスタ!$A$2:$A$106), "yyyymmdd"))</f>
        <v>20171102</v>
      </c>
      <c r="P2786" s="16">
        <v>43041</v>
      </c>
      <c r="Q2786" s="56">
        <v>2057</v>
      </c>
      <c r="R2786" s="56">
        <v>2057</v>
      </c>
      <c r="S2786" s="56">
        <v>2022</v>
      </c>
      <c r="T2786" s="15" t="str">
        <f t="shared" si="323"/>
        <v>無</v>
      </c>
      <c r="U2786" s="15" t="str">
        <f t="shared" si="324"/>
        <v>有</v>
      </c>
      <c r="V2786" s="67">
        <f t="shared" si="325"/>
        <v>-4.859086491739717E-4</v>
      </c>
      <c r="W2786" s="17" t="s">
        <v>966</v>
      </c>
      <c r="X2786" s="46">
        <v>-20</v>
      </c>
      <c r="Y2786" s="71">
        <f t="shared" si="326"/>
        <v>-9.7181729834791053</v>
      </c>
      <c r="Z2786" s="72">
        <v>2057</v>
      </c>
      <c r="AA2786" s="72">
        <v>2057</v>
      </c>
      <c r="AB2786" s="72">
        <v>2045</v>
      </c>
      <c r="AC2786" s="72">
        <v>2045</v>
      </c>
      <c r="AD2786" s="72">
        <v>16200</v>
      </c>
      <c r="AE2786" s="72">
        <v>2044</v>
      </c>
      <c r="AF2786" s="72">
        <v>2044</v>
      </c>
      <c r="AG2786" s="72">
        <v>2030</v>
      </c>
      <c r="AH2786" s="72">
        <v>2031</v>
      </c>
      <c r="AI2786" s="72">
        <v>10300</v>
      </c>
      <c r="AJ2786" s="72">
        <v>2030</v>
      </c>
      <c r="AK2786" s="72">
        <v>2032</v>
      </c>
      <c r="AL2786" s="72">
        <v>2029</v>
      </c>
      <c r="AM2786" s="72">
        <v>2030</v>
      </c>
      <c r="AN2786" s="72">
        <v>4300</v>
      </c>
      <c r="AO2786" s="72">
        <v>2031</v>
      </c>
      <c r="AP2786" s="72">
        <v>2033</v>
      </c>
      <c r="AQ2786" s="72">
        <v>2030</v>
      </c>
      <c r="AR2786" s="72">
        <v>2033</v>
      </c>
      <c r="AS2786" s="72">
        <v>3000</v>
      </c>
      <c r="AT2786" s="72">
        <v>2032</v>
      </c>
      <c r="AU2786" s="72">
        <v>2033</v>
      </c>
      <c r="AV2786" s="72">
        <v>2030</v>
      </c>
      <c r="AW2786" s="72">
        <v>2033</v>
      </c>
      <c r="AX2786" s="72">
        <v>2100</v>
      </c>
      <c r="AY2786" s="72">
        <v>2032</v>
      </c>
      <c r="AZ2786" s="72">
        <v>2032</v>
      </c>
      <c r="BA2786" s="72">
        <v>2028</v>
      </c>
      <c r="BB2786" s="72">
        <v>2029</v>
      </c>
      <c r="BC2786" s="72">
        <v>2700</v>
      </c>
    </row>
    <row r="2787" spans="1:55" s="72" customFormat="1" ht="27">
      <c r="A2787" s="15" t="s">
        <v>18</v>
      </c>
      <c r="B2787" s="30">
        <v>43</v>
      </c>
      <c r="C2787" s="30">
        <v>6817</v>
      </c>
      <c r="D2787" s="10" t="s">
        <v>31</v>
      </c>
      <c r="E2787" s="15" t="s">
        <v>20</v>
      </c>
      <c r="F2787" s="15" t="s">
        <v>1406</v>
      </c>
      <c r="G2787" s="50">
        <v>2077</v>
      </c>
      <c r="H2787" s="50">
        <v>111</v>
      </c>
      <c r="I2787" s="58">
        <v>5.6500000000000002E-2</v>
      </c>
      <c r="J2787" s="50">
        <v>1223500</v>
      </c>
      <c r="K2787" s="50">
        <v>2082</v>
      </c>
      <c r="L2787" s="53">
        <v>1937</v>
      </c>
      <c r="M2787" s="63">
        <f t="shared" ref="M2787:M2841" si="327">IFERROR((K2787-G2787) / (K2787-L2787), "")</f>
        <v>3.4482758620689655E-2</v>
      </c>
      <c r="N2787" s="42" t="str">
        <f>IFERROR(VLOOKUP(C2787, マスタ!$E$2:$G$33, 3, TRUE), "")</f>
        <v>電気</v>
      </c>
      <c r="O2787" s="15" t="str">
        <f>IF(F2787 = "", "", TEXT( WORKDAY(TEXT(LEFT(F2787, FIND("(", F2787) - 1), "yyyy/mm/dd"), 1, マスタ!$A$2:$A$106), "yyyymmdd"))</f>
        <v>20171102</v>
      </c>
      <c r="P2787" s="16">
        <v>43041</v>
      </c>
      <c r="Q2787" s="56">
        <v>2075</v>
      </c>
      <c r="R2787" s="56">
        <v>2095</v>
      </c>
      <c r="S2787" s="56">
        <v>2020</v>
      </c>
      <c r="T2787" s="15" t="str">
        <f t="shared" ref="T2787:T2841" si="328">IF(Q2787="", "", IF(R2787-Q2787&gt;=ROUNDDOWN(G2787/100, 0), "有", "無"))</f>
        <v>有</v>
      </c>
      <c r="U2787" s="15" t="str">
        <f t="shared" ref="U2787:U2841" si="329">IF(Q2787="", "", IF(Q2787-S2787&gt;=ROUNDDOWN(G2787/100, 0), "有", "無"))</f>
        <v>有</v>
      </c>
      <c r="V2787" s="67">
        <f t="shared" ref="V2787:V2841" si="330">IF(Q2787="", "", Q2787/G2787-1)</f>
        <v>-9.6292729898894702E-4</v>
      </c>
      <c r="W2787" s="17" t="s">
        <v>966</v>
      </c>
      <c r="X2787" s="46">
        <v>-20</v>
      </c>
      <c r="Y2787" s="71">
        <f t="shared" ref="Y2787:Y2841" si="331">IFERROR(X2787/G2787*1000,"")</f>
        <v>-9.6292729898892642</v>
      </c>
      <c r="Z2787" s="72">
        <v>2075</v>
      </c>
      <c r="AA2787" s="72">
        <v>2086</v>
      </c>
      <c r="AB2787" s="72">
        <v>2041</v>
      </c>
      <c r="AC2787" s="72">
        <v>2086</v>
      </c>
      <c r="AD2787" s="72">
        <v>53900</v>
      </c>
      <c r="AE2787" s="72">
        <v>2084</v>
      </c>
      <c r="AF2787" s="72">
        <v>2095</v>
      </c>
      <c r="AG2787" s="72">
        <v>2077</v>
      </c>
      <c r="AH2787" s="72">
        <v>2088</v>
      </c>
      <c r="AI2787" s="72">
        <v>26100</v>
      </c>
      <c r="AJ2787" s="72">
        <v>2085</v>
      </c>
      <c r="AK2787" s="72">
        <v>2089</v>
      </c>
      <c r="AL2787" s="72">
        <v>2062</v>
      </c>
      <c r="AM2787" s="72">
        <v>2067</v>
      </c>
      <c r="AN2787" s="72">
        <v>7800</v>
      </c>
      <c r="AO2787" s="72">
        <v>2064</v>
      </c>
      <c r="AP2787" s="72">
        <v>2068</v>
      </c>
      <c r="AQ2787" s="72">
        <v>2060</v>
      </c>
      <c r="AR2787" s="72">
        <v>2061</v>
      </c>
      <c r="AS2787" s="72">
        <v>9000</v>
      </c>
      <c r="AT2787" s="72">
        <v>2060</v>
      </c>
      <c r="AU2787" s="72">
        <v>2061</v>
      </c>
      <c r="AV2787" s="72">
        <v>2052</v>
      </c>
      <c r="AW2787" s="72">
        <v>2052</v>
      </c>
      <c r="AX2787" s="72">
        <v>17500</v>
      </c>
      <c r="AY2787" s="72">
        <v>2051</v>
      </c>
      <c r="AZ2787" s="72">
        <v>2057</v>
      </c>
      <c r="BA2787" s="72">
        <v>2047</v>
      </c>
      <c r="BB2787" s="72">
        <v>2054</v>
      </c>
      <c r="BC2787" s="72">
        <v>6800</v>
      </c>
    </row>
    <row r="2788" spans="1:55" s="72" customFormat="1" ht="15">
      <c r="A2788" s="15" t="s">
        <v>18</v>
      </c>
      <c r="B2788" s="30">
        <v>44</v>
      </c>
      <c r="C2788" s="30">
        <v>4768</v>
      </c>
      <c r="D2788" s="10" t="s">
        <v>266</v>
      </c>
      <c r="E2788" s="15" t="s">
        <v>20</v>
      </c>
      <c r="F2788" s="15" t="s">
        <v>1406</v>
      </c>
      <c r="G2788" s="50">
        <v>8130</v>
      </c>
      <c r="H2788" s="50">
        <v>430</v>
      </c>
      <c r="I2788" s="58">
        <v>5.5800000000000002E-2</v>
      </c>
      <c r="J2788" s="50">
        <v>705200</v>
      </c>
      <c r="K2788" s="50">
        <v>8170</v>
      </c>
      <c r="L2788" s="53">
        <v>7890</v>
      </c>
      <c r="M2788" s="63">
        <f t="shared" si="327"/>
        <v>0.14285714285714285</v>
      </c>
      <c r="N2788" s="42" t="str">
        <f>IFERROR(VLOOKUP(C2788, マスタ!$E$2:$G$33, 3, TRUE), "")</f>
        <v>化学・医薬品</v>
      </c>
      <c r="O2788" s="15" t="str">
        <f>IF(F2788 = "", "", TEXT( WORKDAY(TEXT(LEFT(F2788, FIND("(", F2788) - 1), "yyyy/mm/dd"), 1, マスタ!$A$2:$A$106), "yyyymmdd"))</f>
        <v>20171102</v>
      </c>
      <c r="P2788" s="16">
        <v>43041</v>
      </c>
      <c r="Q2788" s="56">
        <v>8730</v>
      </c>
      <c r="R2788" s="56">
        <v>8770</v>
      </c>
      <c r="S2788" s="56">
        <v>8130</v>
      </c>
      <c r="T2788" s="15" t="str">
        <f t="shared" si="328"/>
        <v>無</v>
      </c>
      <c r="U2788" s="15" t="str">
        <f t="shared" si="329"/>
        <v>有</v>
      </c>
      <c r="V2788" s="67">
        <f t="shared" si="330"/>
        <v>7.3800738007380184E-2</v>
      </c>
      <c r="W2788" s="17" t="s">
        <v>966</v>
      </c>
      <c r="X2788" s="46">
        <v>-81</v>
      </c>
      <c r="Y2788" s="71">
        <f t="shared" si="331"/>
        <v>-9.9630996309963109</v>
      </c>
      <c r="AD2788" s="72">
        <v>0</v>
      </c>
      <c r="AE2788" s="72">
        <v>8730</v>
      </c>
      <c r="AF2788" s="72">
        <v>8770</v>
      </c>
      <c r="AG2788" s="72">
        <v>8700</v>
      </c>
      <c r="AH2788" s="72">
        <v>8700</v>
      </c>
      <c r="AI2788" s="72">
        <v>53900</v>
      </c>
      <c r="AJ2788" s="72">
        <v>8690</v>
      </c>
      <c r="AK2788" s="72">
        <v>8690</v>
      </c>
      <c r="AL2788" s="72">
        <v>8280</v>
      </c>
      <c r="AM2788" s="72">
        <v>8310</v>
      </c>
      <c r="AN2788" s="72">
        <v>55000</v>
      </c>
      <c r="AO2788" s="72">
        <v>8320</v>
      </c>
      <c r="AP2788" s="72">
        <v>8330</v>
      </c>
      <c r="AQ2788" s="72">
        <v>8200</v>
      </c>
      <c r="AR2788" s="72">
        <v>8230</v>
      </c>
      <c r="AS2788" s="72">
        <v>24500</v>
      </c>
      <c r="AT2788" s="72">
        <v>8240</v>
      </c>
      <c r="AU2788" s="72">
        <v>8260</v>
      </c>
      <c r="AV2788" s="72">
        <v>8230</v>
      </c>
      <c r="AW2788" s="72">
        <v>8240</v>
      </c>
      <c r="AX2788" s="72">
        <v>9700</v>
      </c>
      <c r="AY2788" s="72">
        <v>8230</v>
      </c>
      <c r="AZ2788" s="72">
        <v>8230</v>
      </c>
      <c r="BA2788" s="72">
        <v>8170</v>
      </c>
      <c r="BB2788" s="72">
        <v>8200</v>
      </c>
      <c r="BC2788" s="72">
        <v>19200</v>
      </c>
    </row>
    <row r="2789" spans="1:55" s="72" customFormat="1" ht="15">
      <c r="A2789" s="15" t="s">
        <v>18</v>
      </c>
      <c r="B2789" s="30">
        <v>45</v>
      </c>
      <c r="C2789" s="30">
        <v>7537</v>
      </c>
      <c r="D2789" s="10" t="s">
        <v>1420</v>
      </c>
      <c r="E2789" s="15" t="s">
        <v>20</v>
      </c>
      <c r="F2789" s="15" t="s">
        <v>1406</v>
      </c>
      <c r="G2789" s="50">
        <v>1037</v>
      </c>
      <c r="H2789" s="50">
        <v>54</v>
      </c>
      <c r="I2789" s="58">
        <v>5.4899999999999997E-2</v>
      </c>
      <c r="J2789" s="50">
        <v>411000</v>
      </c>
      <c r="K2789" s="50">
        <v>1045</v>
      </c>
      <c r="L2789" s="53">
        <v>1016</v>
      </c>
      <c r="M2789" s="63">
        <f t="shared" si="327"/>
        <v>0.27586206896551724</v>
      </c>
      <c r="N2789" s="42" t="str">
        <f>IFERROR(VLOOKUP(C2789, マスタ!$E$2:$G$33, 3, TRUE), "")</f>
        <v>75</v>
      </c>
      <c r="O2789" s="15" t="str">
        <f>IF(F2789 = "", "", TEXT( WORKDAY(TEXT(LEFT(F2789, FIND("(", F2789) - 1), "yyyy/mm/dd"), 1, マスタ!$A$2:$A$106), "yyyymmdd"))</f>
        <v>20171102</v>
      </c>
      <c r="P2789" s="16">
        <v>43041</v>
      </c>
      <c r="Q2789" s="56">
        <v>1038</v>
      </c>
      <c r="R2789" s="56">
        <v>1038</v>
      </c>
      <c r="S2789" s="56">
        <v>997</v>
      </c>
      <c r="T2789" s="15" t="str">
        <f t="shared" si="328"/>
        <v>無</v>
      </c>
      <c r="U2789" s="15" t="str">
        <f t="shared" si="329"/>
        <v>有</v>
      </c>
      <c r="V2789" s="67">
        <f t="shared" si="330"/>
        <v>9.6432015429126494E-4</v>
      </c>
      <c r="W2789" s="17" t="s">
        <v>966</v>
      </c>
      <c r="X2789" s="46">
        <v>-10</v>
      </c>
      <c r="Y2789" s="71">
        <f t="shared" si="331"/>
        <v>-9.6432015429122462</v>
      </c>
      <c r="Z2789" s="72">
        <v>1038</v>
      </c>
      <c r="AA2789" s="72">
        <v>1038</v>
      </c>
      <c r="AB2789" s="72">
        <v>1029</v>
      </c>
      <c r="AC2789" s="72">
        <v>1030</v>
      </c>
      <c r="AD2789" s="72">
        <v>17700</v>
      </c>
      <c r="AE2789" s="72">
        <v>1029</v>
      </c>
      <c r="AF2789" s="72">
        <v>1030</v>
      </c>
      <c r="AG2789" s="72">
        <v>1026</v>
      </c>
      <c r="AH2789" s="72">
        <v>1027</v>
      </c>
      <c r="AI2789" s="72">
        <v>1100</v>
      </c>
      <c r="AJ2789" s="72">
        <v>1027</v>
      </c>
      <c r="AK2789" s="72">
        <v>1029</v>
      </c>
      <c r="AL2789" s="72">
        <v>1027</v>
      </c>
      <c r="AM2789" s="72">
        <v>1027</v>
      </c>
      <c r="AN2789" s="72">
        <v>2500</v>
      </c>
      <c r="AO2789" s="72">
        <v>1026</v>
      </c>
      <c r="AP2789" s="72">
        <v>1026</v>
      </c>
      <c r="AQ2789" s="72">
        <v>1022</v>
      </c>
      <c r="AR2789" s="72">
        <v>1023</v>
      </c>
      <c r="AS2789" s="72">
        <v>4100</v>
      </c>
      <c r="AT2789" s="72">
        <v>1021</v>
      </c>
      <c r="AU2789" s="72">
        <v>1021</v>
      </c>
      <c r="AV2789" s="72">
        <v>1020</v>
      </c>
      <c r="AW2789" s="72">
        <v>1021</v>
      </c>
      <c r="AX2789" s="72">
        <v>2400</v>
      </c>
      <c r="AY2789" s="72">
        <v>1022</v>
      </c>
      <c r="AZ2789" s="72">
        <v>1026</v>
      </c>
      <c r="BA2789" s="72">
        <v>1022</v>
      </c>
      <c r="BB2789" s="72">
        <v>1026</v>
      </c>
      <c r="BC2789" s="72">
        <v>3000</v>
      </c>
    </row>
    <row r="2790" spans="1:55" s="72" customFormat="1" ht="15">
      <c r="A2790" s="15" t="s">
        <v>18</v>
      </c>
      <c r="B2790" s="30">
        <v>46</v>
      </c>
      <c r="C2790" s="30">
        <v>2331</v>
      </c>
      <c r="D2790" s="10" t="s">
        <v>825</v>
      </c>
      <c r="E2790" s="15" t="s">
        <v>20</v>
      </c>
      <c r="F2790" s="15" t="s">
        <v>1406</v>
      </c>
      <c r="G2790" s="50">
        <v>5730</v>
      </c>
      <c r="H2790" s="50">
        <v>290</v>
      </c>
      <c r="I2790" s="58">
        <v>5.33E-2</v>
      </c>
      <c r="J2790" s="50">
        <v>753400</v>
      </c>
      <c r="K2790" s="50">
        <v>5780</v>
      </c>
      <c r="L2790" s="53">
        <v>5520</v>
      </c>
      <c r="M2790" s="63">
        <f t="shared" si="327"/>
        <v>0.19230769230769232</v>
      </c>
      <c r="N2790" s="42" t="str">
        <f>IFERROR(VLOOKUP(C2790, マスタ!$E$2:$G$33, 3, TRUE), "")</f>
        <v>食品</v>
      </c>
      <c r="O2790" s="15" t="str">
        <f>IF(F2790 = "", "", TEXT( WORKDAY(TEXT(LEFT(F2790, FIND("(", F2790) - 1), "yyyy/mm/dd"), 1, マスタ!$A$2:$A$106), "yyyymmdd"))</f>
        <v>20171102</v>
      </c>
      <c r="P2790" s="16">
        <v>43041</v>
      </c>
      <c r="Q2790" s="56">
        <v>5880</v>
      </c>
      <c r="R2790" s="56">
        <v>5960</v>
      </c>
      <c r="S2790" s="56">
        <v>5850</v>
      </c>
      <c r="T2790" s="15" t="str">
        <f t="shared" si="328"/>
        <v>有</v>
      </c>
      <c r="U2790" s="15" t="str">
        <f t="shared" si="329"/>
        <v>無</v>
      </c>
      <c r="V2790" s="67">
        <f t="shared" si="330"/>
        <v>2.6178010471204161E-2</v>
      </c>
      <c r="W2790" s="17" t="s">
        <v>967</v>
      </c>
      <c r="X2790" s="46">
        <v>10</v>
      </c>
      <c r="Y2790" s="71">
        <f t="shared" si="331"/>
        <v>1.7452006980802792</v>
      </c>
      <c r="Z2790" s="72">
        <v>5880</v>
      </c>
      <c r="AA2790" s="72">
        <v>5930</v>
      </c>
      <c r="AB2790" s="72">
        <v>5860</v>
      </c>
      <c r="AC2790" s="72">
        <v>5920</v>
      </c>
      <c r="AD2790" s="72">
        <v>87300</v>
      </c>
      <c r="AE2790" s="72">
        <v>5930</v>
      </c>
      <c r="AF2790" s="72">
        <v>5960</v>
      </c>
      <c r="AG2790" s="72">
        <v>5910</v>
      </c>
      <c r="AH2790" s="72">
        <v>5940</v>
      </c>
      <c r="AI2790" s="72">
        <v>52000</v>
      </c>
      <c r="AJ2790" s="72">
        <v>5930</v>
      </c>
      <c r="AK2790" s="72">
        <v>5930</v>
      </c>
      <c r="AL2790" s="72">
        <v>5910</v>
      </c>
      <c r="AM2790" s="72">
        <v>5910</v>
      </c>
      <c r="AN2790" s="72">
        <v>8300</v>
      </c>
      <c r="AO2790" s="72">
        <v>5920</v>
      </c>
      <c r="AP2790" s="72">
        <v>5920</v>
      </c>
      <c r="AQ2790" s="72">
        <v>5870</v>
      </c>
      <c r="AR2790" s="72">
        <v>5880</v>
      </c>
      <c r="AS2790" s="72">
        <v>24200</v>
      </c>
      <c r="AT2790" s="72">
        <v>5870</v>
      </c>
      <c r="AU2790" s="72">
        <v>5910</v>
      </c>
      <c r="AV2790" s="72">
        <v>5870</v>
      </c>
      <c r="AW2790" s="72">
        <v>5890</v>
      </c>
      <c r="AX2790" s="72">
        <v>20600</v>
      </c>
      <c r="AY2790" s="72">
        <v>5890</v>
      </c>
      <c r="AZ2790" s="72">
        <v>5890</v>
      </c>
      <c r="BA2790" s="72">
        <v>5870</v>
      </c>
      <c r="BB2790" s="72">
        <v>5870</v>
      </c>
      <c r="BC2790" s="72">
        <v>17000</v>
      </c>
    </row>
    <row r="2791" spans="1:55" s="72" customFormat="1" ht="27">
      <c r="A2791" s="15" t="s">
        <v>18</v>
      </c>
      <c r="B2791" s="30">
        <v>47</v>
      </c>
      <c r="C2791" s="30">
        <v>7862</v>
      </c>
      <c r="D2791" s="10" t="s">
        <v>35</v>
      </c>
      <c r="E2791" s="15" t="s">
        <v>20</v>
      </c>
      <c r="F2791" s="15" t="s">
        <v>1406</v>
      </c>
      <c r="G2791" s="50">
        <v>1230</v>
      </c>
      <c r="H2791" s="50">
        <v>62</v>
      </c>
      <c r="I2791" s="58">
        <v>5.3100000000000001E-2</v>
      </c>
      <c r="J2791" s="50">
        <v>536500</v>
      </c>
      <c r="K2791" s="50">
        <v>1232</v>
      </c>
      <c r="L2791" s="53">
        <v>1175</v>
      </c>
      <c r="M2791" s="63">
        <f t="shared" si="327"/>
        <v>3.5087719298245612E-2</v>
      </c>
      <c r="N2791" s="42" t="str">
        <f>IFERROR(VLOOKUP(C2791, マスタ!$E$2:$G$33, 3, TRUE), "")</f>
        <v>その他製品</v>
      </c>
      <c r="O2791" s="15" t="str">
        <f>IF(F2791 = "", "", TEXT( WORKDAY(TEXT(LEFT(F2791, FIND("(", F2791) - 1), "yyyy/mm/dd"), 1, マスタ!$A$2:$A$106), "yyyymmdd"))</f>
        <v>20171102</v>
      </c>
      <c r="P2791" s="16">
        <v>43041</v>
      </c>
      <c r="Q2791" s="56">
        <v>1240</v>
      </c>
      <c r="R2791" s="56">
        <v>1245</v>
      </c>
      <c r="S2791" s="56">
        <v>1227</v>
      </c>
      <c r="T2791" s="15" t="str">
        <f t="shared" si="328"/>
        <v>無</v>
      </c>
      <c r="U2791" s="15" t="str">
        <f t="shared" si="329"/>
        <v>有</v>
      </c>
      <c r="V2791" s="67">
        <f t="shared" si="330"/>
        <v>8.1300813008129413E-3</v>
      </c>
      <c r="W2791" s="17" t="s">
        <v>966</v>
      </c>
      <c r="X2791" s="46">
        <v>-12</v>
      </c>
      <c r="Y2791" s="71">
        <f t="shared" si="331"/>
        <v>-9.7560975609756095</v>
      </c>
      <c r="Z2791" s="72">
        <v>1240</v>
      </c>
      <c r="AA2791" s="72">
        <v>1245</v>
      </c>
      <c r="AB2791" s="72">
        <v>1227</v>
      </c>
      <c r="AC2791" s="72">
        <v>1233</v>
      </c>
      <c r="AD2791" s="72">
        <v>22900</v>
      </c>
      <c r="AE2791" s="72">
        <v>1231</v>
      </c>
      <c r="AF2791" s="72">
        <v>1233</v>
      </c>
      <c r="AG2791" s="72">
        <v>1228</v>
      </c>
      <c r="AH2791" s="72">
        <v>1231</v>
      </c>
      <c r="AI2791" s="72">
        <v>6400</v>
      </c>
      <c r="AJ2791" s="72">
        <v>1230</v>
      </c>
      <c r="AK2791" s="72">
        <v>1232</v>
      </c>
      <c r="AL2791" s="72">
        <v>1228</v>
      </c>
      <c r="AM2791" s="72">
        <v>1231</v>
      </c>
      <c r="AN2791" s="72">
        <v>5800</v>
      </c>
      <c r="AO2791" s="72">
        <v>1230</v>
      </c>
      <c r="AP2791" s="72">
        <v>1232</v>
      </c>
      <c r="AQ2791" s="72">
        <v>1229</v>
      </c>
      <c r="AR2791" s="72">
        <v>1231</v>
      </c>
      <c r="AS2791" s="72">
        <v>9500</v>
      </c>
      <c r="AT2791" s="72">
        <v>1230</v>
      </c>
      <c r="AU2791" s="72">
        <v>1237</v>
      </c>
      <c r="AV2791" s="72">
        <v>1230</v>
      </c>
      <c r="AW2791" s="72">
        <v>1237</v>
      </c>
      <c r="AX2791" s="72">
        <v>4600</v>
      </c>
      <c r="AY2791" s="72">
        <v>1236</v>
      </c>
      <c r="AZ2791" s="72">
        <v>1238</v>
      </c>
      <c r="BA2791" s="72">
        <v>1236</v>
      </c>
      <c r="BB2791" s="72">
        <v>1238</v>
      </c>
      <c r="BC2791" s="72">
        <v>1500</v>
      </c>
    </row>
    <row r="2792" spans="1:55" s="72" customFormat="1" ht="15">
      <c r="A2792" s="15" t="s">
        <v>18</v>
      </c>
      <c r="B2792" s="30">
        <v>48</v>
      </c>
      <c r="C2792" s="30">
        <v>4205</v>
      </c>
      <c r="D2792" s="10" t="s">
        <v>393</v>
      </c>
      <c r="E2792" s="15" t="s">
        <v>20</v>
      </c>
      <c r="F2792" s="15" t="s">
        <v>1406</v>
      </c>
      <c r="G2792" s="50">
        <v>1581</v>
      </c>
      <c r="H2792" s="50">
        <v>78</v>
      </c>
      <c r="I2792" s="58">
        <v>5.1900000000000002E-2</v>
      </c>
      <c r="J2792" s="50">
        <v>2323300</v>
      </c>
      <c r="K2792" s="50">
        <v>1599</v>
      </c>
      <c r="L2792" s="53">
        <v>1518</v>
      </c>
      <c r="M2792" s="63">
        <f t="shared" si="327"/>
        <v>0.22222222222222221</v>
      </c>
      <c r="N2792" s="42" t="str">
        <f>IFERROR(VLOOKUP(C2792, マスタ!$E$2:$G$33, 3, TRUE), "")</f>
        <v>化学・医薬品</v>
      </c>
      <c r="O2792" s="15" t="str">
        <f>IF(F2792 = "", "", TEXT( WORKDAY(TEXT(LEFT(F2792, FIND("(", F2792) - 1), "yyyy/mm/dd"), 1, マスタ!$A$2:$A$106), "yyyymmdd"))</f>
        <v>20171102</v>
      </c>
      <c r="P2792" s="16">
        <v>43041</v>
      </c>
      <c r="Q2792" s="56">
        <v>1568</v>
      </c>
      <c r="R2792" s="56">
        <v>1588</v>
      </c>
      <c r="S2792" s="56">
        <v>1555</v>
      </c>
      <c r="T2792" s="15" t="str">
        <f t="shared" si="328"/>
        <v>有</v>
      </c>
      <c r="U2792" s="15" t="str">
        <f t="shared" si="329"/>
        <v>無</v>
      </c>
      <c r="V2792" s="67">
        <f t="shared" si="330"/>
        <v>-8.2226438962681447E-3</v>
      </c>
      <c r="W2792" s="17" t="s">
        <v>969</v>
      </c>
      <c r="X2792" s="46">
        <v>-2</v>
      </c>
      <c r="Y2792" s="71">
        <f t="shared" si="331"/>
        <v>-1.2650221378874131</v>
      </c>
      <c r="Z2792" s="72">
        <v>1568</v>
      </c>
      <c r="AA2792" s="72">
        <v>1588</v>
      </c>
      <c r="AB2792" s="72">
        <v>1560</v>
      </c>
      <c r="AC2792" s="72">
        <v>1587</v>
      </c>
      <c r="AD2792" s="72">
        <v>101700</v>
      </c>
      <c r="AE2792" s="72">
        <v>1587</v>
      </c>
      <c r="AF2792" s="72">
        <v>1587</v>
      </c>
      <c r="AG2792" s="72">
        <v>1568</v>
      </c>
      <c r="AH2792" s="72">
        <v>1571</v>
      </c>
      <c r="AI2792" s="72">
        <v>45400</v>
      </c>
      <c r="AJ2792" s="72">
        <v>1571</v>
      </c>
      <c r="AK2792" s="72">
        <v>1572</v>
      </c>
      <c r="AL2792" s="72">
        <v>1565</v>
      </c>
      <c r="AM2792" s="72">
        <v>1565</v>
      </c>
      <c r="AN2792" s="72">
        <v>20300</v>
      </c>
      <c r="AO2792" s="72">
        <v>1565</v>
      </c>
      <c r="AP2792" s="72">
        <v>1570</v>
      </c>
      <c r="AQ2792" s="72">
        <v>1565</v>
      </c>
      <c r="AR2792" s="72">
        <v>1570</v>
      </c>
      <c r="AS2792" s="72">
        <v>20900</v>
      </c>
      <c r="AT2792" s="72">
        <v>1567</v>
      </c>
      <c r="AU2792" s="72">
        <v>1569</v>
      </c>
      <c r="AV2792" s="72">
        <v>1566</v>
      </c>
      <c r="AW2792" s="72">
        <v>1566</v>
      </c>
      <c r="AX2792" s="72">
        <v>5100</v>
      </c>
      <c r="AY2792" s="72">
        <v>1566</v>
      </c>
      <c r="AZ2792" s="72">
        <v>1568</v>
      </c>
      <c r="BA2792" s="72">
        <v>1562</v>
      </c>
      <c r="BB2792" s="72">
        <v>1564</v>
      </c>
      <c r="BC2792" s="72">
        <v>11200</v>
      </c>
    </row>
    <row r="2793" spans="1:55" s="72" customFormat="1" ht="15">
      <c r="A2793" s="15" t="s">
        <v>18</v>
      </c>
      <c r="B2793" s="30">
        <v>49</v>
      </c>
      <c r="C2793" s="30">
        <v>6925</v>
      </c>
      <c r="D2793" s="10" t="s">
        <v>398</v>
      </c>
      <c r="E2793" s="15" t="s">
        <v>20</v>
      </c>
      <c r="F2793" s="15" t="s">
        <v>1406</v>
      </c>
      <c r="G2793" s="50">
        <v>1645</v>
      </c>
      <c r="H2793" s="50">
        <v>81</v>
      </c>
      <c r="I2793" s="58">
        <v>5.1799999999999999E-2</v>
      </c>
      <c r="J2793" s="50">
        <v>726400</v>
      </c>
      <c r="K2793" s="50">
        <v>1659</v>
      </c>
      <c r="L2793" s="53">
        <v>1600</v>
      </c>
      <c r="M2793" s="63">
        <f t="shared" si="327"/>
        <v>0.23728813559322035</v>
      </c>
      <c r="N2793" s="42" t="str">
        <f>IFERROR(VLOOKUP(C2793, マスタ!$E$2:$G$33, 3, TRUE), "")</f>
        <v>電気</v>
      </c>
      <c r="O2793" s="15" t="str">
        <f>IF(F2793 = "", "", TEXT( WORKDAY(TEXT(LEFT(F2793, FIND("(", F2793) - 1), "yyyy/mm/dd"), 1, マスタ!$A$2:$A$106), "yyyymmdd"))</f>
        <v>20171102</v>
      </c>
      <c r="P2793" s="16">
        <v>43041</v>
      </c>
      <c r="Q2793" s="56">
        <v>1646</v>
      </c>
      <c r="R2793" s="56">
        <v>1648</v>
      </c>
      <c r="S2793" s="56">
        <v>1620</v>
      </c>
      <c r="T2793" s="15" t="str">
        <f t="shared" si="328"/>
        <v>無</v>
      </c>
      <c r="U2793" s="15" t="str">
        <f t="shared" si="329"/>
        <v>有</v>
      </c>
      <c r="V2793" s="67">
        <f t="shared" si="330"/>
        <v>6.0790273556232677E-4</v>
      </c>
      <c r="W2793" s="17" t="s">
        <v>966</v>
      </c>
      <c r="X2793" s="46">
        <v>-16</v>
      </c>
      <c r="Y2793" s="71">
        <f t="shared" si="331"/>
        <v>-9.7264437689969618</v>
      </c>
      <c r="Z2793" s="72">
        <v>1646</v>
      </c>
      <c r="AA2793" s="72">
        <v>1648</v>
      </c>
      <c r="AB2793" s="72">
        <v>1640</v>
      </c>
      <c r="AC2793" s="72">
        <v>1641</v>
      </c>
      <c r="AD2793" s="72">
        <v>15800</v>
      </c>
      <c r="AE2793" s="72">
        <v>1641</v>
      </c>
      <c r="AF2793" s="72">
        <v>1641</v>
      </c>
      <c r="AG2793" s="72">
        <v>1631</v>
      </c>
      <c r="AH2793" s="72">
        <v>1632</v>
      </c>
      <c r="AI2793" s="72">
        <v>12900</v>
      </c>
      <c r="AJ2793" s="72">
        <v>1630</v>
      </c>
      <c r="AK2793" s="72">
        <v>1632</v>
      </c>
      <c r="AL2793" s="72">
        <v>1629</v>
      </c>
      <c r="AM2793" s="72">
        <v>1629</v>
      </c>
      <c r="AN2793" s="72">
        <v>5000</v>
      </c>
      <c r="AO2793" s="72">
        <v>1629</v>
      </c>
      <c r="AP2793" s="72">
        <v>1638</v>
      </c>
      <c r="AQ2793" s="72">
        <v>1629</v>
      </c>
      <c r="AR2793" s="72">
        <v>1635</v>
      </c>
      <c r="AS2793" s="72">
        <v>9600</v>
      </c>
      <c r="AT2793" s="72">
        <v>1635</v>
      </c>
      <c r="AU2793" s="72">
        <v>1637</v>
      </c>
      <c r="AV2793" s="72">
        <v>1634</v>
      </c>
      <c r="AW2793" s="72">
        <v>1634</v>
      </c>
      <c r="AX2793" s="72">
        <v>6000</v>
      </c>
      <c r="AY2793" s="72">
        <v>1635</v>
      </c>
      <c r="AZ2793" s="72">
        <v>1635</v>
      </c>
      <c r="BA2793" s="72">
        <v>1631</v>
      </c>
      <c r="BB2793" s="72">
        <v>1631</v>
      </c>
      <c r="BC2793" s="72">
        <v>3600</v>
      </c>
    </row>
    <row r="2794" spans="1:55" s="72" customFormat="1" ht="15">
      <c r="A2794" s="15" t="s">
        <v>18</v>
      </c>
      <c r="B2794" s="30">
        <v>50</v>
      </c>
      <c r="C2794" s="30">
        <v>4023</v>
      </c>
      <c r="D2794" s="10" t="s">
        <v>1172</v>
      </c>
      <c r="E2794" s="15" t="s">
        <v>20</v>
      </c>
      <c r="F2794" s="15" t="s">
        <v>1406</v>
      </c>
      <c r="G2794" s="50">
        <v>6990</v>
      </c>
      <c r="H2794" s="50">
        <v>340</v>
      </c>
      <c r="I2794" s="58">
        <v>5.11E-2</v>
      </c>
      <c r="J2794" s="50">
        <v>339600</v>
      </c>
      <c r="K2794" s="50">
        <v>7070</v>
      </c>
      <c r="L2794" s="53">
        <v>6780</v>
      </c>
      <c r="M2794" s="63">
        <f t="shared" si="327"/>
        <v>0.27586206896551724</v>
      </c>
      <c r="N2794" s="42" t="str">
        <f>IFERROR(VLOOKUP(C2794, マスタ!$E$2:$G$33, 3, TRUE), "")</f>
        <v>化学・医薬品</v>
      </c>
      <c r="O2794" s="15" t="str">
        <f>IF(F2794 = "", "", TEXT( WORKDAY(TEXT(LEFT(F2794, FIND("(", F2794) - 1), "yyyy/mm/dd"), 1, マスタ!$A$2:$A$106), "yyyymmdd"))</f>
        <v>20171102</v>
      </c>
      <c r="P2794" s="16">
        <v>43041</v>
      </c>
      <c r="Q2794" s="56">
        <v>6890</v>
      </c>
      <c r="R2794" s="56">
        <v>7030</v>
      </c>
      <c r="S2794" s="56">
        <v>6750</v>
      </c>
      <c r="T2794" s="15" t="str">
        <f t="shared" si="328"/>
        <v>有</v>
      </c>
      <c r="U2794" s="15" t="str">
        <f t="shared" si="329"/>
        <v>有</v>
      </c>
      <c r="V2794" s="67">
        <f t="shared" si="330"/>
        <v>-1.4306151645207432E-2</v>
      </c>
      <c r="W2794" s="17" t="s">
        <v>966</v>
      </c>
      <c r="X2794" s="46">
        <v>-69</v>
      </c>
      <c r="Y2794" s="71">
        <f t="shared" si="331"/>
        <v>-9.8712446351931344</v>
      </c>
      <c r="Z2794" s="72">
        <v>6890</v>
      </c>
      <c r="AA2794" s="72">
        <v>6900</v>
      </c>
      <c r="AB2794" s="72">
        <v>6850</v>
      </c>
      <c r="AC2794" s="72">
        <v>6880</v>
      </c>
      <c r="AD2794" s="72">
        <v>9700</v>
      </c>
      <c r="AE2794" s="72">
        <v>6870</v>
      </c>
      <c r="AF2794" s="72">
        <v>6870</v>
      </c>
      <c r="AG2794" s="72">
        <v>6810</v>
      </c>
      <c r="AH2794" s="72">
        <v>6810</v>
      </c>
      <c r="AI2794" s="72">
        <v>3300</v>
      </c>
      <c r="AJ2794" s="72">
        <v>6810</v>
      </c>
      <c r="AK2794" s="72">
        <v>6820</v>
      </c>
      <c r="AL2794" s="72">
        <v>6810</v>
      </c>
      <c r="AM2794" s="72">
        <v>6810</v>
      </c>
      <c r="AN2794" s="72">
        <v>1400</v>
      </c>
      <c r="AO2794" s="72">
        <v>6810</v>
      </c>
      <c r="AP2794" s="72">
        <v>6810</v>
      </c>
      <c r="AQ2794" s="72">
        <v>6770</v>
      </c>
      <c r="AR2794" s="72">
        <v>6780</v>
      </c>
      <c r="AS2794" s="72">
        <v>4400</v>
      </c>
      <c r="AT2794" s="72">
        <v>6770</v>
      </c>
      <c r="AU2794" s="72">
        <v>6780</v>
      </c>
      <c r="AV2794" s="72">
        <v>6760</v>
      </c>
      <c r="AW2794" s="72">
        <v>6770</v>
      </c>
      <c r="AX2794" s="72">
        <v>1600</v>
      </c>
      <c r="AY2794" s="72">
        <v>6760</v>
      </c>
      <c r="AZ2794" s="72">
        <v>6760</v>
      </c>
      <c r="BA2794" s="72">
        <v>6760</v>
      </c>
      <c r="BB2794" s="72">
        <v>6760</v>
      </c>
      <c r="BC2794" s="72">
        <v>2100</v>
      </c>
    </row>
    <row r="2795" spans="1:55" s="72" customFormat="1" ht="15">
      <c r="A2795" s="15" t="s">
        <v>1431</v>
      </c>
      <c r="B2795" s="30">
        <v>1</v>
      </c>
      <c r="C2795" s="30">
        <v>3328</v>
      </c>
      <c r="D2795" s="10" t="s">
        <v>329</v>
      </c>
      <c r="E2795" s="15" t="s">
        <v>20</v>
      </c>
      <c r="F2795" s="15" t="s">
        <v>1422</v>
      </c>
      <c r="G2795" s="50">
        <v>1479</v>
      </c>
      <c r="H2795" s="50">
        <v>227</v>
      </c>
      <c r="I2795" s="58">
        <v>0.18129999999999999</v>
      </c>
      <c r="J2795" s="50">
        <v>1455600</v>
      </c>
      <c r="K2795" s="50">
        <v>1503</v>
      </c>
      <c r="L2795" s="53">
        <v>1340</v>
      </c>
      <c r="M2795" s="63">
        <f t="shared" si="327"/>
        <v>0.14723926380368099</v>
      </c>
      <c r="N2795" s="42" t="str">
        <f>IFERROR(VLOOKUP(C2795, マスタ!$E$2:$G$33, 3, TRUE), "")</f>
        <v>繊維製品</v>
      </c>
      <c r="O2795" s="15" t="str">
        <f>IF(F2795 = "", "", TEXT( WORKDAY(TEXT(LEFT(F2795, FIND("(", F2795) - 1), "yyyy/mm/dd"), 1, マスタ!$A$2:$A$106), "yyyymmdd"))</f>
        <v>20171106</v>
      </c>
      <c r="P2795" s="16">
        <v>43045</v>
      </c>
      <c r="Q2795" s="56">
        <v>1492</v>
      </c>
      <c r="R2795" s="56">
        <v>1540</v>
      </c>
      <c r="S2795" s="56">
        <v>1450</v>
      </c>
      <c r="T2795" s="15" t="str">
        <f t="shared" si="328"/>
        <v>有</v>
      </c>
      <c r="U2795" s="15" t="str">
        <f t="shared" si="329"/>
        <v>有</v>
      </c>
      <c r="V2795" s="67">
        <f t="shared" si="330"/>
        <v>8.789722785665921E-3</v>
      </c>
      <c r="W2795" s="17" t="s">
        <v>968</v>
      </c>
      <c r="X2795" s="46">
        <v>29</v>
      </c>
      <c r="Y2795" s="71">
        <f t="shared" si="331"/>
        <v>19.607843137254903</v>
      </c>
      <c r="Z2795" s="72">
        <v>1492</v>
      </c>
      <c r="AA2795" s="72">
        <v>1540</v>
      </c>
      <c r="AB2795" s="72">
        <v>1492</v>
      </c>
      <c r="AC2795" s="72">
        <v>1509</v>
      </c>
      <c r="AD2795" s="72">
        <v>144400</v>
      </c>
      <c r="AE2795" s="72">
        <v>1510</v>
      </c>
      <c r="AF2795" s="72">
        <v>1526</v>
      </c>
      <c r="AG2795" s="72">
        <v>1505</v>
      </c>
      <c r="AH2795" s="72">
        <v>1519</v>
      </c>
      <c r="AI2795" s="72">
        <v>33200</v>
      </c>
      <c r="AJ2795" s="72">
        <v>1521</v>
      </c>
      <c r="AK2795" s="72">
        <v>1528</v>
      </c>
      <c r="AL2795" s="72">
        <v>1510</v>
      </c>
      <c r="AM2795" s="72">
        <v>1522</v>
      </c>
      <c r="AN2795" s="72">
        <v>27100</v>
      </c>
      <c r="AO2795" s="72">
        <v>1524</v>
      </c>
      <c r="AP2795" s="72">
        <v>1535</v>
      </c>
      <c r="AQ2795" s="72">
        <v>1497</v>
      </c>
      <c r="AR2795" s="72">
        <v>1505</v>
      </c>
      <c r="AS2795" s="72">
        <v>35800</v>
      </c>
      <c r="AT2795" s="72">
        <v>1504</v>
      </c>
      <c r="AU2795" s="72">
        <v>1523</v>
      </c>
      <c r="AV2795" s="72">
        <v>1500</v>
      </c>
      <c r="AW2795" s="72">
        <v>1515</v>
      </c>
      <c r="AX2795" s="72">
        <v>17000</v>
      </c>
      <c r="AY2795" s="72">
        <v>1513</v>
      </c>
      <c r="AZ2795" s="72">
        <v>1518</v>
      </c>
      <c r="BA2795" s="72">
        <v>1500</v>
      </c>
      <c r="BB2795" s="72">
        <v>1505</v>
      </c>
      <c r="BC2795" s="72">
        <v>14200</v>
      </c>
    </row>
    <row r="2796" spans="1:55" s="72" customFormat="1" ht="15">
      <c r="A2796" s="15" t="s">
        <v>1469</v>
      </c>
      <c r="B2796" s="30">
        <v>2</v>
      </c>
      <c r="C2796" s="30">
        <v>9010</v>
      </c>
      <c r="D2796" s="10" t="s">
        <v>1157</v>
      </c>
      <c r="E2796" s="15" t="s">
        <v>20</v>
      </c>
      <c r="F2796" s="15" t="s">
        <v>1422</v>
      </c>
      <c r="G2796" s="50">
        <v>2842</v>
      </c>
      <c r="H2796" s="50">
        <v>322</v>
      </c>
      <c r="I2796" s="58">
        <v>0.1278</v>
      </c>
      <c r="J2796" s="50">
        <v>516500</v>
      </c>
      <c r="K2796" s="50">
        <v>2948</v>
      </c>
      <c r="L2796" s="53">
        <v>2591</v>
      </c>
      <c r="M2796" s="63">
        <f t="shared" si="327"/>
        <v>0.2969187675070028</v>
      </c>
      <c r="N2796" s="42" t="str">
        <f>IFERROR(VLOOKUP(C2796, マスタ!$E$2:$G$33, 3, TRUE), "")</f>
        <v>陸運</v>
      </c>
      <c r="O2796" s="15" t="str">
        <f>IF(F2796 = "", "", TEXT( WORKDAY(TEXT(LEFT(F2796, FIND("(", F2796) - 1), "yyyy/mm/dd"), 1, マスタ!$A$2:$A$106), "yyyymmdd"))</f>
        <v>20171106</v>
      </c>
      <c r="P2796" s="16">
        <v>43045</v>
      </c>
      <c r="Q2796" s="56">
        <v>2880</v>
      </c>
      <c r="R2796" s="56">
        <v>2934</v>
      </c>
      <c r="S2796" s="56">
        <v>2818</v>
      </c>
      <c r="T2796" s="15" t="str">
        <f t="shared" si="328"/>
        <v>有</v>
      </c>
      <c r="U2796" s="15" t="str">
        <f t="shared" si="329"/>
        <v>有</v>
      </c>
      <c r="V2796" s="67">
        <f t="shared" si="330"/>
        <v>1.3370865587614356E-2</v>
      </c>
      <c r="W2796" s="17" t="s">
        <v>967</v>
      </c>
      <c r="X2796" s="46">
        <v>48</v>
      </c>
      <c r="Y2796" s="71">
        <f t="shared" si="331"/>
        <v>16.889514426460241</v>
      </c>
      <c r="Z2796" s="72">
        <v>2880</v>
      </c>
      <c r="AA2796" s="72">
        <v>2920</v>
      </c>
      <c r="AB2796" s="72">
        <v>2876</v>
      </c>
      <c r="AC2796" s="72">
        <v>2920</v>
      </c>
      <c r="AD2796" s="72">
        <v>30200</v>
      </c>
      <c r="AE2796" s="72">
        <v>2913</v>
      </c>
      <c r="AF2796" s="72">
        <v>2917</v>
      </c>
      <c r="AG2796" s="72">
        <v>2904</v>
      </c>
      <c r="AH2796" s="72">
        <v>2913</v>
      </c>
      <c r="AI2796" s="72">
        <v>4400</v>
      </c>
      <c r="AJ2796" s="72">
        <v>2914</v>
      </c>
      <c r="AK2796" s="72">
        <v>2920</v>
      </c>
      <c r="AL2796" s="72">
        <v>2908</v>
      </c>
      <c r="AM2796" s="72">
        <v>2920</v>
      </c>
      <c r="AN2796" s="72">
        <v>6600</v>
      </c>
      <c r="AO2796" s="72">
        <v>2918</v>
      </c>
      <c r="AP2796" s="72">
        <v>2932</v>
      </c>
      <c r="AQ2796" s="72">
        <v>2916</v>
      </c>
      <c r="AR2796" s="72">
        <v>2925</v>
      </c>
      <c r="AS2796" s="72">
        <v>8200</v>
      </c>
      <c r="AT2796" s="72">
        <v>2930</v>
      </c>
      <c r="AU2796" s="72">
        <v>2934</v>
      </c>
      <c r="AV2796" s="72">
        <v>2911</v>
      </c>
      <c r="AW2796" s="72">
        <v>2928</v>
      </c>
      <c r="AX2796" s="72">
        <v>5900</v>
      </c>
      <c r="AY2796" s="72">
        <v>2929</v>
      </c>
      <c r="AZ2796" s="72">
        <v>2930</v>
      </c>
      <c r="BA2796" s="72">
        <v>2900</v>
      </c>
      <c r="BB2796" s="72">
        <v>2904</v>
      </c>
      <c r="BC2796" s="72">
        <v>2300</v>
      </c>
    </row>
    <row r="2797" spans="1:55" s="72" customFormat="1" ht="15">
      <c r="A2797" s="15" t="s">
        <v>1431</v>
      </c>
      <c r="B2797" s="30">
        <v>4</v>
      </c>
      <c r="C2797" s="30">
        <v>6222</v>
      </c>
      <c r="D2797" s="10" t="s">
        <v>170</v>
      </c>
      <c r="E2797" s="15" t="s">
        <v>20</v>
      </c>
      <c r="F2797" s="15" t="s">
        <v>1422</v>
      </c>
      <c r="G2797" s="50">
        <v>7130</v>
      </c>
      <c r="H2797" s="50">
        <v>700</v>
      </c>
      <c r="I2797" s="58">
        <v>0.1089</v>
      </c>
      <c r="J2797" s="50">
        <v>594800</v>
      </c>
      <c r="K2797" s="50">
        <v>7140</v>
      </c>
      <c r="L2797" s="53">
        <v>6490</v>
      </c>
      <c r="M2797" s="63">
        <f t="shared" si="327"/>
        <v>1.5384615384615385E-2</v>
      </c>
      <c r="N2797" s="42" t="str">
        <f>IFERROR(VLOOKUP(C2797, マスタ!$E$2:$G$33, 3, TRUE), "")</f>
        <v>機械</v>
      </c>
      <c r="O2797" s="15" t="str">
        <f>IF(F2797 = "", "", TEXT( WORKDAY(TEXT(LEFT(F2797, FIND("(", F2797) - 1), "yyyy/mm/dd"), 1, マスタ!$A$2:$A$106), "yyyymmdd"))</f>
        <v>20171106</v>
      </c>
      <c r="P2797" s="16">
        <v>43045</v>
      </c>
      <c r="Q2797" s="56">
        <v>7280</v>
      </c>
      <c r="R2797" s="56">
        <v>7620</v>
      </c>
      <c r="S2797" s="56">
        <v>7260</v>
      </c>
      <c r="T2797" s="15" t="str">
        <f t="shared" si="328"/>
        <v>有</v>
      </c>
      <c r="U2797" s="15" t="str">
        <f t="shared" si="329"/>
        <v>無</v>
      </c>
      <c r="V2797" s="67">
        <f t="shared" si="330"/>
        <v>2.1037868162692819E-2</v>
      </c>
      <c r="W2797" s="17" t="s">
        <v>968</v>
      </c>
      <c r="X2797" s="46">
        <v>142</v>
      </c>
      <c r="Y2797" s="71">
        <f t="shared" si="331"/>
        <v>19.91584852734923</v>
      </c>
      <c r="Z2797" s="72">
        <v>7280</v>
      </c>
      <c r="AA2797" s="72">
        <v>7600</v>
      </c>
      <c r="AB2797" s="72">
        <v>7260</v>
      </c>
      <c r="AC2797" s="72">
        <v>7460</v>
      </c>
      <c r="AD2797" s="72">
        <v>84600</v>
      </c>
      <c r="AE2797" s="72">
        <v>7480</v>
      </c>
      <c r="AF2797" s="72">
        <v>7520</v>
      </c>
      <c r="AG2797" s="72">
        <v>7450</v>
      </c>
      <c r="AH2797" s="72">
        <v>7520</v>
      </c>
      <c r="AI2797" s="72">
        <v>20000</v>
      </c>
      <c r="AJ2797" s="72">
        <v>7490</v>
      </c>
      <c r="AK2797" s="72">
        <v>7490</v>
      </c>
      <c r="AL2797" s="72">
        <v>7410</v>
      </c>
      <c r="AM2797" s="72">
        <v>7460</v>
      </c>
      <c r="AN2797" s="72">
        <v>15700</v>
      </c>
      <c r="AO2797" s="72">
        <v>7470</v>
      </c>
      <c r="AP2797" s="72">
        <v>7490</v>
      </c>
      <c r="AQ2797" s="72">
        <v>7450</v>
      </c>
      <c r="AR2797" s="72">
        <v>7490</v>
      </c>
      <c r="AS2797" s="72">
        <v>10300</v>
      </c>
      <c r="AT2797" s="72">
        <v>7480</v>
      </c>
      <c r="AU2797" s="72">
        <v>7530</v>
      </c>
      <c r="AV2797" s="72">
        <v>7480</v>
      </c>
      <c r="AW2797" s="72">
        <v>7520</v>
      </c>
      <c r="AX2797" s="72">
        <v>12500</v>
      </c>
      <c r="AY2797" s="72">
        <v>7530</v>
      </c>
      <c r="AZ2797" s="72">
        <v>7560</v>
      </c>
      <c r="BA2797" s="72">
        <v>7470</v>
      </c>
      <c r="BB2797" s="72">
        <v>7470</v>
      </c>
      <c r="BC2797" s="72">
        <v>21900</v>
      </c>
    </row>
    <row r="2798" spans="1:55" s="72" customFormat="1" ht="15">
      <c r="A2798" s="15" t="s">
        <v>1431</v>
      </c>
      <c r="B2798" s="30">
        <v>6</v>
      </c>
      <c r="C2798" s="30">
        <v>5807</v>
      </c>
      <c r="D2798" s="10" t="s">
        <v>1408</v>
      </c>
      <c r="E2798" s="15" t="s">
        <v>20</v>
      </c>
      <c r="F2798" s="15" t="s">
        <v>1422</v>
      </c>
      <c r="G2798" s="50">
        <v>3000</v>
      </c>
      <c r="H2798" s="50">
        <v>250</v>
      </c>
      <c r="I2798" s="58">
        <v>9.0899999999999995E-2</v>
      </c>
      <c r="J2798" s="50">
        <v>75100</v>
      </c>
      <c r="K2798" s="50">
        <v>3050</v>
      </c>
      <c r="L2798" s="53">
        <v>2818</v>
      </c>
      <c r="M2798" s="63">
        <f t="shared" si="327"/>
        <v>0.21551724137931033</v>
      </c>
      <c r="N2798" s="42" t="str">
        <f>IFERROR(VLOOKUP(C2798, マスタ!$E$2:$G$33, 3, TRUE), "")</f>
        <v>非鉄金属</v>
      </c>
      <c r="O2798" s="15" t="str">
        <f>IF(F2798 = "", "", TEXT( WORKDAY(TEXT(LEFT(F2798, FIND("(", F2798) - 1), "yyyy/mm/dd"), 1, マスタ!$A$2:$A$106), "yyyymmdd"))</f>
        <v>20171106</v>
      </c>
      <c r="P2798" s="16">
        <v>43045</v>
      </c>
      <c r="Q2798" s="56">
        <v>3010</v>
      </c>
      <c r="R2798" s="56">
        <v>3035</v>
      </c>
      <c r="S2798" s="56">
        <v>2834</v>
      </c>
      <c r="T2798" s="15" t="str">
        <f t="shared" si="328"/>
        <v>無</v>
      </c>
      <c r="U2798" s="15" t="str">
        <f t="shared" si="329"/>
        <v>有</v>
      </c>
      <c r="V2798" s="67">
        <f t="shared" si="330"/>
        <v>3.3333333333334103E-3</v>
      </c>
      <c r="W2798" s="17" t="s">
        <v>966</v>
      </c>
      <c r="X2798" s="46">
        <v>-30</v>
      </c>
      <c r="Y2798" s="71">
        <f t="shared" si="331"/>
        <v>-10</v>
      </c>
      <c r="Z2798" s="72">
        <v>3010</v>
      </c>
      <c r="AA2798" s="72">
        <v>3035</v>
      </c>
      <c r="AB2798" s="72">
        <v>3010</v>
      </c>
      <c r="AC2798" s="72">
        <v>3030</v>
      </c>
      <c r="AD2798" s="72">
        <v>3500</v>
      </c>
      <c r="AE2798" s="72">
        <v>3015</v>
      </c>
      <c r="AF2798" s="72">
        <v>3015</v>
      </c>
      <c r="AG2798" s="72">
        <v>2932</v>
      </c>
      <c r="AH2798" s="72">
        <v>2953</v>
      </c>
      <c r="AI2798" s="72">
        <v>5000</v>
      </c>
      <c r="AJ2798" s="72">
        <v>2952</v>
      </c>
      <c r="AK2798" s="72">
        <v>2953</v>
      </c>
      <c r="AL2798" s="72">
        <v>2941</v>
      </c>
      <c r="AM2798" s="72">
        <v>2941</v>
      </c>
      <c r="AN2798" s="72">
        <v>600</v>
      </c>
      <c r="AO2798" s="72">
        <v>2942</v>
      </c>
      <c r="AP2798" s="72">
        <v>2945</v>
      </c>
      <c r="AQ2798" s="72">
        <v>2931</v>
      </c>
      <c r="AR2798" s="72">
        <v>2945</v>
      </c>
      <c r="AS2798" s="72">
        <v>1100</v>
      </c>
      <c r="AT2798" s="72">
        <v>2938</v>
      </c>
      <c r="AU2798" s="72">
        <v>2943</v>
      </c>
      <c r="AV2798" s="72">
        <v>2938</v>
      </c>
      <c r="AW2798" s="72">
        <v>2943</v>
      </c>
      <c r="AX2798" s="72">
        <v>200</v>
      </c>
      <c r="AY2798" s="72">
        <v>2946</v>
      </c>
      <c r="AZ2798" s="72">
        <v>2970</v>
      </c>
      <c r="BA2798" s="72">
        <v>2946</v>
      </c>
      <c r="BB2798" s="72">
        <v>2967</v>
      </c>
      <c r="BC2798" s="72">
        <v>1100</v>
      </c>
    </row>
    <row r="2799" spans="1:55" s="72" customFormat="1" ht="15">
      <c r="A2799" s="15" t="s">
        <v>1431</v>
      </c>
      <c r="B2799" s="30">
        <v>7</v>
      </c>
      <c r="C2799" s="30">
        <v>7313</v>
      </c>
      <c r="D2799" s="10" t="s">
        <v>1423</v>
      </c>
      <c r="E2799" s="15" t="s">
        <v>20</v>
      </c>
      <c r="F2799" s="15" t="s">
        <v>1422</v>
      </c>
      <c r="G2799" s="50">
        <v>4495</v>
      </c>
      <c r="H2799" s="50">
        <v>365</v>
      </c>
      <c r="I2799" s="58">
        <v>8.8400000000000006E-2</v>
      </c>
      <c r="J2799" s="50">
        <v>457400</v>
      </c>
      <c r="K2799" s="50">
        <v>4510</v>
      </c>
      <c r="L2799" s="53">
        <v>4295</v>
      </c>
      <c r="M2799" s="63">
        <f t="shared" si="327"/>
        <v>6.9767441860465115E-2</v>
      </c>
      <c r="N2799" s="42" t="str">
        <f>IFERROR(VLOOKUP(C2799, マスタ!$E$2:$G$33, 3, TRUE), "")</f>
        <v>輸送用機械</v>
      </c>
      <c r="O2799" s="15" t="str">
        <f>IF(F2799 = "", "", TEXT( WORKDAY(TEXT(LEFT(F2799, FIND("(", F2799) - 1), "yyyy/mm/dd"), 1, マスタ!$A$2:$A$106), "yyyymmdd"))</f>
        <v>20171106</v>
      </c>
      <c r="P2799" s="16">
        <v>43045</v>
      </c>
      <c r="Q2799" s="56">
        <v>4500</v>
      </c>
      <c r="R2799" s="56">
        <v>4545</v>
      </c>
      <c r="S2799" s="56">
        <v>4470</v>
      </c>
      <c r="T2799" s="15" t="str">
        <f t="shared" si="328"/>
        <v>有</v>
      </c>
      <c r="U2799" s="15" t="str">
        <f t="shared" si="329"/>
        <v>無</v>
      </c>
      <c r="V2799" s="67">
        <f t="shared" si="330"/>
        <v>1.1123470522802492E-3</v>
      </c>
      <c r="W2799" s="17" t="s">
        <v>967</v>
      </c>
      <c r="X2799" s="46">
        <v>20</v>
      </c>
      <c r="Y2799" s="71">
        <f t="shared" si="331"/>
        <v>4.4493882091212456</v>
      </c>
      <c r="Z2799" s="72">
        <v>4500</v>
      </c>
      <c r="AA2799" s="72">
        <v>4520</v>
      </c>
      <c r="AB2799" s="72">
        <v>4490</v>
      </c>
      <c r="AC2799" s="72">
        <v>4515</v>
      </c>
      <c r="AD2799" s="72">
        <v>25000</v>
      </c>
      <c r="AE2799" s="72">
        <v>4515</v>
      </c>
      <c r="AF2799" s="72">
        <v>4515</v>
      </c>
      <c r="AG2799" s="72">
        <v>4470</v>
      </c>
      <c r="AH2799" s="72">
        <v>4495</v>
      </c>
      <c r="AI2799" s="72">
        <v>13900</v>
      </c>
      <c r="AJ2799" s="72">
        <v>4485</v>
      </c>
      <c r="AK2799" s="72">
        <v>4510</v>
      </c>
      <c r="AL2799" s="72">
        <v>4485</v>
      </c>
      <c r="AM2799" s="72">
        <v>4510</v>
      </c>
      <c r="AN2799" s="72">
        <v>6600</v>
      </c>
      <c r="AO2799" s="72">
        <v>4510</v>
      </c>
      <c r="AP2799" s="72">
        <v>4520</v>
      </c>
      <c r="AQ2799" s="72">
        <v>4510</v>
      </c>
      <c r="AR2799" s="72">
        <v>4520</v>
      </c>
      <c r="AS2799" s="72">
        <v>8100</v>
      </c>
      <c r="AT2799" s="72">
        <v>4520</v>
      </c>
      <c r="AU2799" s="72">
        <v>4525</v>
      </c>
      <c r="AV2799" s="72">
        <v>4515</v>
      </c>
      <c r="AW2799" s="72">
        <v>4520</v>
      </c>
      <c r="AX2799" s="72">
        <v>5300</v>
      </c>
      <c r="AY2799" s="72">
        <v>4520</v>
      </c>
      <c r="AZ2799" s="72">
        <v>4525</v>
      </c>
      <c r="BA2799" s="72">
        <v>4520</v>
      </c>
      <c r="BB2799" s="72">
        <v>4525</v>
      </c>
      <c r="BC2799" s="72">
        <v>2700</v>
      </c>
    </row>
    <row r="2800" spans="1:55" s="72" customFormat="1" ht="15">
      <c r="A2800" s="15" t="s">
        <v>1431</v>
      </c>
      <c r="B2800" s="30">
        <v>8</v>
      </c>
      <c r="C2800" s="30">
        <v>5406</v>
      </c>
      <c r="D2800" s="10" t="s">
        <v>396</v>
      </c>
      <c r="E2800" s="15" t="s">
        <v>20</v>
      </c>
      <c r="F2800" s="15" t="s">
        <v>1422</v>
      </c>
      <c r="G2800" s="50">
        <v>1084</v>
      </c>
      <c r="H2800" s="50">
        <v>87</v>
      </c>
      <c r="I2800" s="58">
        <v>8.7300000000000003E-2</v>
      </c>
      <c r="J2800" s="50">
        <v>92597900</v>
      </c>
      <c r="K2800" s="50">
        <v>1085</v>
      </c>
      <c r="L2800" s="53">
        <v>1015</v>
      </c>
      <c r="M2800" s="63">
        <f t="shared" si="327"/>
        <v>1.4285714285714285E-2</v>
      </c>
      <c r="N2800" s="42" t="str">
        <f>IFERROR(VLOOKUP(C2800, マスタ!$E$2:$G$33, 3, TRUE), "")</f>
        <v>鉄鋼</v>
      </c>
      <c r="O2800" s="15" t="str">
        <f>IF(F2800 = "", "", TEXT( WORKDAY(TEXT(LEFT(F2800, FIND("(", F2800) - 1), "yyyy/mm/dd"), 1, マスタ!$A$2:$A$106), "yyyymmdd"))</f>
        <v>20171106</v>
      </c>
      <c r="P2800" s="16">
        <v>43045</v>
      </c>
      <c r="Q2800" s="56">
        <v>1120</v>
      </c>
      <c r="R2800" s="56">
        <v>1129</v>
      </c>
      <c r="S2800" s="56">
        <v>1028</v>
      </c>
      <c r="T2800" s="15" t="str">
        <f t="shared" si="328"/>
        <v>無</v>
      </c>
      <c r="U2800" s="15" t="str">
        <f t="shared" si="329"/>
        <v>有</v>
      </c>
      <c r="V2800" s="67">
        <f t="shared" si="330"/>
        <v>3.3210332103321027E-2</v>
      </c>
      <c r="W2800" s="17" t="s">
        <v>966</v>
      </c>
      <c r="X2800" s="46">
        <v>-10</v>
      </c>
      <c r="Y2800" s="71">
        <f t="shared" si="331"/>
        <v>-9.2250922509225095</v>
      </c>
      <c r="Z2800" s="72">
        <v>1120</v>
      </c>
      <c r="AA2800" s="72">
        <v>1123</v>
      </c>
      <c r="AB2800" s="72">
        <v>1112</v>
      </c>
      <c r="AC2800" s="72">
        <v>1121</v>
      </c>
      <c r="AD2800" s="72">
        <v>5470900</v>
      </c>
      <c r="AE2800" s="72">
        <v>1122</v>
      </c>
      <c r="AF2800" s="72">
        <v>1129</v>
      </c>
      <c r="AG2800" s="72">
        <v>1113</v>
      </c>
      <c r="AH2800" s="72">
        <v>1116</v>
      </c>
      <c r="AI2800" s="72">
        <v>4114500</v>
      </c>
      <c r="AJ2800" s="72">
        <v>1116</v>
      </c>
      <c r="AK2800" s="72">
        <v>1116</v>
      </c>
      <c r="AL2800" s="72">
        <v>1092</v>
      </c>
      <c r="AM2800" s="72">
        <v>1106</v>
      </c>
      <c r="AN2800" s="72">
        <v>5235100</v>
      </c>
      <c r="AO2800" s="72">
        <v>1107</v>
      </c>
      <c r="AP2800" s="72">
        <v>1107</v>
      </c>
      <c r="AQ2800" s="72">
        <v>1095</v>
      </c>
      <c r="AR2800" s="72">
        <v>1099</v>
      </c>
      <c r="AS2800" s="72">
        <v>2140300</v>
      </c>
      <c r="AT2800" s="72">
        <v>1099</v>
      </c>
      <c r="AU2800" s="72">
        <v>1107</v>
      </c>
      <c r="AV2800" s="72">
        <v>1093</v>
      </c>
      <c r="AW2800" s="72">
        <v>1106</v>
      </c>
      <c r="AX2800" s="72">
        <v>2268800</v>
      </c>
      <c r="AY2800" s="72">
        <v>1106</v>
      </c>
      <c r="AZ2800" s="72">
        <v>1109</v>
      </c>
      <c r="BA2800" s="72">
        <v>1103</v>
      </c>
      <c r="BB2800" s="72">
        <v>1106</v>
      </c>
      <c r="BC2800" s="72">
        <v>1411800</v>
      </c>
    </row>
    <row r="2801" spans="1:55" s="72" customFormat="1" ht="15">
      <c r="A2801" s="15" t="s">
        <v>1431</v>
      </c>
      <c r="B2801" s="30">
        <v>9</v>
      </c>
      <c r="C2801" s="30">
        <v>2427</v>
      </c>
      <c r="D2801" s="10" t="s">
        <v>186</v>
      </c>
      <c r="E2801" s="15" t="s">
        <v>20</v>
      </c>
      <c r="F2801" s="15" t="s">
        <v>1422</v>
      </c>
      <c r="G2801" s="50">
        <v>1709</v>
      </c>
      <c r="H2801" s="50">
        <v>132</v>
      </c>
      <c r="I2801" s="58">
        <v>8.3699999999999997E-2</v>
      </c>
      <c r="J2801" s="50">
        <v>5023300</v>
      </c>
      <c r="K2801" s="50">
        <v>1748</v>
      </c>
      <c r="L2801" s="53">
        <v>1620</v>
      </c>
      <c r="M2801" s="63">
        <f t="shared" si="327"/>
        <v>0.3046875</v>
      </c>
      <c r="N2801" s="42" t="str">
        <f>IFERROR(VLOOKUP(C2801, マスタ!$E$2:$G$33, 3, TRUE), "")</f>
        <v>食品</v>
      </c>
      <c r="O2801" s="15" t="str">
        <f>IF(F2801 = "", "", TEXT( WORKDAY(TEXT(LEFT(F2801, FIND("(", F2801) - 1), "yyyy/mm/dd"), 1, マスタ!$A$2:$A$106), "yyyymmdd"))</f>
        <v>20171106</v>
      </c>
      <c r="P2801" s="16">
        <v>43045</v>
      </c>
      <c r="Q2801" s="56">
        <v>1746</v>
      </c>
      <c r="R2801" s="56">
        <v>1793</v>
      </c>
      <c r="S2801" s="56">
        <v>1729</v>
      </c>
      <c r="T2801" s="15" t="str">
        <f t="shared" si="328"/>
        <v>有</v>
      </c>
      <c r="U2801" s="15" t="str">
        <f t="shared" si="329"/>
        <v>有</v>
      </c>
      <c r="V2801" s="67">
        <f t="shared" si="330"/>
        <v>2.1650087770626048E-2</v>
      </c>
      <c r="W2801" s="17" t="s">
        <v>966</v>
      </c>
      <c r="X2801" s="46">
        <v>-17</v>
      </c>
      <c r="Y2801" s="71">
        <f t="shared" si="331"/>
        <v>-9.9473376243417189</v>
      </c>
      <c r="Z2801" s="72">
        <v>1746</v>
      </c>
      <c r="AA2801" s="72">
        <v>1762</v>
      </c>
      <c r="AB2801" s="72">
        <v>1729</v>
      </c>
      <c r="AC2801" s="72">
        <v>1761</v>
      </c>
      <c r="AD2801" s="72">
        <v>275400</v>
      </c>
      <c r="AE2801" s="72">
        <v>1760</v>
      </c>
      <c r="AF2801" s="72">
        <v>1761</v>
      </c>
      <c r="AG2801" s="72">
        <v>1745</v>
      </c>
      <c r="AH2801" s="72">
        <v>1752</v>
      </c>
      <c r="AI2801" s="72">
        <v>90000</v>
      </c>
      <c r="AJ2801" s="72">
        <v>1750</v>
      </c>
      <c r="AK2801" s="72">
        <v>1751</v>
      </c>
      <c r="AL2801" s="72">
        <v>1737</v>
      </c>
      <c r="AM2801" s="72">
        <v>1742</v>
      </c>
      <c r="AN2801" s="72">
        <v>85000</v>
      </c>
      <c r="AO2801" s="72">
        <v>1743</v>
      </c>
      <c r="AP2801" s="72">
        <v>1760</v>
      </c>
      <c r="AQ2801" s="72">
        <v>1739</v>
      </c>
      <c r="AR2801" s="72">
        <v>1760</v>
      </c>
      <c r="AS2801" s="72">
        <v>111600</v>
      </c>
      <c r="AT2801" s="72">
        <v>1760</v>
      </c>
      <c r="AU2801" s="72">
        <v>1765</v>
      </c>
      <c r="AV2801" s="72">
        <v>1755</v>
      </c>
      <c r="AW2801" s="72">
        <v>1765</v>
      </c>
      <c r="AX2801" s="72">
        <v>75100</v>
      </c>
      <c r="AY2801" s="72">
        <v>1763</v>
      </c>
      <c r="AZ2801" s="72">
        <v>1769</v>
      </c>
      <c r="BA2801" s="72">
        <v>1757</v>
      </c>
      <c r="BB2801" s="72">
        <v>1758</v>
      </c>
      <c r="BC2801" s="72">
        <v>83300</v>
      </c>
    </row>
    <row r="2802" spans="1:55" s="72" customFormat="1" ht="15">
      <c r="A2802" s="15" t="s">
        <v>1431</v>
      </c>
      <c r="B2802" s="30">
        <v>10</v>
      </c>
      <c r="C2802" s="30">
        <v>4028</v>
      </c>
      <c r="D2802" s="10" t="s">
        <v>524</v>
      </c>
      <c r="E2802" s="15" t="s">
        <v>20</v>
      </c>
      <c r="F2802" s="15" t="s">
        <v>1422</v>
      </c>
      <c r="G2802" s="50">
        <v>1812</v>
      </c>
      <c r="H2802" s="50">
        <v>134</v>
      </c>
      <c r="I2802" s="58">
        <v>7.9899999999999999E-2</v>
      </c>
      <c r="J2802" s="50">
        <v>1016200</v>
      </c>
      <c r="K2802" s="50">
        <v>1864</v>
      </c>
      <c r="L2802" s="53">
        <v>1761</v>
      </c>
      <c r="M2802" s="63">
        <f t="shared" si="327"/>
        <v>0.50485436893203883</v>
      </c>
      <c r="N2802" s="42" t="str">
        <f>IFERROR(VLOOKUP(C2802, マスタ!$E$2:$G$33, 3, TRUE), "")</f>
        <v>化学・医薬品</v>
      </c>
      <c r="O2802" s="15" t="str">
        <f>IF(F2802 = "", "", TEXT( WORKDAY(TEXT(LEFT(F2802, FIND("(", F2802) - 1), "yyyy/mm/dd"), 1, マスタ!$A$2:$A$106), "yyyymmdd"))</f>
        <v>20171106</v>
      </c>
      <c r="P2802" s="16">
        <v>43045</v>
      </c>
      <c r="Q2802" s="56">
        <v>1829</v>
      </c>
      <c r="R2802" s="56">
        <v>1846</v>
      </c>
      <c r="S2802" s="56">
        <v>1718</v>
      </c>
      <c r="T2802" s="15" t="str">
        <f t="shared" si="328"/>
        <v>無</v>
      </c>
      <c r="U2802" s="15" t="str">
        <f t="shared" si="329"/>
        <v>有</v>
      </c>
      <c r="V2802" s="67">
        <f t="shared" si="330"/>
        <v>9.3818984547462403E-3</v>
      </c>
      <c r="W2802" s="17" t="s">
        <v>966</v>
      </c>
      <c r="X2802" s="46">
        <v>-18</v>
      </c>
      <c r="Y2802" s="71">
        <f t="shared" si="331"/>
        <v>-9.9337748344370862</v>
      </c>
      <c r="Z2802" s="72">
        <v>1829</v>
      </c>
      <c r="AA2802" s="72">
        <v>1846</v>
      </c>
      <c r="AB2802" s="72">
        <v>1787</v>
      </c>
      <c r="AC2802" s="72">
        <v>1802</v>
      </c>
      <c r="AD2802" s="72">
        <v>65300</v>
      </c>
      <c r="AE2802" s="72">
        <v>1803</v>
      </c>
      <c r="AF2802" s="72">
        <v>1804</v>
      </c>
      <c r="AG2802" s="72">
        <v>1776</v>
      </c>
      <c r="AH2802" s="72">
        <v>1781</v>
      </c>
      <c r="AI2802" s="72">
        <v>28800</v>
      </c>
      <c r="AJ2802" s="72">
        <v>1778</v>
      </c>
      <c r="AK2802" s="72">
        <v>1782</v>
      </c>
      <c r="AL2802" s="72">
        <v>1761</v>
      </c>
      <c r="AM2802" s="72">
        <v>1765</v>
      </c>
      <c r="AN2802" s="72">
        <v>19600</v>
      </c>
      <c r="AO2802" s="72">
        <v>1763</v>
      </c>
      <c r="AP2802" s="72">
        <v>1764</v>
      </c>
      <c r="AQ2802" s="72">
        <v>1757</v>
      </c>
      <c r="AR2802" s="72">
        <v>1758</v>
      </c>
      <c r="AS2802" s="72">
        <v>15000</v>
      </c>
      <c r="AT2802" s="72">
        <v>1757</v>
      </c>
      <c r="AU2802" s="72">
        <v>1762</v>
      </c>
      <c r="AV2802" s="72">
        <v>1757</v>
      </c>
      <c r="AW2802" s="72">
        <v>1760</v>
      </c>
      <c r="AX2802" s="72">
        <v>8100</v>
      </c>
      <c r="AY2802" s="72">
        <v>1761</v>
      </c>
      <c r="AZ2802" s="72">
        <v>1769</v>
      </c>
      <c r="BA2802" s="72">
        <v>1759</v>
      </c>
      <c r="BB2802" s="72">
        <v>1768</v>
      </c>
      <c r="BC2802" s="72">
        <v>7800</v>
      </c>
    </row>
    <row r="2803" spans="1:55" s="72" customFormat="1" ht="15">
      <c r="A2803" s="15" t="s">
        <v>1431</v>
      </c>
      <c r="B2803" s="30">
        <v>11</v>
      </c>
      <c r="C2803" s="30">
        <v>7994</v>
      </c>
      <c r="D2803" s="10" t="s">
        <v>332</v>
      </c>
      <c r="E2803" s="15" t="s">
        <v>20</v>
      </c>
      <c r="F2803" s="15" t="s">
        <v>1422</v>
      </c>
      <c r="G2803" s="50">
        <v>1404</v>
      </c>
      <c r="H2803" s="50">
        <v>103</v>
      </c>
      <c r="I2803" s="58">
        <v>7.9200000000000007E-2</v>
      </c>
      <c r="J2803" s="50">
        <v>876400</v>
      </c>
      <c r="K2803" s="50">
        <v>1425</v>
      </c>
      <c r="L2803" s="53">
        <v>1303</v>
      </c>
      <c r="M2803" s="63">
        <f t="shared" si="327"/>
        <v>0.1721311475409836</v>
      </c>
      <c r="N2803" s="42" t="str">
        <f>IFERROR(VLOOKUP(C2803, マスタ!$E$2:$G$33, 3, TRUE), "")</f>
        <v>その他製品</v>
      </c>
      <c r="O2803" s="15" t="str">
        <f>IF(F2803 = "", "", TEXT( WORKDAY(TEXT(LEFT(F2803, FIND("(", F2803) - 1), "yyyy/mm/dd"), 1, マスタ!$A$2:$A$106), "yyyymmdd"))</f>
        <v>20171106</v>
      </c>
      <c r="P2803" s="16">
        <v>43045</v>
      </c>
      <c r="Q2803" s="56">
        <v>1464</v>
      </c>
      <c r="R2803" s="56">
        <v>1535</v>
      </c>
      <c r="S2803" s="56">
        <v>1445</v>
      </c>
      <c r="T2803" s="15" t="str">
        <f t="shared" si="328"/>
        <v>有</v>
      </c>
      <c r="U2803" s="15" t="str">
        <f t="shared" si="329"/>
        <v>有</v>
      </c>
      <c r="V2803" s="67">
        <f t="shared" si="330"/>
        <v>4.2735042735042805E-2</v>
      </c>
      <c r="W2803" s="17" t="s">
        <v>966</v>
      </c>
      <c r="X2803" s="46">
        <v>-14</v>
      </c>
      <c r="Y2803" s="71">
        <f t="shared" si="331"/>
        <v>-9.9715099715099722</v>
      </c>
      <c r="AD2803" s="72">
        <v>0</v>
      </c>
      <c r="AE2803" s="72">
        <v>1464</v>
      </c>
      <c r="AF2803" s="72">
        <v>1479</v>
      </c>
      <c r="AG2803" s="72">
        <v>1445</v>
      </c>
      <c r="AH2803" s="72">
        <v>1476</v>
      </c>
      <c r="AI2803" s="72">
        <v>122900</v>
      </c>
      <c r="AJ2803" s="72">
        <v>1475</v>
      </c>
      <c r="AK2803" s="72">
        <v>1535</v>
      </c>
      <c r="AL2803" s="72">
        <v>1475</v>
      </c>
      <c r="AM2803" s="72">
        <v>1528</v>
      </c>
      <c r="AN2803" s="72">
        <v>88600</v>
      </c>
      <c r="AO2803" s="72">
        <v>1524</v>
      </c>
      <c r="AP2803" s="72">
        <v>1527</v>
      </c>
      <c r="AQ2803" s="72">
        <v>1500</v>
      </c>
      <c r="AR2803" s="72">
        <v>1505</v>
      </c>
      <c r="AS2803" s="72">
        <v>45900</v>
      </c>
      <c r="AT2803" s="72">
        <v>1505</v>
      </c>
      <c r="AU2803" s="72">
        <v>1512</v>
      </c>
      <c r="AV2803" s="72">
        <v>1487</v>
      </c>
      <c r="AW2803" s="72">
        <v>1505</v>
      </c>
      <c r="AX2803" s="72">
        <v>29000</v>
      </c>
      <c r="AY2803" s="72">
        <v>1504</v>
      </c>
      <c r="AZ2803" s="72">
        <v>1523</v>
      </c>
      <c r="BA2803" s="72">
        <v>1498</v>
      </c>
      <c r="BB2803" s="72">
        <v>1508</v>
      </c>
      <c r="BC2803" s="72">
        <v>23200</v>
      </c>
    </row>
    <row r="2804" spans="1:55" s="72" customFormat="1" ht="15">
      <c r="A2804" s="15" t="s">
        <v>1431</v>
      </c>
      <c r="B2804" s="30">
        <v>12</v>
      </c>
      <c r="C2804" s="30">
        <v>6745</v>
      </c>
      <c r="D2804" s="10" t="s">
        <v>49</v>
      </c>
      <c r="E2804" s="15" t="s">
        <v>20</v>
      </c>
      <c r="F2804" s="15" t="s">
        <v>1422</v>
      </c>
      <c r="G2804" s="50">
        <v>2637</v>
      </c>
      <c r="H2804" s="50">
        <v>193</v>
      </c>
      <c r="I2804" s="58">
        <v>7.9000000000000001E-2</v>
      </c>
      <c r="J2804" s="50">
        <v>184700</v>
      </c>
      <c r="K2804" s="50">
        <v>2690</v>
      </c>
      <c r="L2804" s="53">
        <v>2481</v>
      </c>
      <c r="M2804" s="63">
        <f t="shared" si="327"/>
        <v>0.25358851674641147</v>
      </c>
      <c r="N2804" s="42" t="str">
        <f>IFERROR(VLOOKUP(C2804, マスタ!$E$2:$G$33, 3, TRUE), "")</f>
        <v>電気</v>
      </c>
      <c r="O2804" s="15" t="str">
        <f>IF(F2804 = "", "", TEXT( WORKDAY(TEXT(LEFT(F2804, FIND("(", F2804) - 1), "yyyy/mm/dd"), 1, マスタ!$A$2:$A$106), "yyyymmdd"))</f>
        <v>20171106</v>
      </c>
      <c r="P2804" s="16">
        <v>43045</v>
      </c>
      <c r="Q2804" s="56">
        <v>2637</v>
      </c>
      <c r="R2804" s="56">
        <v>2789</v>
      </c>
      <c r="S2804" s="56">
        <v>2606</v>
      </c>
      <c r="T2804" s="15" t="str">
        <f t="shared" si="328"/>
        <v>有</v>
      </c>
      <c r="U2804" s="15" t="str">
        <f t="shared" si="329"/>
        <v>有</v>
      </c>
      <c r="V2804" s="67">
        <f t="shared" si="330"/>
        <v>0</v>
      </c>
      <c r="W2804" s="17" t="s">
        <v>966</v>
      </c>
      <c r="X2804" s="46">
        <v>-26</v>
      </c>
      <c r="Y2804" s="71">
        <f t="shared" si="331"/>
        <v>-9.8596890405764128</v>
      </c>
      <c r="Z2804" s="72">
        <v>2637</v>
      </c>
      <c r="AA2804" s="72">
        <v>2698</v>
      </c>
      <c r="AB2804" s="72">
        <v>2606</v>
      </c>
      <c r="AC2804" s="72">
        <v>2698</v>
      </c>
      <c r="AD2804" s="72">
        <v>16900</v>
      </c>
      <c r="AE2804" s="72">
        <v>2698</v>
      </c>
      <c r="AF2804" s="72">
        <v>2706</v>
      </c>
      <c r="AG2804" s="72">
        <v>2696</v>
      </c>
      <c r="AH2804" s="72">
        <v>2706</v>
      </c>
      <c r="AI2804" s="72">
        <v>2800</v>
      </c>
      <c r="AJ2804" s="72">
        <v>2707</v>
      </c>
      <c r="AK2804" s="72">
        <v>2718</v>
      </c>
      <c r="AL2804" s="72">
        <v>2707</v>
      </c>
      <c r="AM2804" s="72">
        <v>2718</v>
      </c>
      <c r="AN2804" s="72">
        <v>8400</v>
      </c>
      <c r="AO2804" s="72">
        <v>2717</v>
      </c>
      <c r="AP2804" s="72">
        <v>2717</v>
      </c>
      <c r="AQ2804" s="72">
        <v>2706</v>
      </c>
      <c r="AR2804" s="72">
        <v>2707</v>
      </c>
      <c r="AS2804" s="72">
        <v>1300</v>
      </c>
      <c r="AT2804" s="72">
        <v>2704</v>
      </c>
      <c r="AU2804" s="72">
        <v>2705</v>
      </c>
      <c r="AV2804" s="72">
        <v>2704</v>
      </c>
      <c r="AW2804" s="72">
        <v>2705</v>
      </c>
      <c r="AX2804" s="72">
        <v>700</v>
      </c>
      <c r="AY2804" s="72">
        <v>2705</v>
      </c>
      <c r="AZ2804" s="72">
        <v>2715</v>
      </c>
      <c r="BA2804" s="72">
        <v>2705</v>
      </c>
      <c r="BB2804" s="72">
        <v>2714</v>
      </c>
      <c r="BC2804" s="72">
        <v>1000</v>
      </c>
    </row>
    <row r="2805" spans="1:55" s="72" customFormat="1" ht="15">
      <c r="A2805" s="15" t="s">
        <v>1431</v>
      </c>
      <c r="B2805" s="30">
        <v>13</v>
      </c>
      <c r="C2805" s="30">
        <v>4728</v>
      </c>
      <c r="D2805" s="10" t="s">
        <v>19</v>
      </c>
      <c r="E2805" s="15" t="s">
        <v>20</v>
      </c>
      <c r="F2805" s="15" t="s">
        <v>1422</v>
      </c>
      <c r="G2805" s="50">
        <v>3130</v>
      </c>
      <c r="H2805" s="50">
        <v>221</v>
      </c>
      <c r="I2805" s="58">
        <v>7.5999999999999998E-2</v>
      </c>
      <c r="J2805" s="50">
        <v>1429700</v>
      </c>
      <c r="K2805" s="50">
        <v>3175</v>
      </c>
      <c r="L2805" s="53">
        <v>2802</v>
      </c>
      <c r="M2805" s="63">
        <f t="shared" si="327"/>
        <v>0.12064343163538874</v>
      </c>
      <c r="N2805" s="42" t="str">
        <f>IFERROR(VLOOKUP(C2805, マスタ!$E$2:$G$33, 3, TRUE), "")</f>
        <v>化学・医薬品</v>
      </c>
      <c r="O2805" s="15" t="str">
        <f>IF(F2805 = "", "", TEXT( WORKDAY(TEXT(LEFT(F2805, FIND("(", F2805) - 1), "yyyy/mm/dd"), 1, マスタ!$A$2:$A$106), "yyyymmdd"))</f>
        <v>20171106</v>
      </c>
      <c r="P2805" s="16">
        <v>43045</v>
      </c>
      <c r="Q2805" s="56">
        <v>3510</v>
      </c>
      <c r="R2805" s="56">
        <v>3830</v>
      </c>
      <c r="S2805" s="56">
        <v>3200</v>
      </c>
      <c r="T2805" s="15" t="str">
        <f t="shared" si="328"/>
        <v>有</v>
      </c>
      <c r="U2805" s="15" t="str">
        <f t="shared" si="329"/>
        <v>有</v>
      </c>
      <c r="V2805" s="67">
        <f t="shared" si="330"/>
        <v>0.12140575079872207</v>
      </c>
      <c r="W2805" s="17" t="s">
        <v>966</v>
      </c>
      <c r="X2805" s="46">
        <v>-31</v>
      </c>
      <c r="Y2805" s="71">
        <f t="shared" si="331"/>
        <v>-9.9041533546325873</v>
      </c>
      <c r="AD2805" s="72">
        <v>0</v>
      </c>
      <c r="AI2805" s="72">
        <v>0</v>
      </c>
      <c r="AN2805" s="72">
        <v>0</v>
      </c>
      <c r="AO2805" s="72">
        <v>3510</v>
      </c>
      <c r="AP2805" s="72">
        <v>3665</v>
      </c>
      <c r="AQ2805" s="72">
        <v>3460</v>
      </c>
      <c r="AR2805" s="72">
        <v>3630</v>
      </c>
      <c r="AS2805" s="72">
        <v>647200</v>
      </c>
      <c r="AT2805" s="72">
        <v>3625</v>
      </c>
      <c r="AU2805" s="72">
        <v>3625</v>
      </c>
      <c r="AV2805" s="72">
        <v>3410</v>
      </c>
      <c r="AW2805" s="72">
        <v>3530</v>
      </c>
      <c r="AX2805" s="72">
        <v>185000</v>
      </c>
      <c r="AY2805" s="72">
        <v>3525</v>
      </c>
      <c r="AZ2805" s="72">
        <v>3575</v>
      </c>
      <c r="BA2805" s="72">
        <v>3485</v>
      </c>
      <c r="BB2805" s="72">
        <v>3565</v>
      </c>
      <c r="BC2805" s="72">
        <v>60400</v>
      </c>
    </row>
    <row r="2806" spans="1:55" s="72" customFormat="1" ht="15">
      <c r="A2806" s="15" t="s">
        <v>1431</v>
      </c>
      <c r="B2806" s="30">
        <v>14</v>
      </c>
      <c r="C2806" s="30">
        <v>7517</v>
      </c>
      <c r="D2806" s="10" t="s">
        <v>1405</v>
      </c>
      <c r="E2806" s="15" t="s">
        <v>20</v>
      </c>
      <c r="F2806" s="15" t="s">
        <v>1422</v>
      </c>
      <c r="G2806" s="50">
        <v>2709</v>
      </c>
      <c r="H2806" s="50">
        <v>189</v>
      </c>
      <c r="I2806" s="58">
        <v>7.4999999999999997E-2</v>
      </c>
      <c r="J2806" s="50">
        <v>2043000</v>
      </c>
      <c r="K2806" s="50">
        <v>2713</v>
      </c>
      <c r="L2806" s="53">
        <v>2708</v>
      </c>
      <c r="M2806" s="63">
        <f t="shared" si="327"/>
        <v>0.8</v>
      </c>
      <c r="N2806" s="42" t="str">
        <f>IFERROR(VLOOKUP(C2806, マスタ!$E$2:$G$33, 3, TRUE), "")</f>
        <v>75</v>
      </c>
      <c r="O2806" s="15" t="str">
        <f>IF(F2806 = "", "", TEXT( WORKDAY(TEXT(LEFT(F2806, FIND("(", F2806) - 1), "yyyy/mm/dd"), 1, マスタ!$A$2:$A$106), "yyyymmdd"))</f>
        <v>20171106</v>
      </c>
      <c r="P2806" s="16">
        <v>43045</v>
      </c>
      <c r="Q2806" s="56">
        <v>2709</v>
      </c>
      <c r="R2806" s="56">
        <v>2710</v>
      </c>
      <c r="S2806" s="56">
        <v>2708</v>
      </c>
      <c r="T2806" s="15" t="str">
        <f t="shared" si="328"/>
        <v>無</v>
      </c>
      <c r="U2806" s="15" t="str">
        <f t="shared" si="329"/>
        <v>無</v>
      </c>
      <c r="V2806" s="67">
        <f t="shared" si="330"/>
        <v>0</v>
      </c>
      <c r="W2806" s="17" t="s">
        <v>967</v>
      </c>
      <c r="X2806" s="46">
        <v>1</v>
      </c>
      <c r="Y2806" s="71">
        <f t="shared" si="331"/>
        <v>0.36913990402362495</v>
      </c>
      <c r="Z2806" s="72">
        <v>2709</v>
      </c>
      <c r="AA2806" s="72">
        <v>2710</v>
      </c>
      <c r="AB2806" s="72">
        <v>2709</v>
      </c>
      <c r="AC2806" s="72">
        <v>2709</v>
      </c>
      <c r="AD2806" s="72">
        <v>257200</v>
      </c>
      <c r="AE2806" s="72">
        <v>2709</v>
      </c>
      <c r="AF2806" s="72">
        <v>2710</v>
      </c>
      <c r="AG2806" s="72">
        <v>2709</v>
      </c>
      <c r="AH2806" s="72">
        <v>2709</v>
      </c>
      <c r="AI2806" s="72">
        <v>41000</v>
      </c>
      <c r="AJ2806" s="72">
        <v>2709</v>
      </c>
      <c r="AK2806" s="72">
        <v>2710</v>
      </c>
      <c r="AL2806" s="72">
        <v>2709</v>
      </c>
      <c r="AM2806" s="72">
        <v>2710</v>
      </c>
      <c r="AN2806" s="72">
        <v>28100</v>
      </c>
      <c r="AO2806" s="72">
        <v>2709</v>
      </c>
      <c r="AP2806" s="72">
        <v>2710</v>
      </c>
      <c r="AQ2806" s="72">
        <v>2709</v>
      </c>
      <c r="AR2806" s="72">
        <v>2710</v>
      </c>
      <c r="AS2806" s="72">
        <v>18500</v>
      </c>
      <c r="AT2806" s="72">
        <v>2709</v>
      </c>
      <c r="AU2806" s="72">
        <v>2710</v>
      </c>
      <c r="AV2806" s="72">
        <v>2709</v>
      </c>
      <c r="AW2806" s="72">
        <v>2710</v>
      </c>
      <c r="AX2806" s="72">
        <v>23300</v>
      </c>
      <c r="AY2806" s="72">
        <v>2709</v>
      </c>
      <c r="AZ2806" s="72">
        <v>2710</v>
      </c>
      <c r="BA2806" s="72">
        <v>2709</v>
      </c>
      <c r="BB2806" s="72">
        <v>2709</v>
      </c>
      <c r="BC2806" s="72">
        <v>22000</v>
      </c>
    </row>
    <row r="2807" spans="1:55" s="72" customFormat="1" ht="15">
      <c r="A2807" s="15" t="s">
        <v>1431</v>
      </c>
      <c r="B2807" s="30">
        <v>15</v>
      </c>
      <c r="C2807" s="30">
        <v>6920</v>
      </c>
      <c r="D2807" s="10" t="s">
        <v>214</v>
      </c>
      <c r="E2807" s="15" t="s">
        <v>20</v>
      </c>
      <c r="F2807" s="15" t="s">
        <v>1422</v>
      </c>
      <c r="G2807" s="50">
        <v>2665</v>
      </c>
      <c r="H2807" s="50">
        <v>181</v>
      </c>
      <c r="I2807" s="58">
        <v>7.2900000000000006E-2</v>
      </c>
      <c r="J2807" s="50">
        <v>1399500</v>
      </c>
      <c r="K2807" s="50">
        <v>2688</v>
      </c>
      <c r="L2807" s="53">
        <v>2487</v>
      </c>
      <c r="M2807" s="63">
        <f t="shared" si="327"/>
        <v>0.11442786069651742</v>
      </c>
      <c r="N2807" s="42" t="str">
        <f>IFERROR(VLOOKUP(C2807, マスタ!$E$2:$G$33, 3, TRUE), "")</f>
        <v>電気</v>
      </c>
      <c r="O2807" s="15" t="str">
        <f>IF(F2807 = "", "", TEXT( WORKDAY(TEXT(LEFT(F2807, FIND("(", F2807) - 1), "yyyy/mm/dd"), 1, マスタ!$A$2:$A$106), "yyyymmdd"))</f>
        <v>20171106</v>
      </c>
      <c r="P2807" s="16">
        <v>43045</v>
      </c>
      <c r="Q2807" s="56">
        <v>2652</v>
      </c>
      <c r="R2807" s="56">
        <v>2671</v>
      </c>
      <c r="S2807" s="56">
        <v>2550</v>
      </c>
      <c r="T2807" s="15" t="str">
        <f t="shared" si="328"/>
        <v>無</v>
      </c>
      <c r="U2807" s="15" t="str">
        <f t="shared" si="329"/>
        <v>有</v>
      </c>
      <c r="V2807" s="67">
        <f t="shared" si="330"/>
        <v>-4.8780487804878092E-3</v>
      </c>
      <c r="W2807" s="17" t="s">
        <v>966</v>
      </c>
      <c r="X2807" s="46">
        <v>-26</v>
      </c>
      <c r="Y2807" s="71">
        <f t="shared" si="331"/>
        <v>-9.7560975609756095</v>
      </c>
      <c r="Z2807" s="72">
        <v>2652</v>
      </c>
      <c r="AA2807" s="72">
        <v>2671</v>
      </c>
      <c r="AB2807" s="72">
        <v>2635</v>
      </c>
      <c r="AC2807" s="72">
        <v>2654</v>
      </c>
      <c r="AD2807" s="72">
        <v>54700</v>
      </c>
      <c r="AE2807" s="72">
        <v>2657</v>
      </c>
      <c r="AF2807" s="72">
        <v>2657</v>
      </c>
      <c r="AG2807" s="72">
        <v>2633</v>
      </c>
      <c r="AH2807" s="72">
        <v>2635</v>
      </c>
      <c r="AI2807" s="72">
        <v>20700</v>
      </c>
      <c r="AJ2807" s="72">
        <v>2634</v>
      </c>
      <c r="AK2807" s="72">
        <v>2639</v>
      </c>
      <c r="AL2807" s="72">
        <v>2630</v>
      </c>
      <c r="AM2807" s="72">
        <v>2633</v>
      </c>
      <c r="AN2807" s="72">
        <v>20000</v>
      </c>
      <c r="AO2807" s="72">
        <v>2631</v>
      </c>
      <c r="AP2807" s="72">
        <v>2637</v>
      </c>
      <c r="AQ2807" s="72">
        <v>2626</v>
      </c>
      <c r="AR2807" s="72">
        <v>2626</v>
      </c>
      <c r="AS2807" s="72">
        <v>16300</v>
      </c>
      <c r="AT2807" s="72">
        <v>2626</v>
      </c>
      <c r="AU2807" s="72">
        <v>2636</v>
      </c>
      <c r="AV2807" s="72">
        <v>2625</v>
      </c>
      <c r="AW2807" s="72">
        <v>2636</v>
      </c>
      <c r="AX2807" s="72">
        <v>11800</v>
      </c>
      <c r="AY2807" s="72">
        <v>2634</v>
      </c>
      <c r="AZ2807" s="72">
        <v>2635</v>
      </c>
      <c r="BA2807" s="72">
        <v>2629</v>
      </c>
      <c r="BB2807" s="72">
        <v>2630</v>
      </c>
      <c r="BC2807" s="72">
        <v>4700</v>
      </c>
    </row>
    <row r="2808" spans="1:55" s="72" customFormat="1" ht="15">
      <c r="A2808" s="15" t="s">
        <v>1431</v>
      </c>
      <c r="B2808" s="30">
        <v>16</v>
      </c>
      <c r="C2808" s="30">
        <v>4574</v>
      </c>
      <c r="D2808" s="10" t="s">
        <v>64</v>
      </c>
      <c r="E2808" s="15" t="s">
        <v>20</v>
      </c>
      <c r="F2808" s="15" t="s">
        <v>1422</v>
      </c>
      <c r="G2808" s="50">
        <v>2500</v>
      </c>
      <c r="H2808" s="50">
        <v>160</v>
      </c>
      <c r="I2808" s="58">
        <v>6.8400000000000002E-2</v>
      </c>
      <c r="J2808" s="50">
        <v>177600</v>
      </c>
      <c r="K2808" s="50">
        <v>2500</v>
      </c>
      <c r="L2808" s="53">
        <v>2334</v>
      </c>
      <c r="M2808" s="63">
        <f t="shared" si="327"/>
        <v>0</v>
      </c>
      <c r="N2808" s="42" t="str">
        <f>IFERROR(VLOOKUP(C2808, マスタ!$E$2:$G$33, 3, TRUE), "")</f>
        <v>化学・医薬品</v>
      </c>
      <c r="O2808" s="15" t="str">
        <f>IF(F2808 = "", "", TEXT( WORKDAY(TEXT(LEFT(F2808, FIND("(", F2808) - 1), "yyyy/mm/dd"), 1, マスタ!$A$2:$A$106), "yyyymmdd"))</f>
        <v>20171106</v>
      </c>
      <c r="P2808" s="16">
        <v>43045</v>
      </c>
      <c r="Q2808" s="56">
        <v>2471</v>
      </c>
      <c r="R2808" s="56">
        <v>2534</v>
      </c>
      <c r="S2808" s="56">
        <v>2441</v>
      </c>
      <c r="T2808" s="15" t="str">
        <f t="shared" si="328"/>
        <v>有</v>
      </c>
      <c r="U2808" s="15" t="str">
        <f t="shared" si="329"/>
        <v>有</v>
      </c>
      <c r="V2808" s="67">
        <f t="shared" si="330"/>
        <v>-1.1600000000000055E-2</v>
      </c>
      <c r="W2808" s="17" t="s">
        <v>966</v>
      </c>
      <c r="X2808" s="46">
        <v>-25</v>
      </c>
      <c r="Y2808" s="71">
        <f t="shared" si="331"/>
        <v>-10</v>
      </c>
      <c r="Z2808" s="72">
        <v>2471</v>
      </c>
      <c r="AA2808" s="72">
        <v>2496</v>
      </c>
      <c r="AB2808" s="72">
        <v>2441</v>
      </c>
      <c r="AC2808" s="72">
        <v>2447</v>
      </c>
      <c r="AD2808" s="72">
        <v>6900</v>
      </c>
      <c r="AE2808" s="72">
        <v>2443</v>
      </c>
      <c r="AF2808" s="72">
        <v>2466</v>
      </c>
      <c r="AG2808" s="72">
        <v>2443</v>
      </c>
      <c r="AH2808" s="72">
        <v>2466</v>
      </c>
      <c r="AI2808" s="72">
        <v>1700</v>
      </c>
      <c r="AJ2808" s="72">
        <v>2462</v>
      </c>
      <c r="AK2808" s="72">
        <v>2467</v>
      </c>
      <c r="AL2808" s="72">
        <v>2462</v>
      </c>
      <c r="AM2808" s="72">
        <v>2467</v>
      </c>
      <c r="AN2808" s="72">
        <v>700</v>
      </c>
      <c r="AO2808" s="72">
        <v>2472</v>
      </c>
      <c r="AP2808" s="72">
        <v>2486</v>
      </c>
      <c r="AQ2808" s="72">
        <v>2472</v>
      </c>
      <c r="AR2808" s="72">
        <v>2483</v>
      </c>
      <c r="AS2808" s="72">
        <v>1900</v>
      </c>
      <c r="AT2808" s="72">
        <v>2485</v>
      </c>
      <c r="AU2808" s="72">
        <v>2485</v>
      </c>
      <c r="AV2808" s="72">
        <v>2483</v>
      </c>
      <c r="AW2808" s="72">
        <v>2484</v>
      </c>
      <c r="AX2808" s="72">
        <v>400</v>
      </c>
      <c r="AY2808" s="72">
        <v>2483</v>
      </c>
      <c r="AZ2808" s="72">
        <v>2491</v>
      </c>
      <c r="BA2808" s="72">
        <v>2483</v>
      </c>
      <c r="BB2808" s="72">
        <v>2491</v>
      </c>
      <c r="BC2808" s="72">
        <v>1700</v>
      </c>
    </row>
    <row r="2809" spans="1:55" s="72" customFormat="1" ht="15">
      <c r="A2809" s="15" t="s">
        <v>1469</v>
      </c>
      <c r="B2809" s="30">
        <v>18</v>
      </c>
      <c r="C2809" s="30">
        <v>6013</v>
      </c>
      <c r="D2809" s="10" t="s">
        <v>331</v>
      </c>
      <c r="E2809" s="15" t="s">
        <v>20</v>
      </c>
      <c r="F2809" s="15" t="s">
        <v>1422</v>
      </c>
      <c r="G2809" s="50">
        <v>1461</v>
      </c>
      <c r="H2809" s="50">
        <v>88</v>
      </c>
      <c r="I2809" s="58">
        <v>6.4100000000000004E-2</v>
      </c>
      <c r="J2809" s="50">
        <v>470500</v>
      </c>
      <c r="K2809" s="50">
        <v>1463</v>
      </c>
      <c r="L2809" s="53">
        <v>1370</v>
      </c>
      <c r="M2809" s="63">
        <f t="shared" si="327"/>
        <v>2.1505376344086023E-2</v>
      </c>
      <c r="N2809" s="42" t="str">
        <f>IFERROR(VLOOKUP(C2809, マスタ!$E$2:$G$33, 3, TRUE), "")</f>
        <v>機械</v>
      </c>
      <c r="O2809" s="15" t="str">
        <f>IF(F2809 = "", "", TEXT( WORKDAY(TEXT(LEFT(F2809, FIND("(", F2809) - 1), "yyyy/mm/dd"), 1, マスタ!$A$2:$A$106), "yyyymmdd"))</f>
        <v>20171106</v>
      </c>
      <c r="P2809" s="16">
        <v>43045</v>
      </c>
      <c r="Q2809" s="56">
        <v>1463</v>
      </c>
      <c r="R2809" s="56">
        <v>1483</v>
      </c>
      <c r="S2809" s="56">
        <v>1458</v>
      </c>
      <c r="T2809" s="15" t="str">
        <f t="shared" si="328"/>
        <v>有</v>
      </c>
      <c r="U2809" s="15" t="str">
        <f t="shared" si="329"/>
        <v>無</v>
      </c>
      <c r="V2809" s="67">
        <f t="shared" si="330"/>
        <v>1.3689253935660339E-3</v>
      </c>
      <c r="W2809" s="17" t="s">
        <v>967</v>
      </c>
      <c r="X2809" s="46">
        <v>6</v>
      </c>
      <c r="Y2809" s="71">
        <f t="shared" si="331"/>
        <v>4.1067761806981524</v>
      </c>
      <c r="Z2809" s="72">
        <v>1463</v>
      </c>
      <c r="AA2809" s="72">
        <v>1469</v>
      </c>
      <c r="AB2809" s="72">
        <v>1458</v>
      </c>
      <c r="AC2809" s="72">
        <v>1463</v>
      </c>
      <c r="AD2809" s="72">
        <v>26300</v>
      </c>
      <c r="AE2809" s="72">
        <v>1463</v>
      </c>
      <c r="AF2809" s="72">
        <v>1468</v>
      </c>
      <c r="AG2809" s="72">
        <v>1460</v>
      </c>
      <c r="AH2809" s="72">
        <v>1461</v>
      </c>
      <c r="AI2809" s="72">
        <v>18000</v>
      </c>
      <c r="AJ2809" s="72">
        <v>1461</v>
      </c>
      <c r="AK2809" s="72">
        <v>1464</v>
      </c>
      <c r="AL2809" s="72">
        <v>1459</v>
      </c>
      <c r="AM2809" s="72">
        <v>1461</v>
      </c>
      <c r="AN2809" s="72">
        <v>4500</v>
      </c>
      <c r="AO2809" s="72">
        <v>1462</v>
      </c>
      <c r="AP2809" s="72">
        <v>1470</v>
      </c>
      <c r="AQ2809" s="72">
        <v>1461</v>
      </c>
      <c r="AR2809" s="72">
        <v>1467</v>
      </c>
      <c r="AS2809" s="72">
        <v>8200</v>
      </c>
      <c r="AT2809" s="72">
        <v>1470</v>
      </c>
      <c r="AU2809" s="72">
        <v>1472</v>
      </c>
      <c r="AV2809" s="72">
        <v>1465</v>
      </c>
      <c r="AW2809" s="72">
        <v>1469</v>
      </c>
      <c r="AX2809" s="72">
        <v>9200</v>
      </c>
      <c r="AY2809" s="72">
        <v>1470</v>
      </c>
      <c r="AZ2809" s="72">
        <v>1470</v>
      </c>
      <c r="BA2809" s="72">
        <v>1469</v>
      </c>
      <c r="BB2809" s="72">
        <v>1469</v>
      </c>
      <c r="BC2809" s="72">
        <v>300</v>
      </c>
    </row>
    <row r="2810" spans="1:55" s="72" customFormat="1" ht="15">
      <c r="A2810" s="15" t="s">
        <v>1431</v>
      </c>
      <c r="B2810" s="30">
        <v>19</v>
      </c>
      <c r="C2810" s="30">
        <v>9830</v>
      </c>
      <c r="D2810" s="10" t="s">
        <v>588</v>
      </c>
      <c r="E2810" s="15" t="s">
        <v>20</v>
      </c>
      <c r="F2810" s="15" t="s">
        <v>1422</v>
      </c>
      <c r="G2810" s="50">
        <v>3190</v>
      </c>
      <c r="H2810" s="50">
        <v>185</v>
      </c>
      <c r="I2810" s="58">
        <v>6.1600000000000002E-2</v>
      </c>
      <c r="J2810" s="50">
        <v>540200</v>
      </c>
      <c r="K2810" s="50">
        <v>3340</v>
      </c>
      <c r="L2810" s="53">
        <v>3185</v>
      </c>
      <c r="M2810" s="63">
        <f t="shared" si="327"/>
        <v>0.967741935483871</v>
      </c>
      <c r="N2810" s="42" t="str">
        <f>IFERROR(VLOOKUP(C2810, マスタ!$E$2:$G$33, 3, TRUE), "")</f>
        <v>サービス</v>
      </c>
      <c r="O2810" s="15" t="str">
        <f>IF(F2810 = "", "", TEXT( WORKDAY(TEXT(LEFT(F2810, FIND("(", F2810) - 1), "yyyy/mm/dd"), 1, マスタ!$A$2:$A$106), "yyyymmdd"))</f>
        <v>20171106</v>
      </c>
      <c r="P2810" s="16">
        <v>43045</v>
      </c>
      <c r="Q2810" s="56">
        <v>3195</v>
      </c>
      <c r="R2810" s="56">
        <v>3270</v>
      </c>
      <c r="S2810" s="56">
        <v>3190</v>
      </c>
      <c r="T2810" s="15" t="str">
        <f t="shared" si="328"/>
        <v>有</v>
      </c>
      <c r="U2810" s="15" t="str">
        <f t="shared" si="329"/>
        <v>無</v>
      </c>
      <c r="V2810" s="67">
        <f t="shared" si="330"/>
        <v>1.5673981191222097E-3</v>
      </c>
      <c r="W2810" s="17" t="s">
        <v>968</v>
      </c>
      <c r="X2810" s="46">
        <v>63</v>
      </c>
      <c r="Y2810" s="71">
        <f t="shared" si="331"/>
        <v>19.749216300940439</v>
      </c>
      <c r="Z2810" s="72">
        <v>3195</v>
      </c>
      <c r="AA2810" s="72">
        <v>3235</v>
      </c>
      <c r="AB2810" s="72">
        <v>3195</v>
      </c>
      <c r="AC2810" s="72">
        <v>3235</v>
      </c>
      <c r="AD2810" s="72">
        <v>35300</v>
      </c>
      <c r="AE2810" s="72">
        <v>3235</v>
      </c>
      <c r="AF2810" s="72">
        <v>3245</v>
      </c>
      <c r="AG2810" s="72">
        <v>3225</v>
      </c>
      <c r="AH2810" s="72">
        <v>3235</v>
      </c>
      <c r="AI2810" s="72">
        <v>10000</v>
      </c>
      <c r="AJ2810" s="72">
        <v>3235</v>
      </c>
      <c r="AK2810" s="72">
        <v>3245</v>
      </c>
      <c r="AL2810" s="72">
        <v>3235</v>
      </c>
      <c r="AM2810" s="72">
        <v>3245</v>
      </c>
      <c r="AN2810" s="72">
        <v>4000</v>
      </c>
      <c r="AO2810" s="72">
        <v>3250</v>
      </c>
      <c r="AP2810" s="72">
        <v>3260</v>
      </c>
      <c r="AQ2810" s="72">
        <v>3250</v>
      </c>
      <c r="AR2810" s="72">
        <v>3255</v>
      </c>
      <c r="AS2810" s="72">
        <v>9800</v>
      </c>
      <c r="AT2810" s="72">
        <v>3255</v>
      </c>
      <c r="AU2810" s="72">
        <v>3270</v>
      </c>
      <c r="AV2810" s="72">
        <v>3255</v>
      </c>
      <c r="AW2810" s="72">
        <v>3260</v>
      </c>
      <c r="AX2810" s="72">
        <v>6700</v>
      </c>
      <c r="AY2810" s="72">
        <v>3260</v>
      </c>
      <c r="AZ2810" s="72">
        <v>3260</v>
      </c>
      <c r="BA2810" s="72">
        <v>3245</v>
      </c>
      <c r="BB2810" s="72">
        <v>3255</v>
      </c>
      <c r="BC2810" s="72">
        <v>7200</v>
      </c>
    </row>
    <row r="2811" spans="1:55" s="72" customFormat="1" ht="27">
      <c r="A2811" s="15" t="s">
        <v>1431</v>
      </c>
      <c r="B2811" s="30">
        <v>20</v>
      </c>
      <c r="C2811" s="30">
        <v>9990</v>
      </c>
      <c r="D2811" s="10" t="s">
        <v>1192</v>
      </c>
      <c r="E2811" s="15" t="s">
        <v>20</v>
      </c>
      <c r="F2811" s="15" t="s">
        <v>1422</v>
      </c>
      <c r="G2811" s="50">
        <v>1487</v>
      </c>
      <c r="H2811" s="50">
        <v>86</v>
      </c>
      <c r="I2811" s="58">
        <v>6.1400000000000003E-2</v>
      </c>
      <c r="J2811" s="50">
        <v>154800</v>
      </c>
      <c r="K2811" s="50">
        <v>1496</v>
      </c>
      <c r="L2811" s="53">
        <v>1418</v>
      </c>
      <c r="M2811" s="63">
        <f t="shared" si="327"/>
        <v>0.11538461538461539</v>
      </c>
      <c r="N2811" s="42" t="str">
        <f>IFERROR(VLOOKUP(C2811, マスタ!$E$2:$G$33, 3, TRUE), "")</f>
        <v>サービス</v>
      </c>
      <c r="O2811" s="15" t="str">
        <f>IF(F2811 = "", "", TEXT( WORKDAY(TEXT(LEFT(F2811, FIND("(", F2811) - 1), "yyyy/mm/dd"), 1, マスタ!$A$2:$A$106), "yyyymmdd"))</f>
        <v>20171106</v>
      </c>
      <c r="P2811" s="16">
        <v>43045</v>
      </c>
      <c r="Q2811" s="56">
        <v>1376</v>
      </c>
      <c r="R2811" s="56">
        <v>1424</v>
      </c>
      <c r="S2811" s="56">
        <v>1366</v>
      </c>
      <c r="T2811" s="15" t="str">
        <f t="shared" si="328"/>
        <v>有</v>
      </c>
      <c r="U2811" s="15" t="str">
        <f t="shared" si="329"/>
        <v>無</v>
      </c>
      <c r="V2811" s="67">
        <f t="shared" si="330"/>
        <v>-7.4646940147948926E-2</v>
      </c>
      <c r="W2811" s="17" t="s">
        <v>969</v>
      </c>
      <c r="X2811" s="46">
        <v>-7</v>
      </c>
      <c r="Y2811" s="71">
        <f t="shared" si="331"/>
        <v>-4.7074646940147948</v>
      </c>
      <c r="AD2811" s="72">
        <v>0</v>
      </c>
      <c r="AE2811" s="72">
        <v>1376</v>
      </c>
      <c r="AF2811" s="72">
        <v>1397</v>
      </c>
      <c r="AG2811" s="72">
        <v>1376</v>
      </c>
      <c r="AH2811" s="72">
        <v>1387</v>
      </c>
      <c r="AI2811" s="72">
        <v>22000</v>
      </c>
      <c r="AJ2811" s="72">
        <v>1388</v>
      </c>
      <c r="AK2811" s="72">
        <v>1390</v>
      </c>
      <c r="AL2811" s="72">
        <v>1374</v>
      </c>
      <c r="AM2811" s="72">
        <v>1376</v>
      </c>
      <c r="AN2811" s="72">
        <v>11400</v>
      </c>
      <c r="AO2811" s="72">
        <v>1375</v>
      </c>
      <c r="AP2811" s="72">
        <v>1380</v>
      </c>
      <c r="AQ2811" s="72">
        <v>1374</v>
      </c>
      <c r="AR2811" s="72">
        <v>1378</v>
      </c>
      <c r="AS2811" s="72">
        <v>4900</v>
      </c>
      <c r="AT2811" s="72">
        <v>1379</v>
      </c>
      <c r="AU2811" s="72">
        <v>1379</v>
      </c>
      <c r="AV2811" s="72">
        <v>1366</v>
      </c>
      <c r="AW2811" s="72">
        <v>1369</v>
      </c>
      <c r="AX2811" s="72">
        <v>8300</v>
      </c>
      <c r="AY2811" s="72">
        <v>1368</v>
      </c>
      <c r="AZ2811" s="72">
        <v>1373</v>
      </c>
      <c r="BA2811" s="72">
        <v>1367</v>
      </c>
      <c r="BB2811" s="72">
        <v>1372</v>
      </c>
      <c r="BC2811" s="72">
        <v>3000</v>
      </c>
    </row>
    <row r="2812" spans="1:55" s="72" customFormat="1" ht="15">
      <c r="A2812" s="15" t="s">
        <v>1431</v>
      </c>
      <c r="B2812" s="30">
        <v>21</v>
      </c>
      <c r="C2812" s="30">
        <v>5659</v>
      </c>
      <c r="D2812" s="10" t="s">
        <v>1200</v>
      </c>
      <c r="E2812" s="15" t="s">
        <v>20</v>
      </c>
      <c r="F2812" s="15" t="s">
        <v>1422</v>
      </c>
      <c r="G2812" s="50">
        <v>5730</v>
      </c>
      <c r="H2812" s="50">
        <v>330</v>
      </c>
      <c r="I2812" s="58">
        <v>6.1100000000000002E-2</v>
      </c>
      <c r="J2812" s="50">
        <v>28800</v>
      </c>
      <c r="K2812" s="50">
        <v>5790</v>
      </c>
      <c r="L2812" s="53">
        <v>5320</v>
      </c>
      <c r="M2812" s="63">
        <f t="shared" si="327"/>
        <v>0.1276595744680851</v>
      </c>
      <c r="N2812" s="42" t="str">
        <f>IFERROR(VLOOKUP(C2812, マスタ!$E$2:$G$33, 3, TRUE), "")</f>
        <v>鉄鋼</v>
      </c>
      <c r="O2812" s="15" t="str">
        <f>IF(F2812 = "", "", TEXT( WORKDAY(TEXT(LEFT(F2812, FIND("(", F2812) - 1), "yyyy/mm/dd"), 1, マスタ!$A$2:$A$106), "yyyymmdd"))</f>
        <v>20171106</v>
      </c>
      <c r="P2812" s="16">
        <v>43045</v>
      </c>
      <c r="Q2812" s="56">
        <v>5720</v>
      </c>
      <c r="R2812" s="56">
        <v>5720</v>
      </c>
      <c r="S2812" s="56">
        <v>5490</v>
      </c>
      <c r="T2812" s="15" t="str">
        <f t="shared" si="328"/>
        <v>無</v>
      </c>
      <c r="U2812" s="15" t="str">
        <f t="shared" si="329"/>
        <v>有</v>
      </c>
      <c r="V2812" s="67">
        <f t="shared" si="330"/>
        <v>-1.7452006980802626E-3</v>
      </c>
      <c r="W2812" s="17" t="s">
        <v>969</v>
      </c>
      <c r="X2812" s="46">
        <v>-30</v>
      </c>
      <c r="Y2812" s="71">
        <f t="shared" si="331"/>
        <v>-5.2356020942408383</v>
      </c>
      <c r="Z2812" s="72">
        <v>5720</v>
      </c>
      <c r="AA2812" s="72">
        <v>5720</v>
      </c>
      <c r="AB2812" s="72">
        <v>5690</v>
      </c>
      <c r="AC2812" s="72">
        <v>5700</v>
      </c>
      <c r="AD2812" s="72">
        <v>2800</v>
      </c>
      <c r="AE2812" s="72">
        <v>5700</v>
      </c>
      <c r="AF2812" s="72">
        <v>5720</v>
      </c>
      <c r="AG2812" s="72">
        <v>5680</v>
      </c>
      <c r="AH2812" s="72">
        <v>5720</v>
      </c>
      <c r="AI2812" s="72">
        <v>500</v>
      </c>
      <c r="AN2812" s="72">
        <v>0</v>
      </c>
      <c r="AO2812" s="72">
        <v>5690</v>
      </c>
      <c r="AP2812" s="72">
        <v>5690</v>
      </c>
      <c r="AQ2812" s="72">
        <v>5690</v>
      </c>
      <c r="AR2812" s="72">
        <v>5690</v>
      </c>
      <c r="AS2812" s="72">
        <v>200</v>
      </c>
      <c r="AX2812" s="72">
        <v>0</v>
      </c>
      <c r="AY2812" s="72">
        <v>5660</v>
      </c>
      <c r="AZ2812" s="72">
        <v>5660</v>
      </c>
      <c r="BA2812" s="72">
        <v>5650</v>
      </c>
      <c r="BB2812" s="72">
        <v>5650</v>
      </c>
      <c r="BC2812" s="72">
        <v>300</v>
      </c>
    </row>
    <row r="2813" spans="1:55" s="72" customFormat="1" ht="15">
      <c r="A2813" s="15" t="s">
        <v>1431</v>
      </c>
      <c r="B2813" s="30">
        <v>22</v>
      </c>
      <c r="C2813" s="30">
        <v>6744</v>
      </c>
      <c r="D2813" s="10" t="s">
        <v>1424</v>
      </c>
      <c r="E2813" s="15" t="s">
        <v>20</v>
      </c>
      <c r="F2813" s="15" t="s">
        <v>1422</v>
      </c>
      <c r="G2813" s="50">
        <v>2035</v>
      </c>
      <c r="H2813" s="50">
        <v>108</v>
      </c>
      <c r="I2813" s="58">
        <v>5.6000000000000001E-2</v>
      </c>
      <c r="J2813" s="50">
        <v>235600</v>
      </c>
      <c r="K2813" s="50">
        <v>2057</v>
      </c>
      <c r="L2813" s="53">
        <v>1952</v>
      </c>
      <c r="M2813" s="63">
        <f t="shared" si="327"/>
        <v>0.20952380952380953</v>
      </c>
      <c r="N2813" s="42" t="str">
        <f>IFERROR(VLOOKUP(C2813, マスタ!$E$2:$G$33, 3, TRUE), "")</f>
        <v>電気</v>
      </c>
      <c r="O2813" s="15" t="str">
        <f>IF(F2813 = "", "", TEXT( WORKDAY(TEXT(LEFT(F2813, FIND("(", F2813) - 1), "yyyy/mm/dd"), 1, マスタ!$A$2:$A$106), "yyyymmdd"))</f>
        <v>20171106</v>
      </c>
      <c r="P2813" s="16">
        <v>43045</v>
      </c>
      <c r="Q2813" s="56">
        <v>2026</v>
      </c>
      <c r="R2813" s="56">
        <v>2049</v>
      </c>
      <c r="S2813" s="56">
        <v>2008</v>
      </c>
      <c r="T2813" s="15" t="str">
        <f t="shared" si="328"/>
        <v>有</v>
      </c>
      <c r="U2813" s="15" t="str">
        <f t="shared" si="329"/>
        <v>無</v>
      </c>
      <c r="V2813" s="67">
        <f t="shared" si="330"/>
        <v>-4.4226044226044481E-3</v>
      </c>
      <c r="W2813" s="17" t="s">
        <v>969</v>
      </c>
      <c r="X2813" s="46">
        <v>-5</v>
      </c>
      <c r="Y2813" s="71">
        <f t="shared" si="331"/>
        <v>-2.4570024570024569</v>
      </c>
      <c r="Z2813" s="72">
        <v>2026</v>
      </c>
      <c r="AA2813" s="72">
        <v>2026</v>
      </c>
      <c r="AB2813" s="72">
        <v>2014</v>
      </c>
      <c r="AC2813" s="72">
        <v>2016</v>
      </c>
      <c r="AD2813" s="72">
        <v>7000</v>
      </c>
      <c r="AE2813" s="72">
        <v>2017</v>
      </c>
      <c r="AF2813" s="72">
        <v>2017</v>
      </c>
      <c r="AG2813" s="72">
        <v>2011</v>
      </c>
      <c r="AH2813" s="72">
        <v>2013</v>
      </c>
      <c r="AI2813" s="72">
        <v>4200</v>
      </c>
      <c r="AJ2813" s="72">
        <v>2015</v>
      </c>
      <c r="AK2813" s="72">
        <v>2016</v>
      </c>
      <c r="AL2813" s="72">
        <v>2008</v>
      </c>
      <c r="AM2813" s="72">
        <v>2012</v>
      </c>
      <c r="AN2813" s="72">
        <v>2600</v>
      </c>
      <c r="AO2813" s="72">
        <v>2014</v>
      </c>
      <c r="AP2813" s="72">
        <v>2025</v>
      </c>
      <c r="AQ2813" s="72">
        <v>2014</v>
      </c>
      <c r="AR2813" s="72">
        <v>2020</v>
      </c>
      <c r="AS2813" s="72">
        <v>3600</v>
      </c>
      <c r="AT2813" s="72">
        <v>2022</v>
      </c>
      <c r="AU2813" s="72">
        <v>2022</v>
      </c>
      <c r="AV2813" s="72">
        <v>2019</v>
      </c>
      <c r="AW2813" s="72">
        <v>2021</v>
      </c>
      <c r="AX2813" s="72">
        <v>1100</v>
      </c>
      <c r="AY2813" s="72">
        <v>2022</v>
      </c>
      <c r="AZ2813" s="72">
        <v>2023</v>
      </c>
      <c r="BA2813" s="72">
        <v>2021</v>
      </c>
      <c r="BB2813" s="72">
        <v>2023</v>
      </c>
      <c r="BC2813" s="72">
        <v>600</v>
      </c>
    </row>
    <row r="2814" spans="1:55" s="72" customFormat="1" ht="15">
      <c r="A2814" s="15" t="s">
        <v>1431</v>
      </c>
      <c r="B2814" s="30">
        <v>23</v>
      </c>
      <c r="C2814" s="30">
        <v>4980</v>
      </c>
      <c r="D2814" s="10" t="s">
        <v>370</v>
      </c>
      <c r="E2814" s="15" t="s">
        <v>20</v>
      </c>
      <c r="F2814" s="15" t="s">
        <v>1422</v>
      </c>
      <c r="G2814" s="50">
        <v>1384</v>
      </c>
      <c r="H2814" s="50">
        <v>72</v>
      </c>
      <c r="I2814" s="58">
        <v>5.4899999999999997E-2</v>
      </c>
      <c r="J2814" s="50">
        <v>1159900</v>
      </c>
      <c r="K2814" s="50">
        <v>1384</v>
      </c>
      <c r="L2814" s="53">
        <v>1325</v>
      </c>
      <c r="M2814" s="63">
        <f t="shared" si="327"/>
        <v>0</v>
      </c>
      <c r="N2814" s="42" t="str">
        <f>IFERROR(VLOOKUP(C2814, マスタ!$E$2:$G$33, 3, TRUE), "")</f>
        <v>化学・医薬品</v>
      </c>
      <c r="O2814" s="15" t="str">
        <f>IF(F2814 = "", "", TEXT( WORKDAY(TEXT(LEFT(F2814, FIND("(", F2814) - 1), "yyyy/mm/dd"), 1, マスタ!$A$2:$A$106), "yyyymmdd"))</f>
        <v>20171106</v>
      </c>
      <c r="P2814" s="16">
        <v>43045</v>
      </c>
      <c r="Q2814" s="56">
        <v>1414</v>
      </c>
      <c r="R2814" s="56">
        <v>1458</v>
      </c>
      <c r="S2814" s="56">
        <v>1396</v>
      </c>
      <c r="T2814" s="15" t="str">
        <f t="shared" si="328"/>
        <v>有</v>
      </c>
      <c r="U2814" s="15" t="str">
        <f t="shared" si="329"/>
        <v>有</v>
      </c>
      <c r="V2814" s="67">
        <f t="shared" si="330"/>
        <v>2.1676300578034713E-2</v>
      </c>
      <c r="W2814" s="17" t="s">
        <v>968</v>
      </c>
      <c r="X2814" s="46">
        <v>27</v>
      </c>
      <c r="Y2814" s="71">
        <f t="shared" si="331"/>
        <v>19.508670520231213</v>
      </c>
      <c r="Z2814" s="72">
        <v>1414</v>
      </c>
      <c r="AA2814" s="72">
        <v>1444</v>
      </c>
      <c r="AB2814" s="72">
        <v>1413</v>
      </c>
      <c r="AC2814" s="72">
        <v>1437</v>
      </c>
      <c r="AD2814" s="72">
        <v>251600</v>
      </c>
      <c r="AE2814" s="72">
        <v>1438</v>
      </c>
      <c r="AF2814" s="72">
        <v>1449</v>
      </c>
      <c r="AG2814" s="72">
        <v>1428</v>
      </c>
      <c r="AH2814" s="72">
        <v>1447</v>
      </c>
      <c r="AI2814" s="72">
        <v>71500</v>
      </c>
      <c r="AJ2814" s="72">
        <v>1447</v>
      </c>
      <c r="AK2814" s="72">
        <v>1449</v>
      </c>
      <c r="AL2814" s="72">
        <v>1436</v>
      </c>
      <c r="AM2814" s="72">
        <v>1444</v>
      </c>
      <c r="AN2814" s="72">
        <v>69700</v>
      </c>
      <c r="AO2814" s="72">
        <v>1443</v>
      </c>
      <c r="AP2814" s="72">
        <v>1446</v>
      </c>
      <c r="AQ2814" s="72">
        <v>1432</v>
      </c>
      <c r="AR2814" s="72">
        <v>1434</v>
      </c>
      <c r="AS2814" s="72">
        <v>41500</v>
      </c>
      <c r="AT2814" s="72">
        <v>1434</v>
      </c>
      <c r="AU2814" s="72">
        <v>1434</v>
      </c>
      <c r="AV2814" s="72">
        <v>1425</v>
      </c>
      <c r="AW2814" s="72">
        <v>1430</v>
      </c>
      <c r="AX2814" s="72">
        <v>19000</v>
      </c>
      <c r="AY2814" s="72">
        <v>1429</v>
      </c>
      <c r="AZ2814" s="72">
        <v>1433</v>
      </c>
      <c r="BA2814" s="72">
        <v>1425</v>
      </c>
      <c r="BB2814" s="72">
        <v>1431</v>
      </c>
      <c r="BC2814" s="72">
        <v>29000</v>
      </c>
    </row>
    <row r="2815" spans="1:55" s="72" customFormat="1" ht="15">
      <c r="A2815" s="15" t="s">
        <v>1431</v>
      </c>
      <c r="B2815" s="30">
        <v>24</v>
      </c>
      <c r="C2815" s="30">
        <v>7723</v>
      </c>
      <c r="D2815" s="10" t="s">
        <v>1333</v>
      </c>
      <c r="E2815" s="15" t="s">
        <v>20</v>
      </c>
      <c r="F2815" s="15" t="s">
        <v>1422</v>
      </c>
      <c r="G2815" s="50">
        <v>4480</v>
      </c>
      <c r="H2815" s="50">
        <v>230</v>
      </c>
      <c r="I2815" s="58">
        <v>5.4100000000000002E-2</v>
      </c>
      <c r="J2815" s="50">
        <v>28100</v>
      </c>
      <c r="K2815" s="50">
        <v>4480</v>
      </c>
      <c r="L2815" s="53">
        <v>4140</v>
      </c>
      <c r="M2815" s="63">
        <f t="shared" si="327"/>
        <v>0</v>
      </c>
      <c r="N2815" s="42" t="str">
        <f>IFERROR(VLOOKUP(C2815, マスタ!$E$2:$G$33, 3, TRUE), "")</f>
        <v>精密機械</v>
      </c>
      <c r="O2815" s="15" t="str">
        <f>IF(F2815 = "", "", TEXT( WORKDAY(TEXT(LEFT(F2815, FIND("(", F2815) - 1), "yyyy/mm/dd"), 1, マスタ!$A$2:$A$106), "yyyymmdd"))</f>
        <v>20171106</v>
      </c>
      <c r="P2815" s="16">
        <v>43045</v>
      </c>
      <c r="Q2815" s="56">
        <v>4600</v>
      </c>
      <c r="R2815" s="56">
        <v>4615</v>
      </c>
      <c r="S2815" s="56">
        <v>4450</v>
      </c>
      <c r="T2815" s="15" t="str">
        <f t="shared" si="328"/>
        <v>無</v>
      </c>
      <c r="U2815" s="15" t="str">
        <f t="shared" si="329"/>
        <v>有</v>
      </c>
      <c r="V2815" s="67">
        <f t="shared" si="330"/>
        <v>2.6785714285714191E-2</v>
      </c>
      <c r="W2815" s="17" t="s">
        <v>967</v>
      </c>
      <c r="X2815" s="46">
        <v>0</v>
      </c>
      <c r="Y2815" s="71">
        <f t="shared" si="331"/>
        <v>0</v>
      </c>
      <c r="Z2815" s="72">
        <v>4600</v>
      </c>
      <c r="AA2815" s="72">
        <v>4600</v>
      </c>
      <c r="AB2815" s="72">
        <v>4600</v>
      </c>
      <c r="AC2815" s="72">
        <v>4600</v>
      </c>
      <c r="AD2815" s="72">
        <v>2300</v>
      </c>
      <c r="AE2815" s="72">
        <v>4615</v>
      </c>
      <c r="AF2815" s="72">
        <v>4615</v>
      </c>
      <c r="AG2815" s="72">
        <v>4600</v>
      </c>
      <c r="AH2815" s="72">
        <v>4615</v>
      </c>
      <c r="AI2815" s="72">
        <v>400</v>
      </c>
      <c r="AJ2815" s="72">
        <v>4615</v>
      </c>
      <c r="AK2815" s="72">
        <v>4615</v>
      </c>
      <c r="AL2815" s="72">
        <v>4600</v>
      </c>
      <c r="AM2815" s="72">
        <v>4600</v>
      </c>
      <c r="AN2815" s="72">
        <v>300</v>
      </c>
      <c r="AS2815" s="72">
        <v>0</v>
      </c>
      <c r="AT2815" s="72">
        <v>4595</v>
      </c>
      <c r="AU2815" s="72">
        <v>4600</v>
      </c>
      <c r="AV2815" s="72">
        <v>4595</v>
      </c>
      <c r="AW2815" s="72">
        <v>4600</v>
      </c>
      <c r="AX2815" s="72">
        <v>200</v>
      </c>
      <c r="AY2815" s="72">
        <v>4530</v>
      </c>
      <c r="AZ2815" s="72">
        <v>4530</v>
      </c>
      <c r="BA2815" s="72">
        <v>4510</v>
      </c>
      <c r="BB2815" s="72">
        <v>4510</v>
      </c>
      <c r="BC2815" s="72">
        <v>400</v>
      </c>
    </row>
    <row r="2816" spans="1:55" s="72" customFormat="1" ht="15">
      <c r="A2816" s="15" t="s">
        <v>1431</v>
      </c>
      <c r="B2816" s="30">
        <v>26</v>
      </c>
      <c r="C2816" s="30">
        <v>7267</v>
      </c>
      <c r="D2816" s="10" t="s">
        <v>77</v>
      </c>
      <c r="E2816" s="15" t="s">
        <v>20</v>
      </c>
      <c r="F2816" s="15" t="s">
        <v>1422</v>
      </c>
      <c r="G2816" s="50">
        <v>3762</v>
      </c>
      <c r="H2816" s="50">
        <v>186</v>
      </c>
      <c r="I2816" s="58">
        <v>5.1999999999999998E-2</v>
      </c>
      <c r="J2816" s="50">
        <v>11843400</v>
      </c>
      <c r="K2816" s="50">
        <v>3792</v>
      </c>
      <c r="L2816" s="53">
        <v>3677</v>
      </c>
      <c r="M2816" s="63">
        <f t="shared" si="327"/>
        <v>0.2608695652173913</v>
      </c>
      <c r="N2816" s="42" t="str">
        <f>IFERROR(VLOOKUP(C2816, マスタ!$E$2:$G$33, 3, TRUE), "")</f>
        <v>輸送用機械</v>
      </c>
      <c r="O2816" s="15" t="str">
        <f>IF(F2816 = "", "", TEXT( WORKDAY(TEXT(LEFT(F2816, FIND("(", F2816) - 1), "yyyy/mm/dd"), 1, マスタ!$A$2:$A$106), "yyyymmdd"))</f>
        <v>20171106</v>
      </c>
      <c r="P2816" s="16">
        <v>43045</v>
      </c>
      <c r="Q2816" s="56">
        <v>3770</v>
      </c>
      <c r="R2816" s="56">
        <v>3843</v>
      </c>
      <c r="S2816" s="56">
        <v>3762</v>
      </c>
      <c r="T2816" s="15" t="str">
        <f t="shared" si="328"/>
        <v>有</v>
      </c>
      <c r="U2816" s="15" t="str">
        <f t="shared" si="329"/>
        <v>無</v>
      </c>
      <c r="V2816" s="67">
        <f t="shared" si="330"/>
        <v>2.1265284423179764E-3</v>
      </c>
      <c r="W2816" s="17" t="s">
        <v>967</v>
      </c>
      <c r="X2816" s="46">
        <v>39</v>
      </c>
      <c r="Y2816" s="71">
        <f t="shared" si="331"/>
        <v>10.36682615629984</v>
      </c>
      <c r="Z2816" s="72">
        <v>3770</v>
      </c>
      <c r="AA2816" s="72">
        <v>3810</v>
      </c>
      <c r="AB2816" s="72">
        <v>3762</v>
      </c>
      <c r="AC2816" s="72">
        <v>3809</v>
      </c>
      <c r="AD2816" s="72">
        <v>819300</v>
      </c>
      <c r="AE2816" s="72">
        <v>3809</v>
      </c>
      <c r="AF2816" s="72">
        <v>3830</v>
      </c>
      <c r="AG2816" s="72">
        <v>3806</v>
      </c>
      <c r="AH2816" s="72">
        <v>3828</v>
      </c>
      <c r="AI2816" s="72">
        <v>166600</v>
      </c>
      <c r="AJ2816" s="72">
        <v>3828</v>
      </c>
      <c r="AK2816" s="72">
        <v>3828</v>
      </c>
      <c r="AL2816" s="72">
        <v>3801</v>
      </c>
      <c r="AM2816" s="72">
        <v>3803</v>
      </c>
      <c r="AN2816" s="72">
        <v>211600</v>
      </c>
      <c r="AO2816" s="72">
        <v>3803</v>
      </c>
      <c r="AP2816" s="72">
        <v>3805</v>
      </c>
      <c r="AQ2816" s="72">
        <v>3792</v>
      </c>
      <c r="AR2816" s="72">
        <v>3797</v>
      </c>
      <c r="AS2816" s="72">
        <v>120600</v>
      </c>
      <c r="AT2816" s="72">
        <v>3797</v>
      </c>
      <c r="AU2816" s="72">
        <v>3809</v>
      </c>
      <c r="AV2816" s="72">
        <v>3796</v>
      </c>
      <c r="AW2816" s="72">
        <v>3809</v>
      </c>
      <c r="AX2816" s="72">
        <v>83100</v>
      </c>
      <c r="AY2816" s="72">
        <v>3810</v>
      </c>
      <c r="AZ2816" s="72">
        <v>3813</v>
      </c>
      <c r="BA2816" s="72">
        <v>3801</v>
      </c>
      <c r="BB2816" s="72">
        <v>3811</v>
      </c>
      <c r="BC2816" s="72">
        <v>116800</v>
      </c>
    </row>
    <row r="2817" spans="1:55" s="72" customFormat="1" ht="15">
      <c r="A2817" s="15" t="s">
        <v>1431</v>
      </c>
      <c r="B2817" s="30">
        <v>27</v>
      </c>
      <c r="C2817" s="30">
        <v>9828</v>
      </c>
      <c r="D2817" s="10" t="s">
        <v>1207</v>
      </c>
      <c r="E2817" s="15" t="s">
        <v>20</v>
      </c>
      <c r="F2817" s="15" t="s">
        <v>1422</v>
      </c>
      <c r="G2817" s="50">
        <v>3380</v>
      </c>
      <c r="H2817" s="50">
        <v>165</v>
      </c>
      <c r="I2817" s="58">
        <v>5.1299999999999998E-2</v>
      </c>
      <c r="J2817" s="50">
        <v>61600</v>
      </c>
      <c r="K2817" s="50">
        <v>3385</v>
      </c>
      <c r="L2817" s="53">
        <v>3175</v>
      </c>
      <c r="M2817" s="63">
        <f t="shared" si="327"/>
        <v>2.3809523809523808E-2</v>
      </c>
      <c r="N2817" s="42" t="str">
        <f>IFERROR(VLOOKUP(C2817, マスタ!$E$2:$G$33, 3, TRUE), "")</f>
        <v>サービス</v>
      </c>
      <c r="O2817" s="15" t="str">
        <f>IF(F2817 = "", "", TEXT( WORKDAY(TEXT(LEFT(F2817, FIND("(", F2817) - 1), "yyyy/mm/dd"), 1, マスタ!$A$2:$A$106), "yyyymmdd"))</f>
        <v>20171106</v>
      </c>
      <c r="P2817" s="16">
        <v>43045</v>
      </c>
      <c r="Q2817" s="56">
        <v>3380</v>
      </c>
      <c r="R2817" s="56">
        <v>3570</v>
      </c>
      <c r="S2817" s="56">
        <v>3365</v>
      </c>
      <c r="T2817" s="15" t="str">
        <f t="shared" si="328"/>
        <v>有</v>
      </c>
      <c r="U2817" s="15" t="str">
        <f t="shared" si="329"/>
        <v>無</v>
      </c>
      <c r="V2817" s="67">
        <f t="shared" si="330"/>
        <v>0</v>
      </c>
      <c r="W2817" s="17" t="s">
        <v>968</v>
      </c>
      <c r="X2817" s="46">
        <v>67</v>
      </c>
      <c r="Y2817" s="71">
        <f t="shared" si="331"/>
        <v>19.822485207100591</v>
      </c>
      <c r="Z2817" s="72">
        <v>3380</v>
      </c>
      <c r="AA2817" s="72">
        <v>3380</v>
      </c>
      <c r="AB2817" s="72">
        <v>3365</v>
      </c>
      <c r="AC2817" s="72">
        <v>3380</v>
      </c>
      <c r="AD2817" s="72">
        <v>12500</v>
      </c>
      <c r="AE2817" s="72">
        <v>3385</v>
      </c>
      <c r="AF2817" s="72">
        <v>3425</v>
      </c>
      <c r="AG2817" s="72">
        <v>3385</v>
      </c>
      <c r="AH2817" s="72">
        <v>3415</v>
      </c>
      <c r="AI2817" s="72">
        <v>2600</v>
      </c>
      <c r="AJ2817" s="72">
        <v>3420</v>
      </c>
      <c r="AK2817" s="72">
        <v>3450</v>
      </c>
      <c r="AL2817" s="72">
        <v>3420</v>
      </c>
      <c r="AM2817" s="72">
        <v>3450</v>
      </c>
      <c r="AN2817" s="72">
        <v>2600</v>
      </c>
      <c r="AO2817" s="72">
        <v>3455</v>
      </c>
      <c r="AP2817" s="72">
        <v>3485</v>
      </c>
      <c r="AQ2817" s="72">
        <v>3440</v>
      </c>
      <c r="AR2817" s="72">
        <v>3455</v>
      </c>
      <c r="AS2817" s="72">
        <v>3400</v>
      </c>
      <c r="AT2817" s="72">
        <v>3450</v>
      </c>
      <c r="AU2817" s="72">
        <v>3490</v>
      </c>
      <c r="AV2817" s="72">
        <v>3450</v>
      </c>
      <c r="AW2817" s="72">
        <v>3490</v>
      </c>
      <c r="AX2817" s="72">
        <v>2100</v>
      </c>
      <c r="AY2817" s="72">
        <v>3480</v>
      </c>
      <c r="AZ2817" s="72">
        <v>3480</v>
      </c>
      <c r="BA2817" s="72">
        <v>3460</v>
      </c>
      <c r="BB2817" s="72">
        <v>3470</v>
      </c>
      <c r="BC2817" s="72">
        <v>1800</v>
      </c>
    </row>
    <row r="2818" spans="1:55" s="72" customFormat="1" ht="15">
      <c r="A2818" s="15" t="s">
        <v>1431</v>
      </c>
      <c r="B2818" s="30">
        <v>28</v>
      </c>
      <c r="C2818" s="30">
        <v>6407</v>
      </c>
      <c r="D2818" s="10" t="s">
        <v>88</v>
      </c>
      <c r="E2818" s="15" t="s">
        <v>20</v>
      </c>
      <c r="F2818" s="15" t="s">
        <v>1422</v>
      </c>
      <c r="G2818" s="50">
        <v>2410</v>
      </c>
      <c r="H2818" s="50">
        <v>116</v>
      </c>
      <c r="I2818" s="58">
        <v>5.0599999999999999E-2</v>
      </c>
      <c r="J2818" s="50">
        <v>1809800</v>
      </c>
      <c r="K2818" s="50">
        <v>2417</v>
      </c>
      <c r="L2818" s="53">
        <v>2335</v>
      </c>
      <c r="M2818" s="63">
        <f t="shared" si="327"/>
        <v>8.5365853658536592E-2</v>
      </c>
      <c r="N2818" s="42" t="str">
        <f>IFERROR(VLOOKUP(C2818, マスタ!$E$2:$G$33, 3, TRUE), "")</f>
        <v>機械</v>
      </c>
      <c r="O2818" s="15" t="str">
        <f>IF(F2818 = "", "", TEXT( WORKDAY(TEXT(LEFT(F2818, FIND("(", F2818) - 1), "yyyy/mm/dd"), 1, マスタ!$A$2:$A$106), "yyyymmdd"))</f>
        <v>20171106</v>
      </c>
      <c r="P2818" s="16">
        <v>43045</v>
      </c>
      <c r="Q2818" s="56">
        <v>2432</v>
      </c>
      <c r="R2818" s="56">
        <v>2436</v>
      </c>
      <c r="S2818" s="56">
        <v>2339</v>
      </c>
      <c r="T2818" s="15" t="str">
        <f t="shared" si="328"/>
        <v>無</v>
      </c>
      <c r="U2818" s="15" t="str">
        <f t="shared" si="329"/>
        <v>有</v>
      </c>
      <c r="V2818" s="67">
        <f t="shared" si="330"/>
        <v>9.1286307053941584E-3</v>
      </c>
      <c r="W2818" s="17" t="s">
        <v>966</v>
      </c>
      <c r="X2818" s="46">
        <v>-24</v>
      </c>
      <c r="Y2818" s="71">
        <f t="shared" si="331"/>
        <v>-9.9585062240663902</v>
      </c>
      <c r="Z2818" s="72">
        <v>2432</v>
      </c>
      <c r="AA2818" s="72">
        <v>2436</v>
      </c>
      <c r="AB2818" s="72">
        <v>2395</v>
      </c>
      <c r="AC2818" s="72">
        <v>2395</v>
      </c>
      <c r="AD2818" s="72">
        <v>62800</v>
      </c>
      <c r="AE2818" s="72">
        <v>2395</v>
      </c>
      <c r="AF2818" s="72">
        <v>2395</v>
      </c>
      <c r="AG2818" s="72">
        <v>2386</v>
      </c>
      <c r="AH2818" s="72">
        <v>2390</v>
      </c>
      <c r="AI2818" s="72">
        <v>15800</v>
      </c>
      <c r="AJ2818" s="72">
        <v>2389</v>
      </c>
      <c r="AK2818" s="72">
        <v>2393</v>
      </c>
      <c r="AL2818" s="72">
        <v>2383</v>
      </c>
      <c r="AM2818" s="72">
        <v>2389</v>
      </c>
      <c r="AN2818" s="72">
        <v>11000</v>
      </c>
      <c r="AO2818" s="72">
        <v>2391</v>
      </c>
      <c r="AP2818" s="72">
        <v>2396</v>
      </c>
      <c r="AQ2818" s="72">
        <v>2386</v>
      </c>
      <c r="AR2818" s="72">
        <v>2392</v>
      </c>
      <c r="AS2818" s="72">
        <v>16900</v>
      </c>
      <c r="AT2818" s="72">
        <v>2392</v>
      </c>
      <c r="AU2818" s="72">
        <v>2409</v>
      </c>
      <c r="AV2818" s="72">
        <v>2389</v>
      </c>
      <c r="AW2818" s="72">
        <v>2406</v>
      </c>
      <c r="AX2818" s="72">
        <v>13400</v>
      </c>
      <c r="AY2818" s="72">
        <v>2405</v>
      </c>
      <c r="AZ2818" s="72">
        <v>2411</v>
      </c>
      <c r="BA2818" s="72">
        <v>2403</v>
      </c>
      <c r="BB2818" s="72">
        <v>2405</v>
      </c>
      <c r="BC2818" s="72">
        <v>10000</v>
      </c>
    </row>
    <row r="2819" spans="1:55" s="72" customFormat="1" ht="15">
      <c r="A2819" s="15" t="s">
        <v>1431</v>
      </c>
      <c r="B2819" s="30">
        <v>29</v>
      </c>
      <c r="C2819" s="30">
        <v>4042</v>
      </c>
      <c r="D2819" s="10" t="s">
        <v>1425</v>
      </c>
      <c r="E2819" s="15" t="s">
        <v>20</v>
      </c>
      <c r="F2819" s="15" t="s">
        <v>1422</v>
      </c>
      <c r="G2819" s="50">
        <v>2586</v>
      </c>
      <c r="H2819" s="50">
        <v>122</v>
      </c>
      <c r="I2819" s="58">
        <v>4.9500000000000002E-2</v>
      </c>
      <c r="J2819" s="50">
        <v>4058200</v>
      </c>
      <c r="K2819" s="50">
        <v>2586</v>
      </c>
      <c r="L2819" s="53">
        <v>2475</v>
      </c>
      <c r="M2819" s="63">
        <f t="shared" si="327"/>
        <v>0</v>
      </c>
      <c r="N2819" s="42" t="str">
        <f>IFERROR(VLOOKUP(C2819, マスタ!$E$2:$G$33, 3, TRUE), "")</f>
        <v>化学・医薬品</v>
      </c>
      <c r="O2819" s="15" t="str">
        <f>IF(F2819 = "", "", TEXT( WORKDAY(TEXT(LEFT(F2819, FIND("(", F2819) - 1), "yyyy/mm/dd"), 1, マスタ!$A$2:$A$106), "yyyymmdd"))</f>
        <v>20171106</v>
      </c>
      <c r="P2819" s="16">
        <v>43045</v>
      </c>
      <c r="Q2819" s="56">
        <v>2565</v>
      </c>
      <c r="R2819" s="56">
        <v>2580</v>
      </c>
      <c r="S2819" s="56">
        <v>2514</v>
      </c>
      <c r="T2819" s="15" t="str">
        <f t="shared" si="328"/>
        <v>無</v>
      </c>
      <c r="U2819" s="15" t="str">
        <f t="shared" si="329"/>
        <v>有</v>
      </c>
      <c r="V2819" s="67">
        <f t="shared" si="330"/>
        <v>-8.1206496519721227E-3</v>
      </c>
      <c r="W2819" s="17" t="s">
        <v>969</v>
      </c>
      <c r="X2819" s="46">
        <v>-7</v>
      </c>
      <c r="Y2819" s="71">
        <f t="shared" si="331"/>
        <v>-2.7068832173240525</v>
      </c>
      <c r="Z2819" s="72">
        <v>2565</v>
      </c>
      <c r="AA2819" s="72">
        <v>2580</v>
      </c>
      <c r="AB2819" s="72">
        <v>2553</v>
      </c>
      <c r="AC2819" s="72">
        <v>2574</v>
      </c>
      <c r="AD2819" s="72">
        <v>181900</v>
      </c>
      <c r="AE2819" s="72">
        <v>2576</v>
      </c>
      <c r="AF2819" s="72">
        <v>2577</v>
      </c>
      <c r="AG2819" s="72">
        <v>2555</v>
      </c>
      <c r="AH2819" s="72">
        <v>2562</v>
      </c>
      <c r="AI2819" s="72">
        <v>108900</v>
      </c>
      <c r="AJ2819" s="72">
        <v>2561</v>
      </c>
      <c r="AK2819" s="72">
        <v>2569</v>
      </c>
      <c r="AL2819" s="72">
        <v>2559</v>
      </c>
      <c r="AM2819" s="72">
        <v>2566</v>
      </c>
      <c r="AN2819" s="72">
        <v>64800</v>
      </c>
      <c r="AO2819" s="72">
        <v>2565</v>
      </c>
      <c r="AP2819" s="72">
        <v>2566</v>
      </c>
      <c r="AQ2819" s="72">
        <v>2557</v>
      </c>
      <c r="AR2819" s="72">
        <v>2560</v>
      </c>
      <c r="AS2819" s="72">
        <v>84700</v>
      </c>
      <c r="AT2819" s="72">
        <v>2560</v>
      </c>
      <c r="AU2819" s="72">
        <v>2560</v>
      </c>
      <c r="AV2819" s="72">
        <v>2556</v>
      </c>
      <c r="AW2819" s="72">
        <v>2558</v>
      </c>
      <c r="AX2819" s="72">
        <v>44600</v>
      </c>
      <c r="AY2819" s="72">
        <v>2558</v>
      </c>
      <c r="AZ2819" s="72">
        <v>2574</v>
      </c>
      <c r="BA2819" s="72">
        <v>2558</v>
      </c>
      <c r="BB2819" s="72">
        <v>2573</v>
      </c>
      <c r="BC2819" s="72">
        <v>38600</v>
      </c>
    </row>
    <row r="2820" spans="1:55" s="72" customFormat="1" ht="15">
      <c r="A2820" s="15" t="s">
        <v>1431</v>
      </c>
      <c r="B2820" s="30">
        <v>30</v>
      </c>
      <c r="C2820" s="30">
        <v>1833</v>
      </c>
      <c r="D2820" s="10" t="s">
        <v>1426</v>
      </c>
      <c r="E2820" s="15" t="s">
        <v>20</v>
      </c>
      <c r="F2820" s="15" t="s">
        <v>1422</v>
      </c>
      <c r="G2820" s="50">
        <v>4560</v>
      </c>
      <c r="H2820" s="50">
        <v>215</v>
      </c>
      <c r="I2820" s="58">
        <v>4.9500000000000002E-2</v>
      </c>
      <c r="J2820" s="50">
        <v>369600</v>
      </c>
      <c r="K2820" s="50">
        <v>4600</v>
      </c>
      <c r="L2820" s="53">
        <v>4450</v>
      </c>
      <c r="M2820" s="63">
        <f t="shared" si="327"/>
        <v>0.26666666666666666</v>
      </c>
      <c r="N2820" s="42" t="str">
        <f>IFERROR(VLOOKUP(C2820, マスタ!$E$2:$G$33, 3, TRUE), "")</f>
        <v>建設</v>
      </c>
      <c r="O2820" s="15" t="str">
        <f>IF(F2820 = "", "", TEXT( WORKDAY(TEXT(LEFT(F2820, FIND("(", F2820) - 1), "yyyy/mm/dd"), 1, マスタ!$A$2:$A$106), "yyyymmdd"))</f>
        <v>20171106</v>
      </c>
      <c r="P2820" s="16">
        <v>43045</v>
      </c>
      <c r="Q2820" s="56">
        <v>4585</v>
      </c>
      <c r="R2820" s="56">
        <v>4610</v>
      </c>
      <c r="S2820" s="56">
        <v>4560</v>
      </c>
      <c r="T2820" s="15" t="str">
        <f t="shared" si="328"/>
        <v>無</v>
      </c>
      <c r="U2820" s="15" t="str">
        <f t="shared" si="329"/>
        <v>無</v>
      </c>
      <c r="V2820" s="67">
        <f t="shared" si="330"/>
        <v>5.482456140350811E-3</v>
      </c>
      <c r="W2820" s="17" t="s">
        <v>969</v>
      </c>
      <c r="X2820" s="46">
        <v>-15</v>
      </c>
      <c r="Y2820" s="71">
        <f t="shared" si="331"/>
        <v>-3.2894736842105261</v>
      </c>
      <c r="Z2820" s="72">
        <v>4585</v>
      </c>
      <c r="AA2820" s="72">
        <v>4610</v>
      </c>
      <c r="AB2820" s="72">
        <v>4585</v>
      </c>
      <c r="AC2820" s="72">
        <v>4600</v>
      </c>
      <c r="AD2820" s="72">
        <v>10300</v>
      </c>
      <c r="AE2820" s="72">
        <v>4595</v>
      </c>
      <c r="AF2820" s="72">
        <v>4595</v>
      </c>
      <c r="AG2820" s="72">
        <v>4570</v>
      </c>
      <c r="AH2820" s="72">
        <v>4575</v>
      </c>
      <c r="AI2820" s="72">
        <v>9100</v>
      </c>
      <c r="AJ2820" s="72">
        <v>4575</v>
      </c>
      <c r="AK2820" s="72">
        <v>4575</v>
      </c>
      <c r="AL2820" s="72">
        <v>4560</v>
      </c>
      <c r="AM2820" s="72">
        <v>4565</v>
      </c>
      <c r="AN2820" s="72">
        <v>2700</v>
      </c>
      <c r="AO2820" s="72">
        <v>4560</v>
      </c>
      <c r="AP2820" s="72">
        <v>4565</v>
      </c>
      <c r="AQ2820" s="72">
        <v>4560</v>
      </c>
      <c r="AR2820" s="72">
        <v>4560</v>
      </c>
      <c r="AS2820" s="72">
        <v>3900</v>
      </c>
      <c r="AT2820" s="72">
        <v>4565</v>
      </c>
      <c r="AU2820" s="72">
        <v>4580</v>
      </c>
      <c r="AV2820" s="72">
        <v>4565</v>
      </c>
      <c r="AW2820" s="72">
        <v>4570</v>
      </c>
      <c r="AX2820" s="72">
        <v>2400</v>
      </c>
      <c r="AY2820" s="72">
        <v>4570</v>
      </c>
      <c r="AZ2820" s="72">
        <v>4570</v>
      </c>
      <c r="BA2820" s="72">
        <v>4570</v>
      </c>
      <c r="BB2820" s="72">
        <v>4570</v>
      </c>
      <c r="BC2820" s="72">
        <v>100</v>
      </c>
    </row>
    <row r="2821" spans="1:55" s="72" customFormat="1" ht="27">
      <c r="A2821" s="15" t="s">
        <v>1431</v>
      </c>
      <c r="B2821" s="30">
        <v>31</v>
      </c>
      <c r="C2821" s="30">
        <v>9110</v>
      </c>
      <c r="D2821" s="10" t="s">
        <v>1427</v>
      </c>
      <c r="E2821" s="15" t="s">
        <v>20</v>
      </c>
      <c r="F2821" s="15" t="s">
        <v>1422</v>
      </c>
      <c r="G2821" s="50">
        <v>2699</v>
      </c>
      <c r="H2821" s="50">
        <v>125</v>
      </c>
      <c r="I2821" s="58">
        <v>4.8599999999999997E-2</v>
      </c>
      <c r="J2821" s="50">
        <v>111600</v>
      </c>
      <c r="K2821" s="50">
        <v>2714</v>
      </c>
      <c r="L2821" s="53">
        <v>2565</v>
      </c>
      <c r="M2821" s="63">
        <f t="shared" si="327"/>
        <v>0.10067114093959731</v>
      </c>
      <c r="N2821" s="42" t="str">
        <f>IFERROR(VLOOKUP(C2821, マスタ!$E$2:$G$33, 3, TRUE), "")</f>
        <v>海運</v>
      </c>
      <c r="O2821" s="15" t="str">
        <f>IF(F2821 = "", "", TEXT( WORKDAY(TEXT(LEFT(F2821, FIND("(", F2821) - 1), "yyyy/mm/dd"), 1, マスタ!$A$2:$A$106), "yyyymmdd"))</f>
        <v>20171106</v>
      </c>
      <c r="P2821" s="16">
        <v>43045</v>
      </c>
      <c r="Q2821" s="56">
        <v>2760</v>
      </c>
      <c r="R2821" s="56">
        <v>2799</v>
      </c>
      <c r="S2821" s="56">
        <v>2745</v>
      </c>
      <c r="T2821" s="15" t="str">
        <f t="shared" si="328"/>
        <v>有</v>
      </c>
      <c r="U2821" s="15" t="str">
        <f t="shared" si="329"/>
        <v>無</v>
      </c>
      <c r="V2821" s="67">
        <f t="shared" si="330"/>
        <v>2.2600963319748146E-2</v>
      </c>
      <c r="W2821" s="17" t="s">
        <v>967</v>
      </c>
      <c r="X2821" s="46">
        <v>3</v>
      </c>
      <c r="Y2821" s="71">
        <f t="shared" si="331"/>
        <v>1.1115227862171175</v>
      </c>
      <c r="Z2821" s="72">
        <v>2760</v>
      </c>
      <c r="AA2821" s="72">
        <v>2760</v>
      </c>
      <c r="AB2821" s="72">
        <v>2748</v>
      </c>
      <c r="AC2821" s="72">
        <v>2760</v>
      </c>
      <c r="AD2821" s="72">
        <v>10100</v>
      </c>
      <c r="AE2821" s="72">
        <v>2760</v>
      </c>
      <c r="AF2821" s="72">
        <v>2765</v>
      </c>
      <c r="AG2821" s="72">
        <v>2754</v>
      </c>
      <c r="AH2821" s="72">
        <v>2764</v>
      </c>
      <c r="AI2821" s="72">
        <v>1300</v>
      </c>
      <c r="AJ2821" s="72">
        <v>2761</v>
      </c>
      <c r="AK2821" s="72">
        <v>2779</v>
      </c>
      <c r="AL2821" s="72">
        <v>2761</v>
      </c>
      <c r="AM2821" s="72">
        <v>2773</v>
      </c>
      <c r="AN2821" s="72">
        <v>5000</v>
      </c>
      <c r="AO2821" s="72">
        <v>2772</v>
      </c>
      <c r="AP2821" s="72">
        <v>2778</v>
      </c>
      <c r="AQ2821" s="72">
        <v>2753</v>
      </c>
      <c r="AR2821" s="72">
        <v>2760</v>
      </c>
      <c r="AS2821" s="72">
        <v>9600</v>
      </c>
      <c r="AT2821" s="72">
        <v>2756</v>
      </c>
      <c r="AU2821" s="72">
        <v>2763</v>
      </c>
      <c r="AV2821" s="72">
        <v>2755</v>
      </c>
      <c r="AW2821" s="72">
        <v>2763</v>
      </c>
      <c r="AX2821" s="72">
        <v>4500</v>
      </c>
      <c r="AY2821" s="72">
        <v>2763</v>
      </c>
      <c r="AZ2821" s="72">
        <v>2763</v>
      </c>
      <c r="BA2821" s="72">
        <v>2756</v>
      </c>
      <c r="BB2821" s="72">
        <v>2756</v>
      </c>
      <c r="BC2821" s="72">
        <v>1100</v>
      </c>
    </row>
    <row r="2822" spans="1:55" s="72" customFormat="1" ht="15">
      <c r="A2822" s="15" t="s">
        <v>1431</v>
      </c>
      <c r="B2822" s="30">
        <v>32</v>
      </c>
      <c r="C2822" s="30">
        <v>9101</v>
      </c>
      <c r="D2822" s="10" t="s">
        <v>1428</v>
      </c>
      <c r="E2822" s="15" t="s">
        <v>20</v>
      </c>
      <c r="F2822" s="15" t="s">
        <v>1422</v>
      </c>
      <c r="G2822" s="50">
        <v>2564</v>
      </c>
      <c r="H2822" s="50">
        <v>118</v>
      </c>
      <c r="I2822" s="58">
        <v>4.82E-2</v>
      </c>
      <c r="J2822" s="50">
        <v>5032200</v>
      </c>
      <c r="K2822" s="50">
        <v>2564</v>
      </c>
      <c r="L2822" s="53">
        <v>2446</v>
      </c>
      <c r="M2822" s="63">
        <f t="shared" si="327"/>
        <v>0</v>
      </c>
      <c r="N2822" s="42" t="str">
        <f>IFERROR(VLOOKUP(C2822, マスタ!$E$2:$G$33, 3, TRUE), "")</f>
        <v>海運</v>
      </c>
      <c r="O2822" s="15" t="str">
        <f>IF(F2822 = "", "", TEXT( WORKDAY(TEXT(LEFT(F2822, FIND("(", F2822) - 1), "yyyy/mm/dd"), 1, マスタ!$A$2:$A$106), "yyyymmdd"))</f>
        <v>20171106</v>
      </c>
      <c r="P2822" s="16">
        <v>43045</v>
      </c>
      <c r="Q2822" s="56">
        <v>2577</v>
      </c>
      <c r="R2822" s="56">
        <v>2657</v>
      </c>
      <c r="S2822" s="56">
        <v>2577</v>
      </c>
      <c r="T2822" s="15" t="str">
        <f t="shared" si="328"/>
        <v>有</v>
      </c>
      <c r="U2822" s="15" t="str">
        <f t="shared" si="329"/>
        <v>無</v>
      </c>
      <c r="V2822" s="67">
        <f t="shared" si="330"/>
        <v>5.070202808112434E-3</v>
      </c>
      <c r="W2822" s="17" t="s">
        <v>968</v>
      </c>
      <c r="X2822" s="46">
        <v>51</v>
      </c>
      <c r="Y2822" s="71">
        <f t="shared" si="331"/>
        <v>19.890795631825274</v>
      </c>
      <c r="Z2822" s="72">
        <v>2577</v>
      </c>
      <c r="AA2822" s="72">
        <v>2636</v>
      </c>
      <c r="AB2822" s="72">
        <v>2577</v>
      </c>
      <c r="AC2822" s="72">
        <v>2623</v>
      </c>
      <c r="AD2822" s="72">
        <v>522900</v>
      </c>
      <c r="AE2822" s="72">
        <v>2617</v>
      </c>
      <c r="AF2822" s="72">
        <v>2628</v>
      </c>
      <c r="AG2822" s="72">
        <v>2613</v>
      </c>
      <c r="AH2822" s="72">
        <v>2627</v>
      </c>
      <c r="AI2822" s="72">
        <v>87900</v>
      </c>
      <c r="AJ2822" s="72">
        <v>2625</v>
      </c>
      <c r="AK2822" s="72">
        <v>2627</v>
      </c>
      <c r="AL2822" s="72">
        <v>2606</v>
      </c>
      <c r="AM2822" s="72">
        <v>2608</v>
      </c>
      <c r="AN2822" s="72">
        <v>82800</v>
      </c>
      <c r="AO2822" s="72">
        <v>2605</v>
      </c>
      <c r="AP2822" s="72">
        <v>2613</v>
      </c>
      <c r="AQ2822" s="72">
        <v>2602</v>
      </c>
      <c r="AR2822" s="72">
        <v>2610</v>
      </c>
      <c r="AS2822" s="72">
        <v>45100</v>
      </c>
      <c r="AT2822" s="72">
        <v>2610</v>
      </c>
      <c r="AU2822" s="72">
        <v>2612</v>
      </c>
      <c r="AV2822" s="72">
        <v>2604</v>
      </c>
      <c r="AW2822" s="72">
        <v>2608</v>
      </c>
      <c r="AX2822" s="72">
        <v>31400</v>
      </c>
      <c r="AY2822" s="72">
        <v>2607</v>
      </c>
      <c r="AZ2822" s="72">
        <v>2610</v>
      </c>
      <c r="BA2822" s="72">
        <v>2600</v>
      </c>
      <c r="BB2822" s="72">
        <v>2605</v>
      </c>
      <c r="BC2822" s="72">
        <v>48100</v>
      </c>
    </row>
    <row r="2823" spans="1:55" s="72" customFormat="1" ht="15">
      <c r="A2823" s="15" t="s">
        <v>1431</v>
      </c>
      <c r="B2823" s="30">
        <v>33</v>
      </c>
      <c r="C2823" s="30">
        <v>9517</v>
      </c>
      <c r="D2823" s="10" t="s">
        <v>45</v>
      </c>
      <c r="E2823" s="15" t="s">
        <v>20</v>
      </c>
      <c r="F2823" s="15" t="s">
        <v>1422</v>
      </c>
      <c r="G2823" s="50">
        <v>1199</v>
      </c>
      <c r="H2823" s="50">
        <v>55</v>
      </c>
      <c r="I2823" s="58">
        <v>4.8099999999999997E-2</v>
      </c>
      <c r="J2823" s="50">
        <v>2827900</v>
      </c>
      <c r="K2823" s="50">
        <v>1212</v>
      </c>
      <c r="L2823" s="53">
        <v>1166</v>
      </c>
      <c r="M2823" s="63">
        <f t="shared" si="327"/>
        <v>0.28260869565217389</v>
      </c>
      <c r="N2823" s="42" t="str">
        <f>IFERROR(VLOOKUP(C2823, マスタ!$E$2:$G$33, 3, TRUE), "")</f>
        <v>電気ガス</v>
      </c>
      <c r="O2823" s="15" t="str">
        <f>IF(F2823 = "", "", TEXT( WORKDAY(TEXT(LEFT(F2823, FIND("(", F2823) - 1), "yyyy/mm/dd"), 1, マスタ!$A$2:$A$106), "yyyymmdd"))</f>
        <v>20171106</v>
      </c>
      <c r="P2823" s="16">
        <v>43045</v>
      </c>
      <c r="Q2823" s="56">
        <v>1177</v>
      </c>
      <c r="R2823" s="56">
        <v>1183</v>
      </c>
      <c r="S2823" s="56">
        <v>1087</v>
      </c>
      <c r="T2823" s="15" t="str">
        <f t="shared" si="328"/>
        <v>無</v>
      </c>
      <c r="U2823" s="15" t="str">
        <f t="shared" si="329"/>
        <v>有</v>
      </c>
      <c r="V2823" s="67">
        <f t="shared" si="330"/>
        <v>-1.834862385321101E-2</v>
      </c>
      <c r="W2823" s="17" t="s">
        <v>966</v>
      </c>
      <c r="X2823" s="46">
        <v>-11</v>
      </c>
      <c r="Y2823" s="71">
        <f t="shared" si="331"/>
        <v>-9.1743119266055047</v>
      </c>
      <c r="Z2823" s="72">
        <v>1177</v>
      </c>
      <c r="AA2823" s="72">
        <v>1183</v>
      </c>
      <c r="AB2823" s="72">
        <v>1148</v>
      </c>
      <c r="AC2823" s="72">
        <v>1151</v>
      </c>
      <c r="AD2823" s="72">
        <v>155700</v>
      </c>
      <c r="AE2823" s="72">
        <v>1152</v>
      </c>
      <c r="AF2823" s="72">
        <v>1159</v>
      </c>
      <c r="AG2823" s="72">
        <v>1152</v>
      </c>
      <c r="AH2823" s="72">
        <v>1155</v>
      </c>
      <c r="AI2823" s="72">
        <v>54900</v>
      </c>
      <c r="AJ2823" s="72">
        <v>1153</v>
      </c>
      <c r="AK2823" s="72">
        <v>1154</v>
      </c>
      <c r="AL2823" s="72">
        <v>1142</v>
      </c>
      <c r="AM2823" s="72">
        <v>1146</v>
      </c>
      <c r="AN2823" s="72">
        <v>50600</v>
      </c>
      <c r="AO2823" s="72">
        <v>1144</v>
      </c>
      <c r="AP2823" s="72">
        <v>1148</v>
      </c>
      <c r="AQ2823" s="72">
        <v>1131</v>
      </c>
      <c r="AR2823" s="72">
        <v>1136</v>
      </c>
      <c r="AS2823" s="72">
        <v>110900</v>
      </c>
      <c r="AT2823" s="72">
        <v>1136</v>
      </c>
      <c r="AU2823" s="72">
        <v>1145</v>
      </c>
      <c r="AV2823" s="72">
        <v>1136</v>
      </c>
      <c r="AW2823" s="72">
        <v>1143</v>
      </c>
      <c r="AX2823" s="72">
        <v>41400</v>
      </c>
      <c r="AY2823" s="72">
        <v>1144</v>
      </c>
      <c r="AZ2823" s="72">
        <v>1146</v>
      </c>
      <c r="BA2823" s="72">
        <v>1136</v>
      </c>
      <c r="BB2823" s="72">
        <v>1136</v>
      </c>
      <c r="BC2823" s="72">
        <v>48500</v>
      </c>
    </row>
    <row r="2824" spans="1:55" s="72" customFormat="1" ht="15">
      <c r="A2824" s="15" t="s">
        <v>1431</v>
      </c>
      <c r="B2824" s="30">
        <v>35</v>
      </c>
      <c r="C2824" s="30">
        <v>1949</v>
      </c>
      <c r="D2824" s="10" t="s">
        <v>400</v>
      </c>
      <c r="E2824" s="15" t="s">
        <v>20</v>
      </c>
      <c r="F2824" s="15" t="s">
        <v>1422</v>
      </c>
      <c r="G2824" s="50">
        <v>2399</v>
      </c>
      <c r="H2824" s="50">
        <v>107</v>
      </c>
      <c r="I2824" s="58">
        <v>4.6699999999999998E-2</v>
      </c>
      <c r="J2824" s="50">
        <v>198100</v>
      </c>
      <c r="K2824" s="50">
        <v>2400</v>
      </c>
      <c r="L2824" s="53">
        <v>2265</v>
      </c>
      <c r="M2824" s="63">
        <f t="shared" si="327"/>
        <v>7.4074074074074077E-3</v>
      </c>
      <c r="N2824" s="42" t="str">
        <f>IFERROR(VLOOKUP(C2824, マスタ!$E$2:$G$33, 3, TRUE), "")</f>
        <v>建設</v>
      </c>
      <c r="O2824" s="15" t="str">
        <f>IF(F2824 = "", "", TEXT( WORKDAY(TEXT(LEFT(F2824, FIND("(", F2824) - 1), "yyyy/mm/dd"), 1, マスタ!$A$2:$A$106), "yyyymmdd"))</f>
        <v>20171106</v>
      </c>
      <c r="P2824" s="16">
        <v>43045</v>
      </c>
      <c r="Q2824" s="56">
        <v>2400</v>
      </c>
      <c r="R2824" s="56">
        <v>2519</v>
      </c>
      <c r="S2824" s="56">
        <v>2400</v>
      </c>
      <c r="T2824" s="15" t="str">
        <f t="shared" si="328"/>
        <v>有</v>
      </c>
      <c r="U2824" s="15" t="str">
        <f t="shared" si="329"/>
        <v>無</v>
      </c>
      <c r="V2824" s="67">
        <f t="shared" si="330"/>
        <v>4.1684035014588616E-4</v>
      </c>
      <c r="W2824" s="17" t="s">
        <v>967</v>
      </c>
      <c r="X2824" s="46">
        <v>6</v>
      </c>
      <c r="Y2824" s="71">
        <f t="shared" si="331"/>
        <v>2.5010421008753645</v>
      </c>
      <c r="Z2824" s="72">
        <v>2400</v>
      </c>
      <c r="AA2824" s="72">
        <v>2419</v>
      </c>
      <c r="AB2824" s="72">
        <v>2400</v>
      </c>
      <c r="AC2824" s="72">
        <v>2410</v>
      </c>
      <c r="AD2824" s="72">
        <v>21200</v>
      </c>
      <c r="AE2824" s="72">
        <v>2408</v>
      </c>
      <c r="AF2824" s="72">
        <v>2411</v>
      </c>
      <c r="AG2824" s="72">
        <v>2402</v>
      </c>
      <c r="AH2824" s="72">
        <v>2407</v>
      </c>
      <c r="AI2824" s="72">
        <v>7700</v>
      </c>
      <c r="AJ2824" s="72">
        <v>2407</v>
      </c>
      <c r="AK2824" s="72">
        <v>2413</v>
      </c>
      <c r="AL2824" s="72">
        <v>2400</v>
      </c>
      <c r="AM2824" s="72">
        <v>2412</v>
      </c>
      <c r="AN2824" s="72">
        <v>5000</v>
      </c>
      <c r="AO2824" s="72">
        <v>2407</v>
      </c>
      <c r="AP2824" s="72">
        <v>2409</v>
      </c>
      <c r="AQ2824" s="72">
        <v>2401</v>
      </c>
      <c r="AR2824" s="72">
        <v>2407</v>
      </c>
      <c r="AS2824" s="72">
        <v>2800</v>
      </c>
      <c r="AT2824" s="72">
        <v>2408</v>
      </c>
      <c r="AU2824" s="72">
        <v>2412</v>
      </c>
      <c r="AV2824" s="72">
        <v>2406</v>
      </c>
      <c r="AW2824" s="72">
        <v>2406</v>
      </c>
      <c r="AX2824" s="72">
        <v>1300</v>
      </c>
      <c r="AY2824" s="72">
        <v>2407</v>
      </c>
      <c r="AZ2824" s="72">
        <v>2415</v>
      </c>
      <c r="BA2824" s="72">
        <v>2407</v>
      </c>
      <c r="BB2824" s="72">
        <v>2415</v>
      </c>
      <c r="BC2824" s="72">
        <v>800</v>
      </c>
    </row>
    <row r="2825" spans="1:55" s="72" customFormat="1" ht="15">
      <c r="A2825" s="15" t="s">
        <v>1431</v>
      </c>
      <c r="B2825" s="30">
        <v>38</v>
      </c>
      <c r="C2825" s="30">
        <v>1941</v>
      </c>
      <c r="D2825" s="10" t="s">
        <v>1429</v>
      </c>
      <c r="E2825" s="15" t="s">
        <v>20</v>
      </c>
      <c r="F2825" s="15" t="s">
        <v>1422</v>
      </c>
      <c r="G2825" s="50">
        <v>3150</v>
      </c>
      <c r="H2825" s="50">
        <v>135</v>
      </c>
      <c r="I2825" s="58">
        <v>4.48E-2</v>
      </c>
      <c r="J2825" s="50">
        <v>292200</v>
      </c>
      <c r="K2825" s="50">
        <v>3160</v>
      </c>
      <c r="L2825" s="53">
        <v>3035</v>
      </c>
      <c r="M2825" s="63">
        <f t="shared" si="327"/>
        <v>0.08</v>
      </c>
      <c r="N2825" s="42" t="str">
        <f>IFERROR(VLOOKUP(C2825, マスタ!$E$2:$G$33, 3, TRUE), "")</f>
        <v>建設</v>
      </c>
      <c r="O2825" s="15" t="str">
        <f>IF(F2825 = "", "", TEXT( WORKDAY(TEXT(LEFT(F2825, FIND("(", F2825) - 1), "yyyy/mm/dd"), 1, マスタ!$A$2:$A$106), "yyyymmdd"))</f>
        <v>20171106</v>
      </c>
      <c r="P2825" s="16">
        <v>43045</v>
      </c>
      <c r="Q2825" s="56">
        <v>3165</v>
      </c>
      <c r="R2825" s="56">
        <v>3230</v>
      </c>
      <c r="S2825" s="56">
        <v>3130</v>
      </c>
      <c r="T2825" s="15" t="str">
        <f t="shared" si="328"/>
        <v>有</v>
      </c>
      <c r="U2825" s="15" t="str">
        <f t="shared" si="329"/>
        <v>有</v>
      </c>
      <c r="V2825" s="67">
        <f t="shared" si="330"/>
        <v>4.761904761904745E-3</v>
      </c>
      <c r="W2825" s="17" t="s">
        <v>966</v>
      </c>
      <c r="X2825" s="46">
        <v>-31</v>
      </c>
      <c r="Y2825" s="71">
        <f t="shared" si="331"/>
        <v>-9.8412698412698418</v>
      </c>
      <c r="Z2825" s="72">
        <v>3165</v>
      </c>
      <c r="AA2825" s="72">
        <v>3170</v>
      </c>
      <c r="AB2825" s="72">
        <v>3140</v>
      </c>
      <c r="AC2825" s="72">
        <v>3150</v>
      </c>
      <c r="AD2825" s="72">
        <v>13400</v>
      </c>
      <c r="AE2825" s="72">
        <v>3150</v>
      </c>
      <c r="AF2825" s="72">
        <v>3150</v>
      </c>
      <c r="AG2825" s="72">
        <v>3130</v>
      </c>
      <c r="AH2825" s="72">
        <v>3135</v>
      </c>
      <c r="AI2825" s="72">
        <v>7200</v>
      </c>
      <c r="AJ2825" s="72">
        <v>3140</v>
      </c>
      <c r="AK2825" s="72">
        <v>3160</v>
      </c>
      <c r="AL2825" s="72">
        <v>3135</v>
      </c>
      <c r="AM2825" s="72">
        <v>3160</v>
      </c>
      <c r="AN2825" s="72">
        <v>3900</v>
      </c>
      <c r="AO2825" s="72">
        <v>3160</v>
      </c>
      <c r="AP2825" s="72">
        <v>3165</v>
      </c>
      <c r="AQ2825" s="72">
        <v>3155</v>
      </c>
      <c r="AR2825" s="72">
        <v>3165</v>
      </c>
      <c r="AS2825" s="72">
        <v>3000</v>
      </c>
      <c r="AT2825" s="72">
        <v>3170</v>
      </c>
      <c r="AU2825" s="72">
        <v>3175</v>
      </c>
      <c r="AV2825" s="72">
        <v>3165</v>
      </c>
      <c r="AW2825" s="72">
        <v>3165</v>
      </c>
      <c r="AX2825" s="72">
        <v>4000</v>
      </c>
      <c r="AY2825" s="72">
        <v>3170</v>
      </c>
      <c r="AZ2825" s="72">
        <v>3170</v>
      </c>
      <c r="BA2825" s="72">
        <v>3160</v>
      </c>
      <c r="BB2825" s="72">
        <v>3170</v>
      </c>
      <c r="BC2825" s="72">
        <v>2400</v>
      </c>
    </row>
    <row r="2826" spans="1:55" s="72" customFormat="1" ht="15">
      <c r="A2826" s="15" t="s">
        <v>1431</v>
      </c>
      <c r="B2826" s="30">
        <v>39</v>
      </c>
      <c r="C2826" s="30">
        <v>9513</v>
      </c>
      <c r="D2826" s="10" t="s">
        <v>1410</v>
      </c>
      <c r="E2826" s="15" t="s">
        <v>20</v>
      </c>
      <c r="F2826" s="15" t="s">
        <v>1422</v>
      </c>
      <c r="G2826" s="50">
        <v>3280</v>
      </c>
      <c r="H2826" s="50">
        <v>140</v>
      </c>
      <c r="I2826" s="58">
        <v>4.4600000000000001E-2</v>
      </c>
      <c r="J2826" s="50">
        <v>1697600</v>
      </c>
      <c r="K2826" s="50">
        <v>3310</v>
      </c>
      <c r="L2826" s="53">
        <v>3170</v>
      </c>
      <c r="M2826" s="63">
        <f t="shared" si="327"/>
        <v>0.21428571428571427</v>
      </c>
      <c r="N2826" s="42" t="str">
        <f>IFERROR(VLOOKUP(C2826, マスタ!$E$2:$G$33, 3, TRUE), "")</f>
        <v>電気ガス</v>
      </c>
      <c r="O2826" s="15" t="str">
        <f>IF(F2826 = "", "", TEXT( WORKDAY(TEXT(LEFT(F2826, FIND("(", F2826) - 1), "yyyy/mm/dd"), 1, マスタ!$A$2:$A$106), "yyyymmdd"))</f>
        <v>20171106</v>
      </c>
      <c r="P2826" s="16">
        <v>43045</v>
      </c>
      <c r="Q2826" s="56">
        <v>3235</v>
      </c>
      <c r="R2826" s="56">
        <v>3305</v>
      </c>
      <c r="S2826" s="56">
        <v>3230</v>
      </c>
      <c r="T2826" s="15" t="str">
        <f t="shared" si="328"/>
        <v>有</v>
      </c>
      <c r="U2826" s="15" t="str">
        <f t="shared" si="329"/>
        <v>無</v>
      </c>
      <c r="V2826" s="67">
        <f t="shared" si="330"/>
        <v>-1.3719512195121908E-2</v>
      </c>
      <c r="W2826" s="17" t="s">
        <v>968</v>
      </c>
      <c r="X2826" s="46">
        <v>65</v>
      </c>
      <c r="Y2826" s="71">
        <f t="shared" si="331"/>
        <v>19.817073170731707</v>
      </c>
      <c r="Z2826" s="72">
        <v>3235</v>
      </c>
      <c r="AA2826" s="72">
        <v>3300</v>
      </c>
      <c r="AB2826" s="72">
        <v>3230</v>
      </c>
      <c r="AC2826" s="72">
        <v>3280</v>
      </c>
      <c r="AD2826" s="72">
        <v>91100</v>
      </c>
      <c r="AE2826" s="72">
        <v>3290</v>
      </c>
      <c r="AF2826" s="72">
        <v>3300</v>
      </c>
      <c r="AG2826" s="72">
        <v>3275</v>
      </c>
      <c r="AH2826" s="72">
        <v>3295</v>
      </c>
      <c r="AI2826" s="72">
        <v>18000</v>
      </c>
      <c r="AJ2826" s="72">
        <v>3295</v>
      </c>
      <c r="AK2826" s="72">
        <v>3305</v>
      </c>
      <c r="AL2826" s="72">
        <v>3295</v>
      </c>
      <c r="AM2826" s="72">
        <v>3295</v>
      </c>
      <c r="AN2826" s="72">
        <v>21500</v>
      </c>
      <c r="AO2826" s="72">
        <v>3295</v>
      </c>
      <c r="AP2826" s="72">
        <v>3305</v>
      </c>
      <c r="AQ2826" s="72">
        <v>3280</v>
      </c>
      <c r="AR2826" s="72">
        <v>3280</v>
      </c>
      <c r="AS2826" s="72">
        <v>19000</v>
      </c>
      <c r="AT2826" s="72">
        <v>3275</v>
      </c>
      <c r="AU2826" s="72">
        <v>3285</v>
      </c>
      <c r="AV2826" s="72">
        <v>3275</v>
      </c>
      <c r="AW2826" s="72">
        <v>3285</v>
      </c>
      <c r="AX2826" s="72">
        <v>9200</v>
      </c>
      <c r="AY2826" s="72">
        <v>3280</v>
      </c>
      <c r="AZ2826" s="72">
        <v>3290</v>
      </c>
      <c r="BA2826" s="72">
        <v>3280</v>
      </c>
      <c r="BB2826" s="72">
        <v>3285</v>
      </c>
      <c r="BC2826" s="72">
        <v>7100</v>
      </c>
    </row>
    <row r="2827" spans="1:55" s="72" customFormat="1" ht="15">
      <c r="A2827" s="15" t="s">
        <v>1431</v>
      </c>
      <c r="B2827" s="30">
        <v>40</v>
      </c>
      <c r="C2827" s="30">
        <v>3844</v>
      </c>
      <c r="D2827" s="10" t="s">
        <v>661</v>
      </c>
      <c r="E2827" s="15" t="s">
        <v>20</v>
      </c>
      <c r="F2827" s="15" t="s">
        <v>1422</v>
      </c>
      <c r="G2827" s="50">
        <v>2433</v>
      </c>
      <c r="H2827" s="50">
        <v>103</v>
      </c>
      <c r="I2827" s="58">
        <v>4.4200000000000003E-2</v>
      </c>
      <c r="J2827" s="50">
        <v>203400</v>
      </c>
      <c r="K2827" s="50">
        <v>2444</v>
      </c>
      <c r="L2827" s="53">
        <v>2342</v>
      </c>
      <c r="M2827" s="63">
        <f t="shared" si="327"/>
        <v>0.10784313725490197</v>
      </c>
      <c r="N2827" s="42" t="str">
        <f>IFERROR(VLOOKUP(C2827, マスタ!$E$2:$G$33, 3, TRUE), "")</f>
        <v>パルプ・紙</v>
      </c>
      <c r="O2827" s="15" t="str">
        <f>IF(F2827 = "", "", TEXT( WORKDAY(TEXT(LEFT(F2827, FIND("(", F2827) - 1), "yyyy/mm/dd"), 1, マスタ!$A$2:$A$106), "yyyymmdd"))</f>
        <v>20171106</v>
      </c>
      <c r="P2827" s="16">
        <v>43045</v>
      </c>
      <c r="Q2827" s="56">
        <v>2420</v>
      </c>
      <c r="R2827" s="56">
        <v>2475</v>
      </c>
      <c r="S2827" s="56">
        <v>2410</v>
      </c>
      <c r="T2827" s="15" t="str">
        <f t="shared" si="328"/>
        <v>有</v>
      </c>
      <c r="U2827" s="15" t="str">
        <f t="shared" si="329"/>
        <v>無</v>
      </c>
      <c r="V2827" s="67">
        <f t="shared" si="330"/>
        <v>-5.3431976983148166E-3</v>
      </c>
      <c r="W2827" s="17" t="s">
        <v>968</v>
      </c>
      <c r="X2827" s="46">
        <v>48</v>
      </c>
      <c r="Y2827" s="71">
        <f t="shared" si="331"/>
        <v>19.728729963008632</v>
      </c>
      <c r="Z2827" s="72">
        <v>2420</v>
      </c>
      <c r="AA2827" s="72">
        <v>2455</v>
      </c>
      <c r="AB2827" s="72">
        <v>2420</v>
      </c>
      <c r="AC2827" s="72">
        <v>2455</v>
      </c>
      <c r="AD2827" s="72">
        <v>16900</v>
      </c>
      <c r="AE2827" s="72">
        <v>2454</v>
      </c>
      <c r="AF2827" s="72">
        <v>2475</v>
      </c>
      <c r="AG2827" s="72">
        <v>2436</v>
      </c>
      <c r="AH2827" s="72">
        <v>2439</v>
      </c>
      <c r="AI2827" s="72">
        <v>9400</v>
      </c>
      <c r="AJ2827" s="72">
        <v>2435</v>
      </c>
      <c r="AK2827" s="72">
        <v>2447</v>
      </c>
      <c r="AL2827" s="72">
        <v>2430</v>
      </c>
      <c r="AM2827" s="72">
        <v>2446</v>
      </c>
      <c r="AN2827" s="72">
        <v>2900</v>
      </c>
      <c r="AO2827" s="72">
        <v>2432</v>
      </c>
      <c r="AP2827" s="72">
        <v>2446</v>
      </c>
      <c r="AQ2827" s="72">
        <v>2431</v>
      </c>
      <c r="AR2827" s="72">
        <v>2438</v>
      </c>
      <c r="AS2827" s="72">
        <v>3700</v>
      </c>
      <c r="AT2827" s="72">
        <v>2443</v>
      </c>
      <c r="AU2827" s="72">
        <v>2448</v>
      </c>
      <c r="AV2827" s="72">
        <v>2417</v>
      </c>
      <c r="AW2827" s="72">
        <v>2438</v>
      </c>
      <c r="AX2827" s="72">
        <v>10700</v>
      </c>
      <c r="AY2827" s="72">
        <v>2431</v>
      </c>
      <c r="AZ2827" s="72">
        <v>2457</v>
      </c>
      <c r="BA2827" s="72">
        <v>2410</v>
      </c>
      <c r="BB2827" s="72">
        <v>2453</v>
      </c>
      <c r="BC2827" s="72">
        <v>14800</v>
      </c>
    </row>
    <row r="2828" spans="1:55" s="72" customFormat="1" ht="15">
      <c r="A2828" s="15" t="s">
        <v>1431</v>
      </c>
      <c r="B2828" s="30">
        <v>42</v>
      </c>
      <c r="C2828" s="30">
        <v>4091</v>
      </c>
      <c r="D2828" s="10" t="s">
        <v>1430</v>
      </c>
      <c r="E2828" s="15" t="s">
        <v>20</v>
      </c>
      <c r="F2828" s="15" t="s">
        <v>1422</v>
      </c>
      <c r="G2828" s="50">
        <v>1411</v>
      </c>
      <c r="H2828" s="50">
        <v>59</v>
      </c>
      <c r="I2828" s="58">
        <v>4.36E-2</v>
      </c>
      <c r="J2828" s="50">
        <v>2587400</v>
      </c>
      <c r="K2828" s="50">
        <v>1461</v>
      </c>
      <c r="L2828" s="53">
        <v>1355</v>
      </c>
      <c r="M2828" s="63">
        <f t="shared" si="327"/>
        <v>0.47169811320754718</v>
      </c>
      <c r="N2828" s="42" t="str">
        <f>IFERROR(VLOOKUP(C2828, マスタ!$E$2:$G$33, 3, TRUE), "")</f>
        <v>化学・医薬品</v>
      </c>
      <c r="O2828" s="15" t="str">
        <f>IF(F2828 = "", "", TEXT( WORKDAY(TEXT(LEFT(F2828, FIND("(", F2828) - 1), "yyyy/mm/dd"), 1, マスタ!$A$2:$A$106), "yyyymmdd"))</f>
        <v>20171106</v>
      </c>
      <c r="P2828" s="16">
        <v>43045</v>
      </c>
      <c r="Q2828" s="56">
        <v>1426</v>
      </c>
      <c r="R2828" s="56">
        <v>1450</v>
      </c>
      <c r="S2828" s="56">
        <v>1409</v>
      </c>
      <c r="T2828" s="15" t="str">
        <f t="shared" si="328"/>
        <v>有</v>
      </c>
      <c r="U2828" s="15" t="str">
        <f t="shared" si="329"/>
        <v>有</v>
      </c>
      <c r="V2828" s="67">
        <f t="shared" si="330"/>
        <v>1.0630758327427436E-2</v>
      </c>
      <c r="W2828" s="17" t="s">
        <v>966</v>
      </c>
      <c r="X2828" s="46">
        <v>-14</v>
      </c>
      <c r="Y2828" s="71">
        <f t="shared" si="331"/>
        <v>-9.9220411055988667</v>
      </c>
      <c r="Z2828" s="72">
        <v>1426</v>
      </c>
      <c r="AA2828" s="72">
        <v>1430</v>
      </c>
      <c r="AB2828" s="72">
        <v>1419</v>
      </c>
      <c r="AC2828" s="72">
        <v>1421</v>
      </c>
      <c r="AD2828" s="72">
        <v>93400</v>
      </c>
      <c r="AE2828" s="72">
        <v>1419</v>
      </c>
      <c r="AF2828" s="72">
        <v>1421</v>
      </c>
      <c r="AG2828" s="72">
        <v>1419</v>
      </c>
      <c r="AH2828" s="72">
        <v>1421</v>
      </c>
      <c r="AI2828" s="72">
        <v>8300</v>
      </c>
      <c r="AJ2828" s="72">
        <v>1419</v>
      </c>
      <c r="AK2828" s="72">
        <v>1421</v>
      </c>
      <c r="AL2828" s="72">
        <v>1417</v>
      </c>
      <c r="AM2828" s="72">
        <v>1419</v>
      </c>
      <c r="AN2828" s="72">
        <v>17700</v>
      </c>
      <c r="AO2828" s="72">
        <v>1418</v>
      </c>
      <c r="AP2828" s="72">
        <v>1418</v>
      </c>
      <c r="AQ2828" s="72">
        <v>1414</v>
      </c>
      <c r="AR2828" s="72">
        <v>1414</v>
      </c>
      <c r="AS2828" s="72">
        <v>17000</v>
      </c>
      <c r="AT2828" s="72">
        <v>1414</v>
      </c>
      <c r="AU2828" s="72">
        <v>1414</v>
      </c>
      <c r="AV2828" s="72">
        <v>1409</v>
      </c>
      <c r="AW2828" s="72">
        <v>1409</v>
      </c>
      <c r="AX2828" s="72">
        <v>17800</v>
      </c>
      <c r="AY2828" s="72">
        <v>1410</v>
      </c>
      <c r="AZ2828" s="72">
        <v>1412</v>
      </c>
      <c r="BA2828" s="72">
        <v>1409</v>
      </c>
      <c r="BB2828" s="72">
        <v>1412</v>
      </c>
      <c r="BC2828" s="72">
        <v>11200</v>
      </c>
    </row>
    <row r="2829" spans="1:55" s="72" customFormat="1" ht="15">
      <c r="A2829" s="15" t="s">
        <v>1431</v>
      </c>
      <c r="B2829" s="30">
        <v>43</v>
      </c>
      <c r="C2829" s="30">
        <v>8141</v>
      </c>
      <c r="D2829" s="10" t="s">
        <v>421</v>
      </c>
      <c r="E2829" s="15" t="s">
        <v>20</v>
      </c>
      <c r="F2829" s="15" t="s">
        <v>1422</v>
      </c>
      <c r="G2829" s="50">
        <v>2082</v>
      </c>
      <c r="H2829" s="50">
        <v>87</v>
      </c>
      <c r="I2829" s="58">
        <v>4.36E-2</v>
      </c>
      <c r="J2829" s="50">
        <v>192900</v>
      </c>
      <c r="K2829" s="50">
        <v>2089</v>
      </c>
      <c r="L2829" s="53">
        <v>1995</v>
      </c>
      <c r="M2829" s="63">
        <f t="shared" si="327"/>
        <v>7.4468085106382975E-2</v>
      </c>
      <c r="N2829" s="42" t="str">
        <f>IFERROR(VLOOKUP(C2829, マスタ!$E$2:$G$33, 3, TRUE), "")</f>
        <v>商業</v>
      </c>
      <c r="O2829" s="15" t="str">
        <f>IF(F2829 = "", "", TEXT( WORKDAY(TEXT(LEFT(F2829, FIND("(", F2829) - 1), "yyyy/mm/dd"), 1, マスタ!$A$2:$A$106), "yyyymmdd"))</f>
        <v>20171106</v>
      </c>
      <c r="P2829" s="16">
        <v>43045</v>
      </c>
      <c r="Q2829" s="56">
        <v>2082</v>
      </c>
      <c r="R2829" s="56">
        <v>2099</v>
      </c>
      <c r="S2829" s="56">
        <v>2034</v>
      </c>
      <c r="T2829" s="15" t="str">
        <f t="shared" si="328"/>
        <v>無</v>
      </c>
      <c r="U2829" s="15" t="str">
        <f t="shared" si="329"/>
        <v>有</v>
      </c>
      <c r="V2829" s="67">
        <f t="shared" si="330"/>
        <v>0</v>
      </c>
      <c r="W2829" s="17" t="s">
        <v>969</v>
      </c>
      <c r="X2829" s="46">
        <v>-10</v>
      </c>
      <c r="Y2829" s="71">
        <f t="shared" si="331"/>
        <v>-4.8030739673390972</v>
      </c>
      <c r="Z2829" s="72">
        <v>2082</v>
      </c>
      <c r="AA2829" s="72">
        <v>2099</v>
      </c>
      <c r="AB2829" s="72">
        <v>2082</v>
      </c>
      <c r="AC2829" s="72">
        <v>2085</v>
      </c>
      <c r="AD2829" s="72">
        <v>9100</v>
      </c>
      <c r="AE2829" s="72">
        <v>2086</v>
      </c>
      <c r="AF2829" s="72">
        <v>2086</v>
      </c>
      <c r="AG2829" s="72">
        <v>2086</v>
      </c>
      <c r="AH2829" s="72">
        <v>2086</v>
      </c>
      <c r="AI2829" s="72">
        <v>100</v>
      </c>
      <c r="AJ2829" s="72">
        <v>2084</v>
      </c>
      <c r="AK2829" s="72">
        <v>2084</v>
      </c>
      <c r="AL2829" s="72">
        <v>2075</v>
      </c>
      <c r="AM2829" s="72">
        <v>2081</v>
      </c>
      <c r="AN2829" s="72">
        <v>2700</v>
      </c>
      <c r="AO2829" s="72">
        <v>2080</v>
      </c>
      <c r="AP2829" s="72">
        <v>2080</v>
      </c>
      <c r="AQ2829" s="72">
        <v>2070</v>
      </c>
      <c r="AR2829" s="72">
        <v>2078</v>
      </c>
      <c r="AS2829" s="72">
        <v>3400</v>
      </c>
      <c r="AT2829" s="72">
        <v>2075</v>
      </c>
      <c r="AU2829" s="72">
        <v>2075</v>
      </c>
      <c r="AV2829" s="72">
        <v>2070</v>
      </c>
      <c r="AW2829" s="72">
        <v>2072</v>
      </c>
      <c r="AX2829" s="72">
        <v>700</v>
      </c>
      <c r="AY2829" s="72">
        <v>2069</v>
      </c>
      <c r="AZ2829" s="72">
        <v>2072</v>
      </c>
      <c r="BA2829" s="72">
        <v>2063</v>
      </c>
      <c r="BB2829" s="72">
        <v>2066</v>
      </c>
      <c r="BC2829" s="72">
        <v>2400</v>
      </c>
    </row>
    <row r="2830" spans="1:55" s="72" customFormat="1" ht="27">
      <c r="A2830" s="15" t="s">
        <v>1431</v>
      </c>
      <c r="B2830" s="30">
        <v>44</v>
      </c>
      <c r="C2830" s="30">
        <v>5805</v>
      </c>
      <c r="D2830" s="10" t="s">
        <v>1217</v>
      </c>
      <c r="E2830" s="15" t="s">
        <v>20</v>
      </c>
      <c r="F2830" s="15" t="s">
        <v>1422</v>
      </c>
      <c r="G2830" s="50">
        <v>1123</v>
      </c>
      <c r="H2830" s="50">
        <v>46</v>
      </c>
      <c r="I2830" s="58">
        <v>4.2700000000000002E-2</v>
      </c>
      <c r="J2830" s="50">
        <v>1038500</v>
      </c>
      <c r="K2830" s="50">
        <v>1171</v>
      </c>
      <c r="L2830" s="53">
        <v>1101</v>
      </c>
      <c r="M2830" s="63">
        <f t="shared" si="327"/>
        <v>0.68571428571428572</v>
      </c>
      <c r="N2830" s="42" t="str">
        <f>IFERROR(VLOOKUP(C2830, マスタ!$E$2:$G$33, 3, TRUE), "")</f>
        <v>非鉄金属</v>
      </c>
      <c r="O2830" s="15" t="str">
        <f>IF(F2830 = "", "", TEXT( WORKDAY(TEXT(LEFT(F2830, FIND("(", F2830) - 1), "yyyy/mm/dd"), 1, マスタ!$A$2:$A$106), "yyyymmdd"))</f>
        <v>20171106</v>
      </c>
      <c r="P2830" s="16">
        <v>43045</v>
      </c>
      <c r="Q2830" s="56">
        <v>1129</v>
      </c>
      <c r="R2830" s="56">
        <v>1148</v>
      </c>
      <c r="S2830" s="56">
        <v>1085</v>
      </c>
      <c r="T2830" s="15" t="str">
        <f t="shared" si="328"/>
        <v>有</v>
      </c>
      <c r="U2830" s="15" t="str">
        <f t="shared" si="329"/>
        <v>有</v>
      </c>
      <c r="V2830" s="67">
        <f t="shared" si="330"/>
        <v>5.3428317008015203E-3</v>
      </c>
      <c r="W2830" s="17" t="s">
        <v>969</v>
      </c>
      <c r="X2830" s="46">
        <v>-5</v>
      </c>
      <c r="Y2830" s="71">
        <f t="shared" si="331"/>
        <v>-4.4523597506678536</v>
      </c>
      <c r="Z2830" s="72">
        <v>1129</v>
      </c>
      <c r="AA2830" s="72">
        <v>1148</v>
      </c>
      <c r="AB2830" s="72">
        <v>1126</v>
      </c>
      <c r="AC2830" s="72">
        <v>1135</v>
      </c>
      <c r="AD2830" s="72">
        <v>33900</v>
      </c>
      <c r="AE2830" s="72">
        <v>1132</v>
      </c>
      <c r="AF2830" s="72">
        <v>1132</v>
      </c>
      <c r="AG2830" s="72">
        <v>1126</v>
      </c>
      <c r="AH2830" s="72">
        <v>1130</v>
      </c>
      <c r="AI2830" s="72">
        <v>5400</v>
      </c>
      <c r="AJ2830" s="72">
        <v>1128</v>
      </c>
      <c r="AK2830" s="72">
        <v>1128</v>
      </c>
      <c r="AL2830" s="72">
        <v>1125</v>
      </c>
      <c r="AM2830" s="72">
        <v>1128</v>
      </c>
      <c r="AN2830" s="72">
        <v>3200</v>
      </c>
      <c r="AO2830" s="72">
        <v>1125</v>
      </c>
      <c r="AP2830" s="72">
        <v>1127</v>
      </c>
      <c r="AQ2830" s="72">
        <v>1125</v>
      </c>
      <c r="AR2830" s="72">
        <v>1126</v>
      </c>
      <c r="AS2830" s="72">
        <v>4600</v>
      </c>
      <c r="AT2830" s="72">
        <v>1126</v>
      </c>
      <c r="AU2830" s="72">
        <v>1126</v>
      </c>
      <c r="AV2830" s="72">
        <v>1120</v>
      </c>
      <c r="AW2830" s="72">
        <v>1124</v>
      </c>
      <c r="AX2830" s="72">
        <v>9500</v>
      </c>
      <c r="AY2830" s="72">
        <v>1124</v>
      </c>
      <c r="AZ2830" s="72">
        <v>1125</v>
      </c>
      <c r="BA2830" s="72">
        <v>1123</v>
      </c>
      <c r="BB2830" s="72">
        <v>1125</v>
      </c>
      <c r="BC2830" s="72">
        <v>1600</v>
      </c>
    </row>
    <row r="2831" spans="1:55" s="72" customFormat="1" ht="15">
      <c r="A2831" s="15" t="s">
        <v>1431</v>
      </c>
      <c r="B2831" s="30">
        <v>45</v>
      </c>
      <c r="C2831" s="30">
        <v>1824</v>
      </c>
      <c r="D2831" s="10" t="s">
        <v>90</v>
      </c>
      <c r="E2831" s="15" t="s">
        <v>20</v>
      </c>
      <c r="F2831" s="15" t="s">
        <v>1422</v>
      </c>
      <c r="G2831" s="50">
        <v>1549</v>
      </c>
      <c r="H2831" s="50">
        <v>62</v>
      </c>
      <c r="I2831" s="58">
        <v>4.1700000000000001E-2</v>
      </c>
      <c r="J2831" s="50">
        <v>1722000</v>
      </c>
      <c r="K2831" s="50">
        <v>1565</v>
      </c>
      <c r="L2831" s="53">
        <v>1481</v>
      </c>
      <c r="M2831" s="63">
        <f t="shared" si="327"/>
        <v>0.19047619047619047</v>
      </c>
      <c r="N2831" s="42" t="str">
        <f>IFERROR(VLOOKUP(C2831, マスタ!$E$2:$G$33, 3, TRUE), "")</f>
        <v>建設</v>
      </c>
      <c r="O2831" s="15" t="str">
        <f>IF(F2831 = "", "", TEXT( WORKDAY(TEXT(LEFT(F2831, FIND("(", F2831) - 1), "yyyy/mm/dd"), 1, マスタ!$A$2:$A$106), "yyyymmdd"))</f>
        <v>20171106</v>
      </c>
      <c r="P2831" s="16">
        <v>43045</v>
      </c>
      <c r="Q2831" s="56">
        <v>1559</v>
      </c>
      <c r="R2831" s="56">
        <v>1580</v>
      </c>
      <c r="S2831" s="56">
        <v>1536</v>
      </c>
      <c r="T2831" s="15" t="str">
        <f t="shared" si="328"/>
        <v>有</v>
      </c>
      <c r="U2831" s="15" t="str">
        <f t="shared" si="329"/>
        <v>有</v>
      </c>
      <c r="V2831" s="67">
        <f t="shared" si="330"/>
        <v>6.455777921239525E-3</v>
      </c>
      <c r="W2831" s="17" t="s">
        <v>969</v>
      </c>
      <c r="X2831" s="46">
        <v>-7</v>
      </c>
      <c r="Y2831" s="71">
        <f t="shared" si="331"/>
        <v>-4.5190445448676568</v>
      </c>
      <c r="Z2831" s="72">
        <v>1559</v>
      </c>
      <c r="AA2831" s="72">
        <v>1580</v>
      </c>
      <c r="AB2831" s="72">
        <v>1551</v>
      </c>
      <c r="AC2831" s="72">
        <v>1560</v>
      </c>
      <c r="AD2831" s="72">
        <v>139500</v>
      </c>
      <c r="AE2831" s="72">
        <v>1560</v>
      </c>
      <c r="AF2831" s="72">
        <v>1565</v>
      </c>
      <c r="AG2831" s="72">
        <v>1556</v>
      </c>
      <c r="AH2831" s="72">
        <v>1561</v>
      </c>
      <c r="AI2831" s="72">
        <v>47800</v>
      </c>
      <c r="AJ2831" s="72">
        <v>1561</v>
      </c>
      <c r="AK2831" s="72">
        <v>1561</v>
      </c>
      <c r="AL2831" s="72">
        <v>1552</v>
      </c>
      <c r="AM2831" s="72">
        <v>1555</v>
      </c>
      <c r="AN2831" s="72">
        <v>37600</v>
      </c>
      <c r="AO2831" s="72">
        <v>1553</v>
      </c>
      <c r="AP2831" s="72">
        <v>1559</v>
      </c>
      <c r="AQ2831" s="72">
        <v>1551</v>
      </c>
      <c r="AR2831" s="72">
        <v>1552</v>
      </c>
      <c r="AS2831" s="72">
        <v>41200</v>
      </c>
      <c r="AT2831" s="72">
        <v>1552</v>
      </c>
      <c r="AU2831" s="72">
        <v>1554</v>
      </c>
      <c r="AV2831" s="72">
        <v>1551</v>
      </c>
      <c r="AW2831" s="72">
        <v>1552</v>
      </c>
      <c r="AX2831" s="72">
        <v>31900</v>
      </c>
      <c r="AY2831" s="72">
        <v>1552</v>
      </c>
      <c r="AZ2831" s="72">
        <v>1555</v>
      </c>
      <c r="BA2831" s="72">
        <v>1551</v>
      </c>
      <c r="BB2831" s="72">
        <v>1555</v>
      </c>
      <c r="BC2831" s="72">
        <v>31600</v>
      </c>
    </row>
    <row r="2832" spans="1:55" s="72" customFormat="1" ht="15">
      <c r="A2832" s="15" t="s">
        <v>1431</v>
      </c>
      <c r="B2832" s="30">
        <v>46</v>
      </c>
      <c r="C2832" s="30">
        <v>9739</v>
      </c>
      <c r="D2832" s="10" t="s">
        <v>423</v>
      </c>
      <c r="E2832" s="15" t="s">
        <v>20</v>
      </c>
      <c r="F2832" s="15" t="s">
        <v>1422</v>
      </c>
      <c r="G2832" s="50">
        <v>2422</v>
      </c>
      <c r="H2832" s="50">
        <v>94</v>
      </c>
      <c r="I2832" s="58">
        <v>4.0399999999999998E-2</v>
      </c>
      <c r="J2832" s="50">
        <v>194600</v>
      </c>
      <c r="K2832" s="50">
        <v>2442</v>
      </c>
      <c r="L2832" s="53">
        <v>2331</v>
      </c>
      <c r="M2832" s="63">
        <f t="shared" si="327"/>
        <v>0.18018018018018017</v>
      </c>
      <c r="N2832" s="42" t="str">
        <f>IFERROR(VLOOKUP(C2832, マスタ!$E$2:$G$33, 3, TRUE), "")</f>
        <v>サービス</v>
      </c>
      <c r="O2832" s="15" t="str">
        <f>IF(F2832 = "", "", TEXT( WORKDAY(TEXT(LEFT(F2832, FIND("(", F2832) - 1), "yyyy/mm/dd"), 1, マスタ!$A$2:$A$106), "yyyymmdd"))</f>
        <v>20171106</v>
      </c>
      <c r="P2832" s="16">
        <v>43045</v>
      </c>
      <c r="Q2832" s="56">
        <v>2458</v>
      </c>
      <c r="R2832" s="56">
        <v>2500</v>
      </c>
      <c r="S2832" s="56">
        <v>2449</v>
      </c>
      <c r="T2832" s="15" t="str">
        <f t="shared" si="328"/>
        <v>有</v>
      </c>
      <c r="U2832" s="15" t="str">
        <f t="shared" si="329"/>
        <v>無</v>
      </c>
      <c r="V2832" s="67">
        <f t="shared" si="330"/>
        <v>1.4863748967795187E-2</v>
      </c>
      <c r="W2832" s="17" t="s">
        <v>967</v>
      </c>
      <c r="X2832" s="46">
        <v>17</v>
      </c>
      <c r="Y2832" s="71">
        <f t="shared" si="331"/>
        <v>7.0189925681255163</v>
      </c>
      <c r="Z2832" s="72">
        <v>2458</v>
      </c>
      <c r="AA2832" s="72">
        <v>2481</v>
      </c>
      <c r="AB2832" s="72">
        <v>2458</v>
      </c>
      <c r="AC2832" s="72">
        <v>2474</v>
      </c>
      <c r="AD2832" s="72">
        <v>14000</v>
      </c>
      <c r="AE2832" s="72">
        <v>2475</v>
      </c>
      <c r="AF2832" s="72">
        <v>2480</v>
      </c>
      <c r="AG2832" s="72">
        <v>2473</v>
      </c>
      <c r="AH2832" s="72">
        <v>2473</v>
      </c>
      <c r="AI2832" s="72">
        <v>2600</v>
      </c>
      <c r="AJ2832" s="72">
        <v>2475</v>
      </c>
      <c r="AK2832" s="72">
        <v>2490</v>
      </c>
      <c r="AL2832" s="72">
        <v>2472</v>
      </c>
      <c r="AM2832" s="72">
        <v>2487</v>
      </c>
      <c r="AN2832" s="72">
        <v>7400</v>
      </c>
      <c r="AO2832" s="72">
        <v>2488</v>
      </c>
      <c r="AP2832" s="72">
        <v>2492</v>
      </c>
      <c r="AQ2832" s="72">
        <v>2475</v>
      </c>
      <c r="AR2832" s="72">
        <v>2475</v>
      </c>
      <c r="AS2832" s="72">
        <v>4600</v>
      </c>
      <c r="AT2832" s="72">
        <v>2475</v>
      </c>
      <c r="AU2832" s="72">
        <v>2477</v>
      </c>
      <c r="AV2832" s="72">
        <v>2475</v>
      </c>
      <c r="AW2832" s="72">
        <v>2475</v>
      </c>
      <c r="AX2832" s="72">
        <v>800</v>
      </c>
      <c r="AY2832" s="72">
        <v>2478</v>
      </c>
      <c r="AZ2832" s="72">
        <v>2478</v>
      </c>
      <c r="BA2832" s="72">
        <v>2463</v>
      </c>
      <c r="BB2832" s="72">
        <v>2475</v>
      </c>
      <c r="BC2832" s="72">
        <v>4400</v>
      </c>
    </row>
    <row r="2833" spans="1:55" s="72" customFormat="1" ht="15">
      <c r="A2833" s="15" t="s">
        <v>1431</v>
      </c>
      <c r="B2833" s="30">
        <v>47</v>
      </c>
      <c r="C2833" s="30">
        <v>5713</v>
      </c>
      <c r="D2833" s="10" t="s">
        <v>585</v>
      </c>
      <c r="E2833" s="15" t="s">
        <v>20</v>
      </c>
      <c r="F2833" s="15" t="s">
        <v>1422</v>
      </c>
      <c r="G2833" s="50">
        <v>4834</v>
      </c>
      <c r="H2833" s="50">
        <v>185</v>
      </c>
      <c r="I2833" s="58">
        <v>3.9800000000000002E-2</v>
      </c>
      <c r="J2833" s="50">
        <v>4316200</v>
      </c>
      <c r="K2833" s="50">
        <v>4840</v>
      </c>
      <c r="L2833" s="53">
        <v>4687</v>
      </c>
      <c r="M2833" s="63">
        <f t="shared" si="327"/>
        <v>3.9215686274509803E-2</v>
      </c>
      <c r="N2833" s="42" t="str">
        <f>IFERROR(VLOOKUP(C2833, マスタ!$E$2:$G$33, 3, TRUE), "")</f>
        <v>非鉄金属</v>
      </c>
      <c r="O2833" s="15" t="str">
        <f>IF(F2833 = "", "", TEXT( WORKDAY(TEXT(LEFT(F2833, FIND("(", F2833) - 1), "yyyy/mm/dd"), 1, マスタ!$A$2:$A$106), "yyyymmdd"))</f>
        <v>20171106</v>
      </c>
      <c r="P2833" s="16">
        <v>43045</v>
      </c>
      <c r="Q2833" s="56">
        <v>4815</v>
      </c>
      <c r="R2833" s="56">
        <v>4911</v>
      </c>
      <c r="S2833" s="56">
        <v>4719</v>
      </c>
      <c r="T2833" s="15" t="str">
        <f t="shared" si="328"/>
        <v>有</v>
      </c>
      <c r="U2833" s="15" t="str">
        <f t="shared" si="329"/>
        <v>有</v>
      </c>
      <c r="V2833" s="67">
        <f t="shared" si="330"/>
        <v>-3.9304923458832741E-3</v>
      </c>
      <c r="W2833" s="17" t="s">
        <v>968</v>
      </c>
      <c r="X2833" s="46">
        <v>96</v>
      </c>
      <c r="Y2833" s="71">
        <f t="shared" si="331"/>
        <v>19.859329747621018</v>
      </c>
      <c r="Z2833" s="72">
        <v>4815</v>
      </c>
      <c r="AA2833" s="72">
        <v>4911</v>
      </c>
      <c r="AB2833" s="72">
        <v>4803</v>
      </c>
      <c r="AC2833" s="72">
        <v>4859</v>
      </c>
      <c r="AD2833" s="72">
        <v>418100</v>
      </c>
      <c r="AE2833" s="72">
        <v>4859</v>
      </c>
      <c r="AF2833" s="72">
        <v>4873</v>
      </c>
      <c r="AG2833" s="72">
        <v>4823</v>
      </c>
      <c r="AH2833" s="72">
        <v>4830</v>
      </c>
      <c r="AI2833" s="72">
        <v>104100</v>
      </c>
      <c r="AJ2833" s="72">
        <v>4832</v>
      </c>
      <c r="AK2833" s="72">
        <v>4839</v>
      </c>
      <c r="AL2833" s="72">
        <v>4820</v>
      </c>
      <c r="AM2833" s="72">
        <v>4824</v>
      </c>
      <c r="AN2833" s="72">
        <v>91600</v>
      </c>
      <c r="AO2833" s="72">
        <v>4824</v>
      </c>
      <c r="AP2833" s="72">
        <v>4826</v>
      </c>
      <c r="AQ2833" s="72">
        <v>4789</v>
      </c>
      <c r="AR2833" s="72">
        <v>4807</v>
      </c>
      <c r="AS2833" s="72">
        <v>156400</v>
      </c>
      <c r="AT2833" s="72">
        <v>4804</v>
      </c>
      <c r="AU2833" s="72">
        <v>4811</v>
      </c>
      <c r="AV2833" s="72">
        <v>4793</v>
      </c>
      <c r="AW2833" s="72">
        <v>4793</v>
      </c>
      <c r="AX2833" s="72">
        <v>48200</v>
      </c>
      <c r="AY2833" s="72">
        <v>4794</v>
      </c>
      <c r="AZ2833" s="72">
        <v>4800</v>
      </c>
      <c r="BA2833" s="72">
        <v>4784</v>
      </c>
      <c r="BB2833" s="72">
        <v>4793</v>
      </c>
      <c r="BC2833" s="72">
        <v>73300</v>
      </c>
    </row>
    <row r="2834" spans="1:55" s="72" customFormat="1" ht="15">
      <c r="A2834" s="15" t="s">
        <v>1431</v>
      </c>
      <c r="B2834" s="30">
        <v>48</v>
      </c>
      <c r="C2834" s="30">
        <v>6963</v>
      </c>
      <c r="D2834" s="10" t="s">
        <v>148</v>
      </c>
      <c r="E2834" s="15" t="s">
        <v>20</v>
      </c>
      <c r="F2834" s="15" t="s">
        <v>1422</v>
      </c>
      <c r="G2834" s="50">
        <v>11580</v>
      </c>
      <c r="H2834" s="50">
        <v>440</v>
      </c>
      <c r="I2834" s="58">
        <v>3.95E-2</v>
      </c>
      <c r="J2834" s="50">
        <v>1546500</v>
      </c>
      <c r="K2834" s="50">
        <v>11600</v>
      </c>
      <c r="L2834" s="53">
        <v>10940</v>
      </c>
      <c r="M2834" s="63">
        <f t="shared" si="327"/>
        <v>3.0303030303030304E-2</v>
      </c>
      <c r="N2834" s="42" t="str">
        <f>IFERROR(VLOOKUP(C2834, マスタ!$E$2:$G$33, 3, TRUE), "")</f>
        <v>電気</v>
      </c>
      <c r="O2834" s="15" t="str">
        <f>IF(F2834 = "", "", TEXT( WORKDAY(TEXT(LEFT(F2834, FIND("(", F2834) - 1), "yyyy/mm/dd"), 1, マスタ!$A$2:$A$106), "yyyymmdd"))</f>
        <v>20171106</v>
      </c>
      <c r="P2834" s="16">
        <v>43045</v>
      </c>
      <c r="Q2834" s="56">
        <v>11580</v>
      </c>
      <c r="R2834" s="56">
        <v>11590</v>
      </c>
      <c r="S2834" s="56">
        <v>11320</v>
      </c>
      <c r="T2834" s="15" t="str">
        <f t="shared" si="328"/>
        <v>無</v>
      </c>
      <c r="U2834" s="15" t="str">
        <f t="shared" si="329"/>
        <v>有</v>
      </c>
      <c r="V2834" s="67">
        <f t="shared" si="330"/>
        <v>0</v>
      </c>
      <c r="W2834" s="17" t="s">
        <v>966</v>
      </c>
      <c r="X2834" s="46">
        <v>-115</v>
      </c>
      <c r="Y2834" s="71">
        <f t="shared" si="331"/>
        <v>-9.9309153713298777</v>
      </c>
      <c r="Z2834" s="72">
        <v>11580</v>
      </c>
      <c r="AA2834" s="72">
        <v>11580</v>
      </c>
      <c r="AB2834" s="72">
        <v>11500</v>
      </c>
      <c r="AC2834" s="72">
        <v>11570</v>
      </c>
      <c r="AD2834" s="72">
        <v>77700</v>
      </c>
      <c r="AE2834" s="72">
        <v>11570</v>
      </c>
      <c r="AF2834" s="72">
        <v>11590</v>
      </c>
      <c r="AG2834" s="72">
        <v>11430</v>
      </c>
      <c r="AH2834" s="72">
        <v>11490</v>
      </c>
      <c r="AI2834" s="72">
        <v>31400</v>
      </c>
      <c r="AJ2834" s="72">
        <v>11480</v>
      </c>
      <c r="AK2834" s="72">
        <v>11490</v>
      </c>
      <c r="AL2834" s="72">
        <v>11450</v>
      </c>
      <c r="AM2834" s="72">
        <v>11470</v>
      </c>
      <c r="AN2834" s="72">
        <v>11400</v>
      </c>
      <c r="AO2834" s="72">
        <v>11480</v>
      </c>
      <c r="AP2834" s="72">
        <v>11480</v>
      </c>
      <c r="AQ2834" s="72">
        <v>11410</v>
      </c>
      <c r="AR2834" s="72">
        <v>11420</v>
      </c>
      <c r="AS2834" s="72">
        <v>18300</v>
      </c>
      <c r="AT2834" s="72">
        <v>11410</v>
      </c>
      <c r="AU2834" s="72">
        <v>11420</v>
      </c>
      <c r="AV2834" s="72">
        <v>11380</v>
      </c>
      <c r="AW2834" s="72">
        <v>11390</v>
      </c>
      <c r="AX2834" s="72">
        <v>16700</v>
      </c>
      <c r="AY2834" s="72">
        <v>11390</v>
      </c>
      <c r="AZ2834" s="72">
        <v>11410</v>
      </c>
      <c r="BA2834" s="72">
        <v>11390</v>
      </c>
      <c r="BB2834" s="72">
        <v>11390</v>
      </c>
      <c r="BC2834" s="72">
        <v>10500</v>
      </c>
    </row>
    <row r="2835" spans="1:55" s="72" customFormat="1" ht="15">
      <c r="A2835" s="15" t="s">
        <v>1431</v>
      </c>
      <c r="B2835" s="30">
        <v>50</v>
      </c>
      <c r="C2835" s="30">
        <v>2222</v>
      </c>
      <c r="D2835" s="10" t="s">
        <v>209</v>
      </c>
      <c r="E2835" s="15" t="s">
        <v>20</v>
      </c>
      <c r="F2835" s="15" t="s">
        <v>1422</v>
      </c>
      <c r="G2835" s="50">
        <v>4845</v>
      </c>
      <c r="H2835" s="50">
        <v>180</v>
      </c>
      <c r="I2835" s="58">
        <v>3.8600000000000002E-2</v>
      </c>
      <c r="J2835" s="50">
        <v>234600</v>
      </c>
      <c r="K2835" s="50">
        <v>4925</v>
      </c>
      <c r="L2835" s="53">
        <v>4715</v>
      </c>
      <c r="M2835" s="63">
        <f t="shared" si="327"/>
        <v>0.38095238095238093</v>
      </c>
      <c r="N2835" s="42" t="str">
        <f>IFERROR(VLOOKUP(C2835, マスタ!$E$2:$G$33, 3, TRUE), "")</f>
        <v>食品</v>
      </c>
      <c r="O2835" s="15" t="str">
        <f>IF(F2835 = "", "", TEXT( WORKDAY(TEXT(LEFT(F2835, FIND("(", F2835) - 1), "yyyy/mm/dd"), 1, マスタ!$A$2:$A$106), "yyyymmdd"))</f>
        <v>20171106</v>
      </c>
      <c r="P2835" s="16">
        <v>43045</v>
      </c>
      <c r="Q2835" s="56">
        <v>4930</v>
      </c>
      <c r="R2835" s="56">
        <v>4930</v>
      </c>
      <c r="S2835" s="56">
        <v>4835</v>
      </c>
      <c r="T2835" s="15" t="str">
        <f t="shared" si="328"/>
        <v>無</v>
      </c>
      <c r="U2835" s="15" t="str">
        <f t="shared" si="329"/>
        <v>有</v>
      </c>
      <c r="V2835" s="67">
        <f t="shared" si="330"/>
        <v>1.7543859649122862E-2</v>
      </c>
      <c r="W2835" s="17" t="s">
        <v>966</v>
      </c>
      <c r="X2835" s="46">
        <v>-48</v>
      </c>
      <c r="Y2835" s="71">
        <f t="shared" si="331"/>
        <v>-9.9071207430340564</v>
      </c>
      <c r="Z2835" s="72">
        <v>4930</v>
      </c>
      <c r="AA2835" s="72">
        <v>4930</v>
      </c>
      <c r="AB2835" s="72">
        <v>4850</v>
      </c>
      <c r="AC2835" s="72">
        <v>4855</v>
      </c>
      <c r="AD2835" s="72">
        <v>24700</v>
      </c>
      <c r="AE2835" s="72">
        <v>4855</v>
      </c>
      <c r="AF2835" s="72">
        <v>4885</v>
      </c>
      <c r="AG2835" s="72">
        <v>4835</v>
      </c>
      <c r="AH2835" s="72">
        <v>4855</v>
      </c>
      <c r="AI2835" s="72">
        <v>9700</v>
      </c>
      <c r="AJ2835" s="72">
        <v>4850</v>
      </c>
      <c r="AK2835" s="72">
        <v>4880</v>
      </c>
      <c r="AL2835" s="72">
        <v>4840</v>
      </c>
      <c r="AM2835" s="72">
        <v>4850</v>
      </c>
      <c r="AN2835" s="72">
        <v>4800</v>
      </c>
      <c r="AO2835" s="72">
        <v>4855</v>
      </c>
      <c r="AP2835" s="72">
        <v>4880</v>
      </c>
      <c r="AQ2835" s="72">
        <v>4845</v>
      </c>
      <c r="AR2835" s="72">
        <v>4875</v>
      </c>
      <c r="AS2835" s="72">
        <v>3300</v>
      </c>
      <c r="AT2835" s="72">
        <v>4875</v>
      </c>
      <c r="AU2835" s="72">
        <v>4890</v>
      </c>
      <c r="AV2835" s="72">
        <v>4875</v>
      </c>
      <c r="AW2835" s="72">
        <v>4885</v>
      </c>
      <c r="AX2835" s="72">
        <v>3200</v>
      </c>
      <c r="AY2835" s="72">
        <v>4885</v>
      </c>
      <c r="AZ2835" s="72">
        <v>4915</v>
      </c>
      <c r="BA2835" s="72">
        <v>4885</v>
      </c>
      <c r="BB2835" s="72">
        <v>4885</v>
      </c>
      <c r="BC2835" s="72">
        <v>5700</v>
      </c>
    </row>
    <row r="2836" spans="1:55" s="72" customFormat="1" ht="15">
      <c r="A2836" s="15" t="s">
        <v>18</v>
      </c>
      <c r="B2836" s="30">
        <v>1</v>
      </c>
      <c r="C2836" s="30">
        <v>9682</v>
      </c>
      <c r="D2836" s="10" t="s">
        <v>1432</v>
      </c>
      <c r="E2836" s="15" t="s">
        <v>20</v>
      </c>
      <c r="F2836" s="15" t="s">
        <v>1433</v>
      </c>
      <c r="G2836" s="50">
        <v>4120</v>
      </c>
      <c r="H2836" s="50">
        <v>640</v>
      </c>
      <c r="I2836" s="58">
        <v>0.18390000000000001</v>
      </c>
      <c r="J2836" s="50">
        <v>560500</v>
      </c>
      <c r="K2836" s="50">
        <v>4120</v>
      </c>
      <c r="L2836" s="53">
        <v>3770</v>
      </c>
      <c r="M2836" s="63">
        <f t="shared" si="327"/>
        <v>0</v>
      </c>
      <c r="N2836" s="42" t="str">
        <f>IFERROR(VLOOKUP(C2836, マスタ!$E$2:$G$33, 3, TRUE), "")</f>
        <v>サービス</v>
      </c>
      <c r="O2836" s="15" t="str">
        <f>IF(F2836 = "", "", TEXT( WORKDAY(TEXT(LEFT(F2836, FIND("(", F2836) - 1), "yyyy/mm/dd"), 1, マスタ!$A$2:$A$106), "yyyymmdd"))</f>
        <v>20171107</v>
      </c>
      <c r="P2836" s="16">
        <v>43046</v>
      </c>
      <c r="Q2836" s="56">
        <v>3940</v>
      </c>
      <c r="R2836" s="56">
        <v>4150</v>
      </c>
      <c r="S2836" s="56">
        <v>3930</v>
      </c>
      <c r="T2836" s="15" t="str">
        <f t="shared" si="328"/>
        <v>有</v>
      </c>
      <c r="U2836" s="15" t="str">
        <f t="shared" si="329"/>
        <v>無</v>
      </c>
      <c r="V2836" s="67">
        <f t="shared" si="330"/>
        <v>-4.3689320388349495E-2</v>
      </c>
      <c r="W2836" s="17" t="s">
        <v>968</v>
      </c>
      <c r="X2836" s="46">
        <v>82</v>
      </c>
      <c r="Y2836" s="71">
        <f t="shared" si="331"/>
        <v>19.902912621359224</v>
      </c>
      <c r="AD2836" s="72">
        <v>0</v>
      </c>
      <c r="AE2836" s="72">
        <v>3940</v>
      </c>
      <c r="AF2836" s="72">
        <v>4040</v>
      </c>
      <c r="AG2836" s="72">
        <v>3930</v>
      </c>
      <c r="AH2836" s="72">
        <v>4015</v>
      </c>
      <c r="AI2836" s="72">
        <v>46300</v>
      </c>
      <c r="AJ2836" s="72">
        <v>4005</v>
      </c>
      <c r="AK2836" s="72">
        <v>4035</v>
      </c>
      <c r="AL2836" s="72">
        <v>4005</v>
      </c>
      <c r="AM2836" s="72">
        <v>4030</v>
      </c>
      <c r="AN2836" s="72">
        <v>5500</v>
      </c>
      <c r="AO2836" s="72">
        <v>4020</v>
      </c>
      <c r="AP2836" s="72">
        <v>4035</v>
      </c>
      <c r="AQ2836" s="72">
        <v>4010</v>
      </c>
      <c r="AR2836" s="72">
        <v>4035</v>
      </c>
      <c r="AS2836" s="72">
        <v>4000</v>
      </c>
      <c r="AT2836" s="72">
        <v>4030</v>
      </c>
      <c r="AU2836" s="72">
        <v>4030</v>
      </c>
      <c r="AV2836" s="72">
        <v>4020</v>
      </c>
      <c r="AW2836" s="72">
        <v>4025</v>
      </c>
      <c r="AX2836" s="72">
        <v>4000</v>
      </c>
      <c r="AY2836" s="72">
        <v>4030</v>
      </c>
      <c r="AZ2836" s="72">
        <v>4030</v>
      </c>
      <c r="BA2836" s="72">
        <v>4030</v>
      </c>
      <c r="BB2836" s="72">
        <v>4030</v>
      </c>
      <c r="BC2836" s="72">
        <v>1200</v>
      </c>
    </row>
    <row r="2837" spans="1:55" s="72" customFormat="1" ht="27">
      <c r="A2837" s="15" t="s">
        <v>18</v>
      </c>
      <c r="B2837" s="30">
        <v>2</v>
      </c>
      <c r="C2837" s="30">
        <v>7105</v>
      </c>
      <c r="D2837" s="10" t="s">
        <v>1434</v>
      </c>
      <c r="E2837" s="15" t="s">
        <v>20</v>
      </c>
      <c r="F2837" s="15" t="s">
        <v>1433</v>
      </c>
      <c r="G2837" s="50">
        <v>1014</v>
      </c>
      <c r="H2837" s="50">
        <v>145</v>
      </c>
      <c r="I2837" s="58">
        <v>0.16689999999999999</v>
      </c>
      <c r="J2837" s="50">
        <v>1362000</v>
      </c>
      <c r="K2837" s="50">
        <v>1019</v>
      </c>
      <c r="L2837" s="53">
        <v>937</v>
      </c>
      <c r="M2837" s="63">
        <f t="shared" si="327"/>
        <v>6.097560975609756E-2</v>
      </c>
      <c r="N2837" s="42" t="str">
        <f>IFERROR(VLOOKUP(C2837, マスタ!$E$2:$G$33, 3, TRUE), "")</f>
        <v>輸送用機械</v>
      </c>
      <c r="O2837" s="15" t="str">
        <f>IF(F2837 = "", "", TEXT( WORKDAY(TEXT(LEFT(F2837, FIND("(", F2837) - 1), "yyyy/mm/dd"), 1, マスタ!$A$2:$A$106), "yyyymmdd"))</f>
        <v>20171107</v>
      </c>
      <c r="P2837" s="16">
        <v>43046</v>
      </c>
      <c r="Q2837" s="56">
        <v>986</v>
      </c>
      <c r="R2837" s="56">
        <v>1039</v>
      </c>
      <c r="S2837" s="56">
        <v>974</v>
      </c>
      <c r="T2837" s="15" t="str">
        <f t="shared" si="328"/>
        <v>有</v>
      </c>
      <c r="U2837" s="15" t="str">
        <f t="shared" si="329"/>
        <v>有</v>
      </c>
      <c r="V2837" s="67">
        <f t="shared" si="330"/>
        <v>-2.7613412228796874E-2</v>
      </c>
      <c r="W2837" s="17" t="s">
        <v>966</v>
      </c>
      <c r="X2837" s="46">
        <v>-10</v>
      </c>
      <c r="Y2837" s="71">
        <f t="shared" si="331"/>
        <v>-9.8619329388560164</v>
      </c>
      <c r="Z2837" s="72">
        <v>986</v>
      </c>
      <c r="AA2837" s="72">
        <v>1005</v>
      </c>
      <c r="AB2837" s="72">
        <v>974</v>
      </c>
      <c r="AC2837" s="72">
        <v>983</v>
      </c>
      <c r="AD2837" s="72">
        <v>128500</v>
      </c>
      <c r="AE2837" s="72">
        <v>981</v>
      </c>
      <c r="AF2837" s="72">
        <v>984</v>
      </c>
      <c r="AG2837" s="72">
        <v>974</v>
      </c>
      <c r="AH2837" s="72">
        <v>981</v>
      </c>
      <c r="AI2837" s="72">
        <v>35100</v>
      </c>
      <c r="AJ2837" s="72">
        <v>981</v>
      </c>
      <c r="AK2837" s="72">
        <v>993</v>
      </c>
      <c r="AL2837" s="72">
        <v>977</v>
      </c>
      <c r="AM2837" s="72">
        <v>993</v>
      </c>
      <c r="AN2837" s="72">
        <v>40600</v>
      </c>
      <c r="AO2837" s="72">
        <v>993</v>
      </c>
      <c r="AP2837" s="72">
        <v>1001</v>
      </c>
      <c r="AQ2837" s="72">
        <v>988</v>
      </c>
      <c r="AR2837" s="72">
        <v>993</v>
      </c>
      <c r="AS2837" s="72">
        <v>15600</v>
      </c>
      <c r="AT2837" s="72">
        <v>991</v>
      </c>
      <c r="AU2837" s="72">
        <v>1005</v>
      </c>
      <c r="AV2837" s="72">
        <v>988</v>
      </c>
      <c r="AW2837" s="72">
        <v>1005</v>
      </c>
      <c r="AX2837" s="72">
        <v>20900</v>
      </c>
      <c r="AY2837" s="72">
        <v>1003</v>
      </c>
      <c r="AZ2837" s="72">
        <v>1009</v>
      </c>
      <c r="BA2837" s="72">
        <v>1000</v>
      </c>
      <c r="BB2837" s="72">
        <v>1001</v>
      </c>
      <c r="BC2837" s="72">
        <v>18900</v>
      </c>
    </row>
    <row r="2838" spans="1:55" s="72" customFormat="1" ht="27">
      <c r="A2838" s="15" t="s">
        <v>18</v>
      </c>
      <c r="B2838" s="30">
        <v>3</v>
      </c>
      <c r="C2838" s="30">
        <v>6140</v>
      </c>
      <c r="D2838" s="10" t="s">
        <v>1117</v>
      </c>
      <c r="E2838" s="15" t="s">
        <v>20</v>
      </c>
      <c r="F2838" s="15" t="s">
        <v>1433</v>
      </c>
      <c r="G2838" s="50">
        <v>1247</v>
      </c>
      <c r="H2838" s="50">
        <v>152</v>
      </c>
      <c r="I2838" s="58">
        <v>0.13880000000000001</v>
      </c>
      <c r="J2838" s="50">
        <v>2288300</v>
      </c>
      <c r="K2838" s="50">
        <v>1259</v>
      </c>
      <c r="L2838" s="53">
        <v>1185</v>
      </c>
      <c r="M2838" s="63">
        <f t="shared" si="327"/>
        <v>0.16216216216216217</v>
      </c>
      <c r="N2838" s="42" t="str">
        <f>IFERROR(VLOOKUP(C2838, マスタ!$E$2:$G$33, 3, TRUE), "")</f>
        <v>機械</v>
      </c>
      <c r="O2838" s="15" t="str">
        <f>IF(F2838 = "", "", TEXT( WORKDAY(TEXT(LEFT(F2838, FIND("(", F2838) - 1), "yyyy/mm/dd"), 1, マスタ!$A$2:$A$106), "yyyymmdd"))</f>
        <v>20171107</v>
      </c>
      <c r="P2838" s="16">
        <v>43046</v>
      </c>
      <c r="Q2838" s="56">
        <v>1222</v>
      </c>
      <c r="R2838" s="56">
        <v>1235</v>
      </c>
      <c r="S2838" s="56">
        <v>1210</v>
      </c>
      <c r="T2838" s="15" t="str">
        <f t="shared" si="328"/>
        <v>有</v>
      </c>
      <c r="U2838" s="15" t="str">
        <f t="shared" si="329"/>
        <v>有</v>
      </c>
      <c r="V2838" s="67">
        <f t="shared" si="330"/>
        <v>-2.0048115477145134E-2</v>
      </c>
      <c r="W2838" s="17" t="s">
        <v>966</v>
      </c>
      <c r="X2838" s="46">
        <v>-12</v>
      </c>
      <c r="Y2838" s="71">
        <f t="shared" si="331"/>
        <v>-9.6230954290296715</v>
      </c>
      <c r="Z2838" s="72">
        <v>1222</v>
      </c>
      <c r="AA2838" s="72">
        <v>1230</v>
      </c>
      <c r="AB2838" s="72">
        <v>1210</v>
      </c>
      <c r="AC2838" s="72">
        <v>1221</v>
      </c>
      <c r="AD2838" s="72">
        <v>158800</v>
      </c>
      <c r="AE2838" s="72">
        <v>1220</v>
      </c>
      <c r="AF2838" s="72">
        <v>1230</v>
      </c>
      <c r="AG2838" s="72">
        <v>1212</v>
      </c>
      <c r="AH2838" s="72">
        <v>1226</v>
      </c>
      <c r="AI2838" s="72">
        <v>42600</v>
      </c>
      <c r="AJ2838" s="72">
        <v>1228</v>
      </c>
      <c r="AK2838" s="72">
        <v>1235</v>
      </c>
      <c r="AL2838" s="72">
        <v>1224</v>
      </c>
      <c r="AM2838" s="72">
        <v>1230</v>
      </c>
      <c r="AN2838" s="72">
        <v>30500</v>
      </c>
      <c r="AO2838" s="72">
        <v>1229</v>
      </c>
      <c r="AP2838" s="72">
        <v>1232</v>
      </c>
      <c r="AQ2838" s="72">
        <v>1219</v>
      </c>
      <c r="AR2838" s="72">
        <v>1221</v>
      </c>
      <c r="AS2838" s="72">
        <v>21700</v>
      </c>
      <c r="AT2838" s="72">
        <v>1221</v>
      </c>
      <c r="AU2838" s="72">
        <v>1224</v>
      </c>
      <c r="AV2838" s="72">
        <v>1219</v>
      </c>
      <c r="AW2838" s="72">
        <v>1221</v>
      </c>
      <c r="AX2838" s="72">
        <v>20200</v>
      </c>
      <c r="AY2838" s="72">
        <v>1221</v>
      </c>
      <c r="AZ2838" s="72">
        <v>1222</v>
      </c>
      <c r="BA2838" s="72">
        <v>1216</v>
      </c>
      <c r="BB2838" s="72">
        <v>1216</v>
      </c>
      <c r="BC2838" s="72">
        <v>17000</v>
      </c>
    </row>
    <row r="2839" spans="1:55" s="72" customFormat="1" ht="15">
      <c r="A2839" s="15" t="s">
        <v>18</v>
      </c>
      <c r="B2839" s="30">
        <v>4</v>
      </c>
      <c r="C2839" s="30">
        <v>4975</v>
      </c>
      <c r="D2839" s="10" t="s">
        <v>344</v>
      </c>
      <c r="E2839" s="15" t="s">
        <v>20</v>
      </c>
      <c r="F2839" s="15" t="s">
        <v>1433</v>
      </c>
      <c r="G2839" s="50">
        <v>5790</v>
      </c>
      <c r="H2839" s="50">
        <v>700</v>
      </c>
      <c r="I2839" s="58">
        <v>0.13750000000000001</v>
      </c>
      <c r="J2839" s="50">
        <v>234300</v>
      </c>
      <c r="K2839" s="50">
        <v>5790</v>
      </c>
      <c r="L2839" s="53">
        <v>5490</v>
      </c>
      <c r="M2839" s="63">
        <f t="shared" si="327"/>
        <v>0</v>
      </c>
      <c r="N2839" s="42" t="str">
        <f>IFERROR(VLOOKUP(C2839, マスタ!$E$2:$G$33, 3, TRUE), "")</f>
        <v>化学・医薬品</v>
      </c>
      <c r="O2839" s="15" t="str">
        <f>IF(F2839 = "", "", TEXT( WORKDAY(TEXT(LEFT(F2839, FIND("(", F2839) - 1), "yyyy/mm/dd"), 1, マスタ!$A$2:$A$106), "yyyymmdd"))</f>
        <v>20171107</v>
      </c>
      <c r="P2839" s="16">
        <v>43046</v>
      </c>
      <c r="Q2839" s="56">
        <v>5740</v>
      </c>
      <c r="R2839" s="56">
        <v>6010</v>
      </c>
      <c r="S2839" s="56">
        <v>5740</v>
      </c>
      <c r="T2839" s="15" t="str">
        <f t="shared" si="328"/>
        <v>有</v>
      </c>
      <c r="U2839" s="15" t="str">
        <f t="shared" si="329"/>
        <v>無</v>
      </c>
      <c r="V2839" s="67">
        <f t="shared" si="330"/>
        <v>-8.6355785837650689E-3</v>
      </c>
      <c r="W2839" s="17" t="s">
        <v>968</v>
      </c>
      <c r="X2839" s="46">
        <v>115</v>
      </c>
      <c r="Y2839" s="71">
        <f t="shared" si="331"/>
        <v>19.861830742659755</v>
      </c>
      <c r="Z2839" s="72">
        <v>5740</v>
      </c>
      <c r="AA2839" s="72">
        <v>5830</v>
      </c>
      <c r="AB2839" s="72">
        <v>5740</v>
      </c>
      <c r="AC2839" s="72">
        <v>5810</v>
      </c>
      <c r="AD2839" s="72">
        <v>15700</v>
      </c>
      <c r="AE2839" s="72">
        <v>5810</v>
      </c>
      <c r="AF2839" s="72">
        <v>5870</v>
      </c>
      <c r="AG2839" s="72">
        <v>5810</v>
      </c>
      <c r="AH2839" s="72">
        <v>5870</v>
      </c>
      <c r="AI2839" s="72">
        <v>4300</v>
      </c>
      <c r="AJ2839" s="72">
        <v>5880</v>
      </c>
      <c r="AK2839" s="72">
        <v>5960</v>
      </c>
      <c r="AL2839" s="72">
        <v>5880</v>
      </c>
      <c r="AM2839" s="72">
        <v>5960</v>
      </c>
      <c r="AN2839" s="72">
        <v>8700</v>
      </c>
      <c r="AO2839" s="72">
        <v>5940</v>
      </c>
      <c r="AP2839" s="72">
        <v>5960</v>
      </c>
      <c r="AQ2839" s="72">
        <v>5930</v>
      </c>
      <c r="AR2839" s="72">
        <v>5940</v>
      </c>
      <c r="AS2839" s="72">
        <v>3600</v>
      </c>
      <c r="AT2839" s="72">
        <v>5940</v>
      </c>
      <c r="AU2839" s="72">
        <v>5950</v>
      </c>
      <c r="AV2839" s="72">
        <v>5930</v>
      </c>
      <c r="AW2839" s="72">
        <v>5940</v>
      </c>
      <c r="AX2839" s="72">
        <v>2700</v>
      </c>
      <c r="AY2839" s="72">
        <v>5940</v>
      </c>
      <c r="AZ2839" s="72">
        <v>5940</v>
      </c>
      <c r="BA2839" s="72">
        <v>5900</v>
      </c>
      <c r="BB2839" s="72">
        <v>5900</v>
      </c>
      <c r="BC2839" s="72">
        <v>3000</v>
      </c>
    </row>
    <row r="2840" spans="1:55" s="72" customFormat="1" ht="15">
      <c r="A2840" s="15" t="s">
        <v>18</v>
      </c>
      <c r="B2840" s="30">
        <v>5</v>
      </c>
      <c r="C2840" s="30">
        <v>8012</v>
      </c>
      <c r="D2840" s="10" t="s">
        <v>759</v>
      </c>
      <c r="E2840" s="15" t="s">
        <v>20</v>
      </c>
      <c r="F2840" s="15" t="s">
        <v>1433</v>
      </c>
      <c r="G2840" s="50">
        <v>2171</v>
      </c>
      <c r="H2840" s="50">
        <v>254</v>
      </c>
      <c r="I2840" s="58">
        <v>0.13250000000000001</v>
      </c>
      <c r="J2840" s="50">
        <v>997100</v>
      </c>
      <c r="K2840" s="50">
        <v>2174</v>
      </c>
      <c r="L2840" s="53">
        <v>2077</v>
      </c>
      <c r="M2840" s="63">
        <f t="shared" si="327"/>
        <v>3.0927835051546393E-2</v>
      </c>
      <c r="N2840" s="42" t="str">
        <f>IFERROR(VLOOKUP(C2840, マスタ!$E$2:$G$33, 3, TRUE), "")</f>
        <v>商業</v>
      </c>
      <c r="O2840" s="15" t="str">
        <f>IF(F2840 = "", "", TEXT( WORKDAY(TEXT(LEFT(F2840, FIND("(", F2840) - 1), "yyyy/mm/dd"), 1, マスタ!$A$2:$A$106), "yyyymmdd"))</f>
        <v>20171107</v>
      </c>
      <c r="P2840" s="16">
        <v>43046</v>
      </c>
      <c r="Q2840" s="56">
        <v>2123</v>
      </c>
      <c r="R2840" s="56">
        <v>2154</v>
      </c>
      <c r="S2840" s="56">
        <v>2060</v>
      </c>
      <c r="T2840" s="15" t="str">
        <f t="shared" si="328"/>
        <v>有</v>
      </c>
      <c r="U2840" s="15" t="str">
        <f t="shared" si="329"/>
        <v>有</v>
      </c>
      <c r="V2840" s="67">
        <f t="shared" si="330"/>
        <v>-2.2109626900046031E-2</v>
      </c>
      <c r="W2840" s="17" t="s">
        <v>966</v>
      </c>
      <c r="X2840" s="46">
        <v>-21</v>
      </c>
      <c r="Y2840" s="71">
        <f t="shared" si="331"/>
        <v>-9.6729617687701523</v>
      </c>
      <c r="Z2840" s="72">
        <v>2123</v>
      </c>
      <c r="AA2840" s="72">
        <v>2140</v>
      </c>
      <c r="AB2840" s="72">
        <v>2060</v>
      </c>
      <c r="AC2840" s="72">
        <v>2065</v>
      </c>
      <c r="AD2840" s="72">
        <v>113900</v>
      </c>
      <c r="AE2840" s="72">
        <v>2066</v>
      </c>
      <c r="AF2840" s="72">
        <v>2083</v>
      </c>
      <c r="AG2840" s="72">
        <v>2064</v>
      </c>
      <c r="AH2840" s="72">
        <v>2079</v>
      </c>
      <c r="AI2840" s="72">
        <v>56500</v>
      </c>
      <c r="AJ2840" s="72">
        <v>2080</v>
      </c>
      <c r="AK2840" s="72">
        <v>2123</v>
      </c>
      <c r="AL2840" s="72">
        <v>2080</v>
      </c>
      <c r="AM2840" s="72">
        <v>2122</v>
      </c>
      <c r="AN2840" s="72">
        <v>29400</v>
      </c>
      <c r="AO2840" s="72">
        <v>2124</v>
      </c>
      <c r="AP2840" s="72">
        <v>2128</v>
      </c>
      <c r="AQ2840" s="72">
        <v>2120</v>
      </c>
      <c r="AR2840" s="72">
        <v>2122</v>
      </c>
      <c r="AS2840" s="72">
        <v>10300</v>
      </c>
      <c r="AT2840" s="72">
        <v>2122</v>
      </c>
      <c r="AU2840" s="72">
        <v>2122</v>
      </c>
      <c r="AV2840" s="72">
        <v>2116</v>
      </c>
      <c r="AW2840" s="72">
        <v>2120</v>
      </c>
      <c r="AX2840" s="72">
        <v>15500</v>
      </c>
      <c r="AY2840" s="72">
        <v>2120</v>
      </c>
      <c r="AZ2840" s="72">
        <v>2121</v>
      </c>
      <c r="BA2840" s="72">
        <v>2113</v>
      </c>
      <c r="BB2840" s="72">
        <v>2116</v>
      </c>
      <c r="BC2840" s="72">
        <v>8300</v>
      </c>
    </row>
    <row r="2841" spans="1:55" s="72" customFormat="1" ht="15">
      <c r="A2841" s="15" t="s">
        <v>18</v>
      </c>
      <c r="B2841" s="30">
        <v>6</v>
      </c>
      <c r="C2841" s="30">
        <v>6379</v>
      </c>
      <c r="D2841" s="10" t="s">
        <v>1435</v>
      </c>
      <c r="E2841" s="15" t="s">
        <v>20</v>
      </c>
      <c r="F2841" s="15" t="s">
        <v>1433</v>
      </c>
      <c r="G2841" s="50">
        <v>1109</v>
      </c>
      <c r="H2841" s="50">
        <v>127</v>
      </c>
      <c r="I2841" s="58">
        <v>0.1293</v>
      </c>
      <c r="J2841" s="50">
        <v>344200</v>
      </c>
      <c r="K2841" s="50">
        <v>1115</v>
      </c>
      <c r="L2841" s="53">
        <v>978</v>
      </c>
      <c r="M2841" s="63">
        <f t="shared" si="327"/>
        <v>4.3795620437956206E-2</v>
      </c>
      <c r="N2841" s="42" t="str">
        <f>IFERROR(VLOOKUP(C2841, マスタ!$E$2:$G$33, 3, TRUE), "")</f>
        <v>機械</v>
      </c>
      <c r="O2841" s="15" t="str">
        <f>IF(F2841 = "", "", TEXT( WORKDAY(TEXT(LEFT(F2841, FIND("(", F2841) - 1), "yyyy/mm/dd"), 1, マスタ!$A$2:$A$106), "yyyymmdd"))</f>
        <v>20171107</v>
      </c>
      <c r="P2841" s="16">
        <v>43046</v>
      </c>
      <c r="Q2841" s="56">
        <v>1108</v>
      </c>
      <c r="R2841" s="56">
        <v>1108</v>
      </c>
      <c r="S2841" s="56">
        <v>1070</v>
      </c>
      <c r="T2841" s="15" t="str">
        <f t="shared" si="328"/>
        <v>無</v>
      </c>
      <c r="U2841" s="15" t="str">
        <f t="shared" si="329"/>
        <v>有</v>
      </c>
      <c r="V2841" s="67">
        <f t="shared" si="330"/>
        <v>-9.0171325518484391E-4</v>
      </c>
      <c r="W2841" s="17" t="s">
        <v>966</v>
      </c>
      <c r="X2841" s="46">
        <v>-11</v>
      </c>
      <c r="Y2841" s="71">
        <f t="shared" si="331"/>
        <v>-9.918845807033362</v>
      </c>
      <c r="Z2841" s="72">
        <v>1108</v>
      </c>
      <c r="AA2841" s="72">
        <v>1108</v>
      </c>
      <c r="AB2841" s="72">
        <v>1080</v>
      </c>
      <c r="AC2841" s="72">
        <v>1081</v>
      </c>
      <c r="AD2841" s="72">
        <v>28000</v>
      </c>
      <c r="AE2841" s="72">
        <v>1082</v>
      </c>
      <c r="AF2841" s="72">
        <v>1084</v>
      </c>
      <c r="AG2841" s="72">
        <v>1075</v>
      </c>
      <c r="AH2841" s="72">
        <v>1082</v>
      </c>
      <c r="AI2841" s="72">
        <v>22700</v>
      </c>
      <c r="AJ2841" s="72">
        <v>1081</v>
      </c>
      <c r="AK2841" s="72">
        <v>1081</v>
      </c>
      <c r="AL2841" s="72">
        <v>1070</v>
      </c>
      <c r="AM2841" s="72">
        <v>1080</v>
      </c>
      <c r="AN2841" s="72">
        <v>13300</v>
      </c>
      <c r="AO2841" s="72">
        <v>1081</v>
      </c>
      <c r="AP2841" s="72">
        <v>1083</v>
      </c>
      <c r="AQ2841" s="72">
        <v>1075</v>
      </c>
      <c r="AR2841" s="72">
        <v>1081</v>
      </c>
      <c r="AS2841" s="72">
        <v>5900</v>
      </c>
      <c r="AT2841" s="72">
        <v>1084</v>
      </c>
      <c r="AU2841" s="72">
        <v>1086</v>
      </c>
      <c r="AV2841" s="72">
        <v>1081</v>
      </c>
      <c r="AW2841" s="72">
        <v>1084</v>
      </c>
      <c r="AX2841" s="72">
        <v>12600</v>
      </c>
      <c r="AY2841" s="72">
        <v>1085</v>
      </c>
      <c r="AZ2841" s="72">
        <v>1092</v>
      </c>
      <c r="BA2841" s="72">
        <v>1085</v>
      </c>
      <c r="BB2841" s="72">
        <v>1090</v>
      </c>
      <c r="BC2841" s="72">
        <v>11700</v>
      </c>
    </row>
    <row r="2842" spans="1:55" s="72" customFormat="1" ht="15">
      <c r="A2842" s="15" t="s">
        <v>18</v>
      </c>
      <c r="B2842" s="30">
        <v>7</v>
      </c>
      <c r="C2842" s="30">
        <v>4971</v>
      </c>
      <c r="D2842" s="10" t="s">
        <v>503</v>
      </c>
      <c r="E2842" s="15" t="s">
        <v>20</v>
      </c>
      <c r="F2842" s="15" t="s">
        <v>1433</v>
      </c>
      <c r="G2842" s="50">
        <v>2122</v>
      </c>
      <c r="H2842" s="50">
        <v>243</v>
      </c>
      <c r="I2842" s="58">
        <v>0.1293</v>
      </c>
      <c r="J2842" s="50">
        <v>846300</v>
      </c>
      <c r="K2842" s="50">
        <v>2174</v>
      </c>
      <c r="L2842" s="53">
        <v>2015</v>
      </c>
      <c r="M2842" s="63">
        <f t="shared" ref="M2842:M2890" si="332">IFERROR((K2842-G2842) / (K2842-L2842), "")</f>
        <v>0.32704402515723269</v>
      </c>
      <c r="N2842" s="42" t="str">
        <f>IFERROR(VLOOKUP(C2842, マスタ!$E$2:$G$33, 3, TRUE), "")</f>
        <v>化学・医薬品</v>
      </c>
      <c r="O2842" s="15" t="str">
        <f>IF(F2842 = "", "", TEXT( WORKDAY(TEXT(LEFT(F2842, FIND("(", F2842) - 1), "yyyy/mm/dd"), 1, マスタ!$A$2:$A$106), "yyyymmdd"))</f>
        <v>20171107</v>
      </c>
      <c r="P2842" s="16">
        <v>43046</v>
      </c>
      <c r="Q2842" s="56">
        <v>2119</v>
      </c>
      <c r="R2842" s="56">
        <v>2255</v>
      </c>
      <c r="S2842" s="56">
        <v>2117</v>
      </c>
      <c r="T2842" s="15" t="str">
        <f t="shared" ref="T2842:T2890" si="333">IF(Q2842="", "", IF(R2842-Q2842&gt;=ROUNDDOWN(G2842/100, 0), "有", "無"))</f>
        <v>有</v>
      </c>
      <c r="U2842" s="15" t="str">
        <f t="shared" ref="U2842:U2890" si="334">IF(Q2842="", "", IF(Q2842-S2842&gt;=ROUNDDOWN(G2842/100, 0), "有", "無"))</f>
        <v>無</v>
      </c>
      <c r="V2842" s="67">
        <f t="shared" ref="V2842:V2890" si="335">IF(Q2842="", "", Q2842/G2842-1)</f>
        <v>-1.413760603204528E-3</v>
      </c>
      <c r="W2842" s="17" t="s">
        <v>968</v>
      </c>
      <c r="X2842" s="46">
        <v>42</v>
      </c>
      <c r="Y2842" s="71">
        <f t="shared" ref="Y2842:Y2890" si="336">IFERROR(X2842/G2842*1000,"")</f>
        <v>19.792648444863335</v>
      </c>
      <c r="Z2842" s="72">
        <v>2119</v>
      </c>
      <c r="AA2842" s="72">
        <v>2181</v>
      </c>
      <c r="AB2842" s="72">
        <v>2117</v>
      </c>
      <c r="AC2842" s="72">
        <v>2160</v>
      </c>
      <c r="AD2842" s="72">
        <v>50100</v>
      </c>
      <c r="AE2842" s="72">
        <v>2163</v>
      </c>
      <c r="AF2842" s="72">
        <v>2173</v>
      </c>
      <c r="AG2842" s="72">
        <v>2159</v>
      </c>
      <c r="AH2842" s="72">
        <v>2173</v>
      </c>
      <c r="AI2842" s="72">
        <v>10500</v>
      </c>
      <c r="AJ2842" s="72">
        <v>2175</v>
      </c>
      <c r="AK2842" s="72">
        <v>2185</v>
      </c>
      <c r="AL2842" s="72">
        <v>2171</v>
      </c>
      <c r="AM2842" s="72">
        <v>2177</v>
      </c>
      <c r="AN2842" s="72">
        <v>15000</v>
      </c>
      <c r="AO2842" s="72">
        <v>2179</v>
      </c>
      <c r="AP2842" s="72">
        <v>2198</v>
      </c>
      <c r="AQ2842" s="72">
        <v>2177</v>
      </c>
      <c r="AR2842" s="72">
        <v>2195</v>
      </c>
      <c r="AS2842" s="72">
        <v>21600</v>
      </c>
      <c r="AT2842" s="72">
        <v>2194</v>
      </c>
      <c r="AU2842" s="72">
        <v>2219</v>
      </c>
      <c r="AV2842" s="72">
        <v>2189</v>
      </c>
      <c r="AW2842" s="72">
        <v>2200</v>
      </c>
      <c r="AX2842" s="72">
        <v>29000</v>
      </c>
      <c r="AY2842" s="72">
        <v>2204</v>
      </c>
      <c r="AZ2842" s="72">
        <v>2219</v>
      </c>
      <c r="BA2842" s="72">
        <v>2200</v>
      </c>
      <c r="BB2842" s="72">
        <v>2212</v>
      </c>
      <c r="BC2842" s="72">
        <v>15500</v>
      </c>
    </row>
    <row r="2843" spans="1:55" s="72" customFormat="1" ht="15">
      <c r="A2843" s="15" t="s">
        <v>18</v>
      </c>
      <c r="B2843" s="30">
        <v>8</v>
      </c>
      <c r="C2843" s="30">
        <v>4559</v>
      </c>
      <c r="D2843" s="10" t="s">
        <v>559</v>
      </c>
      <c r="E2843" s="15" t="s">
        <v>20</v>
      </c>
      <c r="F2843" s="15" t="s">
        <v>1433</v>
      </c>
      <c r="G2843" s="50">
        <v>2195</v>
      </c>
      <c r="H2843" s="50">
        <v>223</v>
      </c>
      <c r="I2843" s="58">
        <v>0.11310000000000001</v>
      </c>
      <c r="J2843" s="50">
        <v>716100</v>
      </c>
      <c r="K2843" s="50">
        <v>2197</v>
      </c>
      <c r="L2843" s="53">
        <v>2015</v>
      </c>
      <c r="M2843" s="63">
        <f t="shared" si="332"/>
        <v>1.098901098901099E-2</v>
      </c>
      <c r="N2843" s="42" t="str">
        <f>IFERROR(VLOOKUP(C2843, マスタ!$E$2:$G$33, 3, TRUE), "")</f>
        <v>化学・医薬品</v>
      </c>
      <c r="O2843" s="15" t="str">
        <f>IF(F2843 = "", "", TEXT( WORKDAY(TEXT(LEFT(F2843, FIND("(", F2843) - 1), "yyyy/mm/dd"), 1, マスタ!$A$2:$A$106), "yyyymmdd"))</f>
        <v>20171107</v>
      </c>
      <c r="P2843" s="16">
        <v>43046</v>
      </c>
      <c r="Q2843" s="56">
        <v>2184</v>
      </c>
      <c r="R2843" s="56">
        <v>2184</v>
      </c>
      <c r="S2843" s="56">
        <v>2130</v>
      </c>
      <c r="T2843" s="15" t="str">
        <f t="shared" si="333"/>
        <v>無</v>
      </c>
      <c r="U2843" s="15" t="str">
        <f t="shared" si="334"/>
        <v>有</v>
      </c>
      <c r="V2843" s="67">
        <f t="shared" si="335"/>
        <v>-5.0113895216400417E-3</v>
      </c>
      <c r="W2843" s="17" t="s">
        <v>966</v>
      </c>
      <c r="X2843" s="46">
        <v>-21</v>
      </c>
      <c r="Y2843" s="71">
        <f t="shared" si="336"/>
        <v>-9.5671981776765378</v>
      </c>
      <c r="Z2843" s="72">
        <v>2184</v>
      </c>
      <c r="AA2843" s="72">
        <v>2184</v>
      </c>
      <c r="AB2843" s="72">
        <v>2130</v>
      </c>
      <c r="AC2843" s="72">
        <v>2132</v>
      </c>
      <c r="AD2843" s="72">
        <v>52500</v>
      </c>
      <c r="AE2843" s="72">
        <v>2132</v>
      </c>
      <c r="AF2843" s="72">
        <v>2148</v>
      </c>
      <c r="AG2843" s="72">
        <v>2132</v>
      </c>
      <c r="AH2843" s="72">
        <v>2144</v>
      </c>
      <c r="AI2843" s="72">
        <v>7700</v>
      </c>
      <c r="AJ2843" s="72">
        <v>2143</v>
      </c>
      <c r="AK2843" s="72">
        <v>2143</v>
      </c>
      <c r="AL2843" s="72">
        <v>2136</v>
      </c>
      <c r="AM2843" s="72">
        <v>2139</v>
      </c>
      <c r="AN2843" s="72">
        <v>2500</v>
      </c>
      <c r="AO2843" s="72">
        <v>2137</v>
      </c>
      <c r="AP2843" s="72">
        <v>2153</v>
      </c>
      <c r="AQ2843" s="72">
        <v>2136</v>
      </c>
      <c r="AR2843" s="72">
        <v>2153</v>
      </c>
      <c r="AS2843" s="72">
        <v>11100</v>
      </c>
      <c r="AT2843" s="72">
        <v>2151</v>
      </c>
      <c r="AU2843" s="72">
        <v>2160</v>
      </c>
      <c r="AV2843" s="72">
        <v>2148</v>
      </c>
      <c r="AW2843" s="72">
        <v>2153</v>
      </c>
      <c r="AX2843" s="72">
        <v>6400</v>
      </c>
      <c r="AY2843" s="72">
        <v>2154</v>
      </c>
      <c r="AZ2843" s="72">
        <v>2156</v>
      </c>
      <c r="BA2843" s="72">
        <v>2153</v>
      </c>
      <c r="BB2843" s="72">
        <v>2153</v>
      </c>
      <c r="BC2843" s="72">
        <v>1100</v>
      </c>
    </row>
    <row r="2844" spans="1:55" s="72" customFormat="1" ht="15">
      <c r="A2844" s="15" t="s">
        <v>18</v>
      </c>
      <c r="B2844" s="30">
        <v>9</v>
      </c>
      <c r="C2844" s="30">
        <v>2733</v>
      </c>
      <c r="D2844" s="10" t="s">
        <v>626</v>
      </c>
      <c r="E2844" s="15" t="s">
        <v>20</v>
      </c>
      <c r="F2844" s="15" t="s">
        <v>1433</v>
      </c>
      <c r="G2844" s="50">
        <v>5570</v>
      </c>
      <c r="H2844" s="50">
        <v>560</v>
      </c>
      <c r="I2844" s="58">
        <v>0.1118</v>
      </c>
      <c r="J2844" s="50">
        <v>311000</v>
      </c>
      <c r="K2844" s="50">
        <v>5730</v>
      </c>
      <c r="L2844" s="53">
        <v>5210</v>
      </c>
      <c r="M2844" s="63">
        <f t="shared" si="332"/>
        <v>0.30769230769230771</v>
      </c>
      <c r="N2844" s="42" t="str">
        <f>IFERROR(VLOOKUP(C2844, マスタ!$E$2:$G$33, 3, TRUE), "")</f>
        <v>食品</v>
      </c>
      <c r="O2844" s="15" t="str">
        <f>IF(F2844 = "", "", TEXT( WORKDAY(TEXT(LEFT(F2844, FIND("(", F2844) - 1), "yyyy/mm/dd"), 1, マスタ!$A$2:$A$106), "yyyymmdd"))</f>
        <v>20171107</v>
      </c>
      <c r="P2844" s="16">
        <v>43046</v>
      </c>
      <c r="Q2844" s="56">
        <v>5490</v>
      </c>
      <c r="R2844" s="56">
        <v>5500</v>
      </c>
      <c r="S2844" s="56">
        <v>5420</v>
      </c>
      <c r="T2844" s="15" t="str">
        <f t="shared" si="333"/>
        <v>無</v>
      </c>
      <c r="U2844" s="15" t="str">
        <f t="shared" si="334"/>
        <v>有</v>
      </c>
      <c r="V2844" s="67">
        <f t="shared" si="335"/>
        <v>-1.4362657091561926E-2</v>
      </c>
      <c r="W2844" s="17" t="s">
        <v>969</v>
      </c>
      <c r="X2844" s="46">
        <v>-20</v>
      </c>
      <c r="Y2844" s="71">
        <f t="shared" si="336"/>
        <v>-3.5906642728904847</v>
      </c>
      <c r="Z2844" s="72">
        <v>5490</v>
      </c>
      <c r="AA2844" s="72">
        <v>5490</v>
      </c>
      <c r="AB2844" s="72">
        <v>5440</v>
      </c>
      <c r="AC2844" s="72">
        <v>5470</v>
      </c>
      <c r="AD2844" s="72">
        <v>7800</v>
      </c>
      <c r="AE2844" s="72">
        <v>5470</v>
      </c>
      <c r="AF2844" s="72">
        <v>5470</v>
      </c>
      <c r="AG2844" s="72">
        <v>5450</v>
      </c>
      <c r="AH2844" s="72">
        <v>5470</v>
      </c>
      <c r="AI2844" s="72">
        <v>800</v>
      </c>
      <c r="AJ2844" s="72">
        <v>5470</v>
      </c>
      <c r="AK2844" s="72">
        <v>5480</v>
      </c>
      <c r="AL2844" s="72">
        <v>5450</v>
      </c>
      <c r="AM2844" s="72">
        <v>5460</v>
      </c>
      <c r="AN2844" s="72">
        <v>2000</v>
      </c>
      <c r="AO2844" s="72">
        <v>5490</v>
      </c>
      <c r="AP2844" s="72">
        <v>5490</v>
      </c>
      <c r="AQ2844" s="72">
        <v>5470</v>
      </c>
      <c r="AR2844" s="72">
        <v>5480</v>
      </c>
      <c r="AS2844" s="72">
        <v>600</v>
      </c>
      <c r="AT2844" s="72">
        <v>5470</v>
      </c>
      <c r="AU2844" s="72">
        <v>5470</v>
      </c>
      <c r="AV2844" s="72">
        <v>5470</v>
      </c>
      <c r="AW2844" s="72">
        <v>5470</v>
      </c>
      <c r="AX2844" s="72">
        <v>200</v>
      </c>
      <c r="AY2844" s="72">
        <v>5470</v>
      </c>
      <c r="AZ2844" s="72">
        <v>5470</v>
      </c>
      <c r="BA2844" s="72">
        <v>5460</v>
      </c>
      <c r="BB2844" s="72">
        <v>5470</v>
      </c>
      <c r="BC2844" s="72">
        <v>800</v>
      </c>
    </row>
    <row r="2845" spans="1:55" s="72" customFormat="1" ht="27">
      <c r="A2845" s="15" t="s">
        <v>18</v>
      </c>
      <c r="B2845" s="30">
        <v>11</v>
      </c>
      <c r="C2845" s="30">
        <v>6287</v>
      </c>
      <c r="D2845" s="10" t="s">
        <v>1121</v>
      </c>
      <c r="E2845" s="15" t="s">
        <v>20</v>
      </c>
      <c r="F2845" s="15" t="s">
        <v>1433</v>
      </c>
      <c r="G2845" s="50">
        <v>3130</v>
      </c>
      <c r="H2845" s="50">
        <v>311</v>
      </c>
      <c r="I2845" s="58">
        <v>0.1103</v>
      </c>
      <c r="J2845" s="50">
        <v>481400</v>
      </c>
      <c r="K2845" s="50">
        <v>3305</v>
      </c>
      <c r="L2845" s="53">
        <v>3080</v>
      </c>
      <c r="M2845" s="63">
        <f t="shared" si="332"/>
        <v>0.77777777777777779</v>
      </c>
      <c r="N2845" s="42" t="str">
        <f>IFERROR(VLOOKUP(C2845, マスタ!$E$2:$G$33, 3, TRUE), "")</f>
        <v>機械</v>
      </c>
      <c r="O2845" s="15" t="str">
        <f>IF(F2845 = "", "", TEXT( WORKDAY(TEXT(LEFT(F2845, FIND("(", F2845) - 1), "yyyy/mm/dd"), 1, マスタ!$A$2:$A$106), "yyyymmdd"))</f>
        <v>20171107</v>
      </c>
      <c r="P2845" s="16">
        <v>43046</v>
      </c>
      <c r="Q2845" s="56">
        <v>3095</v>
      </c>
      <c r="R2845" s="56">
        <v>3375</v>
      </c>
      <c r="S2845" s="56">
        <v>3075</v>
      </c>
      <c r="T2845" s="15" t="str">
        <f t="shared" si="333"/>
        <v>有</v>
      </c>
      <c r="U2845" s="15" t="str">
        <f t="shared" si="334"/>
        <v>無</v>
      </c>
      <c r="V2845" s="67">
        <f t="shared" si="335"/>
        <v>-1.1182108626198062E-2</v>
      </c>
      <c r="W2845" s="17" t="s">
        <v>968</v>
      </c>
      <c r="X2845" s="46">
        <v>62</v>
      </c>
      <c r="Y2845" s="71">
        <f t="shared" si="336"/>
        <v>19.808306709265175</v>
      </c>
      <c r="Z2845" s="72">
        <v>3095</v>
      </c>
      <c r="AA2845" s="72">
        <v>3095</v>
      </c>
      <c r="AB2845" s="72">
        <v>3075</v>
      </c>
      <c r="AC2845" s="72">
        <v>3085</v>
      </c>
      <c r="AD2845" s="72">
        <v>17100</v>
      </c>
      <c r="AE2845" s="72">
        <v>3095</v>
      </c>
      <c r="AF2845" s="72">
        <v>3140</v>
      </c>
      <c r="AG2845" s="72">
        <v>3095</v>
      </c>
      <c r="AH2845" s="72">
        <v>3130</v>
      </c>
      <c r="AI2845" s="72">
        <v>29600</v>
      </c>
      <c r="AJ2845" s="72">
        <v>3140</v>
      </c>
      <c r="AK2845" s="72">
        <v>3170</v>
      </c>
      <c r="AL2845" s="72">
        <v>3140</v>
      </c>
      <c r="AM2845" s="72">
        <v>3170</v>
      </c>
      <c r="AN2845" s="72">
        <v>6400</v>
      </c>
      <c r="AO2845" s="72">
        <v>3170</v>
      </c>
      <c r="AP2845" s="72">
        <v>3180</v>
      </c>
      <c r="AQ2845" s="72">
        <v>3165</v>
      </c>
      <c r="AR2845" s="72">
        <v>3165</v>
      </c>
      <c r="AS2845" s="72">
        <v>11100</v>
      </c>
      <c r="AT2845" s="72">
        <v>3160</v>
      </c>
      <c r="AU2845" s="72">
        <v>3185</v>
      </c>
      <c r="AV2845" s="72">
        <v>3160</v>
      </c>
      <c r="AW2845" s="72">
        <v>3170</v>
      </c>
      <c r="AX2845" s="72">
        <v>11700</v>
      </c>
      <c r="AY2845" s="72">
        <v>3170</v>
      </c>
      <c r="AZ2845" s="72">
        <v>3190</v>
      </c>
      <c r="BA2845" s="72">
        <v>3170</v>
      </c>
      <c r="BB2845" s="72">
        <v>3190</v>
      </c>
      <c r="BC2845" s="72">
        <v>3400</v>
      </c>
    </row>
    <row r="2846" spans="1:55" s="72" customFormat="1" ht="27">
      <c r="A2846" s="15" t="s">
        <v>18</v>
      </c>
      <c r="B2846" s="30">
        <v>12</v>
      </c>
      <c r="C2846" s="30">
        <v>6284</v>
      </c>
      <c r="D2846" s="10" t="s">
        <v>555</v>
      </c>
      <c r="E2846" s="15" t="s">
        <v>20</v>
      </c>
      <c r="F2846" s="15" t="s">
        <v>1433</v>
      </c>
      <c r="G2846" s="50">
        <v>5560</v>
      </c>
      <c r="H2846" s="50">
        <v>550</v>
      </c>
      <c r="I2846" s="58">
        <v>0.10979999999999999</v>
      </c>
      <c r="J2846" s="50">
        <v>158800</v>
      </c>
      <c r="K2846" s="50">
        <v>5640</v>
      </c>
      <c r="L2846" s="53">
        <v>5340</v>
      </c>
      <c r="M2846" s="63">
        <f t="shared" si="332"/>
        <v>0.26666666666666666</v>
      </c>
      <c r="N2846" s="42" t="str">
        <f>IFERROR(VLOOKUP(C2846, マスタ!$E$2:$G$33, 3, TRUE), "")</f>
        <v>機械</v>
      </c>
      <c r="O2846" s="15" t="str">
        <f>IF(F2846 = "", "", TEXT( WORKDAY(TEXT(LEFT(F2846, FIND("(", F2846) - 1), "yyyy/mm/dd"), 1, マスタ!$A$2:$A$106), "yyyymmdd"))</f>
        <v>20171107</v>
      </c>
      <c r="P2846" s="16">
        <v>43046</v>
      </c>
      <c r="Q2846" s="56">
        <v>5560</v>
      </c>
      <c r="R2846" s="56">
        <v>5570</v>
      </c>
      <c r="S2846" s="56">
        <v>5370</v>
      </c>
      <c r="T2846" s="15" t="str">
        <f t="shared" si="333"/>
        <v>無</v>
      </c>
      <c r="U2846" s="15" t="str">
        <f t="shared" si="334"/>
        <v>有</v>
      </c>
      <c r="V2846" s="67">
        <f t="shared" si="335"/>
        <v>0</v>
      </c>
      <c r="W2846" s="17" t="s">
        <v>966</v>
      </c>
      <c r="X2846" s="46">
        <v>-55</v>
      </c>
      <c r="Y2846" s="71">
        <f t="shared" si="336"/>
        <v>-9.8920863309352516</v>
      </c>
      <c r="Z2846" s="72">
        <v>5560</v>
      </c>
      <c r="AA2846" s="72">
        <v>5570</v>
      </c>
      <c r="AB2846" s="72">
        <v>5430</v>
      </c>
      <c r="AC2846" s="72">
        <v>5430</v>
      </c>
      <c r="AD2846" s="72">
        <v>7900</v>
      </c>
      <c r="AE2846" s="72">
        <v>5440</v>
      </c>
      <c r="AF2846" s="72">
        <v>5460</v>
      </c>
      <c r="AG2846" s="72">
        <v>5400</v>
      </c>
      <c r="AH2846" s="72">
        <v>5460</v>
      </c>
      <c r="AI2846" s="72">
        <v>7100</v>
      </c>
      <c r="AJ2846" s="72">
        <v>5480</v>
      </c>
      <c r="AK2846" s="72">
        <v>5540</v>
      </c>
      <c r="AL2846" s="72">
        <v>5470</v>
      </c>
      <c r="AM2846" s="72">
        <v>5530</v>
      </c>
      <c r="AN2846" s="72">
        <v>4500</v>
      </c>
      <c r="AO2846" s="72">
        <v>5530</v>
      </c>
      <c r="AP2846" s="72">
        <v>5530</v>
      </c>
      <c r="AQ2846" s="72">
        <v>5490</v>
      </c>
      <c r="AR2846" s="72">
        <v>5500</v>
      </c>
      <c r="AS2846" s="72">
        <v>1700</v>
      </c>
      <c r="AT2846" s="72">
        <v>5490</v>
      </c>
      <c r="AU2846" s="72">
        <v>5490</v>
      </c>
      <c r="AV2846" s="72">
        <v>5470</v>
      </c>
      <c r="AW2846" s="72">
        <v>5470</v>
      </c>
      <c r="AX2846" s="72">
        <v>1200</v>
      </c>
      <c r="AY2846" s="72">
        <v>5470</v>
      </c>
      <c r="AZ2846" s="72">
        <v>5470</v>
      </c>
      <c r="BA2846" s="72">
        <v>5450</v>
      </c>
      <c r="BB2846" s="72">
        <v>5450</v>
      </c>
      <c r="BC2846" s="72">
        <v>1500</v>
      </c>
    </row>
    <row r="2847" spans="1:55" s="72" customFormat="1" ht="15">
      <c r="A2847" s="15" t="s">
        <v>18</v>
      </c>
      <c r="B2847" s="30">
        <v>13</v>
      </c>
      <c r="C2847" s="30">
        <v>6996</v>
      </c>
      <c r="D2847" s="10" t="s">
        <v>504</v>
      </c>
      <c r="E2847" s="15" t="s">
        <v>20</v>
      </c>
      <c r="F2847" s="15" t="s">
        <v>1433</v>
      </c>
      <c r="G2847" s="50">
        <v>1579</v>
      </c>
      <c r="H2847" s="50">
        <v>141</v>
      </c>
      <c r="I2847" s="58">
        <v>9.8100000000000007E-2</v>
      </c>
      <c r="J2847" s="50">
        <v>1428600</v>
      </c>
      <c r="K2847" s="50">
        <v>1615</v>
      </c>
      <c r="L2847" s="53">
        <v>1550</v>
      </c>
      <c r="M2847" s="63">
        <f t="shared" si="332"/>
        <v>0.55384615384615388</v>
      </c>
      <c r="N2847" s="42" t="str">
        <f>IFERROR(VLOOKUP(C2847, マスタ!$E$2:$G$33, 3, TRUE), "")</f>
        <v>電気</v>
      </c>
      <c r="O2847" s="15" t="str">
        <f>IF(F2847 = "", "", TEXT( WORKDAY(TEXT(LEFT(F2847, FIND("(", F2847) - 1), "yyyy/mm/dd"), 1, マスタ!$A$2:$A$106), "yyyymmdd"))</f>
        <v>20171107</v>
      </c>
      <c r="P2847" s="16">
        <v>43046</v>
      </c>
      <c r="Q2847" s="56">
        <v>1590</v>
      </c>
      <c r="R2847" s="56">
        <v>1623</v>
      </c>
      <c r="S2847" s="56">
        <v>1582</v>
      </c>
      <c r="T2847" s="15" t="str">
        <f t="shared" si="333"/>
        <v>有</v>
      </c>
      <c r="U2847" s="15" t="str">
        <f t="shared" si="334"/>
        <v>無</v>
      </c>
      <c r="V2847" s="67">
        <f t="shared" si="335"/>
        <v>6.966434452184922E-3</v>
      </c>
      <c r="W2847" s="17" t="s">
        <v>968</v>
      </c>
      <c r="X2847" s="46">
        <v>31</v>
      </c>
      <c r="Y2847" s="71">
        <f t="shared" si="336"/>
        <v>19.632678910702975</v>
      </c>
      <c r="Z2847" s="72">
        <v>1590</v>
      </c>
      <c r="AA2847" s="72">
        <v>1612</v>
      </c>
      <c r="AB2847" s="72">
        <v>1589</v>
      </c>
      <c r="AC2847" s="72">
        <v>1603</v>
      </c>
      <c r="AD2847" s="72">
        <v>76100</v>
      </c>
      <c r="AE2847" s="72">
        <v>1604</v>
      </c>
      <c r="AF2847" s="72">
        <v>1613</v>
      </c>
      <c r="AG2847" s="72">
        <v>1603</v>
      </c>
      <c r="AH2847" s="72">
        <v>1611</v>
      </c>
      <c r="AI2847" s="72">
        <v>18800</v>
      </c>
      <c r="AJ2847" s="72">
        <v>1610</v>
      </c>
      <c r="AK2847" s="72">
        <v>1623</v>
      </c>
      <c r="AL2847" s="72">
        <v>1610</v>
      </c>
      <c r="AM2847" s="72">
        <v>1620</v>
      </c>
      <c r="AN2847" s="72">
        <v>36500</v>
      </c>
      <c r="AO2847" s="72">
        <v>1619</v>
      </c>
      <c r="AP2847" s="72">
        <v>1622</v>
      </c>
      <c r="AQ2847" s="72">
        <v>1607</v>
      </c>
      <c r="AR2847" s="72">
        <v>1610</v>
      </c>
      <c r="AS2847" s="72">
        <v>23800</v>
      </c>
      <c r="AT2847" s="72">
        <v>1610</v>
      </c>
      <c r="AU2847" s="72">
        <v>1611</v>
      </c>
      <c r="AV2847" s="72">
        <v>1607</v>
      </c>
      <c r="AW2847" s="72">
        <v>1608</v>
      </c>
      <c r="AX2847" s="72">
        <v>11800</v>
      </c>
      <c r="AY2847" s="72">
        <v>1607</v>
      </c>
      <c r="AZ2847" s="72">
        <v>1610</v>
      </c>
      <c r="BA2847" s="72">
        <v>1607</v>
      </c>
      <c r="BB2847" s="72">
        <v>1608</v>
      </c>
      <c r="BC2847" s="72">
        <v>2800</v>
      </c>
    </row>
    <row r="2848" spans="1:55" s="72" customFormat="1" ht="15">
      <c r="A2848" s="15" t="s">
        <v>18</v>
      </c>
      <c r="B2848" s="30">
        <v>14</v>
      </c>
      <c r="C2848" s="30">
        <v>7609</v>
      </c>
      <c r="D2848" s="10" t="s">
        <v>53</v>
      </c>
      <c r="E2848" s="15" t="s">
        <v>20</v>
      </c>
      <c r="F2848" s="15" t="s">
        <v>1433</v>
      </c>
      <c r="G2848" s="50">
        <v>2368</v>
      </c>
      <c r="H2848" s="50">
        <v>203</v>
      </c>
      <c r="I2848" s="58">
        <v>9.3799999999999994E-2</v>
      </c>
      <c r="J2848" s="50">
        <v>326800</v>
      </c>
      <c r="K2848" s="50">
        <v>2425</v>
      </c>
      <c r="L2848" s="53">
        <v>2297</v>
      </c>
      <c r="M2848" s="63">
        <f t="shared" si="332"/>
        <v>0.4453125</v>
      </c>
      <c r="N2848" s="42" t="str">
        <f>IFERROR(VLOOKUP(C2848, マスタ!$E$2:$G$33, 3, TRUE), "")</f>
        <v>75</v>
      </c>
      <c r="O2848" s="15" t="str">
        <f>IF(F2848 = "", "", TEXT( WORKDAY(TEXT(LEFT(F2848, FIND("(", F2848) - 1), "yyyy/mm/dd"), 1, マスタ!$A$2:$A$106), "yyyymmdd"))</f>
        <v>20171107</v>
      </c>
      <c r="P2848" s="16">
        <v>43046</v>
      </c>
      <c r="Q2848" s="56">
        <v>2368</v>
      </c>
      <c r="R2848" s="56">
        <v>2373</v>
      </c>
      <c r="S2848" s="56">
        <v>2285</v>
      </c>
      <c r="T2848" s="15" t="str">
        <f t="shared" si="333"/>
        <v>無</v>
      </c>
      <c r="U2848" s="15" t="str">
        <f t="shared" si="334"/>
        <v>有</v>
      </c>
      <c r="V2848" s="67">
        <f t="shared" si="335"/>
        <v>0</v>
      </c>
      <c r="W2848" s="17" t="s">
        <v>966</v>
      </c>
      <c r="X2848" s="46">
        <v>-23</v>
      </c>
      <c r="Y2848" s="71">
        <f t="shared" si="336"/>
        <v>-9.7128378378378368</v>
      </c>
      <c r="Z2848" s="72">
        <v>2368</v>
      </c>
      <c r="AA2848" s="72">
        <v>2373</v>
      </c>
      <c r="AB2848" s="72">
        <v>2356</v>
      </c>
      <c r="AC2848" s="72">
        <v>2356</v>
      </c>
      <c r="AD2848" s="72">
        <v>6100</v>
      </c>
      <c r="AE2848" s="72">
        <v>2360</v>
      </c>
      <c r="AF2848" s="72">
        <v>2366</v>
      </c>
      <c r="AG2848" s="72">
        <v>2360</v>
      </c>
      <c r="AH2848" s="72">
        <v>2366</v>
      </c>
      <c r="AI2848" s="72">
        <v>500</v>
      </c>
      <c r="AJ2848" s="72">
        <v>2363</v>
      </c>
      <c r="AK2848" s="72">
        <v>2363</v>
      </c>
      <c r="AL2848" s="72">
        <v>2351</v>
      </c>
      <c r="AM2848" s="72">
        <v>2354</v>
      </c>
      <c r="AN2848" s="72">
        <v>800</v>
      </c>
      <c r="AO2848" s="72">
        <v>2351</v>
      </c>
      <c r="AP2848" s="72">
        <v>2351</v>
      </c>
      <c r="AQ2848" s="72">
        <v>2325</v>
      </c>
      <c r="AR2848" s="72">
        <v>2334</v>
      </c>
      <c r="AS2848" s="72">
        <v>4800</v>
      </c>
      <c r="AT2848" s="72">
        <v>2330</v>
      </c>
      <c r="AU2848" s="72">
        <v>2333</v>
      </c>
      <c r="AV2848" s="72">
        <v>2317</v>
      </c>
      <c r="AW2848" s="72">
        <v>2322</v>
      </c>
      <c r="AX2848" s="72">
        <v>2300</v>
      </c>
      <c r="AY2848" s="72">
        <v>2323</v>
      </c>
      <c r="AZ2848" s="72">
        <v>2330</v>
      </c>
      <c r="BA2848" s="72">
        <v>2311</v>
      </c>
      <c r="BB2848" s="72">
        <v>2315</v>
      </c>
      <c r="BC2848" s="72">
        <v>1700</v>
      </c>
    </row>
    <row r="2849" spans="1:55" s="72" customFormat="1" ht="15">
      <c r="A2849" s="15" t="s">
        <v>18</v>
      </c>
      <c r="B2849" s="30">
        <v>16</v>
      </c>
      <c r="C2849" s="30">
        <v>3098</v>
      </c>
      <c r="D2849" s="10" t="s">
        <v>218</v>
      </c>
      <c r="E2849" s="15" t="s">
        <v>20</v>
      </c>
      <c r="F2849" s="15" t="s">
        <v>1433</v>
      </c>
      <c r="G2849" s="50">
        <v>6690</v>
      </c>
      <c r="H2849" s="50">
        <v>530</v>
      </c>
      <c r="I2849" s="58">
        <v>8.5999999999999993E-2</v>
      </c>
      <c r="J2849" s="50">
        <v>273900</v>
      </c>
      <c r="K2849" s="50">
        <v>6700</v>
      </c>
      <c r="L2849" s="53">
        <v>6200</v>
      </c>
      <c r="M2849" s="63">
        <f t="shared" si="332"/>
        <v>0.02</v>
      </c>
      <c r="N2849" s="42" t="str">
        <f>IFERROR(VLOOKUP(C2849, マスタ!$E$2:$G$33, 3, TRUE), "")</f>
        <v>繊維製品</v>
      </c>
      <c r="O2849" s="15" t="str">
        <f>IF(F2849 = "", "", TEXT( WORKDAY(TEXT(LEFT(F2849, FIND("(", F2849) - 1), "yyyy/mm/dd"), 1, マスタ!$A$2:$A$106), "yyyymmdd"))</f>
        <v>20171107</v>
      </c>
      <c r="P2849" s="16">
        <v>43046</v>
      </c>
      <c r="Q2849" s="56">
        <v>6630</v>
      </c>
      <c r="R2849" s="56">
        <v>6880</v>
      </c>
      <c r="S2849" s="56">
        <v>6630</v>
      </c>
      <c r="T2849" s="15" t="str">
        <f t="shared" si="333"/>
        <v>有</v>
      </c>
      <c r="U2849" s="15" t="str">
        <f t="shared" si="334"/>
        <v>無</v>
      </c>
      <c r="V2849" s="67">
        <f t="shared" si="335"/>
        <v>-8.9686098654708779E-3</v>
      </c>
      <c r="W2849" s="17" t="s">
        <v>968</v>
      </c>
      <c r="X2849" s="46">
        <v>133</v>
      </c>
      <c r="Y2849" s="71">
        <f t="shared" si="336"/>
        <v>19.880418535127053</v>
      </c>
      <c r="Z2849" s="72">
        <v>6630</v>
      </c>
      <c r="AA2849" s="72">
        <v>6710</v>
      </c>
      <c r="AB2849" s="72">
        <v>6630</v>
      </c>
      <c r="AC2849" s="72">
        <v>6710</v>
      </c>
      <c r="AD2849" s="72">
        <v>12300</v>
      </c>
      <c r="AE2849" s="72">
        <v>6710</v>
      </c>
      <c r="AF2849" s="72">
        <v>6750</v>
      </c>
      <c r="AG2849" s="72">
        <v>6700</v>
      </c>
      <c r="AH2849" s="72">
        <v>6730</v>
      </c>
      <c r="AI2849" s="72">
        <v>5500</v>
      </c>
      <c r="AJ2849" s="72">
        <v>6740</v>
      </c>
      <c r="AK2849" s="72">
        <v>6820</v>
      </c>
      <c r="AL2849" s="72">
        <v>6740</v>
      </c>
      <c r="AM2849" s="72">
        <v>6820</v>
      </c>
      <c r="AN2849" s="72">
        <v>11400</v>
      </c>
      <c r="AO2849" s="72">
        <v>6810</v>
      </c>
      <c r="AP2849" s="72">
        <v>6830</v>
      </c>
      <c r="AQ2849" s="72">
        <v>6720</v>
      </c>
      <c r="AR2849" s="72">
        <v>6730</v>
      </c>
      <c r="AS2849" s="72">
        <v>7500</v>
      </c>
      <c r="AT2849" s="72">
        <v>6730</v>
      </c>
      <c r="AU2849" s="72">
        <v>6760</v>
      </c>
      <c r="AV2849" s="72">
        <v>6710</v>
      </c>
      <c r="AW2849" s="72">
        <v>6710</v>
      </c>
      <c r="AX2849" s="72">
        <v>4900</v>
      </c>
      <c r="AY2849" s="72">
        <v>6710</v>
      </c>
      <c r="AZ2849" s="72">
        <v>6740</v>
      </c>
      <c r="BA2849" s="72">
        <v>6680</v>
      </c>
      <c r="BB2849" s="72">
        <v>6730</v>
      </c>
      <c r="BC2849" s="72">
        <v>5400</v>
      </c>
    </row>
    <row r="2850" spans="1:55" s="72" customFormat="1" ht="15">
      <c r="A2850" s="15" t="s">
        <v>18</v>
      </c>
      <c r="B2850" s="30">
        <v>17</v>
      </c>
      <c r="C2850" s="30">
        <v>3002</v>
      </c>
      <c r="D2850" s="10" t="s">
        <v>1436</v>
      </c>
      <c r="E2850" s="15" t="s">
        <v>20</v>
      </c>
      <c r="F2850" s="15" t="s">
        <v>1433</v>
      </c>
      <c r="G2850" s="50">
        <v>5620</v>
      </c>
      <c r="H2850" s="50">
        <v>440</v>
      </c>
      <c r="I2850" s="58">
        <v>8.4900000000000003E-2</v>
      </c>
      <c r="J2850" s="50">
        <v>282300</v>
      </c>
      <c r="K2850" s="50">
        <v>5820</v>
      </c>
      <c r="L2850" s="53">
        <v>5560</v>
      </c>
      <c r="M2850" s="63">
        <f t="shared" si="332"/>
        <v>0.76923076923076927</v>
      </c>
      <c r="N2850" s="42" t="str">
        <f>IFERROR(VLOOKUP(C2850, マスタ!$E$2:$G$33, 3, TRUE), "")</f>
        <v>繊維製品</v>
      </c>
      <c r="O2850" s="15" t="str">
        <f>IF(F2850 = "", "", TEXT( WORKDAY(TEXT(LEFT(F2850, FIND("(", F2850) - 1), "yyyy/mm/dd"), 1, マスタ!$A$2:$A$106), "yyyymmdd"))</f>
        <v>20171107</v>
      </c>
      <c r="P2850" s="16">
        <v>43046</v>
      </c>
      <c r="Q2850" s="56">
        <v>5440</v>
      </c>
      <c r="R2850" s="56">
        <v>5520</v>
      </c>
      <c r="S2850" s="56">
        <v>5300</v>
      </c>
      <c r="T2850" s="15" t="str">
        <f t="shared" si="333"/>
        <v>有</v>
      </c>
      <c r="U2850" s="15" t="str">
        <f t="shared" si="334"/>
        <v>有</v>
      </c>
      <c r="V2850" s="67">
        <f t="shared" si="335"/>
        <v>-3.2028469750889688E-2</v>
      </c>
      <c r="W2850" s="17" t="s">
        <v>967</v>
      </c>
      <c r="X2850" s="46">
        <v>30</v>
      </c>
      <c r="Y2850" s="71">
        <f t="shared" si="336"/>
        <v>5.3380782918149468</v>
      </c>
      <c r="Z2850" s="72">
        <v>5440</v>
      </c>
      <c r="AA2850" s="72">
        <v>5510</v>
      </c>
      <c r="AB2850" s="72">
        <v>5440</v>
      </c>
      <c r="AC2850" s="72">
        <v>5510</v>
      </c>
      <c r="AD2850" s="72">
        <v>16400</v>
      </c>
      <c r="AE2850" s="72">
        <v>5510</v>
      </c>
      <c r="AF2850" s="72">
        <v>5520</v>
      </c>
      <c r="AG2850" s="72">
        <v>5460</v>
      </c>
      <c r="AH2850" s="72">
        <v>5480</v>
      </c>
      <c r="AI2850" s="72">
        <v>8200</v>
      </c>
      <c r="AJ2850" s="72">
        <v>5470</v>
      </c>
      <c r="AK2850" s="72">
        <v>5520</v>
      </c>
      <c r="AL2850" s="72">
        <v>5470</v>
      </c>
      <c r="AM2850" s="72">
        <v>5520</v>
      </c>
      <c r="AN2850" s="72">
        <v>2200</v>
      </c>
      <c r="AO2850" s="72">
        <v>5520</v>
      </c>
      <c r="AP2850" s="72">
        <v>5520</v>
      </c>
      <c r="AQ2850" s="72">
        <v>5510</v>
      </c>
      <c r="AR2850" s="72">
        <v>5510</v>
      </c>
      <c r="AS2850" s="72">
        <v>1200</v>
      </c>
      <c r="AT2850" s="72">
        <v>5510</v>
      </c>
      <c r="AU2850" s="72">
        <v>5510</v>
      </c>
      <c r="AV2850" s="72">
        <v>5470</v>
      </c>
      <c r="AW2850" s="72">
        <v>5470</v>
      </c>
      <c r="AX2850" s="72">
        <v>4600</v>
      </c>
      <c r="AY2850" s="72">
        <v>5470</v>
      </c>
      <c r="AZ2850" s="72">
        <v>5490</v>
      </c>
      <c r="BA2850" s="72">
        <v>5470</v>
      </c>
      <c r="BB2850" s="72">
        <v>5490</v>
      </c>
      <c r="BC2850" s="72">
        <v>1400</v>
      </c>
    </row>
    <row r="2851" spans="1:55" s="72" customFormat="1" ht="15">
      <c r="A2851" s="15" t="s">
        <v>18</v>
      </c>
      <c r="B2851" s="30">
        <v>18</v>
      </c>
      <c r="C2851" s="30">
        <v>4228</v>
      </c>
      <c r="D2851" s="10" t="s">
        <v>975</v>
      </c>
      <c r="E2851" s="15" t="s">
        <v>20</v>
      </c>
      <c r="F2851" s="15" t="s">
        <v>1433</v>
      </c>
      <c r="G2851" s="50">
        <v>1549</v>
      </c>
      <c r="H2851" s="50">
        <v>120</v>
      </c>
      <c r="I2851" s="58">
        <v>8.4000000000000005E-2</v>
      </c>
      <c r="J2851" s="50">
        <v>540900</v>
      </c>
      <c r="K2851" s="50">
        <v>1571</v>
      </c>
      <c r="L2851" s="53">
        <v>1472</v>
      </c>
      <c r="M2851" s="63">
        <f t="shared" si="332"/>
        <v>0.22222222222222221</v>
      </c>
      <c r="N2851" s="42" t="str">
        <f>IFERROR(VLOOKUP(C2851, マスタ!$E$2:$G$33, 3, TRUE), "")</f>
        <v>化学・医薬品</v>
      </c>
      <c r="O2851" s="15" t="str">
        <f>IF(F2851 = "", "", TEXT( WORKDAY(TEXT(LEFT(F2851, FIND("(", F2851) - 1), "yyyy/mm/dd"), 1, マスタ!$A$2:$A$106), "yyyymmdd"))</f>
        <v>20171107</v>
      </c>
      <c r="P2851" s="16">
        <v>43046</v>
      </c>
      <c r="Q2851" s="56">
        <v>1535</v>
      </c>
      <c r="R2851" s="56">
        <v>1544</v>
      </c>
      <c r="S2851" s="56">
        <v>1456</v>
      </c>
      <c r="T2851" s="15" t="str">
        <f t="shared" si="333"/>
        <v>無</v>
      </c>
      <c r="U2851" s="15" t="str">
        <f t="shared" si="334"/>
        <v>有</v>
      </c>
      <c r="V2851" s="67">
        <f t="shared" si="335"/>
        <v>-9.0380890897353572E-3</v>
      </c>
      <c r="W2851" s="17" t="s">
        <v>966</v>
      </c>
      <c r="X2851" s="46">
        <v>-15</v>
      </c>
      <c r="Y2851" s="71">
        <f t="shared" si="336"/>
        <v>-9.6836668818592635</v>
      </c>
      <c r="Z2851" s="72">
        <v>1535</v>
      </c>
      <c r="AA2851" s="72">
        <v>1544</v>
      </c>
      <c r="AB2851" s="72">
        <v>1522</v>
      </c>
      <c r="AC2851" s="72">
        <v>1536</v>
      </c>
      <c r="AD2851" s="72">
        <v>26400</v>
      </c>
      <c r="AE2851" s="72">
        <v>1539</v>
      </c>
      <c r="AF2851" s="72">
        <v>1542</v>
      </c>
      <c r="AG2851" s="72">
        <v>1536</v>
      </c>
      <c r="AH2851" s="72">
        <v>1542</v>
      </c>
      <c r="AI2851" s="72">
        <v>3100</v>
      </c>
      <c r="AJ2851" s="72">
        <v>1540</v>
      </c>
      <c r="AK2851" s="72">
        <v>1541</v>
      </c>
      <c r="AL2851" s="72">
        <v>1511</v>
      </c>
      <c r="AM2851" s="72">
        <v>1511</v>
      </c>
      <c r="AN2851" s="72">
        <v>20000</v>
      </c>
      <c r="AO2851" s="72">
        <v>1513</v>
      </c>
      <c r="AP2851" s="72">
        <v>1514</v>
      </c>
      <c r="AQ2851" s="72">
        <v>1496</v>
      </c>
      <c r="AR2851" s="72">
        <v>1502</v>
      </c>
      <c r="AS2851" s="72">
        <v>19300</v>
      </c>
      <c r="AT2851" s="72">
        <v>1499</v>
      </c>
      <c r="AU2851" s="72">
        <v>1502</v>
      </c>
      <c r="AV2851" s="72">
        <v>1478</v>
      </c>
      <c r="AW2851" s="72">
        <v>1494</v>
      </c>
      <c r="AX2851" s="72">
        <v>15000</v>
      </c>
      <c r="AY2851" s="72">
        <v>1499</v>
      </c>
      <c r="AZ2851" s="72">
        <v>1504</v>
      </c>
      <c r="BA2851" s="72">
        <v>1497</v>
      </c>
      <c r="BB2851" s="72">
        <v>1502</v>
      </c>
      <c r="BC2851" s="72">
        <v>4000</v>
      </c>
    </row>
    <row r="2852" spans="1:55" s="72" customFormat="1" ht="15">
      <c r="A2852" s="15" t="s">
        <v>18</v>
      </c>
      <c r="B2852" s="30">
        <v>20</v>
      </c>
      <c r="C2852" s="30">
        <v>6151</v>
      </c>
      <c r="D2852" s="10" t="s">
        <v>1437</v>
      </c>
      <c r="E2852" s="15" t="s">
        <v>20</v>
      </c>
      <c r="F2852" s="15" t="s">
        <v>1433</v>
      </c>
      <c r="G2852" s="50">
        <v>2982</v>
      </c>
      <c r="H2852" s="50">
        <v>221</v>
      </c>
      <c r="I2852" s="58">
        <v>0.08</v>
      </c>
      <c r="J2852" s="50">
        <v>79600</v>
      </c>
      <c r="K2852" s="50">
        <v>2990</v>
      </c>
      <c r="L2852" s="53">
        <v>2811</v>
      </c>
      <c r="M2852" s="63">
        <f t="shared" si="332"/>
        <v>4.4692737430167599E-2</v>
      </c>
      <c r="N2852" s="42" t="str">
        <f>IFERROR(VLOOKUP(C2852, マスタ!$E$2:$G$33, 3, TRUE), "")</f>
        <v>機械</v>
      </c>
      <c r="O2852" s="15" t="str">
        <f>IF(F2852 = "", "", TEXT( WORKDAY(TEXT(LEFT(F2852, FIND("(", F2852) - 1), "yyyy/mm/dd"), 1, マスタ!$A$2:$A$106), "yyyymmdd"))</f>
        <v>20171107</v>
      </c>
      <c r="P2852" s="16">
        <v>43046</v>
      </c>
      <c r="Q2852" s="56">
        <v>2982</v>
      </c>
      <c r="R2852" s="56">
        <v>2982</v>
      </c>
      <c r="S2852" s="56">
        <v>2830</v>
      </c>
      <c r="T2852" s="15" t="str">
        <f t="shared" si="333"/>
        <v>無</v>
      </c>
      <c r="U2852" s="15" t="str">
        <f t="shared" si="334"/>
        <v>有</v>
      </c>
      <c r="V2852" s="67">
        <f t="shared" si="335"/>
        <v>0</v>
      </c>
      <c r="W2852" s="17" t="s">
        <v>966</v>
      </c>
      <c r="X2852" s="46">
        <v>-29</v>
      </c>
      <c r="Y2852" s="71">
        <f t="shared" si="336"/>
        <v>-9.7250167672702883</v>
      </c>
      <c r="Z2852" s="72">
        <v>2982</v>
      </c>
      <c r="AA2852" s="72">
        <v>2982</v>
      </c>
      <c r="AB2852" s="72">
        <v>2947</v>
      </c>
      <c r="AC2852" s="72">
        <v>2947</v>
      </c>
      <c r="AD2852" s="72">
        <v>4200</v>
      </c>
      <c r="AE2852" s="72">
        <v>2951</v>
      </c>
      <c r="AF2852" s="72">
        <v>2951</v>
      </c>
      <c r="AG2852" s="72">
        <v>2951</v>
      </c>
      <c r="AH2852" s="72">
        <v>2951</v>
      </c>
      <c r="AI2852" s="72">
        <v>100</v>
      </c>
      <c r="AN2852" s="72">
        <v>0</v>
      </c>
      <c r="AO2852" s="72">
        <v>2951</v>
      </c>
      <c r="AP2852" s="72">
        <v>2954</v>
      </c>
      <c r="AQ2852" s="72">
        <v>2944</v>
      </c>
      <c r="AR2852" s="72">
        <v>2944</v>
      </c>
      <c r="AS2852" s="72">
        <v>700</v>
      </c>
      <c r="AT2852" s="72">
        <v>2935</v>
      </c>
      <c r="AU2852" s="72">
        <v>2935</v>
      </c>
      <c r="AV2852" s="72">
        <v>2928</v>
      </c>
      <c r="AW2852" s="72">
        <v>2928</v>
      </c>
      <c r="AX2852" s="72">
        <v>400</v>
      </c>
      <c r="AY2852" s="72">
        <v>2927</v>
      </c>
      <c r="AZ2852" s="72">
        <v>2940</v>
      </c>
      <c r="BA2852" s="72">
        <v>2830</v>
      </c>
      <c r="BB2852" s="72">
        <v>2906</v>
      </c>
      <c r="BC2852" s="72">
        <v>5200</v>
      </c>
    </row>
    <row r="2853" spans="1:55" s="72" customFormat="1" ht="15">
      <c r="A2853" s="15" t="s">
        <v>18</v>
      </c>
      <c r="B2853" s="30">
        <v>21</v>
      </c>
      <c r="C2853" s="30">
        <v>1722</v>
      </c>
      <c r="D2853" s="10" t="s">
        <v>1438</v>
      </c>
      <c r="E2853" s="15" t="s">
        <v>20</v>
      </c>
      <c r="F2853" s="15" t="s">
        <v>1433</v>
      </c>
      <c r="G2853" s="50">
        <v>1075</v>
      </c>
      <c r="H2853" s="50">
        <v>79</v>
      </c>
      <c r="I2853" s="58">
        <v>7.9299999999999995E-2</v>
      </c>
      <c r="J2853" s="50">
        <v>407400</v>
      </c>
      <c r="K2853" s="50">
        <v>1079</v>
      </c>
      <c r="L2853" s="53">
        <v>989</v>
      </c>
      <c r="M2853" s="63">
        <f t="shared" si="332"/>
        <v>4.4444444444444446E-2</v>
      </c>
      <c r="N2853" s="42" t="str">
        <f>IFERROR(VLOOKUP(C2853, マスタ!$E$2:$G$33, 3, TRUE), "")</f>
        <v>建設</v>
      </c>
      <c r="O2853" s="15" t="str">
        <f>IF(F2853 = "", "", TEXT( WORKDAY(TEXT(LEFT(F2853, FIND("(", F2853) - 1), "yyyy/mm/dd"), 1, マスタ!$A$2:$A$106), "yyyymmdd"))</f>
        <v>20171107</v>
      </c>
      <c r="P2853" s="16">
        <v>43046</v>
      </c>
      <c r="Q2853" s="56">
        <v>1064</v>
      </c>
      <c r="R2853" s="56">
        <v>1094</v>
      </c>
      <c r="S2853" s="56">
        <v>1063</v>
      </c>
      <c r="T2853" s="15" t="str">
        <f t="shared" si="333"/>
        <v>有</v>
      </c>
      <c r="U2853" s="15" t="str">
        <f t="shared" si="334"/>
        <v>無</v>
      </c>
      <c r="V2853" s="67">
        <f t="shared" si="335"/>
        <v>-1.0232558139534831E-2</v>
      </c>
      <c r="W2853" s="17" t="s">
        <v>967</v>
      </c>
      <c r="X2853" s="46">
        <v>7</v>
      </c>
      <c r="Y2853" s="71">
        <f t="shared" si="336"/>
        <v>6.5116279069767442</v>
      </c>
      <c r="Z2853" s="72">
        <v>1064</v>
      </c>
      <c r="AA2853" s="72">
        <v>1071</v>
      </c>
      <c r="AB2853" s="72">
        <v>1063</v>
      </c>
      <c r="AC2853" s="72">
        <v>1071</v>
      </c>
      <c r="AD2853" s="72">
        <v>14900</v>
      </c>
      <c r="AE2853" s="72">
        <v>1070</v>
      </c>
      <c r="AF2853" s="72">
        <v>1071</v>
      </c>
      <c r="AG2853" s="72">
        <v>1068</v>
      </c>
      <c r="AH2853" s="72">
        <v>1068</v>
      </c>
      <c r="AI2853" s="72">
        <v>2200</v>
      </c>
      <c r="AJ2853" s="72">
        <v>1071</v>
      </c>
      <c r="AK2853" s="72">
        <v>1071</v>
      </c>
      <c r="AL2853" s="72">
        <v>1071</v>
      </c>
      <c r="AM2853" s="72">
        <v>1071</v>
      </c>
      <c r="AN2853" s="72">
        <v>800</v>
      </c>
      <c r="AO2853" s="72">
        <v>1072</v>
      </c>
      <c r="AP2853" s="72">
        <v>1073</v>
      </c>
      <c r="AQ2853" s="72">
        <v>1072</v>
      </c>
      <c r="AR2853" s="72">
        <v>1073</v>
      </c>
      <c r="AS2853" s="72">
        <v>3200</v>
      </c>
      <c r="AT2853" s="72">
        <v>1073</v>
      </c>
      <c r="AU2853" s="72">
        <v>1073</v>
      </c>
      <c r="AV2853" s="72">
        <v>1070</v>
      </c>
      <c r="AW2853" s="72">
        <v>1071</v>
      </c>
      <c r="AX2853" s="72">
        <v>2100</v>
      </c>
      <c r="AY2853" s="72">
        <v>1070</v>
      </c>
      <c r="AZ2853" s="72">
        <v>1070</v>
      </c>
      <c r="BA2853" s="72">
        <v>1066</v>
      </c>
      <c r="BB2853" s="72">
        <v>1066</v>
      </c>
      <c r="BC2853" s="72">
        <v>1300</v>
      </c>
    </row>
    <row r="2854" spans="1:55" s="72" customFormat="1" ht="27">
      <c r="A2854" s="15" t="s">
        <v>18</v>
      </c>
      <c r="B2854" s="30">
        <v>22</v>
      </c>
      <c r="C2854" s="30">
        <v>7506</v>
      </c>
      <c r="D2854" s="10" t="s">
        <v>1439</v>
      </c>
      <c r="E2854" s="15" t="s">
        <v>20</v>
      </c>
      <c r="F2854" s="15" t="s">
        <v>1433</v>
      </c>
      <c r="G2854" s="50">
        <v>1749</v>
      </c>
      <c r="H2854" s="50">
        <v>128</v>
      </c>
      <c r="I2854" s="58">
        <v>7.9000000000000001E-2</v>
      </c>
      <c r="J2854" s="50">
        <v>66500</v>
      </c>
      <c r="K2854" s="50">
        <v>1877</v>
      </c>
      <c r="L2854" s="53">
        <v>1700</v>
      </c>
      <c r="M2854" s="63">
        <f t="shared" si="332"/>
        <v>0.7231638418079096</v>
      </c>
      <c r="N2854" s="42" t="str">
        <f>IFERROR(VLOOKUP(C2854, マスタ!$E$2:$G$33, 3, TRUE), "")</f>
        <v>75</v>
      </c>
      <c r="O2854" s="15" t="str">
        <f>IF(F2854 = "", "", TEXT( WORKDAY(TEXT(LEFT(F2854, FIND("(", F2854) - 1), "yyyy/mm/dd"), 1, マスタ!$A$2:$A$106), "yyyymmdd"))</f>
        <v>20171107</v>
      </c>
      <c r="P2854" s="16">
        <v>43046</v>
      </c>
      <c r="Q2854" s="56">
        <v>1744</v>
      </c>
      <c r="R2854" s="56">
        <v>1744</v>
      </c>
      <c r="S2854" s="56">
        <v>1656</v>
      </c>
      <c r="T2854" s="15" t="str">
        <f t="shared" si="333"/>
        <v>無</v>
      </c>
      <c r="U2854" s="15" t="str">
        <f t="shared" si="334"/>
        <v>有</v>
      </c>
      <c r="V2854" s="67">
        <f t="shared" si="335"/>
        <v>-2.8587764436821539E-3</v>
      </c>
      <c r="W2854" s="17" t="s">
        <v>969</v>
      </c>
      <c r="X2854" s="46">
        <v>-16</v>
      </c>
      <c r="Y2854" s="71">
        <f t="shared" si="336"/>
        <v>-9.1480846197827326</v>
      </c>
      <c r="Z2854" s="72">
        <v>1744</v>
      </c>
      <c r="AA2854" s="72">
        <v>1744</v>
      </c>
      <c r="AB2854" s="72">
        <v>1731</v>
      </c>
      <c r="AC2854" s="72">
        <v>1731</v>
      </c>
      <c r="AD2854" s="72">
        <v>3200</v>
      </c>
      <c r="AE2854" s="72">
        <v>1732</v>
      </c>
      <c r="AF2854" s="72">
        <v>1732</v>
      </c>
      <c r="AG2854" s="72">
        <v>1731</v>
      </c>
      <c r="AH2854" s="72">
        <v>1732</v>
      </c>
      <c r="AI2854" s="72">
        <v>300</v>
      </c>
      <c r="AJ2854" s="72">
        <v>1731</v>
      </c>
      <c r="AK2854" s="72">
        <v>1732</v>
      </c>
      <c r="AL2854" s="72">
        <v>1731</v>
      </c>
      <c r="AM2854" s="72">
        <v>1732</v>
      </c>
      <c r="AN2854" s="72">
        <v>1100</v>
      </c>
      <c r="AS2854" s="72">
        <v>0</v>
      </c>
      <c r="AT2854" s="72">
        <v>1731</v>
      </c>
      <c r="AU2854" s="72">
        <v>1731</v>
      </c>
      <c r="AV2854" s="72">
        <v>1728</v>
      </c>
      <c r="AW2854" s="72">
        <v>1728</v>
      </c>
      <c r="AX2854" s="72">
        <v>1400</v>
      </c>
      <c r="AY2854" s="72">
        <v>1724</v>
      </c>
      <c r="AZ2854" s="72">
        <v>1724</v>
      </c>
      <c r="BA2854" s="72">
        <v>1709</v>
      </c>
      <c r="BB2854" s="72">
        <v>1709</v>
      </c>
      <c r="BC2854" s="72">
        <v>1700</v>
      </c>
    </row>
    <row r="2855" spans="1:55" s="72" customFormat="1" ht="15">
      <c r="A2855" s="15" t="s">
        <v>18</v>
      </c>
      <c r="B2855" s="30">
        <v>23</v>
      </c>
      <c r="C2855" s="30">
        <v>7821</v>
      </c>
      <c r="D2855" s="10" t="s">
        <v>957</v>
      </c>
      <c r="E2855" s="15" t="s">
        <v>20</v>
      </c>
      <c r="F2855" s="15" t="s">
        <v>1433</v>
      </c>
      <c r="G2855" s="50">
        <v>2120</v>
      </c>
      <c r="H2855" s="50">
        <v>139</v>
      </c>
      <c r="I2855" s="58">
        <v>7.0199999999999999E-2</v>
      </c>
      <c r="J2855" s="50">
        <v>171200</v>
      </c>
      <c r="K2855" s="50">
        <v>2187</v>
      </c>
      <c r="L2855" s="53">
        <v>2036</v>
      </c>
      <c r="M2855" s="63">
        <f t="shared" si="332"/>
        <v>0.44370860927152317</v>
      </c>
      <c r="N2855" s="42" t="str">
        <f>IFERROR(VLOOKUP(C2855, マスタ!$E$2:$G$33, 3, TRUE), "")</f>
        <v>その他製品</v>
      </c>
      <c r="O2855" s="15" t="str">
        <f>IF(F2855 = "", "", TEXT( WORKDAY(TEXT(LEFT(F2855, FIND("(", F2855) - 1), "yyyy/mm/dd"), 1, マスタ!$A$2:$A$106), "yyyymmdd"))</f>
        <v>20171107</v>
      </c>
      <c r="P2855" s="16">
        <v>43046</v>
      </c>
      <c r="Q2855" s="56">
        <v>2070</v>
      </c>
      <c r="R2855" s="56">
        <v>2119</v>
      </c>
      <c r="S2855" s="56">
        <v>2068</v>
      </c>
      <c r="T2855" s="15" t="str">
        <f t="shared" si="333"/>
        <v>有</v>
      </c>
      <c r="U2855" s="15" t="str">
        <f t="shared" si="334"/>
        <v>無</v>
      </c>
      <c r="V2855" s="67">
        <f t="shared" si="335"/>
        <v>-2.3584905660377409E-2</v>
      </c>
      <c r="W2855" s="17" t="s">
        <v>967</v>
      </c>
      <c r="X2855" s="46">
        <v>23</v>
      </c>
      <c r="Y2855" s="71">
        <f t="shared" si="336"/>
        <v>10.849056603773585</v>
      </c>
      <c r="Z2855" s="72">
        <v>2070</v>
      </c>
      <c r="AA2855" s="72">
        <v>2100</v>
      </c>
      <c r="AB2855" s="72">
        <v>2070</v>
      </c>
      <c r="AC2855" s="72">
        <v>2087</v>
      </c>
      <c r="AD2855" s="72">
        <v>9200</v>
      </c>
      <c r="AE2855" s="72">
        <v>2085</v>
      </c>
      <c r="AF2855" s="72">
        <v>2086</v>
      </c>
      <c r="AG2855" s="72">
        <v>2068</v>
      </c>
      <c r="AH2855" s="72">
        <v>2086</v>
      </c>
      <c r="AI2855" s="72">
        <v>5000</v>
      </c>
      <c r="AJ2855" s="72">
        <v>2084</v>
      </c>
      <c r="AK2855" s="72">
        <v>2099</v>
      </c>
      <c r="AL2855" s="72">
        <v>2084</v>
      </c>
      <c r="AM2855" s="72">
        <v>2099</v>
      </c>
      <c r="AN2855" s="72">
        <v>2000</v>
      </c>
      <c r="AO2855" s="72">
        <v>2100</v>
      </c>
      <c r="AP2855" s="72">
        <v>2110</v>
      </c>
      <c r="AQ2855" s="72">
        <v>2100</v>
      </c>
      <c r="AR2855" s="72">
        <v>2105</v>
      </c>
      <c r="AS2855" s="72">
        <v>1600</v>
      </c>
      <c r="AT2855" s="72">
        <v>2101</v>
      </c>
      <c r="AU2855" s="72">
        <v>2101</v>
      </c>
      <c r="AV2855" s="72">
        <v>2093</v>
      </c>
      <c r="AW2855" s="72">
        <v>2093</v>
      </c>
      <c r="AX2855" s="72">
        <v>300</v>
      </c>
      <c r="AY2855" s="72">
        <v>2099</v>
      </c>
      <c r="AZ2855" s="72">
        <v>2099</v>
      </c>
      <c r="BA2855" s="72">
        <v>2093</v>
      </c>
      <c r="BB2855" s="72">
        <v>2093</v>
      </c>
      <c r="BC2855" s="72">
        <v>400</v>
      </c>
    </row>
    <row r="2856" spans="1:55" s="72" customFormat="1" ht="15">
      <c r="A2856" s="15" t="s">
        <v>18</v>
      </c>
      <c r="B2856" s="30">
        <v>24</v>
      </c>
      <c r="C2856" s="30">
        <v>3191</v>
      </c>
      <c r="D2856" s="10" t="s">
        <v>1440</v>
      </c>
      <c r="E2856" s="15" t="s">
        <v>20</v>
      </c>
      <c r="F2856" s="15" t="s">
        <v>1433</v>
      </c>
      <c r="G2856" s="50">
        <v>3295</v>
      </c>
      <c r="H2856" s="50">
        <v>210</v>
      </c>
      <c r="I2856" s="58">
        <v>6.8099999999999994E-2</v>
      </c>
      <c r="J2856" s="50">
        <v>360100</v>
      </c>
      <c r="K2856" s="50">
        <v>3330</v>
      </c>
      <c r="L2856" s="53">
        <v>3245</v>
      </c>
      <c r="M2856" s="63">
        <f t="shared" si="332"/>
        <v>0.41176470588235292</v>
      </c>
      <c r="N2856" s="42" t="str">
        <f>IFERROR(VLOOKUP(C2856, マスタ!$E$2:$G$33, 3, TRUE), "")</f>
        <v>繊維製品</v>
      </c>
      <c r="O2856" s="15" t="str">
        <f>IF(F2856 = "", "", TEXT( WORKDAY(TEXT(LEFT(F2856, FIND("(", F2856) - 1), "yyyy/mm/dd"), 1, マスタ!$A$2:$A$106), "yyyymmdd"))</f>
        <v>20171107</v>
      </c>
      <c r="P2856" s="16">
        <v>43046</v>
      </c>
      <c r="Q2856" s="56">
        <v>3240</v>
      </c>
      <c r="R2856" s="56">
        <v>3255</v>
      </c>
      <c r="S2856" s="56">
        <v>3175</v>
      </c>
      <c r="T2856" s="15" t="str">
        <f t="shared" si="333"/>
        <v>無</v>
      </c>
      <c r="U2856" s="15" t="str">
        <f t="shared" si="334"/>
        <v>有</v>
      </c>
      <c r="V2856" s="67">
        <f t="shared" si="335"/>
        <v>-1.6691957511380862E-2</v>
      </c>
      <c r="W2856" s="17" t="s">
        <v>969</v>
      </c>
      <c r="X2856" s="46">
        <v>-25</v>
      </c>
      <c r="Y2856" s="71">
        <f t="shared" si="336"/>
        <v>-7.5872534142640369</v>
      </c>
      <c r="Z2856" s="72">
        <v>3240</v>
      </c>
      <c r="AA2856" s="72">
        <v>3245</v>
      </c>
      <c r="AB2856" s="72">
        <v>3230</v>
      </c>
      <c r="AC2856" s="72">
        <v>3245</v>
      </c>
      <c r="AD2856" s="72">
        <v>17800</v>
      </c>
      <c r="AE2856" s="72">
        <v>3245</v>
      </c>
      <c r="AF2856" s="72">
        <v>3255</v>
      </c>
      <c r="AG2856" s="72">
        <v>3240</v>
      </c>
      <c r="AH2856" s="72">
        <v>3255</v>
      </c>
      <c r="AI2856" s="72">
        <v>1600</v>
      </c>
      <c r="AJ2856" s="72">
        <v>3250</v>
      </c>
      <c r="AK2856" s="72">
        <v>3250</v>
      </c>
      <c r="AL2856" s="72">
        <v>3245</v>
      </c>
      <c r="AM2856" s="72">
        <v>3245</v>
      </c>
      <c r="AN2856" s="72">
        <v>3700</v>
      </c>
      <c r="AO2856" s="72">
        <v>3240</v>
      </c>
      <c r="AP2856" s="72">
        <v>3245</v>
      </c>
      <c r="AQ2856" s="72">
        <v>3225</v>
      </c>
      <c r="AR2856" s="72">
        <v>3225</v>
      </c>
      <c r="AS2856" s="72">
        <v>8800</v>
      </c>
      <c r="AT2856" s="72">
        <v>3225</v>
      </c>
      <c r="AU2856" s="72">
        <v>3225</v>
      </c>
      <c r="AV2856" s="72">
        <v>3210</v>
      </c>
      <c r="AW2856" s="72">
        <v>3215</v>
      </c>
      <c r="AX2856" s="72">
        <v>3800</v>
      </c>
      <c r="AY2856" s="72">
        <v>3215</v>
      </c>
      <c r="AZ2856" s="72">
        <v>3220</v>
      </c>
      <c r="BA2856" s="72">
        <v>3205</v>
      </c>
      <c r="BB2856" s="72">
        <v>3220</v>
      </c>
      <c r="BC2856" s="72">
        <v>3300</v>
      </c>
    </row>
    <row r="2857" spans="1:55" s="72" customFormat="1" ht="27">
      <c r="A2857" s="15" t="s">
        <v>18</v>
      </c>
      <c r="B2857" s="30">
        <v>25</v>
      </c>
      <c r="C2857" s="30">
        <v>6871</v>
      </c>
      <c r="D2857" s="10" t="s">
        <v>159</v>
      </c>
      <c r="E2857" s="15" t="s">
        <v>20</v>
      </c>
      <c r="F2857" s="15" t="s">
        <v>1433</v>
      </c>
      <c r="G2857" s="50">
        <v>1139</v>
      </c>
      <c r="H2857" s="50">
        <v>72</v>
      </c>
      <c r="I2857" s="58">
        <v>6.7500000000000004E-2</v>
      </c>
      <c r="J2857" s="50">
        <v>604300</v>
      </c>
      <c r="K2857" s="50">
        <v>1143</v>
      </c>
      <c r="L2857" s="53">
        <v>1073</v>
      </c>
      <c r="M2857" s="63">
        <f t="shared" si="332"/>
        <v>5.7142857142857141E-2</v>
      </c>
      <c r="N2857" s="42" t="str">
        <f>IFERROR(VLOOKUP(C2857, マスタ!$E$2:$G$33, 3, TRUE), "")</f>
        <v>電気</v>
      </c>
      <c r="O2857" s="15" t="str">
        <f>IF(F2857 = "", "", TEXT( WORKDAY(TEXT(LEFT(F2857, FIND("(", F2857) - 1), "yyyy/mm/dd"), 1, マスタ!$A$2:$A$106), "yyyymmdd"))</f>
        <v>20171107</v>
      </c>
      <c r="P2857" s="16">
        <v>43046</v>
      </c>
      <c r="Q2857" s="56">
        <v>1131</v>
      </c>
      <c r="R2857" s="56">
        <v>1179</v>
      </c>
      <c r="S2857" s="56">
        <v>1127</v>
      </c>
      <c r="T2857" s="15" t="str">
        <f t="shared" si="333"/>
        <v>有</v>
      </c>
      <c r="U2857" s="15" t="str">
        <f t="shared" si="334"/>
        <v>無</v>
      </c>
      <c r="V2857" s="67">
        <f t="shared" si="335"/>
        <v>-7.0237050043898686E-3</v>
      </c>
      <c r="W2857" s="17" t="s">
        <v>967</v>
      </c>
      <c r="X2857" s="46">
        <v>4</v>
      </c>
      <c r="Y2857" s="71">
        <f t="shared" si="336"/>
        <v>3.5118525021949076</v>
      </c>
      <c r="Z2857" s="72">
        <v>1131</v>
      </c>
      <c r="AA2857" s="72">
        <v>1142</v>
      </c>
      <c r="AB2857" s="72">
        <v>1131</v>
      </c>
      <c r="AC2857" s="72">
        <v>1133</v>
      </c>
      <c r="AD2857" s="72">
        <v>25700</v>
      </c>
      <c r="AE2857" s="72">
        <v>1135</v>
      </c>
      <c r="AF2857" s="72">
        <v>1141</v>
      </c>
      <c r="AG2857" s="72">
        <v>1134</v>
      </c>
      <c r="AH2857" s="72">
        <v>1136</v>
      </c>
      <c r="AI2857" s="72">
        <v>8400</v>
      </c>
      <c r="AJ2857" s="72">
        <v>1137</v>
      </c>
      <c r="AK2857" s="72">
        <v>1147</v>
      </c>
      <c r="AL2857" s="72">
        <v>1137</v>
      </c>
      <c r="AM2857" s="72">
        <v>1146</v>
      </c>
      <c r="AN2857" s="72">
        <v>16100</v>
      </c>
      <c r="AO2857" s="72">
        <v>1147</v>
      </c>
      <c r="AP2857" s="72">
        <v>1147</v>
      </c>
      <c r="AQ2857" s="72">
        <v>1138</v>
      </c>
      <c r="AR2857" s="72">
        <v>1141</v>
      </c>
      <c r="AS2857" s="72">
        <v>17400</v>
      </c>
      <c r="AT2857" s="72">
        <v>1138</v>
      </c>
      <c r="AU2857" s="72">
        <v>1139</v>
      </c>
      <c r="AV2857" s="72">
        <v>1133</v>
      </c>
      <c r="AW2857" s="72">
        <v>1135</v>
      </c>
      <c r="AX2857" s="72">
        <v>3400</v>
      </c>
      <c r="AY2857" s="72">
        <v>1135</v>
      </c>
      <c r="AZ2857" s="72">
        <v>1135</v>
      </c>
      <c r="BA2857" s="72">
        <v>1130</v>
      </c>
      <c r="BB2857" s="72">
        <v>1131</v>
      </c>
      <c r="BC2857" s="72">
        <v>5100</v>
      </c>
    </row>
    <row r="2858" spans="1:55" s="72" customFormat="1" ht="15">
      <c r="A2858" s="15" t="s">
        <v>18</v>
      </c>
      <c r="B2858" s="30">
        <v>26</v>
      </c>
      <c r="C2858" s="30">
        <v>2371</v>
      </c>
      <c r="D2858" s="10" t="s">
        <v>1250</v>
      </c>
      <c r="E2858" s="15" t="s">
        <v>20</v>
      </c>
      <c r="F2858" s="15" t="s">
        <v>1433</v>
      </c>
      <c r="G2858" s="50">
        <v>1685</v>
      </c>
      <c r="H2858" s="50">
        <v>106</v>
      </c>
      <c r="I2858" s="58">
        <v>6.7100000000000007E-2</v>
      </c>
      <c r="J2858" s="50">
        <v>4620300</v>
      </c>
      <c r="K2858" s="50">
        <v>1747</v>
      </c>
      <c r="L2858" s="53">
        <v>1643</v>
      </c>
      <c r="M2858" s="63">
        <f t="shared" si="332"/>
        <v>0.59615384615384615</v>
      </c>
      <c r="N2858" s="42" t="str">
        <f>IFERROR(VLOOKUP(C2858, マスタ!$E$2:$G$33, 3, TRUE), "")</f>
        <v>食品</v>
      </c>
      <c r="O2858" s="15" t="str">
        <f>IF(F2858 = "", "", TEXT( WORKDAY(TEXT(LEFT(F2858, FIND("(", F2858) - 1), "yyyy/mm/dd"), 1, マスタ!$A$2:$A$106), "yyyymmdd"))</f>
        <v>20171107</v>
      </c>
      <c r="P2858" s="16">
        <v>43046</v>
      </c>
      <c r="Q2858" s="56">
        <v>1668</v>
      </c>
      <c r="R2858" s="56">
        <v>1691</v>
      </c>
      <c r="S2858" s="56">
        <v>1656</v>
      </c>
      <c r="T2858" s="15" t="str">
        <f t="shared" si="333"/>
        <v>有</v>
      </c>
      <c r="U2858" s="15" t="str">
        <f t="shared" si="334"/>
        <v>無</v>
      </c>
      <c r="V2858" s="67">
        <f t="shared" si="335"/>
        <v>-1.0089020771513302E-2</v>
      </c>
      <c r="W2858" s="17" t="s">
        <v>967</v>
      </c>
      <c r="X2858" s="46">
        <v>11</v>
      </c>
      <c r="Y2858" s="71">
        <f t="shared" si="336"/>
        <v>6.5281899109792292</v>
      </c>
      <c r="Z2858" s="72">
        <v>1668</v>
      </c>
      <c r="AA2858" s="72">
        <v>1686</v>
      </c>
      <c r="AB2858" s="72">
        <v>1668</v>
      </c>
      <c r="AC2858" s="72">
        <v>1685</v>
      </c>
      <c r="AD2858" s="72">
        <v>191900</v>
      </c>
      <c r="AE2858" s="72">
        <v>1683</v>
      </c>
      <c r="AF2858" s="72">
        <v>1686</v>
      </c>
      <c r="AG2858" s="72">
        <v>1677</v>
      </c>
      <c r="AH2858" s="72">
        <v>1679</v>
      </c>
      <c r="AI2858" s="72">
        <v>34900</v>
      </c>
      <c r="AJ2858" s="72">
        <v>1680</v>
      </c>
      <c r="AK2858" s="72">
        <v>1682</v>
      </c>
      <c r="AL2858" s="72">
        <v>1672</v>
      </c>
      <c r="AM2858" s="72">
        <v>1672</v>
      </c>
      <c r="AN2858" s="72">
        <v>65000</v>
      </c>
      <c r="AO2858" s="72">
        <v>1672</v>
      </c>
      <c r="AP2858" s="72">
        <v>1675</v>
      </c>
      <c r="AQ2858" s="72">
        <v>1671</v>
      </c>
      <c r="AR2858" s="72">
        <v>1675</v>
      </c>
      <c r="AS2858" s="72">
        <v>36000</v>
      </c>
      <c r="AT2858" s="72">
        <v>1674</v>
      </c>
      <c r="AU2858" s="72">
        <v>1681</v>
      </c>
      <c r="AV2858" s="72">
        <v>1674</v>
      </c>
      <c r="AW2858" s="72">
        <v>1679</v>
      </c>
      <c r="AX2858" s="72">
        <v>54600</v>
      </c>
      <c r="AY2858" s="72">
        <v>1679</v>
      </c>
      <c r="AZ2858" s="72">
        <v>1679</v>
      </c>
      <c r="BA2858" s="72">
        <v>1676</v>
      </c>
      <c r="BB2858" s="72">
        <v>1678</v>
      </c>
      <c r="BC2858" s="72">
        <v>19100</v>
      </c>
    </row>
    <row r="2859" spans="1:55" s="72" customFormat="1" ht="15">
      <c r="A2859" s="15" t="s">
        <v>18</v>
      </c>
      <c r="B2859" s="30">
        <v>27</v>
      </c>
      <c r="C2859" s="30">
        <v>7994</v>
      </c>
      <c r="D2859" s="10" t="s">
        <v>332</v>
      </c>
      <c r="E2859" s="15" t="s">
        <v>20</v>
      </c>
      <c r="F2859" s="15" t="s">
        <v>1433</v>
      </c>
      <c r="G2859" s="50">
        <v>1497</v>
      </c>
      <c r="H2859" s="50">
        <v>93</v>
      </c>
      <c r="I2859" s="58">
        <v>6.6199999999999995E-2</v>
      </c>
      <c r="J2859" s="50">
        <v>1230100</v>
      </c>
      <c r="K2859" s="50">
        <v>1535</v>
      </c>
      <c r="L2859" s="53">
        <v>1445</v>
      </c>
      <c r="M2859" s="63">
        <f t="shared" si="332"/>
        <v>0.42222222222222222</v>
      </c>
      <c r="N2859" s="42" t="str">
        <f>IFERROR(VLOOKUP(C2859, マスタ!$E$2:$G$33, 3, TRUE), "")</f>
        <v>その他製品</v>
      </c>
      <c r="O2859" s="15" t="str">
        <f>IF(F2859 = "", "", TEXT( WORKDAY(TEXT(LEFT(F2859, FIND("(", F2859) - 1), "yyyy/mm/dd"), 1, マスタ!$A$2:$A$106), "yyyymmdd"))</f>
        <v>20171107</v>
      </c>
      <c r="P2859" s="16">
        <v>43046</v>
      </c>
      <c r="Q2859" s="56">
        <v>1501</v>
      </c>
      <c r="R2859" s="56">
        <v>1510</v>
      </c>
      <c r="S2859" s="56">
        <v>1452</v>
      </c>
      <c r="T2859" s="15" t="str">
        <f t="shared" si="333"/>
        <v>無</v>
      </c>
      <c r="U2859" s="15" t="str">
        <f t="shared" si="334"/>
        <v>有</v>
      </c>
      <c r="V2859" s="67">
        <f t="shared" si="335"/>
        <v>2.6720106880426808E-3</v>
      </c>
      <c r="W2859" s="17" t="s">
        <v>966</v>
      </c>
      <c r="X2859" s="46">
        <v>-14</v>
      </c>
      <c r="Y2859" s="71">
        <f t="shared" si="336"/>
        <v>-9.3520374081496325</v>
      </c>
      <c r="Z2859" s="72">
        <v>1501</v>
      </c>
      <c r="AA2859" s="72">
        <v>1510</v>
      </c>
      <c r="AB2859" s="72">
        <v>1477</v>
      </c>
      <c r="AC2859" s="72">
        <v>1477</v>
      </c>
      <c r="AD2859" s="72">
        <v>115600</v>
      </c>
      <c r="AE2859" s="72">
        <v>1477</v>
      </c>
      <c r="AF2859" s="72">
        <v>1477</v>
      </c>
      <c r="AG2859" s="72">
        <v>1457</v>
      </c>
      <c r="AH2859" s="72">
        <v>1466</v>
      </c>
      <c r="AI2859" s="72">
        <v>22700</v>
      </c>
      <c r="AJ2859" s="72">
        <v>1465</v>
      </c>
      <c r="AK2859" s="72">
        <v>1488</v>
      </c>
      <c r="AL2859" s="72">
        <v>1463</v>
      </c>
      <c r="AM2859" s="72">
        <v>1484</v>
      </c>
      <c r="AN2859" s="72">
        <v>26200</v>
      </c>
      <c r="AO2859" s="72">
        <v>1483</v>
      </c>
      <c r="AP2859" s="72">
        <v>1484</v>
      </c>
      <c r="AQ2859" s="72">
        <v>1469</v>
      </c>
      <c r="AR2859" s="72">
        <v>1469</v>
      </c>
      <c r="AS2859" s="72">
        <v>25800</v>
      </c>
      <c r="AT2859" s="72">
        <v>1469</v>
      </c>
      <c r="AU2859" s="72">
        <v>1484</v>
      </c>
      <c r="AV2859" s="72">
        <v>1465</v>
      </c>
      <c r="AW2859" s="72">
        <v>1475</v>
      </c>
      <c r="AX2859" s="72">
        <v>16900</v>
      </c>
      <c r="AY2859" s="72">
        <v>1474</v>
      </c>
      <c r="AZ2859" s="72">
        <v>1477</v>
      </c>
      <c r="BA2859" s="72">
        <v>1466</v>
      </c>
      <c r="BB2859" s="72">
        <v>1469</v>
      </c>
      <c r="BC2859" s="72">
        <v>17600</v>
      </c>
    </row>
    <row r="2860" spans="1:55" s="72" customFormat="1" ht="15">
      <c r="A2860" s="15" t="s">
        <v>18</v>
      </c>
      <c r="B2860" s="30">
        <v>28</v>
      </c>
      <c r="C2860" s="30">
        <v>2154</v>
      </c>
      <c r="D2860" s="10" t="s">
        <v>185</v>
      </c>
      <c r="E2860" s="15" t="s">
        <v>20</v>
      </c>
      <c r="F2860" s="15" t="s">
        <v>1433</v>
      </c>
      <c r="G2860" s="50">
        <v>3475</v>
      </c>
      <c r="H2860" s="50">
        <v>215</v>
      </c>
      <c r="I2860" s="58">
        <v>6.6000000000000003E-2</v>
      </c>
      <c r="J2860" s="50">
        <v>196400</v>
      </c>
      <c r="K2860" s="50">
        <v>3520</v>
      </c>
      <c r="L2860" s="53">
        <v>3305</v>
      </c>
      <c r="M2860" s="63">
        <f t="shared" si="332"/>
        <v>0.20930232558139536</v>
      </c>
      <c r="N2860" s="42" t="str">
        <f>IFERROR(VLOOKUP(C2860, マスタ!$E$2:$G$33, 3, TRUE), "")</f>
        <v>食品</v>
      </c>
      <c r="O2860" s="15" t="str">
        <f>IF(F2860 = "", "", TEXT( WORKDAY(TEXT(LEFT(F2860, FIND("(", F2860) - 1), "yyyy/mm/dd"), 1, マスタ!$A$2:$A$106), "yyyymmdd"))</f>
        <v>20171107</v>
      </c>
      <c r="P2860" s="16">
        <v>43046</v>
      </c>
      <c r="Q2860" s="56">
        <v>3500</v>
      </c>
      <c r="R2860" s="56">
        <v>3570</v>
      </c>
      <c r="S2860" s="56">
        <v>3485</v>
      </c>
      <c r="T2860" s="15" t="str">
        <f t="shared" si="333"/>
        <v>有</v>
      </c>
      <c r="U2860" s="15" t="str">
        <f t="shared" si="334"/>
        <v>無</v>
      </c>
      <c r="V2860" s="67">
        <f t="shared" si="335"/>
        <v>7.194244604316502E-3</v>
      </c>
      <c r="W2860" s="17" t="s">
        <v>968</v>
      </c>
      <c r="X2860" s="46">
        <v>69</v>
      </c>
      <c r="Y2860" s="71">
        <f t="shared" si="336"/>
        <v>19.856115107913666</v>
      </c>
      <c r="Z2860" s="72">
        <v>3500</v>
      </c>
      <c r="AA2860" s="72">
        <v>3530</v>
      </c>
      <c r="AB2860" s="72">
        <v>3495</v>
      </c>
      <c r="AC2860" s="72">
        <v>3530</v>
      </c>
      <c r="AD2860" s="72">
        <v>12600</v>
      </c>
      <c r="AE2860" s="72">
        <v>3540</v>
      </c>
      <c r="AF2860" s="72">
        <v>3570</v>
      </c>
      <c r="AG2860" s="72">
        <v>3540</v>
      </c>
      <c r="AH2860" s="72">
        <v>3550</v>
      </c>
      <c r="AI2860" s="72">
        <v>4600</v>
      </c>
      <c r="AJ2860" s="72">
        <v>3545</v>
      </c>
      <c r="AK2860" s="72">
        <v>3555</v>
      </c>
      <c r="AL2860" s="72">
        <v>3530</v>
      </c>
      <c r="AM2860" s="72">
        <v>3530</v>
      </c>
      <c r="AN2860" s="72">
        <v>2700</v>
      </c>
      <c r="AO2860" s="72">
        <v>3515</v>
      </c>
      <c r="AP2860" s="72">
        <v>3520</v>
      </c>
      <c r="AQ2860" s="72">
        <v>3495</v>
      </c>
      <c r="AR2860" s="72">
        <v>3515</v>
      </c>
      <c r="AS2860" s="72">
        <v>5800</v>
      </c>
      <c r="AT2860" s="72">
        <v>3505</v>
      </c>
      <c r="AU2860" s="72">
        <v>3510</v>
      </c>
      <c r="AV2860" s="72">
        <v>3505</v>
      </c>
      <c r="AW2860" s="72">
        <v>3505</v>
      </c>
      <c r="AX2860" s="72">
        <v>700</v>
      </c>
      <c r="AY2860" s="72">
        <v>3500</v>
      </c>
      <c r="AZ2860" s="72">
        <v>3510</v>
      </c>
      <c r="BA2860" s="72">
        <v>3500</v>
      </c>
      <c r="BB2860" s="72">
        <v>3500</v>
      </c>
      <c r="BC2860" s="72">
        <v>1700</v>
      </c>
    </row>
    <row r="2861" spans="1:55" s="72" customFormat="1" ht="15">
      <c r="A2861" s="15" t="s">
        <v>1470</v>
      </c>
      <c r="B2861" s="30">
        <v>29</v>
      </c>
      <c r="C2861" s="30">
        <v>5451</v>
      </c>
      <c r="D2861" s="10" t="s">
        <v>638</v>
      </c>
      <c r="E2861" s="15" t="s">
        <v>20</v>
      </c>
      <c r="F2861" s="15" t="s">
        <v>1433</v>
      </c>
      <c r="G2861" s="50">
        <v>3415</v>
      </c>
      <c r="H2861" s="50">
        <v>210</v>
      </c>
      <c r="I2861" s="58">
        <v>6.5500000000000003E-2</v>
      </c>
      <c r="J2861" s="50">
        <v>101100</v>
      </c>
      <c r="K2861" s="50">
        <v>3415</v>
      </c>
      <c r="L2861" s="53">
        <v>3275</v>
      </c>
      <c r="M2861" s="63">
        <f t="shared" si="332"/>
        <v>0</v>
      </c>
      <c r="N2861" s="42" t="str">
        <f>IFERROR(VLOOKUP(C2861, マスタ!$E$2:$G$33, 3, TRUE), "")</f>
        <v>鉄鋼</v>
      </c>
      <c r="O2861" s="15" t="str">
        <f>IF(F2861 = "", "", TEXT( WORKDAY(TEXT(LEFT(F2861, FIND("(", F2861) - 1), "yyyy/mm/dd"), 1, マスタ!$A$2:$A$106), "yyyymmdd"))</f>
        <v>20171107</v>
      </c>
      <c r="P2861" s="16">
        <v>43046</v>
      </c>
      <c r="Q2861" s="56">
        <v>3370</v>
      </c>
      <c r="R2861" s="56">
        <v>3450</v>
      </c>
      <c r="S2861" s="56">
        <v>3355</v>
      </c>
      <c r="T2861" s="15" t="str">
        <f t="shared" si="333"/>
        <v>有</v>
      </c>
      <c r="U2861" s="15" t="str">
        <f t="shared" si="334"/>
        <v>無</v>
      </c>
      <c r="V2861" s="67">
        <f t="shared" si="335"/>
        <v>-1.3177159590043952E-2</v>
      </c>
      <c r="W2861" s="17" t="s">
        <v>967</v>
      </c>
      <c r="X2861" s="46">
        <v>25</v>
      </c>
      <c r="Y2861" s="71">
        <f t="shared" si="336"/>
        <v>7.3206442166910692</v>
      </c>
      <c r="Z2861" s="72">
        <v>3370</v>
      </c>
      <c r="AA2861" s="72">
        <v>3405</v>
      </c>
      <c r="AB2861" s="72">
        <v>3355</v>
      </c>
      <c r="AC2861" s="72">
        <v>3395</v>
      </c>
      <c r="AD2861" s="72">
        <v>6700</v>
      </c>
      <c r="AE2861" s="72">
        <v>3395</v>
      </c>
      <c r="AF2861" s="72">
        <v>3405</v>
      </c>
      <c r="AG2861" s="72">
        <v>3395</v>
      </c>
      <c r="AH2861" s="72">
        <v>3400</v>
      </c>
      <c r="AI2861" s="72">
        <v>1600</v>
      </c>
      <c r="AJ2861" s="72">
        <v>3410</v>
      </c>
      <c r="AK2861" s="72">
        <v>3425</v>
      </c>
      <c r="AL2861" s="72">
        <v>3410</v>
      </c>
      <c r="AM2861" s="72">
        <v>3420</v>
      </c>
      <c r="AN2861" s="72">
        <v>2900</v>
      </c>
      <c r="AO2861" s="72">
        <v>3420</v>
      </c>
      <c r="AP2861" s="72">
        <v>3420</v>
      </c>
      <c r="AQ2861" s="72">
        <v>3410</v>
      </c>
      <c r="AR2861" s="72">
        <v>3410</v>
      </c>
      <c r="AS2861" s="72">
        <v>800</v>
      </c>
      <c r="AT2861" s="72">
        <v>3410</v>
      </c>
      <c r="AU2861" s="72">
        <v>3410</v>
      </c>
      <c r="AV2861" s="72">
        <v>3395</v>
      </c>
      <c r="AW2861" s="72">
        <v>3395</v>
      </c>
      <c r="AX2861" s="72">
        <v>1800</v>
      </c>
      <c r="AY2861" s="72">
        <v>3395</v>
      </c>
      <c r="AZ2861" s="72">
        <v>3400</v>
      </c>
      <c r="BA2861" s="72">
        <v>3395</v>
      </c>
      <c r="BB2861" s="72">
        <v>3400</v>
      </c>
      <c r="BC2861" s="72">
        <v>900</v>
      </c>
    </row>
    <row r="2862" spans="1:55" s="72" customFormat="1" ht="15">
      <c r="A2862" s="15" t="s">
        <v>18</v>
      </c>
      <c r="B2862" s="30">
        <v>30</v>
      </c>
      <c r="C2862" s="30">
        <v>8043</v>
      </c>
      <c r="D2862" s="10" t="s">
        <v>1261</v>
      </c>
      <c r="E2862" s="15" t="s">
        <v>20</v>
      </c>
      <c r="F2862" s="15" t="s">
        <v>1433</v>
      </c>
      <c r="G2862" s="50">
        <v>5870</v>
      </c>
      <c r="H2862" s="50">
        <v>360</v>
      </c>
      <c r="I2862" s="58">
        <v>6.5299999999999997E-2</v>
      </c>
      <c r="J2862" s="50">
        <v>113700</v>
      </c>
      <c r="K2862" s="50">
        <v>6050</v>
      </c>
      <c r="L2862" s="53">
        <v>5750</v>
      </c>
      <c r="M2862" s="63">
        <f t="shared" si="332"/>
        <v>0.6</v>
      </c>
      <c r="N2862" s="42" t="str">
        <f>IFERROR(VLOOKUP(C2862, マスタ!$E$2:$G$33, 3, TRUE), "")</f>
        <v>商業</v>
      </c>
      <c r="O2862" s="15" t="str">
        <f>IF(F2862 = "", "", TEXT( WORKDAY(TEXT(LEFT(F2862, FIND("(", F2862) - 1), "yyyy/mm/dd"), 1, マスタ!$A$2:$A$106), "yyyymmdd"))</f>
        <v>20171107</v>
      </c>
      <c r="P2862" s="16">
        <v>43046</v>
      </c>
      <c r="Q2862" s="56">
        <v>5770</v>
      </c>
      <c r="R2862" s="56">
        <v>5770</v>
      </c>
      <c r="S2862" s="56">
        <v>5580</v>
      </c>
      <c r="T2862" s="15" t="str">
        <f t="shared" si="333"/>
        <v>無</v>
      </c>
      <c r="U2862" s="15" t="str">
        <f t="shared" si="334"/>
        <v>有</v>
      </c>
      <c r="V2862" s="67">
        <f t="shared" si="335"/>
        <v>-1.7035775127768327E-2</v>
      </c>
      <c r="W2862" s="17" t="s">
        <v>966</v>
      </c>
      <c r="X2862" s="46">
        <v>-58</v>
      </c>
      <c r="Y2862" s="71">
        <f t="shared" si="336"/>
        <v>-9.8807495741056215</v>
      </c>
      <c r="Z2862" s="72">
        <v>5770</v>
      </c>
      <c r="AA2862" s="72">
        <v>5770</v>
      </c>
      <c r="AB2862" s="72">
        <v>5680</v>
      </c>
      <c r="AC2862" s="72">
        <v>5690</v>
      </c>
      <c r="AD2862" s="72">
        <v>6100</v>
      </c>
      <c r="AE2862" s="72">
        <v>5680</v>
      </c>
      <c r="AF2862" s="72">
        <v>5680</v>
      </c>
      <c r="AG2862" s="72">
        <v>5640</v>
      </c>
      <c r="AH2862" s="72">
        <v>5640</v>
      </c>
      <c r="AI2862" s="72">
        <v>1900</v>
      </c>
      <c r="AJ2862" s="72">
        <v>5640</v>
      </c>
      <c r="AK2862" s="72">
        <v>5650</v>
      </c>
      <c r="AL2862" s="72">
        <v>5640</v>
      </c>
      <c r="AM2862" s="72">
        <v>5640</v>
      </c>
      <c r="AN2862" s="72">
        <v>1400</v>
      </c>
      <c r="AO2862" s="72">
        <v>5630</v>
      </c>
      <c r="AP2862" s="72">
        <v>5630</v>
      </c>
      <c r="AQ2862" s="72">
        <v>5580</v>
      </c>
      <c r="AR2862" s="72">
        <v>5610</v>
      </c>
      <c r="AS2862" s="72">
        <v>4500</v>
      </c>
      <c r="AT2862" s="72">
        <v>5590</v>
      </c>
      <c r="AU2862" s="72">
        <v>5600</v>
      </c>
      <c r="AV2862" s="72">
        <v>5590</v>
      </c>
      <c r="AW2862" s="72">
        <v>5590</v>
      </c>
      <c r="AX2862" s="72">
        <v>1400</v>
      </c>
      <c r="AY2862" s="72">
        <v>5610</v>
      </c>
      <c r="AZ2862" s="72">
        <v>5640</v>
      </c>
      <c r="BA2862" s="72">
        <v>5610</v>
      </c>
      <c r="BB2862" s="72">
        <v>5640</v>
      </c>
      <c r="BC2862" s="72">
        <v>1100</v>
      </c>
    </row>
    <row r="2863" spans="1:55" s="72" customFormat="1" ht="15">
      <c r="A2863" s="15" t="s">
        <v>18</v>
      </c>
      <c r="B2863" s="30">
        <v>31</v>
      </c>
      <c r="C2863" s="30">
        <v>6269</v>
      </c>
      <c r="D2863" s="10" t="s">
        <v>345</v>
      </c>
      <c r="E2863" s="15" t="s">
        <v>20</v>
      </c>
      <c r="F2863" s="15" t="s">
        <v>1433</v>
      </c>
      <c r="G2863" s="50">
        <v>2842</v>
      </c>
      <c r="H2863" s="50">
        <v>173</v>
      </c>
      <c r="I2863" s="58">
        <v>6.4799999999999996E-2</v>
      </c>
      <c r="J2863" s="50">
        <v>846700</v>
      </c>
      <c r="K2863" s="50">
        <v>2844</v>
      </c>
      <c r="L2863" s="53">
        <v>2741</v>
      </c>
      <c r="M2863" s="63">
        <f t="shared" si="332"/>
        <v>1.9417475728155338E-2</v>
      </c>
      <c r="N2863" s="42" t="str">
        <f>IFERROR(VLOOKUP(C2863, マスタ!$E$2:$G$33, 3, TRUE), "")</f>
        <v>機械</v>
      </c>
      <c r="O2863" s="15" t="str">
        <f>IF(F2863 = "", "", TEXT( WORKDAY(TEXT(LEFT(F2863, FIND("(", F2863) - 1), "yyyy/mm/dd"), 1, マスタ!$A$2:$A$106), "yyyymmdd"))</f>
        <v>20171107</v>
      </c>
      <c r="P2863" s="16">
        <v>43046</v>
      </c>
      <c r="Q2863" s="56">
        <v>2827</v>
      </c>
      <c r="R2863" s="56">
        <v>2869</v>
      </c>
      <c r="S2863" s="56">
        <v>2773</v>
      </c>
      <c r="T2863" s="15" t="str">
        <f t="shared" si="333"/>
        <v>有</v>
      </c>
      <c r="U2863" s="15" t="str">
        <f t="shared" si="334"/>
        <v>有</v>
      </c>
      <c r="V2863" s="67">
        <f t="shared" si="335"/>
        <v>-5.2779732582688421E-3</v>
      </c>
      <c r="W2863" s="17" t="s">
        <v>966</v>
      </c>
      <c r="X2863" s="46">
        <v>-28</v>
      </c>
      <c r="Y2863" s="71">
        <f t="shared" si="336"/>
        <v>-9.8522167487684733</v>
      </c>
      <c r="Z2863" s="72">
        <v>2827</v>
      </c>
      <c r="AA2863" s="72">
        <v>2830</v>
      </c>
      <c r="AB2863" s="72">
        <v>2773</v>
      </c>
      <c r="AC2863" s="72">
        <v>2776</v>
      </c>
      <c r="AD2863" s="72">
        <v>49600</v>
      </c>
      <c r="AE2863" s="72">
        <v>2777</v>
      </c>
      <c r="AF2863" s="72">
        <v>2793</v>
      </c>
      <c r="AG2863" s="72">
        <v>2773</v>
      </c>
      <c r="AH2863" s="72">
        <v>2779</v>
      </c>
      <c r="AI2863" s="72">
        <v>23200</v>
      </c>
      <c r="AJ2863" s="72">
        <v>2780</v>
      </c>
      <c r="AK2863" s="72">
        <v>2800</v>
      </c>
      <c r="AL2863" s="72">
        <v>2780</v>
      </c>
      <c r="AM2863" s="72">
        <v>2800</v>
      </c>
      <c r="AN2863" s="72">
        <v>17800</v>
      </c>
      <c r="AO2863" s="72">
        <v>2798</v>
      </c>
      <c r="AP2863" s="72">
        <v>2798</v>
      </c>
      <c r="AQ2863" s="72">
        <v>2787</v>
      </c>
      <c r="AR2863" s="72">
        <v>2797</v>
      </c>
      <c r="AS2863" s="72">
        <v>11900</v>
      </c>
      <c r="AT2863" s="72">
        <v>2796</v>
      </c>
      <c r="AU2863" s="72">
        <v>2798</v>
      </c>
      <c r="AV2863" s="72">
        <v>2792</v>
      </c>
      <c r="AW2863" s="72">
        <v>2798</v>
      </c>
      <c r="AX2863" s="72">
        <v>4700</v>
      </c>
      <c r="AY2863" s="72">
        <v>2796</v>
      </c>
      <c r="AZ2863" s="72">
        <v>2801</v>
      </c>
      <c r="BA2863" s="72">
        <v>2792</v>
      </c>
      <c r="BB2863" s="72">
        <v>2798</v>
      </c>
      <c r="BC2863" s="72">
        <v>11100</v>
      </c>
    </row>
    <row r="2864" spans="1:55" s="72" customFormat="1" ht="15">
      <c r="A2864" s="15" t="s">
        <v>18</v>
      </c>
      <c r="B2864" s="30">
        <v>32</v>
      </c>
      <c r="C2864" s="30">
        <v>8059</v>
      </c>
      <c r="D2864" s="10" t="s">
        <v>1441</v>
      </c>
      <c r="E2864" s="15" t="s">
        <v>20</v>
      </c>
      <c r="F2864" s="15" t="s">
        <v>1433</v>
      </c>
      <c r="G2864" s="50">
        <v>3575</v>
      </c>
      <c r="H2864" s="50">
        <v>215</v>
      </c>
      <c r="I2864" s="58">
        <v>6.4000000000000001E-2</v>
      </c>
      <c r="J2864" s="50">
        <v>77900</v>
      </c>
      <c r="K2864" s="50">
        <v>3630</v>
      </c>
      <c r="L2864" s="53">
        <v>3385</v>
      </c>
      <c r="M2864" s="63">
        <f t="shared" si="332"/>
        <v>0.22448979591836735</v>
      </c>
      <c r="N2864" s="42" t="str">
        <f>IFERROR(VLOOKUP(C2864, マスタ!$E$2:$G$33, 3, TRUE), "")</f>
        <v>商業</v>
      </c>
      <c r="O2864" s="15" t="str">
        <f>IF(F2864 = "", "", TEXT( WORKDAY(TEXT(LEFT(F2864, FIND("(", F2864) - 1), "yyyy/mm/dd"), 1, マスタ!$A$2:$A$106), "yyyymmdd"))</f>
        <v>20171107</v>
      </c>
      <c r="P2864" s="16">
        <v>43046</v>
      </c>
      <c r="Q2864" s="56">
        <v>3615</v>
      </c>
      <c r="R2864" s="56">
        <v>3710</v>
      </c>
      <c r="S2864" s="56">
        <v>3600</v>
      </c>
      <c r="T2864" s="15" t="str">
        <f t="shared" si="333"/>
        <v>有</v>
      </c>
      <c r="U2864" s="15" t="str">
        <f t="shared" si="334"/>
        <v>無</v>
      </c>
      <c r="V2864" s="67">
        <f t="shared" si="335"/>
        <v>1.118881118881121E-2</v>
      </c>
      <c r="W2864" s="17" t="s">
        <v>967</v>
      </c>
      <c r="X2864" s="46">
        <v>30</v>
      </c>
      <c r="Y2864" s="71">
        <f t="shared" si="336"/>
        <v>8.3916083916083917</v>
      </c>
      <c r="Z2864" s="72">
        <v>3615</v>
      </c>
      <c r="AA2864" s="72">
        <v>3620</v>
      </c>
      <c r="AB2864" s="72">
        <v>3600</v>
      </c>
      <c r="AC2864" s="72">
        <v>3620</v>
      </c>
      <c r="AD2864" s="72">
        <v>5500</v>
      </c>
      <c r="AE2864" s="72">
        <v>3620</v>
      </c>
      <c r="AF2864" s="72">
        <v>3635</v>
      </c>
      <c r="AG2864" s="72">
        <v>3620</v>
      </c>
      <c r="AH2864" s="72">
        <v>3635</v>
      </c>
      <c r="AI2864" s="72">
        <v>700</v>
      </c>
      <c r="AJ2864" s="72">
        <v>3640</v>
      </c>
      <c r="AK2864" s="72">
        <v>3655</v>
      </c>
      <c r="AL2864" s="72">
        <v>3640</v>
      </c>
      <c r="AM2864" s="72">
        <v>3655</v>
      </c>
      <c r="AN2864" s="72">
        <v>3300</v>
      </c>
      <c r="AO2864" s="72">
        <v>3650</v>
      </c>
      <c r="AP2864" s="72">
        <v>3675</v>
      </c>
      <c r="AQ2864" s="72">
        <v>3630</v>
      </c>
      <c r="AR2864" s="72">
        <v>3635</v>
      </c>
      <c r="AS2864" s="72">
        <v>5900</v>
      </c>
      <c r="AT2864" s="72">
        <v>3650</v>
      </c>
      <c r="AU2864" s="72">
        <v>3660</v>
      </c>
      <c r="AV2864" s="72">
        <v>3645</v>
      </c>
      <c r="AW2864" s="72">
        <v>3645</v>
      </c>
      <c r="AX2864" s="72">
        <v>700</v>
      </c>
      <c r="AY2864" s="72">
        <v>3650</v>
      </c>
      <c r="AZ2864" s="72">
        <v>3650</v>
      </c>
      <c r="BA2864" s="72">
        <v>3630</v>
      </c>
      <c r="BB2864" s="72">
        <v>3635</v>
      </c>
      <c r="BC2864" s="72">
        <v>3100</v>
      </c>
    </row>
    <row r="2865" spans="1:55" s="72" customFormat="1" ht="15">
      <c r="A2865" s="15" t="s">
        <v>18</v>
      </c>
      <c r="B2865" s="30">
        <v>33</v>
      </c>
      <c r="C2865" s="30">
        <v>3668</v>
      </c>
      <c r="D2865" s="10" t="s">
        <v>310</v>
      </c>
      <c r="E2865" s="15" t="s">
        <v>20</v>
      </c>
      <c r="F2865" s="15" t="s">
        <v>1433</v>
      </c>
      <c r="G2865" s="50">
        <v>1317</v>
      </c>
      <c r="H2865" s="50">
        <v>78</v>
      </c>
      <c r="I2865" s="58">
        <v>6.3E-2</v>
      </c>
      <c r="J2865" s="50">
        <v>2201700</v>
      </c>
      <c r="K2865" s="50">
        <v>1325</v>
      </c>
      <c r="L2865" s="53">
        <v>1268</v>
      </c>
      <c r="M2865" s="63">
        <f t="shared" si="332"/>
        <v>0.14035087719298245</v>
      </c>
      <c r="N2865" s="42" t="str">
        <f>IFERROR(VLOOKUP(C2865, マスタ!$E$2:$G$33, 3, TRUE), "")</f>
        <v>36</v>
      </c>
      <c r="O2865" s="15" t="str">
        <f>IF(F2865 = "", "", TEXT( WORKDAY(TEXT(LEFT(F2865, FIND("(", F2865) - 1), "yyyy/mm/dd"), 1, マスタ!$A$2:$A$106), "yyyymmdd"))</f>
        <v>20171107</v>
      </c>
      <c r="P2865" s="16">
        <v>43046</v>
      </c>
      <c r="Q2865" s="56">
        <v>1317</v>
      </c>
      <c r="R2865" s="56">
        <v>1328</v>
      </c>
      <c r="S2865" s="56">
        <v>1294</v>
      </c>
      <c r="T2865" s="15" t="str">
        <f t="shared" si="333"/>
        <v>無</v>
      </c>
      <c r="U2865" s="15" t="str">
        <f t="shared" si="334"/>
        <v>有</v>
      </c>
      <c r="V2865" s="67">
        <f t="shared" si="335"/>
        <v>0</v>
      </c>
      <c r="W2865" s="17" t="s">
        <v>966</v>
      </c>
      <c r="X2865" s="46">
        <v>-13</v>
      </c>
      <c r="Y2865" s="71">
        <f t="shared" si="336"/>
        <v>-9.8709187547456327</v>
      </c>
      <c r="Z2865" s="72">
        <v>1317</v>
      </c>
      <c r="AA2865" s="72">
        <v>1317</v>
      </c>
      <c r="AB2865" s="72">
        <v>1294</v>
      </c>
      <c r="AC2865" s="72">
        <v>1306</v>
      </c>
      <c r="AD2865" s="72">
        <v>123600</v>
      </c>
      <c r="AE2865" s="72">
        <v>1308</v>
      </c>
      <c r="AF2865" s="72">
        <v>1313</v>
      </c>
      <c r="AG2865" s="72">
        <v>1302</v>
      </c>
      <c r="AH2865" s="72">
        <v>1303</v>
      </c>
      <c r="AI2865" s="72">
        <v>48000</v>
      </c>
      <c r="AJ2865" s="72">
        <v>1303</v>
      </c>
      <c r="AK2865" s="72">
        <v>1310</v>
      </c>
      <c r="AL2865" s="72">
        <v>1301</v>
      </c>
      <c r="AM2865" s="72">
        <v>1307</v>
      </c>
      <c r="AN2865" s="72">
        <v>51700</v>
      </c>
      <c r="AO2865" s="72">
        <v>1306</v>
      </c>
      <c r="AP2865" s="72">
        <v>1314</v>
      </c>
      <c r="AQ2865" s="72">
        <v>1305</v>
      </c>
      <c r="AR2865" s="72">
        <v>1314</v>
      </c>
      <c r="AS2865" s="72">
        <v>29700</v>
      </c>
      <c r="AT2865" s="72">
        <v>1314</v>
      </c>
      <c r="AU2865" s="72">
        <v>1328</v>
      </c>
      <c r="AV2865" s="72">
        <v>1313</v>
      </c>
      <c r="AW2865" s="72">
        <v>1319</v>
      </c>
      <c r="AX2865" s="72">
        <v>105400</v>
      </c>
      <c r="AY2865" s="72">
        <v>1318</v>
      </c>
      <c r="AZ2865" s="72">
        <v>1319</v>
      </c>
      <c r="BA2865" s="72">
        <v>1308</v>
      </c>
      <c r="BB2865" s="72">
        <v>1311</v>
      </c>
      <c r="BC2865" s="72">
        <v>34900</v>
      </c>
    </row>
    <row r="2866" spans="1:55" s="72" customFormat="1" ht="27">
      <c r="A2866" s="15" t="s">
        <v>18</v>
      </c>
      <c r="B2866" s="30">
        <v>34</v>
      </c>
      <c r="C2866" s="30">
        <v>3053</v>
      </c>
      <c r="D2866" s="10" t="s">
        <v>1073</v>
      </c>
      <c r="E2866" s="15" t="s">
        <v>20</v>
      </c>
      <c r="F2866" s="15" t="s">
        <v>1433</v>
      </c>
      <c r="G2866" s="50">
        <v>7060</v>
      </c>
      <c r="H2866" s="50">
        <v>400</v>
      </c>
      <c r="I2866" s="58">
        <v>6.0100000000000001E-2</v>
      </c>
      <c r="J2866" s="50">
        <v>932400</v>
      </c>
      <c r="K2866" s="50">
        <v>7150</v>
      </c>
      <c r="L2866" s="53">
        <v>6600</v>
      </c>
      <c r="M2866" s="63">
        <f t="shared" si="332"/>
        <v>0.16363636363636364</v>
      </c>
      <c r="N2866" s="42" t="str">
        <f>IFERROR(VLOOKUP(C2866, マスタ!$E$2:$G$33, 3, TRUE), "")</f>
        <v>繊維製品</v>
      </c>
      <c r="O2866" s="15" t="str">
        <f>IF(F2866 = "", "", TEXT( WORKDAY(TEXT(LEFT(F2866, FIND("(", F2866) - 1), "yyyy/mm/dd"), 1, マスタ!$A$2:$A$106), "yyyymmdd"))</f>
        <v>20171107</v>
      </c>
      <c r="P2866" s="16">
        <v>43046</v>
      </c>
      <c r="Q2866" s="56">
        <v>7060</v>
      </c>
      <c r="R2866" s="56">
        <v>7220</v>
      </c>
      <c r="S2866" s="56">
        <v>6920</v>
      </c>
      <c r="T2866" s="15" t="str">
        <f t="shared" si="333"/>
        <v>有</v>
      </c>
      <c r="U2866" s="15" t="str">
        <f t="shared" si="334"/>
        <v>有</v>
      </c>
      <c r="V2866" s="67">
        <f t="shared" si="335"/>
        <v>0</v>
      </c>
      <c r="W2866" s="17" t="s">
        <v>966</v>
      </c>
      <c r="X2866" s="46">
        <v>-70</v>
      </c>
      <c r="Y2866" s="71">
        <f t="shared" si="336"/>
        <v>-9.9150141643059495</v>
      </c>
      <c r="Z2866" s="72">
        <v>7060</v>
      </c>
      <c r="AA2866" s="72">
        <v>7110</v>
      </c>
      <c r="AB2866" s="72">
        <v>6980</v>
      </c>
      <c r="AC2866" s="72">
        <v>7030</v>
      </c>
      <c r="AD2866" s="72">
        <v>83300</v>
      </c>
      <c r="AE2866" s="72">
        <v>7030</v>
      </c>
      <c r="AF2866" s="72">
        <v>7030</v>
      </c>
      <c r="AG2866" s="72">
        <v>6920</v>
      </c>
      <c r="AH2866" s="72">
        <v>6970</v>
      </c>
      <c r="AI2866" s="72">
        <v>34700</v>
      </c>
      <c r="AJ2866" s="72">
        <v>6980</v>
      </c>
      <c r="AK2866" s="72">
        <v>7050</v>
      </c>
      <c r="AL2866" s="72">
        <v>6950</v>
      </c>
      <c r="AM2866" s="72">
        <v>7040</v>
      </c>
      <c r="AN2866" s="72">
        <v>20900</v>
      </c>
      <c r="AO2866" s="72">
        <v>7040</v>
      </c>
      <c r="AP2866" s="72">
        <v>7130</v>
      </c>
      <c r="AQ2866" s="72">
        <v>7030</v>
      </c>
      <c r="AR2866" s="72">
        <v>7110</v>
      </c>
      <c r="AS2866" s="72">
        <v>33100</v>
      </c>
      <c r="AT2866" s="72">
        <v>7120</v>
      </c>
      <c r="AU2866" s="72">
        <v>7140</v>
      </c>
      <c r="AV2866" s="72">
        <v>7080</v>
      </c>
      <c r="AW2866" s="72">
        <v>7080</v>
      </c>
      <c r="AX2866" s="72">
        <v>26200</v>
      </c>
      <c r="AY2866" s="72">
        <v>7080</v>
      </c>
      <c r="AZ2866" s="72">
        <v>7220</v>
      </c>
      <c r="BA2866" s="72">
        <v>7060</v>
      </c>
      <c r="BB2866" s="72">
        <v>7210</v>
      </c>
      <c r="BC2866" s="72">
        <v>51500</v>
      </c>
    </row>
    <row r="2867" spans="1:55" s="72" customFormat="1" ht="15">
      <c r="A2867" s="15" t="s">
        <v>18</v>
      </c>
      <c r="B2867" s="30">
        <v>36</v>
      </c>
      <c r="C2867" s="30">
        <v>1956</v>
      </c>
      <c r="D2867" s="10" t="s">
        <v>1443</v>
      </c>
      <c r="E2867" s="15" t="s">
        <v>20</v>
      </c>
      <c r="F2867" s="15" t="s">
        <v>1433</v>
      </c>
      <c r="G2867" s="50">
        <v>4095</v>
      </c>
      <c r="H2867" s="50">
        <v>225</v>
      </c>
      <c r="I2867" s="58">
        <v>5.8099999999999999E-2</v>
      </c>
      <c r="J2867" s="50">
        <v>31600</v>
      </c>
      <c r="K2867" s="50">
        <v>4200</v>
      </c>
      <c r="L2867" s="53">
        <v>3790</v>
      </c>
      <c r="M2867" s="63">
        <f t="shared" si="332"/>
        <v>0.25609756097560976</v>
      </c>
      <c r="N2867" s="42" t="str">
        <f>IFERROR(VLOOKUP(C2867, マスタ!$E$2:$G$33, 3, TRUE), "")</f>
        <v>建設</v>
      </c>
      <c r="O2867" s="15" t="str">
        <f>IF(F2867 = "", "", TEXT( WORKDAY(TEXT(LEFT(F2867, FIND("(", F2867) - 1), "yyyy/mm/dd"), 1, マスタ!$A$2:$A$106), "yyyymmdd"))</f>
        <v>20171107</v>
      </c>
      <c r="P2867" s="16">
        <v>43046</v>
      </c>
      <c r="Q2867" s="56">
        <v>4095</v>
      </c>
      <c r="R2867" s="56">
        <v>4115</v>
      </c>
      <c r="S2867" s="56">
        <v>4020</v>
      </c>
      <c r="T2867" s="15" t="str">
        <f t="shared" si="333"/>
        <v>無</v>
      </c>
      <c r="U2867" s="15" t="str">
        <f t="shared" si="334"/>
        <v>有</v>
      </c>
      <c r="V2867" s="67">
        <f t="shared" si="335"/>
        <v>0</v>
      </c>
      <c r="W2867" s="17" t="s">
        <v>966</v>
      </c>
      <c r="X2867" s="46">
        <v>-40</v>
      </c>
      <c r="Y2867" s="71">
        <f t="shared" si="336"/>
        <v>-9.7680097680097688</v>
      </c>
      <c r="Z2867" s="72">
        <v>4095</v>
      </c>
      <c r="AA2867" s="72">
        <v>4115</v>
      </c>
      <c r="AB2867" s="72">
        <v>4095</v>
      </c>
      <c r="AC2867" s="72">
        <v>4110</v>
      </c>
      <c r="AD2867" s="72">
        <v>4600</v>
      </c>
      <c r="AE2867" s="72">
        <v>4100</v>
      </c>
      <c r="AF2867" s="72">
        <v>4100</v>
      </c>
      <c r="AG2867" s="72">
        <v>4035</v>
      </c>
      <c r="AH2867" s="72">
        <v>4095</v>
      </c>
      <c r="AI2867" s="72">
        <v>1300</v>
      </c>
      <c r="AJ2867" s="72">
        <v>4085</v>
      </c>
      <c r="AK2867" s="72">
        <v>4085</v>
      </c>
      <c r="AL2867" s="72">
        <v>4085</v>
      </c>
      <c r="AM2867" s="72">
        <v>4085</v>
      </c>
      <c r="AN2867" s="72">
        <v>100</v>
      </c>
      <c r="AO2867" s="72">
        <v>4085</v>
      </c>
      <c r="AP2867" s="72">
        <v>4085</v>
      </c>
      <c r="AQ2867" s="72">
        <v>4085</v>
      </c>
      <c r="AR2867" s="72">
        <v>4085</v>
      </c>
      <c r="AS2867" s="72">
        <v>100</v>
      </c>
      <c r="AT2867" s="72">
        <v>4055</v>
      </c>
      <c r="AU2867" s="72">
        <v>4055</v>
      </c>
      <c r="AV2867" s="72">
        <v>4055</v>
      </c>
      <c r="AW2867" s="72">
        <v>4055</v>
      </c>
      <c r="AX2867" s="72">
        <v>200</v>
      </c>
      <c r="AY2867" s="72">
        <v>4075</v>
      </c>
      <c r="AZ2867" s="72">
        <v>4080</v>
      </c>
      <c r="BA2867" s="72">
        <v>4075</v>
      </c>
      <c r="BB2867" s="72">
        <v>4080</v>
      </c>
      <c r="BC2867" s="72">
        <v>1000</v>
      </c>
    </row>
    <row r="2868" spans="1:55" s="72" customFormat="1" ht="15">
      <c r="A2868" s="15" t="s">
        <v>18</v>
      </c>
      <c r="B2868" s="30">
        <v>38</v>
      </c>
      <c r="C2868" s="30">
        <v>7230</v>
      </c>
      <c r="D2868" s="10" t="s">
        <v>1444</v>
      </c>
      <c r="E2868" s="15" t="s">
        <v>20</v>
      </c>
      <c r="F2868" s="15" t="s">
        <v>1433</v>
      </c>
      <c r="G2868" s="50">
        <v>2268</v>
      </c>
      <c r="H2868" s="50">
        <v>124</v>
      </c>
      <c r="I2868" s="58">
        <v>5.7799999999999997E-2</v>
      </c>
      <c r="J2868" s="50">
        <v>782300</v>
      </c>
      <c r="K2868" s="50">
        <v>2276</v>
      </c>
      <c r="L2868" s="53">
        <v>2141</v>
      </c>
      <c r="M2868" s="63">
        <f t="shared" si="332"/>
        <v>5.9259259259259262E-2</v>
      </c>
      <c r="N2868" s="42" t="str">
        <f>IFERROR(VLOOKUP(C2868, マスタ!$E$2:$G$33, 3, TRUE), "")</f>
        <v>輸送用機械</v>
      </c>
      <c r="O2868" s="15" t="str">
        <f>IF(F2868 = "", "", TEXT( WORKDAY(TEXT(LEFT(F2868, FIND("(", F2868) - 1), "yyyy/mm/dd"), 1, マスタ!$A$2:$A$106), "yyyymmdd"))</f>
        <v>20171107</v>
      </c>
      <c r="P2868" s="16">
        <v>43046</v>
      </c>
      <c r="Q2868" s="56">
        <v>2265</v>
      </c>
      <c r="R2868" s="56">
        <v>2310</v>
      </c>
      <c r="S2868" s="56">
        <v>2258</v>
      </c>
      <c r="T2868" s="15" t="str">
        <f t="shared" si="333"/>
        <v>有</v>
      </c>
      <c r="U2868" s="15" t="str">
        <f t="shared" si="334"/>
        <v>無</v>
      </c>
      <c r="V2868" s="67">
        <f t="shared" si="335"/>
        <v>-1.322751322751281E-3</v>
      </c>
      <c r="W2868" s="17" t="s">
        <v>967</v>
      </c>
      <c r="X2868" s="46">
        <v>6</v>
      </c>
      <c r="Y2868" s="71">
        <f t="shared" si="336"/>
        <v>2.6455026455026456</v>
      </c>
      <c r="Z2868" s="72">
        <v>2265</v>
      </c>
      <c r="AA2868" s="72">
        <v>2274</v>
      </c>
      <c r="AB2868" s="72">
        <v>2258</v>
      </c>
      <c r="AC2868" s="72">
        <v>2273</v>
      </c>
      <c r="AD2868" s="72">
        <v>22700</v>
      </c>
      <c r="AE2868" s="72">
        <v>2272</v>
      </c>
      <c r="AF2868" s="72">
        <v>2275</v>
      </c>
      <c r="AG2868" s="72">
        <v>2265</v>
      </c>
      <c r="AH2868" s="72">
        <v>2273</v>
      </c>
      <c r="AI2868" s="72">
        <v>8600</v>
      </c>
      <c r="AJ2868" s="72">
        <v>2273</v>
      </c>
      <c r="AK2868" s="72">
        <v>2281</v>
      </c>
      <c r="AL2868" s="72">
        <v>2269</v>
      </c>
      <c r="AM2868" s="72">
        <v>2278</v>
      </c>
      <c r="AN2868" s="72">
        <v>12200</v>
      </c>
      <c r="AO2868" s="72">
        <v>2279</v>
      </c>
      <c r="AP2868" s="72">
        <v>2281</v>
      </c>
      <c r="AQ2868" s="72">
        <v>2275</v>
      </c>
      <c r="AR2868" s="72">
        <v>2275</v>
      </c>
      <c r="AS2868" s="72">
        <v>5300</v>
      </c>
      <c r="AT2868" s="72">
        <v>2274</v>
      </c>
      <c r="AU2868" s="72">
        <v>2274</v>
      </c>
      <c r="AV2868" s="72">
        <v>2268</v>
      </c>
      <c r="AW2868" s="72">
        <v>2271</v>
      </c>
      <c r="AX2868" s="72">
        <v>5700</v>
      </c>
      <c r="AY2868" s="72">
        <v>2269</v>
      </c>
      <c r="AZ2868" s="72">
        <v>2269</v>
      </c>
      <c r="BA2868" s="72">
        <v>2259</v>
      </c>
      <c r="BB2868" s="72">
        <v>2260</v>
      </c>
      <c r="BC2868" s="72">
        <v>11900</v>
      </c>
    </row>
    <row r="2869" spans="1:55" s="72" customFormat="1" ht="15">
      <c r="A2869" s="15" t="s">
        <v>18</v>
      </c>
      <c r="B2869" s="30">
        <v>41</v>
      </c>
      <c r="C2869" s="30">
        <v>2053</v>
      </c>
      <c r="D2869" s="10" t="s">
        <v>406</v>
      </c>
      <c r="E2869" s="15" t="s">
        <v>20</v>
      </c>
      <c r="F2869" s="15" t="s">
        <v>1433</v>
      </c>
      <c r="G2869" s="50">
        <v>2106</v>
      </c>
      <c r="H2869" s="50">
        <v>110</v>
      </c>
      <c r="I2869" s="58">
        <v>5.5100000000000003E-2</v>
      </c>
      <c r="J2869" s="50">
        <v>176100</v>
      </c>
      <c r="K2869" s="50">
        <v>2126</v>
      </c>
      <c r="L2869" s="53">
        <v>1990</v>
      </c>
      <c r="M2869" s="63">
        <f t="shared" si="332"/>
        <v>0.14705882352941177</v>
      </c>
      <c r="N2869" s="42" t="str">
        <f>IFERROR(VLOOKUP(C2869, マスタ!$E$2:$G$33, 3, TRUE), "")</f>
        <v>食品</v>
      </c>
      <c r="O2869" s="15" t="str">
        <f>IF(F2869 = "", "", TEXT( WORKDAY(TEXT(LEFT(F2869, FIND("(", F2869) - 1), "yyyy/mm/dd"), 1, マスタ!$A$2:$A$106), "yyyymmdd"))</f>
        <v>20171107</v>
      </c>
      <c r="P2869" s="16">
        <v>43046</v>
      </c>
      <c r="Q2869" s="56">
        <v>2150</v>
      </c>
      <c r="R2869" s="56">
        <v>2165</v>
      </c>
      <c r="S2869" s="56">
        <v>2092</v>
      </c>
      <c r="T2869" s="15" t="str">
        <f t="shared" si="333"/>
        <v>無</v>
      </c>
      <c r="U2869" s="15" t="str">
        <f t="shared" si="334"/>
        <v>有</v>
      </c>
      <c r="V2869" s="67">
        <f t="shared" si="335"/>
        <v>2.089268755935425E-2</v>
      </c>
      <c r="W2869" s="17" t="s">
        <v>966</v>
      </c>
      <c r="X2869" s="46">
        <v>-21</v>
      </c>
      <c r="Y2869" s="71">
        <f t="shared" si="336"/>
        <v>-9.9715099715099722</v>
      </c>
      <c r="Z2869" s="72">
        <v>2150</v>
      </c>
      <c r="AA2869" s="72">
        <v>2150</v>
      </c>
      <c r="AB2869" s="72">
        <v>2109</v>
      </c>
      <c r="AC2869" s="72">
        <v>2117</v>
      </c>
      <c r="AD2869" s="72">
        <v>14300</v>
      </c>
      <c r="AE2869" s="72">
        <v>2118</v>
      </c>
      <c r="AF2869" s="72">
        <v>2129</v>
      </c>
      <c r="AG2869" s="72">
        <v>2092</v>
      </c>
      <c r="AH2869" s="72">
        <v>2107</v>
      </c>
      <c r="AI2869" s="72">
        <v>2800</v>
      </c>
      <c r="AJ2869" s="72">
        <v>2111</v>
      </c>
      <c r="AK2869" s="72">
        <v>2123</v>
      </c>
      <c r="AL2869" s="72">
        <v>2111</v>
      </c>
      <c r="AM2869" s="72">
        <v>2121</v>
      </c>
      <c r="AN2869" s="72">
        <v>600</v>
      </c>
      <c r="AO2869" s="72">
        <v>2121</v>
      </c>
      <c r="AP2869" s="72">
        <v>2127</v>
      </c>
      <c r="AQ2869" s="72">
        <v>2120</v>
      </c>
      <c r="AR2869" s="72">
        <v>2125</v>
      </c>
      <c r="AS2869" s="72">
        <v>2800</v>
      </c>
      <c r="AT2869" s="72">
        <v>2124</v>
      </c>
      <c r="AU2869" s="72">
        <v>2132</v>
      </c>
      <c r="AV2869" s="72">
        <v>2124</v>
      </c>
      <c r="AW2869" s="72">
        <v>2130</v>
      </c>
      <c r="AX2869" s="72">
        <v>1500</v>
      </c>
      <c r="AY2869" s="72">
        <v>2133</v>
      </c>
      <c r="AZ2869" s="72">
        <v>2133</v>
      </c>
      <c r="BA2869" s="72">
        <v>2131</v>
      </c>
      <c r="BB2869" s="72">
        <v>2131</v>
      </c>
      <c r="BC2869" s="72">
        <v>400</v>
      </c>
    </row>
    <row r="2870" spans="1:55" s="72" customFormat="1" ht="15">
      <c r="A2870" s="15" t="s">
        <v>18</v>
      </c>
      <c r="B2870" s="30">
        <v>42</v>
      </c>
      <c r="C2870" s="30">
        <v>6745</v>
      </c>
      <c r="D2870" s="10" t="s">
        <v>49</v>
      </c>
      <c r="E2870" s="15" t="s">
        <v>20</v>
      </c>
      <c r="F2870" s="15" t="s">
        <v>1433</v>
      </c>
      <c r="G2870" s="50">
        <v>2782</v>
      </c>
      <c r="H2870" s="50">
        <v>145</v>
      </c>
      <c r="I2870" s="58">
        <v>5.5E-2</v>
      </c>
      <c r="J2870" s="50">
        <v>147400</v>
      </c>
      <c r="K2870" s="50">
        <v>2789</v>
      </c>
      <c r="L2870" s="53">
        <v>2606</v>
      </c>
      <c r="M2870" s="63">
        <f t="shared" si="332"/>
        <v>3.825136612021858E-2</v>
      </c>
      <c r="N2870" s="42" t="str">
        <f>IFERROR(VLOOKUP(C2870, マスタ!$E$2:$G$33, 3, TRUE), "")</f>
        <v>電気</v>
      </c>
      <c r="O2870" s="15" t="str">
        <f>IF(F2870 = "", "", TEXT( WORKDAY(TEXT(LEFT(F2870, FIND("(", F2870) - 1), "yyyy/mm/dd"), 1, マスタ!$A$2:$A$106), "yyyymmdd"))</f>
        <v>20171107</v>
      </c>
      <c r="P2870" s="16">
        <v>43046</v>
      </c>
      <c r="Q2870" s="56">
        <v>2783</v>
      </c>
      <c r="R2870" s="56">
        <v>2839</v>
      </c>
      <c r="S2870" s="56">
        <v>2720</v>
      </c>
      <c r="T2870" s="15" t="str">
        <f t="shared" si="333"/>
        <v>有</v>
      </c>
      <c r="U2870" s="15" t="str">
        <f t="shared" si="334"/>
        <v>有</v>
      </c>
      <c r="V2870" s="67">
        <f t="shared" si="335"/>
        <v>3.5945363048162093E-4</v>
      </c>
      <c r="W2870" s="17" t="s">
        <v>966</v>
      </c>
      <c r="X2870" s="46">
        <v>-27</v>
      </c>
      <c r="Y2870" s="71">
        <f t="shared" si="336"/>
        <v>-9.7052480230050318</v>
      </c>
      <c r="Z2870" s="72">
        <v>2783</v>
      </c>
      <c r="AA2870" s="72">
        <v>2818</v>
      </c>
      <c r="AB2870" s="72">
        <v>2750</v>
      </c>
      <c r="AC2870" s="72">
        <v>2811</v>
      </c>
      <c r="AD2870" s="72">
        <v>20200</v>
      </c>
      <c r="AE2870" s="72">
        <v>2811</v>
      </c>
      <c r="AF2870" s="72">
        <v>2829</v>
      </c>
      <c r="AG2870" s="72">
        <v>2811</v>
      </c>
      <c r="AH2870" s="72">
        <v>2816</v>
      </c>
      <c r="AI2870" s="72">
        <v>4900</v>
      </c>
      <c r="AJ2870" s="72">
        <v>2816</v>
      </c>
      <c r="AK2870" s="72">
        <v>2839</v>
      </c>
      <c r="AL2870" s="72">
        <v>2810</v>
      </c>
      <c r="AM2870" s="72">
        <v>2830</v>
      </c>
      <c r="AN2870" s="72">
        <v>7900</v>
      </c>
      <c r="AO2870" s="72">
        <v>2825</v>
      </c>
      <c r="AP2870" s="72">
        <v>2825</v>
      </c>
      <c r="AQ2870" s="72">
        <v>2750</v>
      </c>
      <c r="AR2870" s="72">
        <v>2764</v>
      </c>
      <c r="AS2870" s="72">
        <v>7600</v>
      </c>
      <c r="AT2870" s="72">
        <v>2768</v>
      </c>
      <c r="AU2870" s="72">
        <v>2780</v>
      </c>
      <c r="AV2870" s="72">
        <v>2762</v>
      </c>
      <c r="AW2870" s="72">
        <v>2768</v>
      </c>
      <c r="AX2870" s="72">
        <v>4600</v>
      </c>
      <c r="AY2870" s="72">
        <v>2770</v>
      </c>
      <c r="AZ2870" s="72">
        <v>2770</v>
      </c>
      <c r="BA2870" s="72">
        <v>2720</v>
      </c>
      <c r="BB2870" s="72">
        <v>2768</v>
      </c>
      <c r="BC2870" s="72">
        <v>11800</v>
      </c>
    </row>
    <row r="2871" spans="1:55" s="72" customFormat="1" ht="15">
      <c r="A2871" s="15" t="s">
        <v>18</v>
      </c>
      <c r="B2871" s="30">
        <v>43</v>
      </c>
      <c r="C2871" s="30">
        <v>3415</v>
      </c>
      <c r="D2871" s="10" t="s">
        <v>125</v>
      </c>
      <c r="E2871" s="15" t="s">
        <v>20</v>
      </c>
      <c r="F2871" s="15" t="s">
        <v>1433</v>
      </c>
      <c r="G2871" s="50">
        <v>4880</v>
      </c>
      <c r="H2871" s="50">
        <v>245</v>
      </c>
      <c r="I2871" s="58">
        <v>5.2900000000000003E-2</v>
      </c>
      <c r="J2871" s="50">
        <v>357100</v>
      </c>
      <c r="K2871" s="50">
        <v>4880</v>
      </c>
      <c r="L2871" s="53">
        <v>4635</v>
      </c>
      <c r="M2871" s="63">
        <f t="shared" si="332"/>
        <v>0</v>
      </c>
      <c r="N2871" s="42" t="str">
        <f>IFERROR(VLOOKUP(C2871, マスタ!$E$2:$G$33, 3, TRUE), "")</f>
        <v>繊維製品</v>
      </c>
      <c r="O2871" s="15" t="str">
        <f>IF(F2871 = "", "", TEXT( WORKDAY(TEXT(LEFT(F2871, FIND("(", F2871) - 1), "yyyy/mm/dd"), 1, マスタ!$A$2:$A$106), "yyyymmdd"))</f>
        <v>20171107</v>
      </c>
      <c r="P2871" s="16">
        <v>43046</v>
      </c>
      <c r="Q2871" s="56">
        <v>4895</v>
      </c>
      <c r="R2871" s="56">
        <v>4895</v>
      </c>
      <c r="S2871" s="56">
        <v>4625</v>
      </c>
      <c r="T2871" s="15" t="str">
        <f t="shared" si="333"/>
        <v>無</v>
      </c>
      <c r="U2871" s="15" t="str">
        <f t="shared" si="334"/>
        <v>有</v>
      </c>
      <c r="V2871" s="67">
        <f t="shared" si="335"/>
        <v>3.0737704918033515E-3</v>
      </c>
      <c r="W2871" s="17" t="s">
        <v>966</v>
      </c>
      <c r="X2871" s="46">
        <v>-48</v>
      </c>
      <c r="Y2871" s="71">
        <f t="shared" si="336"/>
        <v>-9.8360655737704921</v>
      </c>
      <c r="Z2871" s="72">
        <v>4895</v>
      </c>
      <c r="AA2871" s="72">
        <v>4895</v>
      </c>
      <c r="AB2871" s="72">
        <v>4800</v>
      </c>
      <c r="AC2871" s="72">
        <v>4810</v>
      </c>
      <c r="AD2871" s="72">
        <v>27400</v>
      </c>
      <c r="AE2871" s="72">
        <v>4805</v>
      </c>
      <c r="AF2871" s="72">
        <v>4865</v>
      </c>
      <c r="AG2871" s="72">
        <v>4805</v>
      </c>
      <c r="AH2871" s="72">
        <v>4825</v>
      </c>
      <c r="AI2871" s="72">
        <v>3500</v>
      </c>
      <c r="AJ2871" s="72">
        <v>4835</v>
      </c>
      <c r="AK2871" s="72">
        <v>4850</v>
      </c>
      <c r="AL2871" s="72">
        <v>4805</v>
      </c>
      <c r="AM2871" s="72">
        <v>4825</v>
      </c>
      <c r="AN2871" s="72">
        <v>5600</v>
      </c>
      <c r="AO2871" s="72">
        <v>4810</v>
      </c>
      <c r="AP2871" s="72">
        <v>4810</v>
      </c>
      <c r="AQ2871" s="72">
        <v>4770</v>
      </c>
      <c r="AR2871" s="72">
        <v>4775</v>
      </c>
      <c r="AS2871" s="72">
        <v>7100</v>
      </c>
      <c r="AT2871" s="72">
        <v>4775</v>
      </c>
      <c r="AU2871" s="72">
        <v>4810</v>
      </c>
      <c r="AV2871" s="72">
        <v>4775</v>
      </c>
      <c r="AW2871" s="72">
        <v>4790</v>
      </c>
      <c r="AX2871" s="72">
        <v>3800</v>
      </c>
      <c r="AY2871" s="72">
        <v>4795</v>
      </c>
      <c r="AZ2871" s="72">
        <v>4835</v>
      </c>
      <c r="BA2871" s="72">
        <v>4795</v>
      </c>
      <c r="BB2871" s="72">
        <v>4835</v>
      </c>
      <c r="BC2871" s="72">
        <v>2600</v>
      </c>
    </row>
    <row r="2872" spans="1:55" s="72" customFormat="1" ht="15">
      <c r="A2872" s="15" t="s">
        <v>18</v>
      </c>
      <c r="B2872" s="30">
        <v>44</v>
      </c>
      <c r="C2872" s="30">
        <v>9672</v>
      </c>
      <c r="D2872" s="10" t="s">
        <v>59</v>
      </c>
      <c r="E2872" s="15" t="s">
        <v>20</v>
      </c>
      <c r="F2872" s="15" t="s">
        <v>1433</v>
      </c>
      <c r="G2872" s="50">
        <v>4060</v>
      </c>
      <c r="H2872" s="50">
        <v>200</v>
      </c>
      <c r="I2872" s="58">
        <v>5.1799999999999999E-2</v>
      </c>
      <c r="J2872" s="50">
        <v>465100</v>
      </c>
      <c r="K2872" s="50">
        <v>4090</v>
      </c>
      <c r="L2872" s="53">
        <v>3955</v>
      </c>
      <c r="M2872" s="63">
        <f t="shared" si="332"/>
        <v>0.22222222222222221</v>
      </c>
      <c r="N2872" s="42" t="str">
        <f>IFERROR(VLOOKUP(C2872, マスタ!$E$2:$G$33, 3, TRUE), "")</f>
        <v>サービス</v>
      </c>
      <c r="O2872" s="15" t="str">
        <f>IF(F2872 = "", "", TEXT( WORKDAY(TEXT(LEFT(F2872, FIND("(", F2872) - 1), "yyyy/mm/dd"), 1, マスタ!$A$2:$A$106), "yyyymmdd"))</f>
        <v>20171107</v>
      </c>
      <c r="P2872" s="16">
        <v>43046</v>
      </c>
      <c r="Q2872" s="56">
        <v>4000</v>
      </c>
      <c r="R2872" s="56">
        <v>4030</v>
      </c>
      <c r="S2872" s="56">
        <v>3925</v>
      </c>
      <c r="T2872" s="15" t="str">
        <f t="shared" si="333"/>
        <v>無</v>
      </c>
      <c r="U2872" s="15" t="str">
        <f t="shared" si="334"/>
        <v>有</v>
      </c>
      <c r="V2872" s="67">
        <f t="shared" si="335"/>
        <v>-1.4778325123152691E-2</v>
      </c>
      <c r="W2872" s="17" t="s">
        <v>967</v>
      </c>
      <c r="X2872" s="46">
        <v>5</v>
      </c>
      <c r="Y2872" s="71">
        <f t="shared" si="336"/>
        <v>1.2315270935960592</v>
      </c>
      <c r="Z2872" s="72">
        <v>4000</v>
      </c>
      <c r="AA2872" s="72">
        <v>4025</v>
      </c>
      <c r="AB2872" s="72">
        <v>3995</v>
      </c>
      <c r="AC2872" s="72">
        <v>4010</v>
      </c>
      <c r="AD2872" s="72">
        <v>14700</v>
      </c>
      <c r="AE2872" s="72">
        <v>4015</v>
      </c>
      <c r="AF2872" s="72">
        <v>4030</v>
      </c>
      <c r="AG2872" s="72">
        <v>4010</v>
      </c>
      <c r="AH2872" s="72">
        <v>4020</v>
      </c>
      <c r="AI2872" s="72">
        <v>4100</v>
      </c>
      <c r="AJ2872" s="72">
        <v>4020</v>
      </c>
      <c r="AK2872" s="72">
        <v>4020</v>
      </c>
      <c r="AL2872" s="72">
        <v>4005</v>
      </c>
      <c r="AM2872" s="72">
        <v>4010</v>
      </c>
      <c r="AN2872" s="72">
        <v>3100</v>
      </c>
      <c r="AO2872" s="72">
        <v>4010</v>
      </c>
      <c r="AP2872" s="72">
        <v>4020</v>
      </c>
      <c r="AQ2872" s="72">
        <v>4005</v>
      </c>
      <c r="AR2872" s="72">
        <v>4020</v>
      </c>
      <c r="AS2872" s="72">
        <v>4000</v>
      </c>
      <c r="AT2872" s="72">
        <v>4020</v>
      </c>
      <c r="AU2872" s="72">
        <v>4020</v>
      </c>
      <c r="AV2872" s="72">
        <v>4005</v>
      </c>
      <c r="AW2872" s="72">
        <v>4005</v>
      </c>
      <c r="AX2872" s="72">
        <v>3700</v>
      </c>
      <c r="AY2872" s="72">
        <v>4005</v>
      </c>
      <c r="AZ2872" s="72">
        <v>4005</v>
      </c>
      <c r="BA2872" s="72">
        <v>3980</v>
      </c>
      <c r="BB2872" s="72">
        <v>3995</v>
      </c>
      <c r="BC2872" s="72">
        <v>7400</v>
      </c>
    </row>
    <row r="2873" spans="1:55" s="72" customFormat="1" ht="15">
      <c r="A2873" s="15" t="s">
        <v>18</v>
      </c>
      <c r="B2873" s="30">
        <v>46</v>
      </c>
      <c r="C2873" s="30">
        <v>8586</v>
      </c>
      <c r="D2873" s="10" t="s">
        <v>1445</v>
      </c>
      <c r="E2873" s="15" t="s">
        <v>20</v>
      </c>
      <c r="F2873" s="15" t="s">
        <v>1433</v>
      </c>
      <c r="G2873" s="50">
        <v>2906</v>
      </c>
      <c r="H2873" s="50">
        <v>140</v>
      </c>
      <c r="I2873" s="58">
        <v>5.0599999999999999E-2</v>
      </c>
      <c r="J2873" s="50">
        <v>980700</v>
      </c>
      <c r="K2873" s="50">
        <v>2915</v>
      </c>
      <c r="L2873" s="53">
        <v>2814</v>
      </c>
      <c r="M2873" s="63">
        <f t="shared" si="332"/>
        <v>8.9108910891089105E-2</v>
      </c>
      <c r="N2873" s="42" t="str">
        <f>IFERROR(VLOOKUP(C2873, マスタ!$E$2:$G$33, 3, TRUE), "")</f>
        <v>銀行・ノンバンク</v>
      </c>
      <c r="O2873" s="15" t="str">
        <f>IF(F2873 = "", "", TEXT( WORKDAY(TEXT(LEFT(F2873, FIND("(", F2873) - 1), "yyyy/mm/dd"), 1, マスタ!$A$2:$A$106), "yyyymmdd"))</f>
        <v>20171107</v>
      </c>
      <c r="P2873" s="16">
        <v>43046</v>
      </c>
      <c r="Q2873" s="56">
        <v>2881</v>
      </c>
      <c r="R2873" s="56">
        <v>2967</v>
      </c>
      <c r="S2873" s="56">
        <v>2875</v>
      </c>
      <c r="T2873" s="15" t="str">
        <f t="shared" si="333"/>
        <v>有</v>
      </c>
      <c r="U2873" s="15" t="str">
        <f t="shared" si="334"/>
        <v>無</v>
      </c>
      <c r="V2873" s="67">
        <f t="shared" si="335"/>
        <v>-8.6028905712319803E-3</v>
      </c>
      <c r="W2873" s="17" t="s">
        <v>967</v>
      </c>
      <c r="X2873" s="46">
        <v>53</v>
      </c>
      <c r="Y2873" s="71">
        <f t="shared" si="336"/>
        <v>18.2381280110117</v>
      </c>
      <c r="Z2873" s="72">
        <v>2881</v>
      </c>
      <c r="AA2873" s="72">
        <v>2926</v>
      </c>
      <c r="AB2873" s="72">
        <v>2875</v>
      </c>
      <c r="AC2873" s="72">
        <v>2922</v>
      </c>
      <c r="AD2873" s="72">
        <v>67000</v>
      </c>
      <c r="AE2873" s="72">
        <v>2921</v>
      </c>
      <c r="AF2873" s="72">
        <v>2921</v>
      </c>
      <c r="AG2873" s="72">
        <v>2911</v>
      </c>
      <c r="AH2873" s="72">
        <v>2918</v>
      </c>
      <c r="AI2873" s="72">
        <v>14000</v>
      </c>
      <c r="AJ2873" s="72">
        <v>2918</v>
      </c>
      <c r="AK2873" s="72">
        <v>2929</v>
      </c>
      <c r="AL2873" s="72">
        <v>2916</v>
      </c>
      <c r="AM2873" s="72">
        <v>2928</v>
      </c>
      <c r="AN2873" s="72">
        <v>16000</v>
      </c>
      <c r="AO2873" s="72">
        <v>2928</v>
      </c>
      <c r="AP2873" s="72">
        <v>2933</v>
      </c>
      <c r="AQ2873" s="72">
        <v>2927</v>
      </c>
      <c r="AR2873" s="72">
        <v>2931</v>
      </c>
      <c r="AS2873" s="72">
        <v>18100</v>
      </c>
      <c r="AT2873" s="72">
        <v>2928</v>
      </c>
      <c r="AU2873" s="72">
        <v>2937</v>
      </c>
      <c r="AV2873" s="72">
        <v>2925</v>
      </c>
      <c r="AW2873" s="72">
        <v>2934</v>
      </c>
      <c r="AX2873" s="72">
        <v>17900</v>
      </c>
      <c r="AY2873" s="72">
        <v>2937</v>
      </c>
      <c r="AZ2873" s="72">
        <v>2938</v>
      </c>
      <c r="BA2873" s="72">
        <v>2932</v>
      </c>
      <c r="BB2873" s="72">
        <v>2935</v>
      </c>
      <c r="BC2873" s="72">
        <v>8500</v>
      </c>
    </row>
    <row r="2874" spans="1:55" s="72" customFormat="1" ht="15">
      <c r="A2874" s="15" t="s">
        <v>18</v>
      </c>
      <c r="B2874" s="30">
        <v>48</v>
      </c>
      <c r="C2874" s="30">
        <v>6997</v>
      </c>
      <c r="D2874" s="10" t="s">
        <v>1204</v>
      </c>
      <c r="E2874" s="15" t="s">
        <v>20</v>
      </c>
      <c r="F2874" s="15" t="s">
        <v>1433</v>
      </c>
      <c r="G2874" s="50">
        <v>4245</v>
      </c>
      <c r="H2874" s="50">
        <v>200</v>
      </c>
      <c r="I2874" s="58">
        <v>4.9399999999999999E-2</v>
      </c>
      <c r="J2874" s="50">
        <v>538800</v>
      </c>
      <c r="K2874" s="50">
        <v>4270</v>
      </c>
      <c r="L2874" s="53">
        <v>4140</v>
      </c>
      <c r="M2874" s="63">
        <f t="shared" si="332"/>
        <v>0.19230769230769232</v>
      </c>
      <c r="N2874" s="42" t="str">
        <f>IFERROR(VLOOKUP(C2874, マスタ!$E$2:$G$33, 3, TRUE), "")</f>
        <v>電気</v>
      </c>
      <c r="O2874" s="15" t="str">
        <f>IF(F2874 = "", "", TEXT( WORKDAY(TEXT(LEFT(F2874, FIND("(", F2874) - 1), "yyyy/mm/dd"), 1, マスタ!$A$2:$A$106), "yyyymmdd"))</f>
        <v>20171107</v>
      </c>
      <c r="P2874" s="16">
        <v>43046</v>
      </c>
      <c r="Q2874" s="56">
        <v>4200</v>
      </c>
      <c r="R2874" s="56">
        <v>4335</v>
      </c>
      <c r="S2874" s="56">
        <v>4170</v>
      </c>
      <c r="T2874" s="15" t="str">
        <f t="shared" si="333"/>
        <v>有</v>
      </c>
      <c r="U2874" s="15" t="str">
        <f t="shared" si="334"/>
        <v>無</v>
      </c>
      <c r="V2874" s="67">
        <f t="shared" si="335"/>
        <v>-1.0600706713780883E-2</v>
      </c>
      <c r="W2874" s="17" t="s">
        <v>969</v>
      </c>
      <c r="X2874" s="46">
        <v>-10</v>
      </c>
      <c r="Y2874" s="71">
        <f t="shared" si="336"/>
        <v>-2.3557126030624262</v>
      </c>
      <c r="Z2874" s="72">
        <v>4200</v>
      </c>
      <c r="AA2874" s="72">
        <v>4215</v>
      </c>
      <c r="AB2874" s="72">
        <v>4195</v>
      </c>
      <c r="AC2874" s="72">
        <v>4200</v>
      </c>
      <c r="AD2874" s="72">
        <v>18700</v>
      </c>
      <c r="AE2874" s="72">
        <v>4200</v>
      </c>
      <c r="AF2874" s="72">
        <v>4245</v>
      </c>
      <c r="AG2874" s="72">
        <v>4195</v>
      </c>
      <c r="AH2874" s="72">
        <v>4205</v>
      </c>
      <c r="AI2874" s="72">
        <v>13100</v>
      </c>
      <c r="AJ2874" s="72">
        <v>4210</v>
      </c>
      <c r="AK2874" s="72">
        <v>4230</v>
      </c>
      <c r="AL2874" s="72">
        <v>4210</v>
      </c>
      <c r="AM2874" s="72">
        <v>4215</v>
      </c>
      <c r="AN2874" s="72">
        <v>3500</v>
      </c>
      <c r="AO2874" s="72">
        <v>4215</v>
      </c>
      <c r="AP2874" s="72">
        <v>4225</v>
      </c>
      <c r="AQ2874" s="72">
        <v>4190</v>
      </c>
      <c r="AR2874" s="72">
        <v>4205</v>
      </c>
      <c r="AS2874" s="72">
        <v>9700</v>
      </c>
      <c r="AT2874" s="72">
        <v>4200</v>
      </c>
      <c r="AU2874" s="72">
        <v>4200</v>
      </c>
      <c r="AV2874" s="72">
        <v>4180</v>
      </c>
      <c r="AW2874" s="72">
        <v>4190</v>
      </c>
      <c r="AX2874" s="72">
        <v>8600</v>
      </c>
      <c r="AY2874" s="72">
        <v>4195</v>
      </c>
      <c r="AZ2874" s="72">
        <v>4195</v>
      </c>
      <c r="BA2874" s="72">
        <v>4170</v>
      </c>
      <c r="BB2874" s="72">
        <v>4180</v>
      </c>
      <c r="BC2874" s="72">
        <v>7400</v>
      </c>
    </row>
    <row r="2875" spans="1:55" s="72" customFormat="1" ht="15">
      <c r="A2875" s="15" t="s">
        <v>18</v>
      </c>
      <c r="B2875" s="30">
        <v>50</v>
      </c>
      <c r="C2875" s="30">
        <v>6908</v>
      </c>
      <c r="D2875" s="10" t="s">
        <v>220</v>
      </c>
      <c r="E2875" s="15" t="s">
        <v>20</v>
      </c>
      <c r="F2875" s="15" t="s">
        <v>1433</v>
      </c>
      <c r="G2875" s="50">
        <v>6750</v>
      </c>
      <c r="H2875" s="50">
        <v>310</v>
      </c>
      <c r="I2875" s="58">
        <v>4.8099999999999997E-2</v>
      </c>
      <c r="J2875" s="50">
        <v>237100</v>
      </c>
      <c r="K2875" s="50">
        <v>6780</v>
      </c>
      <c r="L2875" s="53">
        <v>6440</v>
      </c>
      <c r="M2875" s="63">
        <f t="shared" si="332"/>
        <v>8.8235294117647065E-2</v>
      </c>
      <c r="N2875" s="42" t="str">
        <f>IFERROR(VLOOKUP(C2875, マスタ!$E$2:$G$33, 3, TRUE), "")</f>
        <v>電気</v>
      </c>
      <c r="O2875" s="15" t="str">
        <f>IF(F2875 = "", "", TEXT( WORKDAY(TEXT(LEFT(F2875, FIND("(", F2875) - 1), "yyyy/mm/dd"), 1, マスタ!$A$2:$A$106), "yyyymmdd"))</f>
        <v>20171107</v>
      </c>
      <c r="P2875" s="16">
        <v>43046</v>
      </c>
      <c r="Q2875" s="56">
        <v>6790</v>
      </c>
      <c r="R2875" s="56">
        <v>7080</v>
      </c>
      <c r="S2875" s="56">
        <v>6790</v>
      </c>
      <c r="T2875" s="15" t="str">
        <f t="shared" si="333"/>
        <v>有</v>
      </c>
      <c r="U2875" s="15" t="str">
        <f t="shared" si="334"/>
        <v>無</v>
      </c>
      <c r="V2875" s="67">
        <f t="shared" si="335"/>
        <v>5.9259259259258901E-3</v>
      </c>
      <c r="W2875" s="17" t="s">
        <v>968</v>
      </c>
      <c r="X2875" s="46">
        <v>135</v>
      </c>
      <c r="Y2875" s="71">
        <f t="shared" si="336"/>
        <v>20</v>
      </c>
      <c r="Z2875" s="72">
        <v>6790</v>
      </c>
      <c r="AA2875" s="72">
        <v>7080</v>
      </c>
      <c r="AB2875" s="72">
        <v>6790</v>
      </c>
      <c r="AC2875" s="72">
        <v>6940</v>
      </c>
      <c r="AD2875" s="72">
        <v>31100</v>
      </c>
      <c r="AE2875" s="72">
        <v>6960</v>
      </c>
      <c r="AF2875" s="72">
        <v>6980</v>
      </c>
      <c r="AG2875" s="72">
        <v>6900</v>
      </c>
      <c r="AH2875" s="72">
        <v>6920</v>
      </c>
      <c r="AI2875" s="72">
        <v>8600</v>
      </c>
      <c r="AJ2875" s="72">
        <v>6930</v>
      </c>
      <c r="AK2875" s="72">
        <v>6930</v>
      </c>
      <c r="AL2875" s="72">
        <v>6900</v>
      </c>
      <c r="AM2875" s="72">
        <v>6900</v>
      </c>
      <c r="AN2875" s="72">
        <v>3400</v>
      </c>
      <c r="AO2875" s="72">
        <v>6880</v>
      </c>
      <c r="AP2875" s="72">
        <v>6890</v>
      </c>
      <c r="AQ2875" s="72">
        <v>6830</v>
      </c>
      <c r="AR2875" s="72">
        <v>6840</v>
      </c>
      <c r="AS2875" s="72">
        <v>6700</v>
      </c>
      <c r="AT2875" s="72">
        <v>6840</v>
      </c>
      <c r="AU2875" s="72">
        <v>6870</v>
      </c>
      <c r="AV2875" s="72">
        <v>6830</v>
      </c>
      <c r="AW2875" s="72">
        <v>6830</v>
      </c>
      <c r="AX2875" s="72">
        <v>5600</v>
      </c>
      <c r="AY2875" s="72">
        <v>6830</v>
      </c>
      <c r="AZ2875" s="72">
        <v>6860</v>
      </c>
      <c r="BA2875" s="72">
        <v>6800</v>
      </c>
      <c r="BB2875" s="72">
        <v>6850</v>
      </c>
      <c r="BC2875" s="72">
        <v>7500</v>
      </c>
    </row>
    <row r="2876" spans="1:55" s="72" customFormat="1" ht="15">
      <c r="A2876" s="15" t="s">
        <v>18</v>
      </c>
      <c r="B2876" s="30">
        <v>1</v>
      </c>
      <c r="C2876" s="30">
        <v>5631</v>
      </c>
      <c r="D2876" s="10" t="s">
        <v>69</v>
      </c>
      <c r="E2876" s="15" t="s">
        <v>20</v>
      </c>
      <c r="F2876" s="15" t="s">
        <v>1446</v>
      </c>
      <c r="G2876" s="50">
        <v>3380</v>
      </c>
      <c r="H2876" s="50">
        <v>504</v>
      </c>
      <c r="I2876" s="58">
        <v>0.17519999999999999</v>
      </c>
      <c r="J2876" s="50">
        <v>2401700</v>
      </c>
      <c r="K2876" s="50">
        <v>3380</v>
      </c>
      <c r="L2876" s="53">
        <v>3220</v>
      </c>
      <c r="M2876" s="63">
        <f t="shared" si="332"/>
        <v>0</v>
      </c>
      <c r="N2876" s="42" t="str">
        <f>IFERROR(VLOOKUP(C2876, マスタ!$E$2:$G$33, 3, TRUE), "")</f>
        <v>鉄鋼</v>
      </c>
      <c r="O2876" s="15" t="str">
        <f>IF(F2876 = "", "", TEXT( WORKDAY(TEXT(LEFT(F2876, FIND("(", F2876) - 1), "yyyy/mm/dd"), 1, マスタ!$A$2:$A$106), "yyyymmdd"))</f>
        <v>20171108</v>
      </c>
      <c r="P2876" s="16">
        <v>43047</v>
      </c>
      <c r="Q2876" s="56">
        <v>3280</v>
      </c>
      <c r="R2876" s="56">
        <v>3345</v>
      </c>
      <c r="S2876" s="56">
        <v>3270</v>
      </c>
      <c r="T2876" s="15" t="str">
        <f t="shared" si="333"/>
        <v>有</v>
      </c>
      <c r="U2876" s="15" t="str">
        <f t="shared" si="334"/>
        <v>無</v>
      </c>
      <c r="V2876" s="67">
        <f t="shared" si="335"/>
        <v>-2.9585798816568087E-2</v>
      </c>
      <c r="W2876" s="17" t="s">
        <v>967</v>
      </c>
      <c r="X2876" s="46">
        <v>45</v>
      </c>
      <c r="Y2876" s="71">
        <f t="shared" si="336"/>
        <v>13.313609467455622</v>
      </c>
      <c r="Z2876" s="72">
        <v>3280</v>
      </c>
      <c r="AA2876" s="72">
        <v>3320</v>
      </c>
      <c r="AB2876" s="72">
        <v>3280</v>
      </c>
      <c r="AC2876" s="72">
        <v>3280</v>
      </c>
      <c r="AD2876" s="72">
        <v>194800</v>
      </c>
      <c r="AE2876" s="72">
        <v>3290</v>
      </c>
      <c r="AF2876" s="72">
        <v>3340</v>
      </c>
      <c r="AG2876" s="72">
        <v>3280</v>
      </c>
      <c r="AH2876" s="72">
        <v>3335</v>
      </c>
      <c r="AI2876" s="72">
        <v>78800</v>
      </c>
      <c r="AJ2876" s="72">
        <v>3335</v>
      </c>
      <c r="AK2876" s="72">
        <v>3345</v>
      </c>
      <c r="AL2876" s="72">
        <v>3315</v>
      </c>
      <c r="AM2876" s="72">
        <v>3330</v>
      </c>
      <c r="AN2876" s="72">
        <v>62700</v>
      </c>
      <c r="AO2876" s="72">
        <v>3330</v>
      </c>
      <c r="AP2876" s="72">
        <v>3330</v>
      </c>
      <c r="AQ2876" s="72">
        <v>3305</v>
      </c>
      <c r="AR2876" s="72">
        <v>3310</v>
      </c>
      <c r="AS2876" s="72">
        <v>45800</v>
      </c>
      <c r="AT2876" s="72">
        <v>3315</v>
      </c>
      <c r="AU2876" s="72">
        <v>3325</v>
      </c>
      <c r="AV2876" s="72">
        <v>3310</v>
      </c>
      <c r="AW2876" s="72">
        <v>3325</v>
      </c>
      <c r="AX2876" s="72">
        <v>28600</v>
      </c>
      <c r="AY2876" s="72">
        <v>3330</v>
      </c>
      <c r="AZ2876" s="72">
        <v>3330</v>
      </c>
      <c r="BA2876" s="72">
        <v>3300</v>
      </c>
      <c r="BB2876" s="72">
        <v>3305</v>
      </c>
      <c r="BC2876" s="72">
        <v>39500</v>
      </c>
    </row>
    <row r="2877" spans="1:55" s="72" customFormat="1" ht="27">
      <c r="A2877" s="15" t="s">
        <v>18</v>
      </c>
      <c r="B2877" s="30">
        <v>2</v>
      </c>
      <c r="C2877" s="30">
        <v>6877</v>
      </c>
      <c r="D2877" s="10" t="s">
        <v>1208</v>
      </c>
      <c r="E2877" s="15" t="s">
        <v>20</v>
      </c>
      <c r="F2877" s="15" t="s">
        <v>1446</v>
      </c>
      <c r="G2877" s="50">
        <v>7390</v>
      </c>
      <c r="H2877" s="50">
        <v>1000</v>
      </c>
      <c r="I2877" s="58">
        <v>0.1565</v>
      </c>
      <c r="J2877" s="50">
        <v>329000</v>
      </c>
      <c r="K2877" s="50">
        <v>7390</v>
      </c>
      <c r="L2877" s="53">
        <v>6840</v>
      </c>
      <c r="M2877" s="63">
        <f t="shared" si="332"/>
        <v>0</v>
      </c>
      <c r="N2877" s="42" t="str">
        <f>IFERROR(VLOOKUP(C2877, マスタ!$E$2:$G$33, 3, TRUE), "")</f>
        <v>電気</v>
      </c>
      <c r="O2877" s="15" t="str">
        <f>IF(F2877 = "", "", TEXT( WORKDAY(TEXT(LEFT(F2877, FIND("(", F2877) - 1), "yyyy/mm/dd"), 1, マスタ!$A$2:$A$106), "yyyymmdd"))</f>
        <v>20171108</v>
      </c>
      <c r="P2877" s="16">
        <v>43047</v>
      </c>
      <c r="Q2877" s="56">
        <v>7250</v>
      </c>
      <c r="R2877" s="56">
        <v>7490</v>
      </c>
      <c r="S2877" s="56">
        <v>7120</v>
      </c>
      <c r="T2877" s="15" t="str">
        <f t="shared" si="333"/>
        <v>有</v>
      </c>
      <c r="U2877" s="15" t="str">
        <f t="shared" si="334"/>
        <v>有</v>
      </c>
      <c r="V2877" s="67">
        <f t="shared" si="335"/>
        <v>-1.8944519621109657E-2</v>
      </c>
      <c r="W2877" s="17" t="s">
        <v>966</v>
      </c>
      <c r="X2877" s="46">
        <v>-73</v>
      </c>
      <c r="Y2877" s="71">
        <f t="shared" si="336"/>
        <v>-9.8782138024357238</v>
      </c>
      <c r="Z2877" s="72">
        <v>7250</v>
      </c>
      <c r="AA2877" s="72">
        <v>7290</v>
      </c>
      <c r="AB2877" s="72">
        <v>7120</v>
      </c>
      <c r="AC2877" s="72">
        <v>7240</v>
      </c>
      <c r="AD2877" s="72">
        <v>25700</v>
      </c>
      <c r="AE2877" s="72">
        <v>7230</v>
      </c>
      <c r="AF2877" s="72">
        <v>7250</v>
      </c>
      <c r="AG2877" s="72">
        <v>7160</v>
      </c>
      <c r="AH2877" s="72">
        <v>7250</v>
      </c>
      <c r="AI2877" s="72">
        <v>5700</v>
      </c>
      <c r="AJ2877" s="72">
        <v>7240</v>
      </c>
      <c r="AK2877" s="72">
        <v>7370</v>
      </c>
      <c r="AL2877" s="72">
        <v>7200</v>
      </c>
      <c r="AM2877" s="72">
        <v>7350</v>
      </c>
      <c r="AN2877" s="72">
        <v>6500</v>
      </c>
      <c r="AO2877" s="72">
        <v>7350</v>
      </c>
      <c r="AP2877" s="72">
        <v>7420</v>
      </c>
      <c r="AQ2877" s="72">
        <v>7310</v>
      </c>
      <c r="AR2877" s="72">
        <v>7420</v>
      </c>
      <c r="AS2877" s="72">
        <v>11800</v>
      </c>
      <c r="AT2877" s="72">
        <v>7410</v>
      </c>
      <c r="AU2877" s="72">
        <v>7440</v>
      </c>
      <c r="AV2877" s="72">
        <v>7350</v>
      </c>
      <c r="AW2877" s="72">
        <v>7370</v>
      </c>
      <c r="AX2877" s="72">
        <v>3800</v>
      </c>
      <c r="AY2877" s="72">
        <v>7380</v>
      </c>
      <c r="AZ2877" s="72">
        <v>7470</v>
      </c>
      <c r="BA2877" s="72">
        <v>7380</v>
      </c>
      <c r="BB2877" s="72">
        <v>7440</v>
      </c>
      <c r="BC2877" s="72">
        <v>6000</v>
      </c>
    </row>
    <row r="2878" spans="1:55" s="72" customFormat="1" ht="15">
      <c r="A2878" s="15" t="s">
        <v>18</v>
      </c>
      <c r="B2878" s="30">
        <v>3</v>
      </c>
      <c r="C2878" s="30">
        <v>3457</v>
      </c>
      <c r="D2878" s="10" t="s">
        <v>885</v>
      </c>
      <c r="E2878" s="15" t="s">
        <v>20</v>
      </c>
      <c r="F2878" s="15" t="s">
        <v>1446</v>
      </c>
      <c r="G2878" s="50">
        <v>2159</v>
      </c>
      <c r="H2878" s="50">
        <v>287</v>
      </c>
      <c r="I2878" s="58">
        <v>0.15329999999999999</v>
      </c>
      <c r="J2878" s="50">
        <v>204900</v>
      </c>
      <c r="K2878" s="50">
        <v>2178</v>
      </c>
      <c r="L2878" s="53">
        <v>1985</v>
      </c>
      <c r="M2878" s="63">
        <f t="shared" si="332"/>
        <v>9.8445595854922283E-2</v>
      </c>
      <c r="N2878" s="42" t="str">
        <f>IFERROR(VLOOKUP(C2878, マスタ!$E$2:$G$33, 3, TRUE), "")</f>
        <v>繊維製品</v>
      </c>
      <c r="O2878" s="15" t="str">
        <f>IF(F2878 = "", "", TEXT( WORKDAY(TEXT(LEFT(F2878, FIND("(", F2878) - 1), "yyyy/mm/dd"), 1, マスタ!$A$2:$A$106), "yyyymmdd"))</f>
        <v>20171108</v>
      </c>
      <c r="P2878" s="16">
        <v>43047</v>
      </c>
      <c r="Q2878" s="56">
        <v>2189</v>
      </c>
      <c r="R2878" s="56">
        <v>2237</v>
      </c>
      <c r="S2878" s="56">
        <v>2117</v>
      </c>
      <c r="T2878" s="15" t="str">
        <f t="shared" si="333"/>
        <v>有</v>
      </c>
      <c r="U2878" s="15" t="str">
        <f t="shared" si="334"/>
        <v>有</v>
      </c>
      <c r="V2878" s="67">
        <f t="shared" si="335"/>
        <v>1.3895321908290903E-2</v>
      </c>
      <c r="W2878" s="17" t="s">
        <v>968</v>
      </c>
      <c r="X2878" s="46">
        <v>43</v>
      </c>
      <c r="Y2878" s="71">
        <f t="shared" si="336"/>
        <v>19.916628068550253</v>
      </c>
      <c r="Z2878" s="72">
        <v>2189</v>
      </c>
      <c r="AA2878" s="72">
        <v>2237</v>
      </c>
      <c r="AB2878" s="72">
        <v>2180</v>
      </c>
      <c r="AC2878" s="72">
        <v>2220</v>
      </c>
      <c r="AD2878" s="72">
        <v>18300</v>
      </c>
      <c r="AE2878" s="72">
        <v>2220</v>
      </c>
      <c r="AF2878" s="72">
        <v>2220</v>
      </c>
      <c r="AG2878" s="72">
        <v>2184</v>
      </c>
      <c r="AH2878" s="72">
        <v>2200</v>
      </c>
      <c r="AI2878" s="72">
        <v>6200</v>
      </c>
      <c r="AJ2878" s="72">
        <v>2196</v>
      </c>
      <c r="AK2878" s="72">
        <v>2196</v>
      </c>
      <c r="AL2878" s="72">
        <v>2182</v>
      </c>
      <c r="AM2878" s="72">
        <v>2189</v>
      </c>
      <c r="AN2878" s="72">
        <v>1100</v>
      </c>
      <c r="AO2878" s="72">
        <v>2189</v>
      </c>
      <c r="AP2878" s="72">
        <v>2198</v>
      </c>
      <c r="AQ2878" s="72">
        <v>2189</v>
      </c>
      <c r="AR2878" s="72">
        <v>2198</v>
      </c>
      <c r="AS2878" s="72">
        <v>1300</v>
      </c>
      <c r="AT2878" s="72">
        <v>2198</v>
      </c>
      <c r="AU2878" s="72">
        <v>2199</v>
      </c>
      <c r="AV2878" s="72">
        <v>2180</v>
      </c>
      <c r="AW2878" s="72">
        <v>2184</v>
      </c>
      <c r="AX2878" s="72">
        <v>2500</v>
      </c>
      <c r="AY2878" s="72">
        <v>2186</v>
      </c>
      <c r="AZ2878" s="72">
        <v>2195</v>
      </c>
      <c r="BA2878" s="72">
        <v>2169</v>
      </c>
      <c r="BB2878" s="72">
        <v>2179</v>
      </c>
      <c r="BC2878" s="72">
        <v>2300</v>
      </c>
    </row>
    <row r="2879" spans="1:55" s="72" customFormat="1" ht="15">
      <c r="A2879" s="15" t="s">
        <v>18</v>
      </c>
      <c r="B2879" s="30">
        <v>4</v>
      </c>
      <c r="C2879" s="30">
        <v>4674</v>
      </c>
      <c r="D2879" s="10" t="s">
        <v>308</v>
      </c>
      <c r="E2879" s="15" t="s">
        <v>20</v>
      </c>
      <c r="F2879" s="15" t="s">
        <v>1446</v>
      </c>
      <c r="G2879" s="50">
        <v>5270</v>
      </c>
      <c r="H2879" s="50">
        <v>700</v>
      </c>
      <c r="I2879" s="58">
        <v>0.1532</v>
      </c>
      <c r="J2879" s="50">
        <v>145800</v>
      </c>
      <c r="K2879" s="50">
        <v>5270</v>
      </c>
      <c r="L2879" s="53">
        <v>4875</v>
      </c>
      <c r="M2879" s="63">
        <f t="shared" si="332"/>
        <v>0</v>
      </c>
      <c r="N2879" s="42" t="str">
        <f>IFERROR(VLOOKUP(C2879, マスタ!$E$2:$G$33, 3, TRUE), "")</f>
        <v>化学・医薬品</v>
      </c>
      <c r="O2879" s="15" t="str">
        <f>IF(F2879 = "", "", TEXT( WORKDAY(TEXT(LEFT(F2879, FIND("(", F2879) - 1), "yyyy/mm/dd"), 1, マスタ!$A$2:$A$106), "yyyymmdd"))</f>
        <v>20171108</v>
      </c>
      <c r="P2879" s="16">
        <v>43047</v>
      </c>
      <c r="Q2879" s="56">
        <v>5200</v>
      </c>
      <c r="R2879" s="56">
        <v>5450</v>
      </c>
      <c r="S2879" s="56">
        <v>5150</v>
      </c>
      <c r="T2879" s="15" t="str">
        <f t="shared" si="333"/>
        <v>有</v>
      </c>
      <c r="U2879" s="15" t="str">
        <f t="shared" si="334"/>
        <v>無</v>
      </c>
      <c r="V2879" s="67">
        <f t="shared" si="335"/>
        <v>-1.3282732447817858E-2</v>
      </c>
      <c r="W2879" s="17" t="s">
        <v>968</v>
      </c>
      <c r="X2879" s="46">
        <v>105</v>
      </c>
      <c r="Y2879" s="71">
        <f t="shared" si="336"/>
        <v>19.924098671726757</v>
      </c>
      <c r="Z2879" s="72">
        <v>5200</v>
      </c>
      <c r="AA2879" s="72">
        <v>5360</v>
      </c>
      <c r="AB2879" s="72">
        <v>5150</v>
      </c>
      <c r="AC2879" s="72">
        <v>5320</v>
      </c>
      <c r="AD2879" s="72">
        <v>21300</v>
      </c>
      <c r="AE2879" s="72">
        <v>5320</v>
      </c>
      <c r="AF2879" s="72">
        <v>5370</v>
      </c>
      <c r="AG2879" s="72">
        <v>5280</v>
      </c>
      <c r="AH2879" s="72">
        <v>5320</v>
      </c>
      <c r="AI2879" s="72">
        <v>6700</v>
      </c>
      <c r="AJ2879" s="72">
        <v>5330</v>
      </c>
      <c r="AK2879" s="72">
        <v>5330</v>
      </c>
      <c r="AL2879" s="72">
        <v>5280</v>
      </c>
      <c r="AM2879" s="72">
        <v>5300</v>
      </c>
      <c r="AN2879" s="72">
        <v>4200</v>
      </c>
      <c r="AO2879" s="72">
        <v>5300</v>
      </c>
      <c r="AP2879" s="72">
        <v>5310</v>
      </c>
      <c r="AQ2879" s="72">
        <v>5280</v>
      </c>
      <c r="AR2879" s="72">
        <v>5290</v>
      </c>
      <c r="AS2879" s="72">
        <v>1500</v>
      </c>
      <c r="AT2879" s="72">
        <v>5280</v>
      </c>
      <c r="AU2879" s="72">
        <v>5280</v>
      </c>
      <c r="AV2879" s="72">
        <v>5230</v>
      </c>
      <c r="AW2879" s="72">
        <v>5240</v>
      </c>
      <c r="AX2879" s="72">
        <v>2300</v>
      </c>
      <c r="AY2879" s="72">
        <v>5270</v>
      </c>
      <c r="AZ2879" s="72">
        <v>5290</v>
      </c>
      <c r="BA2879" s="72">
        <v>5270</v>
      </c>
      <c r="BB2879" s="72">
        <v>5280</v>
      </c>
      <c r="BC2879" s="72">
        <v>1000</v>
      </c>
    </row>
    <row r="2880" spans="1:55" s="72" customFormat="1" ht="15">
      <c r="A2880" s="15" t="s">
        <v>18</v>
      </c>
      <c r="B2880" s="30">
        <v>5</v>
      </c>
      <c r="C2880" s="30">
        <v>6240</v>
      </c>
      <c r="D2880" s="10" t="s">
        <v>194</v>
      </c>
      <c r="E2880" s="15" t="s">
        <v>20</v>
      </c>
      <c r="F2880" s="15" t="s">
        <v>1446</v>
      </c>
      <c r="G2880" s="50">
        <v>4755</v>
      </c>
      <c r="H2880" s="50">
        <v>615</v>
      </c>
      <c r="I2880" s="58">
        <v>0.14860000000000001</v>
      </c>
      <c r="J2880" s="50">
        <v>4149900</v>
      </c>
      <c r="K2880" s="50">
        <v>4840</v>
      </c>
      <c r="L2880" s="53">
        <v>4235</v>
      </c>
      <c r="M2880" s="63">
        <f t="shared" si="332"/>
        <v>0.14049586776859505</v>
      </c>
      <c r="N2880" s="42" t="str">
        <f>IFERROR(VLOOKUP(C2880, マスタ!$E$2:$G$33, 3, TRUE), "")</f>
        <v>機械</v>
      </c>
      <c r="O2880" s="15" t="str">
        <f>IF(F2880 = "", "", TEXT( WORKDAY(TEXT(LEFT(F2880, FIND("(", F2880) - 1), "yyyy/mm/dd"), 1, マスタ!$A$2:$A$106), "yyyymmdd"))</f>
        <v>20171108</v>
      </c>
      <c r="P2880" s="16">
        <v>43047</v>
      </c>
      <c r="Q2880" s="56">
        <v>4720</v>
      </c>
      <c r="R2880" s="56">
        <v>5100</v>
      </c>
      <c r="S2880" s="56">
        <v>4480</v>
      </c>
      <c r="T2880" s="15" t="str">
        <f t="shared" si="333"/>
        <v>有</v>
      </c>
      <c r="U2880" s="15" t="str">
        <f t="shared" si="334"/>
        <v>有</v>
      </c>
      <c r="V2880" s="67">
        <f t="shared" si="335"/>
        <v>-7.3606729758148859E-3</v>
      </c>
      <c r="W2880" s="17" t="s">
        <v>966</v>
      </c>
      <c r="X2880" s="46">
        <v>-47</v>
      </c>
      <c r="Y2880" s="71">
        <f t="shared" si="336"/>
        <v>-9.8843322818086232</v>
      </c>
      <c r="Z2880" s="72">
        <v>4720</v>
      </c>
      <c r="AA2880" s="72">
        <v>4760</v>
      </c>
      <c r="AB2880" s="72">
        <v>4650</v>
      </c>
      <c r="AC2880" s="72">
        <v>4730</v>
      </c>
      <c r="AD2880" s="72">
        <v>161500</v>
      </c>
      <c r="AE2880" s="72">
        <v>4735</v>
      </c>
      <c r="AF2880" s="72">
        <v>4755</v>
      </c>
      <c r="AG2880" s="72">
        <v>4675</v>
      </c>
      <c r="AH2880" s="72">
        <v>4680</v>
      </c>
      <c r="AI2880" s="72">
        <v>45800</v>
      </c>
      <c r="AJ2880" s="72">
        <v>4680</v>
      </c>
      <c r="AK2880" s="72">
        <v>4680</v>
      </c>
      <c r="AL2880" s="72">
        <v>4560</v>
      </c>
      <c r="AM2880" s="72">
        <v>4585</v>
      </c>
      <c r="AN2880" s="72">
        <v>152900</v>
      </c>
      <c r="AO2880" s="72">
        <v>4580</v>
      </c>
      <c r="AP2880" s="72">
        <v>4640</v>
      </c>
      <c r="AQ2880" s="72">
        <v>4575</v>
      </c>
      <c r="AR2880" s="72">
        <v>4595</v>
      </c>
      <c r="AS2880" s="72">
        <v>78600</v>
      </c>
      <c r="AT2880" s="72">
        <v>4595</v>
      </c>
      <c r="AU2880" s="72">
        <v>4620</v>
      </c>
      <c r="AV2880" s="72">
        <v>4565</v>
      </c>
      <c r="AW2880" s="72">
        <v>4595</v>
      </c>
      <c r="AX2880" s="72">
        <v>41500</v>
      </c>
      <c r="AY2880" s="72">
        <v>4605</v>
      </c>
      <c r="AZ2880" s="72">
        <v>4625</v>
      </c>
      <c r="BA2880" s="72">
        <v>4590</v>
      </c>
      <c r="BB2880" s="72">
        <v>4600</v>
      </c>
      <c r="BC2880" s="72">
        <v>19300</v>
      </c>
    </row>
    <row r="2881" spans="1:55" s="72" customFormat="1" ht="15">
      <c r="A2881" s="15" t="s">
        <v>18</v>
      </c>
      <c r="B2881" s="30">
        <v>6</v>
      </c>
      <c r="C2881" s="30">
        <v>7408</v>
      </c>
      <c r="D2881" s="10" t="s">
        <v>284</v>
      </c>
      <c r="E2881" s="15" t="s">
        <v>20</v>
      </c>
      <c r="F2881" s="15" t="s">
        <v>1446</v>
      </c>
      <c r="G2881" s="50">
        <v>2734</v>
      </c>
      <c r="H2881" s="50">
        <v>346</v>
      </c>
      <c r="I2881" s="58">
        <v>0.1449</v>
      </c>
      <c r="J2881" s="50">
        <v>598900</v>
      </c>
      <c r="K2881" s="50">
        <v>2799</v>
      </c>
      <c r="L2881" s="53">
        <v>2499</v>
      </c>
      <c r="M2881" s="63">
        <f t="shared" si="332"/>
        <v>0.21666666666666667</v>
      </c>
      <c r="N2881" s="42" t="str">
        <f>IFERROR(VLOOKUP(C2881, マスタ!$E$2:$G$33, 3, TRUE), "")</f>
        <v>輸送用機械</v>
      </c>
      <c r="O2881" s="15" t="str">
        <f>IF(F2881 = "", "", TEXT( WORKDAY(TEXT(LEFT(F2881, FIND("(", F2881) - 1), "yyyy/mm/dd"), 1, マスタ!$A$2:$A$106), "yyyymmdd"))</f>
        <v>20171108</v>
      </c>
      <c r="P2881" s="16">
        <v>43047</v>
      </c>
      <c r="Q2881" s="56">
        <v>2750</v>
      </c>
      <c r="R2881" s="56">
        <v>2911</v>
      </c>
      <c r="S2881" s="56">
        <v>2725</v>
      </c>
      <c r="T2881" s="15" t="str">
        <f t="shared" si="333"/>
        <v>有</v>
      </c>
      <c r="U2881" s="15" t="str">
        <f t="shared" si="334"/>
        <v>無</v>
      </c>
      <c r="V2881" s="67">
        <f t="shared" si="335"/>
        <v>5.8522311631310497E-3</v>
      </c>
      <c r="W2881" s="17" t="s">
        <v>969</v>
      </c>
      <c r="X2881" s="46">
        <v>-15</v>
      </c>
      <c r="Y2881" s="71">
        <f t="shared" si="336"/>
        <v>-5.4864667154352595</v>
      </c>
      <c r="Z2881" s="72">
        <v>2750</v>
      </c>
      <c r="AA2881" s="72">
        <v>2771</v>
      </c>
      <c r="AB2881" s="72">
        <v>2750</v>
      </c>
      <c r="AC2881" s="72">
        <v>2763</v>
      </c>
      <c r="AD2881" s="72">
        <v>15600</v>
      </c>
      <c r="AE2881" s="72">
        <v>2767</v>
      </c>
      <c r="AF2881" s="72">
        <v>2767</v>
      </c>
      <c r="AG2881" s="72">
        <v>2753</v>
      </c>
      <c r="AH2881" s="72">
        <v>2759</v>
      </c>
      <c r="AI2881" s="72">
        <v>2800</v>
      </c>
      <c r="AJ2881" s="72">
        <v>2757</v>
      </c>
      <c r="AK2881" s="72">
        <v>2757</v>
      </c>
      <c r="AL2881" s="72">
        <v>2735</v>
      </c>
      <c r="AM2881" s="72">
        <v>2740</v>
      </c>
      <c r="AN2881" s="72">
        <v>5100</v>
      </c>
      <c r="AO2881" s="72">
        <v>2741</v>
      </c>
      <c r="AP2881" s="72">
        <v>2751</v>
      </c>
      <c r="AQ2881" s="72">
        <v>2734</v>
      </c>
      <c r="AR2881" s="72">
        <v>2744</v>
      </c>
      <c r="AS2881" s="72">
        <v>7000</v>
      </c>
      <c r="AT2881" s="72">
        <v>2745</v>
      </c>
      <c r="AU2881" s="72">
        <v>2745</v>
      </c>
      <c r="AV2881" s="72">
        <v>2733</v>
      </c>
      <c r="AW2881" s="72">
        <v>2735</v>
      </c>
      <c r="AX2881" s="72">
        <v>4900</v>
      </c>
      <c r="AY2881" s="72">
        <v>2736</v>
      </c>
      <c r="AZ2881" s="72">
        <v>2737</v>
      </c>
      <c r="BA2881" s="72">
        <v>2725</v>
      </c>
      <c r="BB2881" s="72">
        <v>2732</v>
      </c>
      <c r="BC2881" s="72">
        <v>9500</v>
      </c>
    </row>
    <row r="2882" spans="1:55" s="72" customFormat="1" ht="15">
      <c r="A2882" s="15" t="s">
        <v>18</v>
      </c>
      <c r="B2882" s="30">
        <v>7</v>
      </c>
      <c r="C2882" s="30">
        <v>4008</v>
      </c>
      <c r="D2882" s="10" t="s">
        <v>1447</v>
      </c>
      <c r="E2882" s="15" t="s">
        <v>20</v>
      </c>
      <c r="F2882" s="15" t="s">
        <v>1446</v>
      </c>
      <c r="G2882" s="50">
        <v>6830</v>
      </c>
      <c r="H2882" s="50">
        <v>850</v>
      </c>
      <c r="I2882" s="58">
        <v>0.1421</v>
      </c>
      <c r="J2882" s="50">
        <v>216300</v>
      </c>
      <c r="K2882" s="50">
        <v>6830</v>
      </c>
      <c r="L2882" s="53">
        <v>6350</v>
      </c>
      <c r="M2882" s="63">
        <f t="shared" si="332"/>
        <v>0</v>
      </c>
      <c r="N2882" s="42" t="str">
        <f>IFERROR(VLOOKUP(C2882, マスタ!$E$2:$G$33, 3, TRUE), "")</f>
        <v>化学・医薬品</v>
      </c>
      <c r="O2882" s="15" t="str">
        <f>IF(F2882 = "", "", TEXT( WORKDAY(TEXT(LEFT(F2882, FIND("(", F2882) - 1), "yyyy/mm/dd"), 1, マスタ!$A$2:$A$106), "yyyymmdd"))</f>
        <v>20171108</v>
      </c>
      <c r="P2882" s="16">
        <v>43047</v>
      </c>
      <c r="Q2882" s="56">
        <v>6800</v>
      </c>
      <c r="R2882" s="56">
        <v>7170</v>
      </c>
      <c r="S2882" s="56">
        <v>6770</v>
      </c>
      <c r="T2882" s="15" t="str">
        <f t="shared" si="333"/>
        <v>有</v>
      </c>
      <c r="U2882" s="15" t="str">
        <f t="shared" si="334"/>
        <v>無</v>
      </c>
      <c r="V2882" s="67">
        <f t="shared" si="335"/>
        <v>-4.3923865300146137E-3</v>
      </c>
      <c r="W2882" s="17" t="s">
        <v>968</v>
      </c>
      <c r="X2882" s="46">
        <v>136</v>
      </c>
      <c r="Y2882" s="71">
        <f t="shared" si="336"/>
        <v>19.912152269399705</v>
      </c>
      <c r="Z2882" s="72">
        <v>6800</v>
      </c>
      <c r="AA2882" s="72">
        <v>6820</v>
      </c>
      <c r="AB2882" s="72">
        <v>6770</v>
      </c>
      <c r="AC2882" s="72">
        <v>6800</v>
      </c>
      <c r="AD2882" s="72">
        <v>7700</v>
      </c>
      <c r="AE2882" s="72">
        <v>6810</v>
      </c>
      <c r="AF2882" s="72">
        <v>6860</v>
      </c>
      <c r="AG2882" s="72">
        <v>6810</v>
      </c>
      <c r="AH2882" s="72">
        <v>6850</v>
      </c>
      <c r="AI2882" s="72">
        <v>7700</v>
      </c>
      <c r="AJ2882" s="72">
        <v>6870</v>
      </c>
      <c r="AK2882" s="72">
        <v>6930</v>
      </c>
      <c r="AL2882" s="72">
        <v>6830</v>
      </c>
      <c r="AM2882" s="72">
        <v>6930</v>
      </c>
      <c r="AN2882" s="72">
        <v>6900</v>
      </c>
      <c r="AO2882" s="72">
        <v>6930</v>
      </c>
      <c r="AP2882" s="72">
        <v>7010</v>
      </c>
      <c r="AQ2882" s="72">
        <v>6930</v>
      </c>
      <c r="AR2882" s="72">
        <v>7010</v>
      </c>
      <c r="AS2882" s="72">
        <v>8100</v>
      </c>
      <c r="AT2882" s="72">
        <v>6990</v>
      </c>
      <c r="AU2882" s="72">
        <v>6990</v>
      </c>
      <c r="AV2882" s="72">
        <v>6940</v>
      </c>
      <c r="AW2882" s="72">
        <v>6980</v>
      </c>
      <c r="AX2882" s="72">
        <v>5200</v>
      </c>
      <c r="AY2882" s="72">
        <v>6990</v>
      </c>
      <c r="AZ2882" s="72">
        <v>6990</v>
      </c>
      <c r="BA2882" s="72">
        <v>6970</v>
      </c>
      <c r="BB2882" s="72">
        <v>6980</v>
      </c>
      <c r="BC2882" s="72">
        <v>1700</v>
      </c>
    </row>
    <row r="2883" spans="1:55" s="72" customFormat="1" ht="15">
      <c r="A2883" s="15" t="s">
        <v>18</v>
      </c>
      <c r="B2883" s="30">
        <v>8</v>
      </c>
      <c r="C2883" s="30">
        <v>8056</v>
      </c>
      <c r="D2883" s="10" t="s">
        <v>1448</v>
      </c>
      <c r="E2883" s="15" t="s">
        <v>20</v>
      </c>
      <c r="F2883" s="15" t="s">
        <v>1446</v>
      </c>
      <c r="G2883" s="50">
        <v>2191</v>
      </c>
      <c r="H2883" s="50">
        <v>269</v>
      </c>
      <c r="I2883" s="58">
        <v>0.14000000000000001</v>
      </c>
      <c r="J2883" s="50">
        <v>2111000</v>
      </c>
      <c r="K2883" s="50">
        <v>2204</v>
      </c>
      <c r="L2883" s="53">
        <v>2046</v>
      </c>
      <c r="M2883" s="63">
        <f t="shared" si="332"/>
        <v>8.2278481012658222E-2</v>
      </c>
      <c r="N2883" s="42" t="str">
        <f>IFERROR(VLOOKUP(C2883, マスタ!$E$2:$G$33, 3, TRUE), "")</f>
        <v>商業</v>
      </c>
      <c r="O2883" s="15" t="str">
        <f>IF(F2883 = "", "", TEXT( WORKDAY(TEXT(LEFT(F2883, FIND("(", F2883) - 1), "yyyy/mm/dd"), 1, マスタ!$A$2:$A$106), "yyyymmdd"))</f>
        <v>20171108</v>
      </c>
      <c r="P2883" s="16">
        <v>43047</v>
      </c>
      <c r="Q2883" s="56">
        <v>2157</v>
      </c>
      <c r="R2883" s="56">
        <v>2218</v>
      </c>
      <c r="S2883" s="56">
        <v>2131</v>
      </c>
      <c r="T2883" s="15" t="str">
        <f t="shared" si="333"/>
        <v>有</v>
      </c>
      <c r="U2883" s="15" t="str">
        <f t="shared" si="334"/>
        <v>有</v>
      </c>
      <c r="V2883" s="67">
        <f t="shared" si="335"/>
        <v>-1.5518028297580977E-2</v>
      </c>
      <c r="W2883" s="17" t="s">
        <v>968</v>
      </c>
      <c r="X2883" s="46">
        <v>43</v>
      </c>
      <c r="Y2883" s="71">
        <f t="shared" si="336"/>
        <v>19.625741670470106</v>
      </c>
      <c r="Z2883" s="72">
        <v>2157</v>
      </c>
      <c r="AA2883" s="72">
        <v>2218</v>
      </c>
      <c r="AB2883" s="72">
        <v>2157</v>
      </c>
      <c r="AC2883" s="72">
        <v>2217</v>
      </c>
      <c r="AD2883" s="72">
        <v>132400</v>
      </c>
      <c r="AE2883" s="72">
        <v>2215</v>
      </c>
      <c r="AF2883" s="72">
        <v>2215</v>
      </c>
      <c r="AG2883" s="72">
        <v>2184</v>
      </c>
      <c r="AH2883" s="72">
        <v>2185</v>
      </c>
      <c r="AI2883" s="72">
        <v>37600</v>
      </c>
      <c r="AJ2883" s="72">
        <v>2189</v>
      </c>
      <c r="AK2883" s="72">
        <v>2204</v>
      </c>
      <c r="AL2883" s="72">
        <v>2186</v>
      </c>
      <c r="AM2883" s="72">
        <v>2200</v>
      </c>
      <c r="AN2883" s="72">
        <v>19100</v>
      </c>
      <c r="AO2883" s="72">
        <v>2201</v>
      </c>
      <c r="AP2883" s="72">
        <v>2202</v>
      </c>
      <c r="AQ2883" s="72">
        <v>2176</v>
      </c>
      <c r="AR2883" s="72">
        <v>2179</v>
      </c>
      <c r="AS2883" s="72">
        <v>21000</v>
      </c>
      <c r="AT2883" s="72">
        <v>2179</v>
      </c>
      <c r="AU2883" s="72">
        <v>2184</v>
      </c>
      <c r="AV2883" s="72">
        <v>2175</v>
      </c>
      <c r="AW2883" s="72">
        <v>2182</v>
      </c>
      <c r="AX2883" s="72">
        <v>16300</v>
      </c>
      <c r="AY2883" s="72">
        <v>2182</v>
      </c>
      <c r="AZ2883" s="72">
        <v>2183</v>
      </c>
      <c r="BA2883" s="72">
        <v>2177</v>
      </c>
      <c r="BB2883" s="72">
        <v>2177</v>
      </c>
      <c r="BC2883" s="72">
        <v>18200</v>
      </c>
    </row>
    <row r="2884" spans="1:55" s="72" customFormat="1" ht="15">
      <c r="A2884" s="15" t="s">
        <v>18</v>
      </c>
      <c r="B2884" s="30">
        <v>9</v>
      </c>
      <c r="C2884" s="30">
        <v>4022</v>
      </c>
      <c r="D2884" s="10" t="s">
        <v>1221</v>
      </c>
      <c r="E2884" s="15" t="s">
        <v>20</v>
      </c>
      <c r="F2884" s="15" t="s">
        <v>1446</v>
      </c>
      <c r="G2884" s="50">
        <v>2320</v>
      </c>
      <c r="H2884" s="50">
        <v>269</v>
      </c>
      <c r="I2884" s="58">
        <v>0.13120000000000001</v>
      </c>
      <c r="J2884" s="50">
        <v>498500</v>
      </c>
      <c r="K2884" s="50">
        <v>2444</v>
      </c>
      <c r="L2884" s="53">
        <v>2272</v>
      </c>
      <c r="M2884" s="63">
        <f t="shared" si="332"/>
        <v>0.72093023255813948</v>
      </c>
      <c r="N2884" s="42" t="str">
        <f>IFERROR(VLOOKUP(C2884, マスタ!$E$2:$G$33, 3, TRUE), "")</f>
        <v>化学・医薬品</v>
      </c>
      <c r="O2884" s="15" t="str">
        <f>IF(F2884 = "", "", TEXT( WORKDAY(TEXT(LEFT(F2884, FIND("(", F2884) - 1), "yyyy/mm/dd"), 1, マスタ!$A$2:$A$106), "yyyymmdd"))</f>
        <v>20171108</v>
      </c>
      <c r="P2884" s="16">
        <v>43047</v>
      </c>
      <c r="Q2884" s="56">
        <v>2300</v>
      </c>
      <c r="R2884" s="56">
        <v>2362</v>
      </c>
      <c r="S2884" s="56">
        <v>2200</v>
      </c>
      <c r="T2884" s="15" t="str">
        <f t="shared" si="333"/>
        <v>有</v>
      </c>
      <c r="U2884" s="15" t="str">
        <f t="shared" si="334"/>
        <v>有</v>
      </c>
      <c r="V2884" s="67">
        <f t="shared" si="335"/>
        <v>-8.6206896551723755E-3</v>
      </c>
      <c r="W2884" s="17" t="s">
        <v>966</v>
      </c>
      <c r="X2884" s="46">
        <v>-23</v>
      </c>
      <c r="Y2884" s="71">
        <f t="shared" si="336"/>
        <v>-9.9137931034482758</v>
      </c>
      <c r="Z2884" s="72">
        <v>2300</v>
      </c>
      <c r="AA2884" s="72">
        <v>2300</v>
      </c>
      <c r="AB2884" s="72">
        <v>2255</v>
      </c>
      <c r="AC2884" s="72">
        <v>2266</v>
      </c>
      <c r="AD2884" s="72">
        <v>16800</v>
      </c>
      <c r="AE2884" s="72">
        <v>2266</v>
      </c>
      <c r="AF2884" s="72">
        <v>2278</v>
      </c>
      <c r="AG2884" s="72">
        <v>2265</v>
      </c>
      <c r="AH2884" s="72">
        <v>2278</v>
      </c>
      <c r="AI2884" s="72">
        <v>4000</v>
      </c>
      <c r="AJ2884" s="72">
        <v>2266</v>
      </c>
      <c r="AK2884" s="72">
        <v>2266</v>
      </c>
      <c r="AL2884" s="72">
        <v>2230</v>
      </c>
      <c r="AM2884" s="72">
        <v>2240</v>
      </c>
      <c r="AN2884" s="72">
        <v>8900</v>
      </c>
      <c r="AO2884" s="72">
        <v>2242</v>
      </c>
      <c r="AP2884" s="72">
        <v>2257</v>
      </c>
      <c r="AQ2884" s="72">
        <v>2230</v>
      </c>
      <c r="AR2884" s="72">
        <v>2257</v>
      </c>
      <c r="AS2884" s="72">
        <v>5500</v>
      </c>
      <c r="AT2884" s="72">
        <v>2258</v>
      </c>
      <c r="AU2884" s="72">
        <v>2267</v>
      </c>
      <c r="AV2884" s="72">
        <v>2244</v>
      </c>
      <c r="AW2884" s="72">
        <v>2267</v>
      </c>
      <c r="AX2884" s="72">
        <v>2900</v>
      </c>
      <c r="AY2884" s="72">
        <v>2262</v>
      </c>
      <c r="AZ2884" s="72">
        <v>2270</v>
      </c>
      <c r="BA2884" s="72">
        <v>2257</v>
      </c>
      <c r="BB2884" s="72">
        <v>2263</v>
      </c>
      <c r="BC2884" s="72">
        <v>4300</v>
      </c>
    </row>
    <row r="2885" spans="1:55" s="72" customFormat="1" ht="15">
      <c r="A2885" s="15" t="s">
        <v>18</v>
      </c>
      <c r="B2885" s="30">
        <v>11</v>
      </c>
      <c r="C2885" s="30">
        <v>6844</v>
      </c>
      <c r="D2885" s="10" t="s">
        <v>1449</v>
      </c>
      <c r="E2885" s="15" t="s">
        <v>20</v>
      </c>
      <c r="F2885" s="15" t="s">
        <v>1446</v>
      </c>
      <c r="G2885" s="50">
        <v>8470</v>
      </c>
      <c r="H2885" s="50">
        <v>830</v>
      </c>
      <c r="I2885" s="58">
        <v>0.1086</v>
      </c>
      <c r="J2885" s="50">
        <v>295300</v>
      </c>
      <c r="K2885" s="50">
        <v>8740</v>
      </c>
      <c r="L2885" s="53">
        <v>7500</v>
      </c>
      <c r="M2885" s="63">
        <f t="shared" si="332"/>
        <v>0.21774193548387097</v>
      </c>
      <c r="N2885" s="42" t="str">
        <f>IFERROR(VLOOKUP(C2885, マスタ!$E$2:$G$33, 3, TRUE), "")</f>
        <v>電気</v>
      </c>
      <c r="O2885" s="15" t="str">
        <f>IF(F2885 = "", "", TEXT( WORKDAY(TEXT(LEFT(F2885, FIND("(", F2885) - 1), "yyyy/mm/dd"), 1, マスタ!$A$2:$A$106), "yyyymmdd"))</f>
        <v>20171108</v>
      </c>
      <c r="P2885" s="16">
        <v>43047</v>
      </c>
      <c r="Q2885" s="56">
        <v>8170</v>
      </c>
      <c r="R2885" s="56">
        <v>8220</v>
      </c>
      <c r="S2885" s="56">
        <v>7920</v>
      </c>
      <c r="T2885" s="15" t="str">
        <f t="shared" si="333"/>
        <v>無</v>
      </c>
      <c r="U2885" s="15" t="str">
        <f t="shared" si="334"/>
        <v>有</v>
      </c>
      <c r="V2885" s="67">
        <f t="shared" si="335"/>
        <v>-3.5419126328217199E-2</v>
      </c>
      <c r="W2885" s="17" t="s">
        <v>966</v>
      </c>
      <c r="X2885" s="46">
        <v>-84</v>
      </c>
      <c r="Y2885" s="71">
        <f t="shared" si="336"/>
        <v>-9.9173553719008272</v>
      </c>
      <c r="Z2885" s="72">
        <v>8170</v>
      </c>
      <c r="AA2885" s="72">
        <v>8220</v>
      </c>
      <c r="AB2885" s="72">
        <v>8080</v>
      </c>
      <c r="AC2885" s="72">
        <v>8080</v>
      </c>
      <c r="AD2885" s="72">
        <v>13300</v>
      </c>
      <c r="AE2885" s="72">
        <v>8070</v>
      </c>
      <c r="AF2885" s="72">
        <v>8100</v>
      </c>
      <c r="AG2885" s="72">
        <v>7970</v>
      </c>
      <c r="AH2885" s="72">
        <v>8040</v>
      </c>
      <c r="AI2885" s="72">
        <v>11400</v>
      </c>
      <c r="AJ2885" s="72">
        <v>8020</v>
      </c>
      <c r="AK2885" s="72">
        <v>8030</v>
      </c>
      <c r="AL2885" s="72">
        <v>7980</v>
      </c>
      <c r="AM2885" s="72">
        <v>8000</v>
      </c>
      <c r="AN2885" s="72">
        <v>2800</v>
      </c>
      <c r="AO2885" s="72">
        <v>8020</v>
      </c>
      <c r="AP2885" s="72">
        <v>8030</v>
      </c>
      <c r="AQ2885" s="72">
        <v>7970</v>
      </c>
      <c r="AR2885" s="72">
        <v>7980</v>
      </c>
      <c r="AS2885" s="72">
        <v>5900</v>
      </c>
      <c r="AT2885" s="72">
        <v>7990</v>
      </c>
      <c r="AU2885" s="72">
        <v>8060</v>
      </c>
      <c r="AV2885" s="72">
        <v>7990</v>
      </c>
      <c r="AW2885" s="72">
        <v>8000</v>
      </c>
      <c r="AX2885" s="72">
        <v>4900</v>
      </c>
      <c r="AY2885" s="72">
        <v>8020</v>
      </c>
      <c r="AZ2885" s="72">
        <v>8040</v>
      </c>
      <c r="BA2885" s="72">
        <v>7970</v>
      </c>
      <c r="BB2885" s="72">
        <v>7970</v>
      </c>
      <c r="BC2885" s="72">
        <v>3800</v>
      </c>
    </row>
    <row r="2886" spans="1:55" s="72" customFormat="1" ht="15">
      <c r="A2886" s="15" t="s">
        <v>18</v>
      </c>
      <c r="B2886" s="30">
        <v>14</v>
      </c>
      <c r="C2886" s="30">
        <v>9697</v>
      </c>
      <c r="D2886" s="10" t="s">
        <v>416</v>
      </c>
      <c r="E2886" s="15" t="s">
        <v>20</v>
      </c>
      <c r="F2886" s="15" t="s">
        <v>1446</v>
      </c>
      <c r="G2886" s="50">
        <v>3175</v>
      </c>
      <c r="H2886" s="50">
        <v>289</v>
      </c>
      <c r="I2886" s="58">
        <v>0.10009999999999999</v>
      </c>
      <c r="J2886" s="50">
        <v>1309000</v>
      </c>
      <c r="K2886" s="50">
        <v>3200</v>
      </c>
      <c r="L2886" s="53">
        <v>3055</v>
      </c>
      <c r="M2886" s="63">
        <f t="shared" si="332"/>
        <v>0.17241379310344829</v>
      </c>
      <c r="N2886" s="42" t="str">
        <f>IFERROR(VLOOKUP(C2886, マスタ!$E$2:$G$33, 3, TRUE), "")</f>
        <v>サービス</v>
      </c>
      <c r="O2886" s="15" t="str">
        <f>IF(F2886 = "", "", TEXT( WORKDAY(TEXT(LEFT(F2886, FIND("(", F2886) - 1), "yyyy/mm/dd"), 1, マスタ!$A$2:$A$106), "yyyymmdd"))</f>
        <v>20171108</v>
      </c>
      <c r="P2886" s="16">
        <v>43047</v>
      </c>
      <c r="Q2886" s="56">
        <v>3160</v>
      </c>
      <c r="R2886" s="56">
        <v>3310</v>
      </c>
      <c r="S2886" s="56">
        <v>3160</v>
      </c>
      <c r="T2886" s="15" t="str">
        <f t="shared" si="333"/>
        <v>有</v>
      </c>
      <c r="U2886" s="15" t="str">
        <f t="shared" si="334"/>
        <v>無</v>
      </c>
      <c r="V2886" s="67">
        <f t="shared" si="335"/>
        <v>-4.7244094488189115E-3</v>
      </c>
      <c r="W2886" s="17" t="s">
        <v>968</v>
      </c>
      <c r="X2886" s="46">
        <v>63</v>
      </c>
      <c r="Y2886" s="71">
        <f t="shared" si="336"/>
        <v>19.842519685039367</v>
      </c>
      <c r="Z2886" s="72">
        <v>3160</v>
      </c>
      <c r="AA2886" s="72">
        <v>3220</v>
      </c>
      <c r="AB2886" s="72">
        <v>3160</v>
      </c>
      <c r="AC2886" s="72">
        <v>3220</v>
      </c>
      <c r="AD2886" s="72">
        <v>95500</v>
      </c>
      <c r="AE2886" s="72">
        <v>3210</v>
      </c>
      <c r="AF2886" s="72">
        <v>3245</v>
      </c>
      <c r="AG2886" s="72">
        <v>3210</v>
      </c>
      <c r="AH2886" s="72">
        <v>3245</v>
      </c>
      <c r="AI2886" s="72">
        <v>34100</v>
      </c>
      <c r="AJ2886" s="72">
        <v>3240</v>
      </c>
      <c r="AK2886" s="72">
        <v>3245</v>
      </c>
      <c r="AL2886" s="72">
        <v>3225</v>
      </c>
      <c r="AM2886" s="72">
        <v>3230</v>
      </c>
      <c r="AN2886" s="72">
        <v>18400</v>
      </c>
      <c r="AO2886" s="72">
        <v>3220</v>
      </c>
      <c r="AP2886" s="72">
        <v>3235</v>
      </c>
      <c r="AQ2886" s="72">
        <v>3220</v>
      </c>
      <c r="AR2886" s="72">
        <v>3230</v>
      </c>
      <c r="AS2886" s="72">
        <v>9000</v>
      </c>
      <c r="AT2886" s="72">
        <v>3235</v>
      </c>
      <c r="AU2886" s="72">
        <v>3250</v>
      </c>
      <c r="AV2886" s="72">
        <v>3230</v>
      </c>
      <c r="AW2886" s="72">
        <v>3240</v>
      </c>
      <c r="AX2886" s="72">
        <v>15500</v>
      </c>
      <c r="AY2886" s="72">
        <v>3245</v>
      </c>
      <c r="AZ2886" s="72">
        <v>3250</v>
      </c>
      <c r="BA2886" s="72">
        <v>3240</v>
      </c>
      <c r="BB2886" s="72">
        <v>3245</v>
      </c>
      <c r="BC2886" s="72">
        <v>15000</v>
      </c>
    </row>
    <row r="2887" spans="1:55" s="72" customFormat="1" ht="15">
      <c r="A2887" s="15" t="s">
        <v>18</v>
      </c>
      <c r="B2887" s="30">
        <v>15</v>
      </c>
      <c r="C2887" s="30">
        <v>7251</v>
      </c>
      <c r="D2887" s="10" t="s">
        <v>70</v>
      </c>
      <c r="E2887" s="15" t="s">
        <v>20</v>
      </c>
      <c r="F2887" s="15" t="s">
        <v>1446</v>
      </c>
      <c r="G2887" s="50">
        <v>2368</v>
      </c>
      <c r="H2887" s="50">
        <v>192</v>
      </c>
      <c r="I2887" s="58">
        <v>8.8200000000000001E-2</v>
      </c>
      <c r="J2887" s="50">
        <v>1399600</v>
      </c>
      <c r="K2887" s="50">
        <v>2480</v>
      </c>
      <c r="L2887" s="53">
        <v>2332</v>
      </c>
      <c r="M2887" s="63">
        <f t="shared" si="332"/>
        <v>0.7567567567567568</v>
      </c>
      <c r="N2887" s="42" t="str">
        <f>IFERROR(VLOOKUP(C2887, マスタ!$E$2:$G$33, 3, TRUE), "")</f>
        <v>輸送用機械</v>
      </c>
      <c r="O2887" s="15" t="str">
        <f>IF(F2887 = "", "", TEXT( WORKDAY(TEXT(LEFT(F2887, FIND("(", F2887) - 1), "yyyy/mm/dd"), 1, マスタ!$A$2:$A$106), "yyyymmdd"))</f>
        <v>20171108</v>
      </c>
      <c r="P2887" s="16">
        <v>43047</v>
      </c>
      <c r="Q2887" s="56">
        <v>2318</v>
      </c>
      <c r="R2887" s="56">
        <v>2349</v>
      </c>
      <c r="S2887" s="56">
        <v>2295</v>
      </c>
      <c r="T2887" s="15" t="str">
        <f t="shared" si="333"/>
        <v>有</v>
      </c>
      <c r="U2887" s="15" t="str">
        <f t="shared" si="334"/>
        <v>有</v>
      </c>
      <c r="V2887" s="67">
        <f t="shared" si="335"/>
        <v>-2.1114864864864913E-2</v>
      </c>
      <c r="W2887" s="17" t="s">
        <v>966</v>
      </c>
      <c r="X2887" s="46">
        <v>-23</v>
      </c>
      <c r="Y2887" s="71">
        <f t="shared" si="336"/>
        <v>-9.7128378378378368</v>
      </c>
      <c r="Z2887" s="72">
        <v>2318</v>
      </c>
      <c r="AA2887" s="72">
        <v>2323</v>
      </c>
      <c r="AB2887" s="72">
        <v>2295</v>
      </c>
      <c r="AC2887" s="72">
        <v>2298</v>
      </c>
      <c r="AD2887" s="72">
        <v>80800</v>
      </c>
      <c r="AE2887" s="72">
        <v>2297</v>
      </c>
      <c r="AF2887" s="72">
        <v>2318</v>
      </c>
      <c r="AG2887" s="72">
        <v>2297</v>
      </c>
      <c r="AH2887" s="72">
        <v>2318</v>
      </c>
      <c r="AI2887" s="72">
        <v>16100</v>
      </c>
      <c r="AJ2887" s="72">
        <v>2316</v>
      </c>
      <c r="AK2887" s="72">
        <v>2322</v>
      </c>
      <c r="AL2887" s="72">
        <v>2297</v>
      </c>
      <c r="AM2887" s="72">
        <v>2302</v>
      </c>
      <c r="AN2887" s="72">
        <v>41600</v>
      </c>
      <c r="AO2887" s="72">
        <v>2302</v>
      </c>
      <c r="AP2887" s="72">
        <v>2317</v>
      </c>
      <c r="AQ2887" s="72">
        <v>2302</v>
      </c>
      <c r="AR2887" s="72">
        <v>2317</v>
      </c>
      <c r="AS2887" s="72">
        <v>33000</v>
      </c>
      <c r="AT2887" s="72">
        <v>2316</v>
      </c>
      <c r="AU2887" s="72">
        <v>2317</v>
      </c>
      <c r="AV2887" s="72">
        <v>2299</v>
      </c>
      <c r="AW2887" s="72">
        <v>2300</v>
      </c>
      <c r="AX2887" s="72">
        <v>23000</v>
      </c>
      <c r="AY2887" s="72">
        <v>2300</v>
      </c>
      <c r="AZ2887" s="72">
        <v>2317</v>
      </c>
      <c r="BA2887" s="72">
        <v>2297</v>
      </c>
      <c r="BB2887" s="72">
        <v>2316</v>
      </c>
      <c r="BC2887" s="72">
        <v>24400</v>
      </c>
    </row>
    <row r="2888" spans="1:55" s="72" customFormat="1" ht="27">
      <c r="A2888" s="15" t="s">
        <v>18</v>
      </c>
      <c r="B2888" s="30">
        <v>18</v>
      </c>
      <c r="C2888" s="30">
        <v>9409</v>
      </c>
      <c r="D2888" s="10" t="s">
        <v>1450</v>
      </c>
      <c r="E2888" s="15" t="s">
        <v>20</v>
      </c>
      <c r="F2888" s="15" t="s">
        <v>1446</v>
      </c>
      <c r="G2888" s="50">
        <v>2483</v>
      </c>
      <c r="H2888" s="50">
        <v>196</v>
      </c>
      <c r="I2888" s="58">
        <v>8.5699999999999998E-2</v>
      </c>
      <c r="J2888" s="50">
        <v>791100</v>
      </c>
      <c r="K2888" s="50">
        <v>2533</v>
      </c>
      <c r="L2888" s="53">
        <v>2390</v>
      </c>
      <c r="M2888" s="63">
        <f t="shared" si="332"/>
        <v>0.34965034965034963</v>
      </c>
      <c r="N2888" s="42" t="str">
        <f>IFERROR(VLOOKUP(C2888, マスタ!$E$2:$G$33, 3, TRUE), "")</f>
        <v>情報通信</v>
      </c>
      <c r="O2888" s="15" t="str">
        <f>IF(F2888 = "", "", TEXT( WORKDAY(TEXT(LEFT(F2888, FIND("(", F2888) - 1), "yyyy/mm/dd"), 1, マスタ!$A$2:$A$106), "yyyymmdd"))</f>
        <v>20171108</v>
      </c>
      <c r="P2888" s="16">
        <v>43047</v>
      </c>
      <c r="Q2888" s="56">
        <v>2526</v>
      </c>
      <c r="R2888" s="56">
        <v>2527</v>
      </c>
      <c r="S2888" s="56">
        <v>2473</v>
      </c>
      <c r="T2888" s="15" t="str">
        <f t="shared" si="333"/>
        <v>無</v>
      </c>
      <c r="U2888" s="15" t="str">
        <f t="shared" si="334"/>
        <v>有</v>
      </c>
      <c r="V2888" s="67">
        <f t="shared" si="335"/>
        <v>1.7317760773258195E-2</v>
      </c>
      <c r="W2888" s="17" t="s">
        <v>966</v>
      </c>
      <c r="X2888" s="46">
        <v>-24</v>
      </c>
      <c r="Y2888" s="71">
        <f t="shared" si="336"/>
        <v>-9.6657269432138531</v>
      </c>
      <c r="Z2888" s="72">
        <v>2526</v>
      </c>
      <c r="AA2888" s="72">
        <v>2526</v>
      </c>
      <c r="AB2888" s="72">
        <v>2497</v>
      </c>
      <c r="AC2888" s="72">
        <v>2504</v>
      </c>
      <c r="AD2888" s="72">
        <v>46100</v>
      </c>
      <c r="AE2888" s="72">
        <v>2505</v>
      </c>
      <c r="AF2888" s="72">
        <v>2522</v>
      </c>
      <c r="AG2888" s="72">
        <v>2505</v>
      </c>
      <c r="AH2888" s="72">
        <v>2516</v>
      </c>
      <c r="AI2888" s="72">
        <v>11100</v>
      </c>
      <c r="AJ2888" s="72">
        <v>2510</v>
      </c>
      <c r="AK2888" s="72">
        <v>2518</v>
      </c>
      <c r="AL2888" s="72">
        <v>2503</v>
      </c>
      <c r="AM2888" s="72">
        <v>2508</v>
      </c>
      <c r="AN2888" s="72">
        <v>10900</v>
      </c>
      <c r="AO2888" s="72">
        <v>2508</v>
      </c>
      <c r="AP2888" s="72">
        <v>2512</v>
      </c>
      <c r="AQ2888" s="72">
        <v>2505</v>
      </c>
      <c r="AR2888" s="72">
        <v>2512</v>
      </c>
      <c r="AS2888" s="72">
        <v>9600</v>
      </c>
      <c r="AT2888" s="72">
        <v>2511</v>
      </c>
      <c r="AU2888" s="72">
        <v>2516</v>
      </c>
      <c r="AV2888" s="72">
        <v>2495</v>
      </c>
      <c r="AW2888" s="72">
        <v>2495</v>
      </c>
      <c r="AX2888" s="72">
        <v>9300</v>
      </c>
      <c r="AY2888" s="72">
        <v>2497</v>
      </c>
      <c r="AZ2888" s="72">
        <v>2517</v>
      </c>
      <c r="BA2888" s="72">
        <v>2495</v>
      </c>
      <c r="BB2888" s="72">
        <v>2510</v>
      </c>
      <c r="BC2888" s="72">
        <v>14600</v>
      </c>
    </row>
    <row r="2889" spans="1:55" s="72" customFormat="1" ht="27">
      <c r="A2889" s="15" t="s">
        <v>18</v>
      </c>
      <c r="B2889" s="30">
        <v>19</v>
      </c>
      <c r="C2889" s="30">
        <v>9783</v>
      </c>
      <c r="D2889" s="10" t="s">
        <v>1451</v>
      </c>
      <c r="E2889" s="15" t="s">
        <v>20</v>
      </c>
      <c r="F2889" s="15" t="s">
        <v>1446</v>
      </c>
      <c r="G2889" s="50">
        <v>4215</v>
      </c>
      <c r="H2889" s="50">
        <v>330</v>
      </c>
      <c r="I2889" s="58">
        <v>8.4900000000000003E-2</v>
      </c>
      <c r="J2889" s="50">
        <v>1201400</v>
      </c>
      <c r="K2889" s="50">
        <v>4285</v>
      </c>
      <c r="L2889" s="53">
        <v>4000</v>
      </c>
      <c r="M2889" s="63">
        <f t="shared" si="332"/>
        <v>0.24561403508771928</v>
      </c>
      <c r="N2889" s="42" t="str">
        <f>IFERROR(VLOOKUP(C2889, マスタ!$E$2:$G$33, 3, TRUE), "")</f>
        <v>サービス</v>
      </c>
      <c r="O2889" s="15" t="str">
        <f>IF(F2889 = "", "", TEXT( WORKDAY(TEXT(LEFT(F2889, FIND("(", F2889) - 1), "yyyy/mm/dd"), 1, マスタ!$A$2:$A$106), "yyyymmdd"))</f>
        <v>20171108</v>
      </c>
      <c r="P2889" s="16">
        <v>43047</v>
      </c>
      <c r="Q2889" s="56">
        <v>4180</v>
      </c>
      <c r="R2889" s="56">
        <v>4215</v>
      </c>
      <c r="S2889" s="56">
        <v>4135</v>
      </c>
      <c r="T2889" s="15" t="str">
        <f t="shared" si="333"/>
        <v>無</v>
      </c>
      <c r="U2889" s="15" t="str">
        <f t="shared" si="334"/>
        <v>有</v>
      </c>
      <c r="V2889" s="67">
        <f t="shared" si="335"/>
        <v>-8.3036773428232236E-3</v>
      </c>
      <c r="W2889" s="17" t="s">
        <v>967</v>
      </c>
      <c r="X2889" s="46">
        <v>25</v>
      </c>
      <c r="Y2889" s="71">
        <f t="shared" si="336"/>
        <v>5.9311981020166069</v>
      </c>
      <c r="Z2889" s="72">
        <v>4180</v>
      </c>
      <c r="AA2889" s="72">
        <v>4185</v>
      </c>
      <c r="AB2889" s="72">
        <v>4150</v>
      </c>
      <c r="AC2889" s="72">
        <v>4160</v>
      </c>
      <c r="AD2889" s="72">
        <v>48300</v>
      </c>
      <c r="AE2889" s="72">
        <v>4160</v>
      </c>
      <c r="AF2889" s="72">
        <v>4215</v>
      </c>
      <c r="AG2889" s="72">
        <v>4160</v>
      </c>
      <c r="AH2889" s="72">
        <v>4215</v>
      </c>
      <c r="AI2889" s="72">
        <v>28400</v>
      </c>
      <c r="AJ2889" s="72">
        <v>4210</v>
      </c>
      <c r="AK2889" s="72">
        <v>4210</v>
      </c>
      <c r="AL2889" s="72">
        <v>4195</v>
      </c>
      <c r="AM2889" s="72">
        <v>4205</v>
      </c>
      <c r="AN2889" s="72">
        <v>8700</v>
      </c>
      <c r="AO2889" s="72">
        <v>4205</v>
      </c>
      <c r="AP2889" s="72">
        <v>4215</v>
      </c>
      <c r="AQ2889" s="72">
        <v>4205</v>
      </c>
      <c r="AR2889" s="72">
        <v>4210</v>
      </c>
      <c r="AS2889" s="72">
        <v>7500</v>
      </c>
      <c r="AT2889" s="72">
        <v>4210</v>
      </c>
      <c r="AU2889" s="72">
        <v>4210</v>
      </c>
      <c r="AV2889" s="72">
        <v>4205</v>
      </c>
      <c r="AW2889" s="72">
        <v>4205</v>
      </c>
      <c r="AX2889" s="72">
        <v>4400</v>
      </c>
      <c r="AY2889" s="72">
        <v>4205</v>
      </c>
      <c r="AZ2889" s="72">
        <v>4210</v>
      </c>
      <c r="BA2889" s="72">
        <v>4200</v>
      </c>
      <c r="BB2889" s="72">
        <v>4205</v>
      </c>
      <c r="BC2889" s="72">
        <v>9900</v>
      </c>
    </row>
    <row r="2890" spans="1:55" s="72" customFormat="1" ht="15">
      <c r="A2890" s="15" t="s">
        <v>18</v>
      </c>
      <c r="B2890" s="30">
        <v>20</v>
      </c>
      <c r="C2890" s="30">
        <v>7164</v>
      </c>
      <c r="D2890" s="10" t="s">
        <v>1452</v>
      </c>
      <c r="E2890" s="15" t="s">
        <v>20</v>
      </c>
      <c r="F2890" s="15" t="s">
        <v>1446</v>
      </c>
      <c r="G2890" s="50">
        <v>5110</v>
      </c>
      <c r="H2890" s="50">
        <v>395</v>
      </c>
      <c r="I2890" s="58">
        <v>8.3799999999999999E-2</v>
      </c>
      <c r="J2890" s="50">
        <v>863700</v>
      </c>
      <c r="K2890" s="50">
        <v>5150</v>
      </c>
      <c r="L2890" s="53">
        <v>4960</v>
      </c>
      <c r="M2890" s="63">
        <f t="shared" si="332"/>
        <v>0.21052631578947367</v>
      </c>
      <c r="N2890" s="42" t="str">
        <f>IFERROR(VLOOKUP(C2890, マスタ!$E$2:$G$33, 3, TRUE), "")</f>
        <v>輸送用機械</v>
      </c>
      <c r="O2890" s="15" t="str">
        <f>IF(F2890 = "", "", TEXT( WORKDAY(TEXT(LEFT(F2890, FIND("(", F2890) - 1), "yyyy/mm/dd"), 1, マスタ!$A$2:$A$106), "yyyymmdd"))</f>
        <v>20171108</v>
      </c>
      <c r="P2890" s="16">
        <v>43047</v>
      </c>
      <c r="Q2890" s="56">
        <v>5070</v>
      </c>
      <c r="R2890" s="56">
        <v>5110</v>
      </c>
      <c r="S2890" s="56">
        <v>5020</v>
      </c>
      <c r="T2890" s="15" t="str">
        <f t="shared" si="333"/>
        <v>無</v>
      </c>
      <c r="U2890" s="15" t="str">
        <f t="shared" si="334"/>
        <v>無</v>
      </c>
      <c r="V2890" s="67">
        <f t="shared" si="335"/>
        <v>-7.8277886497064575E-3</v>
      </c>
      <c r="W2890" s="17" t="s">
        <v>969</v>
      </c>
      <c r="X2890" s="46">
        <v>-40</v>
      </c>
      <c r="Y2890" s="71">
        <f t="shared" si="336"/>
        <v>-7.8277886497064575</v>
      </c>
      <c r="Z2890" s="72">
        <v>5070</v>
      </c>
      <c r="AA2890" s="72">
        <v>5090</v>
      </c>
      <c r="AB2890" s="72">
        <v>5050</v>
      </c>
      <c r="AC2890" s="72">
        <v>5070</v>
      </c>
      <c r="AD2890" s="72">
        <v>30200</v>
      </c>
      <c r="AE2890" s="72">
        <v>5080</v>
      </c>
      <c r="AF2890" s="72">
        <v>5080</v>
      </c>
      <c r="AG2890" s="72">
        <v>5050</v>
      </c>
      <c r="AH2890" s="72">
        <v>5080</v>
      </c>
      <c r="AI2890" s="72">
        <v>11800</v>
      </c>
      <c r="AJ2890" s="72">
        <v>5070</v>
      </c>
      <c r="AK2890" s="72">
        <v>5080</v>
      </c>
      <c r="AL2890" s="72">
        <v>5060</v>
      </c>
      <c r="AM2890" s="72">
        <v>5060</v>
      </c>
      <c r="AN2890" s="72">
        <v>8100</v>
      </c>
      <c r="AO2890" s="72">
        <v>5050</v>
      </c>
      <c r="AP2890" s="72">
        <v>5050</v>
      </c>
      <c r="AQ2890" s="72">
        <v>5030</v>
      </c>
      <c r="AR2890" s="72">
        <v>5040</v>
      </c>
      <c r="AS2890" s="72">
        <v>5000</v>
      </c>
      <c r="AT2890" s="72">
        <v>5030</v>
      </c>
      <c r="AU2890" s="72">
        <v>5050</v>
      </c>
      <c r="AV2890" s="72">
        <v>5030</v>
      </c>
      <c r="AW2890" s="72">
        <v>5030</v>
      </c>
      <c r="AX2890" s="72">
        <v>8400</v>
      </c>
      <c r="AY2890" s="72">
        <v>5040</v>
      </c>
      <c r="AZ2890" s="72">
        <v>5060</v>
      </c>
      <c r="BA2890" s="72">
        <v>5040</v>
      </c>
      <c r="BB2890" s="72">
        <v>5060</v>
      </c>
      <c r="BC2890" s="72">
        <v>7400</v>
      </c>
    </row>
    <row r="2891" spans="1:55" s="72" customFormat="1" ht="15">
      <c r="A2891" s="15" t="s">
        <v>18</v>
      </c>
      <c r="B2891" s="30">
        <v>21</v>
      </c>
      <c r="C2891" s="30">
        <v>6005</v>
      </c>
      <c r="D2891" s="10" t="s">
        <v>1453</v>
      </c>
      <c r="E2891" s="15" t="s">
        <v>20</v>
      </c>
      <c r="F2891" s="15" t="s">
        <v>1446</v>
      </c>
      <c r="G2891" s="50">
        <v>2940</v>
      </c>
      <c r="H2891" s="50">
        <v>225</v>
      </c>
      <c r="I2891" s="58">
        <v>8.2900000000000001E-2</v>
      </c>
      <c r="J2891" s="50">
        <v>1226200</v>
      </c>
      <c r="K2891" s="50">
        <v>3055</v>
      </c>
      <c r="L2891" s="53">
        <v>2863</v>
      </c>
      <c r="M2891" s="63">
        <f t="shared" ref="M2891:M2943" si="337">IFERROR((K2891-G2891) / (K2891-L2891), "")</f>
        <v>0.59895833333333337</v>
      </c>
      <c r="N2891" s="42" t="str">
        <f>IFERROR(VLOOKUP(C2891, マスタ!$E$2:$G$33, 3, TRUE), "")</f>
        <v>機械</v>
      </c>
      <c r="O2891" s="15" t="str">
        <f>IF(F2891 = "", "", TEXT( WORKDAY(TEXT(LEFT(F2891, FIND("(", F2891) - 1), "yyyy/mm/dd"), 1, マスタ!$A$2:$A$106), "yyyymmdd"))</f>
        <v>20171108</v>
      </c>
      <c r="P2891" s="16">
        <v>43047</v>
      </c>
      <c r="Q2891" s="56">
        <v>2902</v>
      </c>
      <c r="R2891" s="56">
        <v>2903</v>
      </c>
      <c r="S2891" s="56">
        <v>2840</v>
      </c>
      <c r="T2891" s="15" t="str">
        <f t="shared" ref="T2891:T2943" si="338">IF(Q2891="", "", IF(R2891-Q2891&gt;=ROUNDDOWN(G2891/100, 0), "有", "無"))</f>
        <v>無</v>
      </c>
      <c r="U2891" s="15" t="str">
        <f t="shared" ref="U2891:U2943" si="339">IF(Q2891="", "", IF(Q2891-S2891&gt;=ROUNDDOWN(G2891/100, 0), "有", "無"))</f>
        <v>有</v>
      </c>
      <c r="V2891" s="67">
        <f t="shared" ref="V2891:V2943" si="340">IF(Q2891="", "", Q2891/G2891-1)</f>
        <v>-1.2925170068027181E-2</v>
      </c>
      <c r="W2891" s="17" t="s">
        <v>966</v>
      </c>
      <c r="X2891" s="46">
        <v>-29</v>
      </c>
      <c r="Y2891" s="71">
        <f t="shared" ref="Y2891:Y2943" si="341">IFERROR(X2891/G2891*1000,"")</f>
        <v>-9.8639455782312915</v>
      </c>
      <c r="Z2891" s="72">
        <v>2902</v>
      </c>
      <c r="AA2891" s="72">
        <v>2903</v>
      </c>
      <c r="AB2891" s="72">
        <v>2882</v>
      </c>
      <c r="AC2891" s="72">
        <v>2896</v>
      </c>
      <c r="AD2891" s="72">
        <v>32800</v>
      </c>
      <c r="AE2891" s="72">
        <v>2891</v>
      </c>
      <c r="AF2891" s="72">
        <v>2894</v>
      </c>
      <c r="AG2891" s="72">
        <v>2872</v>
      </c>
      <c r="AH2891" s="72">
        <v>2875</v>
      </c>
      <c r="AI2891" s="72">
        <v>10800</v>
      </c>
      <c r="AJ2891" s="72">
        <v>2873</v>
      </c>
      <c r="AK2891" s="72">
        <v>2882</v>
      </c>
      <c r="AL2891" s="72">
        <v>2866</v>
      </c>
      <c r="AM2891" s="72">
        <v>2880</v>
      </c>
      <c r="AN2891" s="72">
        <v>22200</v>
      </c>
      <c r="AO2891" s="72">
        <v>2882</v>
      </c>
      <c r="AP2891" s="72">
        <v>2889</v>
      </c>
      <c r="AQ2891" s="72">
        <v>2873</v>
      </c>
      <c r="AR2891" s="72">
        <v>2889</v>
      </c>
      <c r="AS2891" s="72">
        <v>8300</v>
      </c>
      <c r="AT2891" s="72">
        <v>2890</v>
      </c>
      <c r="AU2891" s="72">
        <v>2895</v>
      </c>
      <c r="AV2891" s="72">
        <v>2885</v>
      </c>
      <c r="AW2891" s="72">
        <v>2892</v>
      </c>
      <c r="AX2891" s="72">
        <v>8400</v>
      </c>
      <c r="AY2891" s="72">
        <v>2894</v>
      </c>
      <c r="AZ2891" s="72">
        <v>2896</v>
      </c>
      <c r="BA2891" s="72">
        <v>2891</v>
      </c>
      <c r="BB2891" s="72">
        <v>2895</v>
      </c>
      <c r="BC2891" s="72">
        <v>4200</v>
      </c>
    </row>
    <row r="2892" spans="1:55" s="72" customFormat="1" ht="15">
      <c r="A2892" s="15" t="s">
        <v>18</v>
      </c>
      <c r="B2892" s="30">
        <v>22</v>
      </c>
      <c r="C2892" s="30">
        <v>5707</v>
      </c>
      <c r="D2892" s="10" t="s">
        <v>1231</v>
      </c>
      <c r="E2892" s="15" t="s">
        <v>20</v>
      </c>
      <c r="F2892" s="15" t="s">
        <v>1446</v>
      </c>
      <c r="G2892" s="50">
        <v>6060</v>
      </c>
      <c r="H2892" s="50">
        <v>460</v>
      </c>
      <c r="I2892" s="58">
        <v>8.2100000000000006E-2</v>
      </c>
      <c r="J2892" s="50">
        <v>730700</v>
      </c>
      <c r="K2892" s="50">
        <v>6100</v>
      </c>
      <c r="L2892" s="53">
        <v>5650</v>
      </c>
      <c r="M2892" s="63">
        <f t="shared" si="337"/>
        <v>8.8888888888888892E-2</v>
      </c>
      <c r="N2892" s="42" t="str">
        <f>IFERROR(VLOOKUP(C2892, マスタ!$E$2:$G$33, 3, TRUE), "")</f>
        <v>非鉄金属</v>
      </c>
      <c r="O2892" s="15" t="str">
        <f>IF(F2892 = "", "", TEXT( WORKDAY(TEXT(LEFT(F2892, FIND("(", F2892) - 1), "yyyy/mm/dd"), 1, マスタ!$A$2:$A$106), "yyyymmdd"))</f>
        <v>20171108</v>
      </c>
      <c r="P2892" s="16">
        <v>43047</v>
      </c>
      <c r="Q2892" s="56">
        <v>6080</v>
      </c>
      <c r="R2892" s="56">
        <v>6310</v>
      </c>
      <c r="S2892" s="56">
        <v>6040</v>
      </c>
      <c r="T2892" s="15" t="str">
        <f t="shared" si="338"/>
        <v>有</v>
      </c>
      <c r="U2892" s="15" t="str">
        <f t="shared" si="339"/>
        <v>無</v>
      </c>
      <c r="V2892" s="67">
        <f t="shared" si="340"/>
        <v>3.3003300330032292E-3</v>
      </c>
      <c r="W2892" s="17" t="s">
        <v>968</v>
      </c>
      <c r="X2892" s="46">
        <v>121</v>
      </c>
      <c r="Y2892" s="71">
        <f t="shared" si="341"/>
        <v>19.96699669966997</v>
      </c>
      <c r="Z2892" s="72">
        <v>6080</v>
      </c>
      <c r="AA2892" s="72">
        <v>6200</v>
      </c>
      <c r="AB2892" s="72">
        <v>6040</v>
      </c>
      <c r="AC2892" s="72">
        <v>6180</v>
      </c>
      <c r="AD2892" s="72">
        <v>46400</v>
      </c>
      <c r="AE2892" s="72">
        <v>6180</v>
      </c>
      <c r="AF2892" s="72">
        <v>6290</v>
      </c>
      <c r="AG2892" s="72">
        <v>6140</v>
      </c>
      <c r="AH2892" s="72">
        <v>6280</v>
      </c>
      <c r="AI2892" s="72">
        <v>25000</v>
      </c>
      <c r="AJ2892" s="72">
        <v>6270</v>
      </c>
      <c r="AK2892" s="72">
        <v>6290</v>
      </c>
      <c r="AL2892" s="72">
        <v>6170</v>
      </c>
      <c r="AM2892" s="72">
        <v>6250</v>
      </c>
      <c r="AN2892" s="72">
        <v>23500</v>
      </c>
      <c r="AO2892" s="72">
        <v>6240</v>
      </c>
      <c r="AP2892" s="72">
        <v>6240</v>
      </c>
      <c r="AQ2892" s="72">
        <v>6120</v>
      </c>
      <c r="AR2892" s="72">
        <v>6120</v>
      </c>
      <c r="AS2892" s="72">
        <v>12700</v>
      </c>
      <c r="AT2892" s="72">
        <v>6130</v>
      </c>
      <c r="AU2892" s="72">
        <v>6200</v>
      </c>
      <c r="AV2892" s="72">
        <v>6120</v>
      </c>
      <c r="AW2892" s="72">
        <v>6120</v>
      </c>
      <c r="AX2892" s="72">
        <v>13900</v>
      </c>
      <c r="AY2892" s="72">
        <v>6120</v>
      </c>
      <c r="AZ2892" s="72">
        <v>6160</v>
      </c>
      <c r="BA2892" s="72">
        <v>6070</v>
      </c>
      <c r="BB2892" s="72">
        <v>6160</v>
      </c>
      <c r="BC2892" s="72">
        <v>10300</v>
      </c>
    </row>
    <row r="2893" spans="1:55" s="72" customFormat="1" ht="15">
      <c r="A2893" s="15" t="s">
        <v>18</v>
      </c>
      <c r="B2893" s="30">
        <v>23</v>
      </c>
      <c r="C2893" s="30">
        <v>5358</v>
      </c>
      <c r="D2893" s="10" t="s">
        <v>1377</v>
      </c>
      <c r="E2893" s="15" t="s">
        <v>20</v>
      </c>
      <c r="F2893" s="15" t="s">
        <v>1446</v>
      </c>
      <c r="G2893" s="50">
        <v>1196</v>
      </c>
      <c r="H2893" s="50">
        <v>89</v>
      </c>
      <c r="I2893" s="58">
        <v>8.0399999999999999E-2</v>
      </c>
      <c r="J2893" s="50">
        <v>1299900</v>
      </c>
      <c r="K2893" s="50">
        <v>1214</v>
      </c>
      <c r="L2893" s="53">
        <v>1102</v>
      </c>
      <c r="M2893" s="63">
        <f t="shared" si="337"/>
        <v>0.16071428571428573</v>
      </c>
      <c r="N2893" s="42" t="str">
        <f>IFERROR(VLOOKUP(C2893, マスタ!$E$2:$G$33, 3, TRUE), "")</f>
        <v>窯業</v>
      </c>
      <c r="O2893" s="15" t="str">
        <f>IF(F2893 = "", "", TEXT( WORKDAY(TEXT(LEFT(F2893, FIND("(", F2893) - 1), "yyyy/mm/dd"), 1, マスタ!$A$2:$A$106), "yyyymmdd"))</f>
        <v>20171108</v>
      </c>
      <c r="P2893" s="16">
        <v>43047</v>
      </c>
      <c r="Q2893" s="56">
        <v>1190</v>
      </c>
      <c r="R2893" s="56">
        <v>1287</v>
      </c>
      <c r="S2893" s="56">
        <v>1161</v>
      </c>
      <c r="T2893" s="15" t="str">
        <f t="shared" si="338"/>
        <v>有</v>
      </c>
      <c r="U2893" s="15" t="str">
        <f t="shared" si="339"/>
        <v>有</v>
      </c>
      <c r="V2893" s="67">
        <f t="shared" si="340"/>
        <v>-5.0167224080267525E-3</v>
      </c>
      <c r="W2893" s="17" t="s">
        <v>966</v>
      </c>
      <c r="X2893" s="46">
        <v>-11</v>
      </c>
      <c r="Y2893" s="71">
        <f t="shared" si="341"/>
        <v>-9.1973244147157196</v>
      </c>
      <c r="Z2893" s="72">
        <v>1190</v>
      </c>
      <c r="AA2893" s="72">
        <v>1196</v>
      </c>
      <c r="AB2893" s="72">
        <v>1182</v>
      </c>
      <c r="AC2893" s="72">
        <v>1185</v>
      </c>
      <c r="AD2893" s="72">
        <v>56800</v>
      </c>
      <c r="AE2893" s="72">
        <v>1185</v>
      </c>
      <c r="AF2893" s="72">
        <v>1187</v>
      </c>
      <c r="AG2893" s="72">
        <v>1161</v>
      </c>
      <c r="AH2893" s="72">
        <v>1168</v>
      </c>
      <c r="AI2893" s="72">
        <v>78300</v>
      </c>
      <c r="AJ2893" s="72">
        <v>1170</v>
      </c>
      <c r="AK2893" s="72">
        <v>1187</v>
      </c>
      <c r="AL2893" s="72">
        <v>1167</v>
      </c>
      <c r="AM2893" s="72">
        <v>1184</v>
      </c>
      <c r="AN2893" s="72">
        <v>14600</v>
      </c>
      <c r="AO2893" s="72">
        <v>1184</v>
      </c>
      <c r="AP2893" s="72">
        <v>1194</v>
      </c>
      <c r="AQ2893" s="72">
        <v>1181</v>
      </c>
      <c r="AR2893" s="72">
        <v>1193</v>
      </c>
      <c r="AS2893" s="72">
        <v>7500</v>
      </c>
      <c r="AT2893" s="72">
        <v>1193</v>
      </c>
      <c r="AU2893" s="72">
        <v>1214</v>
      </c>
      <c r="AV2893" s="72">
        <v>1192</v>
      </c>
      <c r="AW2893" s="72">
        <v>1205</v>
      </c>
      <c r="AX2893" s="72">
        <v>53700</v>
      </c>
      <c r="AY2893" s="72">
        <v>1207</v>
      </c>
      <c r="AZ2893" s="72">
        <v>1234</v>
      </c>
      <c r="BA2893" s="72">
        <v>1207</v>
      </c>
      <c r="BB2893" s="72">
        <v>1230</v>
      </c>
      <c r="BC2893" s="72">
        <v>70000</v>
      </c>
    </row>
    <row r="2894" spans="1:55" s="72" customFormat="1" ht="15">
      <c r="A2894" s="15" t="s">
        <v>18</v>
      </c>
      <c r="B2894" s="30">
        <v>24</v>
      </c>
      <c r="C2894" s="30">
        <v>8065</v>
      </c>
      <c r="D2894" s="10" t="s">
        <v>928</v>
      </c>
      <c r="E2894" s="15" t="s">
        <v>20</v>
      </c>
      <c r="F2894" s="15" t="s">
        <v>1446</v>
      </c>
      <c r="G2894" s="50">
        <v>1293</v>
      </c>
      <c r="H2894" s="50">
        <v>93</v>
      </c>
      <c r="I2894" s="58">
        <v>7.7499999999999999E-2</v>
      </c>
      <c r="J2894" s="50">
        <v>82900</v>
      </c>
      <c r="K2894" s="50">
        <v>1298</v>
      </c>
      <c r="L2894" s="53">
        <v>1202</v>
      </c>
      <c r="M2894" s="63">
        <f t="shared" si="337"/>
        <v>5.2083333333333336E-2</v>
      </c>
      <c r="N2894" s="42" t="str">
        <f>IFERROR(VLOOKUP(C2894, マスタ!$E$2:$G$33, 3, TRUE), "")</f>
        <v>商業</v>
      </c>
      <c r="O2894" s="15" t="str">
        <f>IF(F2894 = "", "", TEXT( WORKDAY(TEXT(LEFT(F2894, FIND("(", F2894) - 1), "yyyy/mm/dd"), 1, マスタ!$A$2:$A$106), "yyyymmdd"))</f>
        <v>20171108</v>
      </c>
      <c r="P2894" s="16">
        <v>43047</v>
      </c>
      <c r="Q2894" s="56">
        <v>1277</v>
      </c>
      <c r="R2894" s="56">
        <v>1277</v>
      </c>
      <c r="S2894" s="56">
        <v>1212</v>
      </c>
      <c r="T2894" s="15" t="str">
        <f t="shared" si="338"/>
        <v>無</v>
      </c>
      <c r="U2894" s="15" t="str">
        <f t="shared" si="339"/>
        <v>有</v>
      </c>
      <c r="V2894" s="67">
        <f t="shared" si="340"/>
        <v>-1.2374323279195631E-2</v>
      </c>
      <c r="W2894" s="17" t="s">
        <v>966</v>
      </c>
      <c r="X2894" s="46">
        <v>-12</v>
      </c>
      <c r="Y2894" s="71">
        <f t="shared" si="341"/>
        <v>-9.2807424593967518</v>
      </c>
      <c r="Z2894" s="72">
        <v>1277</v>
      </c>
      <c r="AA2894" s="72">
        <v>1277</v>
      </c>
      <c r="AB2894" s="72">
        <v>1265</v>
      </c>
      <c r="AC2894" s="72">
        <v>1269</v>
      </c>
      <c r="AD2894" s="72">
        <v>5700</v>
      </c>
      <c r="AE2894" s="72">
        <v>1265</v>
      </c>
      <c r="AF2894" s="72">
        <v>1265</v>
      </c>
      <c r="AG2894" s="72">
        <v>1255</v>
      </c>
      <c r="AH2894" s="72">
        <v>1257</v>
      </c>
      <c r="AI2894" s="72">
        <v>1400</v>
      </c>
      <c r="AJ2894" s="72">
        <v>1258</v>
      </c>
      <c r="AK2894" s="72">
        <v>1258</v>
      </c>
      <c r="AL2894" s="72">
        <v>1257</v>
      </c>
      <c r="AM2894" s="72">
        <v>1257</v>
      </c>
      <c r="AN2894" s="72">
        <v>300</v>
      </c>
      <c r="AO2894" s="72">
        <v>1255</v>
      </c>
      <c r="AP2894" s="72">
        <v>1255</v>
      </c>
      <c r="AQ2894" s="72">
        <v>1250</v>
      </c>
      <c r="AR2894" s="72">
        <v>1250</v>
      </c>
      <c r="AS2894" s="72">
        <v>900</v>
      </c>
      <c r="AT2894" s="72">
        <v>1255</v>
      </c>
      <c r="AU2894" s="72">
        <v>1257</v>
      </c>
      <c r="AV2894" s="72">
        <v>1255</v>
      </c>
      <c r="AW2894" s="72">
        <v>1257</v>
      </c>
      <c r="AX2894" s="72">
        <v>400</v>
      </c>
      <c r="AY2894" s="72">
        <v>1253</v>
      </c>
      <c r="AZ2894" s="72">
        <v>1253</v>
      </c>
      <c r="BA2894" s="72">
        <v>1212</v>
      </c>
      <c r="BB2894" s="72">
        <v>1229</v>
      </c>
      <c r="BC2894" s="72">
        <v>8500</v>
      </c>
    </row>
    <row r="2895" spans="1:55" s="72" customFormat="1" ht="27">
      <c r="A2895" s="15" t="s">
        <v>18</v>
      </c>
      <c r="B2895" s="30">
        <v>25</v>
      </c>
      <c r="C2895" s="30">
        <v>3073</v>
      </c>
      <c r="D2895" s="10" t="s">
        <v>241</v>
      </c>
      <c r="E2895" s="15" t="s">
        <v>20</v>
      </c>
      <c r="F2895" s="15" t="s">
        <v>1446</v>
      </c>
      <c r="G2895" s="50">
        <v>4915</v>
      </c>
      <c r="H2895" s="50">
        <v>350</v>
      </c>
      <c r="I2895" s="58">
        <v>7.6700000000000004E-2</v>
      </c>
      <c r="J2895" s="50">
        <v>180800</v>
      </c>
      <c r="K2895" s="50">
        <v>5020</v>
      </c>
      <c r="L2895" s="53">
        <v>4465</v>
      </c>
      <c r="M2895" s="63">
        <f t="shared" si="337"/>
        <v>0.1891891891891892</v>
      </c>
      <c r="N2895" s="42" t="str">
        <f>IFERROR(VLOOKUP(C2895, マスタ!$E$2:$G$33, 3, TRUE), "")</f>
        <v>繊維製品</v>
      </c>
      <c r="O2895" s="15" t="str">
        <f>IF(F2895 = "", "", TEXT( WORKDAY(TEXT(LEFT(F2895, FIND("(", F2895) - 1), "yyyy/mm/dd"), 1, マスタ!$A$2:$A$106), "yyyymmdd"))</f>
        <v>20171108</v>
      </c>
      <c r="P2895" s="16">
        <v>43047</v>
      </c>
      <c r="Q2895" s="56">
        <v>4970</v>
      </c>
      <c r="R2895" s="56">
        <v>5130</v>
      </c>
      <c r="S2895" s="56">
        <v>4850</v>
      </c>
      <c r="T2895" s="15" t="str">
        <f t="shared" si="338"/>
        <v>有</v>
      </c>
      <c r="U2895" s="15" t="str">
        <f t="shared" si="339"/>
        <v>有</v>
      </c>
      <c r="V2895" s="67">
        <f t="shared" si="340"/>
        <v>1.1190233977619535E-2</v>
      </c>
      <c r="W2895" s="17" t="s">
        <v>966</v>
      </c>
      <c r="X2895" s="46">
        <v>-49</v>
      </c>
      <c r="Y2895" s="71">
        <f t="shared" si="341"/>
        <v>-9.9694811800610381</v>
      </c>
      <c r="Z2895" s="72">
        <v>4970</v>
      </c>
      <c r="AA2895" s="72">
        <v>5050</v>
      </c>
      <c r="AB2895" s="72">
        <v>4950</v>
      </c>
      <c r="AC2895" s="72">
        <v>4955</v>
      </c>
      <c r="AD2895" s="72">
        <v>16900</v>
      </c>
      <c r="AE2895" s="72">
        <v>4970</v>
      </c>
      <c r="AF2895" s="72">
        <v>5040</v>
      </c>
      <c r="AG2895" s="72">
        <v>4970</v>
      </c>
      <c r="AH2895" s="72">
        <v>5020</v>
      </c>
      <c r="AI2895" s="72">
        <v>7300</v>
      </c>
      <c r="AJ2895" s="72">
        <v>5020</v>
      </c>
      <c r="AK2895" s="72">
        <v>5030</v>
      </c>
      <c r="AL2895" s="72">
        <v>5020</v>
      </c>
      <c r="AM2895" s="72">
        <v>5030</v>
      </c>
      <c r="AN2895" s="72">
        <v>1200</v>
      </c>
      <c r="AO2895" s="72">
        <v>5030</v>
      </c>
      <c r="AP2895" s="72">
        <v>5040</v>
      </c>
      <c r="AQ2895" s="72">
        <v>4920</v>
      </c>
      <c r="AR2895" s="72">
        <v>4920</v>
      </c>
      <c r="AS2895" s="72">
        <v>6000</v>
      </c>
      <c r="AT2895" s="72">
        <v>4925</v>
      </c>
      <c r="AU2895" s="72">
        <v>4925</v>
      </c>
      <c r="AV2895" s="72">
        <v>4850</v>
      </c>
      <c r="AW2895" s="72">
        <v>4900</v>
      </c>
      <c r="AX2895" s="72">
        <v>6500</v>
      </c>
      <c r="AY2895" s="72">
        <v>4920</v>
      </c>
      <c r="AZ2895" s="72">
        <v>4930</v>
      </c>
      <c r="BA2895" s="72">
        <v>4885</v>
      </c>
      <c r="BB2895" s="72">
        <v>4885</v>
      </c>
      <c r="BC2895" s="72">
        <v>1700</v>
      </c>
    </row>
    <row r="2896" spans="1:55" s="72" customFormat="1" ht="27">
      <c r="A2896" s="15" t="s">
        <v>18</v>
      </c>
      <c r="B2896" s="30">
        <v>26</v>
      </c>
      <c r="C2896" s="30">
        <v>6287</v>
      </c>
      <c r="D2896" s="10" t="s">
        <v>1121</v>
      </c>
      <c r="E2896" s="15" t="s">
        <v>20</v>
      </c>
      <c r="F2896" s="15" t="s">
        <v>1446</v>
      </c>
      <c r="G2896" s="50">
        <v>3365</v>
      </c>
      <c r="H2896" s="50">
        <v>235</v>
      </c>
      <c r="I2896" s="58">
        <v>7.51E-2</v>
      </c>
      <c r="J2896" s="50">
        <v>444700</v>
      </c>
      <c r="K2896" s="50">
        <v>3375</v>
      </c>
      <c r="L2896" s="53">
        <v>3075</v>
      </c>
      <c r="M2896" s="63">
        <f t="shared" si="337"/>
        <v>3.3333333333333333E-2</v>
      </c>
      <c r="N2896" s="42" t="str">
        <f>IFERROR(VLOOKUP(C2896, マスタ!$E$2:$G$33, 3, TRUE), "")</f>
        <v>機械</v>
      </c>
      <c r="O2896" s="15" t="str">
        <f>IF(F2896 = "", "", TEXT( WORKDAY(TEXT(LEFT(F2896, FIND("(", F2896) - 1), "yyyy/mm/dd"), 1, マスタ!$A$2:$A$106), "yyyymmdd"))</f>
        <v>20171108</v>
      </c>
      <c r="P2896" s="16">
        <v>43047</v>
      </c>
      <c r="Q2896" s="56">
        <v>3300</v>
      </c>
      <c r="R2896" s="56">
        <v>3320</v>
      </c>
      <c r="S2896" s="56">
        <v>3225</v>
      </c>
      <c r="T2896" s="15" t="str">
        <f t="shared" si="338"/>
        <v>無</v>
      </c>
      <c r="U2896" s="15" t="str">
        <f t="shared" si="339"/>
        <v>有</v>
      </c>
      <c r="V2896" s="67">
        <f t="shared" si="340"/>
        <v>-1.9316493313521588E-2</v>
      </c>
      <c r="W2896" s="17" t="s">
        <v>966</v>
      </c>
      <c r="X2896" s="46">
        <v>-33</v>
      </c>
      <c r="Y2896" s="71">
        <f t="shared" si="341"/>
        <v>-9.8068350668647852</v>
      </c>
      <c r="Z2896" s="72">
        <v>3300</v>
      </c>
      <c r="AA2896" s="72">
        <v>3310</v>
      </c>
      <c r="AB2896" s="72">
        <v>3265</v>
      </c>
      <c r="AC2896" s="72">
        <v>3285</v>
      </c>
      <c r="AD2896" s="72">
        <v>22300</v>
      </c>
      <c r="AE2896" s="72">
        <v>3290</v>
      </c>
      <c r="AF2896" s="72">
        <v>3320</v>
      </c>
      <c r="AG2896" s="72">
        <v>3285</v>
      </c>
      <c r="AH2896" s="72">
        <v>3320</v>
      </c>
      <c r="AI2896" s="72">
        <v>2600</v>
      </c>
      <c r="AJ2896" s="72">
        <v>3320</v>
      </c>
      <c r="AK2896" s="72">
        <v>3320</v>
      </c>
      <c r="AL2896" s="72">
        <v>3285</v>
      </c>
      <c r="AM2896" s="72">
        <v>3295</v>
      </c>
      <c r="AN2896" s="72">
        <v>8300</v>
      </c>
      <c r="AO2896" s="72">
        <v>3300</v>
      </c>
      <c r="AP2896" s="72">
        <v>3300</v>
      </c>
      <c r="AQ2896" s="72">
        <v>3290</v>
      </c>
      <c r="AR2896" s="72">
        <v>3290</v>
      </c>
      <c r="AS2896" s="72">
        <v>2000</v>
      </c>
      <c r="AT2896" s="72">
        <v>3300</v>
      </c>
      <c r="AU2896" s="72">
        <v>3300</v>
      </c>
      <c r="AV2896" s="72">
        <v>3290</v>
      </c>
      <c r="AW2896" s="72">
        <v>3290</v>
      </c>
      <c r="AX2896" s="72">
        <v>2900</v>
      </c>
      <c r="AY2896" s="72">
        <v>3285</v>
      </c>
      <c r="AZ2896" s="72">
        <v>3305</v>
      </c>
      <c r="BA2896" s="72">
        <v>3280</v>
      </c>
      <c r="BB2896" s="72">
        <v>3285</v>
      </c>
      <c r="BC2896" s="72">
        <v>6300</v>
      </c>
    </row>
    <row r="2897" spans="1:55" s="72" customFormat="1" ht="15">
      <c r="A2897" s="15" t="s">
        <v>18</v>
      </c>
      <c r="B2897" s="30">
        <v>27</v>
      </c>
      <c r="C2897" s="30">
        <v>6440</v>
      </c>
      <c r="D2897" s="10" t="s">
        <v>589</v>
      </c>
      <c r="E2897" s="15" t="s">
        <v>20</v>
      </c>
      <c r="F2897" s="15" t="s">
        <v>1446</v>
      </c>
      <c r="G2897" s="50">
        <v>1930</v>
      </c>
      <c r="H2897" s="50">
        <v>131</v>
      </c>
      <c r="I2897" s="58">
        <v>7.2800000000000004E-2</v>
      </c>
      <c r="J2897" s="50">
        <v>1619500</v>
      </c>
      <c r="K2897" s="50">
        <v>1943</v>
      </c>
      <c r="L2897" s="53">
        <v>1875</v>
      </c>
      <c r="M2897" s="63">
        <f t="shared" si="337"/>
        <v>0.19117647058823528</v>
      </c>
      <c r="N2897" s="42" t="str">
        <f>IFERROR(VLOOKUP(C2897, マスタ!$E$2:$G$33, 3, TRUE), "")</f>
        <v>機械</v>
      </c>
      <c r="O2897" s="15" t="str">
        <f>IF(F2897 = "", "", TEXT( WORKDAY(TEXT(LEFT(F2897, FIND("(", F2897) - 1), "yyyy/mm/dd"), 1, マスタ!$A$2:$A$106), "yyyymmdd"))</f>
        <v>20171108</v>
      </c>
      <c r="P2897" s="16">
        <v>43047</v>
      </c>
      <c r="Q2897" s="56">
        <v>1955</v>
      </c>
      <c r="R2897" s="56">
        <v>2057</v>
      </c>
      <c r="S2897" s="56">
        <v>1951</v>
      </c>
      <c r="T2897" s="15" t="str">
        <f t="shared" si="338"/>
        <v>有</v>
      </c>
      <c r="U2897" s="15" t="str">
        <f t="shared" si="339"/>
        <v>無</v>
      </c>
      <c r="V2897" s="67">
        <f t="shared" si="340"/>
        <v>1.2953367875647714E-2</v>
      </c>
      <c r="W2897" s="17" t="s">
        <v>967</v>
      </c>
      <c r="X2897" s="46">
        <v>20</v>
      </c>
      <c r="Y2897" s="71">
        <f t="shared" si="341"/>
        <v>10.362694300518134</v>
      </c>
      <c r="Z2897" s="72">
        <v>1955</v>
      </c>
      <c r="AA2897" s="72">
        <v>1967</v>
      </c>
      <c r="AB2897" s="72">
        <v>1951</v>
      </c>
      <c r="AC2897" s="72">
        <v>1956</v>
      </c>
      <c r="AD2897" s="72">
        <v>150700</v>
      </c>
      <c r="AE2897" s="72">
        <v>1956</v>
      </c>
      <c r="AF2897" s="72">
        <v>1970</v>
      </c>
      <c r="AG2897" s="72">
        <v>1956</v>
      </c>
      <c r="AH2897" s="72">
        <v>1967</v>
      </c>
      <c r="AI2897" s="72">
        <v>45300</v>
      </c>
      <c r="AJ2897" s="72">
        <v>1969</v>
      </c>
      <c r="AK2897" s="72">
        <v>1975</v>
      </c>
      <c r="AL2897" s="72">
        <v>1964</v>
      </c>
      <c r="AM2897" s="72">
        <v>1974</v>
      </c>
      <c r="AN2897" s="72">
        <v>45400</v>
      </c>
      <c r="AO2897" s="72">
        <v>1975</v>
      </c>
      <c r="AP2897" s="72">
        <v>1985</v>
      </c>
      <c r="AQ2897" s="72">
        <v>1975</v>
      </c>
      <c r="AR2897" s="72">
        <v>1978</v>
      </c>
      <c r="AS2897" s="72">
        <v>38800</v>
      </c>
      <c r="AT2897" s="72">
        <v>1979</v>
      </c>
      <c r="AU2897" s="72">
        <v>1979</v>
      </c>
      <c r="AV2897" s="72">
        <v>1969</v>
      </c>
      <c r="AW2897" s="72">
        <v>1975</v>
      </c>
      <c r="AX2897" s="72">
        <v>16600</v>
      </c>
      <c r="AY2897" s="72">
        <v>1975</v>
      </c>
      <c r="AZ2897" s="72">
        <v>1989</v>
      </c>
      <c r="BA2897" s="72">
        <v>1973</v>
      </c>
      <c r="BB2897" s="72">
        <v>1988</v>
      </c>
      <c r="BC2897" s="72">
        <v>20300</v>
      </c>
    </row>
    <row r="2898" spans="1:55" s="72" customFormat="1" ht="27">
      <c r="A2898" s="15" t="s">
        <v>18</v>
      </c>
      <c r="B2898" s="30">
        <v>29</v>
      </c>
      <c r="C2898" s="30">
        <v>7735</v>
      </c>
      <c r="D2898" s="10" t="s">
        <v>1328</v>
      </c>
      <c r="E2898" s="15" t="s">
        <v>20</v>
      </c>
      <c r="F2898" s="15" t="s">
        <v>1446</v>
      </c>
      <c r="G2898" s="50">
        <v>10950</v>
      </c>
      <c r="H2898" s="50">
        <v>670</v>
      </c>
      <c r="I2898" s="58">
        <v>6.5199999999999994E-2</v>
      </c>
      <c r="J2898" s="50">
        <v>1030800</v>
      </c>
      <c r="K2898" s="50">
        <v>10950</v>
      </c>
      <c r="L2898" s="53">
        <v>10440</v>
      </c>
      <c r="M2898" s="63">
        <f t="shared" si="337"/>
        <v>0</v>
      </c>
      <c r="N2898" s="42" t="str">
        <f>IFERROR(VLOOKUP(C2898, マスタ!$E$2:$G$33, 3, TRUE), "")</f>
        <v>精密機械</v>
      </c>
      <c r="O2898" s="15" t="str">
        <f>IF(F2898 = "", "", TEXT( WORKDAY(TEXT(LEFT(F2898, FIND("(", F2898) - 1), "yyyy/mm/dd"), 1, マスタ!$A$2:$A$106), "yyyymmdd"))</f>
        <v>20171108</v>
      </c>
      <c r="P2898" s="16">
        <v>43047</v>
      </c>
      <c r="Q2898" s="56">
        <v>10760</v>
      </c>
      <c r="R2898" s="56">
        <v>10960</v>
      </c>
      <c r="S2898" s="56">
        <v>10730</v>
      </c>
      <c r="T2898" s="15" t="str">
        <f t="shared" si="338"/>
        <v>有</v>
      </c>
      <c r="U2898" s="15" t="str">
        <f t="shared" si="339"/>
        <v>無</v>
      </c>
      <c r="V2898" s="67">
        <f t="shared" si="340"/>
        <v>-1.7351598173515947E-2</v>
      </c>
      <c r="W2898" s="17" t="s">
        <v>967</v>
      </c>
      <c r="X2898" s="46">
        <v>10</v>
      </c>
      <c r="Y2898" s="71">
        <f t="shared" si="341"/>
        <v>0.91324200913242004</v>
      </c>
      <c r="Z2898" s="72">
        <v>10760</v>
      </c>
      <c r="AA2898" s="72">
        <v>10870</v>
      </c>
      <c r="AB2898" s="72">
        <v>10730</v>
      </c>
      <c r="AC2898" s="72">
        <v>10850</v>
      </c>
      <c r="AD2898" s="72">
        <v>68900</v>
      </c>
      <c r="AE2898" s="72">
        <v>10860</v>
      </c>
      <c r="AF2898" s="72">
        <v>10890</v>
      </c>
      <c r="AG2898" s="72">
        <v>10840</v>
      </c>
      <c r="AH2898" s="72">
        <v>10890</v>
      </c>
      <c r="AI2898" s="72">
        <v>14500</v>
      </c>
      <c r="AJ2898" s="72">
        <v>10880</v>
      </c>
      <c r="AK2898" s="72">
        <v>10880</v>
      </c>
      <c r="AL2898" s="72">
        <v>10850</v>
      </c>
      <c r="AM2898" s="72">
        <v>10860</v>
      </c>
      <c r="AN2898" s="72">
        <v>20200</v>
      </c>
      <c r="AO2898" s="72">
        <v>10860</v>
      </c>
      <c r="AP2898" s="72">
        <v>10870</v>
      </c>
      <c r="AQ2898" s="72">
        <v>10800</v>
      </c>
      <c r="AR2898" s="72">
        <v>10840</v>
      </c>
      <c r="AS2898" s="72">
        <v>23500</v>
      </c>
      <c r="AT2898" s="72">
        <v>10840</v>
      </c>
      <c r="AU2898" s="72">
        <v>10850</v>
      </c>
      <c r="AV2898" s="72">
        <v>10770</v>
      </c>
      <c r="AW2898" s="72">
        <v>10770</v>
      </c>
      <c r="AX2898" s="72">
        <v>13700</v>
      </c>
      <c r="AY2898" s="72">
        <v>10780</v>
      </c>
      <c r="AZ2898" s="72">
        <v>10790</v>
      </c>
      <c r="BA2898" s="72">
        <v>10740</v>
      </c>
      <c r="BB2898" s="72">
        <v>10750</v>
      </c>
      <c r="BC2898" s="72">
        <v>23100</v>
      </c>
    </row>
    <row r="2899" spans="1:55" s="72" customFormat="1" ht="15">
      <c r="A2899" s="15" t="s">
        <v>18</v>
      </c>
      <c r="B2899" s="30">
        <v>30</v>
      </c>
      <c r="C2899" s="30">
        <v>4732</v>
      </c>
      <c r="D2899" s="10" t="s">
        <v>1454</v>
      </c>
      <c r="E2899" s="15" t="s">
        <v>20</v>
      </c>
      <c r="F2899" s="15" t="s">
        <v>1446</v>
      </c>
      <c r="G2899" s="50">
        <v>2452</v>
      </c>
      <c r="H2899" s="50">
        <v>150</v>
      </c>
      <c r="I2899" s="58">
        <v>6.5199999999999994E-2</v>
      </c>
      <c r="J2899" s="50">
        <v>1226200</v>
      </c>
      <c r="K2899" s="50">
        <v>2462</v>
      </c>
      <c r="L2899" s="53">
        <v>2350</v>
      </c>
      <c r="M2899" s="63">
        <f t="shared" si="337"/>
        <v>8.9285714285714288E-2</v>
      </c>
      <c r="N2899" s="42" t="str">
        <f>IFERROR(VLOOKUP(C2899, マスタ!$E$2:$G$33, 3, TRUE), "")</f>
        <v>化学・医薬品</v>
      </c>
      <c r="O2899" s="15" t="str">
        <f>IF(F2899 = "", "", TEXT( WORKDAY(TEXT(LEFT(F2899, FIND("(", F2899) - 1), "yyyy/mm/dd"), 1, マスタ!$A$2:$A$106), "yyyymmdd"))</f>
        <v>20171108</v>
      </c>
      <c r="P2899" s="16">
        <v>43047</v>
      </c>
      <c r="Q2899" s="56">
        <v>2449</v>
      </c>
      <c r="R2899" s="56">
        <v>2488</v>
      </c>
      <c r="S2899" s="56">
        <v>2440</v>
      </c>
      <c r="T2899" s="15" t="str">
        <f t="shared" si="338"/>
        <v>有</v>
      </c>
      <c r="U2899" s="15" t="str">
        <f t="shared" si="339"/>
        <v>無</v>
      </c>
      <c r="V2899" s="67">
        <f t="shared" si="340"/>
        <v>-1.2234910277324484E-3</v>
      </c>
      <c r="W2899" s="17" t="s">
        <v>967</v>
      </c>
      <c r="X2899" s="46">
        <v>5</v>
      </c>
      <c r="Y2899" s="71">
        <f t="shared" si="341"/>
        <v>2.0391517128874388</v>
      </c>
      <c r="Z2899" s="72">
        <v>2449</v>
      </c>
      <c r="AA2899" s="72">
        <v>2464</v>
      </c>
      <c r="AB2899" s="72">
        <v>2440</v>
      </c>
      <c r="AC2899" s="72">
        <v>2464</v>
      </c>
      <c r="AD2899" s="72">
        <v>130700</v>
      </c>
      <c r="AE2899" s="72">
        <v>2464</v>
      </c>
      <c r="AF2899" s="72">
        <v>2476</v>
      </c>
      <c r="AG2899" s="72">
        <v>2454</v>
      </c>
      <c r="AH2899" s="72">
        <v>2462</v>
      </c>
      <c r="AI2899" s="72">
        <v>50600</v>
      </c>
      <c r="AJ2899" s="72">
        <v>2462</v>
      </c>
      <c r="AK2899" s="72">
        <v>2475</v>
      </c>
      <c r="AL2899" s="72">
        <v>2460</v>
      </c>
      <c r="AM2899" s="72">
        <v>2467</v>
      </c>
      <c r="AN2899" s="72">
        <v>33600</v>
      </c>
      <c r="AO2899" s="72">
        <v>2466</v>
      </c>
      <c r="AP2899" s="72">
        <v>2467</v>
      </c>
      <c r="AQ2899" s="72">
        <v>2461</v>
      </c>
      <c r="AR2899" s="72">
        <v>2463</v>
      </c>
      <c r="AS2899" s="72">
        <v>18800</v>
      </c>
      <c r="AT2899" s="72">
        <v>2463</v>
      </c>
      <c r="AU2899" s="72">
        <v>2463</v>
      </c>
      <c r="AV2899" s="72">
        <v>2454</v>
      </c>
      <c r="AW2899" s="72">
        <v>2454</v>
      </c>
      <c r="AX2899" s="72">
        <v>18600</v>
      </c>
      <c r="AY2899" s="72">
        <v>2453</v>
      </c>
      <c r="AZ2899" s="72">
        <v>2462</v>
      </c>
      <c r="BA2899" s="72">
        <v>2453</v>
      </c>
      <c r="BB2899" s="72">
        <v>2461</v>
      </c>
      <c r="BC2899" s="72">
        <v>32000</v>
      </c>
    </row>
    <row r="2900" spans="1:55" s="72" customFormat="1" ht="27">
      <c r="A2900" s="15" t="s">
        <v>18</v>
      </c>
      <c r="B2900" s="30">
        <v>31</v>
      </c>
      <c r="C2900" s="30">
        <v>6093</v>
      </c>
      <c r="D2900" s="10" t="s">
        <v>106</v>
      </c>
      <c r="E2900" s="15" t="s">
        <v>20</v>
      </c>
      <c r="F2900" s="15" t="s">
        <v>1446</v>
      </c>
      <c r="G2900" s="50">
        <v>3160</v>
      </c>
      <c r="H2900" s="50">
        <v>193</v>
      </c>
      <c r="I2900" s="58">
        <v>6.5000000000000002E-2</v>
      </c>
      <c r="J2900" s="50">
        <v>458900</v>
      </c>
      <c r="K2900" s="50">
        <v>3180</v>
      </c>
      <c r="L2900" s="53">
        <v>3020</v>
      </c>
      <c r="M2900" s="63">
        <f t="shared" si="337"/>
        <v>0.125</v>
      </c>
      <c r="N2900" s="42" t="str">
        <f>IFERROR(VLOOKUP(C2900, マスタ!$E$2:$G$33, 3, TRUE), "")</f>
        <v>機械</v>
      </c>
      <c r="O2900" s="15" t="str">
        <f>IF(F2900 = "", "", TEXT( WORKDAY(TEXT(LEFT(F2900, FIND("(", F2900) - 1), "yyyy/mm/dd"), 1, マスタ!$A$2:$A$106), "yyyymmdd"))</f>
        <v>20171108</v>
      </c>
      <c r="P2900" s="16">
        <v>43047</v>
      </c>
      <c r="Q2900" s="56">
        <v>3160</v>
      </c>
      <c r="R2900" s="56">
        <v>3255</v>
      </c>
      <c r="S2900" s="56">
        <v>3120</v>
      </c>
      <c r="T2900" s="15" t="str">
        <f t="shared" si="338"/>
        <v>有</v>
      </c>
      <c r="U2900" s="15" t="str">
        <f t="shared" si="339"/>
        <v>有</v>
      </c>
      <c r="V2900" s="67">
        <f t="shared" si="340"/>
        <v>0</v>
      </c>
      <c r="W2900" s="17" t="s">
        <v>968</v>
      </c>
      <c r="X2900" s="46">
        <v>63</v>
      </c>
      <c r="Y2900" s="71">
        <f t="shared" si="341"/>
        <v>19.936708860759492</v>
      </c>
      <c r="Z2900" s="72">
        <v>3160</v>
      </c>
      <c r="AA2900" s="72">
        <v>3225</v>
      </c>
      <c r="AB2900" s="72">
        <v>3160</v>
      </c>
      <c r="AC2900" s="72">
        <v>3215</v>
      </c>
      <c r="AD2900" s="72">
        <v>33300</v>
      </c>
      <c r="AE2900" s="72">
        <v>3215</v>
      </c>
      <c r="AF2900" s="72">
        <v>3225</v>
      </c>
      <c r="AG2900" s="72">
        <v>3185</v>
      </c>
      <c r="AH2900" s="72">
        <v>3195</v>
      </c>
      <c r="AI2900" s="72">
        <v>9800</v>
      </c>
      <c r="AJ2900" s="72">
        <v>3195</v>
      </c>
      <c r="AK2900" s="72">
        <v>3200</v>
      </c>
      <c r="AL2900" s="72">
        <v>3190</v>
      </c>
      <c r="AM2900" s="72">
        <v>3200</v>
      </c>
      <c r="AN2900" s="72">
        <v>1500</v>
      </c>
      <c r="AO2900" s="72">
        <v>3205</v>
      </c>
      <c r="AP2900" s="72">
        <v>3205</v>
      </c>
      <c r="AQ2900" s="72">
        <v>3195</v>
      </c>
      <c r="AR2900" s="72">
        <v>3205</v>
      </c>
      <c r="AS2900" s="72">
        <v>2900</v>
      </c>
      <c r="AT2900" s="72">
        <v>3210</v>
      </c>
      <c r="AU2900" s="72">
        <v>3230</v>
      </c>
      <c r="AV2900" s="72">
        <v>3210</v>
      </c>
      <c r="AW2900" s="72">
        <v>3230</v>
      </c>
      <c r="AX2900" s="72">
        <v>8500</v>
      </c>
      <c r="AY2900" s="72">
        <v>3225</v>
      </c>
      <c r="AZ2900" s="72">
        <v>3235</v>
      </c>
      <c r="BA2900" s="72">
        <v>3220</v>
      </c>
      <c r="BB2900" s="72">
        <v>3235</v>
      </c>
      <c r="BC2900" s="72">
        <v>8700</v>
      </c>
    </row>
    <row r="2901" spans="1:55" s="72" customFormat="1" ht="15">
      <c r="A2901" s="15" t="s">
        <v>18</v>
      </c>
      <c r="B2901" s="30">
        <v>32</v>
      </c>
      <c r="C2901" s="30">
        <v>6750</v>
      </c>
      <c r="D2901" s="10" t="s">
        <v>211</v>
      </c>
      <c r="E2901" s="15" t="s">
        <v>20</v>
      </c>
      <c r="F2901" s="15" t="s">
        <v>1446</v>
      </c>
      <c r="G2901" s="50">
        <v>2467</v>
      </c>
      <c r="H2901" s="50">
        <v>147</v>
      </c>
      <c r="I2901" s="58">
        <v>6.3399999999999998E-2</v>
      </c>
      <c r="J2901" s="50">
        <v>228200</v>
      </c>
      <c r="K2901" s="50">
        <v>2490</v>
      </c>
      <c r="L2901" s="53">
        <v>2352</v>
      </c>
      <c r="M2901" s="63">
        <f t="shared" si="337"/>
        <v>0.16666666666666666</v>
      </c>
      <c r="N2901" s="42" t="str">
        <f>IFERROR(VLOOKUP(C2901, マスタ!$E$2:$G$33, 3, TRUE), "")</f>
        <v>電気</v>
      </c>
      <c r="O2901" s="15" t="str">
        <f>IF(F2901 = "", "", TEXT( WORKDAY(TEXT(LEFT(F2901, FIND("(", F2901) - 1), "yyyy/mm/dd"), 1, マスタ!$A$2:$A$106), "yyyymmdd"))</f>
        <v>20171108</v>
      </c>
      <c r="P2901" s="16">
        <v>43047</v>
      </c>
      <c r="Q2901" s="56">
        <v>2467</v>
      </c>
      <c r="R2901" s="56">
        <v>2513</v>
      </c>
      <c r="S2901" s="56">
        <v>2433</v>
      </c>
      <c r="T2901" s="15" t="str">
        <f t="shared" si="338"/>
        <v>有</v>
      </c>
      <c r="U2901" s="15" t="str">
        <f t="shared" si="339"/>
        <v>有</v>
      </c>
      <c r="V2901" s="67">
        <f t="shared" si="340"/>
        <v>0</v>
      </c>
      <c r="W2901" s="17" t="s">
        <v>966</v>
      </c>
      <c r="X2901" s="46">
        <v>-24</v>
      </c>
      <c r="Y2901" s="71">
        <f t="shared" si="341"/>
        <v>-9.7284150790433728</v>
      </c>
      <c r="Z2901" s="72">
        <v>2467</v>
      </c>
      <c r="AA2901" s="72">
        <v>2467</v>
      </c>
      <c r="AB2901" s="72">
        <v>2433</v>
      </c>
      <c r="AC2901" s="72">
        <v>2448</v>
      </c>
      <c r="AD2901" s="72">
        <v>13600</v>
      </c>
      <c r="AE2901" s="72">
        <v>2450</v>
      </c>
      <c r="AF2901" s="72">
        <v>2457</v>
      </c>
      <c r="AG2901" s="72">
        <v>2442</v>
      </c>
      <c r="AH2901" s="72">
        <v>2454</v>
      </c>
      <c r="AI2901" s="72">
        <v>2700</v>
      </c>
      <c r="AJ2901" s="72">
        <v>2457</v>
      </c>
      <c r="AK2901" s="72">
        <v>2470</v>
      </c>
      <c r="AL2901" s="72">
        <v>2457</v>
      </c>
      <c r="AM2901" s="72">
        <v>2469</v>
      </c>
      <c r="AN2901" s="72">
        <v>3900</v>
      </c>
      <c r="AO2901" s="72">
        <v>2465</v>
      </c>
      <c r="AP2901" s="72">
        <v>2468</v>
      </c>
      <c r="AQ2901" s="72">
        <v>2461</v>
      </c>
      <c r="AR2901" s="72">
        <v>2468</v>
      </c>
      <c r="AS2901" s="72">
        <v>1300</v>
      </c>
      <c r="AT2901" s="72">
        <v>2467</v>
      </c>
      <c r="AU2901" s="72">
        <v>2468</v>
      </c>
      <c r="AV2901" s="72">
        <v>2459</v>
      </c>
      <c r="AW2901" s="72">
        <v>2459</v>
      </c>
      <c r="AX2901" s="72">
        <v>1400</v>
      </c>
      <c r="AY2901" s="72">
        <v>2462</v>
      </c>
      <c r="AZ2901" s="72">
        <v>2462</v>
      </c>
      <c r="BA2901" s="72">
        <v>2451</v>
      </c>
      <c r="BB2901" s="72">
        <v>2457</v>
      </c>
      <c r="BC2901" s="72">
        <v>1900</v>
      </c>
    </row>
    <row r="2902" spans="1:55" s="72" customFormat="1" ht="15">
      <c r="A2902" s="15" t="s">
        <v>18</v>
      </c>
      <c r="B2902" s="30">
        <v>33</v>
      </c>
      <c r="C2902" s="30">
        <v>6101</v>
      </c>
      <c r="D2902" s="10" t="s">
        <v>1295</v>
      </c>
      <c r="E2902" s="15" t="s">
        <v>20</v>
      </c>
      <c r="F2902" s="15" t="s">
        <v>1446</v>
      </c>
      <c r="G2902" s="50">
        <v>1167</v>
      </c>
      <c r="H2902" s="50">
        <v>69</v>
      </c>
      <c r="I2902" s="58">
        <v>6.2799999999999995E-2</v>
      </c>
      <c r="J2902" s="50">
        <v>1921000</v>
      </c>
      <c r="K2902" s="50">
        <v>1178</v>
      </c>
      <c r="L2902" s="53">
        <v>1101</v>
      </c>
      <c r="M2902" s="63">
        <f t="shared" si="337"/>
        <v>0.14285714285714285</v>
      </c>
      <c r="N2902" s="42" t="str">
        <f>IFERROR(VLOOKUP(C2902, マスタ!$E$2:$G$33, 3, TRUE), "")</f>
        <v>機械</v>
      </c>
      <c r="O2902" s="15" t="str">
        <f>IF(F2902 = "", "", TEXT( WORKDAY(TEXT(LEFT(F2902, FIND("(", F2902) - 1), "yyyy/mm/dd"), 1, マスタ!$A$2:$A$106), "yyyymmdd"))</f>
        <v>20171108</v>
      </c>
      <c r="P2902" s="16">
        <v>43047</v>
      </c>
      <c r="Q2902" s="56">
        <v>1149</v>
      </c>
      <c r="R2902" s="56">
        <v>1160</v>
      </c>
      <c r="S2902" s="56">
        <v>1125</v>
      </c>
      <c r="T2902" s="15" t="str">
        <f t="shared" si="338"/>
        <v>有</v>
      </c>
      <c r="U2902" s="15" t="str">
        <f t="shared" si="339"/>
        <v>有</v>
      </c>
      <c r="V2902" s="67">
        <f t="shared" si="340"/>
        <v>-1.5424164524421635E-2</v>
      </c>
      <c r="W2902" s="17" t="s">
        <v>966</v>
      </c>
      <c r="X2902" s="46">
        <v>-11</v>
      </c>
      <c r="Y2902" s="71">
        <f t="shared" si="341"/>
        <v>-9.425878320479864</v>
      </c>
      <c r="Z2902" s="72">
        <v>1149</v>
      </c>
      <c r="AA2902" s="72">
        <v>1149</v>
      </c>
      <c r="AB2902" s="72">
        <v>1125</v>
      </c>
      <c r="AC2902" s="72">
        <v>1134</v>
      </c>
      <c r="AD2902" s="72">
        <v>119000</v>
      </c>
      <c r="AE2902" s="72">
        <v>1135</v>
      </c>
      <c r="AF2902" s="72">
        <v>1140</v>
      </c>
      <c r="AG2902" s="72">
        <v>1135</v>
      </c>
      <c r="AH2902" s="72">
        <v>1140</v>
      </c>
      <c r="AI2902" s="72">
        <v>16000</v>
      </c>
      <c r="AJ2902" s="72">
        <v>1142</v>
      </c>
      <c r="AK2902" s="72">
        <v>1147</v>
      </c>
      <c r="AL2902" s="72">
        <v>1140</v>
      </c>
      <c r="AM2902" s="72">
        <v>1145</v>
      </c>
      <c r="AN2902" s="72">
        <v>17000</v>
      </c>
      <c r="AO2902" s="72">
        <v>1144</v>
      </c>
      <c r="AP2902" s="72">
        <v>1149</v>
      </c>
      <c r="AQ2902" s="72">
        <v>1144</v>
      </c>
      <c r="AR2902" s="72">
        <v>1149</v>
      </c>
      <c r="AS2902" s="72">
        <v>12000</v>
      </c>
      <c r="AT2902" s="72">
        <v>1148</v>
      </c>
      <c r="AU2902" s="72">
        <v>1148</v>
      </c>
      <c r="AV2902" s="72">
        <v>1148</v>
      </c>
      <c r="AW2902" s="72">
        <v>1148</v>
      </c>
      <c r="AX2902" s="72">
        <v>5000</v>
      </c>
      <c r="AY2902" s="72">
        <v>1148</v>
      </c>
      <c r="AZ2902" s="72">
        <v>1149</v>
      </c>
      <c r="BA2902" s="72">
        <v>1146</v>
      </c>
      <c r="BB2902" s="72">
        <v>1147</v>
      </c>
      <c r="BC2902" s="72">
        <v>16000</v>
      </c>
    </row>
    <row r="2903" spans="1:55" s="72" customFormat="1" ht="15">
      <c r="A2903" s="15" t="s">
        <v>18</v>
      </c>
      <c r="B2903" s="30">
        <v>34</v>
      </c>
      <c r="C2903" s="30">
        <v>6809</v>
      </c>
      <c r="D2903" s="10" t="s">
        <v>1455</v>
      </c>
      <c r="E2903" s="15" t="s">
        <v>20</v>
      </c>
      <c r="F2903" s="15" t="s">
        <v>1446</v>
      </c>
      <c r="G2903" s="50">
        <v>1286</v>
      </c>
      <c r="H2903" s="50">
        <v>75</v>
      </c>
      <c r="I2903" s="58">
        <v>6.1899999999999997E-2</v>
      </c>
      <c r="J2903" s="50">
        <v>131500</v>
      </c>
      <c r="K2903" s="50">
        <v>1295</v>
      </c>
      <c r="L2903" s="53">
        <v>1214</v>
      </c>
      <c r="M2903" s="63">
        <f t="shared" si="337"/>
        <v>0.1111111111111111</v>
      </c>
      <c r="N2903" s="42" t="str">
        <f>IFERROR(VLOOKUP(C2903, マスタ!$E$2:$G$33, 3, TRUE), "")</f>
        <v>電気</v>
      </c>
      <c r="O2903" s="15" t="str">
        <f>IF(F2903 = "", "", TEXT( WORKDAY(TEXT(LEFT(F2903, FIND("(", F2903) - 1), "yyyy/mm/dd"), 1, マスタ!$A$2:$A$106), "yyyymmdd"))</f>
        <v>20171108</v>
      </c>
      <c r="P2903" s="16">
        <v>43047</v>
      </c>
      <c r="Q2903" s="56">
        <v>1290</v>
      </c>
      <c r="R2903" s="56">
        <v>1366</v>
      </c>
      <c r="S2903" s="56">
        <v>1283</v>
      </c>
      <c r="T2903" s="15" t="str">
        <f t="shared" si="338"/>
        <v>有</v>
      </c>
      <c r="U2903" s="15" t="str">
        <f t="shared" si="339"/>
        <v>無</v>
      </c>
      <c r="V2903" s="67">
        <f t="shared" si="340"/>
        <v>3.1104199066873672E-3</v>
      </c>
      <c r="W2903" s="17" t="s">
        <v>967</v>
      </c>
      <c r="X2903" s="46">
        <v>23</v>
      </c>
      <c r="Y2903" s="71">
        <f t="shared" si="341"/>
        <v>17.884914463452567</v>
      </c>
      <c r="Z2903" s="72">
        <v>1290</v>
      </c>
      <c r="AA2903" s="72">
        <v>1294</v>
      </c>
      <c r="AB2903" s="72">
        <v>1283</v>
      </c>
      <c r="AC2903" s="72">
        <v>1294</v>
      </c>
      <c r="AD2903" s="72">
        <v>13600</v>
      </c>
      <c r="AE2903" s="72">
        <v>1295</v>
      </c>
      <c r="AF2903" s="72">
        <v>1297</v>
      </c>
      <c r="AG2903" s="72">
        <v>1292</v>
      </c>
      <c r="AH2903" s="72">
        <v>1297</v>
      </c>
      <c r="AI2903" s="72">
        <v>2800</v>
      </c>
      <c r="AJ2903" s="72">
        <v>1294</v>
      </c>
      <c r="AK2903" s="72">
        <v>1298</v>
      </c>
      <c r="AL2903" s="72">
        <v>1289</v>
      </c>
      <c r="AM2903" s="72">
        <v>1298</v>
      </c>
      <c r="AN2903" s="72">
        <v>2100</v>
      </c>
      <c r="AO2903" s="72">
        <v>1298</v>
      </c>
      <c r="AP2903" s="72">
        <v>1305</v>
      </c>
      <c r="AQ2903" s="72">
        <v>1298</v>
      </c>
      <c r="AR2903" s="72">
        <v>1305</v>
      </c>
      <c r="AS2903" s="72">
        <v>5200</v>
      </c>
      <c r="AT2903" s="72">
        <v>1305</v>
      </c>
      <c r="AU2903" s="72">
        <v>1313</v>
      </c>
      <c r="AV2903" s="72">
        <v>1304</v>
      </c>
      <c r="AW2903" s="72">
        <v>1313</v>
      </c>
      <c r="AX2903" s="72">
        <v>8400</v>
      </c>
      <c r="AY2903" s="72">
        <v>1313</v>
      </c>
      <c r="AZ2903" s="72">
        <v>1319</v>
      </c>
      <c r="BA2903" s="72">
        <v>1313</v>
      </c>
      <c r="BB2903" s="72">
        <v>1318</v>
      </c>
      <c r="BC2903" s="72">
        <v>4700</v>
      </c>
    </row>
    <row r="2904" spans="1:55" s="72" customFormat="1" ht="15">
      <c r="A2904" s="15" t="s">
        <v>18</v>
      </c>
      <c r="B2904" s="30">
        <v>35</v>
      </c>
      <c r="C2904" s="30">
        <v>9991</v>
      </c>
      <c r="D2904" s="10" t="s">
        <v>991</v>
      </c>
      <c r="E2904" s="15" t="s">
        <v>20</v>
      </c>
      <c r="F2904" s="15" t="s">
        <v>1446</v>
      </c>
      <c r="G2904" s="50">
        <v>1352</v>
      </c>
      <c r="H2904" s="50">
        <v>77</v>
      </c>
      <c r="I2904" s="58">
        <v>6.0400000000000002E-2</v>
      </c>
      <c r="J2904" s="50">
        <v>188500</v>
      </c>
      <c r="K2904" s="50">
        <v>1354</v>
      </c>
      <c r="L2904" s="53">
        <v>1276</v>
      </c>
      <c r="M2904" s="63">
        <f t="shared" si="337"/>
        <v>2.564102564102564E-2</v>
      </c>
      <c r="N2904" s="42" t="str">
        <f>IFERROR(VLOOKUP(C2904, マスタ!$E$2:$G$33, 3, TRUE), "")</f>
        <v>サービス</v>
      </c>
      <c r="O2904" s="15" t="str">
        <f>IF(F2904 = "", "", TEXT( WORKDAY(TEXT(LEFT(F2904, FIND("(", F2904) - 1), "yyyy/mm/dd"), 1, マスタ!$A$2:$A$106), "yyyymmdd"))</f>
        <v>20171108</v>
      </c>
      <c r="P2904" s="16">
        <v>43047</v>
      </c>
      <c r="Q2904" s="56">
        <v>1345</v>
      </c>
      <c r="R2904" s="56">
        <v>1411</v>
      </c>
      <c r="S2904" s="56">
        <v>1337</v>
      </c>
      <c r="T2904" s="15" t="str">
        <f t="shared" si="338"/>
        <v>有</v>
      </c>
      <c r="U2904" s="15" t="str">
        <f t="shared" si="339"/>
        <v>無</v>
      </c>
      <c r="V2904" s="67">
        <f t="shared" si="340"/>
        <v>-5.177514792899407E-3</v>
      </c>
      <c r="W2904" s="17" t="s">
        <v>967</v>
      </c>
      <c r="X2904" s="46">
        <v>20</v>
      </c>
      <c r="Y2904" s="71">
        <f t="shared" si="341"/>
        <v>14.792899408284024</v>
      </c>
      <c r="Z2904" s="72">
        <v>1345</v>
      </c>
      <c r="AA2904" s="72">
        <v>1361</v>
      </c>
      <c r="AB2904" s="72">
        <v>1337</v>
      </c>
      <c r="AC2904" s="72">
        <v>1361</v>
      </c>
      <c r="AD2904" s="72">
        <v>11700</v>
      </c>
      <c r="AE2904" s="72">
        <v>1360</v>
      </c>
      <c r="AF2904" s="72">
        <v>1365</v>
      </c>
      <c r="AG2904" s="72">
        <v>1360</v>
      </c>
      <c r="AH2904" s="72">
        <v>1360</v>
      </c>
      <c r="AI2904" s="72">
        <v>7500</v>
      </c>
      <c r="AJ2904" s="72">
        <v>1362</v>
      </c>
      <c r="AK2904" s="72">
        <v>1362</v>
      </c>
      <c r="AL2904" s="72">
        <v>1360</v>
      </c>
      <c r="AM2904" s="72">
        <v>1361</v>
      </c>
      <c r="AN2904" s="72">
        <v>1400</v>
      </c>
      <c r="AO2904" s="72">
        <v>1362</v>
      </c>
      <c r="AP2904" s="72">
        <v>1364</v>
      </c>
      <c r="AQ2904" s="72">
        <v>1361</v>
      </c>
      <c r="AR2904" s="72">
        <v>1363</v>
      </c>
      <c r="AS2904" s="72">
        <v>2400</v>
      </c>
      <c r="AT2904" s="72">
        <v>1363</v>
      </c>
      <c r="AU2904" s="72">
        <v>1365</v>
      </c>
      <c r="AV2904" s="72">
        <v>1360</v>
      </c>
      <c r="AW2904" s="72">
        <v>1365</v>
      </c>
      <c r="AX2904" s="72">
        <v>3100</v>
      </c>
      <c r="AY2904" s="72">
        <v>1365</v>
      </c>
      <c r="AZ2904" s="72">
        <v>1367</v>
      </c>
      <c r="BA2904" s="72">
        <v>1365</v>
      </c>
      <c r="BB2904" s="72">
        <v>1367</v>
      </c>
      <c r="BC2904" s="72">
        <v>3800</v>
      </c>
    </row>
    <row r="2905" spans="1:55" s="72" customFormat="1" ht="15">
      <c r="A2905" s="15" t="s">
        <v>18</v>
      </c>
      <c r="B2905" s="30">
        <v>36</v>
      </c>
      <c r="C2905" s="30">
        <v>1662</v>
      </c>
      <c r="D2905" s="10" t="s">
        <v>1456</v>
      </c>
      <c r="E2905" s="15" t="s">
        <v>20</v>
      </c>
      <c r="F2905" s="15" t="s">
        <v>1446</v>
      </c>
      <c r="G2905" s="50">
        <v>2589</v>
      </c>
      <c r="H2905" s="50">
        <v>147</v>
      </c>
      <c r="I2905" s="58">
        <v>6.0199999999999997E-2</v>
      </c>
      <c r="J2905" s="50">
        <v>691800</v>
      </c>
      <c r="K2905" s="50">
        <v>2592</v>
      </c>
      <c r="L2905" s="53">
        <v>2471</v>
      </c>
      <c r="M2905" s="63">
        <f t="shared" si="337"/>
        <v>2.4793388429752067E-2</v>
      </c>
      <c r="N2905" s="42" t="str">
        <f>IFERROR(VLOOKUP(C2905, マスタ!$E$2:$G$33, 3, TRUE), "")</f>
        <v>鉱業</v>
      </c>
      <c r="O2905" s="15" t="str">
        <f>IF(F2905 = "", "", TEXT( WORKDAY(TEXT(LEFT(F2905, FIND("(", F2905) - 1), "yyyy/mm/dd"), 1, マスタ!$A$2:$A$106), "yyyymmdd"))</f>
        <v>20171108</v>
      </c>
      <c r="P2905" s="16">
        <v>43047</v>
      </c>
      <c r="Q2905" s="56">
        <v>2575</v>
      </c>
      <c r="R2905" s="56">
        <v>2612</v>
      </c>
      <c r="S2905" s="56">
        <v>2546</v>
      </c>
      <c r="T2905" s="15" t="str">
        <f t="shared" si="338"/>
        <v>有</v>
      </c>
      <c r="U2905" s="15" t="str">
        <f t="shared" si="339"/>
        <v>有</v>
      </c>
      <c r="V2905" s="67">
        <f t="shared" si="340"/>
        <v>-5.4074932406334986E-3</v>
      </c>
      <c r="W2905" s="17" t="s">
        <v>969</v>
      </c>
      <c r="X2905" s="46">
        <v>-19</v>
      </c>
      <c r="Y2905" s="71">
        <f t="shared" si="341"/>
        <v>-7.3387408265739671</v>
      </c>
      <c r="Z2905" s="72">
        <v>2575</v>
      </c>
      <c r="AA2905" s="72">
        <v>2579</v>
      </c>
      <c r="AB2905" s="72">
        <v>2561</v>
      </c>
      <c r="AC2905" s="72">
        <v>2566</v>
      </c>
      <c r="AD2905" s="72">
        <v>28100</v>
      </c>
      <c r="AE2905" s="72">
        <v>2566</v>
      </c>
      <c r="AF2905" s="72">
        <v>2572</v>
      </c>
      <c r="AG2905" s="72">
        <v>2559</v>
      </c>
      <c r="AH2905" s="72">
        <v>2570</v>
      </c>
      <c r="AI2905" s="72">
        <v>9600</v>
      </c>
      <c r="AJ2905" s="72">
        <v>2570</v>
      </c>
      <c r="AK2905" s="72">
        <v>2571</v>
      </c>
      <c r="AL2905" s="72">
        <v>2564</v>
      </c>
      <c r="AM2905" s="72">
        <v>2569</v>
      </c>
      <c r="AN2905" s="72">
        <v>5400</v>
      </c>
      <c r="AO2905" s="72">
        <v>2569</v>
      </c>
      <c r="AP2905" s="72">
        <v>2572</v>
      </c>
      <c r="AQ2905" s="72">
        <v>2560</v>
      </c>
      <c r="AR2905" s="72">
        <v>2562</v>
      </c>
      <c r="AS2905" s="72">
        <v>12500</v>
      </c>
      <c r="AT2905" s="72">
        <v>2561</v>
      </c>
      <c r="AU2905" s="72">
        <v>2561</v>
      </c>
      <c r="AV2905" s="72">
        <v>2553</v>
      </c>
      <c r="AW2905" s="72">
        <v>2556</v>
      </c>
      <c r="AX2905" s="72">
        <v>7400</v>
      </c>
      <c r="AY2905" s="72">
        <v>2553</v>
      </c>
      <c r="AZ2905" s="72">
        <v>2559</v>
      </c>
      <c r="BA2905" s="72">
        <v>2546</v>
      </c>
      <c r="BB2905" s="72">
        <v>2559</v>
      </c>
      <c r="BC2905" s="72">
        <v>8600</v>
      </c>
    </row>
    <row r="2906" spans="1:55" s="72" customFormat="1" ht="27">
      <c r="A2906" s="15" t="s">
        <v>18</v>
      </c>
      <c r="B2906" s="30">
        <v>37</v>
      </c>
      <c r="C2906" s="30">
        <v>9790</v>
      </c>
      <c r="D2906" s="10" t="s">
        <v>174</v>
      </c>
      <c r="E2906" s="15" t="s">
        <v>20</v>
      </c>
      <c r="F2906" s="15" t="s">
        <v>1446</v>
      </c>
      <c r="G2906" s="50">
        <v>2991</v>
      </c>
      <c r="H2906" s="50">
        <v>167</v>
      </c>
      <c r="I2906" s="58">
        <v>5.91E-2</v>
      </c>
      <c r="J2906" s="50">
        <v>377100</v>
      </c>
      <c r="K2906" s="50">
        <v>3040</v>
      </c>
      <c r="L2906" s="53">
        <v>2825</v>
      </c>
      <c r="M2906" s="63">
        <f t="shared" si="337"/>
        <v>0.22790697674418606</v>
      </c>
      <c r="N2906" s="42" t="str">
        <f>IFERROR(VLOOKUP(C2906, マスタ!$E$2:$G$33, 3, TRUE), "")</f>
        <v>サービス</v>
      </c>
      <c r="O2906" s="15" t="str">
        <f>IF(F2906 = "", "", TEXT( WORKDAY(TEXT(LEFT(F2906, FIND("(", F2906) - 1), "yyyy/mm/dd"), 1, マスタ!$A$2:$A$106), "yyyymmdd"))</f>
        <v>20171108</v>
      </c>
      <c r="P2906" s="16">
        <v>43047</v>
      </c>
      <c r="Q2906" s="56">
        <v>3080</v>
      </c>
      <c r="R2906" s="56">
        <v>3185</v>
      </c>
      <c r="S2906" s="56">
        <v>3065</v>
      </c>
      <c r="T2906" s="15" t="str">
        <f t="shared" si="338"/>
        <v>有</v>
      </c>
      <c r="U2906" s="15" t="str">
        <f t="shared" si="339"/>
        <v>無</v>
      </c>
      <c r="V2906" s="67">
        <f t="shared" si="340"/>
        <v>2.975593447007685E-2</v>
      </c>
      <c r="W2906" s="17" t="s">
        <v>967</v>
      </c>
      <c r="X2906" s="46">
        <v>10</v>
      </c>
      <c r="Y2906" s="71">
        <f t="shared" si="341"/>
        <v>3.3433634236041461</v>
      </c>
      <c r="Z2906" s="72">
        <v>3080</v>
      </c>
      <c r="AA2906" s="72">
        <v>3115</v>
      </c>
      <c r="AB2906" s="72">
        <v>3065</v>
      </c>
      <c r="AC2906" s="72">
        <v>3110</v>
      </c>
      <c r="AD2906" s="72">
        <v>50700</v>
      </c>
      <c r="AE2906" s="72">
        <v>3105</v>
      </c>
      <c r="AF2906" s="72">
        <v>3135</v>
      </c>
      <c r="AG2906" s="72">
        <v>3095</v>
      </c>
      <c r="AH2906" s="72">
        <v>3100</v>
      </c>
      <c r="AI2906" s="72">
        <v>26700</v>
      </c>
      <c r="AJ2906" s="72">
        <v>3105</v>
      </c>
      <c r="AK2906" s="72">
        <v>3115</v>
      </c>
      <c r="AL2906" s="72">
        <v>3090</v>
      </c>
      <c r="AM2906" s="72">
        <v>3090</v>
      </c>
      <c r="AN2906" s="72">
        <v>6900</v>
      </c>
      <c r="AO2906" s="72">
        <v>3090</v>
      </c>
      <c r="AP2906" s="72">
        <v>3110</v>
      </c>
      <c r="AQ2906" s="72">
        <v>3085</v>
      </c>
      <c r="AR2906" s="72">
        <v>3090</v>
      </c>
      <c r="AS2906" s="72">
        <v>15400</v>
      </c>
      <c r="AT2906" s="72">
        <v>3090</v>
      </c>
      <c r="AU2906" s="72">
        <v>3100</v>
      </c>
      <c r="AV2906" s="72">
        <v>3085</v>
      </c>
      <c r="AW2906" s="72">
        <v>3090</v>
      </c>
      <c r="AX2906" s="72">
        <v>4500</v>
      </c>
      <c r="AY2906" s="72">
        <v>3095</v>
      </c>
      <c r="AZ2906" s="72">
        <v>3145</v>
      </c>
      <c r="BA2906" s="72">
        <v>3095</v>
      </c>
      <c r="BB2906" s="72">
        <v>3140</v>
      </c>
      <c r="BC2906" s="72">
        <v>20500</v>
      </c>
    </row>
    <row r="2907" spans="1:55" s="72" customFormat="1" ht="15">
      <c r="A2907" s="15" t="s">
        <v>18</v>
      </c>
      <c r="B2907" s="30">
        <v>38</v>
      </c>
      <c r="C2907" s="30">
        <v>7732</v>
      </c>
      <c r="D2907" s="10" t="s">
        <v>1396</v>
      </c>
      <c r="E2907" s="15" t="s">
        <v>20</v>
      </c>
      <c r="F2907" s="15" t="s">
        <v>1446</v>
      </c>
      <c r="G2907" s="50">
        <v>2453</v>
      </c>
      <c r="H2907" s="50">
        <v>136</v>
      </c>
      <c r="I2907" s="58">
        <v>5.8700000000000002E-2</v>
      </c>
      <c r="J2907" s="50">
        <v>798300</v>
      </c>
      <c r="K2907" s="50">
        <v>2454</v>
      </c>
      <c r="L2907" s="53">
        <v>2325</v>
      </c>
      <c r="M2907" s="63">
        <f t="shared" si="337"/>
        <v>7.7519379844961239E-3</v>
      </c>
      <c r="N2907" s="42" t="str">
        <f>IFERROR(VLOOKUP(C2907, マスタ!$E$2:$G$33, 3, TRUE), "")</f>
        <v>精密機械</v>
      </c>
      <c r="O2907" s="15" t="str">
        <f>IF(F2907 = "", "", TEXT( WORKDAY(TEXT(LEFT(F2907, FIND("(", F2907) - 1), "yyyy/mm/dd"), 1, マスタ!$A$2:$A$106), "yyyymmdd"))</f>
        <v>20171108</v>
      </c>
      <c r="P2907" s="16">
        <v>43047</v>
      </c>
      <c r="Q2907" s="56">
        <v>2460</v>
      </c>
      <c r="R2907" s="56">
        <v>2577</v>
      </c>
      <c r="S2907" s="56">
        <v>2454</v>
      </c>
      <c r="T2907" s="15" t="str">
        <f t="shared" si="338"/>
        <v>有</v>
      </c>
      <c r="U2907" s="15" t="str">
        <f t="shared" si="339"/>
        <v>無</v>
      </c>
      <c r="V2907" s="67">
        <f t="shared" si="340"/>
        <v>2.8536485935588551E-3</v>
      </c>
      <c r="W2907" s="17" t="s">
        <v>968</v>
      </c>
      <c r="X2907" s="46">
        <v>49</v>
      </c>
      <c r="Y2907" s="71">
        <f t="shared" si="341"/>
        <v>19.975540154912355</v>
      </c>
      <c r="Z2907" s="72">
        <v>2460</v>
      </c>
      <c r="AA2907" s="72">
        <v>2492</v>
      </c>
      <c r="AB2907" s="72">
        <v>2454</v>
      </c>
      <c r="AC2907" s="72">
        <v>2490</v>
      </c>
      <c r="AD2907" s="72">
        <v>70900</v>
      </c>
      <c r="AE2907" s="72">
        <v>2490</v>
      </c>
      <c r="AF2907" s="72">
        <v>2499</v>
      </c>
      <c r="AG2907" s="72">
        <v>2490</v>
      </c>
      <c r="AH2907" s="72">
        <v>2498</v>
      </c>
      <c r="AI2907" s="72">
        <v>26000</v>
      </c>
      <c r="AJ2907" s="72">
        <v>2497</v>
      </c>
      <c r="AK2907" s="72">
        <v>2506</v>
      </c>
      <c r="AL2907" s="72">
        <v>2496</v>
      </c>
      <c r="AM2907" s="72">
        <v>2506</v>
      </c>
      <c r="AN2907" s="72">
        <v>29100</v>
      </c>
      <c r="AO2907" s="72">
        <v>2507</v>
      </c>
      <c r="AP2907" s="72">
        <v>2511</v>
      </c>
      <c r="AQ2907" s="72">
        <v>2480</v>
      </c>
      <c r="AR2907" s="72">
        <v>2483</v>
      </c>
      <c r="AS2907" s="72">
        <v>43100</v>
      </c>
      <c r="AT2907" s="72">
        <v>2483</v>
      </c>
      <c r="AU2907" s="72">
        <v>2489</v>
      </c>
      <c r="AV2907" s="72">
        <v>2467</v>
      </c>
      <c r="AW2907" s="72">
        <v>2485</v>
      </c>
      <c r="AX2907" s="72">
        <v>32600</v>
      </c>
      <c r="AY2907" s="72">
        <v>2485</v>
      </c>
      <c r="AZ2907" s="72">
        <v>2493</v>
      </c>
      <c r="BA2907" s="72">
        <v>2478</v>
      </c>
      <c r="BB2907" s="72">
        <v>2478</v>
      </c>
      <c r="BC2907" s="72">
        <v>18700</v>
      </c>
    </row>
    <row r="2908" spans="1:55" s="72" customFormat="1" ht="15">
      <c r="A2908" s="15" t="s">
        <v>18</v>
      </c>
      <c r="B2908" s="30">
        <v>39</v>
      </c>
      <c r="C2908" s="30">
        <v>4922</v>
      </c>
      <c r="D2908" s="10" t="s">
        <v>604</v>
      </c>
      <c r="E2908" s="15" t="s">
        <v>20</v>
      </c>
      <c r="F2908" s="15" t="s">
        <v>1446</v>
      </c>
      <c r="G2908" s="50">
        <v>15180</v>
      </c>
      <c r="H2908" s="50">
        <v>810</v>
      </c>
      <c r="I2908" s="58">
        <v>5.6399999999999999E-2</v>
      </c>
      <c r="J2908" s="50">
        <v>504400</v>
      </c>
      <c r="K2908" s="50">
        <v>15200</v>
      </c>
      <c r="L2908" s="53">
        <v>14440</v>
      </c>
      <c r="M2908" s="63">
        <f t="shared" si="337"/>
        <v>2.6315789473684209E-2</v>
      </c>
      <c r="N2908" s="42" t="str">
        <f>IFERROR(VLOOKUP(C2908, マスタ!$E$2:$G$33, 3, TRUE), "")</f>
        <v>化学・医薬品</v>
      </c>
      <c r="O2908" s="15" t="str">
        <f>IF(F2908 = "", "", TEXT( WORKDAY(TEXT(LEFT(F2908, FIND("(", F2908) - 1), "yyyy/mm/dd"), 1, マスタ!$A$2:$A$106), "yyyymmdd"))</f>
        <v>20171108</v>
      </c>
      <c r="P2908" s="16">
        <v>43047</v>
      </c>
      <c r="Q2908" s="56">
        <v>15340</v>
      </c>
      <c r="R2908" s="56">
        <v>15530</v>
      </c>
      <c r="S2908" s="56">
        <v>15240</v>
      </c>
      <c r="T2908" s="15" t="str">
        <f t="shared" si="338"/>
        <v>有</v>
      </c>
      <c r="U2908" s="15" t="str">
        <f t="shared" si="339"/>
        <v>無</v>
      </c>
      <c r="V2908" s="67">
        <f t="shared" si="340"/>
        <v>1.0540184453228019E-2</v>
      </c>
      <c r="W2908" s="17" t="s">
        <v>967</v>
      </c>
      <c r="X2908" s="46">
        <v>10</v>
      </c>
      <c r="Y2908" s="71">
        <f t="shared" si="341"/>
        <v>0.65876152832674573</v>
      </c>
      <c r="Z2908" s="72">
        <v>15340</v>
      </c>
      <c r="AA2908" s="72">
        <v>15400</v>
      </c>
      <c r="AB2908" s="72">
        <v>15250</v>
      </c>
      <c r="AC2908" s="72">
        <v>15280</v>
      </c>
      <c r="AD2908" s="72">
        <v>40600</v>
      </c>
      <c r="AE2908" s="72">
        <v>15270</v>
      </c>
      <c r="AF2908" s="72">
        <v>15400</v>
      </c>
      <c r="AG2908" s="72">
        <v>15270</v>
      </c>
      <c r="AH2908" s="72">
        <v>15370</v>
      </c>
      <c r="AI2908" s="72">
        <v>25300</v>
      </c>
      <c r="AJ2908" s="72">
        <v>15360</v>
      </c>
      <c r="AK2908" s="72">
        <v>15470</v>
      </c>
      <c r="AL2908" s="72">
        <v>15360</v>
      </c>
      <c r="AM2908" s="72">
        <v>15450</v>
      </c>
      <c r="AN2908" s="72">
        <v>17400</v>
      </c>
      <c r="AO2908" s="72">
        <v>15440</v>
      </c>
      <c r="AP2908" s="72">
        <v>15500</v>
      </c>
      <c r="AQ2908" s="72">
        <v>15400</v>
      </c>
      <c r="AR2908" s="72">
        <v>15430</v>
      </c>
      <c r="AS2908" s="72">
        <v>29400</v>
      </c>
      <c r="AT2908" s="72">
        <v>15420</v>
      </c>
      <c r="AU2908" s="72">
        <v>15420</v>
      </c>
      <c r="AV2908" s="72">
        <v>15320</v>
      </c>
      <c r="AW2908" s="72">
        <v>15350</v>
      </c>
      <c r="AX2908" s="72">
        <v>22400</v>
      </c>
      <c r="AY2908" s="72">
        <v>15350</v>
      </c>
      <c r="AZ2908" s="72">
        <v>15370</v>
      </c>
      <c r="BA2908" s="72">
        <v>15340</v>
      </c>
      <c r="BB2908" s="72">
        <v>15360</v>
      </c>
      <c r="BC2908" s="72">
        <v>7600</v>
      </c>
    </row>
    <row r="2909" spans="1:55" s="72" customFormat="1" ht="15">
      <c r="A2909" s="15" t="s">
        <v>18</v>
      </c>
      <c r="B2909" s="30">
        <v>40</v>
      </c>
      <c r="C2909" s="30">
        <v>5202</v>
      </c>
      <c r="D2909" s="10" t="s">
        <v>1442</v>
      </c>
      <c r="E2909" s="15" t="s">
        <v>20</v>
      </c>
      <c r="F2909" s="15" t="s">
        <v>1446</v>
      </c>
      <c r="G2909" s="50">
        <v>1035</v>
      </c>
      <c r="H2909" s="50">
        <v>55</v>
      </c>
      <c r="I2909" s="58">
        <v>5.6099999999999997E-2</v>
      </c>
      <c r="J2909" s="50">
        <v>3045300</v>
      </c>
      <c r="K2909" s="50">
        <v>1035</v>
      </c>
      <c r="L2909" s="53">
        <v>976</v>
      </c>
      <c r="M2909" s="63">
        <f t="shared" si="337"/>
        <v>0</v>
      </c>
      <c r="N2909" s="42" t="str">
        <f>IFERROR(VLOOKUP(C2909, マスタ!$E$2:$G$33, 3, TRUE), "")</f>
        <v>窯業</v>
      </c>
      <c r="O2909" s="15" t="str">
        <f>IF(F2909 = "", "", TEXT( WORKDAY(TEXT(LEFT(F2909, FIND("(", F2909) - 1), "yyyy/mm/dd"), 1, マスタ!$A$2:$A$106), "yyyymmdd"))</f>
        <v>20171108</v>
      </c>
      <c r="P2909" s="16">
        <v>43047</v>
      </c>
      <c r="Q2909" s="56">
        <v>1030</v>
      </c>
      <c r="R2909" s="56">
        <v>1059</v>
      </c>
      <c r="S2909" s="56">
        <v>1025</v>
      </c>
      <c r="T2909" s="15" t="str">
        <f t="shared" si="338"/>
        <v>有</v>
      </c>
      <c r="U2909" s="15" t="str">
        <f t="shared" si="339"/>
        <v>無</v>
      </c>
      <c r="V2909" s="67">
        <f t="shared" si="340"/>
        <v>-4.8309178743961567E-3</v>
      </c>
      <c r="W2909" s="17" t="s">
        <v>967</v>
      </c>
      <c r="X2909" s="46">
        <v>3</v>
      </c>
      <c r="Y2909" s="71">
        <f t="shared" si="341"/>
        <v>2.8985507246376812</v>
      </c>
      <c r="Z2909" s="72">
        <v>1030</v>
      </c>
      <c r="AA2909" s="72">
        <v>1038</v>
      </c>
      <c r="AB2909" s="72">
        <v>1025</v>
      </c>
      <c r="AC2909" s="72">
        <v>1038</v>
      </c>
      <c r="AD2909" s="72">
        <v>262200</v>
      </c>
      <c r="AE2909" s="72">
        <v>1038</v>
      </c>
      <c r="AF2909" s="72">
        <v>1045</v>
      </c>
      <c r="AG2909" s="72">
        <v>1038</v>
      </c>
      <c r="AH2909" s="72">
        <v>1044</v>
      </c>
      <c r="AI2909" s="72">
        <v>93900</v>
      </c>
      <c r="AJ2909" s="72">
        <v>1044</v>
      </c>
      <c r="AK2909" s="72">
        <v>1046</v>
      </c>
      <c r="AL2909" s="72">
        <v>1041</v>
      </c>
      <c r="AM2909" s="72">
        <v>1042</v>
      </c>
      <c r="AN2909" s="72">
        <v>74200</v>
      </c>
      <c r="AO2909" s="72">
        <v>1043</v>
      </c>
      <c r="AP2909" s="72">
        <v>1045</v>
      </c>
      <c r="AQ2909" s="72">
        <v>1041</v>
      </c>
      <c r="AR2909" s="72">
        <v>1042</v>
      </c>
      <c r="AS2909" s="72">
        <v>37500</v>
      </c>
      <c r="AT2909" s="72">
        <v>1042</v>
      </c>
      <c r="AU2909" s="72">
        <v>1042</v>
      </c>
      <c r="AV2909" s="72">
        <v>1032</v>
      </c>
      <c r="AW2909" s="72">
        <v>1033</v>
      </c>
      <c r="AX2909" s="72">
        <v>75800</v>
      </c>
      <c r="AY2909" s="72">
        <v>1033</v>
      </c>
      <c r="AZ2909" s="72">
        <v>1038</v>
      </c>
      <c r="BA2909" s="72">
        <v>1032</v>
      </c>
      <c r="BB2909" s="72">
        <v>1037</v>
      </c>
      <c r="BC2909" s="72">
        <v>29200</v>
      </c>
    </row>
    <row r="2910" spans="1:55" s="72" customFormat="1" ht="27">
      <c r="A2910" s="15" t="s">
        <v>18</v>
      </c>
      <c r="B2910" s="30">
        <v>41</v>
      </c>
      <c r="C2910" s="30">
        <v>9449</v>
      </c>
      <c r="D2910" s="10" t="s">
        <v>512</v>
      </c>
      <c r="E2910" s="15" t="s">
        <v>20</v>
      </c>
      <c r="F2910" s="15" t="s">
        <v>1446</v>
      </c>
      <c r="G2910" s="50">
        <v>1803</v>
      </c>
      <c r="H2910" s="50">
        <v>95</v>
      </c>
      <c r="I2910" s="58">
        <v>5.5599999999999997E-2</v>
      </c>
      <c r="J2910" s="50">
        <v>2600500</v>
      </c>
      <c r="K2910" s="50">
        <v>1815</v>
      </c>
      <c r="L2910" s="53">
        <v>1680</v>
      </c>
      <c r="M2910" s="63">
        <f t="shared" si="337"/>
        <v>8.8888888888888892E-2</v>
      </c>
      <c r="N2910" s="42" t="str">
        <f>IFERROR(VLOOKUP(C2910, マスタ!$E$2:$G$33, 3, TRUE), "")</f>
        <v>情報通信</v>
      </c>
      <c r="O2910" s="15" t="str">
        <f>IF(F2910 = "", "", TEXT( WORKDAY(TEXT(LEFT(F2910, FIND("(", F2910) - 1), "yyyy/mm/dd"), 1, マスタ!$A$2:$A$106), "yyyymmdd"))</f>
        <v>20171108</v>
      </c>
      <c r="P2910" s="16">
        <v>43047</v>
      </c>
      <c r="Q2910" s="56">
        <v>1820</v>
      </c>
      <c r="R2910" s="56">
        <v>1994</v>
      </c>
      <c r="S2910" s="56">
        <v>1799</v>
      </c>
      <c r="T2910" s="15" t="str">
        <f t="shared" si="338"/>
        <v>有</v>
      </c>
      <c r="U2910" s="15" t="str">
        <f t="shared" si="339"/>
        <v>有</v>
      </c>
      <c r="V2910" s="67">
        <f t="shared" si="340"/>
        <v>9.4287298946200693E-3</v>
      </c>
      <c r="W2910" s="17" t="s">
        <v>966</v>
      </c>
      <c r="X2910" s="46">
        <v>-18</v>
      </c>
      <c r="Y2910" s="71">
        <f t="shared" si="341"/>
        <v>-9.9833610648918469</v>
      </c>
      <c r="Z2910" s="72">
        <v>1820</v>
      </c>
      <c r="AA2910" s="72">
        <v>1827</v>
      </c>
      <c r="AB2910" s="72">
        <v>1799</v>
      </c>
      <c r="AC2910" s="72">
        <v>1815</v>
      </c>
      <c r="AD2910" s="72">
        <v>300800</v>
      </c>
      <c r="AE2910" s="72">
        <v>1816</v>
      </c>
      <c r="AF2910" s="72">
        <v>1824</v>
      </c>
      <c r="AG2910" s="72">
        <v>1813</v>
      </c>
      <c r="AH2910" s="72">
        <v>1818</v>
      </c>
      <c r="AI2910" s="72">
        <v>62400</v>
      </c>
      <c r="AJ2910" s="72">
        <v>1818</v>
      </c>
      <c r="AK2910" s="72">
        <v>1819</v>
      </c>
      <c r="AL2910" s="72">
        <v>1803</v>
      </c>
      <c r="AM2910" s="72">
        <v>1810</v>
      </c>
      <c r="AN2910" s="72">
        <v>56800</v>
      </c>
      <c r="AO2910" s="72">
        <v>1810</v>
      </c>
      <c r="AP2910" s="72">
        <v>1816</v>
      </c>
      <c r="AQ2910" s="72">
        <v>1810</v>
      </c>
      <c r="AR2910" s="72">
        <v>1815</v>
      </c>
      <c r="AS2910" s="72">
        <v>33200</v>
      </c>
      <c r="AT2910" s="72">
        <v>1816</v>
      </c>
      <c r="AU2910" s="72">
        <v>1816</v>
      </c>
      <c r="AV2910" s="72">
        <v>1807</v>
      </c>
      <c r="AW2910" s="72">
        <v>1810</v>
      </c>
      <c r="AX2910" s="72">
        <v>35300</v>
      </c>
      <c r="AY2910" s="72">
        <v>1810</v>
      </c>
      <c r="AZ2910" s="72">
        <v>1810</v>
      </c>
      <c r="BA2910" s="72">
        <v>1800</v>
      </c>
      <c r="BB2910" s="72">
        <v>1801</v>
      </c>
      <c r="BC2910" s="72">
        <v>63000</v>
      </c>
    </row>
    <row r="2911" spans="1:55" s="72" customFormat="1" ht="15">
      <c r="A2911" s="15" t="s">
        <v>18</v>
      </c>
      <c r="B2911" s="30">
        <v>42</v>
      </c>
      <c r="C2911" s="30">
        <v>7591</v>
      </c>
      <c r="D2911" s="10" t="s">
        <v>514</v>
      </c>
      <c r="E2911" s="15" t="s">
        <v>20</v>
      </c>
      <c r="F2911" s="15" t="s">
        <v>1446</v>
      </c>
      <c r="G2911" s="50">
        <v>2707</v>
      </c>
      <c r="H2911" s="50">
        <v>141</v>
      </c>
      <c r="I2911" s="58">
        <v>5.4899999999999997E-2</v>
      </c>
      <c r="J2911" s="50">
        <v>89400</v>
      </c>
      <c r="K2911" s="50">
        <v>2720</v>
      </c>
      <c r="L2911" s="53">
        <v>2611</v>
      </c>
      <c r="M2911" s="63">
        <f t="shared" si="337"/>
        <v>0.11926605504587157</v>
      </c>
      <c r="N2911" s="42" t="str">
        <f>IFERROR(VLOOKUP(C2911, マスタ!$E$2:$G$33, 3, TRUE), "")</f>
        <v>75</v>
      </c>
      <c r="O2911" s="15" t="str">
        <f>IF(F2911 = "", "", TEXT( WORKDAY(TEXT(LEFT(F2911, FIND("(", F2911) - 1), "yyyy/mm/dd"), 1, マスタ!$A$2:$A$106), "yyyymmdd"))</f>
        <v>20171108</v>
      </c>
      <c r="P2911" s="16">
        <v>43047</v>
      </c>
      <c r="Q2911" s="56">
        <v>2757</v>
      </c>
      <c r="R2911" s="56">
        <v>2842</v>
      </c>
      <c r="S2911" s="56">
        <v>2741</v>
      </c>
      <c r="T2911" s="15" t="str">
        <f t="shared" si="338"/>
        <v>有</v>
      </c>
      <c r="U2911" s="15" t="str">
        <f t="shared" si="339"/>
        <v>無</v>
      </c>
      <c r="V2911" s="67">
        <f t="shared" si="340"/>
        <v>1.8470631695604034E-2</v>
      </c>
      <c r="W2911" s="17" t="s">
        <v>969</v>
      </c>
      <c r="X2911" s="46">
        <v>-1</v>
      </c>
      <c r="Y2911" s="71">
        <f t="shared" si="341"/>
        <v>-0.36941263391207979</v>
      </c>
      <c r="Z2911" s="72">
        <v>2757</v>
      </c>
      <c r="AA2911" s="72">
        <v>2780</v>
      </c>
      <c r="AB2911" s="72">
        <v>2750</v>
      </c>
      <c r="AC2911" s="72">
        <v>2780</v>
      </c>
      <c r="AD2911" s="72">
        <v>7500</v>
      </c>
      <c r="AE2911" s="72">
        <v>2781</v>
      </c>
      <c r="AF2911" s="72">
        <v>2784</v>
      </c>
      <c r="AG2911" s="72">
        <v>2769</v>
      </c>
      <c r="AH2911" s="72">
        <v>2769</v>
      </c>
      <c r="AI2911" s="72">
        <v>4800</v>
      </c>
      <c r="AJ2911" s="72">
        <v>2758</v>
      </c>
      <c r="AK2911" s="72">
        <v>2759</v>
      </c>
      <c r="AL2911" s="72">
        <v>2755</v>
      </c>
      <c r="AM2911" s="72">
        <v>2756</v>
      </c>
      <c r="AN2911" s="72">
        <v>400</v>
      </c>
      <c r="AO2911" s="72">
        <v>2756</v>
      </c>
      <c r="AP2911" s="72">
        <v>2763</v>
      </c>
      <c r="AQ2911" s="72">
        <v>2749</v>
      </c>
      <c r="AR2911" s="72">
        <v>2752</v>
      </c>
      <c r="AS2911" s="72">
        <v>4700</v>
      </c>
      <c r="AT2911" s="72">
        <v>2751</v>
      </c>
      <c r="AU2911" s="72">
        <v>2756</v>
      </c>
      <c r="AV2911" s="72">
        <v>2751</v>
      </c>
      <c r="AW2911" s="72">
        <v>2756</v>
      </c>
      <c r="AX2911" s="72">
        <v>2200</v>
      </c>
      <c r="AY2911" s="72">
        <v>2744</v>
      </c>
      <c r="AZ2911" s="72">
        <v>2746</v>
      </c>
      <c r="BA2911" s="72">
        <v>2741</v>
      </c>
      <c r="BB2911" s="72">
        <v>2746</v>
      </c>
      <c r="BC2911" s="72">
        <v>400</v>
      </c>
    </row>
    <row r="2912" spans="1:55" s="72" customFormat="1" ht="15">
      <c r="A2912" s="15" t="s">
        <v>18</v>
      </c>
      <c r="B2912" s="30">
        <v>43</v>
      </c>
      <c r="C2912" s="30">
        <v>1963</v>
      </c>
      <c r="D2912" s="10" t="s">
        <v>1146</v>
      </c>
      <c r="E2912" s="15" t="s">
        <v>20</v>
      </c>
      <c r="F2912" s="15" t="s">
        <v>1446</v>
      </c>
      <c r="G2912" s="50">
        <v>2032</v>
      </c>
      <c r="H2912" s="50">
        <v>104</v>
      </c>
      <c r="I2912" s="58">
        <v>5.3900000000000003E-2</v>
      </c>
      <c r="J2912" s="50">
        <v>3821700</v>
      </c>
      <c r="K2912" s="50">
        <v>2036</v>
      </c>
      <c r="L2912" s="53">
        <v>1944</v>
      </c>
      <c r="M2912" s="63">
        <f t="shared" si="337"/>
        <v>4.3478260869565216E-2</v>
      </c>
      <c r="N2912" s="42" t="str">
        <f>IFERROR(VLOOKUP(C2912, マスタ!$E$2:$G$33, 3, TRUE), "")</f>
        <v>建設</v>
      </c>
      <c r="O2912" s="15" t="str">
        <f>IF(F2912 = "", "", TEXT( WORKDAY(TEXT(LEFT(F2912, FIND("(", F2912) - 1), "yyyy/mm/dd"), 1, マスタ!$A$2:$A$106), "yyyymmdd"))</f>
        <v>20171108</v>
      </c>
      <c r="P2912" s="16">
        <v>43047</v>
      </c>
      <c r="Q2912" s="56">
        <v>2015</v>
      </c>
      <c r="R2912" s="56">
        <v>2044</v>
      </c>
      <c r="S2912" s="56">
        <v>1989</v>
      </c>
      <c r="T2912" s="15" t="str">
        <f t="shared" si="338"/>
        <v>有</v>
      </c>
      <c r="U2912" s="15" t="str">
        <f t="shared" si="339"/>
        <v>有</v>
      </c>
      <c r="V2912" s="67">
        <f t="shared" si="340"/>
        <v>-8.3661417322834497E-3</v>
      </c>
      <c r="W2912" s="17" t="s">
        <v>966</v>
      </c>
      <c r="X2912" s="46">
        <v>-20</v>
      </c>
      <c r="Y2912" s="71">
        <f t="shared" si="341"/>
        <v>-9.8425196850393704</v>
      </c>
      <c r="Z2912" s="72">
        <v>2015</v>
      </c>
      <c r="AA2912" s="72">
        <v>2017</v>
      </c>
      <c r="AB2912" s="72">
        <v>1989</v>
      </c>
      <c r="AC2912" s="72">
        <v>2011</v>
      </c>
      <c r="AD2912" s="72">
        <v>222500</v>
      </c>
      <c r="AE2912" s="72">
        <v>2011</v>
      </c>
      <c r="AF2912" s="72">
        <v>2023</v>
      </c>
      <c r="AG2912" s="72">
        <v>2007</v>
      </c>
      <c r="AH2912" s="72">
        <v>2023</v>
      </c>
      <c r="AI2912" s="72">
        <v>41100</v>
      </c>
      <c r="AJ2912" s="72">
        <v>2022</v>
      </c>
      <c r="AK2912" s="72">
        <v>2037</v>
      </c>
      <c r="AL2912" s="72">
        <v>2018</v>
      </c>
      <c r="AM2912" s="72">
        <v>2036</v>
      </c>
      <c r="AN2912" s="72">
        <v>55900</v>
      </c>
      <c r="AO2912" s="72">
        <v>2037</v>
      </c>
      <c r="AP2912" s="72">
        <v>2037</v>
      </c>
      <c r="AQ2912" s="72">
        <v>2023</v>
      </c>
      <c r="AR2912" s="72">
        <v>2026</v>
      </c>
      <c r="AS2912" s="72">
        <v>47400</v>
      </c>
      <c r="AT2912" s="72">
        <v>2026</v>
      </c>
      <c r="AU2912" s="72">
        <v>2036</v>
      </c>
      <c r="AV2912" s="72">
        <v>2026</v>
      </c>
      <c r="AW2912" s="72">
        <v>2034</v>
      </c>
      <c r="AX2912" s="72">
        <v>48800</v>
      </c>
      <c r="AY2912" s="72">
        <v>2032</v>
      </c>
      <c r="AZ2912" s="72">
        <v>2038</v>
      </c>
      <c r="BA2912" s="72">
        <v>2030</v>
      </c>
      <c r="BB2912" s="72">
        <v>2035</v>
      </c>
      <c r="BC2912" s="72">
        <v>36200</v>
      </c>
    </row>
    <row r="2913" spans="1:55" s="72" customFormat="1" ht="15">
      <c r="A2913" s="15" t="s">
        <v>18</v>
      </c>
      <c r="B2913" s="30">
        <v>44</v>
      </c>
      <c r="C2913" s="30">
        <v>9101</v>
      </c>
      <c r="D2913" s="10" t="s">
        <v>1428</v>
      </c>
      <c r="E2913" s="15" t="s">
        <v>20</v>
      </c>
      <c r="F2913" s="15" t="s">
        <v>1446</v>
      </c>
      <c r="G2913" s="50">
        <v>2770</v>
      </c>
      <c r="H2913" s="50">
        <v>139</v>
      </c>
      <c r="I2913" s="58">
        <v>5.28E-2</v>
      </c>
      <c r="J2913" s="50">
        <v>4644200</v>
      </c>
      <c r="K2913" s="50">
        <v>2770</v>
      </c>
      <c r="L2913" s="53">
        <v>2670</v>
      </c>
      <c r="M2913" s="63">
        <f t="shared" si="337"/>
        <v>0</v>
      </c>
      <c r="N2913" s="42" t="str">
        <f>IFERROR(VLOOKUP(C2913, マスタ!$E$2:$G$33, 3, TRUE), "")</f>
        <v>海運</v>
      </c>
      <c r="O2913" s="15" t="str">
        <f>IF(F2913 = "", "", TEXT( WORKDAY(TEXT(LEFT(F2913, FIND("(", F2913) - 1), "yyyy/mm/dd"), 1, マスタ!$A$2:$A$106), "yyyymmdd"))</f>
        <v>20171108</v>
      </c>
      <c r="P2913" s="16">
        <v>43047</v>
      </c>
      <c r="Q2913" s="56">
        <v>2794</v>
      </c>
      <c r="R2913" s="56">
        <v>2852</v>
      </c>
      <c r="S2913" s="56">
        <v>2791</v>
      </c>
      <c r="T2913" s="15" t="str">
        <f t="shared" si="338"/>
        <v>有</v>
      </c>
      <c r="U2913" s="15" t="str">
        <f t="shared" si="339"/>
        <v>無</v>
      </c>
      <c r="V2913" s="67">
        <f t="shared" si="340"/>
        <v>8.664259927797735E-3</v>
      </c>
      <c r="W2913" s="17" t="s">
        <v>967</v>
      </c>
      <c r="X2913" s="46">
        <v>6</v>
      </c>
      <c r="Y2913" s="71">
        <f t="shared" si="341"/>
        <v>2.1660649819494586</v>
      </c>
      <c r="Z2913" s="72">
        <v>2794</v>
      </c>
      <c r="AA2913" s="72">
        <v>2824</v>
      </c>
      <c r="AB2913" s="72">
        <v>2792</v>
      </c>
      <c r="AC2913" s="72">
        <v>2808</v>
      </c>
      <c r="AD2913" s="72">
        <v>519400</v>
      </c>
      <c r="AE2913" s="72">
        <v>2810</v>
      </c>
      <c r="AF2913" s="72">
        <v>2810</v>
      </c>
      <c r="AG2913" s="72">
        <v>2791</v>
      </c>
      <c r="AH2913" s="72">
        <v>2800</v>
      </c>
      <c r="AI2913" s="72">
        <v>118300</v>
      </c>
      <c r="AJ2913" s="72">
        <v>2799</v>
      </c>
      <c r="AK2913" s="72">
        <v>2813</v>
      </c>
      <c r="AL2913" s="72">
        <v>2795</v>
      </c>
      <c r="AM2913" s="72">
        <v>2813</v>
      </c>
      <c r="AN2913" s="72">
        <v>86600</v>
      </c>
      <c r="AO2913" s="72">
        <v>2813</v>
      </c>
      <c r="AP2913" s="72">
        <v>2814</v>
      </c>
      <c r="AQ2913" s="72">
        <v>2798</v>
      </c>
      <c r="AR2913" s="72">
        <v>2802</v>
      </c>
      <c r="AS2913" s="72">
        <v>77300</v>
      </c>
      <c r="AT2913" s="72">
        <v>2801</v>
      </c>
      <c r="AU2913" s="72">
        <v>2803</v>
      </c>
      <c r="AV2913" s="72">
        <v>2798</v>
      </c>
      <c r="AW2913" s="72">
        <v>2800</v>
      </c>
      <c r="AX2913" s="72">
        <v>41400</v>
      </c>
      <c r="AY2913" s="72">
        <v>2801</v>
      </c>
      <c r="AZ2913" s="72">
        <v>2802</v>
      </c>
      <c r="BA2913" s="72">
        <v>2795</v>
      </c>
      <c r="BB2913" s="72">
        <v>2801</v>
      </c>
      <c r="BC2913" s="72">
        <v>58200</v>
      </c>
    </row>
    <row r="2914" spans="1:55" s="72" customFormat="1" ht="27">
      <c r="A2914" s="15" t="s">
        <v>18</v>
      </c>
      <c r="B2914" s="30">
        <v>45</v>
      </c>
      <c r="C2914" s="30">
        <v>6723</v>
      </c>
      <c r="D2914" s="10" t="s">
        <v>285</v>
      </c>
      <c r="E2914" s="15" t="s">
        <v>20</v>
      </c>
      <c r="F2914" s="15" t="s">
        <v>1446</v>
      </c>
      <c r="G2914" s="50">
        <v>1499</v>
      </c>
      <c r="H2914" s="50">
        <v>73</v>
      </c>
      <c r="I2914" s="58">
        <v>5.1200000000000002E-2</v>
      </c>
      <c r="J2914" s="50">
        <v>8514500</v>
      </c>
      <c r="K2914" s="50">
        <v>1530</v>
      </c>
      <c r="L2914" s="53">
        <v>1428</v>
      </c>
      <c r="M2914" s="63">
        <f t="shared" si="337"/>
        <v>0.30392156862745096</v>
      </c>
      <c r="N2914" s="42" t="str">
        <f>IFERROR(VLOOKUP(C2914, マスタ!$E$2:$G$33, 3, TRUE), "")</f>
        <v>電気</v>
      </c>
      <c r="O2914" s="15" t="str">
        <f>IF(F2914 = "", "", TEXT( WORKDAY(TEXT(LEFT(F2914, FIND("(", F2914) - 1), "yyyy/mm/dd"), 1, マスタ!$A$2:$A$106), "yyyymmdd"))</f>
        <v>20171108</v>
      </c>
      <c r="P2914" s="16">
        <v>43047</v>
      </c>
      <c r="Q2914" s="56">
        <v>1498</v>
      </c>
      <c r="R2914" s="56">
        <v>1504</v>
      </c>
      <c r="S2914" s="56">
        <v>1463</v>
      </c>
      <c r="T2914" s="15" t="str">
        <f t="shared" si="338"/>
        <v>無</v>
      </c>
      <c r="U2914" s="15" t="str">
        <f t="shared" si="339"/>
        <v>有</v>
      </c>
      <c r="V2914" s="67">
        <f t="shared" si="340"/>
        <v>-6.6711140760511434E-4</v>
      </c>
      <c r="W2914" s="17" t="s">
        <v>969</v>
      </c>
      <c r="X2914" s="46">
        <v>-6</v>
      </c>
      <c r="Y2914" s="71">
        <f t="shared" si="341"/>
        <v>-4.0026684456304205</v>
      </c>
      <c r="Z2914" s="72">
        <v>1498</v>
      </c>
      <c r="AA2914" s="72">
        <v>1499</v>
      </c>
      <c r="AB2914" s="72">
        <v>1487</v>
      </c>
      <c r="AC2914" s="72">
        <v>1499</v>
      </c>
      <c r="AD2914" s="72">
        <v>355200</v>
      </c>
      <c r="AE2914" s="72">
        <v>1497</v>
      </c>
      <c r="AF2914" s="72">
        <v>1504</v>
      </c>
      <c r="AG2914" s="72">
        <v>1494</v>
      </c>
      <c r="AH2914" s="72">
        <v>1499</v>
      </c>
      <c r="AI2914" s="72">
        <v>184000</v>
      </c>
      <c r="AJ2914" s="72">
        <v>1498</v>
      </c>
      <c r="AK2914" s="72">
        <v>1503</v>
      </c>
      <c r="AL2914" s="72">
        <v>1495</v>
      </c>
      <c r="AM2914" s="72">
        <v>1500</v>
      </c>
      <c r="AN2914" s="72">
        <v>69400</v>
      </c>
      <c r="AO2914" s="72">
        <v>1499</v>
      </c>
      <c r="AP2914" s="72">
        <v>1503</v>
      </c>
      <c r="AQ2914" s="72">
        <v>1497</v>
      </c>
      <c r="AR2914" s="72">
        <v>1500</v>
      </c>
      <c r="AS2914" s="72">
        <v>77500</v>
      </c>
      <c r="AT2914" s="72">
        <v>1500</v>
      </c>
      <c r="AU2914" s="72">
        <v>1500</v>
      </c>
      <c r="AV2914" s="72">
        <v>1490</v>
      </c>
      <c r="AW2914" s="72">
        <v>1492</v>
      </c>
      <c r="AX2914" s="72">
        <v>96600</v>
      </c>
      <c r="AY2914" s="72">
        <v>1492</v>
      </c>
      <c r="AZ2914" s="72">
        <v>1494</v>
      </c>
      <c r="BA2914" s="72">
        <v>1490</v>
      </c>
      <c r="BB2914" s="72">
        <v>1491</v>
      </c>
      <c r="BC2914" s="72">
        <v>84600</v>
      </c>
    </row>
    <row r="2915" spans="1:55" s="72" customFormat="1" ht="27">
      <c r="A2915" s="15" t="s">
        <v>18</v>
      </c>
      <c r="B2915" s="30">
        <v>46</v>
      </c>
      <c r="C2915" s="30">
        <v>5331</v>
      </c>
      <c r="D2915" s="10" t="s">
        <v>204</v>
      </c>
      <c r="E2915" s="15" t="s">
        <v>20</v>
      </c>
      <c r="F2915" s="15" t="s">
        <v>1446</v>
      </c>
      <c r="G2915" s="50">
        <v>5580</v>
      </c>
      <c r="H2915" s="50">
        <v>270</v>
      </c>
      <c r="I2915" s="58">
        <v>5.0799999999999998E-2</v>
      </c>
      <c r="J2915" s="50">
        <v>145700</v>
      </c>
      <c r="K2915" s="50">
        <v>5620</v>
      </c>
      <c r="L2915" s="53">
        <v>5340</v>
      </c>
      <c r="M2915" s="63">
        <f t="shared" si="337"/>
        <v>0.14285714285714285</v>
      </c>
      <c r="N2915" s="42" t="str">
        <f>IFERROR(VLOOKUP(C2915, マスタ!$E$2:$G$33, 3, TRUE), "")</f>
        <v>窯業</v>
      </c>
      <c r="O2915" s="15" t="str">
        <f>IF(F2915 = "", "", TEXT( WORKDAY(TEXT(LEFT(F2915, FIND("(", F2915) - 1), "yyyy/mm/dd"), 1, マスタ!$A$2:$A$106), "yyyymmdd"))</f>
        <v>20171108</v>
      </c>
      <c r="P2915" s="16">
        <v>43047</v>
      </c>
      <c r="Q2915" s="56">
        <v>5410</v>
      </c>
      <c r="R2915" s="56">
        <v>5450</v>
      </c>
      <c r="S2915" s="56">
        <v>5060</v>
      </c>
      <c r="T2915" s="15" t="str">
        <f t="shared" si="338"/>
        <v>無</v>
      </c>
      <c r="U2915" s="15" t="str">
        <f t="shared" si="339"/>
        <v>有</v>
      </c>
      <c r="V2915" s="67">
        <f t="shared" si="340"/>
        <v>-3.046594982078854E-2</v>
      </c>
      <c r="W2915" s="17" t="s">
        <v>966</v>
      </c>
      <c r="X2915" s="46">
        <v>-55</v>
      </c>
      <c r="Y2915" s="71">
        <f t="shared" si="341"/>
        <v>-9.8566308243727594</v>
      </c>
      <c r="Z2915" s="72">
        <v>5410</v>
      </c>
      <c r="AA2915" s="72">
        <v>5450</v>
      </c>
      <c r="AB2915" s="72">
        <v>5340</v>
      </c>
      <c r="AC2915" s="72">
        <v>5340</v>
      </c>
      <c r="AD2915" s="72">
        <v>11300</v>
      </c>
      <c r="AE2915" s="72">
        <v>5330</v>
      </c>
      <c r="AF2915" s="72">
        <v>5340</v>
      </c>
      <c r="AG2915" s="72">
        <v>5170</v>
      </c>
      <c r="AH2915" s="72">
        <v>5220</v>
      </c>
      <c r="AI2915" s="72">
        <v>13400</v>
      </c>
      <c r="AJ2915" s="72">
        <v>5230</v>
      </c>
      <c r="AK2915" s="72">
        <v>5230</v>
      </c>
      <c r="AL2915" s="72">
        <v>5160</v>
      </c>
      <c r="AM2915" s="72">
        <v>5170</v>
      </c>
      <c r="AN2915" s="72">
        <v>9300</v>
      </c>
      <c r="AO2915" s="72">
        <v>5170</v>
      </c>
      <c r="AP2915" s="72">
        <v>5170</v>
      </c>
      <c r="AQ2915" s="72">
        <v>5060</v>
      </c>
      <c r="AR2915" s="72">
        <v>5090</v>
      </c>
      <c r="AS2915" s="72">
        <v>12100</v>
      </c>
      <c r="AT2915" s="72">
        <v>5120</v>
      </c>
      <c r="AU2915" s="72">
        <v>5130</v>
      </c>
      <c r="AV2915" s="72">
        <v>5100</v>
      </c>
      <c r="AW2915" s="72">
        <v>5130</v>
      </c>
      <c r="AX2915" s="72">
        <v>4700</v>
      </c>
      <c r="AY2915" s="72">
        <v>5120</v>
      </c>
      <c r="AZ2915" s="72">
        <v>5140</v>
      </c>
      <c r="BA2915" s="72">
        <v>5100</v>
      </c>
      <c r="BB2915" s="72">
        <v>5100</v>
      </c>
      <c r="BC2915" s="72">
        <v>4600</v>
      </c>
    </row>
    <row r="2916" spans="1:55" s="72" customFormat="1" ht="15">
      <c r="A2916" s="15" t="s">
        <v>18</v>
      </c>
      <c r="B2916" s="30">
        <v>47</v>
      </c>
      <c r="C2916" s="30">
        <v>8075</v>
      </c>
      <c r="D2916" s="10" t="s">
        <v>403</v>
      </c>
      <c r="E2916" s="15" t="s">
        <v>20</v>
      </c>
      <c r="F2916" s="15" t="s">
        <v>1446</v>
      </c>
      <c r="G2916" s="50">
        <v>3330</v>
      </c>
      <c r="H2916" s="50">
        <v>155</v>
      </c>
      <c r="I2916" s="58">
        <v>4.8800000000000003E-2</v>
      </c>
      <c r="J2916" s="50">
        <v>145100</v>
      </c>
      <c r="K2916" s="50">
        <v>3330</v>
      </c>
      <c r="L2916" s="53">
        <v>3155</v>
      </c>
      <c r="M2916" s="63">
        <f t="shared" si="337"/>
        <v>0</v>
      </c>
      <c r="N2916" s="42" t="str">
        <f>IFERROR(VLOOKUP(C2916, マスタ!$E$2:$G$33, 3, TRUE), "")</f>
        <v>商業</v>
      </c>
      <c r="O2916" s="15" t="str">
        <f>IF(F2916 = "", "", TEXT( WORKDAY(TEXT(LEFT(F2916, FIND("(", F2916) - 1), "yyyy/mm/dd"), 1, マスタ!$A$2:$A$106), "yyyymmdd"))</f>
        <v>20171108</v>
      </c>
      <c r="P2916" s="16">
        <v>43047</v>
      </c>
      <c r="Q2916" s="56">
        <v>3330</v>
      </c>
      <c r="R2916" s="56">
        <v>3440</v>
      </c>
      <c r="S2916" s="56">
        <v>3295</v>
      </c>
      <c r="T2916" s="15" t="str">
        <f t="shared" si="338"/>
        <v>有</v>
      </c>
      <c r="U2916" s="15" t="str">
        <f t="shared" si="339"/>
        <v>有</v>
      </c>
      <c r="V2916" s="67">
        <f t="shared" si="340"/>
        <v>0</v>
      </c>
      <c r="W2916" s="17" t="s">
        <v>969</v>
      </c>
      <c r="X2916" s="46">
        <v>-30</v>
      </c>
      <c r="Y2916" s="71">
        <f t="shared" si="341"/>
        <v>-9.0090090090090094</v>
      </c>
      <c r="Z2916" s="72">
        <v>3330</v>
      </c>
      <c r="AA2916" s="72">
        <v>3350</v>
      </c>
      <c r="AB2916" s="72">
        <v>3310</v>
      </c>
      <c r="AC2916" s="72">
        <v>3310</v>
      </c>
      <c r="AD2916" s="72">
        <v>11000</v>
      </c>
      <c r="AE2916" s="72">
        <v>3315</v>
      </c>
      <c r="AF2916" s="72">
        <v>3325</v>
      </c>
      <c r="AG2916" s="72">
        <v>3315</v>
      </c>
      <c r="AH2916" s="72">
        <v>3315</v>
      </c>
      <c r="AI2916" s="72">
        <v>1000</v>
      </c>
      <c r="AJ2916" s="72">
        <v>3310</v>
      </c>
      <c r="AK2916" s="72">
        <v>3320</v>
      </c>
      <c r="AL2916" s="72">
        <v>3305</v>
      </c>
      <c r="AM2916" s="72">
        <v>3310</v>
      </c>
      <c r="AN2916" s="72">
        <v>1500</v>
      </c>
      <c r="AO2916" s="72">
        <v>3310</v>
      </c>
      <c r="AP2916" s="72">
        <v>3315</v>
      </c>
      <c r="AQ2916" s="72">
        <v>3305</v>
      </c>
      <c r="AR2916" s="72">
        <v>3310</v>
      </c>
      <c r="AS2916" s="72">
        <v>1200</v>
      </c>
      <c r="AT2916" s="72">
        <v>3310</v>
      </c>
      <c r="AU2916" s="72">
        <v>3315</v>
      </c>
      <c r="AV2916" s="72">
        <v>3300</v>
      </c>
      <c r="AW2916" s="72">
        <v>3300</v>
      </c>
      <c r="AX2916" s="72">
        <v>2000</v>
      </c>
      <c r="AY2916" s="72">
        <v>3305</v>
      </c>
      <c r="AZ2916" s="72">
        <v>3315</v>
      </c>
      <c r="BA2916" s="72">
        <v>3295</v>
      </c>
      <c r="BB2916" s="72">
        <v>3315</v>
      </c>
      <c r="BC2916" s="72">
        <v>1500</v>
      </c>
    </row>
    <row r="2917" spans="1:55" s="72" customFormat="1" ht="15">
      <c r="A2917" s="15" t="s">
        <v>18</v>
      </c>
      <c r="B2917" s="30">
        <v>48</v>
      </c>
      <c r="C2917" s="30">
        <v>6258</v>
      </c>
      <c r="D2917" s="10" t="s">
        <v>126</v>
      </c>
      <c r="E2917" s="15" t="s">
        <v>20</v>
      </c>
      <c r="F2917" s="15" t="s">
        <v>1446</v>
      </c>
      <c r="G2917" s="50">
        <v>14190</v>
      </c>
      <c r="H2917" s="50">
        <v>660</v>
      </c>
      <c r="I2917" s="58">
        <v>4.8800000000000003E-2</v>
      </c>
      <c r="J2917" s="50">
        <v>520800</v>
      </c>
      <c r="K2917" s="50">
        <v>14350</v>
      </c>
      <c r="L2917" s="53">
        <v>13430</v>
      </c>
      <c r="M2917" s="63">
        <f t="shared" si="337"/>
        <v>0.17391304347826086</v>
      </c>
      <c r="N2917" s="42" t="str">
        <f>IFERROR(VLOOKUP(C2917, マスタ!$E$2:$G$33, 3, TRUE), "")</f>
        <v>機械</v>
      </c>
      <c r="O2917" s="15" t="str">
        <f>IF(F2917 = "", "", TEXT( WORKDAY(TEXT(LEFT(F2917, FIND("(", F2917) - 1), "yyyy/mm/dd"), 1, マスタ!$A$2:$A$106), "yyyymmdd"))</f>
        <v>20171108</v>
      </c>
      <c r="P2917" s="16">
        <v>43047</v>
      </c>
      <c r="Q2917" s="56">
        <v>14230</v>
      </c>
      <c r="R2917" s="56">
        <v>14550</v>
      </c>
      <c r="S2917" s="56">
        <v>14050</v>
      </c>
      <c r="T2917" s="15" t="str">
        <f t="shared" si="338"/>
        <v>有</v>
      </c>
      <c r="U2917" s="15" t="str">
        <f t="shared" si="339"/>
        <v>有</v>
      </c>
      <c r="V2917" s="67">
        <f t="shared" si="340"/>
        <v>2.8188865398168783E-3</v>
      </c>
      <c r="W2917" s="17" t="s">
        <v>966</v>
      </c>
      <c r="X2917" s="46">
        <v>-141</v>
      </c>
      <c r="Y2917" s="71">
        <f t="shared" si="341"/>
        <v>-9.9365750528541241</v>
      </c>
      <c r="Z2917" s="72">
        <v>14230</v>
      </c>
      <c r="AA2917" s="72">
        <v>14290</v>
      </c>
      <c r="AB2917" s="72">
        <v>14130</v>
      </c>
      <c r="AC2917" s="72">
        <v>14130</v>
      </c>
      <c r="AD2917" s="72">
        <v>26600</v>
      </c>
      <c r="AE2917" s="72">
        <v>14130</v>
      </c>
      <c r="AF2917" s="72">
        <v>14200</v>
      </c>
      <c r="AG2917" s="72">
        <v>14050</v>
      </c>
      <c r="AH2917" s="72">
        <v>14190</v>
      </c>
      <c r="AI2917" s="72">
        <v>22000</v>
      </c>
      <c r="AJ2917" s="72">
        <v>14180</v>
      </c>
      <c r="AK2917" s="72">
        <v>14290</v>
      </c>
      <c r="AL2917" s="72">
        <v>14180</v>
      </c>
      <c r="AM2917" s="72">
        <v>14270</v>
      </c>
      <c r="AN2917" s="72">
        <v>10000</v>
      </c>
      <c r="AO2917" s="72">
        <v>14280</v>
      </c>
      <c r="AP2917" s="72">
        <v>14370</v>
      </c>
      <c r="AQ2917" s="72">
        <v>14250</v>
      </c>
      <c r="AR2917" s="72">
        <v>14280</v>
      </c>
      <c r="AS2917" s="72">
        <v>17500</v>
      </c>
      <c r="AT2917" s="72">
        <v>14280</v>
      </c>
      <c r="AU2917" s="72">
        <v>14290</v>
      </c>
      <c r="AV2917" s="72">
        <v>14190</v>
      </c>
      <c r="AW2917" s="72">
        <v>14200</v>
      </c>
      <c r="AX2917" s="72">
        <v>8300</v>
      </c>
      <c r="AY2917" s="72">
        <v>14200</v>
      </c>
      <c r="AZ2917" s="72">
        <v>14200</v>
      </c>
      <c r="BA2917" s="72">
        <v>14140</v>
      </c>
      <c r="BB2917" s="72">
        <v>14140</v>
      </c>
      <c r="BC2917" s="72">
        <v>7200</v>
      </c>
    </row>
    <row r="2918" spans="1:55" s="72" customFormat="1" ht="27">
      <c r="A2918" s="15" t="s">
        <v>18</v>
      </c>
      <c r="B2918" s="30">
        <v>49</v>
      </c>
      <c r="C2918" s="30">
        <v>3107</v>
      </c>
      <c r="D2918" s="10" t="s">
        <v>1457</v>
      </c>
      <c r="E2918" s="15" t="s">
        <v>20</v>
      </c>
      <c r="F2918" s="15" t="s">
        <v>1446</v>
      </c>
      <c r="G2918" s="50">
        <v>4660</v>
      </c>
      <c r="H2918" s="50">
        <v>215</v>
      </c>
      <c r="I2918" s="58">
        <v>4.8399999999999999E-2</v>
      </c>
      <c r="J2918" s="50">
        <v>325600</v>
      </c>
      <c r="K2918" s="50">
        <v>4720</v>
      </c>
      <c r="L2918" s="53">
        <v>4400</v>
      </c>
      <c r="M2918" s="63">
        <f t="shared" si="337"/>
        <v>0.1875</v>
      </c>
      <c r="N2918" s="42" t="str">
        <f>IFERROR(VLOOKUP(C2918, マスタ!$E$2:$G$33, 3, TRUE), "")</f>
        <v>繊維製品</v>
      </c>
      <c r="O2918" s="15" t="str">
        <f>IF(F2918 = "", "", TEXT( WORKDAY(TEXT(LEFT(F2918, FIND("(", F2918) - 1), "yyyy/mm/dd"), 1, マスタ!$A$2:$A$106), "yyyymmdd"))</f>
        <v>20171108</v>
      </c>
      <c r="P2918" s="16">
        <v>43047</v>
      </c>
      <c r="Q2918" s="56">
        <v>4655</v>
      </c>
      <c r="R2918" s="56">
        <v>4655</v>
      </c>
      <c r="S2918" s="56">
        <v>4570</v>
      </c>
      <c r="T2918" s="15" t="str">
        <f t="shared" si="338"/>
        <v>無</v>
      </c>
      <c r="U2918" s="15" t="str">
        <f t="shared" si="339"/>
        <v>有</v>
      </c>
      <c r="V2918" s="67">
        <f t="shared" si="340"/>
        <v>-1.0729613733905241E-3</v>
      </c>
      <c r="W2918" s="17" t="s">
        <v>966</v>
      </c>
      <c r="X2918" s="46">
        <v>-46</v>
      </c>
      <c r="Y2918" s="71">
        <f t="shared" si="341"/>
        <v>-9.8712446351931344</v>
      </c>
      <c r="Z2918" s="72">
        <v>4655</v>
      </c>
      <c r="AA2918" s="72">
        <v>4655</v>
      </c>
      <c r="AB2918" s="72">
        <v>4605</v>
      </c>
      <c r="AC2918" s="72">
        <v>4615</v>
      </c>
      <c r="AD2918" s="72">
        <v>11000</v>
      </c>
      <c r="AE2918" s="72">
        <v>4610</v>
      </c>
      <c r="AF2918" s="72">
        <v>4615</v>
      </c>
      <c r="AG2918" s="72">
        <v>4610</v>
      </c>
      <c r="AH2918" s="72">
        <v>4615</v>
      </c>
      <c r="AI2918" s="72">
        <v>1800</v>
      </c>
      <c r="AJ2918" s="72">
        <v>4620</v>
      </c>
      <c r="AK2918" s="72">
        <v>4625</v>
      </c>
      <c r="AL2918" s="72">
        <v>4605</v>
      </c>
      <c r="AM2918" s="72">
        <v>4625</v>
      </c>
      <c r="AN2918" s="72">
        <v>1600</v>
      </c>
      <c r="AO2918" s="72">
        <v>4625</v>
      </c>
      <c r="AP2918" s="72">
        <v>4650</v>
      </c>
      <c r="AQ2918" s="72">
        <v>4615</v>
      </c>
      <c r="AR2918" s="72">
        <v>4635</v>
      </c>
      <c r="AS2918" s="72">
        <v>2900</v>
      </c>
      <c r="AT2918" s="72">
        <v>4635</v>
      </c>
      <c r="AU2918" s="72">
        <v>4650</v>
      </c>
      <c r="AV2918" s="72">
        <v>4635</v>
      </c>
      <c r="AW2918" s="72">
        <v>4650</v>
      </c>
      <c r="AX2918" s="72">
        <v>2800</v>
      </c>
      <c r="AY2918" s="72">
        <v>4650</v>
      </c>
      <c r="AZ2918" s="72">
        <v>4650</v>
      </c>
      <c r="BA2918" s="72">
        <v>4645</v>
      </c>
      <c r="BB2918" s="72">
        <v>4645</v>
      </c>
      <c r="BC2918" s="72">
        <v>300</v>
      </c>
    </row>
    <row r="2919" spans="1:55" s="72" customFormat="1" ht="15">
      <c r="A2919" s="15" t="s">
        <v>18</v>
      </c>
      <c r="B2919" s="30">
        <v>50</v>
      </c>
      <c r="C2919" s="30">
        <v>7003</v>
      </c>
      <c r="D2919" s="10" t="s">
        <v>1458</v>
      </c>
      <c r="E2919" s="15" t="s">
        <v>20</v>
      </c>
      <c r="F2919" s="15" t="s">
        <v>1446</v>
      </c>
      <c r="G2919" s="50">
        <v>1612</v>
      </c>
      <c r="H2919" s="50">
        <v>73</v>
      </c>
      <c r="I2919" s="58">
        <v>4.7399999999999998E-2</v>
      </c>
      <c r="J2919" s="50">
        <v>1572300</v>
      </c>
      <c r="K2919" s="50">
        <v>1614</v>
      </c>
      <c r="L2919" s="53">
        <v>1537</v>
      </c>
      <c r="M2919" s="63">
        <f t="shared" si="337"/>
        <v>2.5974025974025976E-2</v>
      </c>
      <c r="N2919" s="42" t="str">
        <f>IFERROR(VLOOKUP(C2919, マスタ!$E$2:$G$33, 3, TRUE), "")</f>
        <v>輸送用機械</v>
      </c>
      <c r="O2919" s="15" t="str">
        <f>IF(F2919 = "", "", TEXT( WORKDAY(TEXT(LEFT(F2919, FIND("(", F2919) - 1), "yyyy/mm/dd"), 1, マスタ!$A$2:$A$106), "yyyymmdd"))</f>
        <v>20171108</v>
      </c>
      <c r="P2919" s="16">
        <v>43047</v>
      </c>
      <c r="Q2919" s="56">
        <v>1601</v>
      </c>
      <c r="R2919" s="56">
        <v>1669</v>
      </c>
      <c r="S2919" s="56">
        <v>1600</v>
      </c>
      <c r="T2919" s="15" t="str">
        <f t="shared" si="338"/>
        <v>有</v>
      </c>
      <c r="U2919" s="15" t="str">
        <f t="shared" si="339"/>
        <v>無</v>
      </c>
      <c r="V2919" s="67">
        <f t="shared" si="340"/>
        <v>-6.8238213399504088E-3</v>
      </c>
      <c r="W2919" s="17" t="s">
        <v>968</v>
      </c>
      <c r="X2919" s="46">
        <v>32</v>
      </c>
      <c r="Y2919" s="71">
        <f t="shared" si="341"/>
        <v>19.851116625310173</v>
      </c>
      <c r="Z2919" s="72">
        <v>1601</v>
      </c>
      <c r="AA2919" s="72">
        <v>1609</v>
      </c>
      <c r="AB2919" s="72">
        <v>1600</v>
      </c>
      <c r="AC2919" s="72">
        <v>1608</v>
      </c>
      <c r="AD2919" s="72">
        <v>91800</v>
      </c>
      <c r="AE2919" s="72">
        <v>1608</v>
      </c>
      <c r="AF2919" s="72">
        <v>1620</v>
      </c>
      <c r="AG2919" s="72">
        <v>1608</v>
      </c>
      <c r="AH2919" s="72">
        <v>1618</v>
      </c>
      <c r="AI2919" s="72">
        <v>80400</v>
      </c>
      <c r="AJ2919" s="72">
        <v>1618</v>
      </c>
      <c r="AK2919" s="72">
        <v>1641</v>
      </c>
      <c r="AL2919" s="72">
        <v>1618</v>
      </c>
      <c r="AM2919" s="72">
        <v>1640</v>
      </c>
      <c r="AN2919" s="72">
        <v>137300</v>
      </c>
      <c r="AO2919" s="72">
        <v>1641</v>
      </c>
      <c r="AP2919" s="72">
        <v>1643</v>
      </c>
      <c r="AQ2919" s="72">
        <v>1626</v>
      </c>
      <c r="AR2919" s="72">
        <v>1628</v>
      </c>
      <c r="AS2919" s="72">
        <v>108900</v>
      </c>
      <c r="AT2919" s="72">
        <v>1628</v>
      </c>
      <c r="AU2919" s="72">
        <v>1638</v>
      </c>
      <c r="AV2919" s="72">
        <v>1627</v>
      </c>
      <c r="AW2919" s="72">
        <v>1636</v>
      </c>
      <c r="AX2919" s="72">
        <v>51000</v>
      </c>
      <c r="AY2919" s="72">
        <v>1637</v>
      </c>
      <c r="AZ2919" s="72">
        <v>1669</v>
      </c>
      <c r="BA2919" s="72">
        <v>1636</v>
      </c>
      <c r="BB2919" s="72">
        <v>1662</v>
      </c>
      <c r="BC2919" s="72">
        <v>159400</v>
      </c>
    </row>
    <row r="2920" spans="1:55" s="72" customFormat="1" ht="15">
      <c r="A2920" s="15" t="s">
        <v>18</v>
      </c>
      <c r="B2920" s="30">
        <v>4</v>
      </c>
      <c r="C2920" s="30">
        <v>7244</v>
      </c>
      <c r="D2920" s="10" t="s">
        <v>1460</v>
      </c>
      <c r="E2920" s="15" t="s">
        <v>20</v>
      </c>
      <c r="F2920" s="15" t="s">
        <v>1459</v>
      </c>
      <c r="G2920" s="50">
        <v>1013</v>
      </c>
      <c r="H2920" s="50">
        <v>150</v>
      </c>
      <c r="I2920" s="58">
        <v>0.17380000000000001</v>
      </c>
      <c r="J2920" s="50">
        <v>3098100</v>
      </c>
      <c r="K2920" s="50">
        <v>1013</v>
      </c>
      <c r="L2920" s="53">
        <v>918</v>
      </c>
      <c r="M2920" s="63">
        <f t="shared" si="337"/>
        <v>0</v>
      </c>
      <c r="N2920" s="42" t="str">
        <f>IFERROR(VLOOKUP(C2920, マスタ!$E$2:$G$33, 3, TRUE), "")</f>
        <v>輸送用機械</v>
      </c>
      <c r="O2920" s="15" t="str">
        <f>IF(F2920 = "", "", TEXT( WORKDAY(TEXT(LEFT(F2920, FIND("(", F2920) - 1), "yyyy/mm/dd"), 1, マスタ!$A$2:$A$106), "yyyymmdd"))</f>
        <v>20171109</v>
      </c>
      <c r="P2920" s="16">
        <v>43048</v>
      </c>
      <c r="Q2920" s="56">
        <v>1003</v>
      </c>
      <c r="R2920" s="56">
        <v>1033</v>
      </c>
      <c r="S2920" s="56">
        <v>986</v>
      </c>
      <c r="T2920" s="15" t="str">
        <f t="shared" si="338"/>
        <v>有</v>
      </c>
      <c r="U2920" s="15" t="str">
        <f t="shared" si="339"/>
        <v>有</v>
      </c>
      <c r="V2920" s="67">
        <f t="shared" si="340"/>
        <v>-9.8716683119447479E-3</v>
      </c>
      <c r="W2920" s="17" t="s">
        <v>968</v>
      </c>
      <c r="X2920" s="46">
        <v>20</v>
      </c>
      <c r="Y2920" s="71">
        <f t="shared" si="341"/>
        <v>19.743336623889437</v>
      </c>
      <c r="Z2920" s="72">
        <v>1003</v>
      </c>
      <c r="AA2920" s="72">
        <v>1019</v>
      </c>
      <c r="AB2920" s="72">
        <v>995</v>
      </c>
      <c r="AC2920" s="72">
        <v>1001</v>
      </c>
      <c r="AD2920" s="72">
        <v>188000</v>
      </c>
      <c r="AE2920" s="72">
        <v>1002</v>
      </c>
      <c r="AF2920" s="72">
        <v>1016</v>
      </c>
      <c r="AG2920" s="72">
        <v>1002</v>
      </c>
      <c r="AH2920" s="72">
        <v>1012</v>
      </c>
      <c r="AI2920" s="72">
        <v>33000</v>
      </c>
      <c r="AJ2920" s="72">
        <v>1012</v>
      </c>
      <c r="AK2920" s="72">
        <v>1030</v>
      </c>
      <c r="AL2920" s="72">
        <v>1012</v>
      </c>
      <c r="AM2920" s="72">
        <v>1023</v>
      </c>
      <c r="AN2920" s="72">
        <v>67200</v>
      </c>
      <c r="AO2920" s="72">
        <v>1021</v>
      </c>
      <c r="AP2920" s="72">
        <v>1028</v>
      </c>
      <c r="AQ2920" s="72">
        <v>1015</v>
      </c>
      <c r="AR2920" s="72">
        <v>1026</v>
      </c>
      <c r="AS2920" s="72">
        <v>31100</v>
      </c>
      <c r="AT2920" s="72">
        <v>1026</v>
      </c>
      <c r="AU2920" s="72">
        <v>1033</v>
      </c>
      <c r="AV2920" s="72">
        <v>1024</v>
      </c>
      <c r="AW2920" s="72">
        <v>1031</v>
      </c>
      <c r="AX2920" s="72">
        <v>35200</v>
      </c>
      <c r="AY2920" s="72">
        <v>1030</v>
      </c>
      <c r="AZ2920" s="72">
        <v>1033</v>
      </c>
      <c r="BA2920" s="72">
        <v>1018</v>
      </c>
      <c r="BB2920" s="72">
        <v>1026</v>
      </c>
      <c r="BC2920" s="72">
        <v>37100</v>
      </c>
    </row>
    <row r="2921" spans="1:55" s="72" customFormat="1" ht="15">
      <c r="A2921" s="15" t="s">
        <v>18</v>
      </c>
      <c r="B2921" s="30">
        <v>5</v>
      </c>
      <c r="C2921" s="30">
        <v>3179</v>
      </c>
      <c r="D2921" s="10" t="s">
        <v>249</v>
      </c>
      <c r="E2921" s="15" t="s">
        <v>20</v>
      </c>
      <c r="F2921" s="15" t="s">
        <v>1459</v>
      </c>
      <c r="G2921" s="50">
        <v>3010</v>
      </c>
      <c r="H2921" s="50">
        <v>433</v>
      </c>
      <c r="I2921" s="58">
        <v>0.16800000000000001</v>
      </c>
      <c r="J2921" s="50">
        <v>1363100</v>
      </c>
      <c r="K2921" s="50">
        <v>3080</v>
      </c>
      <c r="L2921" s="53">
        <v>2708</v>
      </c>
      <c r="M2921" s="63">
        <f t="shared" si="337"/>
        <v>0.18817204301075269</v>
      </c>
      <c r="N2921" s="42" t="str">
        <f>IFERROR(VLOOKUP(C2921, マスタ!$E$2:$G$33, 3, TRUE), "")</f>
        <v>繊維製品</v>
      </c>
      <c r="O2921" s="15" t="str">
        <f>IF(F2921 = "", "", TEXT( WORKDAY(TEXT(LEFT(F2921, FIND("(", F2921) - 1), "yyyy/mm/dd"), 1, マスタ!$A$2:$A$106), "yyyymmdd"))</f>
        <v>20171109</v>
      </c>
      <c r="P2921" s="16">
        <v>43048</v>
      </c>
      <c r="Q2921" s="56">
        <v>2950</v>
      </c>
      <c r="R2921" s="56">
        <v>2966</v>
      </c>
      <c r="S2921" s="56">
        <v>2808</v>
      </c>
      <c r="T2921" s="15" t="str">
        <f t="shared" si="338"/>
        <v>無</v>
      </c>
      <c r="U2921" s="15" t="str">
        <f t="shared" si="339"/>
        <v>有</v>
      </c>
      <c r="V2921" s="67">
        <f t="shared" si="340"/>
        <v>-1.9933554817275767E-2</v>
      </c>
      <c r="W2921" s="17" t="s">
        <v>966</v>
      </c>
      <c r="X2921" s="46">
        <v>-30</v>
      </c>
      <c r="Y2921" s="71">
        <f t="shared" si="341"/>
        <v>-9.9667774086378724</v>
      </c>
      <c r="Z2921" s="72">
        <v>2950</v>
      </c>
      <c r="AA2921" s="72">
        <v>2966</v>
      </c>
      <c r="AB2921" s="72">
        <v>2899</v>
      </c>
      <c r="AC2921" s="72">
        <v>2919</v>
      </c>
      <c r="AD2921" s="72">
        <v>52100</v>
      </c>
      <c r="AE2921" s="72">
        <v>2923</v>
      </c>
      <c r="AF2921" s="72">
        <v>2941</v>
      </c>
      <c r="AG2921" s="72">
        <v>2910</v>
      </c>
      <c r="AH2921" s="72">
        <v>2939</v>
      </c>
      <c r="AI2921" s="72">
        <v>16400</v>
      </c>
      <c r="AJ2921" s="72">
        <v>2941</v>
      </c>
      <c r="AK2921" s="72">
        <v>2956</v>
      </c>
      <c r="AL2921" s="72">
        <v>2931</v>
      </c>
      <c r="AM2921" s="72">
        <v>2936</v>
      </c>
      <c r="AN2921" s="72">
        <v>12300</v>
      </c>
      <c r="AO2921" s="72">
        <v>2940</v>
      </c>
      <c r="AP2921" s="72">
        <v>2949</v>
      </c>
      <c r="AQ2921" s="72">
        <v>2931</v>
      </c>
      <c r="AR2921" s="72">
        <v>2935</v>
      </c>
      <c r="AS2921" s="72">
        <v>7900</v>
      </c>
      <c r="AT2921" s="72">
        <v>2931</v>
      </c>
      <c r="AU2921" s="72">
        <v>2937</v>
      </c>
      <c r="AV2921" s="72">
        <v>2919</v>
      </c>
      <c r="AW2921" s="72">
        <v>2929</v>
      </c>
      <c r="AX2921" s="72">
        <v>11000</v>
      </c>
      <c r="AY2921" s="72">
        <v>2935</v>
      </c>
      <c r="AZ2921" s="72">
        <v>2943</v>
      </c>
      <c r="BA2921" s="72">
        <v>2925</v>
      </c>
      <c r="BB2921" s="72">
        <v>2933</v>
      </c>
      <c r="BC2921" s="72">
        <v>11500</v>
      </c>
    </row>
    <row r="2922" spans="1:55" s="72" customFormat="1" ht="15">
      <c r="A2922" s="15" t="s">
        <v>18</v>
      </c>
      <c r="B2922" s="30">
        <v>6</v>
      </c>
      <c r="C2922" s="30">
        <v>6315</v>
      </c>
      <c r="D2922" s="10" t="s">
        <v>963</v>
      </c>
      <c r="E2922" s="15" t="s">
        <v>20</v>
      </c>
      <c r="F2922" s="15" t="s">
        <v>1459</v>
      </c>
      <c r="G2922" s="50">
        <v>2335</v>
      </c>
      <c r="H2922" s="50">
        <v>327</v>
      </c>
      <c r="I2922" s="58">
        <v>0.1628</v>
      </c>
      <c r="J2922" s="50">
        <v>2084000</v>
      </c>
      <c r="K2922" s="50">
        <v>2344</v>
      </c>
      <c r="L2922" s="53">
        <v>2108</v>
      </c>
      <c r="M2922" s="63">
        <f t="shared" si="337"/>
        <v>3.8135593220338986E-2</v>
      </c>
      <c r="N2922" s="42" t="str">
        <f>IFERROR(VLOOKUP(C2922, マスタ!$E$2:$G$33, 3, TRUE), "")</f>
        <v>機械</v>
      </c>
      <c r="O2922" s="15" t="str">
        <f>IF(F2922 = "", "", TEXT( WORKDAY(TEXT(LEFT(F2922, FIND("(", F2922) - 1), "yyyy/mm/dd"), 1, マスタ!$A$2:$A$106), "yyyymmdd"))</f>
        <v>20171109</v>
      </c>
      <c r="P2922" s="16">
        <v>43048</v>
      </c>
      <c r="Q2922" s="56">
        <v>2310</v>
      </c>
      <c r="R2922" s="56">
        <v>2444</v>
      </c>
      <c r="S2922" s="56">
        <v>2277</v>
      </c>
      <c r="T2922" s="15" t="str">
        <f t="shared" si="338"/>
        <v>有</v>
      </c>
      <c r="U2922" s="15" t="str">
        <f t="shared" si="339"/>
        <v>有</v>
      </c>
      <c r="V2922" s="67">
        <f t="shared" si="340"/>
        <v>-1.0706638115631661E-2</v>
      </c>
      <c r="W2922" s="17" t="s">
        <v>966</v>
      </c>
      <c r="X2922" s="46">
        <v>-23</v>
      </c>
      <c r="Y2922" s="71">
        <f t="shared" si="341"/>
        <v>-9.8501070663811561</v>
      </c>
      <c r="Z2922" s="72">
        <v>2310</v>
      </c>
      <c r="AA2922" s="72">
        <v>2313</v>
      </c>
      <c r="AB2922" s="72">
        <v>2277</v>
      </c>
      <c r="AC2922" s="72">
        <v>2304</v>
      </c>
      <c r="AD2922" s="72">
        <v>127400</v>
      </c>
      <c r="AE2922" s="72">
        <v>2305</v>
      </c>
      <c r="AF2922" s="72">
        <v>2387</v>
      </c>
      <c r="AG2922" s="72">
        <v>2305</v>
      </c>
      <c r="AH2922" s="72">
        <v>2375</v>
      </c>
      <c r="AI2922" s="72">
        <v>93700</v>
      </c>
      <c r="AJ2922" s="72">
        <v>2377</v>
      </c>
      <c r="AK2922" s="72">
        <v>2419</v>
      </c>
      <c r="AL2922" s="72">
        <v>2377</v>
      </c>
      <c r="AM2922" s="72">
        <v>2401</v>
      </c>
      <c r="AN2922" s="72">
        <v>57700</v>
      </c>
      <c r="AO2922" s="72">
        <v>2403</v>
      </c>
      <c r="AP2922" s="72">
        <v>2407</v>
      </c>
      <c r="AQ2922" s="72">
        <v>2372</v>
      </c>
      <c r="AR2922" s="72">
        <v>2387</v>
      </c>
      <c r="AS2922" s="72">
        <v>34400</v>
      </c>
      <c r="AT2922" s="72">
        <v>2387</v>
      </c>
      <c r="AU2922" s="72">
        <v>2405</v>
      </c>
      <c r="AV2922" s="72">
        <v>2386</v>
      </c>
      <c r="AW2922" s="72">
        <v>2401</v>
      </c>
      <c r="AX2922" s="72">
        <v>24200</v>
      </c>
      <c r="AY2922" s="72">
        <v>2400</v>
      </c>
      <c r="AZ2922" s="72">
        <v>2410</v>
      </c>
      <c r="BA2922" s="72">
        <v>2393</v>
      </c>
      <c r="BB2922" s="72">
        <v>2403</v>
      </c>
      <c r="BC2922" s="72">
        <v>21700</v>
      </c>
    </row>
    <row r="2923" spans="1:55" s="72" customFormat="1" ht="15">
      <c r="A2923" s="15" t="s">
        <v>18</v>
      </c>
      <c r="B2923" s="30">
        <v>7</v>
      </c>
      <c r="C2923" s="30">
        <v>3221</v>
      </c>
      <c r="D2923" s="10" t="s">
        <v>247</v>
      </c>
      <c r="E2923" s="15" t="s">
        <v>20</v>
      </c>
      <c r="F2923" s="15" t="s">
        <v>1459</v>
      </c>
      <c r="G2923" s="50">
        <v>3115</v>
      </c>
      <c r="H2923" s="50">
        <v>380</v>
      </c>
      <c r="I2923" s="58">
        <v>0.1389</v>
      </c>
      <c r="J2923" s="50">
        <v>271000</v>
      </c>
      <c r="K2923" s="50">
        <v>3135</v>
      </c>
      <c r="L2923" s="53">
        <v>2811</v>
      </c>
      <c r="M2923" s="63">
        <f t="shared" si="337"/>
        <v>6.1728395061728392E-2</v>
      </c>
      <c r="N2923" s="42" t="str">
        <f>IFERROR(VLOOKUP(C2923, マスタ!$E$2:$G$33, 3, TRUE), "")</f>
        <v>繊維製品</v>
      </c>
      <c r="O2923" s="15" t="str">
        <f>IF(F2923 = "", "", TEXT( WORKDAY(TEXT(LEFT(F2923, FIND("(", F2923) - 1), "yyyy/mm/dd"), 1, マスタ!$A$2:$A$106), "yyyymmdd"))</f>
        <v>20171109</v>
      </c>
      <c r="P2923" s="16">
        <v>43048</v>
      </c>
      <c r="Q2923" s="56">
        <v>3125</v>
      </c>
      <c r="R2923" s="56">
        <v>3130</v>
      </c>
      <c r="S2923" s="56">
        <v>2964</v>
      </c>
      <c r="T2923" s="15" t="str">
        <f t="shared" si="338"/>
        <v>無</v>
      </c>
      <c r="U2923" s="15" t="str">
        <f t="shared" si="339"/>
        <v>有</v>
      </c>
      <c r="V2923" s="67">
        <f t="shared" si="340"/>
        <v>3.2102728731941976E-3</v>
      </c>
      <c r="W2923" s="17" t="s">
        <v>966</v>
      </c>
      <c r="X2923" s="46">
        <v>-31</v>
      </c>
      <c r="Y2923" s="71">
        <f t="shared" si="341"/>
        <v>-9.9518459069020864</v>
      </c>
      <c r="Z2923" s="72">
        <v>3125</v>
      </c>
      <c r="AA2923" s="72">
        <v>3130</v>
      </c>
      <c r="AB2923" s="72">
        <v>3055</v>
      </c>
      <c r="AC2923" s="72">
        <v>3065</v>
      </c>
      <c r="AD2923" s="72">
        <v>14200</v>
      </c>
      <c r="AE2923" s="72">
        <v>3055</v>
      </c>
      <c r="AF2923" s="72">
        <v>3065</v>
      </c>
      <c r="AG2923" s="72">
        <v>3040</v>
      </c>
      <c r="AH2923" s="72">
        <v>3060</v>
      </c>
      <c r="AI2923" s="72">
        <v>3900</v>
      </c>
      <c r="AJ2923" s="72">
        <v>3065</v>
      </c>
      <c r="AK2923" s="72">
        <v>3070</v>
      </c>
      <c r="AL2923" s="72">
        <v>3020</v>
      </c>
      <c r="AM2923" s="72">
        <v>3025</v>
      </c>
      <c r="AN2923" s="72">
        <v>6500</v>
      </c>
      <c r="AO2923" s="72">
        <v>3025</v>
      </c>
      <c r="AP2923" s="72">
        <v>3080</v>
      </c>
      <c r="AQ2923" s="72">
        <v>3015</v>
      </c>
      <c r="AR2923" s="72">
        <v>3065</v>
      </c>
      <c r="AS2923" s="72">
        <v>5700</v>
      </c>
      <c r="AT2923" s="72">
        <v>3060</v>
      </c>
      <c r="AU2923" s="72">
        <v>3100</v>
      </c>
      <c r="AV2923" s="72">
        <v>3060</v>
      </c>
      <c r="AW2923" s="72">
        <v>3085</v>
      </c>
      <c r="AX2923" s="72">
        <v>2600</v>
      </c>
      <c r="AY2923" s="72">
        <v>3080</v>
      </c>
      <c r="AZ2923" s="72">
        <v>3095</v>
      </c>
      <c r="BA2923" s="72">
        <v>3055</v>
      </c>
      <c r="BB2923" s="72">
        <v>3055</v>
      </c>
      <c r="BC2923" s="72">
        <v>5000</v>
      </c>
    </row>
    <row r="2924" spans="1:55" s="72" customFormat="1" ht="15">
      <c r="A2924" s="15" t="s">
        <v>18</v>
      </c>
      <c r="B2924" s="30">
        <v>8</v>
      </c>
      <c r="C2924" s="30">
        <v>3672</v>
      </c>
      <c r="D2924" s="10" t="s">
        <v>129</v>
      </c>
      <c r="E2924" s="15" t="s">
        <v>20</v>
      </c>
      <c r="F2924" s="15" t="s">
        <v>1459</v>
      </c>
      <c r="G2924" s="50">
        <v>1084</v>
      </c>
      <c r="H2924" s="50">
        <v>127</v>
      </c>
      <c r="I2924" s="58">
        <v>0.13270000000000001</v>
      </c>
      <c r="J2924" s="50">
        <v>1273100</v>
      </c>
      <c r="K2924" s="50">
        <v>1090</v>
      </c>
      <c r="L2924" s="53">
        <v>956</v>
      </c>
      <c r="M2924" s="63">
        <f t="shared" si="337"/>
        <v>4.4776119402985072E-2</v>
      </c>
      <c r="N2924" s="42" t="str">
        <f>IFERROR(VLOOKUP(C2924, マスタ!$E$2:$G$33, 3, TRUE), "")</f>
        <v>36</v>
      </c>
      <c r="O2924" s="15" t="str">
        <f>IF(F2924 = "", "", TEXT( WORKDAY(TEXT(LEFT(F2924, FIND("(", F2924) - 1), "yyyy/mm/dd"), 1, マスタ!$A$2:$A$106), "yyyymmdd"))</f>
        <v>20171109</v>
      </c>
      <c r="P2924" s="16">
        <v>43048</v>
      </c>
      <c r="Q2924" s="56">
        <v>1054</v>
      </c>
      <c r="R2924" s="56">
        <v>1088</v>
      </c>
      <c r="S2924" s="56">
        <v>1015</v>
      </c>
      <c r="T2924" s="15" t="str">
        <f t="shared" si="338"/>
        <v>有</v>
      </c>
      <c r="U2924" s="15" t="str">
        <f t="shared" si="339"/>
        <v>有</v>
      </c>
      <c r="V2924" s="67">
        <f t="shared" si="340"/>
        <v>-2.7675276752767486E-2</v>
      </c>
      <c r="W2924" s="17" t="s">
        <v>966</v>
      </c>
      <c r="X2924" s="46">
        <v>-10</v>
      </c>
      <c r="Y2924" s="71">
        <f t="shared" si="341"/>
        <v>-9.2250922509225095</v>
      </c>
      <c r="Z2924" s="72">
        <v>1054</v>
      </c>
      <c r="AA2924" s="72">
        <v>1058</v>
      </c>
      <c r="AB2924" s="72">
        <v>1044</v>
      </c>
      <c r="AC2924" s="72">
        <v>1044</v>
      </c>
      <c r="AD2924" s="72">
        <v>51500</v>
      </c>
      <c r="AE2924" s="72">
        <v>1044</v>
      </c>
      <c r="AF2924" s="72">
        <v>1046</v>
      </c>
      <c r="AG2924" s="72">
        <v>1024</v>
      </c>
      <c r="AH2924" s="72">
        <v>1033</v>
      </c>
      <c r="AI2924" s="72">
        <v>38100</v>
      </c>
      <c r="AJ2924" s="72">
        <v>1033</v>
      </c>
      <c r="AK2924" s="72">
        <v>1037</v>
      </c>
      <c r="AL2924" s="72">
        <v>1015</v>
      </c>
      <c r="AM2924" s="72">
        <v>1021</v>
      </c>
      <c r="AN2924" s="72">
        <v>45000</v>
      </c>
      <c r="AO2924" s="72">
        <v>1022</v>
      </c>
      <c r="AP2924" s="72">
        <v>1029</v>
      </c>
      <c r="AQ2924" s="72">
        <v>1018</v>
      </c>
      <c r="AR2924" s="72">
        <v>1026</v>
      </c>
      <c r="AS2924" s="72">
        <v>23000</v>
      </c>
      <c r="AT2924" s="72">
        <v>1025</v>
      </c>
      <c r="AU2924" s="72">
        <v>1028</v>
      </c>
      <c r="AV2924" s="72">
        <v>1018</v>
      </c>
      <c r="AW2924" s="72">
        <v>1027</v>
      </c>
      <c r="AX2924" s="72">
        <v>15500</v>
      </c>
      <c r="AY2924" s="72">
        <v>1028</v>
      </c>
      <c r="AZ2924" s="72">
        <v>1032</v>
      </c>
      <c r="BA2924" s="72">
        <v>1023</v>
      </c>
      <c r="BB2924" s="72">
        <v>1030</v>
      </c>
      <c r="BC2924" s="72">
        <v>15800</v>
      </c>
    </row>
    <row r="2925" spans="1:55" s="72" customFormat="1" ht="15">
      <c r="A2925" s="15" t="s">
        <v>18</v>
      </c>
      <c r="B2925" s="30">
        <v>10</v>
      </c>
      <c r="C2925" s="30">
        <v>6278</v>
      </c>
      <c r="D2925" s="10" t="s">
        <v>233</v>
      </c>
      <c r="E2925" s="15" t="s">
        <v>20</v>
      </c>
      <c r="F2925" s="15" t="s">
        <v>1459</v>
      </c>
      <c r="G2925" s="50">
        <v>4260</v>
      </c>
      <c r="H2925" s="50">
        <v>440</v>
      </c>
      <c r="I2925" s="58">
        <v>0.1152</v>
      </c>
      <c r="J2925" s="50">
        <v>226400</v>
      </c>
      <c r="K2925" s="50">
        <v>4275</v>
      </c>
      <c r="L2925" s="53">
        <v>3880</v>
      </c>
      <c r="M2925" s="63">
        <f t="shared" si="337"/>
        <v>3.7974683544303799E-2</v>
      </c>
      <c r="N2925" s="42" t="str">
        <f>IFERROR(VLOOKUP(C2925, マスタ!$E$2:$G$33, 3, TRUE), "")</f>
        <v>機械</v>
      </c>
      <c r="O2925" s="15" t="str">
        <f>IF(F2925 = "", "", TEXT( WORKDAY(TEXT(LEFT(F2925, FIND("(", F2925) - 1), "yyyy/mm/dd"), 1, マスタ!$A$2:$A$106), "yyyymmdd"))</f>
        <v>20171109</v>
      </c>
      <c r="P2925" s="16">
        <v>43048</v>
      </c>
      <c r="Q2925" s="56">
        <v>4245</v>
      </c>
      <c r="R2925" s="56">
        <v>4340</v>
      </c>
      <c r="S2925" s="56">
        <v>4105</v>
      </c>
      <c r="T2925" s="15" t="str">
        <f t="shared" si="338"/>
        <v>有</v>
      </c>
      <c r="U2925" s="15" t="str">
        <f t="shared" si="339"/>
        <v>有</v>
      </c>
      <c r="V2925" s="67">
        <f t="shared" si="340"/>
        <v>-3.5211267605633756E-3</v>
      </c>
      <c r="W2925" s="17" t="s">
        <v>968</v>
      </c>
      <c r="X2925" s="46">
        <v>85</v>
      </c>
      <c r="Y2925" s="71">
        <f t="shared" si="341"/>
        <v>19.953051643192488</v>
      </c>
      <c r="Z2925" s="72">
        <v>4245</v>
      </c>
      <c r="AA2925" s="72">
        <v>4340</v>
      </c>
      <c r="AB2925" s="72">
        <v>4215</v>
      </c>
      <c r="AC2925" s="72">
        <v>4285</v>
      </c>
      <c r="AD2925" s="72">
        <v>20200</v>
      </c>
      <c r="AE2925" s="72">
        <v>4280</v>
      </c>
      <c r="AF2925" s="72">
        <v>4280</v>
      </c>
      <c r="AG2925" s="72">
        <v>4245</v>
      </c>
      <c r="AH2925" s="72">
        <v>4250</v>
      </c>
      <c r="AI2925" s="72">
        <v>2400</v>
      </c>
      <c r="AJ2925" s="72">
        <v>4255</v>
      </c>
      <c r="AK2925" s="72">
        <v>4260</v>
      </c>
      <c r="AL2925" s="72">
        <v>4245</v>
      </c>
      <c r="AM2925" s="72">
        <v>4250</v>
      </c>
      <c r="AN2925" s="72">
        <v>2700</v>
      </c>
      <c r="AO2925" s="72">
        <v>4245</v>
      </c>
      <c r="AP2925" s="72">
        <v>4245</v>
      </c>
      <c r="AQ2925" s="72">
        <v>4215</v>
      </c>
      <c r="AR2925" s="72">
        <v>4220</v>
      </c>
      <c r="AS2925" s="72">
        <v>4700</v>
      </c>
      <c r="AT2925" s="72">
        <v>4220</v>
      </c>
      <c r="AU2925" s="72">
        <v>4220</v>
      </c>
      <c r="AV2925" s="72">
        <v>4200</v>
      </c>
      <c r="AW2925" s="72">
        <v>4200</v>
      </c>
      <c r="AX2925" s="72">
        <v>2300</v>
      </c>
      <c r="AY2925" s="72">
        <v>4200</v>
      </c>
      <c r="AZ2925" s="72">
        <v>4200</v>
      </c>
      <c r="BA2925" s="72">
        <v>4180</v>
      </c>
      <c r="BB2925" s="72">
        <v>4195</v>
      </c>
      <c r="BC2925" s="72">
        <v>1200</v>
      </c>
    </row>
    <row r="2926" spans="1:55" s="72" customFormat="1" ht="27">
      <c r="A2926" s="15" t="s">
        <v>18</v>
      </c>
      <c r="B2926" s="30">
        <v>11</v>
      </c>
      <c r="C2926" s="30">
        <v>2531</v>
      </c>
      <c r="D2926" s="10" t="s">
        <v>1358</v>
      </c>
      <c r="E2926" s="15" t="s">
        <v>20</v>
      </c>
      <c r="F2926" s="15" t="s">
        <v>1459</v>
      </c>
      <c r="G2926" s="50">
        <v>1273</v>
      </c>
      <c r="H2926" s="50">
        <v>130</v>
      </c>
      <c r="I2926" s="58">
        <v>0.1137</v>
      </c>
      <c r="J2926" s="50">
        <v>2769600</v>
      </c>
      <c r="K2926" s="50">
        <v>1296</v>
      </c>
      <c r="L2926" s="53">
        <v>1240</v>
      </c>
      <c r="M2926" s="63">
        <f t="shared" si="337"/>
        <v>0.4107142857142857</v>
      </c>
      <c r="N2926" s="42" t="str">
        <f>IFERROR(VLOOKUP(C2926, マスタ!$E$2:$G$33, 3, TRUE), "")</f>
        <v>食品</v>
      </c>
      <c r="O2926" s="15" t="str">
        <f>IF(F2926 = "", "", TEXT( WORKDAY(TEXT(LEFT(F2926, FIND("(", F2926) - 1), "yyyy/mm/dd"), 1, マスタ!$A$2:$A$106), "yyyymmdd"))</f>
        <v>20171109</v>
      </c>
      <c r="P2926" s="16">
        <v>43048</v>
      </c>
      <c r="Q2926" s="56">
        <v>1256</v>
      </c>
      <c r="R2926" s="56">
        <v>1281</v>
      </c>
      <c r="S2926" s="56">
        <v>1237</v>
      </c>
      <c r="T2926" s="15" t="str">
        <f t="shared" si="338"/>
        <v>有</v>
      </c>
      <c r="U2926" s="15" t="str">
        <f t="shared" si="339"/>
        <v>有</v>
      </c>
      <c r="V2926" s="67">
        <f t="shared" si="340"/>
        <v>-1.3354281225451681E-2</v>
      </c>
      <c r="W2926" s="17" t="s">
        <v>967</v>
      </c>
      <c r="X2926" s="46">
        <v>21</v>
      </c>
      <c r="Y2926" s="71">
        <f t="shared" si="341"/>
        <v>16.496465043205028</v>
      </c>
      <c r="Z2926" s="72">
        <v>1256</v>
      </c>
      <c r="AA2926" s="72">
        <v>1265</v>
      </c>
      <c r="AB2926" s="72">
        <v>1255</v>
      </c>
      <c r="AC2926" s="72">
        <v>1259</v>
      </c>
      <c r="AD2926" s="72">
        <v>106800</v>
      </c>
      <c r="AE2926" s="72">
        <v>1259</v>
      </c>
      <c r="AF2926" s="72">
        <v>1268</v>
      </c>
      <c r="AG2926" s="72">
        <v>1255</v>
      </c>
      <c r="AH2926" s="72">
        <v>1268</v>
      </c>
      <c r="AI2926" s="72">
        <v>43100</v>
      </c>
      <c r="AJ2926" s="72">
        <v>1269</v>
      </c>
      <c r="AK2926" s="72">
        <v>1278</v>
      </c>
      <c r="AL2926" s="72">
        <v>1267</v>
      </c>
      <c r="AM2926" s="72">
        <v>1278</v>
      </c>
      <c r="AN2926" s="72">
        <v>60500</v>
      </c>
      <c r="AO2926" s="72">
        <v>1276</v>
      </c>
      <c r="AP2926" s="72">
        <v>1278</v>
      </c>
      <c r="AQ2926" s="72">
        <v>1274</v>
      </c>
      <c r="AR2926" s="72">
        <v>1274</v>
      </c>
      <c r="AS2926" s="72">
        <v>25800</v>
      </c>
      <c r="AT2926" s="72">
        <v>1273</v>
      </c>
      <c r="AU2926" s="72">
        <v>1277</v>
      </c>
      <c r="AV2926" s="72">
        <v>1270</v>
      </c>
      <c r="AW2926" s="72">
        <v>1277</v>
      </c>
      <c r="AX2926" s="72">
        <v>28800</v>
      </c>
      <c r="AY2926" s="72">
        <v>1277</v>
      </c>
      <c r="AZ2926" s="72">
        <v>1279</v>
      </c>
      <c r="BA2926" s="72">
        <v>1276</v>
      </c>
      <c r="BB2926" s="72">
        <v>1278</v>
      </c>
      <c r="BC2926" s="72">
        <v>21800</v>
      </c>
    </row>
    <row r="2927" spans="1:55" s="72" customFormat="1" ht="15">
      <c r="A2927" s="15" t="s">
        <v>18</v>
      </c>
      <c r="B2927" s="30">
        <v>12</v>
      </c>
      <c r="C2927" s="30">
        <v>1982</v>
      </c>
      <c r="D2927" s="10" t="s">
        <v>538</v>
      </c>
      <c r="E2927" s="15" t="s">
        <v>20</v>
      </c>
      <c r="F2927" s="15" t="s">
        <v>1459</v>
      </c>
      <c r="G2927" s="50">
        <v>2710</v>
      </c>
      <c r="H2927" s="50">
        <v>265</v>
      </c>
      <c r="I2927" s="58">
        <v>0.1084</v>
      </c>
      <c r="J2927" s="50">
        <v>136800</v>
      </c>
      <c r="K2927" s="50">
        <v>2797</v>
      </c>
      <c r="L2927" s="53">
        <v>2683</v>
      </c>
      <c r="M2927" s="63">
        <f t="shared" si="337"/>
        <v>0.76315789473684215</v>
      </c>
      <c r="N2927" s="42" t="str">
        <f>IFERROR(VLOOKUP(C2927, マスタ!$E$2:$G$33, 3, TRUE), "")</f>
        <v>建設</v>
      </c>
      <c r="O2927" s="15" t="str">
        <f>IF(F2927 = "", "", TEXT( WORKDAY(TEXT(LEFT(F2927, FIND("(", F2927) - 1), "yyyy/mm/dd"), 1, マスタ!$A$2:$A$106), "yyyymmdd"))</f>
        <v>20171109</v>
      </c>
      <c r="P2927" s="16">
        <v>43048</v>
      </c>
      <c r="Q2927" s="56">
        <v>2706</v>
      </c>
      <c r="R2927" s="56">
        <v>2798</v>
      </c>
      <c r="S2927" s="56">
        <v>2690</v>
      </c>
      <c r="T2927" s="15" t="str">
        <f t="shared" si="338"/>
        <v>有</v>
      </c>
      <c r="U2927" s="15" t="str">
        <f t="shared" si="339"/>
        <v>無</v>
      </c>
      <c r="V2927" s="67">
        <f t="shared" si="340"/>
        <v>-1.4760147601475815E-3</v>
      </c>
      <c r="W2927" s="17" t="s">
        <v>968</v>
      </c>
      <c r="X2927" s="46">
        <v>54</v>
      </c>
      <c r="Y2927" s="71">
        <f t="shared" si="341"/>
        <v>19.926199261992622</v>
      </c>
      <c r="Z2927" s="72">
        <v>2706</v>
      </c>
      <c r="AA2927" s="72">
        <v>2728</v>
      </c>
      <c r="AB2927" s="72">
        <v>2699</v>
      </c>
      <c r="AC2927" s="72">
        <v>2728</v>
      </c>
      <c r="AD2927" s="72">
        <v>9200</v>
      </c>
      <c r="AE2927" s="72">
        <v>2729</v>
      </c>
      <c r="AF2927" s="72">
        <v>2759</v>
      </c>
      <c r="AG2927" s="72">
        <v>2729</v>
      </c>
      <c r="AH2927" s="72">
        <v>2749</v>
      </c>
      <c r="AI2927" s="72">
        <v>10000</v>
      </c>
      <c r="AJ2927" s="72">
        <v>2755</v>
      </c>
      <c r="AK2927" s="72">
        <v>2775</v>
      </c>
      <c r="AL2927" s="72">
        <v>2755</v>
      </c>
      <c r="AM2927" s="72">
        <v>2772</v>
      </c>
      <c r="AN2927" s="72">
        <v>2300</v>
      </c>
      <c r="AO2927" s="72">
        <v>2765</v>
      </c>
      <c r="AP2927" s="72">
        <v>2774</v>
      </c>
      <c r="AQ2927" s="72">
        <v>2751</v>
      </c>
      <c r="AR2927" s="72">
        <v>2771</v>
      </c>
      <c r="AS2927" s="72">
        <v>2000</v>
      </c>
      <c r="AT2927" s="72">
        <v>2774</v>
      </c>
      <c r="AU2927" s="72">
        <v>2780</v>
      </c>
      <c r="AV2927" s="72">
        <v>2774</v>
      </c>
      <c r="AW2927" s="72">
        <v>2780</v>
      </c>
      <c r="AX2927" s="72">
        <v>1100</v>
      </c>
      <c r="AY2927" s="72">
        <v>2775</v>
      </c>
      <c r="AZ2927" s="72">
        <v>2775</v>
      </c>
      <c r="BA2927" s="72">
        <v>2764</v>
      </c>
      <c r="BB2927" s="72">
        <v>2764</v>
      </c>
      <c r="BC2927" s="72">
        <v>800</v>
      </c>
    </row>
    <row r="2928" spans="1:55" s="72" customFormat="1" ht="15">
      <c r="A2928" s="15" t="s">
        <v>18</v>
      </c>
      <c r="B2928" s="30">
        <v>14</v>
      </c>
      <c r="C2928" s="30">
        <v>4186</v>
      </c>
      <c r="D2928" s="10" t="s">
        <v>1074</v>
      </c>
      <c r="E2928" s="15" t="s">
        <v>20</v>
      </c>
      <c r="F2928" s="15" t="s">
        <v>1459</v>
      </c>
      <c r="G2928" s="50">
        <v>4655</v>
      </c>
      <c r="H2928" s="50">
        <v>450</v>
      </c>
      <c r="I2928" s="58">
        <v>0.107</v>
      </c>
      <c r="J2928" s="50">
        <v>1152100</v>
      </c>
      <c r="K2928" s="50">
        <v>4770</v>
      </c>
      <c r="L2928" s="53">
        <v>4540</v>
      </c>
      <c r="M2928" s="63">
        <f t="shared" si="337"/>
        <v>0.5</v>
      </c>
      <c r="N2928" s="42" t="str">
        <f>IFERROR(VLOOKUP(C2928, マスタ!$E$2:$G$33, 3, TRUE), "")</f>
        <v>化学・医薬品</v>
      </c>
      <c r="O2928" s="15" t="str">
        <f>IF(F2928 = "", "", TEXT( WORKDAY(TEXT(LEFT(F2928, FIND("(", F2928) - 1), "yyyy/mm/dd"), 1, マスタ!$A$2:$A$106), "yyyymmdd"))</f>
        <v>20171109</v>
      </c>
      <c r="P2928" s="16">
        <v>43048</v>
      </c>
      <c r="Q2928" s="56">
        <v>4700</v>
      </c>
      <c r="R2928" s="56">
        <v>4970</v>
      </c>
      <c r="S2928" s="56">
        <v>4675</v>
      </c>
      <c r="T2928" s="15" t="str">
        <f t="shared" si="338"/>
        <v>有</v>
      </c>
      <c r="U2928" s="15" t="str">
        <f t="shared" si="339"/>
        <v>無</v>
      </c>
      <c r="V2928" s="67">
        <f t="shared" si="340"/>
        <v>9.6670247046186653E-3</v>
      </c>
      <c r="W2928" s="17" t="s">
        <v>968</v>
      </c>
      <c r="X2928" s="46">
        <v>93</v>
      </c>
      <c r="Y2928" s="71">
        <f t="shared" si="341"/>
        <v>19.978517722878625</v>
      </c>
      <c r="Z2928" s="72">
        <v>4700</v>
      </c>
      <c r="AA2928" s="72">
        <v>4825</v>
      </c>
      <c r="AB2928" s="72">
        <v>4700</v>
      </c>
      <c r="AC2928" s="72">
        <v>4820</v>
      </c>
      <c r="AD2928" s="72">
        <v>78800</v>
      </c>
      <c r="AE2928" s="72">
        <v>4820</v>
      </c>
      <c r="AF2928" s="72">
        <v>4850</v>
      </c>
      <c r="AG2928" s="72">
        <v>4790</v>
      </c>
      <c r="AH2928" s="72">
        <v>4800</v>
      </c>
      <c r="AI2928" s="72">
        <v>32700</v>
      </c>
      <c r="AJ2928" s="72">
        <v>4805</v>
      </c>
      <c r="AK2928" s="72">
        <v>4825</v>
      </c>
      <c r="AL2928" s="72">
        <v>4780</v>
      </c>
      <c r="AM2928" s="72">
        <v>4825</v>
      </c>
      <c r="AN2928" s="72">
        <v>24600</v>
      </c>
      <c r="AO2928" s="72">
        <v>4825</v>
      </c>
      <c r="AP2928" s="72">
        <v>4890</v>
      </c>
      <c r="AQ2928" s="72">
        <v>4810</v>
      </c>
      <c r="AR2928" s="72">
        <v>4870</v>
      </c>
      <c r="AS2928" s="72">
        <v>36900</v>
      </c>
      <c r="AT2928" s="72">
        <v>4870</v>
      </c>
      <c r="AU2928" s="72">
        <v>4870</v>
      </c>
      <c r="AV2928" s="72">
        <v>4850</v>
      </c>
      <c r="AW2928" s="72">
        <v>4860</v>
      </c>
      <c r="AX2928" s="72">
        <v>13900</v>
      </c>
      <c r="AY2928" s="72">
        <v>4860</v>
      </c>
      <c r="AZ2928" s="72">
        <v>4870</v>
      </c>
      <c r="BA2928" s="72">
        <v>4855</v>
      </c>
      <c r="BB2928" s="72">
        <v>4865</v>
      </c>
      <c r="BC2928" s="72">
        <v>13100</v>
      </c>
    </row>
    <row r="2929" spans="1:55" s="72" customFormat="1" ht="15">
      <c r="A2929" s="15" t="s">
        <v>18</v>
      </c>
      <c r="B2929" s="30">
        <v>15</v>
      </c>
      <c r="C2929" s="30">
        <v>6448</v>
      </c>
      <c r="D2929" s="10" t="s">
        <v>117</v>
      </c>
      <c r="E2929" s="15" t="s">
        <v>20</v>
      </c>
      <c r="F2929" s="15" t="s">
        <v>1459</v>
      </c>
      <c r="G2929" s="50">
        <v>3115</v>
      </c>
      <c r="H2929" s="50">
        <v>298</v>
      </c>
      <c r="I2929" s="58">
        <v>0.10580000000000001</v>
      </c>
      <c r="J2929" s="50">
        <v>2584400</v>
      </c>
      <c r="K2929" s="50">
        <v>3130</v>
      </c>
      <c r="L2929" s="53">
        <v>2901</v>
      </c>
      <c r="M2929" s="63">
        <f t="shared" si="337"/>
        <v>6.5502183406113537E-2</v>
      </c>
      <c r="N2929" s="42" t="str">
        <f>IFERROR(VLOOKUP(C2929, マスタ!$E$2:$G$33, 3, TRUE), "")</f>
        <v>機械</v>
      </c>
      <c r="O2929" s="15" t="str">
        <f>IF(F2929 = "", "", TEXT( WORKDAY(TEXT(LEFT(F2929, FIND("(", F2929) - 1), "yyyy/mm/dd"), 1, マスタ!$A$2:$A$106), "yyyymmdd"))</f>
        <v>20171109</v>
      </c>
      <c r="P2929" s="16">
        <v>43048</v>
      </c>
      <c r="Q2929" s="56">
        <v>3065</v>
      </c>
      <c r="R2929" s="56">
        <v>3135</v>
      </c>
      <c r="S2929" s="56">
        <v>3010</v>
      </c>
      <c r="T2929" s="15" t="str">
        <f t="shared" si="338"/>
        <v>有</v>
      </c>
      <c r="U2929" s="15" t="str">
        <f t="shared" si="339"/>
        <v>有</v>
      </c>
      <c r="V2929" s="67">
        <f t="shared" si="340"/>
        <v>-1.6051364365971099E-2</v>
      </c>
      <c r="W2929" s="17" t="s">
        <v>967</v>
      </c>
      <c r="X2929" s="46">
        <v>10</v>
      </c>
      <c r="Y2929" s="71">
        <f t="shared" si="341"/>
        <v>3.2102728731942216</v>
      </c>
      <c r="Z2929" s="72">
        <v>3065</v>
      </c>
      <c r="AA2929" s="72">
        <v>3090</v>
      </c>
      <c r="AB2929" s="72">
        <v>3060</v>
      </c>
      <c r="AC2929" s="72">
        <v>3080</v>
      </c>
      <c r="AD2929" s="72">
        <v>78300</v>
      </c>
      <c r="AE2929" s="72">
        <v>3080</v>
      </c>
      <c r="AF2929" s="72">
        <v>3080</v>
      </c>
      <c r="AG2929" s="72">
        <v>3040</v>
      </c>
      <c r="AH2929" s="72">
        <v>3045</v>
      </c>
      <c r="AI2929" s="72">
        <v>57400</v>
      </c>
      <c r="AJ2929" s="72">
        <v>3050</v>
      </c>
      <c r="AK2929" s="72">
        <v>3070</v>
      </c>
      <c r="AL2929" s="72">
        <v>3045</v>
      </c>
      <c r="AM2929" s="72">
        <v>3060</v>
      </c>
      <c r="AN2929" s="72">
        <v>41100</v>
      </c>
      <c r="AO2929" s="72">
        <v>3060</v>
      </c>
      <c r="AP2929" s="72">
        <v>3075</v>
      </c>
      <c r="AQ2929" s="72">
        <v>3055</v>
      </c>
      <c r="AR2929" s="72">
        <v>3075</v>
      </c>
      <c r="AS2929" s="72">
        <v>11200</v>
      </c>
      <c r="AT2929" s="72">
        <v>3075</v>
      </c>
      <c r="AU2929" s="72">
        <v>3080</v>
      </c>
      <c r="AV2929" s="72">
        <v>3070</v>
      </c>
      <c r="AW2929" s="72">
        <v>3075</v>
      </c>
      <c r="AX2929" s="72">
        <v>13400</v>
      </c>
      <c r="AY2929" s="72">
        <v>3080</v>
      </c>
      <c r="AZ2929" s="72">
        <v>3080</v>
      </c>
      <c r="BA2929" s="72">
        <v>3070</v>
      </c>
      <c r="BB2929" s="72">
        <v>3080</v>
      </c>
      <c r="BC2929" s="72">
        <v>16700</v>
      </c>
    </row>
    <row r="2930" spans="1:55" s="72" customFormat="1" ht="15">
      <c r="A2930" s="15" t="s">
        <v>18</v>
      </c>
      <c r="B2930" s="30">
        <v>16</v>
      </c>
      <c r="C2930" s="30">
        <v>1720</v>
      </c>
      <c r="D2930" s="10" t="s">
        <v>1461</v>
      </c>
      <c r="E2930" s="15" t="s">
        <v>20</v>
      </c>
      <c r="F2930" s="15" t="s">
        <v>1459</v>
      </c>
      <c r="G2930" s="50">
        <v>1119</v>
      </c>
      <c r="H2930" s="50">
        <v>107</v>
      </c>
      <c r="I2930" s="58">
        <v>0.1057</v>
      </c>
      <c r="J2930" s="50">
        <v>3927500</v>
      </c>
      <c r="K2930" s="50">
        <v>1130</v>
      </c>
      <c r="L2930" s="53">
        <v>1020</v>
      </c>
      <c r="M2930" s="63">
        <f t="shared" si="337"/>
        <v>0.1</v>
      </c>
      <c r="N2930" s="42" t="str">
        <f>IFERROR(VLOOKUP(C2930, マスタ!$E$2:$G$33, 3, TRUE), "")</f>
        <v>建設</v>
      </c>
      <c r="O2930" s="15" t="str">
        <f>IF(F2930 = "", "", TEXT( WORKDAY(TEXT(LEFT(F2930, FIND("(", F2930) - 1), "yyyy/mm/dd"), 1, マスタ!$A$2:$A$106), "yyyymmdd"))</f>
        <v>20171109</v>
      </c>
      <c r="P2930" s="16">
        <v>43048</v>
      </c>
      <c r="Q2930" s="56">
        <v>1092</v>
      </c>
      <c r="R2930" s="56">
        <v>1134</v>
      </c>
      <c r="S2930" s="56">
        <v>1083</v>
      </c>
      <c r="T2930" s="15" t="str">
        <f t="shared" si="338"/>
        <v>有</v>
      </c>
      <c r="U2930" s="15" t="str">
        <f t="shared" si="339"/>
        <v>無</v>
      </c>
      <c r="V2930" s="67">
        <f t="shared" si="340"/>
        <v>-2.4128686327077764E-2</v>
      </c>
      <c r="W2930" s="17" t="s">
        <v>967</v>
      </c>
      <c r="X2930" s="46">
        <v>5</v>
      </c>
      <c r="Y2930" s="71">
        <f t="shared" si="341"/>
        <v>4.4682752457551382</v>
      </c>
      <c r="Z2930" s="72">
        <v>1092</v>
      </c>
      <c r="AA2930" s="72">
        <v>1101</v>
      </c>
      <c r="AB2930" s="72">
        <v>1083</v>
      </c>
      <c r="AC2930" s="72">
        <v>1101</v>
      </c>
      <c r="AD2930" s="72">
        <v>180800</v>
      </c>
      <c r="AE2930" s="72">
        <v>1099</v>
      </c>
      <c r="AF2930" s="72">
        <v>1104</v>
      </c>
      <c r="AG2930" s="72">
        <v>1094</v>
      </c>
      <c r="AH2930" s="72">
        <v>1094</v>
      </c>
      <c r="AI2930" s="72">
        <v>54900</v>
      </c>
      <c r="AJ2930" s="72">
        <v>1094</v>
      </c>
      <c r="AK2930" s="72">
        <v>1097</v>
      </c>
      <c r="AL2930" s="72">
        <v>1090</v>
      </c>
      <c r="AM2930" s="72">
        <v>1095</v>
      </c>
      <c r="AN2930" s="72">
        <v>19500</v>
      </c>
      <c r="AO2930" s="72">
        <v>1095</v>
      </c>
      <c r="AP2930" s="72">
        <v>1095</v>
      </c>
      <c r="AQ2930" s="72">
        <v>1091</v>
      </c>
      <c r="AR2930" s="72">
        <v>1091</v>
      </c>
      <c r="AS2930" s="72">
        <v>18200</v>
      </c>
      <c r="AT2930" s="72">
        <v>1093</v>
      </c>
      <c r="AU2930" s="72">
        <v>1099</v>
      </c>
      <c r="AV2930" s="72">
        <v>1091</v>
      </c>
      <c r="AW2930" s="72">
        <v>1097</v>
      </c>
      <c r="AX2930" s="72">
        <v>23200</v>
      </c>
      <c r="AY2930" s="72">
        <v>1098</v>
      </c>
      <c r="AZ2930" s="72">
        <v>1098</v>
      </c>
      <c r="BA2930" s="72">
        <v>1095</v>
      </c>
      <c r="BB2930" s="72">
        <v>1098</v>
      </c>
      <c r="BC2930" s="72">
        <v>10800</v>
      </c>
    </row>
    <row r="2931" spans="1:55" s="72" customFormat="1" ht="15">
      <c r="A2931" s="15" t="s">
        <v>18</v>
      </c>
      <c r="B2931" s="30">
        <v>19</v>
      </c>
      <c r="C2931" s="30">
        <v>5727</v>
      </c>
      <c r="D2931" s="10" t="s">
        <v>1378</v>
      </c>
      <c r="E2931" s="15" t="s">
        <v>20</v>
      </c>
      <c r="F2931" s="15" t="s">
        <v>1459</v>
      </c>
      <c r="G2931" s="50">
        <v>1068</v>
      </c>
      <c r="H2931" s="50">
        <v>99</v>
      </c>
      <c r="I2931" s="58">
        <v>0.1022</v>
      </c>
      <c r="J2931" s="50">
        <v>2248300</v>
      </c>
      <c r="K2931" s="50">
        <v>1075</v>
      </c>
      <c r="L2931" s="53">
        <v>1013</v>
      </c>
      <c r="M2931" s="63">
        <f t="shared" si="337"/>
        <v>0.11290322580645161</v>
      </c>
      <c r="N2931" s="42" t="str">
        <f>IFERROR(VLOOKUP(C2931, マスタ!$E$2:$G$33, 3, TRUE), "")</f>
        <v>非鉄金属</v>
      </c>
      <c r="O2931" s="15" t="str">
        <f>IF(F2931 = "", "", TEXT( WORKDAY(TEXT(LEFT(F2931, FIND("(", F2931) - 1), "yyyy/mm/dd"), 1, マスタ!$A$2:$A$106), "yyyymmdd"))</f>
        <v>20171109</v>
      </c>
      <c r="P2931" s="16">
        <v>43048</v>
      </c>
      <c r="Q2931" s="56">
        <v>1090</v>
      </c>
      <c r="R2931" s="56">
        <v>1113</v>
      </c>
      <c r="S2931" s="56">
        <v>1045</v>
      </c>
      <c r="T2931" s="15" t="str">
        <f t="shared" si="338"/>
        <v>有</v>
      </c>
      <c r="U2931" s="15" t="str">
        <f t="shared" si="339"/>
        <v>有</v>
      </c>
      <c r="V2931" s="67">
        <f t="shared" si="340"/>
        <v>2.0599250936329527E-2</v>
      </c>
      <c r="W2931" s="17" t="s">
        <v>966</v>
      </c>
      <c r="X2931" s="46">
        <v>-10</v>
      </c>
      <c r="Y2931" s="71">
        <f t="shared" si="341"/>
        <v>-9.3632958801498134</v>
      </c>
      <c r="Z2931" s="72">
        <v>1090</v>
      </c>
      <c r="AA2931" s="72">
        <v>1090</v>
      </c>
      <c r="AB2931" s="72">
        <v>1070</v>
      </c>
      <c r="AC2931" s="72">
        <v>1084</v>
      </c>
      <c r="AD2931" s="72">
        <v>271800</v>
      </c>
      <c r="AE2931" s="72">
        <v>1081</v>
      </c>
      <c r="AF2931" s="72">
        <v>1083</v>
      </c>
      <c r="AG2931" s="72">
        <v>1068</v>
      </c>
      <c r="AH2931" s="72">
        <v>1070</v>
      </c>
      <c r="AI2931" s="72">
        <v>80500</v>
      </c>
      <c r="AJ2931" s="72">
        <v>1072</v>
      </c>
      <c r="AK2931" s="72">
        <v>1073</v>
      </c>
      <c r="AL2931" s="72">
        <v>1061</v>
      </c>
      <c r="AM2931" s="72">
        <v>1064</v>
      </c>
      <c r="AN2931" s="72">
        <v>89700</v>
      </c>
      <c r="AO2931" s="72">
        <v>1065</v>
      </c>
      <c r="AP2931" s="72">
        <v>1066</v>
      </c>
      <c r="AQ2931" s="72">
        <v>1045</v>
      </c>
      <c r="AR2931" s="72">
        <v>1062</v>
      </c>
      <c r="AS2931" s="72">
        <v>99700</v>
      </c>
      <c r="AT2931" s="72">
        <v>1063</v>
      </c>
      <c r="AU2931" s="72">
        <v>1074</v>
      </c>
      <c r="AV2931" s="72">
        <v>1063</v>
      </c>
      <c r="AW2931" s="72">
        <v>1067</v>
      </c>
      <c r="AX2931" s="72">
        <v>42900</v>
      </c>
      <c r="AY2931" s="72">
        <v>1067</v>
      </c>
      <c r="AZ2931" s="72">
        <v>1069</v>
      </c>
      <c r="BA2931" s="72">
        <v>1060</v>
      </c>
      <c r="BB2931" s="72">
        <v>1065</v>
      </c>
      <c r="BC2931" s="72">
        <v>37300</v>
      </c>
    </row>
    <row r="2932" spans="1:55" s="72" customFormat="1" ht="15">
      <c r="A2932" s="15" t="s">
        <v>18</v>
      </c>
      <c r="B2932" s="30">
        <v>21</v>
      </c>
      <c r="C2932" s="30">
        <v>3036</v>
      </c>
      <c r="D2932" s="10" t="s">
        <v>444</v>
      </c>
      <c r="E2932" s="15" t="s">
        <v>20</v>
      </c>
      <c r="F2932" s="15" t="s">
        <v>1459</v>
      </c>
      <c r="G2932" s="50">
        <v>2168</v>
      </c>
      <c r="H2932" s="50">
        <v>194</v>
      </c>
      <c r="I2932" s="58">
        <v>9.8299999999999998E-2</v>
      </c>
      <c r="J2932" s="50">
        <v>1728100</v>
      </c>
      <c r="K2932" s="50">
        <v>2190</v>
      </c>
      <c r="L2932" s="53">
        <v>1926</v>
      </c>
      <c r="M2932" s="63">
        <f t="shared" si="337"/>
        <v>8.3333333333333329E-2</v>
      </c>
      <c r="N2932" s="42" t="str">
        <f>IFERROR(VLOOKUP(C2932, マスタ!$E$2:$G$33, 3, TRUE), "")</f>
        <v>繊維製品</v>
      </c>
      <c r="O2932" s="15" t="str">
        <f>IF(F2932 = "", "", TEXT( WORKDAY(TEXT(LEFT(F2932, FIND("(", F2932) - 1), "yyyy/mm/dd"), 1, マスタ!$A$2:$A$106), "yyyymmdd"))</f>
        <v>20171109</v>
      </c>
      <c r="P2932" s="16">
        <v>43048</v>
      </c>
      <c r="Q2932" s="56">
        <v>2118</v>
      </c>
      <c r="R2932" s="56">
        <v>2188</v>
      </c>
      <c r="S2932" s="56">
        <v>2118</v>
      </c>
      <c r="T2932" s="15" t="str">
        <f t="shared" si="338"/>
        <v>有</v>
      </c>
      <c r="U2932" s="15" t="str">
        <f t="shared" si="339"/>
        <v>無</v>
      </c>
      <c r="V2932" s="67">
        <f t="shared" si="340"/>
        <v>-2.3062730627306238E-2</v>
      </c>
      <c r="W2932" s="17" t="s">
        <v>968</v>
      </c>
      <c r="X2932" s="46">
        <v>43</v>
      </c>
      <c r="Y2932" s="71">
        <f t="shared" si="341"/>
        <v>19.833948339483392</v>
      </c>
      <c r="Z2932" s="72">
        <v>2118</v>
      </c>
      <c r="AA2932" s="72">
        <v>2168</v>
      </c>
      <c r="AB2932" s="72">
        <v>2118</v>
      </c>
      <c r="AC2932" s="72">
        <v>2158</v>
      </c>
      <c r="AD2932" s="72">
        <v>108700</v>
      </c>
      <c r="AE2932" s="72">
        <v>2158</v>
      </c>
      <c r="AF2932" s="72">
        <v>2165</v>
      </c>
      <c r="AG2932" s="72">
        <v>2143</v>
      </c>
      <c r="AH2932" s="72">
        <v>2161</v>
      </c>
      <c r="AI2932" s="72">
        <v>27800</v>
      </c>
      <c r="AJ2932" s="72">
        <v>2158</v>
      </c>
      <c r="AK2932" s="72">
        <v>2163</v>
      </c>
      <c r="AL2932" s="72">
        <v>2137</v>
      </c>
      <c r="AM2932" s="72">
        <v>2145</v>
      </c>
      <c r="AN2932" s="72">
        <v>22800</v>
      </c>
      <c r="AO2932" s="72">
        <v>2142</v>
      </c>
      <c r="AP2932" s="72">
        <v>2150</v>
      </c>
      <c r="AQ2932" s="72">
        <v>2130</v>
      </c>
      <c r="AR2932" s="72">
        <v>2138</v>
      </c>
      <c r="AS2932" s="72">
        <v>16400</v>
      </c>
      <c r="AT2932" s="72">
        <v>2144</v>
      </c>
      <c r="AU2932" s="72">
        <v>2150</v>
      </c>
      <c r="AV2932" s="72">
        <v>2130</v>
      </c>
      <c r="AW2932" s="72">
        <v>2150</v>
      </c>
      <c r="AX2932" s="72">
        <v>12600</v>
      </c>
      <c r="AY2932" s="72">
        <v>2148</v>
      </c>
      <c r="AZ2932" s="72">
        <v>2162</v>
      </c>
      <c r="BA2932" s="72">
        <v>2148</v>
      </c>
      <c r="BB2932" s="72">
        <v>2161</v>
      </c>
      <c r="BC2932" s="72">
        <v>7200</v>
      </c>
    </row>
    <row r="2933" spans="1:55" s="72" customFormat="1" ht="15">
      <c r="A2933" s="15" t="s">
        <v>18</v>
      </c>
      <c r="B2933" s="30">
        <v>22</v>
      </c>
      <c r="C2933" s="30">
        <v>2730</v>
      </c>
      <c r="D2933" s="10" t="s">
        <v>1462</v>
      </c>
      <c r="E2933" s="15" t="s">
        <v>20</v>
      </c>
      <c r="F2933" s="15" t="s">
        <v>1459</v>
      </c>
      <c r="G2933" s="50">
        <v>1244</v>
      </c>
      <c r="H2933" s="50">
        <v>107</v>
      </c>
      <c r="I2933" s="58">
        <v>9.4100000000000003E-2</v>
      </c>
      <c r="J2933" s="50">
        <v>2759400</v>
      </c>
      <c r="K2933" s="50">
        <v>1261</v>
      </c>
      <c r="L2933" s="53">
        <v>1162</v>
      </c>
      <c r="M2933" s="63">
        <f t="shared" si="337"/>
        <v>0.17171717171717171</v>
      </c>
      <c r="N2933" s="42" t="str">
        <f>IFERROR(VLOOKUP(C2933, マスタ!$E$2:$G$33, 3, TRUE), "")</f>
        <v>食品</v>
      </c>
      <c r="O2933" s="15" t="str">
        <f>IF(F2933 = "", "", TEXT( WORKDAY(TEXT(LEFT(F2933, FIND("(", F2933) - 1), "yyyy/mm/dd"), 1, マスタ!$A$2:$A$106), "yyyymmdd"))</f>
        <v>20171109</v>
      </c>
      <c r="P2933" s="16">
        <v>43048</v>
      </c>
      <c r="Q2933" s="56">
        <v>1258</v>
      </c>
      <c r="R2933" s="56">
        <v>1285</v>
      </c>
      <c r="S2933" s="56">
        <v>1250</v>
      </c>
      <c r="T2933" s="15" t="str">
        <f t="shared" si="338"/>
        <v>有</v>
      </c>
      <c r="U2933" s="15" t="str">
        <f t="shared" si="339"/>
        <v>無</v>
      </c>
      <c r="V2933" s="67">
        <f t="shared" si="340"/>
        <v>1.12540192926045E-2</v>
      </c>
      <c r="W2933" s="17" t="s">
        <v>967</v>
      </c>
      <c r="X2933" s="46">
        <v>10</v>
      </c>
      <c r="Y2933" s="71">
        <f t="shared" si="341"/>
        <v>8.0385852090032142</v>
      </c>
      <c r="Z2933" s="72">
        <v>1258</v>
      </c>
      <c r="AA2933" s="72">
        <v>1269</v>
      </c>
      <c r="AB2933" s="72">
        <v>1250</v>
      </c>
      <c r="AC2933" s="72">
        <v>1263</v>
      </c>
      <c r="AD2933" s="72">
        <v>165500</v>
      </c>
      <c r="AE2933" s="72">
        <v>1263</v>
      </c>
      <c r="AF2933" s="72">
        <v>1267</v>
      </c>
      <c r="AG2933" s="72">
        <v>1258</v>
      </c>
      <c r="AH2933" s="72">
        <v>1263</v>
      </c>
      <c r="AI2933" s="72">
        <v>85800</v>
      </c>
      <c r="AJ2933" s="72">
        <v>1263</v>
      </c>
      <c r="AK2933" s="72">
        <v>1267</v>
      </c>
      <c r="AL2933" s="72">
        <v>1257</v>
      </c>
      <c r="AM2933" s="72">
        <v>1265</v>
      </c>
      <c r="AN2933" s="72">
        <v>51100</v>
      </c>
      <c r="AO2933" s="72">
        <v>1265</v>
      </c>
      <c r="AP2933" s="72">
        <v>1272</v>
      </c>
      <c r="AQ2933" s="72">
        <v>1265</v>
      </c>
      <c r="AR2933" s="72">
        <v>1267</v>
      </c>
      <c r="AS2933" s="72">
        <v>80300</v>
      </c>
      <c r="AT2933" s="72">
        <v>1267</v>
      </c>
      <c r="AU2933" s="72">
        <v>1269</v>
      </c>
      <c r="AV2933" s="72">
        <v>1267</v>
      </c>
      <c r="AW2933" s="72">
        <v>1268</v>
      </c>
      <c r="AX2933" s="72">
        <v>38900</v>
      </c>
      <c r="AY2933" s="72">
        <v>1267</v>
      </c>
      <c r="AZ2933" s="72">
        <v>1267</v>
      </c>
      <c r="BA2933" s="72">
        <v>1263</v>
      </c>
      <c r="BB2933" s="72">
        <v>1266</v>
      </c>
      <c r="BC2933" s="72">
        <v>40600</v>
      </c>
    </row>
    <row r="2934" spans="1:55" s="72" customFormat="1" ht="27">
      <c r="A2934" s="15" t="s">
        <v>1431</v>
      </c>
      <c r="B2934" s="30">
        <v>24</v>
      </c>
      <c r="C2934" s="30">
        <v>9449</v>
      </c>
      <c r="D2934" s="10" t="s">
        <v>512</v>
      </c>
      <c r="E2934" s="15" t="s">
        <v>20</v>
      </c>
      <c r="F2934" s="15" t="s">
        <v>1459</v>
      </c>
      <c r="G2934" s="50">
        <v>1970</v>
      </c>
      <c r="H2934" s="50">
        <v>167</v>
      </c>
      <c r="I2934" s="58">
        <v>9.2600000000000002E-2</v>
      </c>
      <c r="J2934" s="50">
        <v>4626000</v>
      </c>
      <c r="K2934" s="50">
        <v>1994</v>
      </c>
      <c r="L2934" s="53">
        <v>1799</v>
      </c>
      <c r="M2934" s="63">
        <f t="shared" si="337"/>
        <v>0.12307692307692308</v>
      </c>
      <c r="N2934" s="42" t="str">
        <f>IFERROR(VLOOKUP(C2934, マスタ!$E$2:$G$33, 3, TRUE), "")</f>
        <v>情報通信</v>
      </c>
      <c r="O2934" s="15" t="str">
        <f>IF(F2934 = "", "", TEXT( WORKDAY(TEXT(LEFT(F2934, FIND("(", F2934) - 1), "yyyy/mm/dd"), 1, マスタ!$A$2:$A$106), "yyyymmdd"))</f>
        <v>20171109</v>
      </c>
      <c r="P2934" s="16">
        <v>43048</v>
      </c>
      <c r="Q2934" s="56">
        <v>2008</v>
      </c>
      <c r="R2934" s="56">
        <v>2073</v>
      </c>
      <c r="S2934" s="56">
        <v>1906</v>
      </c>
      <c r="T2934" s="15" t="str">
        <f t="shared" si="338"/>
        <v>有</v>
      </c>
      <c r="U2934" s="15" t="str">
        <f t="shared" si="339"/>
        <v>有</v>
      </c>
      <c r="V2934" s="67">
        <f t="shared" si="340"/>
        <v>1.9289340101522834E-2</v>
      </c>
      <c r="W2934" s="17" t="s">
        <v>968</v>
      </c>
      <c r="X2934" s="46">
        <v>39</v>
      </c>
      <c r="Y2934" s="71">
        <f t="shared" si="341"/>
        <v>19.796954314720811</v>
      </c>
      <c r="Z2934" s="72">
        <v>2008</v>
      </c>
      <c r="AA2934" s="72">
        <v>2057</v>
      </c>
      <c r="AB2934" s="72">
        <v>2006</v>
      </c>
      <c r="AC2934" s="72">
        <v>2043</v>
      </c>
      <c r="AD2934" s="72">
        <v>561400</v>
      </c>
      <c r="AE2934" s="72">
        <v>2042</v>
      </c>
      <c r="AF2934" s="72">
        <v>2073</v>
      </c>
      <c r="AG2934" s="72">
        <v>2032</v>
      </c>
      <c r="AH2934" s="72">
        <v>2069</v>
      </c>
      <c r="AI2934" s="72">
        <v>197600</v>
      </c>
      <c r="AJ2934" s="72">
        <v>2068</v>
      </c>
      <c r="AK2934" s="72">
        <v>2071</v>
      </c>
      <c r="AL2934" s="72">
        <v>2030</v>
      </c>
      <c r="AM2934" s="72">
        <v>2044</v>
      </c>
      <c r="AN2934" s="72">
        <v>193000</v>
      </c>
      <c r="AO2934" s="72">
        <v>2046</v>
      </c>
      <c r="AP2934" s="72">
        <v>2047</v>
      </c>
      <c r="AQ2934" s="72">
        <v>1992</v>
      </c>
      <c r="AR2934" s="72">
        <v>2003</v>
      </c>
      <c r="AS2934" s="72">
        <v>203900</v>
      </c>
      <c r="AT2934" s="72">
        <v>2003</v>
      </c>
      <c r="AU2934" s="72">
        <v>2010</v>
      </c>
      <c r="AV2934" s="72">
        <v>1973</v>
      </c>
      <c r="AW2934" s="72">
        <v>1994</v>
      </c>
      <c r="AX2934" s="72">
        <v>133400</v>
      </c>
      <c r="AY2934" s="72">
        <v>1993</v>
      </c>
      <c r="AZ2934" s="72">
        <v>1996</v>
      </c>
      <c r="BA2934" s="72">
        <v>1957</v>
      </c>
      <c r="BB2934" s="72">
        <v>1968</v>
      </c>
      <c r="BC2934" s="72">
        <v>81300</v>
      </c>
    </row>
    <row r="2935" spans="1:55" s="72" customFormat="1" ht="15">
      <c r="A2935" s="15" t="s">
        <v>18</v>
      </c>
      <c r="B2935" s="30">
        <v>25</v>
      </c>
      <c r="C2935" s="30">
        <v>7480</v>
      </c>
      <c r="D2935" s="10" t="s">
        <v>67</v>
      </c>
      <c r="E2935" s="15" t="s">
        <v>20</v>
      </c>
      <c r="F2935" s="15" t="s">
        <v>1459</v>
      </c>
      <c r="G2935" s="50">
        <v>1596</v>
      </c>
      <c r="H2935" s="50">
        <v>133</v>
      </c>
      <c r="I2935" s="58">
        <v>9.0899999999999995E-2</v>
      </c>
      <c r="J2935" s="50">
        <v>105500</v>
      </c>
      <c r="K2935" s="50">
        <v>1680</v>
      </c>
      <c r="L2935" s="53">
        <v>1552</v>
      </c>
      <c r="M2935" s="63">
        <f t="shared" si="337"/>
        <v>0.65625</v>
      </c>
      <c r="N2935" s="42" t="str">
        <f>IFERROR(VLOOKUP(C2935, マスタ!$E$2:$G$33, 3, TRUE), "")</f>
        <v>輸送用機械</v>
      </c>
      <c r="O2935" s="15" t="str">
        <f>IF(F2935 = "", "", TEXT( WORKDAY(TEXT(LEFT(F2935, FIND("(", F2935) - 1), "yyyy/mm/dd"), 1, マスタ!$A$2:$A$106), "yyyymmdd"))</f>
        <v>20171109</v>
      </c>
      <c r="P2935" s="16">
        <v>43048</v>
      </c>
      <c r="Q2935" s="56">
        <v>1605</v>
      </c>
      <c r="R2935" s="56">
        <v>1611</v>
      </c>
      <c r="S2935" s="56">
        <v>1525</v>
      </c>
      <c r="T2935" s="15" t="str">
        <f t="shared" si="338"/>
        <v>無</v>
      </c>
      <c r="U2935" s="15" t="str">
        <f t="shared" si="339"/>
        <v>有</v>
      </c>
      <c r="V2935" s="67">
        <f t="shared" si="340"/>
        <v>5.6390977443609991E-3</v>
      </c>
      <c r="W2935" s="17" t="s">
        <v>966</v>
      </c>
      <c r="X2935" s="46">
        <v>-15</v>
      </c>
      <c r="Y2935" s="71">
        <f t="shared" si="341"/>
        <v>-9.3984962406015029</v>
      </c>
      <c r="Z2935" s="72">
        <v>1605</v>
      </c>
      <c r="AA2935" s="72">
        <v>1605</v>
      </c>
      <c r="AB2935" s="72">
        <v>1605</v>
      </c>
      <c r="AC2935" s="72">
        <v>1605</v>
      </c>
      <c r="AD2935" s="72">
        <v>4100</v>
      </c>
      <c r="AE2935" s="72">
        <v>1605</v>
      </c>
      <c r="AF2935" s="72">
        <v>1611</v>
      </c>
      <c r="AG2935" s="72">
        <v>1605</v>
      </c>
      <c r="AH2935" s="72">
        <v>1605</v>
      </c>
      <c r="AI2935" s="72">
        <v>2200</v>
      </c>
      <c r="AJ2935" s="72">
        <v>1605</v>
      </c>
      <c r="AK2935" s="72">
        <v>1605</v>
      </c>
      <c r="AL2935" s="72">
        <v>1596</v>
      </c>
      <c r="AM2935" s="72">
        <v>1596</v>
      </c>
      <c r="AN2935" s="72">
        <v>700</v>
      </c>
      <c r="AO2935" s="72">
        <v>1597</v>
      </c>
      <c r="AP2935" s="72">
        <v>1597</v>
      </c>
      <c r="AQ2935" s="72">
        <v>1597</v>
      </c>
      <c r="AR2935" s="72">
        <v>1597</v>
      </c>
      <c r="AS2935" s="72">
        <v>100</v>
      </c>
      <c r="AT2935" s="72">
        <v>1587</v>
      </c>
      <c r="AU2935" s="72">
        <v>1587</v>
      </c>
      <c r="AV2935" s="72">
        <v>1587</v>
      </c>
      <c r="AW2935" s="72">
        <v>1587</v>
      </c>
      <c r="AX2935" s="72">
        <v>100</v>
      </c>
      <c r="AY2935" s="72">
        <v>1584</v>
      </c>
      <c r="AZ2935" s="72">
        <v>1592</v>
      </c>
      <c r="BA2935" s="72">
        <v>1584</v>
      </c>
      <c r="BB2935" s="72">
        <v>1584</v>
      </c>
      <c r="BC2935" s="72">
        <v>600</v>
      </c>
    </row>
    <row r="2936" spans="1:55" s="72" customFormat="1" ht="27">
      <c r="A2936" s="15" t="s">
        <v>18</v>
      </c>
      <c r="B2936" s="30">
        <v>26</v>
      </c>
      <c r="C2936" s="30">
        <v>4928</v>
      </c>
      <c r="D2936" s="10" t="s">
        <v>1463</v>
      </c>
      <c r="E2936" s="15" t="s">
        <v>20</v>
      </c>
      <c r="F2936" s="15" t="s">
        <v>1459</v>
      </c>
      <c r="G2936" s="50">
        <v>7700</v>
      </c>
      <c r="H2936" s="50">
        <v>640</v>
      </c>
      <c r="I2936" s="58">
        <v>9.0700000000000003E-2</v>
      </c>
      <c r="J2936" s="50">
        <v>308100</v>
      </c>
      <c r="K2936" s="50">
        <v>8200</v>
      </c>
      <c r="L2936" s="53">
        <v>7600</v>
      </c>
      <c r="M2936" s="63">
        <f t="shared" si="337"/>
        <v>0.83333333333333337</v>
      </c>
      <c r="N2936" s="42" t="str">
        <f>IFERROR(VLOOKUP(C2936, マスタ!$E$2:$G$33, 3, TRUE), "")</f>
        <v>化学・医薬品</v>
      </c>
      <c r="O2936" s="15" t="str">
        <f>IF(F2936 = "", "", TEXT( WORKDAY(TEXT(LEFT(F2936, FIND("(", F2936) - 1), "yyyy/mm/dd"), 1, マスタ!$A$2:$A$106), "yyyymmdd"))</f>
        <v>20171109</v>
      </c>
      <c r="P2936" s="16">
        <v>43048</v>
      </c>
      <c r="Q2936" s="56">
        <v>7700</v>
      </c>
      <c r="R2936" s="56">
        <v>7770</v>
      </c>
      <c r="S2936" s="56">
        <v>7530</v>
      </c>
      <c r="T2936" s="15" t="str">
        <f t="shared" si="338"/>
        <v>無</v>
      </c>
      <c r="U2936" s="15" t="str">
        <f t="shared" si="339"/>
        <v>有</v>
      </c>
      <c r="V2936" s="67">
        <f t="shared" si="340"/>
        <v>0</v>
      </c>
      <c r="W2936" s="17" t="s">
        <v>966</v>
      </c>
      <c r="X2936" s="46">
        <v>-77</v>
      </c>
      <c r="Y2936" s="71">
        <f t="shared" si="341"/>
        <v>-10</v>
      </c>
      <c r="Z2936" s="72">
        <v>7700</v>
      </c>
      <c r="AA2936" s="72">
        <v>7760</v>
      </c>
      <c r="AB2936" s="72">
        <v>7630</v>
      </c>
      <c r="AC2936" s="72">
        <v>7630</v>
      </c>
      <c r="AD2936" s="72">
        <v>14800</v>
      </c>
      <c r="AE2936" s="72">
        <v>7640</v>
      </c>
      <c r="AF2936" s="72">
        <v>7650</v>
      </c>
      <c r="AG2936" s="72">
        <v>7530</v>
      </c>
      <c r="AH2936" s="72">
        <v>7530</v>
      </c>
      <c r="AI2936" s="72">
        <v>13000</v>
      </c>
      <c r="AJ2936" s="72">
        <v>7550</v>
      </c>
      <c r="AK2936" s="72">
        <v>7610</v>
      </c>
      <c r="AL2936" s="72">
        <v>7540</v>
      </c>
      <c r="AM2936" s="72">
        <v>7590</v>
      </c>
      <c r="AN2936" s="72">
        <v>4900</v>
      </c>
      <c r="AO2936" s="72">
        <v>7600</v>
      </c>
      <c r="AP2936" s="72">
        <v>7610</v>
      </c>
      <c r="AQ2936" s="72">
        <v>7590</v>
      </c>
      <c r="AR2936" s="72">
        <v>7610</v>
      </c>
      <c r="AS2936" s="72">
        <v>3200</v>
      </c>
      <c r="AT2936" s="72">
        <v>7610</v>
      </c>
      <c r="AU2936" s="72">
        <v>7640</v>
      </c>
      <c r="AV2936" s="72">
        <v>7580</v>
      </c>
      <c r="AW2936" s="72">
        <v>7640</v>
      </c>
      <c r="AX2936" s="72">
        <v>4300</v>
      </c>
      <c r="AY2936" s="72">
        <v>7640</v>
      </c>
      <c r="AZ2936" s="72">
        <v>7650</v>
      </c>
      <c r="BA2936" s="72">
        <v>7630</v>
      </c>
      <c r="BB2936" s="72">
        <v>7650</v>
      </c>
      <c r="BC2936" s="72">
        <v>1200</v>
      </c>
    </row>
    <row r="2937" spans="1:55" s="72" customFormat="1" ht="27">
      <c r="A2937" s="15" t="s">
        <v>18</v>
      </c>
      <c r="B2937" s="30">
        <v>27</v>
      </c>
      <c r="C2937" s="30">
        <v>5726</v>
      </c>
      <c r="D2937" s="10" t="s">
        <v>1343</v>
      </c>
      <c r="E2937" s="15" t="s">
        <v>20</v>
      </c>
      <c r="F2937" s="15" t="s">
        <v>1459</v>
      </c>
      <c r="G2937" s="50">
        <v>1853</v>
      </c>
      <c r="H2937" s="50">
        <v>154</v>
      </c>
      <c r="I2937" s="58">
        <v>9.06E-2</v>
      </c>
      <c r="J2937" s="50">
        <v>1289600</v>
      </c>
      <c r="K2937" s="50">
        <v>1860</v>
      </c>
      <c r="L2937" s="53">
        <v>1735</v>
      </c>
      <c r="M2937" s="63">
        <f t="shared" si="337"/>
        <v>5.6000000000000001E-2</v>
      </c>
      <c r="N2937" s="42" t="str">
        <f>IFERROR(VLOOKUP(C2937, マスタ!$E$2:$G$33, 3, TRUE), "")</f>
        <v>非鉄金属</v>
      </c>
      <c r="O2937" s="15" t="str">
        <f>IF(F2937 = "", "", TEXT( WORKDAY(TEXT(LEFT(F2937, FIND("(", F2937) - 1), "yyyy/mm/dd"), 1, マスタ!$A$2:$A$106), "yyyymmdd"))</f>
        <v>20171109</v>
      </c>
      <c r="P2937" s="16">
        <v>43048</v>
      </c>
      <c r="Q2937" s="56">
        <v>1900</v>
      </c>
      <c r="R2937" s="56">
        <v>1918</v>
      </c>
      <c r="S2937" s="56">
        <v>1807</v>
      </c>
      <c r="T2937" s="15" t="str">
        <f t="shared" si="338"/>
        <v>有</v>
      </c>
      <c r="U2937" s="15" t="str">
        <f t="shared" si="339"/>
        <v>有</v>
      </c>
      <c r="V2937" s="67">
        <f t="shared" si="340"/>
        <v>2.5364274150027066E-2</v>
      </c>
      <c r="W2937" s="17" t="s">
        <v>966</v>
      </c>
      <c r="X2937" s="46">
        <v>-18</v>
      </c>
      <c r="Y2937" s="71">
        <f t="shared" si="341"/>
        <v>-9.7139773340528865</v>
      </c>
      <c r="Z2937" s="72">
        <v>1900</v>
      </c>
      <c r="AA2937" s="72">
        <v>1908</v>
      </c>
      <c r="AB2937" s="72">
        <v>1900</v>
      </c>
      <c r="AC2937" s="72">
        <v>1900</v>
      </c>
      <c r="AD2937" s="72">
        <v>77500</v>
      </c>
      <c r="AE2937" s="72">
        <v>1900</v>
      </c>
      <c r="AF2937" s="72">
        <v>1918</v>
      </c>
      <c r="AG2937" s="72">
        <v>1888</v>
      </c>
      <c r="AH2937" s="72">
        <v>1915</v>
      </c>
      <c r="AI2937" s="72">
        <v>51100</v>
      </c>
      <c r="AJ2937" s="72">
        <v>1911</v>
      </c>
      <c r="AK2937" s="72">
        <v>1913</v>
      </c>
      <c r="AL2937" s="72">
        <v>1892</v>
      </c>
      <c r="AM2937" s="72">
        <v>1896</v>
      </c>
      <c r="AN2937" s="72">
        <v>30700</v>
      </c>
      <c r="AO2937" s="72">
        <v>1895</v>
      </c>
      <c r="AP2937" s="72">
        <v>1895</v>
      </c>
      <c r="AQ2937" s="72">
        <v>1873</v>
      </c>
      <c r="AR2937" s="72">
        <v>1885</v>
      </c>
      <c r="AS2937" s="72">
        <v>28500</v>
      </c>
      <c r="AT2937" s="72">
        <v>1887</v>
      </c>
      <c r="AU2937" s="72">
        <v>1893</v>
      </c>
      <c r="AV2937" s="72">
        <v>1865</v>
      </c>
      <c r="AW2937" s="72">
        <v>1877</v>
      </c>
      <c r="AX2937" s="72">
        <v>47600</v>
      </c>
      <c r="AY2937" s="72">
        <v>1877</v>
      </c>
      <c r="AZ2937" s="72">
        <v>1887</v>
      </c>
      <c r="BA2937" s="72">
        <v>1876</v>
      </c>
      <c r="BB2937" s="72">
        <v>1884</v>
      </c>
      <c r="BC2937" s="72">
        <v>15300</v>
      </c>
    </row>
    <row r="2938" spans="1:55" s="72" customFormat="1" ht="27">
      <c r="A2938" s="15" t="s">
        <v>18</v>
      </c>
      <c r="B2938" s="30">
        <v>28</v>
      </c>
      <c r="C2938" s="30">
        <v>7832</v>
      </c>
      <c r="D2938" s="10" t="s">
        <v>151</v>
      </c>
      <c r="E2938" s="15" t="s">
        <v>20</v>
      </c>
      <c r="F2938" s="15" t="s">
        <v>1459</v>
      </c>
      <c r="G2938" s="50">
        <v>4235</v>
      </c>
      <c r="H2938" s="50">
        <v>350</v>
      </c>
      <c r="I2938" s="58">
        <v>9.01E-2</v>
      </c>
      <c r="J2938" s="50">
        <v>1938100</v>
      </c>
      <c r="K2938" s="50">
        <v>4295</v>
      </c>
      <c r="L2938" s="53">
        <v>3990</v>
      </c>
      <c r="M2938" s="63">
        <f t="shared" si="337"/>
        <v>0.19672131147540983</v>
      </c>
      <c r="N2938" s="42" t="str">
        <f>IFERROR(VLOOKUP(C2938, マスタ!$E$2:$G$33, 3, TRUE), "")</f>
        <v>その他製品</v>
      </c>
      <c r="O2938" s="15" t="str">
        <f>IF(F2938 = "", "", TEXT( WORKDAY(TEXT(LEFT(F2938, FIND("(", F2938) - 1), "yyyy/mm/dd"), 1, マスタ!$A$2:$A$106), "yyyymmdd"))</f>
        <v>20171109</v>
      </c>
      <c r="P2938" s="16">
        <v>43048</v>
      </c>
      <c r="Q2938" s="56">
        <v>4250</v>
      </c>
      <c r="R2938" s="56">
        <v>4250</v>
      </c>
      <c r="S2938" s="56">
        <v>3990</v>
      </c>
      <c r="T2938" s="15" t="str">
        <f t="shared" si="338"/>
        <v>無</v>
      </c>
      <c r="U2938" s="15" t="str">
        <f t="shared" si="339"/>
        <v>有</v>
      </c>
      <c r="V2938" s="67">
        <f t="shared" si="340"/>
        <v>3.5419126328217754E-3</v>
      </c>
      <c r="W2938" s="17" t="s">
        <v>966</v>
      </c>
      <c r="X2938" s="46">
        <v>-42</v>
      </c>
      <c r="Y2938" s="71">
        <f t="shared" si="341"/>
        <v>-9.9173553719008272</v>
      </c>
      <c r="Z2938" s="72">
        <v>4250</v>
      </c>
      <c r="AA2938" s="72">
        <v>4250</v>
      </c>
      <c r="AB2938" s="72">
        <v>4210</v>
      </c>
      <c r="AC2938" s="72">
        <v>4210</v>
      </c>
      <c r="AD2938" s="72">
        <v>98600</v>
      </c>
      <c r="AE2938" s="72">
        <v>4215</v>
      </c>
      <c r="AF2938" s="72">
        <v>4215</v>
      </c>
      <c r="AG2938" s="72">
        <v>4185</v>
      </c>
      <c r="AH2938" s="72">
        <v>4195</v>
      </c>
      <c r="AI2938" s="72">
        <v>42500</v>
      </c>
      <c r="AJ2938" s="72">
        <v>4195</v>
      </c>
      <c r="AK2938" s="72">
        <v>4215</v>
      </c>
      <c r="AL2938" s="72">
        <v>4195</v>
      </c>
      <c r="AM2938" s="72">
        <v>4210</v>
      </c>
      <c r="AN2938" s="72">
        <v>22700</v>
      </c>
      <c r="AO2938" s="72">
        <v>4205</v>
      </c>
      <c r="AP2938" s="72">
        <v>4215</v>
      </c>
      <c r="AQ2938" s="72">
        <v>4200</v>
      </c>
      <c r="AR2938" s="72">
        <v>4215</v>
      </c>
      <c r="AS2938" s="72">
        <v>14400</v>
      </c>
      <c r="AT2938" s="72">
        <v>4215</v>
      </c>
      <c r="AU2938" s="72">
        <v>4235</v>
      </c>
      <c r="AV2938" s="72">
        <v>4215</v>
      </c>
      <c r="AW2938" s="72">
        <v>4235</v>
      </c>
      <c r="AX2938" s="72">
        <v>15400</v>
      </c>
      <c r="AY2938" s="72">
        <v>4235</v>
      </c>
      <c r="AZ2938" s="72">
        <v>4240</v>
      </c>
      <c r="BA2938" s="72">
        <v>4235</v>
      </c>
      <c r="BB2938" s="72">
        <v>4240</v>
      </c>
      <c r="BC2938" s="72">
        <v>4700</v>
      </c>
    </row>
    <row r="2939" spans="1:55" s="72" customFormat="1" ht="15">
      <c r="A2939" s="15" t="s">
        <v>18</v>
      </c>
      <c r="B2939" s="30">
        <v>30</v>
      </c>
      <c r="C2939" s="30">
        <v>1811</v>
      </c>
      <c r="D2939" s="10" t="s">
        <v>1464</v>
      </c>
      <c r="E2939" s="15" t="s">
        <v>20</v>
      </c>
      <c r="F2939" s="15" t="s">
        <v>1459</v>
      </c>
      <c r="G2939" s="50">
        <v>6270</v>
      </c>
      <c r="H2939" s="50">
        <v>500</v>
      </c>
      <c r="I2939" s="58">
        <v>8.6699999999999999E-2</v>
      </c>
      <c r="J2939" s="50">
        <v>52200</v>
      </c>
      <c r="K2939" s="50">
        <v>6300</v>
      </c>
      <c r="L2939" s="53">
        <v>5980</v>
      </c>
      <c r="M2939" s="63">
        <f t="shared" si="337"/>
        <v>9.375E-2</v>
      </c>
      <c r="N2939" s="42" t="str">
        <f>IFERROR(VLOOKUP(C2939, マスタ!$E$2:$G$33, 3, TRUE), "")</f>
        <v>建設</v>
      </c>
      <c r="O2939" s="15" t="str">
        <f>IF(F2939 = "", "", TEXT( WORKDAY(TEXT(LEFT(F2939, FIND("(", F2939) - 1), "yyyy/mm/dd"), 1, マスタ!$A$2:$A$106), "yyyymmdd"))</f>
        <v>20171109</v>
      </c>
      <c r="P2939" s="16">
        <v>43048</v>
      </c>
      <c r="Q2939" s="56">
        <v>6220</v>
      </c>
      <c r="R2939" s="56">
        <v>6300</v>
      </c>
      <c r="S2939" s="56">
        <v>6130</v>
      </c>
      <c r="T2939" s="15" t="str">
        <f t="shared" si="338"/>
        <v>有</v>
      </c>
      <c r="U2939" s="15" t="str">
        <f t="shared" si="339"/>
        <v>有</v>
      </c>
      <c r="V2939" s="67">
        <f t="shared" si="340"/>
        <v>-7.9744816586921896E-3</v>
      </c>
      <c r="W2939" s="17" t="s">
        <v>967</v>
      </c>
      <c r="X2939" s="46">
        <v>0</v>
      </c>
      <c r="Y2939" s="71">
        <f t="shared" si="341"/>
        <v>0</v>
      </c>
      <c r="Z2939" s="72">
        <v>6220</v>
      </c>
      <c r="AA2939" s="72">
        <v>6270</v>
      </c>
      <c r="AB2939" s="72">
        <v>6220</v>
      </c>
      <c r="AC2939" s="72">
        <v>6220</v>
      </c>
      <c r="AD2939" s="72">
        <v>2700</v>
      </c>
      <c r="AE2939" s="72">
        <v>6230</v>
      </c>
      <c r="AF2939" s="72">
        <v>6230</v>
      </c>
      <c r="AG2939" s="72">
        <v>6220</v>
      </c>
      <c r="AH2939" s="72">
        <v>6230</v>
      </c>
      <c r="AI2939" s="72">
        <v>300</v>
      </c>
      <c r="AJ2939" s="72">
        <v>6240</v>
      </c>
      <c r="AK2939" s="72">
        <v>6250</v>
      </c>
      <c r="AL2939" s="72">
        <v>6240</v>
      </c>
      <c r="AM2939" s="72">
        <v>6250</v>
      </c>
      <c r="AN2939" s="72">
        <v>400</v>
      </c>
      <c r="AS2939" s="72">
        <v>0</v>
      </c>
      <c r="AT2939" s="72">
        <v>6220</v>
      </c>
      <c r="AU2939" s="72">
        <v>6220</v>
      </c>
      <c r="AV2939" s="72">
        <v>6220</v>
      </c>
      <c r="AW2939" s="72">
        <v>6220</v>
      </c>
      <c r="AX2939" s="72">
        <v>200</v>
      </c>
      <c r="AY2939" s="72">
        <v>6210</v>
      </c>
      <c r="AZ2939" s="72">
        <v>6210</v>
      </c>
      <c r="BA2939" s="72">
        <v>6200</v>
      </c>
      <c r="BB2939" s="72">
        <v>6200</v>
      </c>
      <c r="BC2939" s="72">
        <v>800</v>
      </c>
    </row>
    <row r="2940" spans="1:55" s="72" customFormat="1" ht="15">
      <c r="A2940" s="15" t="s">
        <v>18</v>
      </c>
      <c r="B2940" s="30">
        <v>31</v>
      </c>
      <c r="C2940" s="30">
        <v>1926</v>
      </c>
      <c r="D2940" s="10" t="s">
        <v>1465</v>
      </c>
      <c r="E2940" s="15" t="s">
        <v>20</v>
      </c>
      <c r="F2940" s="15" t="s">
        <v>1459</v>
      </c>
      <c r="G2940" s="50">
        <v>1270</v>
      </c>
      <c r="H2940" s="50">
        <v>98</v>
      </c>
      <c r="I2940" s="58">
        <v>8.3599999999999994E-2</v>
      </c>
      <c r="J2940" s="50">
        <v>1387500</v>
      </c>
      <c r="K2940" s="50">
        <v>1280</v>
      </c>
      <c r="L2940" s="53">
        <v>1201</v>
      </c>
      <c r="M2940" s="63">
        <f t="shared" si="337"/>
        <v>0.12658227848101267</v>
      </c>
      <c r="N2940" s="42" t="str">
        <f>IFERROR(VLOOKUP(C2940, マスタ!$E$2:$G$33, 3, TRUE), "")</f>
        <v>建設</v>
      </c>
      <c r="O2940" s="15" t="str">
        <f>IF(F2940 = "", "", TEXT( WORKDAY(TEXT(LEFT(F2940, FIND("(", F2940) - 1), "yyyy/mm/dd"), 1, マスタ!$A$2:$A$106), "yyyymmdd"))</f>
        <v>20171109</v>
      </c>
      <c r="P2940" s="16">
        <v>43048</v>
      </c>
      <c r="Q2940" s="56">
        <v>1274</v>
      </c>
      <c r="R2940" s="56">
        <v>1274</v>
      </c>
      <c r="S2940" s="56">
        <v>1230</v>
      </c>
      <c r="T2940" s="15" t="str">
        <f t="shared" si="338"/>
        <v>無</v>
      </c>
      <c r="U2940" s="15" t="str">
        <f t="shared" si="339"/>
        <v>有</v>
      </c>
      <c r="V2940" s="67">
        <f t="shared" si="340"/>
        <v>3.1496062992126816E-3</v>
      </c>
      <c r="W2940" s="17" t="s">
        <v>966</v>
      </c>
      <c r="X2940" s="46">
        <v>-12</v>
      </c>
      <c r="Y2940" s="71">
        <f t="shared" si="341"/>
        <v>-9.4488188976377945</v>
      </c>
      <c r="Z2940" s="72">
        <v>1274</v>
      </c>
      <c r="AA2940" s="72">
        <v>1274</v>
      </c>
      <c r="AB2940" s="72">
        <v>1239</v>
      </c>
      <c r="AC2940" s="72">
        <v>1242</v>
      </c>
      <c r="AD2940" s="72">
        <v>59100</v>
      </c>
      <c r="AE2940" s="72">
        <v>1241</v>
      </c>
      <c r="AF2940" s="72">
        <v>1248</v>
      </c>
      <c r="AG2940" s="72">
        <v>1230</v>
      </c>
      <c r="AH2940" s="72">
        <v>1242</v>
      </c>
      <c r="AI2940" s="72">
        <v>24700</v>
      </c>
      <c r="AJ2940" s="72">
        <v>1244</v>
      </c>
      <c r="AK2940" s="72">
        <v>1252</v>
      </c>
      <c r="AL2940" s="72">
        <v>1242</v>
      </c>
      <c r="AM2940" s="72">
        <v>1251</v>
      </c>
      <c r="AN2940" s="72">
        <v>9900</v>
      </c>
      <c r="AO2940" s="72">
        <v>1251</v>
      </c>
      <c r="AP2940" s="72">
        <v>1255</v>
      </c>
      <c r="AQ2940" s="72">
        <v>1246</v>
      </c>
      <c r="AR2940" s="72">
        <v>1252</v>
      </c>
      <c r="AS2940" s="72">
        <v>9800</v>
      </c>
      <c r="AT2940" s="72">
        <v>1251</v>
      </c>
      <c r="AU2940" s="72">
        <v>1254</v>
      </c>
      <c r="AV2940" s="72">
        <v>1241</v>
      </c>
      <c r="AW2940" s="72">
        <v>1249</v>
      </c>
      <c r="AX2940" s="72">
        <v>29000</v>
      </c>
      <c r="AY2940" s="72">
        <v>1248</v>
      </c>
      <c r="AZ2940" s="72">
        <v>1251</v>
      </c>
      <c r="BA2940" s="72">
        <v>1246</v>
      </c>
      <c r="BB2940" s="72">
        <v>1249</v>
      </c>
      <c r="BC2940" s="72">
        <v>5100</v>
      </c>
    </row>
    <row r="2941" spans="1:55" s="72" customFormat="1" ht="15">
      <c r="A2941" s="15" t="s">
        <v>18</v>
      </c>
      <c r="B2941" s="30">
        <v>32</v>
      </c>
      <c r="C2941" s="30">
        <v>7575</v>
      </c>
      <c r="D2941" s="10" t="s">
        <v>165</v>
      </c>
      <c r="E2941" s="15" t="s">
        <v>20</v>
      </c>
      <c r="F2941" s="15" t="s">
        <v>1459</v>
      </c>
      <c r="G2941" s="50">
        <v>4700</v>
      </c>
      <c r="H2941" s="50">
        <v>350</v>
      </c>
      <c r="I2941" s="58">
        <v>8.0500000000000002E-2</v>
      </c>
      <c r="J2941" s="50">
        <v>1466200</v>
      </c>
      <c r="K2941" s="50">
        <v>4715</v>
      </c>
      <c r="L2941" s="53">
        <v>4405</v>
      </c>
      <c r="M2941" s="63">
        <f t="shared" si="337"/>
        <v>4.8387096774193547E-2</v>
      </c>
      <c r="N2941" s="42" t="str">
        <f>IFERROR(VLOOKUP(C2941, マスタ!$E$2:$G$33, 3, TRUE), "")</f>
        <v>75</v>
      </c>
      <c r="O2941" s="15" t="str">
        <f>IF(F2941 = "", "", TEXT( WORKDAY(TEXT(LEFT(F2941, FIND("(", F2941) - 1), "yyyy/mm/dd"), 1, マスタ!$A$2:$A$106), "yyyymmdd"))</f>
        <v>20171109</v>
      </c>
      <c r="P2941" s="16">
        <v>43048</v>
      </c>
      <c r="Q2941" s="56">
        <v>4755</v>
      </c>
      <c r="R2941" s="56">
        <v>4940</v>
      </c>
      <c r="S2941" s="56">
        <v>4640</v>
      </c>
      <c r="T2941" s="15" t="str">
        <f t="shared" si="338"/>
        <v>有</v>
      </c>
      <c r="U2941" s="15" t="str">
        <f t="shared" si="339"/>
        <v>有</v>
      </c>
      <c r="V2941" s="67">
        <f t="shared" si="340"/>
        <v>1.1702127659574568E-2</v>
      </c>
      <c r="W2941" s="17" t="s">
        <v>968</v>
      </c>
      <c r="X2941" s="46">
        <v>94</v>
      </c>
      <c r="Y2941" s="71">
        <f t="shared" si="341"/>
        <v>20</v>
      </c>
      <c r="Z2941" s="72">
        <v>4755</v>
      </c>
      <c r="AA2941" s="72">
        <v>4835</v>
      </c>
      <c r="AB2941" s="72">
        <v>4755</v>
      </c>
      <c r="AC2941" s="72">
        <v>4820</v>
      </c>
      <c r="AD2941" s="72">
        <v>137700</v>
      </c>
      <c r="AE2941" s="72">
        <v>4820</v>
      </c>
      <c r="AF2941" s="72">
        <v>4825</v>
      </c>
      <c r="AG2941" s="72">
        <v>4785</v>
      </c>
      <c r="AH2941" s="72">
        <v>4805</v>
      </c>
      <c r="AI2941" s="72">
        <v>30300</v>
      </c>
      <c r="AJ2941" s="72">
        <v>4805</v>
      </c>
      <c r="AK2941" s="72">
        <v>4830</v>
      </c>
      <c r="AL2941" s="72">
        <v>4800</v>
      </c>
      <c r="AM2941" s="72">
        <v>4820</v>
      </c>
      <c r="AN2941" s="72">
        <v>35000</v>
      </c>
      <c r="AO2941" s="72">
        <v>4820</v>
      </c>
      <c r="AP2941" s="72">
        <v>4820</v>
      </c>
      <c r="AQ2941" s="72">
        <v>4800</v>
      </c>
      <c r="AR2941" s="72">
        <v>4815</v>
      </c>
      <c r="AS2941" s="72">
        <v>26600</v>
      </c>
      <c r="AT2941" s="72">
        <v>4815</v>
      </c>
      <c r="AU2941" s="72">
        <v>4850</v>
      </c>
      <c r="AV2941" s="72">
        <v>4810</v>
      </c>
      <c r="AW2941" s="72">
        <v>4850</v>
      </c>
      <c r="AX2941" s="72">
        <v>70500</v>
      </c>
      <c r="AY2941" s="72">
        <v>4850</v>
      </c>
      <c r="AZ2941" s="72">
        <v>4865</v>
      </c>
      <c r="BA2941" s="72">
        <v>4835</v>
      </c>
      <c r="BB2941" s="72">
        <v>4855</v>
      </c>
      <c r="BC2941" s="72">
        <v>51300</v>
      </c>
    </row>
    <row r="2942" spans="1:55" s="72" customFormat="1" ht="15">
      <c r="A2942" s="15" t="s">
        <v>18</v>
      </c>
      <c r="B2942" s="30">
        <v>33</v>
      </c>
      <c r="C2942" s="30">
        <v>7701</v>
      </c>
      <c r="D2942" s="10" t="s">
        <v>1466</v>
      </c>
      <c r="E2942" s="15" t="s">
        <v>20</v>
      </c>
      <c r="F2942" s="15" t="s">
        <v>1459</v>
      </c>
      <c r="G2942" s="50">
        <v>2623</v>
      </c>
      <c r="H2942" s="50">
        <v>184</v>
      </c>
      <c r="I2942" s="58">
        <v>7.5399999999999995E-2</v>
      </c>
      <c r="J2942" s="50">
        <v>2865600</v>
      </c>
      <c r="K2942" s="50">
        <v>2642</v>
      </c>
      <c r="L2942" s="53">
        <v>2405</v>
      </c>
      <c r="M2942" s="63">
        <f t="shared" si="337"/>
        <v>8.0168776371308023E-2</v>
      </c>
      <c r="N2942" s="42" t="str">
        <f>IFERROR(VLOOKUP(C2942, マスタ!$E$2:$G$33, 3, TRUE), "")</f>
        <v>精密機械</v>
      </c>
      <c r="O2942" s="15" t="str">
        <f>IF(F2942 = "", "", TEXT( WORKDAY(TEXT(LEFT(F2942, FIND("(", F2942) - 1), "yyyy/mm/dd"), 1, マスタ!$A$2:$A$106), "yyyymmdd"))</f>
        <v>20171109</v>
      </c>
      <c r="P2942" s="16">
        <v>43048</v>
      </c>
      <c r="Q2942" s="56">
        <v>2631</v>
      </c>
      <c r="R2942" s="56">
        <v>2680</v>
      </c>
      <c r="S2942" s="56">
        <v>2582</v>
      </c>
      <c r="T2942" s="15" t="str">
        <f t="shared" si="338"/>
        <v>有</v>
      </c>
      <c r="U2942" s="15" t="str">
        <f t="shared" si="339"/>
        <v>有</v>
      </c>
      <c r="V2942" s="67">
        <f t="shared" si="340"/>
        <v>3.0499428135721818E-3</v>
      </c>
      <c r="W2942" s="17" t="s">
        <v>966</v>
      </c>
      <c r="X2942" s="46">
        <v>-26</v>
      </c>
      <c r="Y2942" s="71">
        <f t="shared" si="341"/>
        <v>-9.9123141441097964</v>
      </c>
      <c r="Z2942" s="72">
        <v>2631</v>
      </c>
      <c r="AA2942" s="72">
        <v>2643</v>
      </c>
      <c r="AB2942" s="72">
        <v>2613</v>
      </c>
      <c r="AC2942" s="72">
        <v>2615</v>
      </c>
      <c r="AD2942" s="72">
        <v>143100</v>
      </c>
      <c r="AE2942" s="72">
        <v>2615</v>
      </c>
      <c r="AF2942" s="72">
        <v>2617</v>
      </c>
      <c r="AG2942" s="72">
        <v>2601</v>
      </c>
      <c r="AH2942" s="72">
        <v>2604</v>
      </c>
      <c r="AI2942" s="72">
        <v>43100</v>
      </c>
      <c r="AJ2942" s="72">
        <v>2603</v>
      </c>
      <c r="AK2942" s="72">
        <v>2629</v>
      </c>
      <c r="AL2942" s="72">
        <v>2601</v>
      </c>
      <c r="AM2942" s="72">
        <v>2629</v>
      </c>
      <c r="AN2942" s="72">
        <v>41800</v>
      </c>
      <c r="AO2942" s="72">
        <v>2629</v>
      </c>
      <c r="AP2942" s="72">
        <v>2633</v>
      </c>
      <c r="AQ2942" s="72">
        <v>2627</v>
      </c>
      <c r="AR2942" s="72">
        <v>2630</v>
      </c>
      <c r="AS2942" s="72">
        <v>26900</v>
      </c>
      <c r="AT2942" s="72">
        <v>2629</v>
      </c>
      <c r="AU2942" s="72">
        <v>2639</v>
      </c>
      <c r="AV2942" s="72">
        <v>2622</v>
      </c>
      <c r="AW2942" s="72">
        <v>2639</v>
      </c>
      <c r="AX2942" s="72">
        <v>37200</v>
      </c>
      <c r="AY2942" s="72">
        <v>2638</v>
      </c>
      <c r="AZ2942" s="72">
        <v>2651</v>
      </c>
      <c r="BA2942" s="72">
        <v>2638</v>
      </c>
      <c r="BB2942" s="72">
        <v>2651</v>
      </c>
      <c r="BC2942" s="72">
        <v>76300</v>
      </c>
    </row>
    <row r="2943" spans="1:55" s="72" customFormat="1" ht="15">
      <c r="A2943" s="15" t="s">
        <v>18</v>
      </c>
      <c r="B2943" s="30">
        <v>34</v>
      </c>
      <c r="C2943" s="30">
        <v>4728</v>
      </c>
      <c r="D2943" s="10" t="s">
        <v>19</v>
      </c>
      <c r="E2943" s="15" t="s">
        <v>20</v>
      </c>
      <c r="F2943" s="15" t="s">
        <v>1459</v>
      </c>
      <c r="G2943" s="50">
        <v>3170</v>
      </c>
      <c r="H2943" s="50">
        <v>220</v>
      </c>
      <c r="I2943" s="58">
        <v>7.46E-2</v>
      </c>
      <c r="J2943" s="50">
        <v>1690300</v>
      </c>
      <c r="K2943" s="50">
        <v>3245</v>
      </c>
      <c r="L2943" s="53">
        <v>2903</v>
      </c>
      <c r="M2943" s="63">
        <f t="shared" si="337"/>
        <v>0.21929824561403508</v>
      </c>
      <c r="N2943" s="42" t="str">
        <f>IFERROR(VLOOKUP(C2943, マスタ!$E$2:$G$33, 3, TRUE), "")</f>
        <v>化学・医薬品</v>
      </c>
      <c r="O2943" s="15" t="str">
        <f>IF(F2943 = "", "", TEXT( WORKDAY(TEXT(LEFT(F2943, FIND("(", F2943) - 1), "yyyy/mm/dd"), 1, マスタ!$A$2:$A$106), "yyyymmdd"))</f>
        <v>20171109</v>
      </c>
      <c r="P2943" s="16">
        <v>43048</v>
      </c>
      <c r="Q2943" s="56">
        <v>3240</v>
      </c>
      <c r="R2943" s="56">
        <v>3330</v>
      </c>
      <c r="S2943" s="56">
        <v>2854</v>
      </c>
      <c r="T2943" s="15" t="str">
        <f t="shared" si="338"/>
        <v>有</v>
      </c>
      <c r="U2943" s="15" t="str">
        <f t="shared" si="339"/>
        <v>有</v>
      </c>
      <c r="V2943" s="67">
        <f t="shared" si="340"/>
        <v>2.208201892744488E-2</v>
      </c>
      <c r="W2943" s="17" t="s">
        <v>968</v>
      </c>
      <c r="X2943" s="46">
        <v>63</v>
      </c>
      <c r="Y2943" s="71">
        <f t="shared" si="341"/>
        <v>19.873817034700313</v>
      </c>
      <c r="Z2943" s="72">
        <v>3240</v>
      </c>
      <c r="AA2943" s="72">
        <v>3330</v>
      </c>
      <c r="AB2943" s="72">
        <v>3215</v>
      </c>
      <c r="AC2943" s="72">
        <v>3260</v>
      </c>
      <c r="AD2943" s="72">
        <v>122400</v>
      </c>
      <c r="AE2943" s="72">
        <v>3255</v>
      </c>
      <c r="AF2943" s="72">
        <v>3270</v>
      </c>
      <c r="AG2943" s="72">
        <v>3220</v>
      </c>
      <c r="AH2943" s="72">
        <v>3235</v>
      </c>
      <c r="AI2943" s="72">
        <v>34800</v>
      </c>
      <c r="AJ2943" s="72">
        <v>3240</v>
      </c>
      <c r="AK2943" s="72">
        <v>3250</v>
      </c>
      <c r="AL2943" s="72">
        <v>3195</v>
      </c>
      <c r="AM2943" s="72">
        <v>3245</v>
      </c>
      <c r="AN2943" s="72">
        <v>32100</v>
      </c>
      <c r="AO2943" s="72">
        <v>3245</v>
      </c>
      <c r="AP2943" s="72">
        <v>3245</v>
      </c>
      <c r="AQ2943" s="72">
        <v>3195</v>
      </c>
      <c r="AR2943" s="72">
        <v>3215</v>
      </c>
      <c r="AS2943" s="72">
        <v>16000</v>
      </c>
      <c r="AT2943" s="72">
        <v>3215</v>
      </c>
      <c r="AU2943" s="72">
        <v>3230</v>
      </c>
      <c r="AV2943" s="72">
        <v>3190</v>
      </c>
      <c r="AW2943" s="72">
        <v>3220</v>
      </c>
      <c r="AX2943" s="72">
        <v>23700</v>
      </c>
      <c r="AY2943" s="72">
        <v>3230</v>
      </c>
      <c r="AZ2943" s="72">
        <v>3230</v>
      </c>
      <c r="BA2943" s="72">
        <v>3150</v>
      </c>
      <c r="BB2943" s="72">
        <v>3180</v>
      </c>
      <c r="BC2943" s="72">
        <v>40700</v>
      </c>
    </row>
    <row r="2944" spans="1:55" s="72" customFormat="1" ht="15">
      <c r="A2944" s="15" t="s">
        <v>18</v>
      </c>
      <c r="B2944" s="30">
        <v>35</v>
      </c>
      <c r="C2944" s="30">
        <v>3407</v>
      </c>
      <c r="D2944" s="10" t="s">
        <v>959</v>
      </c>
      <c r="E2944" s="15" t="s">
        <v>20</v>
      </c>
      <c r="F2944" s="15" t="s">
        <v>1459</v>
      </c>
      <c r="G2944" s="50">
        <v>1507.5</v>
      </c>
      <c r="H2944" s="50">
        <v>100</v>
      </c>
      <c r="I2944" s="58">
        <v>7.0999999999999994E-2</v>
      </c>
      <c r="J2944" s="50">
        <v>13574100</v>
      </c>
      <c r="K2944" s="50">
        <v>1515</v>
      </c>
      <c r="L2944" s="53">
        <v>1430</v>
      </c>
      <c r="M2944" s="63">
        <f t="shared" ref="M2944:M2956" si="342">IFERROR((K2944-G2944) / (K2944-L2944), "")</f>
        <v>8.8235294117647065E-2</v>
      </c>
      <c r="N2944" s="42" t="str">
        <f>IFERROR(VLOOKUP(C2944, マスタ!$E$2:$G$33, 3, TRUE), "")</f>
        <v>繊維製品</v>
      </c>
      <c r="O2944" s="15" t="str">
        <f>IF(F2944 = "", "", TEXT( WORKDAY(TEXT(LEFT(F2944, FIND("(", F2944) - 1), "yyyy/mm/dd"), 1, マスタ!$A$2:$A$106), "yyyymmdd"))</f>
        <v>20171109</v>
      </c>
      <c r="P2944" s="16">
        <v>43048</v>
      </c>
      <c r="Q2944" s="56">
        <v>1498.5</v>
      </c>
      <c r="R2944" s="56">
        <v>1533</v>
      </c>
      <c r="S2944" s="56">
        <v>1472.5</v>
      </c>
      <c r="T2944" s="15" t="str">
        <f t="shared" ref="T2944:T2956" si="343">IF(Q2944="", "", IF(R2944-Q2944&gt;=ROUNDDOWN(G2944/100, 0), "有", "無"))</f>
        <v>有</v>
      </c>
      <c r="U2944" s="15" t="str">
        <f t="shared" ref="U2944:U2956" si="344">IF(Q2944="", "", IF(Q2944-S2944&gt;=ROUNDDOWN(G2944/100, 0), "有", "無"))</f>
        <v>有</v>
      </c>
      <c r="V2944" s="67">
        <f t="shared" ref="V2944:V2956" si="345">IF(Q2944="", "", Q2944/G2944-1)</f>
        <v>-5.9701492537312939E-3</v>
      </c>
      <c r="W2944" s="17" t="s">
        <v>967</v>
      </c>
      <c r="X2944" s="46">
        <v>9.5</v>
      </c>
      <c r="Y2944" s="71">
        <f t="shared" ref="Y2944:Y2956" si="346">IFERROR(X2944/G2944*1000,"")</f>
        <v>6.3018242122719732</v>
      </c>
      <c r="Z2944" s="72">
        <v>1498.5</v>
      </c>
      <c r="AA2944" s="72">
        <v>1503</v>
      </c>
      <c r="AB2944" s="72">
        <v>1493.5</v>
      </c>
      <c r="AC2944" s="72">
        <v>1498</v>
      </c>
      <c r="AD2944" s="72">
        <v>588600</v>
      </c>
      <c r="AE2944" s="72">
        <v>1498</v>
      </c>
      <c r="AF2944" s="72">
        <v>1499</v>
      </c>
      <c r="AG2944" s="72">
        <v>1486.5</v>
      </c>
      <c r="AH2944" s="72">
        <v>1491.5</v>
      </c>
      <c r="AI2944" s="72">
        <v>241700</v>
      </c>
      <c r="AJ2944" s="72">
        <v>1492.5</v>
      </c>
      <c r="AK2944" s="72">
        <v>1502</v>
      </c>
      <c r="AL2944" s="72">
        <v>1492.5</v>
      </c>
      <c r="AM2944" s="72">
        <v>1502</v>
      </c>
      <c r="AN2944" s="72">
        <v>229000</v>
      </c>
      <c r="AO2944" s="72">
        <v>1502.5</v>
      </c>
      <c r="AP2944" s="72">
        <v>1513.5</v>
      </c>
      <c r="AQ2944" s="72">
        <v>1502</v>
      </c>
      <c r="AR2944" s="72">
        <v>1513.5</v>
      </c>
      <c r="AS2944" s="72">
        <v>221100</v>
      </c>
      <c r="AT2944" s="72">
        <v>1513.5</v>
      </c>
      <c r="AU2944" s="72">
        <v>1515.5</v>
      </c>
      <c r="AV2944" s="72">
        <v>1505</v>
      </c>
      <c r="AW2944" s="72">
        <v>1508</v>
      </c>
      <c r="AX2944" s="72">
        <v>241500</v>
      </c>
      <c r="AY2944" s="72">
        <v>1507</v>
      </c>
      <c r="AZ2944" s="72">
        <v>1512</v>
      </c>
      <c r="BA2944" s="72">
        <v>1507</v>
      </c>
      <c r="BB2944" s="72">
        <v>1511.5</v>
      </c>
      <c r="BC2944" s="72">
        <v>68600</v>
      </c>
    </row>
    <row r="2945" spans="1:55" s="72" customFormat="1" ht="15">
      <c r="A2945" s="15" t="s">
        <v>18</v>
      </c>
      <c r="B2945" s="30">
        <v>36</v>
      </c>
      <c r="C2945" s="30">
        <v>8022</v>
      </c>
      <c r="D2945" s="10" t="s">
        <v>1467</v>
      </c>
      <c r="E2945" s="15" t="s">
        <v>20</v>
      </c>
      <c r="F2945" s="15" t="s">
        <v>1459</v>
      </c>
      <c r="G2945" s="50">
        <v>3460</v>
      </c>
      <c r="H2945" s="50">
        <v>225</v>
      </c>
      <c r="I2945" s="58">
        <v>6.9599999999999995E-2</v>
      </c>
      <c r="J2945" s="50">
        <v>325500</v>
      </c>
      <c r="K2945" s="50">
        <v>3580</v>
      </c>
      <c r="L2945" s="53">
        <v>3340</v>
      </c>
      <c r="M2945" s="63">
        <f t="shared" si="342"/>
        <v>0.5</v>
      </c>
      <c r="N2945" s="42" t="str">
        <f>IFERROR(VLOOKUP(C2945, マスタ!$E$2:$G$33, 3, TRUE), "")</f>
        <v>商業</v>
      </c>
      <c r="O2945" s="15" t="str">
        <f>IF(F2945 = "", "", TEXT( WORKDAY(TEXT(LEFT(F2945, FIND("(", F2945) - 1), "yyyy/mm/dd"), 1, マスタ!$A$2:$A$106), "yyyymmdd"))</f>
        <v>20171109</v>
      </c>
      <c r="P2945" s="16">
        <v>43048</v>
      </c>
      <c r="Q2945" s="56">
        <v>3405</v>
      </c>
      <c r="R2945" s="56">
        <v>3430</v>
      </c>
      <c r="S2945" s="56">
        <v>3310</v>
      </c>
      <c r="T2945" s="15" t="str">
        <f t="shared" si="343"/>
        <v>無</v>
      </c>
      <c r="U2945" s="15" t="str">
        <f t="shared" si="344"/>
        <v>有</v>
      </c>
      <c r="V2945" s="67">
        <f t="shared" si="345"/>
        <v>-1.5895953757225412E-2</v>
      </c>
      <c r="W2945" s="17" t="s">
        <v>966</v>
      </c>
      <c r="X2945" s="46">
        <v>-34</v>
      </c>
      <c r="Y2945" s="71">
        <f t="shared" si="346"/>
        <v>-9.8265895953757223</v>
      </c>
      <c r="Z2945" s="72">
        <v>3405</v>
      </c>
      <c r="AA2945" s="72">
        <v>3430</v>
      </c>
      <c r="AB2945" s="72">
        <v>3340</v>
      </c>
      <c r="AC2945" s="72">
        <v>3360</v>
      </c>
      <c r="AD2945" s="72">
        <v>15900</v>
      </c>
      <c r="AE2945" s="72">
        <v>3355</v>
      </c>
      <c r="AF2945" s="72">
        <v>3360</v>
      </c>
      <c r="AG2945" s="72">
        <v>3340</v>
      </c>
      <c r="AH2945" s="72">
        <v>3360</v>
      </c>
      <c r="AI2945" s="72">
        <v>2400</v>
      </c>
      <c r="AJ2945" s="72">
        <v>3365</v>
      </c>
      <c r="AK2945" s="72">
        <v>3375</v>
      </c>
      <c r="AL2945" s="72">
        <v>3365</v>
      </c>
      <c r="AM2945" s="72">
        <v>3365</v>
      </c>
      <c r="AN2945" s="72">
        <v>3100</v>
      </c>
      <c r="AO2945" s="72">
        <v>3375</v>
      </c>
      <c r="AP2945" s="72">
        <v>3380</v>
      </c>
      <c r="AQ2945" s="72">
        <v>3365</v>
      </c>
      <c r="AR2945" s="72">
        <v>3380</v>
      </c>
      <c r="AS2945" s="72">
        <v>2800</v>
      </c>
      <c r="AT2945" s="72">
        <v>3370</v>
      </c>
      <c r="AU2945" s="72">
        <v>3375</v>
      </c>
      <c r="AV2945" s="72">
        <v>3360</v>
      </c>
      <c r="AW2945" s="72">
        <v>3360</v>
      </c>
      <c r="AX2945" s="72">
        <v>2900</v>
      </c>
      <c r="AY2945" s="72">
        <v>3365</v>
      </c>
      <c r="AZ2945" s="72">
        <v>3370</v>
      </c>
      <c r="BA2945" s="72">
        <v>3350</v>
      </c>
      <c r="BB2945" s="72">
        <v>3355</v>
      </c>
      <c r="BC2945" s="72">
        <v>3900</v>
      </c>
    </row>
    <row r="2946" spans="1:55" s="72" customFormat="1" ht="15">
      <c r="A2946" s="15" t="s">
        <v>18</v>
      </c>
      <c r="B2946" s="30">
        <v>37</v>
      </c>
      <c r="C2946" s="30">
        <v>7212</v>
      </c>
      <c r="D2946" s="10" t="s">
        <v>279</v>
      </c>
      <c r="E2946" s="15" t="s">
        <v>20</v>
      </c>
      <c r="F2946" s="15" t="s">
        <v>1459</v>
      </c>
      <c r="G2946" s="50">
        <v>1910</v>
      </c>
      <c r="H2946" s="50">
        <v>122</v>
      </c>
      <c r="I2946" s="58">
        <v>6.8199999999999997E-2</v>
      </c>
      <c r="J2946" s="50">
        <v>533700</v>
      </c>
      <c r="K2946" s="50">
        <v>1944</v>
      </c>
      <c r="L2946" s="53">
        <v>1811</v>
      </c>
      <c r="M2946" s="63">
        <f t="shared" si="342"/>
        <v>0.25563909774436089</v>
      </c>
      <c r="N2946" s="42" t="str">
        <f>IFERROR(VLOOKUP(C2946, マスタ!$E$2:$G$33, 3, TRUE), "")</f>
        <v>輸送用機械</v>
      </c>
      <c r="O2946" s="15" t="str">
        <f>IF(F2946 = "", "", TEXT( WORKDAY(TEXT(LEFT(F2946, FIND("(", F2946) - 1), "yyyy/mm/dd"), 1, マスタ!$A$2:$A$106), "yyyymmdd"))</f>
        <v>20171109</v>
      </c>
      <c r="P2946" s="16">
        <v>43048</v>
      </c>
      <c r="Q2946" s="56">
        <v>1919</v>
      </c>
      <c r="R2946" s="56">
        <v>1923</v>
      </c>
      <c r="S2946" s="56">
        <v>1850</v>
      </c>
      <c r="T2946" s="15" t="str">
        <f t="shared" si="343"/>
        <v>無</v>
      </c>
      <c r="U2946" s="15" t="str">
        <f t="shared" si="344"/>
        <v>有</v>
      </c>
      <c r="V2946" s="67">
        <f t="shared" si="345"/>
        <v>4.7120418848167755E-3</v>
      </c>
      <c r="W2946" s="17" t="s">
        <v>966</v>
      </c>
      <c r="X2946" s="46">
        <v>-19</v>
      </c>
      <c r="Y2946" s="71">
        <f t="shared" si="346"/>
        <v>-9.9476439790575917</v>
      </c>
      <c r="Z2946" s="72">
        <v>1919</v>
      </c>
      <c r="AA2946" s="72">
        <v>1919</v>
      </c>
      <c r="AB2946" s="72">
        <v>1896</v>
      </c>
      <c r="AC2946" s="72">
        <v>1905</v>
      </c>
      <c r="AD2946" s="72">
        <v>15600</v>
      </c>
      <c r="AE2946" s="72">
        <v>1905</v>
      </c>
      <c r="AF2946" s="72">
        <v>1908</v>
      </c>
      <c r="AG2946" s="72">
        <v>1896</v>
      </c>
      <c r="AH2946" s="72">
        <v>1908</v>
      </c>
      <c r="AI2946" s="72">
        <v>2400</v>
      </c>
      <c r="AJ2946" s="72">
        <v>1911</v>
      </c>
      <c r="AK2946" s="72">
        <v>1913</v>
      </c>
      <c r="AL2946" s="72">
        <v>1908</v>
      </c>
      <c r="AM2946" s="72">
        <v>1908</v>
      </c>
      <c r="AN2946" s="72">
        <v>1000</v>
      </c>
      <c r="AO2946" s="72">
        <v>1909</v>
      </c>
      <c r="AP2946" s="72">
        <v>1912</v>
      </c>
      <c r="AQ2946" s="72">
        <v>1905</v>
      </c>
      <c r="AR2946" s="72">
        <v>1905</v>
      </c>
      <c r="AS2946" s="72">
        <v>1400</v>
      </c>
      <c r="AT2946" s="72">
        <v>1909</v>
      </c>
      <c r="AU2946" s="72">
        <v>1913</v>
      </c>
      <c r="AV2946" s="72">
        <v>1909</v>
      </c>
      <c r="AW2946" s="72">
        <v>1913</v>
      </c>
      <c r="AX2946" s="72">
        <v>2100</v>
      </c>
      <c r="AY2946" s="72">
        <v>1913</v>
      </c>
      <c r="AZ2946" s="72">
        <v>1913</v>
      </c>
      <c r="BA2946" s="72">
        <v>1910</v>
      </c>
      <c r="BB2946" s="72">
        <v>1910</v>
      </c>
      <c r="BC2946" s="72">
        <v>200</v>
      </c>
    </row>
    <row r="2947" spans="1:55" s="72" customFormat="1" ht="15">
      <c r="A2947" s="15" t="s">
        <v>18</v>
      </c>
      <c r="B2947" s="30">
        <v>38</v>
      </c>
      <c r="C2947" s="30">
        <v>2317</v>
      </c>
      <c r="D2947" s="10" t="s">
        <v>369</v>
      </c>
      <c r="E2947" s="15" t="s">
        <v>20</v>
      </c>
      <c r="F2947" s="15" t="s">
        <v>1459</v>
      </c>
      <c r="G2947" s="50">
        <v>3730</v>
      </c>
      <c r="H2947" s="50">
        <v>230</v>
      </c>
      <c r="I2947" s="58">
        <v>6.5699999999999995E-2</v>
      </c>
      <c r="J2947" s="50">
        <v>292500</v>
      </c>
      <c r="K2947" s="50">
        <v>3755</v>
      </c>
      <c r="L2947" s="53">
        <v>3515</v>
      </c>
      <c r="M2947" s="63">
        <f t="shared" si="342"/>
        <v>0.10416666666666667</v>
      </c>
      <c r="N2947" s="42" t="str">
        <f>IFERROR(VLOOKUP(C2947, マスタ!$E$2:$G$33, 3, TRUE), "")</f>
        <v>食品</v>
      </c>
      <c r="O2947" s="15" t="str">
        <f>IF(F2947 = "", "", TEXT( WORKDAY(TEXT(LEFT(F2947, FIND("(", F2947) - 1), "yyyy/mm/dd"), 1, マスタ!$A$2:$A$106), "yyyymmdd"))</f>
        <v>20171109</v>
      </c>
      <c r="P2947" s="16">
        <v>43048</v>
      </c>
      <c r="Q2947" s="56">
        <v>3820</v>
      </c>
      <c r="R2947" s="56">
        <v>3945</v>
      </c>
      <c r="S2947" s="56">
        <v>3675</v>
      </c>
      <c r="T2947" s="15" t="str">
        <f t="shared" si="343"/>
        <v>有</v>
      </c>
      <c r="U2947" s="15" t="str">
        <f t="shared" si="344"/>
        <v>有</v>
      </c>
      <c r="V2947" s="67">
        <f t="shared" si="345"/>
        <v>2.4128686327077764E-2</v>
      </c>
      <c r="W2947" s="17" t="s">
        <v>968</v>
      </c>
      <c r="X2947" s="46">
        <v>74</v>
      </c>
      <c r="Y2947" s="71">
        <f t="shared" si="346"/>
        <v>19.839142091152816</v>
      </c>
      <c r="Z2947" s="72">
        <v>3820</v>
      </c>
      <c r="AA2947" s="72">
        <v>3945</v>
      </c>
      <c r="AB2947" s="72">
        <v>3815</v>
      </c>
      <c r="AC2947" s="72">
        <v>3845</v>
      </c>
      <c r="AD2947" s="72">
        <v>40300</v>
      </c>
      <c r="AE2947" s="72">
        <v>3845</v>
      </c>
      <c r="AF2947" s="72">
        <v>3850</v>
      </c>
      <c r="AG2947" s="72">
        <v>3790</v>
      </c>
      <c r="AH2947" s="72">
        <v>3835</v>
      </c>
      <c r="AI2947" s="72">
        <v>13200</v>
      </c>
      <c r="AJ2947" s="72">
        <v>3835</v>
      </c>
      <c r="AK2947" s="72">
        <v>3835</v>
      </c>
      <c r="AL2947" s="72">
        <v>3770</v>
      </c>
      <c r="AM2947" s="72">
        <v>3795</v>
      </c>
      <c r="AN2947" s="72">
        <v>12900</v>
      </c>
      <c r="AO2947" s="72">
        <v>3805</v>
      </c>
      <c r="AP2947" s="72">
        <v>3835</v>
      </c>
      <c r="AQ2947" s="72">
        <v>3795</v>
      </c>
      <c r="AR2947" s="72">
        <v>3800</v>
      </c>
      <c r="AS2947" s="72">
        <v>7200</v>
      </c>
      <c r="AT2947" s="72">
        <v>3790</v>
      </c>
      <c r="AU2947" s="72">
        <v>3805</v>
      </c>
      <c r="AV2947" s="72">
        <v>3790</v>
      </c>
      <c r="AW2947" s="72">
        <v>3805</v>
      </c>
      <c r="AX2947" s="72">
        <v>3700</v>
      </c>
      <c r="AY2947" s="72">
        <v>3800</v>
      </c>
      <c r="AZ2947" s="72">
        <v>3840</v>
      </c>
      <c r="BA2947" s="72">
        <v>3800</v>
      </c>
      <c r="BB2947" s="72">
        <v>3815</v>
      </c>
      <c r="BC2947" s="72">
        <v>4600</v>
      </c>
    </row>
    <row r="2948" spans="1:55" s="72" customFormat="1" ht="15">
      <c r="A2948" s="15" t="s">
        <v>18</v>
      </c>
      <c r="B2948" s="30">
        <v>39</v>
      </c>
      <c r="C2948" s="30">
        <v>6440</v>
      </c>
      <c r="D2948" s="10" t="s">
        <v>589</v>
      </c>
      <c r="E2948" s="15" t="s">
        <v>20</v>
      </c>
      <c r="F2948" s="15" t="s">
        <v>1459</v>
      </c>
      <c r="G2948" s="50">
        <v>2050</v>
      </c>
      <c r="H2948" s="50">
        <v>120</v>
      </c>
      <c r="I2948" s="58">
        <v>6.2199999999999998E-2</v>
      </c>
      <c r="J2948" s="50">
        <v>1370500</v>
      </c>
      <c r="K2948" s="50">
        <v>2057</v>
      </c>
      <c r="L2948" s="53">
        <v>1951</v>
      </c>
      <c r="M2948" s="63">
        <f t="shared" si="342"/>
        <v>6.6037735849056603E-2</v>
      </c>
      <c r="N2948" s="42" t="str">
        <f>IFERROR(VLOOKUP(C2948, マスタ!$E$2:$G$33, 3, TRUE), "")</f>
        <v>機械</v>
      </c>
      <c r="O2948" s="15" t="str">
        <f>IF(F2948 = "", "", TEXT( WORKDAY(TEXT(LEFT(F2948, FIND("(", F2948) - 1), "yyyy/mm/dd"), 1, マスタ!$A$2:$A$106), "yyyymmdd"))</f>
        <v>20171109</v>
      </c>
      <c r="P2948" s="16">
        <v>43048</v>
      </c>
      <c r="Q2948" s="56">
        <v>2050</v>
      </c>
      <c r="R2948" s="56">
        <v>2137</v>
      </c>
      <c r="S2948" s="56">
        <v>2050</v>
      </c>
      <c r="T2948" s="15" t="str">
        <f t="shared" si="343"/>
        <v>有</v>
      </c>
      <c r="U2948" s="15" t="str">
        <f t="shared" si="344"/>
        <v>無</v>
      </c>
      <c r="V2948" s="67">
        <f t="shared" si="345"/>
        <v>0</v>
      </c>
      <c r="W2948" s="17" t="s">
        <v>968</v>
      </c>
      <c r="X2948" s="46">
        <v>41</v>
      </c>
      <c r="Y2948" s="71">
        <f t="shared" si="346"/>
        <v>20</v>
      </c>
      <c r="Z2948" s="72">
        <v>2050</v>
      </c>
      <c r="AA2948" s="72">
        <v>2080</v>
      </c>
      <c r="AB2948" s="72">
        <v>2050</v>
      </c>
      <c r="AC2948" s="72">
        <v>2079</v>
      </c>
      <c r="AD2948" s="72">
        <v>87100</v>
      </c>
      <c r="AE2948" s="72">
        <v>2080</v>
      </c>
      <c r="AF2948" s="72">
        <v>2091</v>
      </c>
      <c r="AG2948" s="72">
        <v>2072</v>
      </c>
      <c r="AH2948" s="72">
        <v>2086</v>
      </c>
      <c r="AI2948" s="72">
        <v>49600</v>
      </c>
      <c r="AJ2948" s="72">
        <v>2087</v>
      </c>
      <c r="AK2948" s="72">
        <v>2098</v>
      </c>
      <c r="AL2948" s="72">
        <v>2083</v>
      </c>
      <c r="AM2948" s="72">
        <v>2094</v>
      </c>
      <c r="AN2948" s="72">
        <v>35500</v>
      </c>
      <c r="AO2948" s="72">
        <v>2094</v>
      </c>
      <c r="AP2948" s="72">
        <v>2097</v>
      </c>
      <c r="AQ2948" s="72">
        <v>2090</v>
      </c>
      <c r="AR2948" s="72">
        <v>2094</v>
      </c>
      <c r="AS2948" s="72">
        <v>22000</v>
      </c>
      <c r="AT2948" s="72">
        <v>2096</v>
      </c>
      <c r="AU2948" s="72">
        <v>2102</v>
      </c>
      <c r="AV2948" s="72">
        <v>2094</v>
      </c>
      <c r="AW2948" s="72">
        <v>2096</v>
      </c>
      <c r="AX2948" s="72">
        <v>24600</v>
      </c>
      <c r="AY2948" s="72">
        <v>2097</v>
      </c>
      <c r="AZ2948" s="72">
        <v>2102</v>
      </c>
      <c r="BA2948" s="72">
        <v>2096</v>
      </c>
      <c r="BB2948" s="72">
        <v>2100</v>
      </c>
      <c r="BC2948" s="72">
        <v>21800</v>
      </c>
    </row>
    <row r="2949" spans="1:55" s="72" customFormat="1" ht="15">
      <c r="A2949" s="15" t="s">
        <v>18</v>
      </c>
      <c r="B2949" s="30">
        <v>40</v>
      </c>
      <c r="C2949" s="30">
        <v>9010</v>
      </c>
      <c r="D2949" s="10" t="s">
        <v>1157</v>
      </c>
      <c r="E2949" s="15" t="s">
        <v>20</v>
      </c>
      <c r="F2949" s="15" t="s">
        <v>1459</v>
      </c>
      <c r="G2949" s="50">
        <v>3110</v>
      </c>
      <c r="H2949" s="50">
        <v>179</v>
      </c>
      <c r="I2949" s="58">
        <v>6.1100000000000002E-2</v>
      </c>
      <c r="J2949" s="50">
        <v>321000</v>
      </c>
      <c r="K2949" s="50">
        <v>3140</v>
      </c>
      <c r="L2949" s="53">
        <v>2972</v>
      </c>
      <c r="M2949" s="63">
        <f t="shared" si="342"/>
        <v>0.17857142857142858</v>
      </c>
      <c r="N2949" s="42" t="str">
        <f>IFERROR(VLOOKUP(C2949, マスタ!$E$2:$G$33, 3, TRUE), "")</f>
        <v>陸運</v>
      </c>
      <c r="O2949" s="15" t="str">
        <f>IF(F2949 = "", "", TEXT( WORKDAY(TEXT(LEFT(F2949, FIND("(", F2949) - 1), "yyyy/mm/dd"), 1, マスタ!$A$2:$A$106), "yyyymmdd"))</f>
        <v>20171109</v>
      </c>
      <c r="P2949" s="16">
        <v>43048</v>
      </c>
      <c r="Q2949" s="56">
        <v>3115</v>
      </c>
      <c r="R2949" s="56">
        <v>3185</v>
      </c>
      <c r="S2949" s="56">
        <v>3005</v>
      </c>
      <c r="T2949" s="15" t="str">
        <f t="shared" si="343"/>
        <v>有</v>
      </c>
      <c r="U2949" s="15" t="str">
        <f t="shared" si="344"/>
        <v>有</v>
      </c>
      <c r="V2949" s="67">
        <f t="shared" si="345"/>
        <v>1.607717041800738E-3</v>
      </c>
      <c r="W2949" s="17" t="s">
        <v>968</v>
      </c>
      <c r="X2949" s="46">
        <v>62</v>
      </c>
      <c r="Y2949" s="71">
        <f t="shared" si="346"/>
        <v>19.935691318327972</v>
      </c>
      <c r="Z2949" s="72">
        <v>3115</v>
      </c>
      <c r="AA2949" s="72">
        <v>3140</v>
      </c>
      <c r="AB2949" s="72">
        <v>3115</v>
      </c>
      <c r="AC2949" s="72">
        <v>3135</v>
      </c>
      <c r="AD2949" s="72">
        <v>7500</v>
      </c>
      <c r="AE2949" s="72">
        <v>3135</v>
      </c>
      <c r="AF2949" s="72">
        <v>3150</v>
      </c>
      <c r="AG2949" s="72">
        <v>3135</v>
      </c>
      <c r="AH2949" s="72">
        <v>3140</v>
      </c>
      <c r="AI2949" s="72">
        <v>2800</v>
      </c>
      <c r="AJ2949" s="72">
        <v>3140</v>
      </c>
      <c r="AK2949" s="72">
        <v>3180</v>
      </c>
      <c r="AL2949" s="72">
        <v>3140</v>
      </c>
      <c r="AM2949" s="72">
        <v>3175</v>
      </c>
      <c r="AN2949" s="72">
        <v>18700</v>
      </c>
      <c r="AO2949" s="72">
        <v>3180</v>
      </c>
      <c r="AP2949" s="72">
        <v>3185</v>
      </c>
      <c r="AQ2949" s="72">
        <v>3145</v>
      </c>
      <c r="AR2949" s="72">
        <v>3145</v>
      </c>
      <c r="AS2949" s="72">
        <v>5500</v>
      </c>
      <c r="AT2949" s="72">
        <v>3145</v>
      </c>
      <c r="AU2949" s="72">
        <v>3160</v>
      </c>
      <c r="AV2949" s="72">
        <v>3135</v>
      </c>
      <c r="AW2949" s="72">
        <v>3160</v>
      </c>
      <c r="AX2949" s="72">
        <v>6200</v>
      </c>
      <c r="AY2949" s="72">
        <v>3165</v>
      </c>
      <c r="AZ2949" s="72">
        <v>3180</v>
      </c>
      <c r="BA2949" s="72">
        <v>3165</v>
      </c>
      <c r="BB2949" s="72">
        <v>3180</v>
      </c>
      <c r="BC2949" s="72">
        <v>1100</v>
      </c>
    </row>
    <row r="2950" spans="1:55" s="72" customFormat="1" ht="15">
      <c r="A2950" s="15" t="s">
        <v>18</v>
      </c>
      <c r="B2950" s="30">
        <v>41</v>
      </c>
      <c r="C2950" s="30">
        <v>6240</v>
      </c>
      <c r="D2950" s="10" t="s">
        <v>194</v>
      </c>
      <c r="E2950" s="15" t="s">
        <v>20</v>
      </c>
      <c r="F2950" s="15" t="s">
        <v>1459</v>
      </c>
      <c r="G2950" s="50">
        <v>5040</v>
      </c>
      <c r="H2950" s="50">
        <v>285</v>
      </c>
      <c r="I2950" s="58">
        <v>5.9900000000000002E-2</v>
      </c>
      <c r="J2950" s="50">
        <v>2737800</v>
      </c>
      <c r="K2950" s="50">
        <v>5100</v>
      </c>
      <c r="L2950" s="53">
        <v>4480</v>
      </c>
      <c r="M2950" s="63">
        <f t="shared" si="342"/>
        <v>9.6774193548387094E-2</v>
      </c>
      <c r="N2950" s="42" t="str">
        <f>IFERROR(VLOOKUP(C2950, マスタ!$E$2:$G$33, 3, TRUE), "")</f>
        <v>機械</v>
      </c>
      <c r="O2950" s="15" t="str">
        <f>IF(F2950 = "", "", TEXT( WORKDAY(TEXT(LEFT(F2950, FIND("(", F2950) - 1), "yyyy/mm/dd"), 1, マスタ!$A$2:$A$106), "yyyymmdd"))</f>
        <v>20171109</v>
      </c>
      <c r="P2950" s="16">
        <v>43048</v>
      </c>
      <c r="Q2950" s="56">
        <v>5020</v>
      </c>
      <c r="R2950" s="56">
        <v>5270</v>
      </c>
      <c r="S2950" s="56">
        <v>4590</v>
      </c>
      <c r="T2950" s="15" t="str">
        <f t="shared" si="343"/>
        <v>有</v>
      </c>
      <c r="U2950" s="15" t="str">
        <f t="shared" si="344"/>
        <v>有</v>
      </c>
      <c r="V2950" s="67">
        <f t="shared" si="345"/>
        <v>-3.9682539682539542E-3</v>
      </c>
      <c r="W2950" s="17" t="s">
        <v>966</v>
      </c>
      <c r="X2950" s="46">
        <v>-50</v>
      </c>
      <c r="Y2950" s="71">
        <f t="shared" si="346"/>
        <v>-9.9206349206349209</v>
      </c>
      <c r="Z2950" s="72">
        <v>5020</v>
      </c>
      <c r="AA2950" s="72">
        <v>5030</v>
      </c>
      <c r="AB2950" s="72">
        <v>4915</v>
      </c>
      <c r="AC2950" s="72">
        <v>4945</v>
      </c>
      <c r="AD2950" s="72">
        <v>187600</v>
      </c>
      <c r="AE2950" s="72">
        <v>4950</v>
      </c>
      <c r="AF2950" s="72">
        <v>4960</v>
      </c>
      <c r="AG2950" s="72">
        <v>4880</v>
      </c>
      <c r="AH2950" s="72">
        <v>4925</v>
      </c>
      <c r="AI2950" s="72">
        <v>71700</v>
      </c>
      <c r="AJ2950" s="72">
        <v>4925</v>
      </c>
      <c r="AK2950" s="72">
        <v>5030</v>
      </c>
      <c r="AL2950" s="72">
        <v>4900</v>
      </c>
      <c r="AM2950" s="72">
        <v>5010</v>
      </c>
      <c r="AN2950" s="72">
        <v>69800</v>
      </c>
      <c r="AO2950" s="72">
        <v>5020</v>
      </c>
      <c r="AP2950" s="72">
        <v>5020</v>
      </c>
      <c r="AQ2950" s="72">
        <v>4940</v>
      </c>
      <c r="AR2950" s="72">
        <v>4960</v>
      </c>
      <c r="AS2950" s="72">
        <v>25600</v>
      </c>
      <c r="AT2950" s="72">
        <v>4965</v>
      </c>
      <c r="AU2950" s="72">
        <v>5020</v>
      </c>
      <c r="AV2950" s="72">
        <v>4950</v>
      </c>
      <c r="AW2950" s="72">
        <v>5020</v>
      </c>
      <c r="AX2950" s="72">
        <v>17700</v>
      </c>
      <c r="AY2950" s="72">
        <v>5020</v>
      </c>
      <c r="AZ2950" s="72">
        <v>5090</v>
      </c>
      <c r="BA2950" s="72">
        <v>5010</v>
      </c>
      <c r="BB2950" s="72">
        <v>5090</v>
      </c>
      <c r="BC2950" s="72">
        <v>62800</v>
      </c>
    </row>
    <row r="2951" spans="1:55" s="72" customFormat="1" ht="27">
      <c r="A2951" s="15" t="s">
        <v>18</v>
      </c>
      <c r="B2951" s="30">
        <v>43</v>
      </c>
      <c r="C2951" s="30">
        <v>9790</v>
      </c>
      <c r="D2951" s="10" t="s">
        <v>174</v>
      </c>
      <c r="E2951" s="15" t="s">
        <v>20</v>
      </c>
      <c r="F2951" s="15" t="s">
        <v>1459</v>
      </c>
      <c r="G2951" s="50">
        <v>3170</v>
      </c>
      <c r="H2951" s="50">
        <v>179</v>
      </c>
      <c r="I2951" s="58">
        <v>5.9799999999999999E-2</v>
      </c>
      <c r="J2951" s="50">
        <v>390800</v>
      </c>
      <c r="K2951" s="50">
        <v>3185</v>
      </c>
      <c r="L2951" s="53">
        <v>3065</v>
      </c>
      <c r="M2951" s="63">
        <f t="shared" si="342"/>
        <v>0.125</v>
      </c>
      <c r="N2951" s="42" t="str">
        <f>IFERROR(VLOOKUP(C2951, マスタ!$E$2:$G$33, 3, TRUE), "")</f>
        <v>サービス</v>
      </c>
      <c r="O2951" s="15" t="str">
        <f>IF(F2951 = "", "", TEXT( WORKDAY(TEXT(LEFT(F2951, FIND("(", F2951) - 1), "yyyy/mm/dd"), 1, マスタ!$A$2:$A$106), "yyyymmdd"))</f>
        <v>20171109</v>
      </c>
      <c r="P2951" s="16">
        <v>43048</v>
      </c>
      <c r="Q2951" s="56">
        <v>3235</v>
      </c>
      <c r="R2951" s="56">
        <v>3375</v>
      </c>
      <c r="S2951" s="56">
        <v>3205</v>
      </c>
      <c r="T2951" s="15" t="str">
        <f t="shared" si="343"/>
        <v>有</v>
      </c>
      <c r="U2951" s="15" t="str">
        <f t="shared" si="344"/>
        <v>無</v>
      </c>
      <c r="V2951" s="67">
        <f t="shared" si="345"/>
        <v>2.0504731861198833E-2</v>
      </c>
      <c r="W2951" s="17" t="s">
        <v>968</v>
      </c>
      <c r="X2951" s="46">
        <v>63</v>
      </c>
      <c r="Y2951" s="71">
        <f t="shared" si="346"/>
        <v>19.873817034700313</v>
      </c>
      <c r="Z2951" s="72">
        <v>3235</v>
      </c>
      <c r="AA2951" s="72">
        <v>3275</v>
      </c>
      <c r="AB2951" s="72">
        <v>3220</v>
      </c>
      <c r="AC2951" s="72">
        <v>3225</v>
      </c>
      <c r="AD2951" s="72">
        <v>44000</v>
      </c>
      <c r="AE2951" s="72">
        <v>3220</v>
      </c>
      <c r="AF2951" s="72">
        <v>3230</v>
      </c>
      <c r="AG2951" s="72">
        <v>3205</v>
      </c>
      <c r="AH2951" s="72">
        <v>3220</v>
      </c>
      <c r="AI2951" s="72">
        <v>9600</v>
      </c>
      <c r="AJ2951" s="72">
        <v>3215</v>
      </c>
      <c r="AK2951" s="72">
        <v>3240</v>
      </c>
      <c r="AL2951" s="72">
        <v>3215</v>
      </c>
      <c r="AM2951" s="72">
        <v>3230</v>
      </c>
      <c r="AN2951" s="72">
        <v>7700</v>
      </c>
      <c r="AO2951" s="72">
        <v>3230</v>
      </c>
      <c r="AP2951" s="72">
        <v>3285</v>
      </c>
      <c r="AQ2951" s="72">
        <v>3225</v>
      </c>
      <c r="AR2951" s="72">
        <v>3280</v>
      </c>
      <c r="AS2951" s="72">
        <v>10800</v>
      </c>
      <c r="AT2951" s="72">
        <v>3275</v>
      </c>
      <c r="AU2951" s="72">
        <v>3315</v>
      </c>
      <c r="AV2951" s="72">
        <v>3275</v>
      </c>
      <c r="AW2951" s="72">
        <v>3300</v>
      </c>
      <c r="AX2951" s="72">
        <v>16500</v>
      </c>
      <c r="AY2951" s="72">
        <v>3310</v>
      </c>
      <c r="AZ2951" s="72">
        <v>3310</v>
      </c>
      <c r="BA2951" s="72">
        <v>3285</v>
      </c>
      <c r="BB2951" s="72">
        <v>3310</v>
      </c>
      <c r="BC2951" s="72">
        <v>8800</v>
      </c>
    </row>
    <row r="2952" spans="1:55" s="72" customFormat="1" ht="15">
      <c r="A2952" s="15" t="s">
        <v>18</v>
      </c>
      <c r="B2952" s="30">
        <v>44</v>
      </c>
      <c r="C2952" s="30">
        <v>5358</v>
      </c>
      <c r="D2952" s="10" t="s">
        <v>1377</v>
      </c>
      <c r="E2952" s="15" t="s">
        <v>20</v>
      </c>
      <c r="F2952" s="15" t="s">
        <v>1459</v>
      </c>
      <c r="G2952" s="50">
        <v>1267</v>
      </c>
      <c r="H2952" s="50">
        <v>71</v>
      </c>
      <c r="I2952" s="58">
        <v>5.9400000000000001E-2</v>
      </c>
      <c r="J2952" s="50">
        <v>1620400</v>
      </c>
      <c r="K2952" s="50">
        <v>1287</v>
      </c>
      <c r="L2952" s="53">
        <v>1161</v>
      </c>
      <c r="M2952" s="63">
        <f t="shared" si="342"/>
        <v>0.15873015873015872</v>
      </c>
      <c r="N2952" s="42" t="str">
        <f>IFERROR(VLOOKUP(C2952, マスタ!$E$2:$G$33, 3, TRUE), "")</f>
        <v>窯業</v>
      </c>
      <c r="O2952" s="15" t="str">
        <f>IF(F2952 = "", "", TEXT( WORKDAY(TEXT(LEFT(F2952, FIND("(", F2952) - 1), "yyyy/mm/dd"), 1, マスタ!$A$2:$A$106), "yyyymmdd"))</f>
        <v>20171109</v>
      </c>
      <c r="P2952" s="16">
        <v>43048</v>
      </c>
      <c r="Q2952" s="56">
        <v>1243</v>
      </c>
      <c r="R2952" s="56">
        <v>1277</v>
      </c>
      <c r="S2952" s="56">
        <v>1176</v>
      </c>
      <c r="T2952" s="15" t="str">
        <f t="shared" si="343"/>
        <v>有</v>
      </c>
      <c r="U2952" s="15" t="str">
        <f t="shared" si="344"/>
        <v>有</v>
      </c>
      <c r="V2952" s="67">
        <f t="shared" si="345"/>
        <v>-1.8942383583267608E-2</v>
      </c>
      <c r="W2952" s="17" t="s">
        <v>968</v>
      </c>
      <c r="X2952" s="46">
        <v>25</v>
      </c>
      <c r="Y2952" s="71">
        <f t="shared" si="346"/>
        <v>19.731649565903709</v>
      </c>
      <c r="Z2952" s="72">
        <v>1243</v>
      </c>
      <c r="AA2952" s="72">
        <v>1266</v>
      </c>
      <c r="AB2952" s="72">
        <v>1243</v>
      </c>
      <c r="AC2952" s="72">
        <v>1262</v>
      </c>
      <c r="AD2952" s="72">
        <v>103300</v>
      </c>
      <c r="AE2952" s="72">
        <v>1262</v>
      </c>
      <c r="AF2952" s="72">
        <v>1262</v>
      </c>
      <c r="AG2952" s="72">
        <v>1245</v>
      </c>
      <c r="AH2952" s="72">
        <v>1251</v>
      </c>
      <c r="AI2952" s="72">
        <v>36000</v>
      </c>
      <c r="AJ2952" s="72">
        <v>1250</v>
      </c>
      <c r="AK2952" s="72">
        <v>1263</v>
      </c>
      <c r="AL2952" s="72">
        <v>1248</v>
      </c>
      <c r="AM2952" s="72">
        <v>1263</v>
      </c>
      <c r="AN2952" s="72">
        <v>17700</v>
      </c>
      <c r="AO2952" s="72">
        <v>1266</v>
      </c>
      <c r="AP2952" s="72">
        <v>1277</v>
      </c>
      <c r="AQ2952" s="72">
        <v>1263</v>
      </c>
      <c r="AR2952" s="72">
        <v>1269</v>
      </c>
      <c r="AS2952" s="72">
        <v>29500</v>
      </c>
      <c r="AT2952" s="72">
        <v>1266</v>
      </c>
      <c r="AU2952" s="72">
        <v>1275</v>
      </c>
      <c r="AV2952" s="72">
        <v>1265</v>
      </c>
      <c r="AW2952" s="72">
        <v>1275</v>
      </c>
      <c r="AX2952" s="72">
        <v>8900</v>
      </c>
      <c r="AY2952" s="72">
        <v>1275</v>
      </c>
      <c r="AZ2952" s="72">
        <v>1275</v>
      </c>
      <c r="BA2952" s="72">
        <v>1265</v>
      </c>
      <c r="BB2952" s="72">
        <v>1265</v>
      </c>
      <c r="BC2952" s="72">
        <v>13800</v>
      </c>
    </row>
    <row r="2953" spans="1:55" s="72" customFormat="1" ht="15">
      <c r="A2953" s="15" t="s">
        <v>18</v>
      </c>
      <c r="B2953" s="30">
        <v>47</v>
      </c>
      <c r="C2953" s="30">
        <v>9828</v>
      </c>
      <c r="D2953" s="10" t="s">
        <v>1207</v>
      </c>
      <c r="E2953" s="15" t="s">
        <v>20</v>
      </c>
      <c r="F2953" s="15" t="s">
        <v>1459</v>
      </c>
      <c r="G2953" s="50">
        <v>3700</v>
      </c>
      <c r="H2953" s="50">
        <v>200</v>
      </c>
      <c r="I2953" s="58">
        <v>5.7099999999999998E-2</v>
      </c>
      <c r="J2953" s="50">
        <v>77100</v>
      </c>
      <c r="K2953" s="50">
        <v>3730</v>
      </c>
      <c r="L2953" s="53">
        <v>3450</v>
      </c>
      <c r="M2953" s="63">
        <f t="shared" si="342"/>
        <v>0.10714285714285714</v>
      </c>
      <c r="N2953" s="42" t="str">
        <f>IFERROR(VLOOKUP(C2953, マスタ!$E$2:$G$33, 3, TRUE), "")</f>
        <v>サービス</v>
      </c>
      <c r="O2953" s="15" t="str">
        <f>IF(F2953 = "", "", TEXT( WORKDAY(TEXT(LEFT(F2953, FIND("(", F2953) - 1), "yyyy/mm/dd"), 1, マスタ!$A$2:$A$106), "yyyymmdd"))</f>
        <v>20171109</v>
      </c>
      <c r="P2953" s="16">
        <v>43048</v>
      </c>
      <c r="Q2953" s="56">
        <v>3700</v>
      </c>
      <c r="R2953" s="56">
        <v>3705</v>
      </c>
      <c r="S2953" s="56">
        <v>3615</v>
      </c>
      <c r="T2953" s="15" t="str">
        <f t="shared" si="343"/>
        <v>無</v>
      </c>
      <c r="U2953" s="15" t="str">
        <f t="shared" si="344"/>
        <v>有</v>
      </c>
      <c r="V2953" s="67">
        <f t="shared" si="345"/>
        <v>0</v>
      </c>
      <c r="W2953" s="17" t="s">
        <v>966</v>
      </c>
      <c r="X2953" s="46">
        <v>-37</v>
      </c>
      <c r="Y2953" s="71">
        <f t="shared" si="346"/>
        <v>-10</v>
      </c>
      <c r="Z2953" s="72">
        <v>3700</v>
      </c>
      <c r="AA2953" s="72">
        <v>3700</v>
      </c>
      <c r="AB2953" s="72">
        <v>3680</v>
      </c>
      <c r="AC2953" s="72">
        <v>3680</v>
      </c>
      <c r="AD2953" s="72">
        <v>3300</v>
      </c>
      <c r="AE2953" s="72">
        <v>3675</v>
      </c>
      <c r="AF2953" s="72">
        <v>3675</v>
      </c>
      <c r="AG2953" s="72">
        <v>3660</v>
      </c>
      <c r="AH2953" s="72">
        <v>3660</v>
      </c>
      <c r="AI2953" s="72">
        <v>800</v>
      </c>
      <c r="AJ2953" s="72">
        <v>3655</v>
      </c>
      <c r="AK2953" s="72">
        <v>3655</v>
      </c>
      <c r="AL2953" s="72">
        <v>3655</v>
      </c>
      <c r="AM2953" s="72">
        <v>3655</v>
      </c>
      <c r="AN2953" s="72">
        <v>500</v>
      </c>
      <c r="AO2953" s="72">
        <v>3675</v>
      </c>
      <c r="AP2953" s="72">
        <v>3675</v>
      </c>
      <c r="AQ2953" s="72">
        <v>3675</v>
      </c>
      <c r="AR2953" s="72">
        <v>3675</v>
      </c>
      <c r="AS2953" s="72">
        <v>600</v>
      </c>
      <c r="AT2953" s="72">
        <v>3680</v>
      </c>
      <c r="AU2953" s="72">
        <v>3700</v>
      </c>
      <c r="AV2953" s="72">
        <v>3680</v>
      </c>
      <c r="AW2953" s="72">
        <v>3695</v>
      </c>
      <c r="AX2953" s="72">
        <v>600</v>
      </c>
      <c r="AY2953" s="72">
        <v>3680</v>
      </c>
      <c r="AZ2953" s="72">
        <v>3700</v>
      </c>
      <c r="BA2953" s="72">
        <v>3680</v>
      </c>
      <c r="BB2953" s="72">
        <v>3700</v>
      </c>
      <c r="BC2953" s="72">
        <v>300</v>
      </c>
    </row>
    <row r="2954" spans="1:55" s="72" customFormat="1" ht="15">
      <c r="A2954" s="15" t="s">
        <v>18</v>
      </c>
      <c r="B2954" s="30">
        <v>48</v>
      </c>
      <c r="C2954" s="30">
        <v>7408</v>
      </c>
      <c r="D2954" s="10" t="s">
        <v>284</v>
      </c>
      <c r="E2954" s="15" t="s">
        <v>20</v>
      </c>
      <c r="F2954" s="15" t="s">
        <v>1459</v>
      </c>
      <c r="G2954" s="50">
        <v>2888</v>
      </c>
      <c r="H2954" s="50">
        <v>154</v>
      </c>
      <c r="I2954" s="58">
        <v>5.6300000000000003E-2</v>
      </c>
      <c r="J2954" s="50">
        <v>361500</v>
      </c>
      <c r="K2954" s="50">
        <v>2911</v>
      </c>
      <c r="L2954" s="53">
        <v>2725</v>
      </c>
      <c r="M2954" s="63">
        <f t="shared" si="342"/>
        <v>0.12365591397849462</v>
      </c>
      <c r="N2954" s="42" t="str">
        <f>IFERROR(VLOOKUP(C2954, マスタ!$E$2:$G$33, 3, TRUE), "")</f>
        <v>輸送用機械</v>
      </c>
      <c r="O2954" s="15" t="str">
        <f>IF(F2954 = "", "", TEXT( WORKDAY(TEXT(LEFT(F2954, FIND("(", F2954) - 1), "yyyy/mm/dd"), 1, マスタ!$A$2:$A$106), "yyyymmdd"))</f>
        <v>20171109</v>
      </c>
      <c r="P2954" s="16">
        <v>43048</v>
      </c>
      <c r="Q2954" s="56">
        <v>2888</v>
      </c>
      <c r="R2954" s="56">
        <v>2965</v>
      </c>
      <c r="S2954" s="56">
        <v>2845</v>
      </c>
      <c r="T2954" s="15" t="str">
        <f t="shared" si="343"/>
        <v>有</v>
      </c>
      <c r="U2954" s="15" t="str">
        <f t="shared" si="344"/>
        <v>有</v>
      </c>
      <c r="V2954" s="67">
        <f t="shared" si="345"/>
        <v>0</v>
      </c>
      <c r="W2954" s="17" t="s">
        <v>967</v>
      </c>
      <c r="X2954" s="46">
        <v>46</v>
      </c>
      <c r="Y2954" s="71">
        <f t="shared" si="346"/>
        <v>15.927977839335181</v>
      </c>
      <c r="Z2954" s="72">
        <v>2888</v>
      </c>
      <c r="AA2954" s="72">
        <v>2922</v>
      </c>
      <c r="AB2954" s="72">
        <v>2888</v>
      </c>
      <c r="AC2954" s="72">
        <v>2910</v>
      </c>
      <c r="AD2954" s="72">
        <v>19200</v>
      </c>
      <c r="AE2954" s="72">
        <v>2910</v>
      </c>
      <c r="AF2954" s="72">
        <v>2916</v>
      </c>
      <c r="AG2954" s="72">
        <v>2901</v>
      </c>
      <c r="AH2954" s="72">
        <v>2910</v>
      </c>
      <c r="AI2954" s="72">
        <v>4500</v>
      </c>
      <c r="AJ2954" s="72">
        <v>2913</v>
      </c>
      <c r="AK2954" s="72">
        <v>2923</v>
      </c>
      <c r="AL2954" s="72">
        <v>2908</v>
      </c>
      <c r="AM2954" s="72">
        <v>2918</v>
      </c>
      <c r="AN2954" s="72">
        <v>6500</v>
      </c>
      <c r="AO2954" s="72">
        <v>2919</v>
      </c>
      <c r="AP2954" s="72">
        <v>2927</v>
      </c>
      <c r="AQ2954" s="72">
        <v>2911</v>
      </c>
      <c r="AR2954" s="72">
        <v>2922</v>
      </c>
      <c r="AS2954" s="72">
        <v>7300</v>
      </c>
      <c r="AT2954" s="72">
        <v>2924</v>
      </c>
      <c r="AU2954" s="72">
        <v>2940</v>
      </c>
      <c r="AV2954" s="72">
        <v>2924</v>
      </c>
      <c r="AW2954" s="72">
        <v>2934</v>
      </c>
      <c r="AX2954" s="72">
        <v>4300</v>
      </c>
      <c r="AY2954" s="72">
        <v>2933</v>
      </c>
      <c r="AZ2954" s="72">
        <v>2934</v>
      </c>
      <c r="BA2954" s="72">
        <v>2929</v>
      </c>
      <c r="BB2954" s="72">
        <v>2933</v>
      </c>
      <c r="BC2954" s="72">
        <v>2500</v>
      </c>
    </row>
    <row r="2955" spans="1:55" s="72" customFormat="1" ht="15">
      <c r="A2955" s="15" t="s">
        <v>18</v>
      </c>
      <c r="B2955" s="30">
        <v>49</v>
      </c>
      <c r="C2955" s="30">
        <v>6856</v>
      </c>
      <c r="D2955" s="10" t="s">
        <v>1468</v>
      </c>
      <c r="E2955" s="15" t="s">
        <v>20</v>
      </c>
      <c r="F2955" s="15" t="s">
        <v>1459</v>
      </c>
      <c r="G2955" s="50">
        <v>7520</v>
      </c>
      <c r="H2955" s="50">
        <v>400</v>
      </c>
      <c r="I2955" s="58">
        <v>5.62E-2</v>
      </c>
      <c r="J2955" s="50">
        <v>760100</v>
      </c>
      <c r="K2955" s="50">
        <v>7560</v>
      </c>
      <c r="L2955" s="53">
        <v>7360</v>
      </c>
      <c r="M2955" s="63">
        <f t="shared" si="342"/>
        <v>0.2</v>
      </c>
      <c r="N2955" s="42" t="str">
        <f>IFERROR(VLOOKUP(C2955, マスタ!$E$2:$G$33, 3, TRUE), "")</f>
        <v>電気</v>
      </c>
      <c r="O2955" s="15" t="str">
        <f>IF(F2955 = "", "", TEXT( WORKDAY(TEXT(LEFT(F2955, FIND("(", F2955) - 1), "yyyy/mm/dd"), 1, マスタ!$A$2:$A$106), "yyyymmdd"))</f>
        <v>20171109</v>
      </c>
      <c r="P2955" s="16">
        <v>43048</v>
      </c>
      <c r="Q2955" s="56">
        <v>7580</v>
      </c>
      <c r="R2955" s="56">
        <v>7830</v>
      </c>
      <c r="S2955" s="56">
        <v>7510</v>
      </c>
      <c r="T2955" s="15" t="str">
        <f t="shared" si="343"/>
        <v>有</v>
      </c>
      <c r="U2955" s="15" t="str">
        <f t="shared" si="344"/>
        <v>無</v>
      </c>
      <c r="V2955" s="67">
        <f t="shared" si="345"/>
        <v>7.9787234042554278E-3</v>
      </c>
      <c r="W2955" s="17" t="s">
        <v>968</v>
      </c>
      <c r="X2955" s="46">
        <v>150</v>
      </c>
      <c r="Y2955" s="71">
        <f t="shared" si="346"/>
        <v>19.946808510638299</v>
      </c>
      <c r="Z2955" s="72">
        <v>7580</v>
      </c>
      <c r="AA2955" s="72">
        <v>7600</v>
      </c>
      <c r="AB2955" s="72">
        <v>7560</v>
      </c>
      <c r="AC2955" s="72">
        <v>7590</v>
      </c>
      <c r="AD2955" s="72">
        <v>37100</v>
      </c>
      <c r="AE2955" s="72">
        <v>7600</v>
      </c>
      <c r="AF2955" s="72">
        <v>7670</v>
      </c>
      <c r="AG2955" s="72">
        <v>7600</v>
      </c>
      <c r="AH2955" s="72">
        <v>7660</v>
      </c>
      <c r="AI2955" s="72">
        <v>18200</v>
      </c>
      <c r="AJ2955" s="72">
        <v>7650</v>
      </c>
      <c r="AK2955" s="72">
        <v>7740</v>
      </c>
      <c r="AL2955" s="72">
        <v>7640</v>
      </c>
      <c r="AM2955" s="72">
        <v>7740</v>
      </c>
      <c r="AN2955" s="72">
        <v>19800</v>
      </c>
      <c r="AO2955" s="72">
        <v>7740</v>
      </c>
      <c r="AP2955" s="72">
        <v>7740</v>
      </c>
      <c r="AQ2955" s="72">
        <v>7680</v>
      </c>
      <c r="AR2955" s="72">
        <v>7690</v>
      </c>
      <c r="AS2955" s="72">
        <v>12400</v>
      </c>
      <c r="AT2955" s="72">
        <v>7680</v>
      </c>
      <c r="AU2955" s="72">
        <v>7720</v>
      </c>
      <c r="AV2955" s="72">
        <v>7680</v>
      </c>
      <c r="AW2955" s="72">
        <v>7710</v>
      </c>
      <c r="AX2955" s="72">
        <v>7700</v>
      </c>
      <c r="AY2955" s="72">
        <v>7710</v>
      </c>
      <c r="AZ2955" s="72">
        <v>7720</v>
      </c>
      <c r="BA2955" s="72">
        <v>7710</v>
      </c>
      <c r="BB2955" s="72">
        <v>7710</v>
      </c>
      <c r="BC2955" s="72">
        <v>6200</v>
      </c>
    </row>
    <row r="2956" spans="1:55" s="72" customFormat="1" ht="27">
      <c r="A2956" s="15" t="s">
        <v>1469</v>
      </c>
      <c r="B2956" s="30">
        <v>50</v>
      </c>
      <c r="C2956" s="30">
        <v>7846</v>
      </c>
      <c r="D2956" s="10" t="s">
        <v>597</v>
      </c>
      <c r="E2956" s="15" t="s">
        <v>20</v>
      </c>
      <c r="F2956" s="15" t="s">
        <v>1459</v>
      </c>
      <c r="G2956" s="50">
        <v>5900</v>
      </c>
      <c r="H2956" s="50">
        <v>310</v>
      </c>
      <c r="I2956" s="58">
        <v>5.5500000000000001E-2</v>
      </c>
      <c r="J2956" s="50">
        <v>169900</v>
      </c>
      <c r="K2956" s="50">
        <v>5910</v>
      </c>
      <c r="L2956" s="53">
        <v>5610</v>
      </c>
      <c r="M2956" s="63">
        <f t="shared" si="342"/>
        <v>3.3333333333333333E-2</v>
      </c>
      <c r="N2956" s="42" t="str">
        <f>IFERROR(VLOOKUP(C2956, マスタ!$E$2:$G$33, 3, TRUE), "")</f>
        <v>その他製品</v>
      </c>
      <c r="O2956" s="15" t="str">
        <f>IF(F2956 = "", "", TEXT( WORKDAY(TEXT(LEFT(F2956, FIND("(", F2956) - 1), "yyyy/mm/dd"), 1, マスタ!$A$2:$A$106), "yyyymmdd"))</f>
        <v>20171109</v>
      </c>
      <c r="P2956" s="16">
        <v>43048</v>
      </c>
      <c r="Q2956" s="56">
        <v>5900</v>
      </c>
      <c r="R2956" s="56">
        <v>5950</v>
      </c>
      <c r="S2956" s="56">
        <v>5700</v>
      </c>
      <c r="T2956" s="15" t="str">
        <f t="shared" si="343"/>
        <v>無</v>
      </c>
      <c r="U2956" s="15" t="str">
        <f t="shared" si="344"/>
        <v>有</v>
      </c>
      <c r="V2956" s="67">
        <f t="shared" si="345"/>
        <v>0</v>
      </c>
      <c r="W2956" s="17" t="s">
        <v>966</v>
      </c>
      <c r="X2956" s="46">
        <v>-59</v>
      </c>
      <c r="Y2956" s="71">
        <f t="shared" si="346"/>
        <v>-10</v>
      </c>
      <c r="Z2956" s="72">
        <v>5900</v>
      </c>
      <c r="AA2956" s="72">
        <v>5900</v>
      </c>
      <c r="AB2956" s="72">
        <v>5820</v>
      </c>
      <c r="AC2956" s="72">
        <v>5840</v>
      </c>
      <c r="AD2956" s="72">
        <v>7100</v>
      </c>
      <c r="AE2956" s="72">
        <v>5830</v>
      </c>
      <c r="AF2956" s="72">
        <v>5860</v>
      </c>
      <c r="AG2956" s="72">
        <v>5830</v>
      </c>
      <c r="AH2956" s="72">
        <v>5850</v>
      </c>
      <c r="AI2956" s="72">
        <v>1600</v>
      </c>
      <c r="AJ2956" s="72">
        <v>5850</v>
      </c>
      <c r="AK2956" s="72">
        <v>5870</v>
      </c>
      <c r="AL2956" s="72">
        <v>5850</v>
      </c>
      <c r="AM2956" s="72">
        <v>5870</v>
      </c>
      <c r="AN2956" s="72">
        <v>1400</v>
      </c>
      <c r="AO2956" s="72">
        <v>5870</v>
      </c>
      <c r="AP2956" s="72">
        <v>5880</v>
      </c>
      <c r="AQ2956" s="72">
        <v>5860</v>
      </c>
      <c r="AR2956" s="72">
        <v>5860</v>
      </c>
      <c r="AS2956" s="72">
        <v>500</v>
      </c>
      <c r="AT2956" s="72">
        <v>5860</v>
      </c>
      <c r="AU2956" s="72">
        <v>5860</v>
      </c>
      <c r="AV2956" s="72">
        <v>5840</v>
      </c>
      <c r="AW2956" s="72">
        <v>5840</v>
      </c>
      <c r="AX2956" s="72">
        <v>600</v>
      </c>
      <c r="AY2956" s="72">
        <v>5830</v>
      </c>
      <c r="AZ2956" s="72">
        <v>5840</v>
      </c>
      <c r="BA2956" s="72">
        <v>5810</v>
      </c>
      <c r="BB2956" s="72">
        <v>5840</v>
      </c>
      <c r="BC2956" s="72">
        <v>2400</v>
      </c>
    </row>
    <row r="2957" spans="1:55" s="72" customFormat="1" ht="15">
      <c r="A2957" s="15"/>
      <c r="B2957" s="30"/>
      <c r="C2957" s="30"/>
      <c r="D2957" s="10"/>
      <c r="E2957" s="15"/>
      <c r="F2957" s="15"/>
      <c r="G2957" s="50"/>
      <c r="H2957" s="50"/>
      <c r="I2957" s="58"/>
      <c r="J2957" s="50"/>
      <c r="K2957" s="50"/>
      <c r="L2957" s="53"/>
      <c r="M2957" s="63" t="str">
        <f t="shared" ref="M2957" si="347">IFERROR((K2957-G2957) / (K2957-L2957), "")</f>
        <v/>
      </c>
      <c r="N2957" s="42" t="str">
        <f>IFERROR(VLOOKUP(C2957, マスタ!$E$2:$G$33, 3, TRUE), "")</f>
        <v/>
      </c>
      <c r="O2957" s="15" t="str">
        <f>IF(F2957 = "", "", TEXT( WORKDAY(TEXT(LEFT(F2957, FIND("(", F2957) - 1), "yyyy/mm/dd"), 1, マスタ!$A$2:$A$106), "yyyymmdd"))</f>
        <v/>
      </c>
      <c r="P2957" s="16"/>
      <c r="Q2957" s="56"/>
      <c r="R2957" s="56"/>
      <c r="S2957" s="56"/>
      <c r="T2957" s="15" t="str">
        <f t="shared" ref="T2957" si="348">IF(Q2957="", "", IF(R2957-Q2957&gt;=ROUNDDOWN(G2957/100, 0), "有", "無"))</f>
        <v/>
      </c>
      <c r="U2957" s="15" t="str">
        <f t="shared" ref="U2957" si="349">IF(Q2957="", "", IF(Q2957-S2957&gt;=ROUNDDOWN(G2957/100, 0), "有", "無"))</f>
        <v/>
      </c>
      <c r="V2957" s="67" t="str">
        <f t="shared" ref="V2957" si="350">IF(Q2957="", "", Q2957/G2957-1)</f>
        <v/>
      </c>
      <c r="W2957" s="17"/>
      <c r="X2957" s="46"/>
      <c r="Y2957" s="71" t="str">
        <f t="shared" ref="Y2957" si="351">IFERROR(X2957/G2957*1000,"")</f>
        <v/>
      </c>
    </row>
  </sheetData>
  <autoFilter ref="N2:W1087"/>
  <sortState ref="A2:BA772">
    <sortCondition ref="O2:O772"/>
    <sortCondition ref="B2:B772"/>
  </sortState>
  <mergeCells count="2">
    <mergeCell ref="F2:G2"/>
    <mergeCell ref="H2:I2"/>
  </mergeCells>
  <phoneticPr fontId="3"/>
  <conditionalFormatting sqref="G2958:G1048576 G1:G2633 G2635:G2956">
    <cfRule type="expression" dxfId="12" priority="103">
      <formula>G1 &lt; 5000</formula>
    </cfRule>
  </conditionalFormatting>
  <conditionalFormatting sqref="M2958:M1048576 M1:M2633 M2635:M2956">
    <cfRule type="expression" dxfId="11" priority="102">
      <formula>OR(AND(0 &lt;= M1, M1 &lt; 0.03), AND(0.06 &lt;= M1, M1 &lt; 0.09), AND(0.12 &lt;= M1, M1 &lt; 0.15))</formula>
    </cfRule>
  </conditionalFormatting>
  <conditionalFormatting sqref="I2958:I1048576 I1:I2633 I2635:I2956">
    <cfRule type="expression" dxfId="10" priority="98">
      <formula>OR(AND(0.04 &lt;= I1, I1 &lt; 0.05), AND(0.06 &lt;= I1, I1 &lt; 0.08), 0.12 &lt;= I1)</formula>
    </cfRule>
  </conditionalFormatting>
  <conditionalFormatting sqref="G2957">
    <cfRule type="expression" dxfId="9" priority="70">
      <formula>G2957 &lt; 5000</formula>
    </cfRule>
  </conditionalFormatting>
  <conditionalFormatting sqref="M2957">
    <cfRule type="expression" dxfId="8" priority="69">
      <formula>OR(AND(0 &lt;= M2957, M2957 &lt; 0.03), AND(0.06 &lt;= M2957, M2957 &lt; 0.09), AND(0.12 &lt;= M2957, M2957 &lt; 0.15))</formula>
    </cfRule>
  </conditionalFormatting>
  <conditionalFormatting sqref="I2957">
    <cfRule type="expression" dxfId="7" priority="68">
      <formula>OR(AND(0.04 &lt;= I2957, I2957 &lt; 0.05), AND(0.06 &lt;= I2957, I2957 &lt; 0.08), 0.12 &lt;= I2957)</formula>
    </cfRule>
  </conditionalFormatting>
  <conditionalFormatting sqref="Z1:Z2633 Z2635:Z1048576">
    <cfRule type="expression" dxfId="6" priority="40">
      <formula>Z1="file not found."</formula>
    </cfRule>
  </conditionalFormatting>
  <conditionalFormatting sqref="P3:P2633 P2635:P2957">
    <cfRule type="expression" dxfId="5" priority="31">
      <formula>P3=""</formula>
    </cfRule>
  </conditionalFormatting>
  <conditionalFormatting sqref="G2634">
    <cfRule type="expression" dxfId="4" priority="20">
      <formula>G2634 &lt; 5000</formula>
    </cfRule>
  </conditionalFormatting>
  <conditionalFormatting sqref="M2634">
    <cfRule type="expression" dxfId="3" priority="19">
      <formula>OR(AND(0 &lt;= M2634, M2634 &lt; 0.03), AND(0.06 &lt;= M2634, M2634 &lt; 0.09), AND(0.12 &lt;= M2634, M2634 &lt; 0.15))</formula>
    </cfRule>
  </conditionalFormatting>
  <conditionalFormatting sqref="I2634">
    <cfRule type="expression" dxfId="2" priority="18">
      <formula>OR(AND(0.04 &lt;= I2634, I2634 &lt; 0.05), AND(0.06 &lt;= I2634, I2634 &lt; 0.08), 0.12 &lt;= I2634)</formula>
    </cfRule>
  </conditionalFormatting>
  <conditionalFormatting sqref="Z2634">
    <cfRule type="expression" dxfId="1" priority="17">
      <formula>Z2634="file not found."</formula>
    </cfRule>
  </conditionalFormatting>
  <conditionalFormatting sqref="P2634">
    <cfRule type="expression" dxfId="0" priority="16">
      <formula>P2634=""</formula>
    </cfRule>
  </conditionalFormatting>
  <hyperlinks>
    <hyperlink ref="D764" r:id="rId1" display="http://www.kabudragon.com/%E6%A0%AA%E4%BE%A1/%E6%96%B0%E5%85%89%E5%95%86%E4%BA%8B"/>
    <hyperlink ref="D765" r:id="rId2" display="http://www.kabudragon.com/%E6%A0%AA%E4%BE%A1/%EF%BC%AE%EF%BC%B3%EF%BC%B7"/>
    <hyperlink ref="D766" r:id="rId3" display="http://www.kabudragon.com/%E6%A0%AA%E4%BE%A1/%E4%BF%9D%E5%9C%9F%E8%B0%B7%E5%8C%96%E5%AD%A6%E5%B7%A5%E6%A5%AD"/>
    <hyperlink ref="D767" r:id="rId4" display="http://www.kabudragon.com/%E6%A0%AA%E4%BE%A1/%E6%97%A5%E7%94%A3%E8%BB%8A%E4%BD%93"/>
    <hyperlink ref="D768" r:id="rId5" display="http://www.kabudragon.com/%E6%A0%AA%E4%BE%A1/%E3%82%AF%E3%82%AA%E3%83%BC%E3%83%AB"/>
    <hyperlink ref="D769" r:id="rId6" display="http://www.kabudragon.com/%E6%A0%AA%E4%BE%A1/%E3%82%B7%E3%83%A7%E3%83%BC%E3%83%AF"/>
    <hyperlink ref="D770" r:id="rId7" display="http://www.kabudragon.com/%E6%A0%AA%E4%BE%A1/%E6%A8%AA%E6%B2%B3%E3%83%96%E3%83%AA%E3%83%83%E3%82%B8%E3%83%9B%E3%83%BC%E3%83%AB%E3%83%87%E3%82%A3%E3%83%B3%E3%82%B0%E3%82%B9"/>
    <hyperlink ref="D771" r:id="rId8" display="http://www.kabudragon.com/%E6%A0%AA%E4%BE%A1/%E3%83%8F%E3%82%A6%E3%82%B9%E9%A3%9F%E5%93%81%E3%82%B0%E3%83%AB%E3%83%BC%E3%83%97%E6%9C%AC%E7%A4%BE"/>
    <hyperlink ref="D772" r:id="rId9" display="http://www.kabudragon.com/%E6%A0%AA%E4%BE%A1/%E4%BF%9D%E5%9C%9F%E8%B0%B7%E5%8C%96%E5%AD%A6%E5%B7%A5%E6%A5%AD"/>
    <hyperlink ref="D773" r:id="rId10" display="http://www.kabudragon.com/%E6%A0%AA%E4%BE%A1/%EF%BC%A7%EF%BC%AD%EF%BC%A2"/>
    <hyperlink ref="D774" r:id="rId11" display="http://www.kabudragon.com/%E6%A0%AA%E4%BE%A1/%EF%BC%A5%EF%BC%B0%EF%BC%B3%E3%83%9B%E3%83%BC%E3%83%AB%E3%83%87%E3%82%A3%E3%83%B3%E3%82%B0%E3%82%B9"/>
    <hyperlink ref="D775" r:id="rId12" display="http://www.kabudragon.com/%E6%A0%AA%E4%BE%A1/%E3%82%A8%E3%83%A0%E3%82%A2%E3%83%83%E3%83%97"/>
    <hyperlink ref="D776" r:id="rId13" display="http://www.kabudragon.com/%E6%A0%AA%E4%BE%A1/%E5%8F%A4%E6%B2%B3%E9%9B%BB%E6%B0%97%E5%B7%A5%E6%A5%AD"/>
    <hyperlink ref="D777" r:id="rId14" display="http://www.kabudragon.com/%E6%A0%AA%E4%BE%A1/%E8%8D%92%E5%B7%9D%E5%8C%96%E5%AD%A6%E5%B7%A5%E6%A5%AD"/>
    <hyperlink ref="D778" r:id="rId15" display="http://www.kabudragon.com/%E6%A0%AA%E4%BE%A1/%EF%BC%AA%EF%BC%A3%EF%BC%B5"/>
    <hyperlink ref="D779" r:id="rId16" display="http://www.kabudragon.com/%E6%A0%AA%E4%BE%A1/%E3%83%88%E3%83%94%E3%83%BC%E5%B7%A5%E6%A5%AD"/>
    <hyperlink ref="D149" r:id="rId17" display="http://www.kabudragon.com/%E6%A0%AA%E4%BE%A1/%E3%83%88%E3%83%BC%E3%82%BB"/>
    <hyperlink ref="D150" r:id="rId18" display="http://www.kabudragon.com/%E6%A0%AA%E4%BE%A1/%E5%9C%9F%E6%9C%A8%E7%AE%A1%E7%90%86%E7%B7%8F%E5%90%88%E8%A9%A6%E9%A8%93%E6%89%80"/>
    <hyperlink ref="D151" r:id="rId19" display="http://www.kabudragon.com/%E6%A0%AA%E4%BE%A1/%E3%83%9C%E3%83%AB%E3%83%86%E3%83%BC%E3%82%B8"/>
    <hyperlink ref="D152" r:id="rId20" display="http://www.kabudragon.com/%E6%A0%AA%E4%BE%A1/%E5%B7%9D%E8%A5%BF%E5%80%89%E5%BA%AB"/>
    <hyperlink ref="D153" r:id="rId21" display="http://www.kabudragon.com/%E6%A0%AA%E4%BE%A1/%E3%83%8D%E3%82%AF%E3%82%B9%E3%83%86%E3%83%BC%E3%82%B8"/>
    <hyperlink ref="D154" r:id="rId22" display="http://www.kabudragon.com/%E6%A0%AA%E4%BE%A1/%E6%97%A5%E6%9C%AC%E7%89%B9%E6%AE%8A%E5%A1%97%E6%96%99"/>
    <hyperlink ref="D155" r:id="rId23" display="http://www.kabudragon.com/%E6%A0%AA%E4%BE%A1/%E3%83%95%E3%82%A3%E3%83%83%E3%82%AF%E3%82%B9%E3%82%BF%E3%83%BC%E3%82%BA"/>
    <hyperlink ref="D156" r:id="rId24" display="http://www.kabudragon.com/%E6%A0%AA%E4%BE%A1/%EF%BD%85%EF%BD%8E%EF%BD%89%EF%BD%93%EF%BD%88"/>
    <hyperlink ref="D157" r:id="rId25" display="http://www.kabudragon.com/%E6%A0%AA%E4%BE%A1/%E6%97%A5%E6%9C%AC%E3%82%A8%E3%83%A0%E3%83%BB%E3%83%87%E3%82%A3%E3%83%BB%E3%82%A8%E3%83%A0"/>
    <hyperlink ref="D158" r:id="rId26" display="http://www.kabudragon.com/%E6%A0%AA%E4%BE%A1/%E3%83%91%E3%82%A4%E3%83%97%E3%83%89%EF%BC%A8%EF%BC%A4"/>
    <hyperlink ref="D159" r:id="rId27" display="http://www.kabudragon.com/%E6%A0%AA%E4%BE%A1/%E3%82%B9%E3%83%9F%E3%83%80%E3%82%B3%E3%83%BC%E3%83%9D%E3%83%AC%E3%83%BC%E3%82%B7%E3%83%A7%E3%83%B3"/>
    <hyperlink ref="D160" r:id="rId28" display="http://www.kabudragon.com/%E6%A0%AA%E4%BE%A1/%E5%90%88%E5%90%8C%E8%A3%BD%E9%90%B5"/>
    <hyperlink ref="D161" r:id="rId29" display="http://www.kabudragon.com/%E6%A0%AA%E4%BE%A1/%E3%83%A9%E3%82%A4%E3%83%89%E3%82%AA%E3%83%B3%E3%83%BB%E3%82%A8%E3%82%AF%E3%82%B9%E3%83%97%E3%83%AC%E3%82%B9"/>
    <hyperlink ref="D162" r:id="rId30" display="http://www.kabudragon.com/%E6%A0%AA%E4%BE%A1/%E3%83%80%E3%82%A4%E3%82%BB%E3%82%AD"/>
    <hyperlink ref="D163" r:id="rId31" display="http://www.kabudragon.com/%E6%A0%AA%E4%BE%A1/%E3%83%88%E3%83%83%E3%83%91%E3%83%B3%E3%83%BB%E3%83%95%E3%82%A9%E3%83%BC%E3%83%A0%E3%82%BA"/>
    <hyperlink ref="D164" r:id="rId32" display="http://www.kabudragon.com/%E6%A0%AA%E4%BE%A1/%E3%82%B1%E3%82%A4%E3%82%A2%E3%82%A4%E3%82%B9%E3%82%BF%E3%83%BC%E4%B8%8D%E5%8B%95%E7%94%A3"/>
    <hyperlink ref="D165" r:id="rId33" display="http://www.kabudragon.com/%E6%A0%AA%E4%BE%A1/%E6%9D%B1%E9%82%A6%E3%82%A2%E3%82%BB%E3%83%81%E3%83%AC%E3%83%B3"/>
    <hyperlink ref="D166" r:id="rId34" display="http://www.kabudragon.com/%E6%A0%AA%E4%BE%A1/%E3%82%B8%E3%82%A7%E3%82%A4%E3%82%A8%E3%82%A4%E3%82%B7%E3%83%BC%E3%83%AA%E3%82%AF%E3%83%AB%E3%83%BC%E3%83%88%E3%83%A1%E3%83%B3%E3%83%88"/>
    <hyperlink ref="D167" r:id="rId35" display="http://www.kabudragon.com/%E6%A0%AA%E4%BE%A1/%E3%82%B7%E3%83%BC%E3%83%86%E3%82%A3%E3%83%BC%E3%82%A8%E3%82%B9"/>
    <hyperlink ref="D168" r:id="rId36" display="http://www.kabudragon.com/%E6%A0%AA%E4%BE%A1/%E3%82%B5%E3%82%AF%E3%82%BB%E3%82%B9%E3%83%9B%E3%83%BC%E3%83%AB%E3%83%87%E3%82%A3%E3%83%B3%E3%82%B0%E3%82%B9"/>
    <hyperlink ref="D169" r:id="rId37" display="http://www.kabudragon.com/%E6%A0%AA%E4%BE%A1/%E5%A4%A7%E9%98%AA%E6%9C%89%E6%A9%9F%E5%8C%96%E5%AD%A6%E5%B7%A5%E6%A5%AD"/>
    <hyperlink ref="D170" r:id="rId38" display="http://www.kabudragon.com/%E6%A0%AA%E4%BE%A1/%E6%97%A5%E6%9C%AC%E3%82%B7%E3%82%B9%E3%83%86%E3%83%A0%E6%8A%80%E8%A1%93"/>
    <hyperlink ref="D171" r:id="rId39" display="http://www.kabudragon.com/%E6%A0%AA%E4%BE%A1/%E3%83%91%E3%83%B3%E3%83%81%E5%B7%A5%E6%A5%AD"/>
    <hyperlink ref="D172" r:id="rId40" display="http://www.kabudragon.com/%E6%A0%AA%E4%BE%A1/%E5%B8%9D%E5%9B%BD%E7%B9%8A%E7%B6%AD"/>
    <hyperlink ref="D173" r:id="rId41" display="http://www.kabudragon.com/%E6%A0%AA%E4%BE%A1/%E3%82%A4%E3%83%BC%E3%83%AC%E3%83%83%E3%82%AF%E3%82%B9"/>
    <hyperlink ref="D174" r:id="rId42" display="http://www.kabudragon.com/%E6%A0%AA%E4%BE%A1/%E6%9C%AC%E5%A4%9A%E9%80%9A%E4%BF%A1%E5%B7%A5%E6%A5%AD"/>
    <hyperlink ref="D175" r:id="rId43" display="http://www.kabudragon.com/%E6%A0%AA%E4%BE%A1/%E6%97%A5%E6%9C%AC%E3%83%90%E3%83%AB%E3%82%AB%E3%83%BC%E5%B7%A5%E6%A5%AD"/>
    <hyperlink ref="D176" r:id="rId44" display="http://www.kabudragon.com/%E6%A0%AA%E4%BE%A1/%EF%BC%A7%EF%BC%A3%EF%BC%A1"/>
    <hyperlink ref="D177" r:id="rId45" display="http://www.kabudragon.com/%E6%A0%AA%E4%BE%A1/%E3%83%9B%E3%83%BC%E3%83%81%E3%82%AD"/>
    <hyperlink ref="D178" r:id="rId46" display="http://www.kabudragon.com/%E6%A0%AA%E4%BE%A1/%E6%97%A5%E6%9C%AC%E3%83%94%E3%82%B9%E3%83%88%E3%83%B3%E3%83%AA%E3%83%B3%E3%82%B0"/>
    <hyperlink ref="D179" r:id="rId47" display="http://www.kabudragon.com/%E6%A0%AA%E4%BE%A1/%E3%83%9E%E3%82%AF%E3%83%AD%E3%83%9F%E3%83%AB"/>
    <hyperlink ref="D180" r:id="rId48" display="http://www.kabudragon.com/%E6%A0%AA%E4%BE%A1/%EF%BC%A6%EF%BC%B0%EF%BC%A7"/>
    <hyperlink ref="D181" r:id="rId49" display="http://www.kabudragon.com/%E6%A0%AA%E4%BE%A1/%E3%83%80%E3%82%A4%E3%83%88%E3%83%AD%E3%83%B3"/>
    <hyperlink ref="D182" r:id="rId50" display="http://www.kabudragon.com/%E6%A0%AA%E4%BE%A1/%E3%82%B8%E3%83%BC%E3%83%86%E3%82%AF%E3%83%88"/>
    <hyperlink ref="D183" r:id="rId51" display="http://www.kabudragon.com/%E6%A0%AA%E4%BE%A1/%E7%9F%B3%E5%B7%9D%E8%A3%BD%E4%BD%9C%E6%89%80"/>
    <hyperlink ref="D184" r:id="rId52" display="http://www.kabudragon.com/%E6%A0%AA%E4%BE%A1/%E6%98%AD%E5%92%8C%E3%82%B7%E3%82%A7%E3%83%AB%E7%9F%B3%E6%B2%B9"/>
    <hyperlink ref="D185" r:id="rId53" display="http://www.kabudragon.com/%E6%A0%AA%E4%BE%A1/%E7%A6%8F%E5%B3%B6%E5%B7%A5%E6%A5%AD"/>
    <hyperlink ref="D186" r:id="rId54" display="http://www.kabudragon.com/%E6%A0%AA%E4%BE%A1/%E5%9C%9F%E6%9C%A8%E7%AE%A1%E7%90%86%E7%B7%8F%E5%90%88%E8%A9%A6%E9%A8%93%E6%89%80"/>
    <hyperlink ref="D187" r:id="rId55" display="http://www.kabudragon.com/%E6%A0%AA%E4%BE%A1/%E6%9D%B1%E4%BA%AC%E9%83%BD%E7%AB%B6%E9%A6%AC"/>
    <hyperlink ref="D188" r:id="rId56" display="http://www.kabudragon.com/%E6%A0%AA%E4%BE%A1/%E3%83%8D%E3%83%83%E3%83%88%E3%83%AF%E3%83%B3%E3%82%B7%E3%82%B9%E3%83%86%E3%83%A0%E3%82%BA"/>
    <hyperlink ref="D189" r:id="rId57" display="http://www.kabudragon.com/%E6%A0%AA%E4%BE%A1/%E7%B6%BF%E5%8D%8A%E3%83%9B%E3%83%BC%E3%83%AB%E3%83%87%E3%82%A3%E3%83%B3%E3%82%B0%E3%82%B9"/>
    <hyperlink ref="D190" r:id="rId58" display="http://www.kabudragon.com/%E6%A0%AA%E4%BE%A1/%E5%B1%B1%E4%B8%8B%E5%8C%BB%E7%A7%91%E5%99%A8%E6%A2%B0"/>
    <hyperlink ref="D191" r:id="rId59" display="http://www.kabudragon.com/%E6%A0%AA%E4%BE%A1/%E3%82%A6%E3%82%A8%E3%83%AB%E3%82%B7%E3%82%A2%E3%83%9B%E3%83%BC%E3%83%AB%E3%83%87%E3%82%A3%E3%83%B3%E3%82%B0%E3%82%B9"/>
    <hyperlink ref="D192" r:id="rId60" display="http://www.kabudragon.com/%E6%A0%AA%E4%BE%A1/%E3%83%91%E3%83%B3%E3%83%81%E5%B7%A5%E6%A5%AD"/>
    <hyperlink ref="D193" r:id="rId61" display="http://www.kabudragon.com/%E6%A0%AA%E4%BE%A1/%E5%A4%A7%E5%B9%B8%E8%96%AC%E5%93%81"/>
    <hyperlink ref="D194" r:id="rId62" display="http://www.kabudragon.com/%E6%A0%AA%E4%BE%A1/%E3%82%84%E3%81%BE%E3%81%B3%E3%81%93"/>
    <hyperlink ref="D195" r:id="rId63" display="http://www.kabudragon.com/%E6%A0%AA%E4%BE%A1/%E3%83%8D%E3%82%AF%E3%82%B9%E3%83%86%E3%83%BC%E3%82%B8"/>
    <hyperlink ref="D196" r:id="rId64" display="http://www.kabudragon.com/%E6%A0%AA%E4%BE%A1/%E3%82%A2%E3%82%B5%E3%83%B3%E3%83%86"/>
    <hyperlink ref="D197" r:id="rId65" display="http://www.kabudragon.com/%E6%A0%AA%E4%BE%A1/%E3%82%B9%E3%82%BA%E3%83%87%E3%83%B3"/>
    <hyperlink ref="D198" r:id="rId66" display="http://www.kabudragon.com/%E6%A0%AA%E4%BE%A1/%E3%82%B8%E3%82%A7%E3%82%A4%E3%82%A8%E3%82%A4%E3%82%B7%E3%83%BC%E3%83%AA%E3%82%AF%E3%83%AB%E3%83%BC%E3%83%88%E3%83%A1%E3%83%B3%E3%83%88"/>
    <hyperlink ref="D199" r:id="rId67" display="http://www.kabudragon.com/%E6%A0%AA%E4%BE%A1/%E3%83%91%E3%82%A4%E3%83%97%E3%83%89%EF%BC%A8%EF%BC%A4"/>
    <hyperlink ref="D200" r:id="rId68" display="http://www.kabudragon.com/%E6%A0%AA%E4%BE%A1/%EF%BC%B3%EF%BC%B5%EF%BC%A2%EF%BC%A1%EF%BC%B2%EF%BC%B5"/>
    <hyperlink ref="D201" r:id="rId69" display="http://www.kabudragon.com/%E6%A0%AA%E4%BE%A1/%E6%97%A5%E6%9C%AC%E8%A3%BD%E9%8B%BC%E6%89%80"/>
    <hyperlink ref="D202" r:id="rId70" display="http://www.kabudragon.com/%E6%A0%AA%E4%BE%A1/%E3%82%B1%E3%83%BC%E3%83%92%E3%83%B3"/>
    <hyperlink ref="D203" r:id="rId71" display="http://www.kabudragon.com/%E6%A0%AA%E4%BE%A1/%EF%BC%B7%EF%BC%AF%EF%BC%B7%EF%BC%AF%EF%BC%B7"/>
    <hyperlink ref="D204" r:id="rId72" display="http://www.kabudragon.com/%E6%A0%AA%E4%BE%A1/%E3%82%AA%E3%83%AA%E3%83%83%E3%82%AF%E3%82%B9"/>
    <hyperlink ref="D205" r:id="rId73" display="http://www.kabudragon.com/%E6%A0%AA%E4%BE%A1/%E3%82%A2%E3%82%A4%E3%83%BB%E3%82%A8%E3%82%B9%E3%83%BB%E3%83%93%E3%83%BC"/>
    <hyperlink ref="D206" r:id="rId74" display="http://www.kabudragon.com/%E6%A0%AA%E4%BE%A1/%E3%82%A2%E3%82%A4%E3%82%B7%E3%83%B3%E7%B2%BE%E6%A9%9F"/>
    <hyperlink ref="D207" r:id="rId75" display="http://www.kabudragon.com/%E6%A0%AA%E4%BE%A1/%E5%AF%8C%E5%B1%B1%E9%8A%80%E8%A1%8C"/>
    <hyperlink ref="D208" r:id="rId76" display="http://www.kabudragon.com/%E6%A0%AA%E4%BE%A1/%E6%97%A5%E6%9C%AC%E7%A9%BA%E6%B8%AF%E3%83%93%E3%83%AB%E3%83%87%E3%83%B3%E3%82%B0"/>
    <hyperlink ref="D209" r:id="rId77" display="http://www.kabudragon.com/%E6%A0%AA%E4%BE%A1/%E3%83%9B%E3%83%B3%E3%83%80"/>
    <hyperlink ref="D210" r:id="rId78" display="http://www.kabudragon.com/%E6%A0%AA%E4%BE%A1/%E3%83%9E%E3%83%84%E3%83%80"/>
    <hyperlink ref="D211" r:id="rId79" display="http://www.kabudragon.com/%E6%A0%AA%E4%BE%A1/%E3%83%95%E3%82%A9%E3%83%BC%E3%82%AB%E3%82%B9%E3%82%B7%E3%82%B9%E3%83%86%E3%83%A0%E3%82%BA"/>
    <hyperlink ref="D212" r:id="rId80" display="http://www.kabudragon.com/%E6%A0%AA%E4%BE%A1/%E3%82%B9%E3%83%9F%E3%83%80%E3%82%B3%E3%83%BC%E3%83%9D%E3%83%AC%E3%83%BC%E3%82%B7%E3%83%A7%E3%83%B3"/>
    <hyperlink ref="D213" r:id="rId81" display="http://www.kabudragon.com/%E6%A0%AA%E4%BE%A1/%E8%88%B9%E4%BA%95%E9%9B%BB%E6%A9%9F"/>
    <hyperlink ref="D214" r:id="rId82" display="http://www.kabudragon.com/%E6%A0%AA%E4%BE%A1/%E3%82%B5%E3%82%A4%E3%83%90%E3%83%BC%E3%82%B3%E3%83%A0"/>
    <hyperlink ref="D215" r:id="rId83" display="http://www.kabudragon.com/%E6%A0%AA%E4%BE%A1/%E3%83%80%E3%82%A4%E3%83%88%E3%83%AD%E3%83%B3"/>
    <hyperlink ref="D216" r:id="rId84" display="http://www.kabudragon.com/%E6%A0%AA%E4%BE%A1/%E3%83%AD%E3%83%BC%E3%83%84%E3%82%A7"/>
    <hyperlink ref="D217" r:id="rId85" display="http://www.kabudragon.com/%E6%A0%AA%E4%BE%A1/%E6%97%A5%E6%9C%AC%E3%83%94%E3%83%A9%E3%83%BC%E5%B7%A5%E6%A5%AD"/>
    <hyperlink ref="D218" r:id="rId86" display="http://www.kabudragon.com/%E6%A0%AA%E4%BE%A1/%E3%82%A2%E3%83%AB%E3%83%95%E3%82%A1"/>
    <hyperlink ref="D219" r:id="rId87" display="http://www.kabudragon.com/%E6%A0%AA%E4%BE%A1/%E3%82%A2%E3%83%BC%E3%83%AC%E3%82%B9%E3%83%86%E3%82%A3"/>
    <hyperlink ref="D220" r:id="rId88" display="http://www.kabudragon.com/%E6%A0%AA%E4%BE%A1/%E3%83%91%E3%82%A4%E3%83%97%E3%83%89%EF%BC%A8%EF%BC%A4"/>
    <hyperlink ref="D221" r:id="rId89" display="http://www.kabudragon.com/%E6%A0%AA%E4%BE%A1/%E3%83%87%E3%82%A3%E3%82%B9%E3%82%B3"/>
    <hyperlink ref="D222" r:id="rId90" display="http://www.kabudragon.com/%E6%A0%AA%E4%BE%A1/%EF%BC%A3%EF%BC%AB%EF%BC%A4"/>
    <hyperlink ref="D223" r:id="rId91" display="http://www.kabudragon.com/%E6%A0%AA%E4%BE%A1/%EF%BC%B3%EF%BC%B5%EF%BC%AD%EF%BC%A3%EF%BC%AF"/>
    <hyperlink ref="D224" r:id="rId92" display="http://www.kabudragon.com/%E6%A0%AA%E4%BE%A1/%E5%89%8D%E7%94%B0%E5%BB%BA%E8%A8%AD%E5%B7%A5%E6%A5%AD"/>
    <hyperlink ref="D225" r:id="rId93" display="http://www.kabudragon.com/%E6%A0%AA%E4%BE%A1/%E6%97%A5%E6%9C%AC%E7%A9%BA%E6%B8%AF%E3%83%93%E3%83%AB%E3%83%87%E3%83%B3%E3%82%B0"/>
    <hyperlink ref="D226" r:id="rId94" display="http://www.kabudragon.com/%E6%A0%AA%E4%BE%A1/%E3%83%88%E3%83%A8%E3%82%BF%E7%B4%A1%E7%B9%94"/>
    <hyperlink ref="D227" r:id="rId95" display="http://www.kabudragon.com/%E6%A0%AA%E4%BE%A1/%E5%90%88%E5%90%8C%E8%A3%BD%E9%90%B5"/>
    <hyperlink ref="D228" r:id="rId96" display="http://www.kabudragon.com/%E6%A0%AA%E4%BE%A1/%E3%82%A2%E3%82%B9%E3%82%AF%E3%83%AB"/>
    <hyperlink ref="D229" r:id="rId97" display="http://www.kabudragon.com/%E6%A0%AA%E4%BE%A1/%E6%97%A5%E6%9C%AC%E9%87%91%E5%B1%9E"/>
    <hyperlink ref="D230" r:id="rId98" display="http://www.kabudragon.com/%E6%A0%AA%E4%BE%A1/%E3%82%A2%E3%82%A4%E3%83%AD%E3%83%A0%E3%82%B0%E3%83%AB%E3%83%BC%E3%83%97"/>
    <hyperlink ref="D231" r:id="rId99" display="http://www.kabudragon.com/%E6%A0%AA%E4%BE%A1/%E3%82%A2%E3%83%BC%E3%82%B9%E8%A3%BD%E8%96%AC"/>
    <hyperlink ref="D232" r:id="rId100" display="http://www.kabudragon.com/%E6%A0%AA%E4%BE%A1/%E9%96%A2%E6%9D%B1%E9%9B%BB%E5%8C%96%E5%B7%A5%E6%A5%AD"/>
    <hyperlink ref="D233" r:id="rId101" display="http://www.kabudragon.com/%E6%A0%AA%E4%BE%A1/%E3%83%87%E3%82%A3%E3%83%BC%E3%83%BB%E3%82%A8%E3%83%8C%E3%83%BB%E3%82%A8%E3%83%BC"/>
    <hyperlink ref="D234" r:id="rId102" display="http://www.kabudragon.com/%E6%A0%AA%E4%BE%A1/%E4%B8%89%E6%B4%8B%E8%B2%BF%E6%98%93"/>
    <hyperlink ref="D235" r:id="rId103" display="http://www.kabudragon.com/%E6%A0%AA%E4%BE%A1/%E3%82%AD%E3%83%88%E3%83%BC"/>
    <hyperlink ref="D236" r:id="rId104" display="http://www.kabudragon.com/%E6%A0%AA%E4%BE%A1/%EF%BC%A5%EF%BC%AD%E3%82%B7%E3%82%B9%E3%83%86%E3%83%A0%E3%82%BA"/>
    <hyperlink ref="D237" r:id="rId105" display="http://www.kabudragon.com/%E6%A0%AA%E4%BE%A1/%E3%82%AF%E3%83%AA%E3%83%BC%E3%82%AF%E3%83%BB%E3%82%A2%E3%83%B3%E3%83%89%E3%83%BB%E3%83%AA%E3%83%90%E3%83%BC%E7%A4%BE"/>
    <hyperlink ref="D238" r:id="rId106" display="http://www.kabudragon.com/%E6%A0%AA%E4%BE%A1/%E3%83%88%E3%83%BC%E3%82%BB"/>
    <hyperlink ref="D239" r:id="rId107" display="http://www.kabudragon.com/%E6%A0%AA%E4%BE%A1/%E3%82%A4%E3%83%BC%E3%83%BB%E3%82%AC%E3%83%BC%E3%83%87%E3%82%A3%E3%82%A2%E3%83%B3"/>
    <hyperlink ref="D240" r:id="rId108" display="http://www.kabudragon.com/%E6%A0%AA%E4%BE%A1/%EF%BC%AB%EF%BC%AF%EF%BC%A1"/>
    <hyperlink ref="D241" r:id="rId109" display="http://www.kabudragon.com/%E6%A0%AA%E4%BE%A1/%E3%82%A2%E3%82%B9%E3%82%AF%E3%83%AB"/>
    <hyperlink ref="D242" r:id="rId110" display="http://www.kabudragon.com/%E6%A0%AA%E4%BE%A1/%E3%83%80%E3%82%A4%E3%83%80%E3%83%B3"/>
    <hyperlink ref="D243" r:id="rId111" display="http://www.kabudragon.com/%E6%A0%AA%E4%BE%A1/%E3%82%A8%E3%82%B9%E3%82%AF%E3%83%AD%E3%83%BC%E3%83%BB%E3%82%A8%E3%83%BC%E3%82%B8%E3%82%A7%E3%83%B3%E3%83%88%E3%83%BB%E3%82%B8%E3%83%A3%E3%83%91%E3%83%B3"/>
    <hyperlink ref="D244" r:id="rId112" display="http://www.kabudragon.com/%E6%A0%AA%E4%BE%A1/%E7%9F%B3%E5%B7%9D%E8%A3%BD%E4%BD%9C%E6%89%80"/>
    <hyperlink ref="D245" r:id="rId113" display="http://www.kabudragon.com/%E6%A0%AA%E4%BE%A1/%E3%83%8B%E3%82%B3%E3%83%B3"/>
    <hyperlink ref="D246" r:id="rId114" display="http://www.kabudragon.com/%E6%A0%AA%E4%BE%A1/%E3%82%AD%E3%83%88%E3%83%BC"/>
    <hyperlink ref="D247" r:id="rId115" display="http://www.kabudragon.com/%E6%A0%AA%E4%BE%A1/%E4%B9%9D%E9%9B%BB%E5%B7%A5"/>
    <hyperlink ref="D248" r:id="rId116" display="http://www.kabudragon.com/%E6%A0%AA%E4%BE%A1/%E3%82%B3%E3%82%B7%E3%83%80%E3%82%AB%E3%83%9B%E3%83%BC%E3%83%AB%E3%83%87%E3%82%A3%E3%83%B3%E3%82%B0%E3%82%B9"/>
    <hyperlink ref="D249" r:id="rId117" display="http://www.kabudragon.com/%E6%A0%AA%E4%BE%A1/%E3%82%B5%E3%82%AB%E3%82%BF%E3%81%AE%E3%82%BF%E3%83%8D"/>
    <hyperlink ref="D250" r:id="rId118" display="http://www.kabudragon.com/%E6%A0%AA%E4%BE%A1/%E3%81%82%E3%81%99%E3%81%8B%E8%A3%BD%E8%96%AC"/>
    <hyperlink ref="D251" r:id="rId119" display="http://www.kabudragon.com/%E6%A0%AA%E4%BE%A1/%E5%89%8D%E7%94%B0%E9%81%93%E8%B7%AF"/>
    <hyperlink ref="D252" r:id="rId120" display="http://www.kabudragon.com/%E6%A0%AA%E4%BE%A1/%E3%82%B9%E3%83%9F%E3%83%80%E3%82%B3%E3%83%BC%E3%83%9D%E3%83%AC%E3%83%BC%E3%82%B7%E3%83%A7%E3%83%B3"/>
    <hyperlink ref="D253" r:id="rId121" display="http://www.kabudragon.com/%E6%A0%AA%E4%BE%A1/%E3%83%80%E3%82%A4%E3%83%88%E3%83%AD%E3%83%B3"/>
    <hyperlink ref="D254" r:id="rId122" display="http://www.kabudragon.com/%E6%A0%AA%E4%BE%A1/%E3%83%A9%E3%82%A4%E3%83%89%E3%82%AA%E3%83%B3%E3%83%BB%E3%82%A8%E3%82%AF%E3%82%B9%E3%83%97%E3%83%AC%E3%82%B9"/>
    <hyperlink ref="D255" r:id="rId123" display="http://www.kabudragon.com/%E6%A0%AA%E4%BE%A1/%EF%BC%A3%EF%BC%AB%EF%BC%A4"/>
    <hyperlink ref="D256" r:id="rId124" display="http://www.kabudragon.com/%E6%A0%AA%E4%BE%A1/%E3%83%88%E3%83%BC%E3%82%AB%E3%82%A4"/>
    <hyperlink ref="D257" r:id="rId125" display="http://www.kabudragon.com/%E6%A0%AA%E4%BE%A1/%E3%82%B9%E3%82%BF%E3%82%B8%E3%82%AA%E3%82%A2%E3%83%AA%E3%82%B9"/>
    <hyperlink ref="D258" r:id="rId126" display="http://www.kabudragon.com/%E6%A0%AA%E4%BE%A1/%E3%82%A4%E3%83%B3%E3%83%95%E3%82%A9%E3%83%A1%E3%83%BC%E3%82%B7%E3%83%A7%E3%83%B3%E3%83%BB%E3%83%87%E3%82%A3%E3%83%99%E3%83%AD%E3%83%97%E3%83%A1%E3%83%B3%E3%83%88"/>
    <hyperlink ref="D259" r:id="rId127" display="http://www.kabudragon.com/%E6%A0%AA%E4%BE%A1/%E3%82%A2%E3%82%B5%E3%83%B3%E3%83%86"/>
    <hyperlink ref="D260" r:id="rId128" display="http://www.kabudragon.com/%E6%A0%AA%E4%BE%A1/%E6%97%A5%E6%9C%AC%E3%83%90%E3%83%AB%E3%82%AB%E3%83%BC%E5%B7%A5%E6%A5%AD"/>
    <hyperlink ref="D261" r:id="rId129" display="http://www.kabudragon.com/%E6%A0%AA%E4%BE%A1/%E3%82%B5%E3%82%A4%E3%83%90%E3%83%BC%E3%82%A8%E3%83%BC%E3%82%B8%E3%82%A7%E3%83%B3%E3%83%88"/>
    <hyperlink ref="D262" r:id="rId130" display="http://www.kabudragon.com/%E6%A0%AA%E4%BE%A1/%E3%83%96%E3%83%A9%E3%82%B6%E3%83%BC%E5%B7%A5%E6%A5%AD"/>
    <hyperlink ref="D263" r:id="rId131" display="http://www.kabudragon.com/%E6%A0%AA%E4%BE%A1/%E3%83%88%E3%83%AA%E3%83%89%E3%83%BC%E3%83%AB%E3%83%9B%E3%83%BC%E3%83%AB%E3%83%87%E3%82%A3%E3%83%B3%E3%82%B0%E3%82%B9"/>
    <hyperlink ref="D264" r:id="rId132" display="http://www.kabudragon.com/%E6%A0%AA%E4%BE%A1/%E7%AB%8B%E5%B7%9D%E3%83%96%E3%83%A9%E3%82%A4%E3%83%B3%E3%83%89%E5%B7%A5%E6%A5%AD"/>
    <hyperlink ref="D265" r:id="rId133" display="http://www.kabudragon.com/%E6%A0%AA%E4%BE%A1/%E3%83%91%E3%83%A9%E3%83%9E%E3%82%A6%E3%83%B3%E3%83%88%E3%83%99%E3%83%83%E3%83%89%E3%83%9B%E3%83%BC%E3%83%AB%E3%83%87%E3%82%A3%E3%83%B3%E3%82%B0%E3%82%B9"/>
    <hyperlink ref="D266" r:id="rId134" display="http://www.kabudragon.com/%E6%A0%AA%E4%BE%A1/%E3%83%A9%E3%82%A4%E3%83%89%E3%82%AA%E3%83%B3%E3%83%BB%E3%82%A8%E3%82%AF%E3%82%B9%E3%83%97%E3%83%AC%E3%82%B9"/>
    <hyperlink ref="D267" r:id="rId135" display="http://www.kabudragon.com/%E6%A0%AA%E4%BE%A1/%E3%83%A6%E3%83%BC%E3%83%BB%E3%82%A8%E3%83%A0%E3%83%BB%E3%82%B7%E3%83%BC%E3%83%BB%E3%82%A8%E3%83%AC%E3%82%AF%E3%83%88%E3%83%AD%E3%83%8B%E3%82%AF%E3%82%B9"/>
    <hyperlink ref="D268" r:id="rId136" display="http://www.kabudragon.com/%E6%A0%AA%E4%BE%A1/%E3%83%80%E3%83%96%E3%83%AB%E3%83%BB%E3%82%B9%E3%82%B3%E3%83%BC%E3%83%97"/>
    <hyperlink ref="D269" r:id="rId137" display="http://www.kabudragon.com/%E6%A0%AA%E4%BE%A1/%EF%BC%AB%EF%BC%AC%EF%BD%81%EF%BD%82"/>
    <hyperlink ref="D270" r:id="rId138" display="http://www.kabudragon.com/%E6%A0%AA%E4%BE%A1/%E5%A4%A7%E5%B9%B8%E8%96%AC%E5%93%81"/>
    <hyperlink ref="D271" r:id="rId139" display="http://www.kabudragon.com/%E6%A0%AA%E4%BE%A1/%EF%BD%85%EF%BD%8E%EF%BD%89%EF%BD%93%EF%BD%88"/>
    <hyperlink ref="D272" r:id="rId140" display="http://www.kabudragon.com/%E6%A0%AA%E4%BE%A1/%EF%BC%B4%EF%BC%AF%EF%BC%AB%EF%BC%B9%EF%BC%AF%E3%80%80%EF%BC%A2%EF%BC%A1%EF%BC%B3%EF%BC%A5"/>
    <hyperlink ref="D273" r:id="rId141" display="http://www.kabudragon.com/%E6%A0%AA%E4%BE%A1/%E3%82%B9%E3%83%9F%E3%83%80%E3%82%B3%E3%83%BC%E3%83%9D%E3%83%AC%E3%83%BC%E3%82%B7%E3%83%A7%E3%83%B3"/>
    <hyperlink ref="D274" r:id="rId142" display="http://www.kabudragon.com/%E6%A0%AA%E4%BE%A1/%E5%9C%9F%E6%9C%A8%E7%AE%A1%E7%90%86%E7%B7%8F%E5%90%88%E8%A9%A6%E9%A8%93%E6%89%80"/>
    <hyperlink ref="D275" r:id="rId143" display="http://www.kabudragon.com/%E6%A0%AA%E4%BE%A1/%E5%B9%B3%E7%94%B0%E6%A9%9F%E5%B7%A5"/>
    <hyperlink ref="D276" r:id="rId144" display="http://www.kabudragon.com/%E6%A0%AA%E4%BE%A1/%E3%83%95%E3%82%A9%E3%83%BC%E3%82%AB%E3%82%B9%E3%82%B7%E3%82%B9%E3%83%86%E3%83%A0%E3%82%BA"/>
    <hyperlink ref="D277" r:id="rId145" display="http://www.kabudragon.com/%E6%A0%AA%E4%BE%A1/%E3%83%A9%E3%82%A6%E3%83%B3%E3%83%89%E3%83%AF%E3%83%B3"/>
    <hyperlink ref="D278" r:id="rId146" display="http://www.kabudragon.com/%E6%A0%AA%E4%BE%A1/%E3%83%9E%E3%82%AF%E3%83%AD%E3%83%9F%E3%83%AB"/>
    <hyperlink ref="D279" r:id="rId147" display="http://www.kabudragon.com/%E6%A0%AA%E4%BE%A1/%E3%82%B7%E3%83%A7%E3%83%BC%E3%82%B1%E3%83%BC%E3%82%B9%E3%83%BB%E3%83%86%E3%82%A3%E3%83%BC%E3%83%93%E3%83%BC"/>
    <hyperlink ref="D280" r:id="rId148" display="http://www.kabudragon.com/%E6%A0%AA%E4%BE%A1/%E3%82%AA%E3%83%AB%E3%83%88%E3%83%97%E3%83%A9%E3%82%B9"/>
    <hyperlink ref="D281" r:id="rId149" display="http://www.kabudragon.com/%E6%A0%AA%E4%BE%A1/%E3%83%A6%E3%83%8B%E3%83%97%E3%83%AC%E3%82%B9"/>
    <hyperlink ref="D282" r:id="rId150" display="http://www.kabudragon.com/%E6%A0%AA%E4%BE%A1/%E8%88%B9%E4%BA%95%E9%9B%BB%E6%A9%9F"/>
    <hyperlink ref="D283" r:id="rId151" display="http://www.kabudragon.com/%E6%A0%AA%E4%BE%A1/%EF%BC%B6%EF%BC%AF%EF%BC%B9%EF%BC%A1%EF%BC%A7%EF%BC%A5%E3%80%80%EF%BC%A7%EF%BC%B2%EF%BC%AF%EF%BC%B5%EF%BC%B0"/>
    <hyperlink ref="D284" r:id="rId152" display="http://www.kabudragon.com/%E6%A0%AA%E4%BE%A1/%E5%A4%A7%E7%9C%9F%E7%A9%BA"/>
    <hyperlink ref="D285" r:id="rId153" display="http://www.kabudragon.com/%E6%A0%AA%E4%BE%A1/%E3%83%8F%E3%83%AA%E3%83%9E%E5%8C%96%E6%88%90%E3%82%B0%E3%83%AB%E3%83%BC%E3%83%97"/>
    <hyperlink ref="D286" r:id="rId154" display="http://www.kabudragon.com/%E6%A0%AA%E4%BE%A1/%E3%82%A2%E3%82%A4%E3%83%AD%E3%83%A0%E3%82%B0%E3%83%AB%E3%83%BC%E3%83%97"/>
    <hyperlink ref="D287" r:id="rId155" display="http://www.kabudragon.com/%E6%A0%AA%E4%BE%A1/%E3%82%BD%E3%83%8B%E3%83%BC%E3%83%95%E3%82%A3%E3%83%8A%E3%83%B3%E3%82%B7%E3%83%A3%E3%83%AB%E3%83%9B%E3%83%BC%E3%83%AB%E3%83%87%E3%82%A3%E3%83%B3%E3%82%B0%E3%82%B9"/>
    <hyperlink ref="D288" r:id="rId156" display="http://www.kabudragon.com/%E6%A0%AA%E4%BE%A1/%E3%83%87%E3%82%B6%E3%82%A4%E3%83%B3%E3%83%AF%E3%83%B3%E3%83%BB%E3%82%B8%E3%83%A3%E3%83%91%E3%83%B3"/>
    <hyperlink ref="D289" r:id="rId157" display="http://www.kabudragon.com/%E6%A0%AA%E4%BE%A1/%E6%AD%A3%E6%A0%84%E9%A3%9F%E5%93%81%E5%B7%A5%E6%A5%AD"/>
    <hyperlink ref="D290" r:id="rId158" display="http://www.kabudragon.com/%E6%A0%AA%E4%BE%A1/%EF%BC%A8%EF%BD%81%EF%BD%8D%EF%BD%85%EF%BD%85"/>
    <hyperlink ref="D291" r:id="rId159" display="http://www.kabudragon.com/%E6%A0%AA%E4%BE%A1/%EF%BC%B3%EF%BC%B5%EF%BC%AD%EF%BC%A3%EF%BC%AF"/>
    <hyperlink ref="D292" r:id="rId160" display="http://www.kabudragon.com/%E6%A0%AA%E4%BE%A1/%E3%82%B3%E3%82%B7%E3%83%80%E3%82%AB%E3%83%9B%E3%83%BC%E3%83%AB%E3%83%87%E3%82%A3%E3%83%B3%E3%82%B0%E3%82%B9"/>
    <hyperlink ref="D293" r:id="rId161" display="http://www.kabudragon.com/%E6%A0%AA%E4%BE%A1/%E3%82%A8%E3%82%B9%E3%82%AF%E3%83%AD%E3%83%BC%E3%83%BB%E3%82%A8%E3%83%BC%E3%82%B8%E3%82%A7%E3%83%B3%E3%83%88%E3%83%BB%E3%82%B8%E3%83%A3%E3%83%91%E3%83%B3"/>
    <hyperlink ref="D294" r:id="rId162" display="http://www.kabudragon.com/%E6%A0%AA%E4%BE%A1/%E3%82%B7%E3%83%BC%E3%83%86%E3%82%A3%E3%83%BC%E3%82%A8%E3%82%B9"/>
    <hyperlink ref="D295" r:id="rId163" display="http://www.kabudragon.com/%E6%A0%AA%E4%BE%A1/%E3%82%AF%E3%83%AA%E3%83%BC%E3%82%AF%E3%83%BB%E3%82%A2%E3%83%B3%E3%83%89%E3%83%BB%E3%83%AA%E3%83%90%E3%83%BC%E7%A4%BE"/>
    <hyperlink ref="D296" r:id="rId164" display="http://www.kabudragon.com/%E6%A0%AA%E4%BE%A1/%E3%83%95%E3%82%A1%E3%83%BC%E3%82%B9%E3%83%88%E3%83%96%E3%83%A9%E3%82%B6%E3%83%BC%E3%82%BA"/>
    <hyperlink ref="D297" r:id="rId165" display="http://www.kabudragon.com/%E6%A0%AA%E4%BE%A1/%EF%BC%AB%EF%BC%AC%EF%BD%81%EF%BD%82"/>
    <hyperlink ref="D298" r:id="rId166" display="http://www.kabudragon.com/%E6%A0%AA%E4%BE%A1/%E3%82%A2%E3%82%A4%E3%83%AD%E3%83%A0%E3%82%B0%E3%83%AB%E3%83%BC%E3%83%97"/>
    <hyperlink ref="D299" r:id="rId167" display="http://www.kabudragon.com/%E6%A0%AA%E4%BE%A1/%EF%BC%B2%EF%BC%B3%E3%80%80%EF%BC%B4%EF%BD%85%EF%BD%83%EF%BD%88%EF%BD%8E%EF%BD%8F%EF%BD%8C%EF%BD%8F%EF%BD%87%EF%BD%89%EF%BD%85%EF%BD%93"/>
    <hyperlink ref="D300" r:id="rId168" display="http://www.kabudragon.com/%E6%A0%AA%E4%BE%A1/%E3%83%95%E3%82%A9%E3%83%BC%E3%82%AB%E3%82%B9%E3%82%B7%E3%82%B9%E3%83%86%E3%83%A0%E3%82%BA"/>
    <hyperlink ref="D301" r:id="rId169" display="http://www.kabudragon.com/%E6%A0%AA%E4%BE%A1/%E3%83%88%E3%83%BC%E3%82%BB"/>
    <hyperlink ref="D302" r:id="rId170" display="http://www.kabudragon.com/%E6%A0%AA%E4%BE%A1/%E3%83%95%E3%82%A3%E3%83%83%E3%82%AF%E3%82%B9%E3%82%BF%E3%83%BC%E3%82%BA"/>
    <hyperlink ref="D303" r:id="rId171" display="http://www.kabudragon.com/%E6%A0%AA%E4%BE%A1/%E5%90%89%E9%87%8E%E5%AE%B6%E3%83%9B%E3%83%BC%E3%83%AB%E3%83%87%E3%82%A3%E3%83%B3%E3%82%B0%E3%82%B9"/>
    <hyperlink ref="D304" r:id="rId172" display="http://www.kabudragon.com/%E6%A0%AA%E4%BE%A1/%E3%82%AD%E3%83%AA%E3%83%B3%E5%A0%82%E3%83%9B%E3%83%BC%E3%83%AB%E3%83%87%E3%82%A3%E3%83%B3%E3%82%B0%E3%82%B9"/>
    <hyperlink ref="D305" r:id="rId173" display="http://www.kabudragon.com/%E6%A0%AA%E4%BE%A1/%E3%83%9E%E3%82%AF%E3%83%AD%E3%83%9F%E3%83%AB"/>
    <hyperlink ref="D306" r:id="rId174" display="http://www.kabudragon.com/%E6%A0%AA%E4%BE%A1/%EF%BD%87%EF%BD%95%EF%BD%8D%EF%BD%89"/>
    <hyperlink ref="D307" r:id="rId175" display="http://www.kabudragon.com/%E6%A0%AA%E4%BE%A1/%E3%82%B9%E3%82%BF%E3%83%BC%E3%83%BB%E3%83%9E%E3%82%A4%E3%82%AB"/>
    <hyperlink ref="D308" r:id="rId176" display="http://www.kabudragon.com/%E6%A0%AA%E4%BE%A1/%E3%82%B5%E3%83%A0%E3%83%86%E3%82%A3"/>
    <hyperlink ref="D309" r:id="rId177" display="http://www.kabudragon.com/%E6%A0%AA%E4%BE%A1/%E3%82%AA%E3%83%97%E3%83%86%E3%82%A3%E3%83%A0"/>
    <hyperlink ref="D310" r:id="rId178" display="http://www.kabudragon.com/%E6%A0%AA%E4%BE%A1/%E3%82%A2%E3%82%A4%E3%83%BB%E3%82%A8%E3%82%B9%E3%83%BB%E3%83%93%E3%83%BC"/>
    <hyperlink ref="D311" r:id="rId179" display="http://www.kabudragon.com/%E6%A0%AA%E4%BE%A1/%E3%82%AA%E3%83%AB%E3%83%88%E3%83%97%E3%83%A9%E3%82%B9"/>
    <hyperlink ref="D312" r:id="rId180" display="http://www.kabudragon.com/%E6%A0%AA%E4%BE%A1/%E7%AB%8B%E5%B7%9D%E3%83%96%E3%83%A9%E3%82%A4%E3%83%B3%E3%83%89%E5%B7%A5%E6%A5%AD"/>
    <hyperlink ref="D313" r:id="rId181" display="http://www.kabudragon.com/%E6%A0%AA%E4%BE%A1/%E3%83%AD%E3%83%BC%E3%83%A9%E3%83%B3%E3%83%89%E3%80%80%E3%83%87%E3%82%A3%E3%83%BC%EF%BC%8E%E3%82%B8%E3%83%BC%EF%BC%8E"/>
    <hyperlink ref="D314" r:id="rId182" display="http://www.kabudragon.com/%E6%A0%AA%E4%BE%A1/%E3%83%AD%E3%83%BC%E3%83%A0"/>
    <hyperlink ref="D315" r:id="rId183" display="http://www.kabudragon.com/%E6%A0%AA%E4%BE%A1/%E9%81%A0%E8%97%A4%E7%85%A7%E6%98%8E"/>
    <hyperlink ref="D316" r:id="rId184" display="http://www.kabudragon.com/%E6%A0%AA%E4%BE%A1/%E3%82%A2%E3%83%93%E3%82%B9%E3%83%88"/>
    <hyperlink ref="D317" r:id="rId185" display="http://www.kabudragon.com/%E6%A0%AA%E4%BE%A1/%E3%82%A2%E3%83%BC%E3%82%B9%E8%A3%BD%E8%96%AC"/>
    <hyperlink ref="D318" r:id="rId186" display="http://www.kabudragon.com/%E6%A0%AA%E4%BE%A1/%E3%83%90%E3%83%B3%E3%83%80%E3%82%A4%E3%83%8A%E3%83%A0%E3%82%B3%E3%83%9B%E3%83%BC%E3%83%AB%E3%83%87%E3%82%A3%E3%83%B3%E3%82%B0%E3%82%B9"/>
    <hyperlink ref="D319" r:id="rId187" display="http://www.kabudragon.com/%E6%A0%AA%E4%BE%A1/%E6%9C%9D%E6%97%A5%E5%B7%A5%E6%A5%AD%E7%A4%BE"/>
    <hyperlink ref="D320" r:id="rId188" display="http://www.kabudragon.com/%E6%A0%AA%E4%BE%A1/%E3%83%81%E3%83%A8%E3%83%80"/>
    <hyperlink ref="D321" r:id="rId189" display="http://www.kabudragon.com/%E6%A0%AA%E4%BE%A1/%E9%8E%8C%E5%80%89%E6%96%B0%E6%9B%B8"/>
    <hyperlink ref="D322" r:id="rId190" display="http://www.kabudragon.com/%E6%A0%AA%E4%BE%A1/%E6%97%A5%E6%9C%AC%E3%82%AB%E3%83%BC%E3%83%9C%E3%83%B3"/>
    <hyperlink ref="D323" r:id="rId191" display="http://www.kabudragon.com/%E6%A0%AA%E4%BE%A1/%E5%A4%AA%E9%99%BD%E8%AA%98%E9%9B%BB"/>
    <hyperlink ref="D324" r:id="rId192" display="http://www.kabudragon.com/%E6%A0%AA%E4%BE%A1/%E5%8C%97%E5%B7%9D%E9%89%84%E5%B7%A5%E6%89%80"/>
    <hyperlink ref="D325" r:id="rId193" display="http://www.kabudragon.com/%E6%A0%AA%E4%BE%A1/%E6%97%A5%E6%9C%AC%E9%87%91%E5%B1%9E"/>
    <hyperlink ref="D326" r:id="rId194" display="http://www.kabudragon.com/%E6%A0%AA%E4%BE%A1/%E3%83%A2%E3%83%90%E3%82%A4%E3%83%AB%E3%83%95%E3%82%A1%E3%82%AF%E3%83%88%E3%83%AA%E3%83%BC"/>
    <hyperlink ref="D327" r:id="rId195" display="http://www.kabudragon.com/%E6%A0%AA%E4%BE%A1/%E6%97%A5%E6%9C%AC%E3%83%9E%E3%82%A4%E3%82%AF%E3%83%AD%E3%83%8B%E3%82%AF%E3%82%B9"/>
    <hyperlink ref="D328" r:id="rId196" display="http://www.kabudragon.com/%E6%A0%AA%E4%BE%A1/%E5%AE%89%E6%B0%B8"/>
    <hyperlink ref="D329" r:id="rId197" display="http://www.kabudragon.com/%E6%A0%AA%E4%BE%A1/%E3%83%97%E3%83%AC%E3%83%8A%E3%82%B9"/>
    <hyperlink ref="D330" r:id="rId198" display="http://www.kabudragon.com/%E6%A0%AA%E4%BE%A1/%E3%83%88%E3%83%BC%E3%82%BB"/>
    <hyperlink ref="D331" r:id="rId199" display="http://www.kabudragon.com/%E6%A0%AA%E4%BE%A1/%E3%82%AF%E3%83%AA%E3%82%A8%E3%82%A4%E3%83%88%EF%BC%B3%EF%BC%A4%E3%83%9B%E3%83%BC%E3%83%AB%E3%83%87%E3%82%A3%E3%83%B3%E3%82%B0%E3%82%B9"/>
    <hyperlink ref="D332" r:id="rId200" display="http://www.kabudragon.com/%E6%A0%AA%E4%BE%A1/%E3%83%84%E3%83%90%E3%82%AD%E3%83%BB%E3%83%8A%E3%82%AB%E3%82%B7%E3%83%9E"/>
    <hyperlink ref="D333" r:id="rId201" display="http://www.kabudragon.com/%E6%A0%AA%E4%BE%A1/%E6%97%A5%E6%9C%AC%E3%83%A9%E3%82%A4%E3%83%95%E3%83%A9%E3%82%A4%E3%83%B3"/>
    <hyperlink ref="D334" r:id="rId202" display="http://www.kabudragon.com/%E6%A0%AA%E4%BE%A1/%E3%82%A8%E3%82%B9%E3%82%AF%E3%83%AD%E3%83%BC%E3%83%BB%E3%82%A8%E3%83%BC%E3%82%B8%E3%82%A7%E3%83%B3%E3%83%88%E3%83%BB%E3%82%B8%E3%83%A3%E3%83%91%E3%83%B3"/>
    <hyperlink ref="D335" r:id="rId203" display="http://www.kabudragon.com/%E6%A0%AA%E4%BE%A1/%E6%97%A5%E6%9C%AC%E7%B2%BE%E5%8C%96"/>
    <hyperlink ref="D336" r:id="rId204" display="http://www.kabudragon.com/%E6%A0%AA%E4%BE%A1/%E4%B8%AD%E5%A4%96%E8%A3%BD%E8%96%AC"/>
    <hyperlink ref="D337" r:id="rId205" display="http://www.kabudragon.com/%E6%A0%AA%E4%BE%A1/%E3%82%A4%E3%83%B3%E3%83%86%E3%83%BC%E3%82%B8%E3%83%9B%E3%83%BC%E3%83%AB%E3%83%87%E3%82%A3%E3%83%B3%E3%82%B0%E3%82%B9"/>
    <hyperlink ref="D338" r:id="rId206" display="http://www.kabudragon.com/%E6%A0%AA%E4%BE%A1/%E3%83%91%E3%82%BD%E3%83%8A%E3%82%B0%E3%83%AB%E3%83%BC%E3%83%97"/>
    <hyperlink ref="D339" r:id="rId207" display="http://www.kabudragon.com/%E6%A0%AA%E4%BE%A1/%E5%B3%B6%E7%B2%BE%E6%A9%9F%E8%A3%BD%E4%BD%9C%E6%89%80"/>
    <hyperlink ref="D340" r:id="rId208" display="http://www.kabudragon.com/%E6%A0%AA%E4%BE%A1/%E3%82%AD%E3%83%B3%E3%82%B0%E3%82%B8%E3%83%A0"/>
    <hyperlink ref="D341" r:id="rId209" display="http://www.kabudragon.com/%E6%A0%AA%E4%BE%A1/%E6%97%A5%E6%9C%AC%E5%85%89%E9%9B%BB"/>
    <hyperlink ref="D342" r:id="rId210" display="http://www.kabudragon.com/%E6%A0%AA%E4%BE%A1/%E4%BF%9D%E5%9C%9F%E8%B0%B7%E5%8C%96%E5%AD%A6%E5%B7%A5%E6%A5%AD"/>
    <hyperlink ref="D343" r:id="rId211" display="http://www.kabudragon.com/%E6%A0%AA%E4%BE%A1/%E6%97%A5%E6%9C%AC%E7%89%B9%E6%AE%8A%E5%A1%97%E6%96%99"/>
    <hyperlink ref="D344" r:id="rId212" display="http://www.kabudragon.com/%E6%A0%AA%E4%BE%A1/%E7%A6%8F%E4%BA%95%E3%82%B3%E3%83%B3%E3%83%94%E3%83%A5%E3%83%BC%E3%82%BF%E3%83%9B%E3%83%BC%E3%83%AB%E3%83%87%E3%82%A3%E3%83%B3%E3%82%B0%E3%82%B9"/>
    <hyperlink ref="D345" r:id="rId213" display="http://www.kabudragon.com/%E6%A0%AA%E4%BE%A1/%E3%82%B3%E3%82%B9%E3%83%A2%E3%82%B9%E8%96%AC%E5%93%81"/>
    <hyperlink ref="D346" r:id="rId214" display="http://www.kabudragon.com/%E6%A0%AA%E4%BE%A1/%E3%83%AC%E3%83%83%E3%82%AF"/>
    <hyperlink ref="D347" r:id="rId215" display="http://www.kabudragon.com/%E6%A0%AA%E4%BE%A1/%E3%82%A8%E3%82%B9%E3%83%86%E3%83%BC"/>
    <hyperlink ref="D348" r:id="rId216" display="http://www.kabudragon.com/%E6%A0%AA%E4%BE%A1/%E6%97%A5%E6%9C%AC%E3%82%A8%E3%82%B9%E3%83%AA%E3%83%BC%E3%83%89"/>
    <hyperlink ref="D349" r:id="rId217" display="http://www.kabudragon.com/%E6%A0%AA%E4%BE%A1/%E3%82%B7%E3%83%BC%E3%83%86%E3%82%A3%E3%83%BC%E3%82%A8%E3%82%B9"/>
    <hyperlink ref="D350" r:id="rId218" display="http://www.kabudragon.com/%E6%A0%AA%E4%BE%A1/%E3%83%80%E3%82%A4%E3%83%80%E3%83%B3"/>
    <hyperlink ref="D351" r:id="rId219" display="http://www.kabudragon.com/%E6%A0%AA%E4%BE%A1/%E3%82%B5%E3%83%A0%E3%83%86%E3%82%A3"/>
    <hyperlink ref="D352" r:id="rId220" display="http://www.kabudragon.com/%E6%A0%AA%E4%BE%A1/%E3%82%B3%E3%82%A2"/>
    <hyperlink ref="D353" r:id="rId221" display="http://www.kabudragon.com/%E6%A0%AA%E4%BE%A1/%E8%97%A4%E7%94%B0%E8%A6%B3%E5%85%89"/>
    <hyperlink ref="D354" r:id="rId222" display="http://www.kabudragon.com/%E6%A0%AA%E4%BE%A1/%E3%83%A9%E3%82%A6%E3%83%B3%E3%83%89%E3%83%AF%E3%83%B3"/>
    <hyperlink ref="D355" r:id="rId223" display="http://www.kabudragon.com/%E6%A0%AA%E4%BE%A1/%E3%83%8B%E3%83%81%E3%82%A2%E3%82%B9"/>
    <hyperlink ref="D356" r:id="rId224" display="http://www.kabudragon.com/%E6%A0%AA%E4%BE%A1/%E3%82%A2%E3%83%AB%E3%83%95%E3%82%A1%E3%82%B7%E3%82%B9%E3%83%86%E3%83%A0%E3%82%BA"/>
    <hyperlink ref="D357" r:id="rId225" display="http://www.kabudragon.com/%E6%A0%AA%E4%BE%A1/%E3%82%B2%E3%83%B3%E3%82%AD%E3%83%BC"/>
    <hyperlink ref="D358" r:id="rId226" display="http://www.kabudragon.com/%E6%A0%AA%E4%BE%A1/%E3%82%A4%E3%83%B3%E3%82%BF%E3%83%BC%E3%83%8D%E3%83%83%E3%83%88%E3%82%A4%E3%83%8B%E3%82%B7%E3%82%A2%E3%83%86%E3%82%A3%E3%83%96"/>
    <hyperlink ref="D359" r:id="rId227" display="http://www.kabudragon.com/%E6%A0%AA%E4%BE%A1/%E3%82%B5%E3%82%AF%E3%82%BB%E3%82%B9%E3%83%9B%E3%83%BC%E3%83%AB%E3%83%87%E3%82%A3%E3%83%B3%E3%82%B0%E3%82%B9"/>
    <hyperlink ref="D360" r:id="rId228" display="http://www.kabudragon.com/%E6%A0%AA%E4%BE%A1/%E3%83%88%E3%83%A9%E3%82%B9%E3%83%88%E3%83%BB%E3%83%86%E3%83%83%E3%82%AF"/>
    <hyperlink ref="D361" r:id="rId229" display="http://www.kabudragon.com/%E6%A0%AA%E4%BE%A1/%E3%82%A2%E3%82%A6%E3%83%88%E3%82%BD%E3%83%BC%E3%82%B7%E3%83%B3%E3%82%B0"/>
    <hyperlink ref="D362" r:id="rId230" display="http://www.kabudragon.com/%E6%A0%AA%E4%BE%A1/%E3%83%87%E3%82%A3%E3%83%83%E3%83%97"/>
    <hyperlink ref="D363" r:id="rId231" display="http://www.kabudragon.com/%E6%A0%AA%E4%BE%A1/%E3%83%91%E3%83%AB%E3%82%B0%E3%83%AB%E3%83%BC%E3%83%97%E3%83%9B%E3%83%BC%E3%83%AB%E3%83%87%E3%82%A3%E3%83%B3%E3%82%B0%E3%82%B9"/>
    <hyperlink ref="D364" r:id="rId232" display="http://www.kabudragon.com/%E6%A0%AA%E4%BE%A1/%E3%83%80%E3%82%A4%E3%83%88"/>
    <hyperlink ref="D365" r:id="rId233" display="http://www.kabudragon.com/%E6%A0%AA%E4%BE%A1/%E3%83%8F%E3%83%8B%E3%83%BC%E3%82%BA%E3%83%9B%E3%83%BC%E3%83%AB%E3%83%87%E3%82%A3%E3%83%B3%E3%82%B0%E3%82%B9"/>
    <hyperlink ref="D366" r:id="rId234" display="http://www.kabudragon.com/%E6%A0%AA%E4%BE%A1/%E7%AB%B9%E5%86%85%E8%A3%BD%E4%BD%9C%E6%89%80"/>
    <hyperlink ref="D367" r:id="rId235" display="http://www.kabudragon.com/%E6%A0%AA%E4%BE%A1/%E3%82%BB%E3%83%AC%E3%82%B9"/>
    <hyperlink ref="D368" r:id="rId236" display="http://www.kabudragon.com/%E6%A0%AA%E4%BE%A1/%E3%83%A9%E3%82%A4%E3%83%89%E3%82%AA%E3%83%B3%E3%83%BB%E3%82%A8%E3%82%AF%E3%82%B9%E3%83%97%E3%83%AC%E3%82%B9"/>
    <hyperlink ref="D369" r:id="rId237" display="http://www.kabudragon.com/%E6%A0%AA%E4%BE%A1/%E3%82%B5%E3%83%A0%E3%83%86%E3%82%A3"/>
    <hyperlink ref="D370" r:id="rId238" display="http://www.kabudragon.com/%E6%A0%AA%E4%BE%A1/%E3%82%A8%E3%82%B9%E3%82%AF%E3%83%AD%E3%83%BC%E3%83%BB%E3%82%A8%E3%83%BC%E3%82%B8%E3%82%A7%E3%83%B3%E3%83%88%E3%83%BB%E3%82%B8%E3%83%A3%E3%83%91%E3%83%B3"/>
    <hyperlink ref="D371" r:id="rId239" display="http://www.kabudragon.com/%E6%A0%AA%E4%BE%A1/%E3%82%A4%E3%83%BC%E3%83%BB%E3%82%AC%E3%83%BC%E3%83%87%E3%82%A3%E3%82%A2%E3%83%B3"/>
    <hyperlink ref="D372" r:id="rId240" display="http://www.kabudragon.com/%E6%A0%AA%E4%BE%A1/%E8%97%A4%E7%94%B0%E8%A6%B3%E5%85%89"/>
    <hyperlink ref="D373" r:id="rId241" display="http://www.kabudragon.com/%E6%A0%AA%E4%BE%A1/%EF%BC%B4%EF%BC%AF%EF%BC%AB%EF%BC%B9%EF%BC%AF%E3%80%80%EF%BC%A2%EF%BC%A1%EF%BC%B3%EF%BC%A5"/>
    <hyperlink ref="D374" r:id="rId242" display="http://www.kabudragon.com/%E6%A0%AA%E4%BE%A1/%EF%BC%B3%EF%BC%B5%EF%BC%AD%EF%BC%A3%EF%BC%AF"/>
    <hyperlink ref="D375" r:id="rId243" display="http://www.kabudragon.com/%E6%A0%AA%E4%BE%A1/%E3%83%A4%E3%83%9E%E3%82%B7%E3%83%B3%E3%83%95%E3%82%A3%E3%83%AB%E3%82%BF"/>
    <hyperlink ref="D376" r:id="rId244" display="http://www.kabudragon.com/%E6%A0%AA%E4%BE%A1/%E3%82%AD%E3%83%AA%E3%83%B3%E5%A0%82%E3%83%9B%E3%83%BC%E3%83%AB%E3%83%87%E3%82%A3%E3%83%B3%E3%82%B0%E3%82%B9"/>
    <hyperlink ref="D377" r:id="rId245" display="http://www.kabudragon.com/%E6%A0%AA%E4%BE%A1/%EF%BC%AB%EF%BC%AC%EF%BD%81%EF%BD%82"/>
    <hyperlink ref="D378" r:id="rId246" display="http://www.kabudragon.com/%E6%A0%AA%E4%BE%A1/%EF%BC%A8%EF%BD%81%EF%BD%8D%EF%BD%85%EF%BD%85"/>
    <hyperlink ref="D379" r:id="rId247" display="http://www.kabudragon.com/%E6%A0%AA%E4%BE%A1/%E3%82%A2%E3%83%93%E3%82%B9%E3%83%88"/>
    <hyperlink ref="D380" r:id="rId248" display="http://www.kabudragon.com/%E6%A0%AA%E4%BE%A1/%E3%82%A4%E3%82%A8%E3%83%AD%E3%83%BC%E3%83%8F%E3%83%83%E3%83%88"/>
    <hyperlink ref="D381" r:id="rId249" display="http://www.kabudragon.com/%E6%A0%AA%E4%BE%A1/%E3%82%A2%E3%83%89%E3%83%90%E3%83%8D%E3%82%AF%E3%82%B9"/>
    <hyperlink ref="D382" r:id="rId250" display="http://www.kabudragon.com/%E6%A0%AA%E4%BE%A1/%E3%83%88%E3%83%BC%E3%82%BB"/>
    <hyperlink ref="D383" r:id="rId251" display="http://www.kabudragon.com/%E6%A0%AA%E4%BE%A1/%EF%BC%B4%EF%BC%A2%EF%BC%B3%E3%83%9B%E3%83%BC%E3%83%AB%E3%83%87%E3%82%A3%E3%83%B3%E3%82%B0%E3%82%B9"/>
    <hyperlink ref="D384" r:id="rId252" display="http://www.kabudragon.com/%E6%A0%AA%E4%BE%A1/%E3%82%B5%E3%82%A4%E3%82%BC%E3%83%AA%E3%83%A4"/>
    <hyperlink ref="D385" r:id="rId253" display="http://www.kabudragon.com/%E6%A0%AA%E4%BE%A1/%E5%A4%A7%E9%98%AA%E6%9C%89%E6%A9%9F%E5%8C%96%E5%AD%A6%E5%B7%A5%E6%A5%AD"/>
    <hyperlink ref="D386" r:id="rId254" display="http://www.kabudragon.com/%E6%A0%AA%E4%BE%A1/%E7%AB%8B%E5%B7%9D%E3%83%96%E3%83%A9%E3%82%A4%E3%83%B3%E3%83%89%E5%B7%A5%E6%A5%AD"/>
    <hyperlink ref="D387" r:id="rId255" display="http://www.kabudragon.com/%E6%A0%AA%E4%BE%A1/%E3%83%A8%E3%82%B7%E3%83%A0%E3%83%A9%E3%83%BB%E3%83%95%E3%83%BC%E3%83%89%E3%83%BB%E3%83%9B%E3%83%BC%E3%83%AB%E3%83%87%E3%82%A3%E3%83%B3%E3%82%B0%E3%82%B9"/>
    <hyperlink ref="D388" r:id="rId256" display="http://www.kabudragon.com/%E6%A0%AA%E4%BE%A1/%E6%97%A5%E6%9C%AC%E9%9B%BB%E6%B0%97%E7%A1%9D%E5%AD%90"/>
    <hyperlink ref="D389" r:id="rId257" display="http://www.kabudragon.com/%E6%A0%AA%E4%BE%A1/%E6%9D%B1%E6%B4%8B%E9%9B%BB%E6%A9%9F%E8%A3%BD%E9%80%A0"/>
    <hyperlink ref="D390" r:id="rId258" display="http://www.kabudragon.com/%E6%A0%AA%E4%BE%A1/%EF%BC%B2%EF%BC%B3%E3%80%80%EF%BC%B4%EF%BD%85%EF%BD%83%EF%BD%88%EF%BD%8E%EF%BD%8F%EF%BD%8C%EF%BD%8F%EF%BD%87%EF%BD%89%EF%BD%85%EF%BD%93"/>
    <hyperlink ref="D391" r:id="rId259" display="http://www.kabudragon.com/%E6%A0%AA%E4%BE%A1/%E3%83%AA%E3%82%AF%E3%83%AB%E3%83%BC%E3%83%88%E3%83%9B%E3%83%BC%E3%83%AB%E3%83%87%E3%82%A3%E3%83%B3%E3%82%B0%E3%82%B9"/>
    <hyperlink ref="D392" r:id="rId260" display="http://www.kabudragon.com/%E6%A0%AA%E4%BE%A1/%E3%82%AD%E3%83%AA%E3%83%B3%E5%A0%82%E3%83%9B%E3%83%BC%E3%83%AB%E3%83%87%E3%82%A3%E3%83%B3%E3%82%B0%E3%82%B9"/>
    <hyperlink ref="D393" r:id="rId261" display="http://www.kabudragon.com/%E6%A0%AA%E4%BE%A1/%EF%BC%AB%EF%BC%AC%EF%BD%81%EF%BD%82"/>
    <hyperlink ref="D394" r:id="rId262" display="http://www.kabudragon.com/%E6%A0%AA%E4%BE%A1/%E3%83%8E%E3%83%AA%E3%82%BF%E3%82%B1%E3%82%AB%E3%83%B3%E3%83%91%E3%83%8B%E3%83%BC%E3%83%AA%E3%83%9F%E3%83%86%E3%83%89"/>
    <hyperlink ref="D395" r:id="rId263" display="http://www.kabudragon.com/%E6%A0%AA%E4%BE%A1/%E3%82%A4%E3%82%AA%E3%83%B3%E3%83%87%E3%82%A3%E3%83%A9%E3%82%A4%E3%83%88"/>
    <hyperlink ref="D396" r:id="rId264" display="http://www.kabudragon.com/%E6%A0%AA%E4%BE%A1/%E5%8D%9A%E5%A0%B1%E5%A0%82%EF%BC%A4%EF%BC%B9%E3%83%9B%E3%83%BC%E3%83%AB%E3%83%87%E3%82%A3%E3%83%B3%E3%82%B0%E3%82%B9"/>
    <hyperlink ref="D397" r:id="rId265" display="http://www.kabudragon.com/%E6%A0%AA%E4%BE%A1/%E3%83%AA%E3%83%B3%E3%82%AC%E3%83%BC%E3%83%8F%E3%83%83%E3%83%88"/>
    <hyperlink ref="D398" r:id="rId266" display="http://www.kabudragon.com/%E6%A0%AA%E4%BE%A1/%E3%83%8B%E3%83%81%E3%82%A2%E3%82%B9"/>
    <hyperlink ref="D399" r:id="rId267" display="http://www.kabudragon.com/%E6%A0%AA%E4%BE%A1/%E3%83%9B%E3%82%AE%E3%83%A1%E3%83%87%E3%82%A3%E3%82%AB%E3%83%AB"/>
    <hyperlink ref="D400" r:id="rId268" display="http://www.kabudragon.com/%E6%A0%AA%E4%BE%A1/%E5%AF%BF%E3%82%B9%E3%83%94%E3%83%AA%E3%83%83%E3%83%84"/>
    <hyperlink ref="D401" r:id="rId269" display="http://www.kabudragon.com/%E6%A0%AA%E4%BE%A1/%E3%82%A8%E3%82%A4%E3%83%81%E3%83%BB%E3%82%A2%E3%82%A4%E3%83%BB%E3%82%A8%E3%82%B9"/>
    <hyperlink ref="D402" r:id="rId270" display="http://www.kabudragon.com/%E6%A0%AA%E4%BE%A1/%E3%82%A8%E3%83%AC%E3%82%B3%E3%83%A0"/>
    <hyperlink ref="D403" r:id="rId271" display="http://www.kabudragon.com/%E6%A0%AA%E4%BE%A1/%E3%83%8A%E3%82%AC%E3%82%A4%E3%83%AC%E3%83%BC%E3%83%99%E3%83%B3"/>
    <hyperlink ref="D404" r:id="rId272" display="http://www.kabudragon.com/%E6%A0%AA%E4%BE%A1/%EF%BC%A3%EF%BC%B3%EF%BC%B0"/>
    <hyperlink ref="D405" r:id="rId273" display="http://www.kabudragon.com/%E6%A0%AA%E4%BE%A1/%E3%83%AC%E3%83%BC%E3%82%B6%E3%83%BC%E3%83%86%E3%83%83%E3%82%AF"/>
    <hyperlink ref="D406" r:id="rId274" display="http://www.kabudragon.com/%E6%A0%AA%E4%BE%A1/%E3%82%A8%E3%82%A4%E3%83%81%E3%83%BC%E3%83%A0"/>
    <hyperlink ref="D407" r:id="rId275" display="http://www.kabudragon.com/%E6%A0%AA%E4%BE%A1/%E3%83%91%E3%83%BC%E3%82%BD%E3%83%AB%E3%83%9B%E3%83%BC%E3%83%AB%E3%83%87%E3%82%A3%E3%83%B3%E3%82%B0%E3%82%B9"/>
    <hyperlink ref="D408" r:id="rId276" display="http://www.kabudragon.com/%E6%A0%AA%E4%BE%A1/%E3%83%80%E3%82%A4%E3%83%88"/>
    <hyperlink ref="D409" r:id="rId277" display="http://www.kabudragon.com/%E6%A0%AA%E4%BE%A1/%E5%B3%B6%E7%B2%BE%E6%A9%9F%E8%A3%BD%E4%BD%9C%E6%89%80"/>
    <hyperlink ref="D410" r:id="rId278" display="http://www.kabudragon.com/%E6%A0%AA%E4%BE%A1/%E6%9D%B1%E4%BA%AC%E3%82%A8%E3%83%AC%E3%82%AF%E3%83%88%E3%83%AD%E3%83%B3"/>
    <hyperlink ref="D411" r:id="rId279" display="http://www.kabudragon.com/%E6%A0%AA%E4%BE%A1/%E3%82%B3%E3%82%B3%E3%82%AB%E3%83%A9%E3%83%95%E3%82%A1%E3%82%A4%E3%83%B3"/>
    <hyperlink ref="D412" r:id="rId280" display="http://www.kabudragon.com/%E6%A0%AA%E4%BE%A1/%E3%83%AD%E3%83%BC%E3%83%A0"/>
    <hyperlink ref="D413" r:id="rId281" display="http://www.kabudragon.com/%E6%A0%AA%E4%BE%A1/%EF%BC%A3%EF%BC%AB%EF%BC%A4"/>
    <hyperlink ref="D414" r:id="rId282" display="http://www.kabudragon.com/%E6%A0%AA%E4%BE%A1/%E3%81%82%E3%81%84%E3%80%80%E3%83%9B%E3%83%BC%E3%83%AB%E3%83%87%E3%82%A3%E3%83%B3%E3%82%B0%E3%82%B9"/>
    <hyperlink ref="D415" r:id="rId283" display="http://www.kabudragon.com/%E6%A0%AA%E4%BE%A1/%E3%83%9B%E3%83%BC%E3%83%81%E3%82%AD"/>
    <hyperlink ref="D416" r:id="rId284" display="http://www.kabudragon.com/%E6%A0%AA%E4%BE%A1/%E4%B8%AD%E5%A4%96%E8%A3%BD%E8%96%AC"/>
    <hyperlink ref="D417" r:id="rId285" display="http://www.kabudragon.com/%E6%A0%AA%E4%BE%A1/%E3%82%A4%E3%83%AA%E3%82%BD%E9%9B%BB%E5%AD%90%E5%B7%A5%E6%A5%AD"/>
    <hyperlink ref="D418" r:id="rId286" display="http://www.kabudragon.com/%E6%A0%AA%E4%BE%A1/%E3%83%88%E3%83%AA%E3%83%89%E3%83%BC%E3%83%AB%E3%83%9B%E3%83%BC%E3%83%AB%E3%83%87%E3%82%A3%E3%83%B3%E3%82%B0%E3%82%B9"/>
    <hyperlink ref="D419" r:id="rId287" display="http://www.kabudragon.com/%E6%A0%AA%E4%BE%A1/%E5%AE%89%E6%B0%B8"/>
    <hyperlink ref="D420" r:id="rId288" display="http://www.kabudragon.com/%E6%A0%AA%E4%BE%A1/%E4%B8%89%E6%A0%84%E5%BB%BA%E7%AF%89%E8%A8%AD%E8%A8%88"/>
    <hyperlink ref="D421" r:id="rId289" display="http://www.kabudragon.com/%E6%A0%AA%E4%BE%A1/%E3%83%80%E3%83%96%E3%83%AB%E3%83%BB%E3%82%B9%E3%82%B3%E3%83%BC%E3%83%97"/>
    <hyperlink ref="D422" r:id="rId290" display="http://www.kabudragon.com/%E6%A0%AA%E4%BE%A1/%EF%BC%B3%E3%80%80%EF%BC%A6%EF%BC%AF%EF%BC%AF%EF%BC%A4%EF%BC%B3"/>
    <hyperlink ref="D423" r:id="rId291" display="http://www.kabudragon.com/%E6%A0%AA%E4%BE%A1/%E3%82%AA%E3%83%AB%E3%83%88%E3%83%97%E3%83%A9%E3%82%B9"/>
    <hyperlink ref="D424" r:id="rId292" display="http://www.kabudragon.com/%E6%A0%AA%E4%BE%A1/%E3%82%AF%E3%83%AA%E3%82%A8%E3%82%A4%E3%83%88%E3%83%BB%E3%83%AC%E3%82%B9%E3%83%88%E3%83%A9%E3%83%B3%E3%83%84%E3%83%BB%E3%83%9B%E3%83%BC%E3%83%AB%E3%83%87%E3%82%A3%E3%83%B3%E3%82%B0%E3%82%B9"/>
    <hyperlink ref="D425" r:id="rId293" display="http://www.kabudragon.com/%E6%A0%AA%E4%BE%A1/%E3%82%A8%E3%82%B9%E3%82%AF%E3%83%AD%E3%83%BC%E3%83%BB%E3%82%A8%E3%83%BC%E3%82%B8%E3%82%A7%E3%83%B3%E3%83%88%E3%83%BB%E3%82%B8%E3%83%A3%E3%83%91%E3%83%B3"/>
    <hyperlink ref="D426" r:id="rId294" display="http://www.kabudragon.com/%E6%A0%AA%E4%BE%A1/%E3%82%B5%E3%83%A0%E3%83%86%E3%82%A3"/>
    <hyperlink ref="D427" r:id="rId295" display="http://www.kabudragon.com/%E6%A0%AA%E4%BE%A1/%EF%BC%B6%EF%BC%AF%EF%BC%B9%EF%BC%A1%EF%BC%A7%EF%BC%A5%E3%80%80%EF%BC%A7%EF%BC%B2%EF%BC%AF%EF%BC%B5%EF%BC%B0"/>
    <hyperlink ref="D428" r:id="rId296" display="http://www.kabudragon.com/%E6%A0%AA%E4%BE%A1/%E3%82%B9%E3%82%BF%E3%83%BC%E3%83%BB%E3%83%9E%E3%82%A4%E3%82%AB"/>
    <hyperlink ref="D429" r:id="rId297" display="http://www.kabudragon.com/%E6%A0%AA%E4%BE%A1/%E6%98%AD%E5%92%8C%E9%9B%BB%E5%B7%A5"/>
    <hyperlink ref="D430" r:id="rId298" display="http://www.kabudragon.com/%E6%A0%AA%E4%BE%A1/%E3%82%B7%E3%83%A7%E3%83%BC%E3%83%AF"/>
    <hyperlink ref="D431" r:id="rId299" display="http://www.kabudragon.com/%E6%A0%AA%E4%BE%A1/%E6%97%A5%E6%A9%9F%E8%A3%85"/>
    <hyperlink ref="D432" r:id="rId300" display="http://www.kabudragon.com/%E6%A0%AA%E4%BE%A1/%E5%B7%9D%E8%A5%BF%E5%80%89%E5%BA%AB"/>
    <hyperlink ref="D433" r:id="rId301" display="http://www.kabudragon.com/%E6%A0%AA%E4%BE%A1/%E5%90%88%E5%90%8C%E8%A3%BD%E9%90%B5"/>
    <hyperlink ref="D434" r:id="rId302" display="http://www.kabudragon.com/%E6%A0%AA%E4%BE%A1/%EF%BC%A4%EF%BC%AD%EF%BC%A7%E6%A3%AE%E7%B2%BE%E6%A9%9F"/>
    <hyperlink ref="D435" r:id="rId303" display="http://www.kabudragon.com/%E6%A0%AA%E4%BE%A1/%E3%82%AB%E3%83%AF%E3%83%81%E8%96%AC%E5%93%81"/>
    <hyperlink ref="D436" r:id="rId304" display="http://www.kabudragon.com/%E6%A0%AA%E4%BE%A1/%EF%BC%B3%EF%BC%A8%EF%BC%AF%EF%BC%A5%EF%BC%A9"/>
    <hyperlink ref="D437" r:id="rId305" display="http://www.kabudragon.com/%E6%A0%AA%E4%BE%A1/%E6%97%A5%E6%9C%AC%E5%86%99%E7%9C%9F%E5%8D%B0%E5%88%B7"/>
    <hyperlink ref="D438" r:id="rId306" display="http://www.kabudragon.com/%E6%A0%AA%E4%BE%A1/%E6%9D%B1%E4%BA%AC%E5%80%8B%E5%88%A5%E6%8C%87%E5%B0%8E%E5%AD%A6%E9%99%A2"/>
    <hyperlink ref="D439" r:id="rId307" display="http://www.kabudragon.com/%E6%A0%AA%E4%BE%A1/%E3%83%A6%E3%83%8B%E3%82%AA%E3%83%B3%E3%83%84%E3%83%BC%E3%83%AB"/>
    <hyperlink ref="D440" r:id="rId308" display="http://www.kabudragon.com/%E6%A0%AA%E4%BE%A1/%E3%82%A2%E3%83%AB%E3%83%97%E3%82%B9%E9%9B%BB%E6%B0%97"/>
    <hyperlink ref="D441" r:id="rId309" display="http://www.kabudragon.com/%E6%A0%AA%E4%BE%A1/%E3%83%80%E3%82%A4%E3%83%88%E3%83%AD%E3%83%B3"/>
    <hyperlink ref="D442" r:id="rId310" display="http://www.kabudragon.com/%E6%A0%AA%E4%BE%A1/%E3%83%80%E3%83%B3%E3%83%AD%E3%83%83%E3%83%97%E3%82%B9%E3%83%9D%E3%83%BC%E3%83%84"/>
    <hyperlink ref="D443" r:id="rId311" display="http://www.kabudragon.com/%E6%A0%AA%E4%BE%A1/%EF%BD%87%EF%BD%95%EF%BD%8D%EF%BD%89"/>
    <hyperlink ref="D444" r:id="rId312" display="http://www.kabudragon.com/%E6%A0%AA%E4%BE%A1/%E3%82%AA%E3%83%BC%E3%82%AF%E3%83%9E"/>
    <hyperlink ref="D445" r:id="rId313" display="http://www.kabudragon.com/%E6%A0%AA%E4%BE%A1/%E3%83%8F%E3%83%AA%E3%83%9E%E5%8C%96%E6%88%90%E3%82%B0%E3%83%AB%E3%83%BC%E3%83%97"/>
    <hyperlink ref="D446" r:id="rId314" display="http://www.kabudragon.com/%E6%A0%AA%E4%BE%A1/%E3%83%88%E3%83%A8%E3%82%BF%E7%B4%A1%E7%B9%94"/>
    <hyperlink ref="D447" r:id="rId315" display="http://www.kabudragon.com/%E6%A0%AA%E4%BE%A1/%EF%BC%AA%EF%BC%B3%EF%BC%B2"/>
    <hyperlink ref="D448" r:id="rId316" display="http://www.kabudragon.com/%E6%A0%AA%E4%BE%A1/%E3%83%A8%E3%82%B7%E3%83%A0%E3%83%A9%E3%83%BB%E3%83%95%E3%83%BC%E3%83%89%E3%83%BB%E3%83%9B%E3%83%BC%E3%83%AB%E3%83%87%E3%82%A3%E3%83%B3%E3%82%B0%E3%82%B9"/>
    <hyperlink ref="D449" r:id="rId317" display="http://www.kabudragon.com/%E6%A0%AA%E4%BE%A1/%E5%8C%97%E3%81%AE%E9%81%94%E4%BA%BA%E3%82%B3%E3%83%BC%E3%83%9D%E3%83%AC%E3%83%BC%E3%82%B7%E3%83%A7%E3%83%B3"/>
    <hyperlink ref="D450" r:id="rId318" display="http://www.kabudragon.com/%E6%A0%AA%E4%BE%A1/%E3%83%91%E3%82%BD%E3%83%8A%E3%82%B0%E3%83%AB%E3%83%BC%E3%83%97"/>
    <hyperlink ref="D451" r:id="rId319" display="http://www.kabudragon.com/%E6%A0%AA%E4%BE%A1/%E3%82%B7%E3%83%BC%E3%83%86%E3%82%A3%E3%83%BC%E3%82%A8%E3%82%B9"/>
    <hyperlink ref="D452" r:id="rId320" display="http://www.kabudragon.com/%E6%A0%AA%E4%BE%A1/%E3%83%A9%E3%82%A4%E3%82%AF"/>
    <hyperlink ref="D453" r:id="rId321" display="http://www.kabudragon.com/%E6%A0%AA%E4%BE%A1/%E3%83%80%E3%82%A4%E3%83%A4%E3%83%A2%E3%83%B3%E3%83%89%E3%83%80%E3%82%A4%E3%83%8B%E3%83%B3%E3%82%B0"/>
    <hyperlink ref="D454" r:id="rId322" display="http://www.kabudragon.com/%E6%A0%AA%E4%BE%A1/%E7%AC%AC%E4%B8%80%E7%B2%BE%E5%B7%A5"/>
    <hyperlink ref="D455" r:id="rId323" display="http://www.kabudragon.com/%E6%A0%AA%E4%BE%A1/%E3%82%AF%E3%83%AA%E3%82%A8%E3%82%A4%E3%83%88%E3%83%BB%E3%83%AC%E3%82%B9%E3%83%88%E3%83%A9%E3%83%B3%E3%83%84%E3%83%BB%E3%83%9B%E3%83%BC%E3%83%AB%E3%83%87%E3%82%A3%E3%83%B3%E3%82%B0%E3%82%B9"/>
    <hyperlink ref="D456" r:id="rId324" display="http://www.kabudragon.com/%E6%A0%AA%E4%BE%A1/%E3%83%95%E3%82%A1%E3%83%BC%E3%82%B9%E3%83%88%E3%83%96%E3%83%A9%E3%82%B6%E3%83%BC%E3%82%BA"/>
    <hyperlink ref="D457" r:id="rId325" display="http://www.kabudragon.com/%E6%A0%AA%E4%BE%A1/%EF%BC%AE%EF%BC%AF%EF%BC%AB"/>
    <hyperlink ref="D458" r:id="rId326" display="http://www.kabudragon.com/%E6%A0%AA%E4%BE%A1/%E3%83%80%E3%82%A4%E3%82%AD%E3%82%A2%E3%82%AF%E3%82%B7%E3%82%B9"/>
    <hyperlink ref="D459" r:id="rId327" display="http://www.kabudragon.com/%E6%A0%AA%E4%BE%A1/%E3%82%BF%E3%82%B1%E3%82%A8%E3%82%A4"/>
    <hyperlink ref="D460" r:id="rId328" display="http://www.kabudragon.com/%E6%A0%AA%E4%BE%A1/%E3%83%91%E3%83%AB%E3%82%B0%E3%83%AB%E3%83%BC%E3%83%97%E3%83%9B%E3%83%BC%E3%83%AB%E3%83%87%E3%82%A3%E3%83%B3%E3%82%B0%E3%82%B9"/>
    <hyperlink ref="D461" r:id="rId329" display="http://www.kabudragon.com/%E6%A0%AA%E4%BE%A1/%E8%88%B9%E4%BA%95%E9%9B%BB%E6%A9%9F"/>
    <hyperlink ref="D462" r:id="rId330" display="http://www.kabudragon.com/%E6%A0%AA%E4%BE%A1/%E5%AF%BF%E3%82%B9%E3%83%94%E3%83%AA%E3%83%83%E3%83%84"/>
    <hyperlink ref="D463" r:id="rId331" display="http://www.kabudragon.com/%E6%A0%AA%E4%BE%A1/%EF%BC%A7%EF%BC%8D%EF%BC%97%E3%83%9B%E3%83%BC%E3%83%AB%E3%83%87%E3%82%A3%E3%83%B3%E3%82%B0%E3%82%B9"/>
    <hyperlink ref="D464" r:id="rId332" display="http://www.kabudragon.com/%E6%A0%AA%E4%BE%A1/%EF%BD%85%EF%BD%8E%EF%BD%89%EF%BD%93%EF%BD%88"/>
    <hyperlink ref="D465" r:id="rId333" display="http://www.kabudragon.com/%E6%A0%AA%E4%BE%A1/%E3%83%A8%E3%82%B7%E3%83%83%E3%82%AF%E3%82%B9"/>
    <hyperlink ref="D466" r:id="rId334" display="http://www.kabudragon.com/%E6%A0%AA%E4%BE%A1/%E3%82%B3%E3%82%B3%E3%82%AB%E3%83%A9%E3%83%95%E3%82%A1%E3%82%A4%E3%83%B3"/>
    <hyperlink ref="D467" r:id="rId335" display="http://www.kabudragon.com/%E6%A0%AA%E4%BE%A1/%E3%82%B8%E3%83%B3%E3%82%BA"/>
    <hyperlink ref="D468" r:id="rId336" display="http://www.kabudragon.com/%E6%A0%AA%E4%BE%A1/%E3%83%80%E3%82%A4%E3%83%88"/>
    <hyperlink ref="D469" r:id="rId337" display="http://www.kabudragon.com/%E6%A0%AA%E4%BE%A1/%E3%82%B7%E3%83%A5%E3%83%83%E3%83%94%E3%83%B3"/>
    <hyperlink ref="D470" r:id="rId338" display="http://www.kabudragon.com/%E6%A0%AA%E4%BE%A1/%E3%82%B5%E3%82%AB%E3%82%BF%E3%81%AE%E3%82%BF%E3%83%8D"/>
    <hyperlink ref="D471" r:id="rId339" display="http://www.kabudragon.com/%E6%A0%AA%E4%BE%A1/%E6%98%AD%E5%92%8C%E3%82%B7%E3%82%A7%E3%83%AB%E7%9F%B3%E6%B2%B9"/>
    <hyperlink ref="D472" r:id="rId340" display="http://www.kabudragon.com/%E6%A0%AA%E4%BE%A1/%E4%BF%9D%E5%9C%9F%E8%B0%B7%E5%8C%96%E5%AD%A6%E5%B7%A5%E6%A5%AD"/>
    <hyperlink ref="D473" r:id="rId341" display="http://www.kabudragon.com/%E6%A0%AA%E4%BE%A1/%E3%83%93%E3%82%B8%E3%83%A7%E3%83%B3"/>
    <hyperlink ref="D474" r:id="rId342" display="http://www.kabudragon.com/%E6%A0%AA%E4%BE%A1/%E5%B9%B3%E7%94%B0%E6%A9%9F%E5%B7%A5"/>
    <hyperlink ref="D475" r:id="rId343" display="http://www.kabudragon.com/%E6%A0%AA%E4%BE%A1/%E3%82%AA%E3%83%8F%E3%83%A9"/>
    <hyperlink ref="D476" r:id="rId344" display="http://www.kabudragon.com/%E6%A0%AA%E4%BE%A1/%E6%9D%B1%E6%B4%8B%E9%9B%BB%E6%A9%9F%E8%A3%BD%E9%80%A0"/>
    <hyperlink ref="D477" r:id="rId345" display="http://www.kabudragon.com/%E6%A0%AA%E4%BE%A1/%E3%83%9B%E3%82%AF%E3%83%AA%E3%83%A8%E3%82%A6"/>
    <hyperlink ref="D478" r:id="rId346" display="http://www.kabudragon.com/%E6%A0%AA%E4%BE%A1/%E3%82%B9%E3%82%BF%E3%83%BC%E3%83%BB%E3%83%9E%E3%82%A4%E3%82%AB"/>
    <hyperlink ref="D479" r:id="rId347" display="http://www.kabudragon.com/%E6%A0%AA%E4%BE%A1/%E3%83%93%E3%83%83%E3%82%AF%E3%82%AB%E3%83%A1%E3%83%A9"/>
    <hyperlink ref="D480" r:id="rId348" display="http://www.kabudragon.com/%E6%A0%AA%E4%BE%A1/%E3%83%8D%E3%82%AF%E3%82%B9%E3%83%86%E3%83%BC%E3%82%B8"/>
    <hyperlink ref="D481" r:id="rId349" display="http://www.kabudragon.com/%E6%A0%AA%E4%BE%A1/%E3%83%A6%E3%83%BC%E3%83%BB%E3%82%A8%E3%83%A0%E3%83%BB%E3%82%B7%E3%83%BC%E3%83%BB%E3%82%A8%E3%83%AC%E3%82%AF%E3%83%88%E3%83%AD%E3%83%8B%E3%82%AF%E3%82%B9"/>
    <hyperlink ref="D482" r:id="rId350" display="http://www.kabudragon.com/%E6%A0%AA%E4%BE%A1/%EF%BD%85%EF%BD%8E%EF%BD%89%EF%BD%93%EF%BD%88"/>
    <hyperlink ref="D483" r:id="rId351" display="http://www.kabudragon.com/%E6%A0%AA%E4%BE%A1/%E3%83%87%E3%82%B6%E3%82%A4%E3%83%B3%E3%83%AF%E3%83%B3%E3%83%BB%E3%82%B8%E3%83%A3%E3%83%91%E3%83%B3"/>
    <hyperlink ref="D484" r:id="rId352" display="http://www.kabudragon.com/%E6%A0%AA%E4%BE%A1/%EF%BC%B4%EF%BC%AF%EF%BC%AB%EF%BC%B9%EF%BC%AF%E3%80%80%EF%BC%A2%EF%BC%A1%EF%BC%B3%EF%BC%A5"/>
    <hyperlink ref="D485" r:id="rId353" display="http://www.kabudragon.com/%E6%A0%AA%E4%BE%A1/%E6%9D%B1%E5%AE%9D"/>
    <hyperlink ref="D486" r:id="rId354" display="http://www.kabudragon.com/%E6%A0%AA%E4%BE%A1/%E3%82%AD%E3%83%AA%E3%83%B3%E5%A0%82%E3%83%9B%E3%83%BC%E3%83%AB%E3%83%87%E3%82%A3%E3%83%B3%E3%82%B0%E3%82%B9"/>
    <hyperlink ref="D487" r:id="rId355" display="http://www.kabudragon.com/%E6%A0%AA%E4%BE%A1/%E3%82%AF%E3%83%AA%E3%83%BC%E3%82%AF%E3%83%BB%E3%82%A2%E3%83%B3%E3%83%89%E3%83%BB%E3%83%AA%E3%83%90%E3%83%BC%E7%A4%BE"/>
    <hyperlink ref="D488" r:id="rId356" display="http://www.kabudragon.com/%E6%A0%AA%E4%BE%A1/%E3%83%A1%E3%83%87%E3%82%A3%E3%82%A2%E3%83%89%E3%82%A5"/>
    <hyperlink ref="D489" r:id="rId357" display="http://www.kabudragon.com/%E6%A0%AA%E4%BE%A1/%E3%83%95%E3%82%A1%E3%83%BC%E3%82%B9%E3%83%88%E3%83%AD%E3%82%B8%E3%83%83%E3%82%AF"/>
    <hyperlink ref="D490" r:id="rId358" display="http://www.kabudragon.com/%E6%A0%AA%E4%BE%A1/%EF%BC%AA%EF%BC%A3%EF%BC%B2%E3%83%95%E3%82%A1%E3%83%BC%E3%83%9E"/>
    <hyperlink ref="D491" r:id="rId359" display="http://www.kabudragon.com/%E6%A0%AA%E4%BE%A1/%E6%9D%B1%E4%BA%AC%E3%83%89%E3%83%BC%E3%83%A0"/>
    <hyperlink ref="D492" r:id="rId360" display="http://www.kabudragon.com/%E6%A0%AA%E4%BE%A1/%E6%97%A5%E6%9C%AC%E3%82%AB%E3%83%BC%E3%83%9C%E3%83%B3"/>
    <hyperlink ref="D493" r:id="rId361" display="http://www.kabudragon.com/%E6%A0%AA%E4%BE%A1/%E3%82%A4%E3%83%B3%E3%83%86%E3%83%BC%E3%82%B8%E3%83%9B%E3%83%BC%E3%83%AB%E3%83%87%E3%82%A3%E3%83%B3%E3%82%B0%E3%82%B9"/>
    <hyperlink ref="D494" r:id="rId362" display="http://www.kabudragon.com/%E6%A0%AA%E4%BE%A1/%E6%98%AD%E5%92%8C%E9%9B%BB%E5%B7%A5"/>
    <hyperlink ref="D495" r:id="rId363" display="http://www.kabudragon.com/%E6%A0%AA%E4%BE%A1/%E6%97%A5%E6%B2%B9"/>
    <hyperlink ref="D496" r:id="rId364" display="http://www.kabudragon.com/%E6%A0%AA%E4%BE%A1/%E3%82%A8%E3%83%A0%E3%82%A2%E3%83%83%E3%83%97"/>
    <hyperlink ref="D497" r:id="rId365" display="http://www.kabudragon.com/%E6%A0%AA%E4%BE%A1/%EF%BC%B3%EF%BC%B0%EF%BC%AB"/>
    <hyperlink ref="D498" r:id="rId366" display="http://www.kabudragon.com/%E6%A0%AA%E4%BE%A1/%E3%83%A4%E3%83%BC%E3%83%9E%E3%83%B3"/>
    <hyperlink ref="D499" r:id="rId367" display="http://www.kabudragon.com/%E6%A0%AA%E4%BE%A1/%E3%83%A1%E3%83%87%E3%82%A3%E3%82%AB%E3%83%AB%E3%83%BB%E3%83%87%E3%83%BC%E3%82%BF%E3%83%BB%E3%83%93%E3%82%B8%E3%83%A7%E3%83%B3"/>
    <hyperlink ref="D500" r:id="rId368" display="http://www.kabudragon.com/%E6%A0%AA%E4%BE%A1/%E5%B1%B1%E4%B8%80%E9%9B%BB%E6%A9%9F"/>
    <hyperlink ref="D501" r:id="rId369" display="http://www.kabudragon.com/%E6%A0%AA%E4%BE%A1/%E5%A4%A7%E5%A1%9A%E5%95%86%E4%BC%9A"/>
    <hyperlink ref="D502" r:id="rId370" display="http://www.kabudragon.com/%E6%A0%AA%E4%BE%A1/%E3%83%A2%E3%83%90%E3%82%A4%E3%83%AB%E3%83%95%E3%82%A1%E3%82%AF%E3%83%88%E3%83%AA%E3%83%BC"/>
    <hyperlink ref="D503" r:id="rId371" display="http://www.kabudragon.com/%E6%A0%AA%E4%BE%A1/%E3%82%AF%E3%82%A4%E3%83%83%E3%82%AF"/>
    <hyperlink ref="D504" r:id="rId372" display="http://www.kabudragon.com/%E6%A0%AA%E4%BE%A1/%E6%AD%A3%E6%A0%84%E9%A3%9F%E5%93%81%E5%B7%A5%E6%A5%AD"/>
    <hyperlink ref="D505" r:id="rId373" display="http://www.kabudragon.com/%E6%A0%AA%E4%BE%A1/%E3%82%B2%E3%83%B3%E3%82%AD%E3%83%BC"/>
    <hyperlink ref="D506" r:id="rId374" display="http://www.kabudragon.com/%E6%A0%AA%E4%BE%A1/%E6%9D%B1%E7%A5%A5"/>
    <hyperlink ref="D507" r:id="rId375" display="http://www.kabudragon.com/%E6%A0%AA%E4%BE%A1/%EF%BC%A7%EF%BC%AD%EF%BC%AF%E3%82%AF%E3%83%A9%E3%82%A6%E3%83%89"/>
    <hyperlink ref="D508" r:id="rId376" display="http://www.kabudragon.com/%E6%A0%AA%E4%BE%A1/%E3%83%93%E3%82%B8%E3%83%A7%E3%83%B3"/>
    <hyperlink ref="D509" r:id="rId377" display="http://www.kabudragon.com/%E6%A0%AA%E4%BE%A1/%E6%9D%BE%E7%AB%B9"/>
    <hyperlink ref="D510" r:id="rId378" display="http://www.kabudragon.com/%E6%A0%AA%E4%BE%A1/%E3%83%A9%E3%82%A4%E3%82%AF"/>
    <hyperlink ref="D511" r:id="rId379" display="http://www.kabudragon.com/%E6%A0%AA%E4%BE%A1/%E8%96%AC%E7%8E%8B%E5%A0%82"/>
    <hyperlink ref="D512" r:id="rId380" display="http://www.kabudragon.com/%E6%A0%AA%E4%BE%A1/%E7%87%A6%E3%83%9B%E3%83%BC%E3%83%AB%E3%83%87%E3%82%A3%E3%83%B3%E3%82%B0%E3%82%B9"/>
    <hyperlink ref="D513" r:id="rId381" display="http://www.kabudragon.com/%E6%A0%AA%E4%BE%A1/%E5%AE%89%E6%B0%B8"/>
    <hyperlink ref="D514" r:id="rId382" display="http://www.kabudragon.com/%E6%A0%AA%E4%BE%A1/%E5%A4%AA%E5%B9%B3%E9%9B%BB%E6%A5%AD"/>
    <hyperlink ref="D515" r:id="rId383" display="http://www.kabudragon.com/%E6%A0%AA%E4%BE%A1/%E3%82%B7%E3%83%BC%E3%82%A2%E3%83%BC%E3%83%AB%E3%82%A4%E3%83%BC"/>
    <hyperlink ref="D516" r:id="rId384" display="http://www.kabudragon.com/%E6%A0%AA%E4%BE%A1/%E3%83%9E%E3%82%AF%E3%83%AD%E3%83%9F%E3%83%AB"/>
    <hyperlink ref="D517" r:id="rId385" display="http://www.kabudragon.com/%E6%A0%AA%E4%BE%A1/%E3%83%9E%E3%83%AB%E3%83%8F%E3%83%8B%E3%83%81%E3%83%AD"/>
    <hyperlink ref="D518" r:id="rId386" display="http://www.kabudragon.com/%E6%A0%AA%E4%BE%A1/%E3%83%95%E3%83%BC%E3%82%B8%E3%83%A3%E3%83%BC%E3%82%B9%E3%83%9B%E3%83%BC%E3%83%AB%E3%83%87%E3%82%A3%E3%83%B3%E3%82%B0%E3%82%B9"/>
    <hyperlink ref="D519" r:id="rId387" display="http://www.kabudragon.com/%E6%A0%AA%E4%BE%A1/%E3%83%88%E3%83%BC%E3%82%AB%E3%82%A4"/>
    <hyperlink ref="D520" r:id="rId388" display="http://www.kabudragon.com/%E6%A0%AA%E4%BE%A1/%E3%83%80%E3%83%96%E3%83%AB%E3%83%BB%E3%82%B9%E3%82%B3%E3%83%BC%E3%83%97"/>
    <hyperlink ref="D521" r:id="rId389" display="http://www.kabudragon.com/%E6%A0%AA%E4%BE%A1/%EF%BC%B7%EF%BC%AF%EF%BC%B7%EF%BC%AF%EF%BC%B7"/>
    <hyperlink ref="D522" r:id="rId390" display="http://www.kabudragon.com/%E6%A0%AA%E4%BE%A1/%EF%BC%A9%EF%BC%B3%EF%BC%A9%EF%BC%A4"/>
    <hyperlink ref="D523" r:id="rId391" display="http://www.kabudragon.com/%E6%A0%AA%E4%BE%A1/%EF%BC%B6%EF%BC%AF%EF%BC%B9%EF%BC%A1%EF%BC%A7%EF%BC%A5%E3%80%80%EF%BC%A7%EF%BC%B2%EF%BC%AF%EF%BC%B5%EF%BC%B0"/>
    <hyperlink ref="D524" r:id="rId392" display="http://www.kabudragon.com/%E6%A0%AA%E4%BE%A1/%E3%82%A8%E3%83%95%E3%83%86%E3%83%83%E3%82%AF"/>
    <hyperlink ref="D525" r:id="rId393" display="http://www.kabudragon.com/%E6%A0%AA%E4%BE%A1/%E3%83%9B%E3%83%BC%E3%83%81%E3%82%AD"/>
    <hyperlink ref="D526" r:id="rId394" display="http://www.kabudragon.com/%E6%A0%AA%E4%BE%A1/%E4%B8%AD%E5%A4%96%E8%A3%BD%E8%96%AC"/>
    <hyperlink ref="D527" r:id="rId395" display="http://www.kabudragon.com/%E6%A0%AA%E4%BE%A1/%E3%82%A2%E3%83%93%E3%82%B9%E3%83%88"/>
    <hyperlink ref="D528" r:id="rId396" display="http://www.kabudragon.com/%E6%A0%AA%E4%BE%A1/%E3%82%A8%E3%82%B9%E3%83%BB%E3%82%A8%E3%83%A0%E3%83%BB%E3%82%A8%E3%82%B9"/>
    <hyperlink ref="D529" r:id="rId397" display="http://www.kabudragon.com/%E6%A0%AA%E4%BE%A1/%EF%BC%B4%EF%BC%A4%EF%BC%AB"/>
    <hyperlink ref="D530" r:id="rId398" display="http://www.kabudragon.com/%E6%A0%AA%E4%BE%A1/%E3%82%AB%E3%83%8A%E3%83%A2%E3%83%88"/>
    <hyperlink ref="D531" r:id="rId399" display="http://www.kabudragon.com/%E6%A0%AA%E4%BE%A1/%E5%9C%9F%E6%9C%A8%E7%AE%A1%E7%90%86%E7%B7%8F%E5%90%88%E8%A9%A6%E9%A8%93%E6%89%80"/>
    <hyperlink ref="D532" r:id="rId400" display="http://www.kabudragon.com/%E6%A0%AA%E4%BE%A1/%E3%83%88%E3%83%A9%E3%83%B3%E3%82%B6%E3%82%AF%E3%82%B7%E3%83%A7%E3%83%B3"/>
    <hyperlink ref="D533" r:id="rId401" display="http://www.kabudragon.com/%E6%A0%AA%E4%BE%A1/%E3%83%80%E3%82%A4%E3%83%80%E3%83%B3"/>
    <hyperlink ref="D534" r:id="rId402" display="http://www.kabudragon.com/%E6%A0%AA%E4%BE%A1/%E3%83%91%E3%82%BD%E3%83%8A%E3%82%B0%E3%83%AB%E3%83%BC%E3%83%97"/>
    <hyperlink ref="D535" r:id="rId403" display="http://www.kabudragon.com/%E6%A0%AA%E4%BE%A1/%E6%98%AD%E5%92%8C%E9%9B%BB%E5%B7%A5"/>
    <hyperlink ref="D536" r:id="rId404" display="http://www.kabudragon.com/%E6%A0%AA%E4%BE%A1/%E3%82%B8%E3%83%A3%E3%83%A0%E3%82%B3"/>
    <hyperlink ref="D537" r:id="rId405" display="http://www.kabudragon.com/%E6%A0%AA%E4%BE%A1/%E3%83%AB%E3%83%8D%E3%82%B5%E3%82%B9%E3%82%A8%E3%83%AC%E3%82%AF%E3%83%88%E3%83%AD%E3%83%8B%E3%82%AF%E3%82%B9"/>
    <hyperlink ref="D538" r:id="rId406" display="http://www.kabudragon.com/%E6%A0%AA%E4%BE%A1/%E6%97%A5%E7%B2%BE%E6%A8%B9%E8%84%82%E5%B7%A5%E6%A5%AD"/>
    <hyperlink ref="D539" r:id="rId407" display="http://www.kabudragon.com/%E6%A0%AA%E4%BE%A1/%E3%83%8B%E3%83%81%E3%83%AC%E3%82%AD"/>
    <hyperlink ref="D540" r:id="rId408" display="http://www.kabudragon.com/%E6%A0%AA%E4%BE%A1/%E3%82%AD%E3%83%88%E3%83%BC"/>
    <hyperlink ref="D541" r:id="rId409" display="http://www.kabudragon.com/%E6%A0%AA%E4%BE%A1/%E3%82%B2%E3%83%B3%E3%82%AD%E3%83%BC"/>
    <hyperlink ref="D542" r:id="rId410" display="http://www.kabudragon.com/%E6%A0%AA%E4%BE%A1/%E3%82%A8%E3%83%B3%E3%83%97%E3%83%A9%E3%82%B9"/>
    <hyperlink ref="D543" r:id="rId411" display="http://www.kabudragon.com/%E6%A0%AA%E4%BE%A1/%E5%B1%B1%E4%B8%80%E9%9B%BB%E6%A9%9F"/>
    <hyperlink ref="D544" r:id="rId412" display="http://www.kabudragon.com/%E6%A0%AA%E4%BE%A1/%E3%82%B5%E3%83%B3%E3%83%AF%E3%83%86%E3%82%AF%E3%83%8E%E3%82%B9"/>
    <hyperlink ref="D545" r:id="rId413" display="http://www.kabudragon.com/%E6%A0%AA%E4%BE%A1/%E5%AE%89%E5%B7%9D%E9%9B%BB%E6%A9%9F"/>
    <hyperlink ref="D546" r:id="rId414" display="http://www.kabudragon.com/%E6%A0%AA%E4%BE%A1/%E3%82%B5%E3%82%AB%E3%82%BF%E3%82%A4%E3%83%B3%E3%82%AF%E3%82%B9"/>
    <hyperlink ref="D547" r:id="rId415" display="http://www.kabudragon.com/%E6%A0%AA%E4%BE%A1/%E3%83%A8%E3%82%B7%E3%83%A0%E3%83%A9%E3%83%BB%E3%83%95%E3%83%BC%E3%83%89%E3%83%BB%E3%83%9B%E3%83%BC%E3%83%AB%E3%83%87%E3%82%A3%E3%83%B3%E3%82%B0%E3%82%B9"/>
    <hyperlink ref="D548" r:id="rId416" display="http://www.kabudragon.com/%E6%A0%AA%E4%BE%A1/%E6%9D%B1%E4%BA%AC%E9%83%BD%E7%AB%B6%E9%A6%AC"/>
    <hyperlink ref="D549" r:id="rId417" display="http://www.kabudragon.com/%E6%A0%AA%E4%BE%A1/%E5%B1%B1%E6%B4%8B%E9%9B%BB%E6%B0%97"/>
    <hyperlink ref="D550" r:id="rId418" display="http://www.kabudragon.com/%E6%A0%AA%E4%BE%A1/%EF%BD%85%EF%BD%8E%EF%BD%89%EF%BD%93%EF%BD%88"/>
    <hyperlink ref="D551" r:id="rId419" display="http://www.kabudragon.com/%E6%A0%AA%E4%BE%A1/%E5%9C%9F%E6%9C%A8%E7%AE%A1%E7%90%86%E7%B7%8F%E5%90%88%E8%A9%A6%E9%A8%93%E6%89%80"/>
    <hyperlink ref="D552" r:id="rId420" display="http://www.kabudragon.com/%E6%A0%AA%E4%BE%A1/%E6%AD%A3%E6%A0%84%E9%A3%9F%E5%93%81%E5%B7%A5%E6%A5%AD"/>
    <hyperlink ref="D553" r:id="rId421" display="http://www.kabudragon.com/%E6%A0%AA%E4%BE%A1/%E3%83%AC%E3%83%83%E3%82%AF"/>
    <hyperlink ref="D554" r:id="rId422" display="http://www.kabudragon.com/%E6%A0%AA%E4%BE%A1/%E3%82%A4%E3%83%BC%E3%83%96%E3%83%83%E3%82%AF%E3%82%A4%E3%83%8B%E3%82%B7%E3%82%A2%E3%83%86%E3%82%A3%E3%83%96%E3%82%B8%E3%83%A3%E3%83%91%E3%83%B3"/>
    <hyperlink ref="D555" r:id="rId423" display="http://www.kabudragon.com/%E6%A0%AA%E4%BE%A1/%E3%83%AF%E3%82%A4%E3%82%A8%E3%82%A4%E3%82%B7%E3%82%A4%E3%83%9B%E3%83%BC%E3%83%AB%E3%83%87%E3%82%A3%E3%83%B3%E3%82%B0%E3%82%B9"/>
    <hyperlink ref="D556" r:id="rId424" display="http://www.kabudragon.com/%E6%A0%AA%E4%BE%A1/%EF%BC%B4%EF%BC%A8%EF%BC%AB"/>
    <hyperlink ref="D557" r:id="rId425" display="http://www.kabudragon.com/%E6%A0%AA%E4%BE%A1/%E6%97%A5%E6%9C%AC%EF%BC%A3%EF%BC%AD%EF%BC%AB"/>
    <hyperlink ref="D558" r:id="rId426" display="http://www.kabudragon.com/%E6%A0%AA%E4%BE%A1/%E3%83%A4%E3%83%9E%E3%82%B7%E3%83%B3%E3%83%95%E3%82%A3%E3%83%AB%E3%82%BF"/>
    <hyperlink ref="D559" r:id="rId427" display="http://www.kabudragon.com/%E6%A0%AA%E4%BE%A1/%E4%B8%89%E8%8F%B1%E9%9B%BB%E6%A9%9F"/>
    <hyperlink ref="D560" r:id="rId428" display="http://www.kabudragon.com/%E6%A0%AA%E4%BE%A1/%E3%81%B4%E3%81%82"/>
    <hyperlink ref="D561" r:id="rId429" display="http://www.kabudragon.com/%E6%A0%AA%E4%BE%A1/%E3%82%A4%E3%83%BC%E3%83%BB%E3%82%AC%E3%83%BC%E3%83%87%E3%82%A3%E3%82%A2%E3%83%B3"/>
    <hyperlink ref="D562" r:id="rId430" display="http://www.kabudragon.com/%E6%A0%AA%E4%BE%A1/%EF%BC%A3%EF%BC%AB%EF%BC%A4"/>
    <hyperlink ref="D563" r:id="rId431" display="http://www.kabudragon.com/%E6%A0%AA%E4%BE%A1/%EF%BC%AB%EF%BC%AC%EF%BD%81%EF%BD%82"/>
    <hyperlink ref="D564" r:id="rId432" display="http://www.kabudragon.com/%E6%A0%AA%E4%BE%A1/%E3%82%AA%E3%83%97%E3%83%86%E3%83%83%E3%82%AF%E3%82%B9%E3%82%B0%E3%83%AB%E3%83%BC%E3%83%97"/>
    <hyperlink ref="D565" r:id="rId433" display="http://www.kabudragon.com/%E6%A0%AA%E4%BE%A1/%E3%82%AF%E3%82%A4%E3%83%83%E3%82%AF"/>
    <hyperlink ref="D566" r:id="rId434" display="http://www.kabudragon.com/%E6%A0%AA%E4%BE%A1/%E3%83%8F%E3%83%AA%E3%83%9E%E5%8C%96%E6%88%90%E3%82%B0%E3%83%AB%E3%83%BC%E3%83%97"/>
    <hyperlink ref="D567" r:id="rId435" display="http://www.kabudragon.com/%E6%A0%AA%E4%BE%A1/%EF%BC%B6%EF%BC%AF%EF%BC%B9%EF%BC%A1%EF%BC%A7%EF%BC%A5%E3%80%80%EF%BC%A7%EF%BC%B2%EF%BC%AF%EF%BC%B5%EF%BC%B0"/>
    <hyperlink ref="D568" r:id="rId436" display="http://www.kabudragon.com/%E6%A0%AA%E4%BE%A1/%E3%83%A9%E3%82%A4%E3%82%AF"/>
    <hyperlink ref="D569" r:id="rId437" display="http://www.kabudragon.com/%E6%A0%AA%E4%BE%A1/%E3%83%A4%E3%83%BC%E3%83%9E%E3%83%B3"/>
    <hyperlink ref="D570" r:id="rId438" display="http://www.kabudragon.com/%E6%A0%AA%E4%BE%A1/%E3%82%A2%E3%83%AB%E3%82%A4%E3%83%B3%E3%82%B3"/>
    <hyperlink ref="D571" r:id="rId439" display="http://www.kabudragon.com/%E6%A0%AA%E4%BE%A1/%E3%82%BD%E3%83%87%E3%82%A3%E3%83%83%E3%82%AF"/>
    <hyperlink ref="D572" r:id="rId440" display="http://www.kabudragon.com/%E6%A0%AA%E4%BE%A1/%E5%A4%A7%E9%98%AA%E6%9C%89%E6%A9%9F%E5%8C%96%E5%AD%A6%E5%B7%A5%E6%A5%AD"/>
    <hyperlink ref="D573" r:id="rId441" display="http://www.kabudragon.com/%E6%A0%AA%E4%BE%A1/%E6%97%A5%E6%9C%AC%E3%83%94%E3%83%A9%E3%83%BC%E5%B7%A5%E6%A5%AD"/>
    <hyperlink ref="D574" r:id="rId442" display="http://www.kabudragon.com/%E6%A0%AA%E4%BE%A1/%E6%AD%A3%E6%A0%84%E9%A3%9F%E5%93%81%E5%B7%A5%E6%A5%AD"/>
    <hyperlink ref="D575" r:id="rId443" display="http://www.kabudragon.com/%E6%A0%AA%E4%BE%A1/%E5%8C%97%E3%81%AE%E9%81%94%E4%BA%BA%E3%82%B3%E3%83%BC%E3%83%9D%E3%83%AC%E3%83%BC%E3%82%B7%E3%83%A7%E3%83%B3"/>
    <hyperlink ref="D576" r:id="rId444" display="http://www.kabudragon.com/%E6%A0%AA%E4%BE%A1/%E3%82%A8%E3%83%B3%E3%83%97%E3%83%A9%E3%82%B9"/>
    <hyperlink ref="D577" r:id="rId445" display="http://www.kabudragon.com/%E6%A0%AA%E4%BE%A1/%E3%82%A4%E3%83%BC%E3%83%96%E3%83%83%E3%82%AF%E3%82%A4%E3%83%8B%E3%82%B7%E3%82%A2%E3%83%86%E3%82%A3%E3%83%96%E3%82%B8%E3%83%A3%E3%83%91%E3%83%B3"/>
    <hyperlink ref="D578" r:id="rId446" display="http://www.kabudragon.com/%E6%A0%AA%E4%BE%A1/%E6%97%A9%E7%A8%B2%E7%94%B0%E3%82%A2%E3%82%AB%E3%83%87%E3%83%9F%E3%83%BC"/>
    <hyperlink ref="D579" r:id="rId447" display="http://www.kabudragon.com/%E6%A0%AA%E4%BE%A1/%E7%89%A9%E8%AA%9E%E3%82%B3%E3%83%BC%E3%83%9D%E3%83%AC%E3%83%BC%E3%82%B7%E3%83%A7%E3%83%B3"/>
    <hyperlink ref="D580" r:id="rId448" display="http://www.kabudragon.com/%E6%A0%AA%E4%BE%A1/%E3%83%80%E3%82%A4%E3%82%BB%E3%82%AD%E7%92%B0%E5%A2%83%E3%82%BD%E3%83%AA%E3%83%A5%E3%83%BC%E3%82%B7%E3%83%A7%E3%83%B3"/>
    <hyperlink ref="D581" r:id="rId449" display="http://www.kabudragon.com/%E6%A0%AA%E4%BE%A1/%E3%82%B2%E3%83%B3%E3%82%AD%E3%83%BC"/>
    <hyperlink ref="D582" r:id="rId450" display="http://www.kabudragon.com/%E6%A0%AA%E4%BE%A1/%EF%BD%87%EF%BD%95%EF%BD%8D%EF%BD%89"/>
    <hyperlink ref="D583" r:id="rId451" display="http://www.kabudragon.com/%E6%A0%AA%E4%BE%A1/%EF%BC%AB%EF%BC%AC%EF%BD%81%EF%BD%82"/>
    <hyperlink ref="D584" r:id="rId452" display="http://www.kabudragon.com/%E6%A0%AA%E4%BE%A1/%E3%83%AA%E3%83%8B%E3%82%AB%E3%83%AB"/>
    <hyperlink ref="D585" r:id="rId453" display="http://www.kabudragon.com/%E6%A0%AA%E4%BE%A1/%E3%83%95%E3%82%A9%E3%83%BC%E3%82%AB%E3%82%B9%E3%82%B7%E3%82%B9%E3%83%86%E3%83%A0%E3%82%BA"/>
    <hyperlink ref="D586" r:id="rId454" display="http://www.kabudragon.com/%E6%A0%AA%E4%BE%A1/%E3%82%AF%E3%83%AC%E3%82%B9%E3%82%B3"/>
    <hyperlink ref="D587" r:id="rId455" display="http://www.kabudragon.com/%E6%A0%AA%E4%BE%A1/%E7%99%BD%E6%B4%8B%E8%88%8D"/>
    <hyperlink ref="D588" r:id="rId456" display="http://www.kabudragon.com/%E6%A0%AA%E4%BE%A1/%EF%BC%A7%EF%BC%8D%EF%BC%97%E3%83%9B%E3%83%BC%E3%83%AB%E3%83%87%E3%82%A3%E3%83%B3%E3%82%B0%E3%82%B9"/>
    <hyperlink ref="D589" r:id="rId457" display="http://www.kabudragon.com/%E6%A0%AA%E4%BE%A1/%E3%83%80%E3%82%A4%E3%83%A4%E3%83%A2%E3%83%B3%E3%83%89%E3%83%80%E3%82%A4%E3%83%8B%E3%83%B3%E3%82%B0"/>
    <hyperlink ref="D590" r:id="rId458" display="http://www.kabudragon.com/%E6%A0%AA%E4%BE%A1/%E3%82%B3%E3%83%AD%E3%83%97%E3%83%A9"/>
    <hyperlink ref="D591" r:id="rId459" display="http://www.kabudragon.com/%E6%A0%AA%E4%BE%A1/%E7%A5%9E%E6%88%B8%E7%89%A9%E7%94%A3"/>
    <hyperlink ref="D592" r:id="rId460" display="http://www.kabudragon.com/%E6%A0%AA%E4%BE%A1/%E3%83%99%E3%83%AB%E3%82%B7%E3%82%B9%E3%83%86%E3%83%A0%EF%BC%92%EF%BC%94%E3%83%9B%E3%83%BC%E3%83%AB%E3%83%87%E3%82%A3%E3%83%B3%E3%82%B0%E3%82%B9"/>
    <hyperlink ref="D593" r:id="rId461" display="http://www.kabudragon.com/%E6%A0%AA%E4%BE%A1/%E3%82%B8%E3%83%B3%E3%82%BA"/>
    <hyperlink ref="D594" r:id="rId462" display="http://www.kabudragon.com/%E6%A0%AA%E4%BE%A1/%EF%BC%AB%EF%BD%85%EF%BD%85%EF%BC%B0%EF%BD%85%EF%BD%92%E6%8A%80%E7%A0%94"/>
    <hyperlink ref="D595" r:id="rId463" display="http://www.kabudragon.com/%E6%A0%AA%E4%BE%A1/%E5%8C%97%E8%B6%8A%E5%B7%A5%E6%A5%AD"/>
    <hyperlink ref="D596" r:id="rId464" display="http://www.kabudragon.com/%E6%A0%AA%E4%BE%A1/%E3%82%B3%E3%82%AF%E3%83%A8"/>
    <hyperlink ref="D597" r:id="rId465" display="http://www.kabudragon.com/%E6%A0%AA%E4%BE%A1/%E3%82%B9%E3%82%BF%E3%83%BC%E3%83%BB%E3%83%9E%E3%82%A4%E3%82%AB"/>
    <hyperlink ref="D598" r:id="rId466" display="http://www.kabudragon.com/%E6%A0%AA%E4%BE%A1/%E3%82%B7%E3%83%BC%E3%82%A4%E3%83%BC%E3%82%B7%E3%83%BC"/>
    <hyperlink ref="D599" r:id="rId467" display="http://www.kabudragon.com/%E6%A0%AA%E4%BE%A1/%E3%82%BC%E3%83%B3%E3%83%AA%E3%83%B3"/>
    <hyperlink ref="D600" r:id="rId468" display="http://www.kabudragon.com/%E6%A0%AA%E4%BE%A1/%E3%83%9B%E3%83%83%E3%83%88%E3%83%A9%E3%83%B3%E3%83%89"/>
    <hyperlink ref="D601" r:id="rId469" display="http://www.kabudragon.com/%E6%A0%AA%E4%BE%A1/%E3%82%BD%E3%83%A9%E3%82%B9%E3%83%88"/>
    <hyperlink ref="D602" r:id="rId470" display="http://www.kabudragon.com/%E6%A0%AA%E4%BE%A1/%E3%83%88%E3%83%AA%E3%83%89%E3%83%BC%E3%83%AB%E3%83%9B%E3%83%BC%E3%83%AB%E3%83%87%E3%82%A3%E3%83%B3%E3%82%B0%E3%82%B9"/>
    <hyperlink ref="D603" r:id="rId471" display="http://www.kabudragon.com/%E6%A0%AA%E4%BE%A1/%E3%82%A2%E3%82%A4%E3%83%BB%E3%82%A8%E3%82%B9%E3%83%BB%E3%83%93%E3%83%BC"/>
    <hyperlink ref="D604" r:id="rId472" display="http://www.kabudragon.com/%E6%A0%AA%E4%BE%A1/%E6%96%B0%E6%9D%B1%E5%B7%A5%E6%A5%AD"/>
    <hyperlink ref="D605" r:id="rId473" display="http://www.kabudragon.com/%E6%A0%AA%E4%BE%A1/%EF%BC%A7%EF%BC%AD%EF%BC%AF%E3%82%AF%E3%83%A9%E3%82%A6%E3%83%89"/>
    <hyperlink ref="D606" r:id="rId474" display="http://www.kabudragon.com/%E6%A0%AA%E4%BE%A1/%E3%82%BB%E3%83%B3%E3%83%88%E3%82%B1%E3%82%A2%E3%83%BB%E3%83%9B%E3%83%BC%E3%83%AB%E3%83%87%E3%82%A3%E3%83%B3%E3%82%B0"/>
    <hyperlink ref="D607" r:id="rId475" display="http://www.kabudragon.com/%E6%A0%AA%E4%BE%A1/%E6%97%A5%E6%9C%AC%E9%AB%98%E7%B4%94%E5%BA%A6%E5%8C%96%E5%AD%A6"/>
    <hyperlink ref="D608" r:id="rId476" display="http://www.kabudragon.com/%E6%A0%AA%E4%BE%A1/%E3%82%AA%E3%83%8F%E3%83%A9"/>
    <hyperlink ref="D609" r:id="rId477" display="http://www.kabudragon.com/%E6%A0%AA%E4%BE%A1/%E3%82%B3%E3%82%AF%E3%83%A8"/>
    <hyperlink ref="D610" r:id="rId478" display="http://www.kabudragon.com/%E6%A0%AA%E4%BE%A1/%E4%BF%A1%E8%B6%8A%E3%83%9D%E3%83%AA%E3%83%9E%E3%83%BC"/>
    <hyperlink ref="D611" r:id="rId479" display="http://www.kabudragon.com/%E6%A0%AA%E4%BE%A1/%E7%9F%B3%E5%B7%9D%E8%A3%BD%E4%BD%9C%E6%89%80"/>
    <hyperlink ref="D612" r:id="rId480" display="http://www.kabudragon.com/%E6%A0%AA%E4%BE%A1/%E6%AD%A3%E6%A0%84%E9%A3%9F%E5%93%81%E5%B7%A5%E6%A5%AD"/>
    <hyperlink ref="D613" r:id="rId481" display="http://www.kabudragon.com/%E6%A0%AA%E4%BE%A1/%E5%9C%9F%E6%9C%A8%E7%AE%A1%E7%90%86%E7%B7%8F%E5%90%88%E8%A9%A6%E9%A8%93%E6%89%80"/>
    <hyperlink ref="D614" r:id="rId482" display="http://www.kabudragon.com/%E6%A0%AA%E4%BE%A1/%E3%83%87%E3%83%AA%E3%82%AB%E3%83%95%E3%83%BC%E3%82%BA"/>
    <hyperlink ref="D615" r:id="rId483" display="http://www.kabudragon.com/%E6%A0%AA%E4%BE%A1/%E3%82%B5%E3%83%B3%E3%83%AF%E3%83%86%E3%82%AF%E3%83%8E%E3%82%B9"/>
    <hyperlink ref="D616" r:id="rId484" display="http://www.kabudragon.com/%E6%A0%AA%E4%BE%A1/%E3%83%A8%E3%82%B7%E3%83%83%E3%82%AF%E3%82%B9"/>
    <hyperlink ref="D617" r:id="rId485" display="http://www.kabudragon.com/%E6%A0%AA%E4%BE%A1/%E3%82%A8%E3%83%B3%E3%83%97%E3%83%A9%E3%82%B9"/>
    <hyperlink ref="D618" r:id="rId486" display="http://www.kabudragon.com/%E6%A0%AA%E4%BE%A1/%E3%82%AA%E3%83%AB%E3%83%88%E3%83%97%E3%83%A9%E3%82%B9"/>
    <hyperlink ref="D619" r:id="rId487" display="http://www.kabudragon.com/%E6%A0%AA%E4%BE%A1/%E5%AE%89%E5%B7%9D%E9%9B%BB%E6%A9%9F"/>
    <hyperlink ref="D620" r:id="rId488" display="http://www.kabudragon.com/%E6%A0%AA%E4%BE%A1/%E3%83%AF%E3%83%83%E3%83%84"/>
    <hyperlink ref="D621" r:id="rId489" display="http://www.kabudragon.com/%E6%A0%AA%E4%BE%A1/%E3%82%A4%E3%82%AA%E3%83%B3%E3%83%95%E3%82%A3%E3%83%8A%E3%83%B3%E3%82%B7%E3%83%A3%E3%83%AB%E3%82%B5%E3%83%BC%E3%83%93%E3%82%B9"/>
    <hyperlink ref="D622" r:id="rId490" display="http://www.kabudragon.com/%E6%A0%AA%E4%BE%A1/%E3%83%8B%E3%83%88%E3%83%AA%E3%83%9B%E3%83%BC%E3%83%AB%E3%83%87%E3%82%A3%E3%83%B3%E3%82%B0%E3%82%B9"/>
    <hyperlink ref="D623" r:id="rId491" display="http://www.kabudragon.com/%E6%A0%AA%E4%BE%A1/%EF%BC%A2%EF%BC%A5%EF%BC%A5%EF%BC%AE%EF%BC%AF%EF%BC%B3"/>
    <hyperlink ref="D624" r:id="rId492" display="http://www.kabudragon.com/%E6%A0%AA%E4%BE%A1/%E5%A4%A7%E5%85%89"/>
    <hyperlink ref="D625" r:id="rId493" display="http://www.kabudragon.com/%E6%A0%AA%E4%BE%A1/%E6%97%A5%E6%9C%AC%E3%83%A9%E3%82%A4%E3%83%95%E3%83%A9%E3%82%A4%E3%83%B3"/>
    <hyperlink ref="D626" r:id="rId494" display="http://www.kabudragon.com/%E6%A0%AA%E4%BE%A1/%E3%82%B3%E3%83%AD%E3%83%97%E3%83%A9"/>
    <hyperlink ref="D627" r:id="rId495" display="http://www.kabudragon.com/%E6%A0%AA%E4%BE%A1/%EF%BD%87%EF%BD%95%EF%BD%8D%EF%BD%89"/>
    <hyperlink ref="D628" r:id="rId496" display="http://www.kabudragon.com/%E6%A0%AA%E4%BE%A1/%E7%B6%BF%E5%8D%8A%E3%83%9B%E3%83%BC%E3%83%AB%E3%83%87%E3%82%A3%E3%83%B3%E3%82%B0%E3%82%B9"/>
    <hyperlink ref="D629" r:id="rId497" display="http://www.kabudragon.com/%E6%A0%AA%E4%BE%A1/%E3%83%91%E3%83%B3%E3%83%81%E5%B7%A5%E6%A5%AD"/>
    <hyperlink ref="D630" r:id="rId498" display="http://www.kabudragon.com/%E6%A0%AA%E4%BE%A1/%E3%82%BF%E3%82%AF%E3%83%9E"/>
    <hyperlink ref="D631" r:id="rId499" display="http://www.kabudragon.com/%E6%A0%AA%E4%BE%A1/%E5%B2%A1%E6%9D%91%E8%A3%BD%E4%BD%9C%E6%89%80"/>
    <hyperlink ref="D632" r:id="rId500" display="http://www.kabudragon.com/%E6%A0%AA%E4%BE%A1/%E3%83%A1%E3%83%87%E3%82%A3%E3%82%A2%E3%83%89%E3%82%A5"/>
    <hyperlink ref="D633" r:id="rId501" display="http://www.kabudragon.com/%E6%A0%AA%E4%BE%A1/%E3%82%A2%E3%82%A4%E3%83%BB%E3%82%A8%E3%82%B9%E3%83%BB%E3%83%93%E3%83%BC"/>
    <hyperlink ref="D634" r:id="rId502" display="http://www.kabudragon.com/%E6%A0%AA%E4%BE%A1/%EF%BC%B3%EF%BC%B5%EF%BC%AD%EF%BC%A3%EF%BC%AF"/>
    <hyperlink ref="D635" r:id="rId503" display="http://www.kabudragon.com/%E6%A0%AA%E4%BE%A1/%EF%BC%AD%EF%BC%A1%EF%BC%B2%EF%BC%B5%EF%BC%B7%EF%BC%A1"/>
    <hyperlink ref="D636" r:id="rId504" display="http://www.kabudragon.com/%E6%A0%AA%E4%BE%A1/%E3%82%AA%E3%83%8F%E3%83%A9"/>
    <hyperlink ref="D637" r:id="rId505" display="http://www.kabudragon.com/%E6%A0%AA%E4%BE%A1/%E3%82%B3%E3%83%A1%E3%83%AA"/>
    <hyperlink ref="D638" r:id="rId506" display="http://www.kabudragon.com/%E6%A0%AA%E4%BE%A1/%E6%97%A5%E6%9C%AC%E3%82%B7%E3%82%B9%E3%83%86%E3%83%A0%E6%8A%80%E8%A1%93"/>
    <hyperlink ref="D639" r:id="rId507" display="http://www.kabudragon.com/%E6%A0%AA%E4%BE%A1/%E3%82%B7%E3%83%A7%E3%83%BC%E3%82%B1%E3%83%BC%E3%82%B9%E3%83%BB%E3%83%86%E3%82%A3%E3%83%BC%E3%83%93%E3%83%BC"/>
    <hyperlink ref="D640" r:id="rId508" display="http://www.kabudragon.com/%E6%A0%AA%E4%BE%A1/%E3%83%A4%E3%83%9E%E3%82%B7%E3%83%B3%E3%83%95%E3%82%A3%E3%83%AB%E3%82%BF"/>
    <hyperlink ref="D641" r:id="rId509" display="http://www.kabudragon.com/%E6%A0%AA%E4%BE%A1/%E7%B7%8F%E5%90%88%E3%83%A1%E3%83%87%E3%82%A3%E3%82%AB%E3%83%AB"/>
    <hyperlink ref="D642" r:id="rId510" display="http://www.kabudragon.com/%E6%A0%AA%E4%BE%A1/%E6%97%A5%E6%96%B0%E9%9B%BB%E6%A9%9F"/>
    <hyperlink ref="D643" r:id="rId511" display="http://www.kabudragon.com/%E6%A0%AA%E4%BE%A1/%E6%97%A5%E6%9C%AC%E8%88%AA%E7%A9%BA%E9%9B%BB%E5%AD%90%E5%B7%A5%E6%A5%AD"/>
    <hyperlink ref="D644" r:id="rId512" display="http://www.kabudragon.com/%E6%A0%AA%E4%BE%A1/%E3%83%80%E3%82%A4%E3%83%88%E3%83%AD%E3%83%B3"/>
    <hyperlink ref="D645" r:id="rId513" display="http://www.kabudragon.com/%E6%A0%AA%E4%BE%A1/%E3%83%9E%E3%83%84%E3%83%80"/>
    <hyperlink ref="D646" r:id="rId514" display="http://www.kabudragon.com/%E6%A0%AA%E4%BE%A1/%E3%82%B5%E3%83%A0%E3%83%86%E3%82%A3"/>
    <hyperlink ref="D647" r:id="rId515" display="http://www.kabudragon.com/%E6%A0%AA%E4%BE%A1/%E3%83%A1%E3%83%87%E3%82%A3%E3%82%A2%E3%83%89%E3%82%A5"/>
    <hyperlink ref="D648" r:id="rId516" display="http://www.kabudragon.com/%E6%A0%AA%E4%BE%A1/%E3%83%93%E3%83%83%E3%82%AF%E3%82%AB%E3%83%A1%E3%83%A9"/>
    <hyperlink ref="D649" r:id="rId517" display="http://www.kabudragon.com/%E6%A0%AA%E4%BE%A1/%EF%BC%B5%EF%BC%8D%EF%BC%AE%EF%BC%A5%EF%BC%B8%EF%BC%B4"/>
    <hyperlink ref="D650" r:id="rId518" display="http://www.kabudragon.com/%E6%A0%AA%E4%BE%A1/%E3%83%88%E3%83%94%E3%83%BC%E5%B7%A5%E6%A5%AD"/>
    <hyperlink ref="D651" r:id="rId519" display="http://www.kabudragon.com/%E6%A0%AA%E4%BE%A1/%E6%AD%A3%E6%A0%84%E9%A3%9F%E5%93%81%E5%B7%A5%E6%A5%AD"/>
    <hyperlink ref="D652" r:id="rId520" display="http://www.kabudragon.com/%E6%A0%AA%E4%BE%A1/%EF%BC%AD%EF%BC%86%EF%BC%A1%E3%82%AD%E3%83%A3%E3%83%94%E3%82%BF%E3%83%AB%E3%83%91%E3%83%BC%E3%83%88%E3%83%8A%E3%83%BC%E3%82%BA"/>
    <hyperlink ref="D653" r:id="rId521" display="http://www.kabudragon.com/%E6%A0%AA%E4%BE%A1/%E3%82%A8%E3%83%AC%E3%83%9E%E3%83%86%E3%83%83%E3%82%AF"/>
    <hyperlink ref="D654" r:id="rId522" display="http://www.kabudragon.com/%E6%A0%AA%E4%BE%A1/%E4%B8%89%E8%8F%B1%E3%83%9E%E3%83%86%E3%83%AA%E3%82%A2%E3%83%AB"/>
    <hyperlink ref="D655" r:id="rId523" display="http://www.kabudragon.com/%E6%A0%AA%E4%BE%A1/%E3%83%80%E3%83%96%E3%83%AB%E3%83%BB%E3%82%B9%E3%82%B3%E3%83%BC%E3%83%97"/>
    <hyperlink ref="D656" r:id="rId524" display="http://www.kabudragon.com/%E6%A0%AA%E4%BE%A1/%E3%82%A8%E3%82%B9%E3%82%AF%E3%83%AD%E3%83%BC%E3%83%BB%E3%82%A8%E3%83%BC%E3%82%B8%E3%82%A7%E3%83%B3%E3%83%88%E3%83%BB%E3%82%B8%E3%83%A3%E3%83%91%E3%83%B3"/>
    <hyperlink ref="D657" r:id="rId525" display="http://www.kabudragon.com/%E6%A0%AA%E4%BE%A1/%E7%9F%B3%E5%B7%9D%E8%A3%BD%E4%BD%9C%E6%89%80"/>
    <hyperlink ref="D658" r:id="rId526" display="http://www.kabudragon.com/%E6%A0%AA%E4%BE%A1/%EF%BC%A2%EF%BC%A5%EF%BC%A5%EF%BC%AE%EF%BC%AF%EF%BC%B3"/>
    <hyperlink ref="D659" r:id="rId527" display="http://www.kabudragon.com/%E6%A0%AA%E4%BE%A1/%E7%AB%B9%E5%86%85%E8%A3%BD%E4%BD%9C%E6%89%80"/>
    <hyperlink ref="D660" r:id="rId528" display="http://www.kabudragon.com/%E6%A0%AA%E4%BE%A1/%EF%BC%AA%EF%BC%A3%EF%BC%B5"/>
    <hyperlink ref="D661" r:id="rId529" display="http://www.kabudragon.com/%E6%A0%AA%E4%BE%A1/%E4%B8%89%E4%BA%95%E6%B5%B7%E6%B4%8B%E9%96%8B%E7%99%BA"/>
    <hyperlink ref="D662" r:id="rId530" display="http://www.kabudragon.com/%E6%A0%AA%E4%BE%A1/%E3%82%AF%E3%82%B9%E3%83%AA%E3%81%AE%E3%82%A2%E3%82%AA%E3%82%AD%E3%83%9B%E3%83%BC%E3%83%AB%E3%83%87%E3%82%A3%E3%83%B3%E3%82%B0%E3%82%B9"/>
    <hyperlink ref="D663" r:id="rId531" display="http://www.kabudragon.com/%E6%A0%AA%E4%BE%A1/%E3%83%99%E3%83%AA%E3%82%B5%E3%83%BC%E3%83%96"/>
    <hyperlink ref="D664" r:id="rId532" display="http://www.kabudragon.com/%E6%A0%AA%E4%BE%A1/%E3%82%B5%E3%82%AB%E3%82%A4%E5%BC%95%E8%B6%8A%E3%82%BB%E3%83%B3%E3%82%BF%E3%83%BC"/>
    <hyperlink ref="D665" r:id="rId533" display="http://www.kabudragon.com/%E6%A0%AA%E4%BE%A1/%E3%83%A1%E3%83%AB%E3%82%B3%E3%83%9B%E3%83%BC%E3%83%AB%E3%83%87%E3%82%A3%E3%83%B3%E3%82%B0%E3%82%B9"/>
    <hyperlink ref="D666" r:id="rId534" display="http://www.kabudragon.com/%E6%A0%AA%E4%BE%A1/%E5%A4%A7%E8%B1%8A%E5%B7%A5%E6%A5%AD"/>
    <hyperlink ref="D667" r:id="rId535" display="http://www.kabudragon.com/%E6%A0%AA%E4%BE%A1/%E4%BB%BB%E5%A4%A9%E5%A0%82"/>
    <hyperlink ref="D668" r:id="rId536" display="http://www.kabudragon.com/%E6%A0%AA%E4%BE%A1/%E6%97%A5%E6%9C%AC%E3%83%90%E3%83%AB%E3%82%AB%E3%83%BC%E5%B7%A5%E6%A5%AD"/>
    <hyperlink ref="D669" r:id="rId537" display="http://www.kabudragon.com/%E6%A0%AA%E4%BE%A1/%E3%82%A8%E3%83%AC%E3%83%9E%E3%83%86%E3%83%83%E3%82%AF"/>
    <hyperlink ref="D670" r:id="rId538" display="http://www.kabudragon.com/%E6%A0%AA%E4%BE%A1/%E3%82%B2%E3%83%B3%E3%82%AD%E3%83%BC"/>
    <hyperlink ref="D671" r:id="rId539" display="http://www.kabudragon.com/%E6%A0%AA%E4%BE%A1/%E5%B1%B1%E4%B8%80%E9%9B%BB%E6%A9%9F"/>
    <hyperlink ref="D672" r:id="rId540" display="http://www.kabudragon.com/%E6%A0%AA%E4%BE%A1/%E3%83%A1%E3%82%AC%E3%83%81%E3%83%83%E3%83%97%E3%82%B9"/>
    <hyperlink ref="D673" r:id="rId541" display="http://www.kabudragon.com/%E6%A0%AA%E4%BE%A1/%E6%97%A5%E6%9C%AC%E8%88%AA%E7%A9%BA%E9%9B%BB%E5%AD%90%E5%B7%A5%E6%A5%AD"/>
    <hyperlink ref="D674" r:id="rId542" display="http://www.kabudragon.com/%E6%A0%AA%E4%BE%A1/%E6%97%A5%E6%9C%AC%E9%9B%BB%E7%94%A3"/>
    <hyperlink ref="D675" r:id="rId543" display="http://www.kabudragon.com/%E6%A0%AA%E4%BE%A1/%E3%83%80%E3%83%96%E3%83%AB%E3%83%BB%E3%82%B9%E3%82%B3%E3%83%BC%E3%83%97"/>
    <hyperlink ref="D676" r:id="rId544" display="http://www.kabudragon.com/%E6%A0%AA%E4%BE%A1/%EF%BC%B2%EF%BC%B3%E3%80%80%EF%BC%B4%EF%BD%85%EF%BD%83%EF%BD%88%EF%BD%8E%EF%BD%8F%EF%BD%8C%EF%BD%8F%EF%BD%87%EF%BD%89%EF%BD%85%EF%BD%93"/>
    <hyperlink ref="D677" r:id="rId545" display="http://www.kabudragon.com/%E6%A0%AA%E4%BE%A1/%E6%9D%B1%E5%AE%9D"/>
    <hyperlink ref="D678" r:id="rId546" display="http://www.kabudragon.com/%E6%A0%AA%E4%BE%A1/%EF%BC%A8%EF%BC%AF%EF%BC%B9%EF%BC%A1"/>
    <hyperlink ref="D679" r:id="rId547" display="http://www.kabudragon.com/%E6%A0%AA%E4%BE%A1/%E6%97%A5%E7%AB%8B%E5%9B%BD%E9%9A%9B%E9%9B%BB%E6%B0%97"/>
    <hyperlink ref="D680" r:id="rId548" display="http://www.kabudragon.com/%E6%A0%AA%E4%BE%A1/%E3%82%B3%E3%83%AD%E3%83%97%E3%83%A9"/>
    <hyperlink ref="D681" r:id="rId549" display="http://www.kabudragon.com/%E6%A0%AA%E4%BE%A1/%E3%83%A1%E3%82%A4%E3%83%86%E3%83%83%E3%82%AF"/>
    <hyperlink ref="D682" r:id="rId550" display="http://www.kabudragon.com/%E6%A0%AA%E4%BE%A1/%EF%BC%AD%EF%BC%A1%EF%BC%B2%EF%BC%B5%EF%BC%B7%EF%BC%A1"/>
    <hyperlink ref="D683" r:id="rId551" display="http://www.kabudragon.com/%E6%A0%AA%E4%BE%A1/%E6%9D%B1%E4%BA%AC%E3%82%A8%E3%83%AC%E3%82%AF%E3%83%88%E3%83%AD%E3%83%B3%E3%80%80%E3%83%87%E3%83%90%E3%82%A4%E3%82%B9"/>
    <hyperlink ref="D684" r:id="rId552" display="http://www.kabudragon.com/%E6%A0%AA%E4%BE%A1/%E5%9B%9B%E5%9B%BD%E9%9B%BB%E5%8A%9B"/>
    <hyperlink ref="D685" r:id="rId553" display="http://www.kabudragon.com/%E6%A0%AA%E4%BE%A1/%E6%9D%89%E6%9C%AC%E5%95%86%E4%BA%8B"/>
    <hyperlink ref="D686" r:id="rId554" display="http://www.kabudragon.com/%E6%A0%AA%E4%BE%A1/%E3%82%B9%E3%83%86%E3%83%A9%E3%80%80%E3%82%B1%E3%83%9F%E3%83%95%E3%82%A1"/>
    <hyperlink ref="D687" r:id="rId555" display="http://www.kabudragon.com/%E6%A0%AA%E4%BE%A1/%E3%82%A2%E3%83%8B%E3%82%B3%E3%83%A0%E3%80%80%E3%83%9B%E3%83%BC%E3%83%AB%E3%83%87%E3%82%A3%E3%83%B3%E3%82%B0%E3%82%B9"/>
    <hyperlink ref="D688" r:id="rId556" display="http://www.kabudragon.com/%E6%A0%AA%E4%BE%A1/%E3%83%9B%E3%82%B7%E3%83%87%E3%83%B3"/>
    <hyperlink ref="D689" r:id="rId557" display="http://www.kabudragon.com/%E6%A0%AA%E4%BE%A1/%E4%BF%A1%E8%B6%8A%E3%83%9D%E3%83%AA%E3%83%9E%E3%83%BC"/>
    <hyperlink ref="D690" r:id="rId558" display="http://www.kabudragon.com/%E6%A0%AA%E4%BE%A1/%E5%9B%9B%E5%9B%BD%E5%8C%96%E6%88%90%E5%B7%A5%E6%A5%AD"/>
    <hyperlink ref="D691" r:id="rId559" display="http://www.kabudragon.com/%E6%A0%AA%E4%BE%A1/%E3%82%A2%E3%83%AB%E3%83%91%E3%82%A4%E3%83%B3"/>
    <hyperlink ref="D692" r:id="rId560" display="http://www.kabudragon.com/%E6%A0%AA%E4%BE%A1/%E3%83%95%E3%82%BF%E3%83%90%E7%94%A3%E6%A5%AD"/>
    <hyperlink ref="D693" r:id="rId561" display="http://www.kabudragon.com/%E6%A0%AA%E4%BE%A1/%E3%82%B8%E3%83%A3%E3%83%95%E3%82%B3"/>
    <hyperlink ref="D694" r:id="rId562" display="http://www.kabudragon.com/%E6%A0%AA%E4%BE%A1/%E3%82%B7%E3%82%B9%E3%83%86%E3%83%8A"/>
    <hyperlink ref="D695" r:id="rId563" display="http://www.kabudragon.com/%E6%A0%AA%E4%BE%A1/%E3%83%87%E3%82%AF%E3%82%BB%E3%83%AA%E3%82%A2%E3%83%AB%E3%82%BA"/>
    <hyperlink ref="D696" r:id="rId564" display="http://www.kabudragon.com/%E6%A0%AA%E4%BE%A1/%EF%BC%A9%EF%BC%A4%EF%BC%A5%EF%BC%A3"/>
    <hyperlink ref="D697" r:id="rId565" display="http://www.kabudragon.com/%E6%A0%AA%E4%BE%A1/%E9%B3%A5%E5%B1%85%E8%96%AC%E5%93%81"/>
    <hyperlink ref="D698" r:id="rId566" display="http://www.kabudragon.com/%E6%A0%AA%E4%BE%A1/%E3%82%A8%E3%82%AF%E3%82%BB%E3%83%87%E3%82%A3"/>
    <hyperlink ref="D699" r:id="rId567" display="http://www.kabudragon.com/%E6%A0%AA%E4%BE%A1/%E3%82%B5%E3%82%AB%E3%82%A4%E5%BC%95%E8%B6%8A%E3%82%BB%E3%83%B3%E3%82%BF%E3%83%BC"/>
    <hyperlink ref="D700" r:id="rId568" display="http://www.kabudragon.com/%E6%A0%AA%E4%BE%A1/%E3%83%88%E3%83%BC%E3%83%A1%E3%83%B3%E3%83%87%E3%83%90%E3%82%A4%E3%82%B9"/>
    <hyperlink ref="D701" r:id="rId569" display="http://www.kabudragon.com/%E6%A0%AA%E4%BE%A1/%E3%83%95%E3%82%A1%E3%83%B3%E3%82%B1%E3%83%AB"/>
    <hyperlink ref="D702" r:id="rId570" display="http://www.kabudragon.com/%E6%A0%AA%E4%BE%A1/%E3%82%AA%E3%83%A0%E3%83%AD%E3%83%B3"/>
    <hyperlink ref="D703" r:id="rId571" display="http://www.kabudragon.com/%E6%A0%AA%E4%BE%A1/%E6%9D%B1%E5%85%89%E9%AB%98%E5%B2%B3"/>
    <hyperlink ref="D704" r:id="rId572" display="http://www.kabudragon.com/%E6%A0%AA%E4%BE%A1/%E5%A4%A7%E5%85%89"/>
    <hyperlink ref="D705" r:id="rId573" display="http://www.kabudragon.com/%E6%A0%AA%E4%BE%A1/%EF%BC%B7%EF%BC%AF%EF%BC%B7%EF%BC%AF%EF%BC%B7"/>
    <hyperlink ref="D706" r:id="rId574" display="http://www.kabudragon.com/%E6%A0%AA%E4%BE%A1/%E5%B7%9D%E8%A5%BF%E5%80%89%E5%BA%AB"/>
    <hyperlink ref="D707" r:id="rId575" display="http://www.kabudragon.com/%E6%A0%AA%E4%BE%A1/%E5%B0%8F%E7%B3%B8%E8%A3%BD%E4%BD%9C%E6%89%80"/>
    <hyperlink ref="D708" r:id="rId576" display="http://www.kabudragon.com/%E6%A0%AA%E4%BE%A1/%E3%83%9D%E3%83%BC%E3%83%A9%E3%83%BB%E3%82%AA%E3%83%AB%E3%83%93%E3%82%B9%E3%83%9B%E3%83%BC%E3%83%AB%E3%83%87%E3%82%A3%E3%83%B3%E3%82%B0%E3%82%B9"/>
    <hyperlink ref="D709" r:id="rId577" display="http://www.kabudragon.com/%E6%A0%AA%E4%BE%A1/%E3%83%87%E3%83%B3%E3%82%BD%E3%83%BC"/>
    <hyperlink ref="D710" r:id="rId578" display="http://www.kabudragon.com/%E6%A0%AA%E4%BE%A1/%E5%8C%97%E3%81%AE%E9%81%94%E4%BA%BA%E3%82%B3%E3%83%BC%E3%83%9D%E3%83%AC%E3%83%BC%E3%82%B7%E3%83%A7%E3%83%B3"/>
    <hyperlink ref="D711" r:id="rId579" display="http://www.kabudragon.com/%E6%A0%AA%E4%BE%A1/%E3%83%96%E3%83%AD%E3%83%B3%E3%82%B3%E3%83%93%E3%83%AA%E3%83%BC"/>
    <hyperlink ref="D712" r:id="rId580" display="http://www.kabudragon.com/%E6%A0%AA%E4%BE%A1/%E8%B1%8A%E7%94%B0%E9%80%9A%E5%95%86"/>
    <hyperlink ref="D713" r:id="rId581" display="http://www.kabudragon.com/%E6%A0%AA%E4%BE%A1/%E6%84%9B%E7%9F%A5%E8%A3%BD%E9%8B%BC"/>
    <hyperlink ref="D714" r:id="rId582" display="http://www.kabudragon.com/%E6%A0%AA%E4%BE%A1/%E3%82%BB%E3%82%A4%E3%82%B3%E3%83%BC%E3%82%A8%E3%83%97%E3%82%BD%E3%83%B3"/>
    <hyperlink ref="D715" r:id="rId583" display="http://www.kabudragon.com/%E6%A0%AA%E4%BE%A1/%E6%9D%B1%E4%BA%AC%E5%80%8B%E5%88%A5%E6%8C%87%E5%B0%8E%E5%AD%A6%E9%99%A2"/>
    <hyperlink ref="D716" r:id="rId584" display="http://www.kabudragon.com/%E6%A0%AA%E4%BE%A1/%E3%82%B5%E3%83%B3%E3%83%AF%E3%83%86%E3%82%AF%E3%83%8E%E3%82%B9"/>
    <hyperlink ref="D717" r:id="rId585" display="http://www.kabudragon.com/%E6%A0%AA%E4%BE%A1/%E6%9D%B1%E9%82%A6%E3%82%A2%E3%82%BB%E3%83%81%E3%83%AC%E3%83%B3"/>
    <hyperlink ref="D718" r:id="rId586" display="http://www.kabudragon.com/%E6%A0%AA%E4%BE%A1/%E3%82%B3%E3%82%A2"/>
    <hyperlink ref="D719" r:id="rId587" display="http://www.kabudragon.com/%E6%A0%AA%E4%BE%A1/%E3%82%A4%E3%82%AA%E3%83%B3%E3%83%95%E3%82%A1%E3%83%B3%E3%82%BF%E3%82%B8%E3%83%BC"/>
    <hyperlink ref="D720" r:id="rId588" display="http://www.kabudragon.com/%E6%A0%AA%E4%BE%A1/%EF%BC%AB%EF%BC%A8%E3%83%8D%E3%82%AA%E3%82%B1%E3%83%A0"/>
    <hyperlink ref="D721" r:id="rId589" display="http://www.kabudragon.com/%E6%A0%AA%E4%BE%A1/%E6%9D%B1%E8%8A%9D%E3%83%97%E3%83%A9%E3%83%B3%E3%83%88%E3%82%B7%E3%82%B9%E3%83%86%E3%83%A0"/>
    <hyperlink ref="D722" r:id="rId590" display="http://www.kabudragon.com/%E6%A0%AA%E4%BE%A1/%EF%BC%AB%EF%BC%86%EF%BC%AF%E3%82%A8%E3%83%8A%E3%82%B8%E3%83%BC%E3%82%B0%E3%83%AB%E3%83%BC%E3%83%97"/>
    <hyperlink ref="D723" r:id="rId591" display="http://www.kabudragon.com/%E6%A0%AA%E4%BE%A1/%E7%89%87%E5%80%89%E5%B7%A5%E6%A5%AD"/>
    <hyperlink ref="D724" r:id="rId592" display="http://www.kabudragon.com/%E6%A0%AA%E4%BE%A1/%E6%97%A5%E6%96%B0%E8%A3%BD%E9%8B%BC"/>
    <hyperlink ref="D725" r:id="rId593" display="http://www.kabudragon.com/%E6%A0%AA%E4%BE%A1/%EF%BC%AA%EF%BC%A1%EF%BC%AC%EF%BC%B5%EF%BC%B8"/>
    <hyperlink ref="D726" r:id="rId594" display="http://www.kabudragon.com/%E6%A0%AA%E4%BE%A1/%E3%82%B9%E3%82%BF%E3%83%BC%E3%83%BB%E3%83%9E%E3%82%A4%E3%82%AB"/>
    <hyperlink ref="D727" r:id="rId595" display="http://www.kabudragon.com/%E6%A0%AA%E4%BE%A1/%E6%97%A5%E6%9C%AC%E9%87%91%E5%B1%9E"/>
    <hyperlink ref="D728" r:id="rId596" display="http://www.kabudragon.com/%E6%A0%AA%E4%BE%A1/%E3%82%A8%E3%83%A0%E3%82%A2%E3%83%83%E3%83%97"/>
    <hyperlink ref="D729" r:id="rId597" display="http://www.kabudragon.com/%E6%A0%AA%E4%BE%A1/%E6%97%A5%E6%9C%AC%E3%82%A8%E3%82%B9%E3%83%AA%E3%83%BC%E3%83%89"/>
    <hyperlink ref="D730" r:id="rId598" display="http://www.kabudragon.com/%E6%A0%AA%E4%BE%A1/%E6%97%A5%E6%9C%AC%E3%82%BC%E3%82%AA%E3%83%B3"/>
    <hyperlink ref="D731" r:id="rId599" display="http://www.kabudragon.com/%E6%A0%AA%E4%BE%A1/%E3%83%95%E3%82%A9%E3%82%B9%E3%82%BF%E3%83%BC%E9%9B%BB%E6%A9%9F"/>
    <hyperlink ref="D732" r:id="rId600" display="http://www.kabudragon.com/%E6%A0%AA%E4%BE%A1/%E3%83%AA%E3%82%AA%E3%83%B3"/>
    <hyperlink ref="D733" r:id="rId601" display="http://www.kabudragon.com/%E6%A0%AA%E4%BE%A1/%E7%A5%9E%E6%88%B8%E8%A3%BD%E9%8B%BC%E6%89%80"/>
    <hyperlink ref="D734" r:id="rId602" display="http://www.kabudragon.com/%E6%A0%AA%E4%BE%A1/%EF%BC%B4%EF%BC%A9%EF%BC%B3"/>
    <hyperlink ref="D735" r:id="rId603" display="http://www.kabudragon.com/%E6%A0%AA%E4%BE%A1/%E3%82%A6%E3%82%B7%E3%82%AA%E9%9B%BB%E6%A9%9F"/>
    <hyperlink ref="D736" r:id="rId604" display="http://www.kabudragon.com/%E6%A0%AA%E4%BE%A1/%EF%BC%AA%EF%BC%B3%EF%BC%B0"/>
    <hyperlink ref="D737" r:id="rId605" display="http://www.kabudragon.com/%E6%A0%AA%E4%BE%A1/%E4%BD%8F%E5%8F%8B%E9%9B%BB%E8%A8%AD"/>
    <hyperlink ref="D738" r:id="rId606" display="http://www.kabudragon.com/%E6%A0%AA%E4%BE%A1/%EF%BC%B0%EF%BC%A1%EF%BC%AC%EF%BC%B4%EF%BC%A1%EF%BC%A3"/>
    <hyperlink ref="D739" r:id="rId607" display="http://www.kabudragon.com/%E6%A0%AA%E4%BE%A1/%E3%82%A2%E3%83%AB%E3%82%B4%E3%82%B0%E3%83%A9%E3%83%95%E3%82%A3%E3%83%83%E3%82%AF%E3%82%B9"/>
    <hyperlink ref="D740" r:id="rId608" display="http://www.kabudragon.com/%E6%A0%AA%E4%BE%A1/%E5%B7%9D%E8%A5%BF%E5%80%89%E5%BA%AB"/>
    <hyperlink ref="D741" r:id="rId609" display="http://www.kabudragon.com/%E6%A0%AA%E4%BE%A1/%E6%97%A5%E6%9C%AC%E3%83%A9%E3%82%A4%E3%83%95%E3%83%A9%E3%82%A4%E3%83%B3"/>
    <hyperlink ref="D742" r:id="rId610" display="http://www.kabudragon.com/%E6%A0%AA%E4%BE%A1/%E7%A5%9E%E9%8B%BC%E5%95%86%E4%BA%8B"/>
    <hyperlink ref="D743" r:id="rId611" display="http://www.kabudragon.com/%E6%A0%AA%E4%BE%A1/%E3%82%A2%E3%82%B5%E3%83%92%E3%83%9B%E3%83%BC%E3%83%AB%E3%83%87%E3%82%A3%E3%83%B3%E3%82%B0%E3%82%B9"/>
    <hyperlink ref="D744" r:id="rId612" display="http://www.kabudragon.com/%E6%A0%AA%E4%BE%A1/%E3%81%8B%E3%81%A9%E3%82%84%E8%A3%BD%E6%B2%B9"/>
    <hyperlink ref="D745" r:id="rId613" display="http://www.kabudragon.com/%E6%A0%AA%E4%BE%A1/%E4%B8%AD%E9%83%A8%E9%A3%BC%E6%96%99"/>
    <hyperlink ref="D746" r:id="rId614" display="http://www.kabudragon.com/%E6%A0%AA%E4%BE%A1/%E6%97%A5%E9%87%8E%E8%87%AA%E5%8B%95%E8%BB%8A"/>
    <hyperlink ref="D747" r:id="rId615" display="http://www.kabudragon.com/%E6%A0%AA%E4%BE%A1/%EF%BC%AE%EF%BC%A5%EF%BC%A3%E3%82%AD%E3%83%A3%E3%83%94%E3%82%BF%E3%83%AB%E3%82%BD%E3%83%AA%E3%83%A5%E3%83%BC%E3%82%B7%E3%83%A7%E3%83%B3"/>
    <hyperlink ref="D748" r:id="rId616" display="http://www.kabudragon.com/%E6%A0%AA%E4%BE%A1/%E3%83%AA%E3%82%B3%E3%83%BC"/>
    <hyperlink ref="D749" r:id="rId617" display="http://www.kabudragon.com/%E6%A0%AA%E4%BE%A1/%E3%81%84%E3%81%99%E3%82%9E%E8%87%AA%E5%8B%95%E8%BB%8A"/>
    <hyperlink ref="D750" r:id="rId618" display="http://www.kabudragon.com/%E6%A0%AA%E4%BE%A1/%E5%A4%AA%E9%99%BD%E3%83%9B%E3%83%BC%E3%83%AB%E3%83%87%E3%82%A3%E3%83%B3%E3%82%B0%E3%82%B9"/>
    <hyperlink ref="D751" r:id="rId619" display="http://www.kabudragon.com/%E6%A0%AA%E4%BE%A1/%E5%86%85%E5%A4%96%E3%83%88%E3%83%A9%E3%83%B3%E3%82%B9%E3%83%A9%E3%82%A4%E3%83%B3"/>
    <hyperlink ref="D752" r:id="rId620" display="http://www.kabudragon.com/%E6%A0%AA%E4%BE%A1/%E3%83%80%E3%82%B9%E3%82%AD%E3%83%B3"/>
    <hyperlink ref="D753" r:id="rId621" display="http://www.kabudragon.com/%E6%A0%AA%E4%BE%A1/%E6%98%8E%E6%B2%BB%E9%9B%BB%E6%A9%9F%E5%B7%A5%E6%A5%AD"/>
    <hyperlink ref="D754" r:id="rId622" display="http://www.kabudragon.com/%E6%A0%AA%E4%BE%A1/%E3%83%8B%E3%83%81%E3%83%8F"/>
    <hyperlink ref="D755" r:id="rId623" display="http://www.kabudragon.com/%E6%A0%AA%E4%BE%A1/%E3%82%AB%E3%83%97%E3%82%B3%E3%83%B3"/>
    <hyperlink ref="D756" r:id="rId624" display="http://www.kabudragon.com/%E6%A0%AA%E4%BE%A1/%E3%83%9E%E3%82%AF%E3%83%8B%E3%82%AB%E3%83%BB%E5%AF%8C%E5%A3%AB%E3%82%A8%E3%83%AC%E3%83%9B%E3%83%BC%E3%83%AB%E3%83%87%E3%82%A3%E3%83%B3%E3%82%B0%E3%82%B9"/>
    <hyperlink ref="D757" r:id="rId625" display="http://www.kabudragon.com/%E6%A0%AA%E4%BE%A1/%E8%90%A9%E5%8E%9F%E5%B7%A5%E6%A5%AD"/>
    <hyperlink ref="D758" r:id="rId626" display="http://www.kabudragon.com/%E6%A0%AA%E4%BE%A1/%E3%82%BB%E3%82%A4%E3%82%B3%E3%83%BC%E3%82%A8%E3%83%97%E3%82%BD%E3%83%B3"/>
    <hyperlink ref="D759" r:id="rId627" display="http://www.kabudragon.com/%E6%A0%AA%E4%BE%A1/%E9%96%A2%E8%A5%BF%E3%82%A2%E3%83%BC%E3%83%90%E3%83%B3%E9%8A%80%E8%A1%8C"/>
    <hyperlink ref="D760" r:id="rId628" display="http://www.kabudragon.com/%E6%A0%AA%E4%BE%A1/%E3%83%99%E3%83%AA%E3%82%B5%E3%83%BC%E3%83%96"/>
    <hyperlink ref="D761" r:id="rId629" display="http://www.kabudragon.com/%E6%A0%AA%E4%BE%A1/%EF%BC%B4%EF%BC%A4%EF%BC%AB"/>
    <hyperlink ref="D762" r:id="rId630" display="http://www.kabudragon.com/%E6%A0%AA%E4%BE%A1/%E3%83%8F%E3%83%AA%E3%83%9E%E5%8C%96%E6%88%90%E3%82%B0%E3%83%AB%E3%83%BC%E3%83%97"/>
    <hyperlink ref="D763" r:id="rId631" display="http://www.kabudragon.com/%E6%A0%AA%E4%BE%A1/%EF%BC%AC%EF%BC%A9%EF%BC%AE%EF%BC%A5"/>
    <hyperlink ref="D119" r:id="rId632" display="http://www.kabudragon.com/%E6%A0%AA%E4%BE%A1/%E5%9C%9F%E6%9C%A8%E7%AE%A1%E7%90%86%E7%B7%8F%E5%90%88%E8%A9%A6%E9%A8%93%E6%89%80"/>
    <hyperlink ref="D120" r:id="rId633" display="http://www.kabudragon.com/%E6%A0%AA%E4%BE%A1/%E3%82%AF%E3%82%B9%E3%83%AA%E3%81%AE%E3%82%A2%E3%82%AA%E3%82%AD%E3%83%9B%E3%83%BC%E3%83%AB%E3%83%87%E3%82%A3%E3%83%B3%E3%82%B0%E3%82%B9"/>
    <hyperlink ref="D121" r:id="rId634" display="http://www.kabudragon.com/%E6%A0%AA%E4%BE%A1/%E5%A4%A7%E5%85%89"/>
    <hyperlink ref="D122" r:id="rId635" display="http://www.kabudragon.com/%E6%A0%AA%E4%BE%A1/%E3%82%A2%E3%82%B0%E3%83%AD%E3%80%80%E3%82%AB%E3%83%8D%E3%82%B7%E3%83%A7%E3%82%A6"/>
    <hyperlink ref="D123" r:id="rId636" display="http://www.kabudragon.com/%E6%A0%AA%E4%BE%A1/%E3%83%95%E3%82%A9%E3%83%BC%E3%82%AB%E3%82%B9%E3%82%B7%E3%82%B9%E3%83%86%E3%83%A0%E3%82%BA"/>
    <hyperlink ref="D124" r:id="rId637" display="http://www.kabudragon.com/%E6%A0%AA%E4%BE%A1/%EF%BD%85%EF%BD%8E%EF%BD%89%EF%BD%93%EF%BD%88"/>
    <hyperlink ref="D125" r:id="rId638" display="http://www.kabudragon.com/%E6%A0%AA%E4%BE%A1/%E5%90%88%E5%90%8C%E8%A3%BD%E9%90%B5"/>
    <hyperlink ref="D126" r:id="rId639" display="http://www.kabudragon.com/%E6%A0%AA%E4%BE%A1/%E5%B7%9D%E8%A5%BF%E5%80%89%E5%BA%AB"/>
    <hyperlink ref="D127" r:id="rId640" display="http://www.kabudragon.com/%E6%A0%AA%E4%BE%A1/%E3%82%B9%E3%82%BF%E3%83%BC%E7%B2%BE%E5%AF%86"/>
    <hyperlink ref="D128" r:id="rId641" display="http://www.kabudragon.com/%E6%A0%AA%E4%BE%A1/%E4%B8%89%E4%BA%95%E6%B5%B7%E6%B4%8B%E9%96%8B%E7%99%BA"/>
    <hyperlink ref="D129" r:id="rId642" display="http://www.kabudragon.com/%E6%A0%AA%E4%BE%A1/%E3%82%A2%E3%82%B7%E3%83%83%E3%82%AF%E3%82%B9"/>
    <hyperlink ref="D130" r:id="rId643" display="http://www.kabudragon.com/%E6%A0%AA%E4%BE%A1/%E6%97%A5%E6%9C%AC%E5%B7%A5%E5%96%B6"/>
    <hyperlink ref="D131" r:id="rId644" display="http://www.kabudragon.com/%E6%A0%AA%E4%BE%A1/%EF%BC%AB%EF%BC%A8%E3%83%8D%E3%82%AA%E3%82%B1%E3%83%A0"/>
    <hyperlink ref="D132" r:id="rId645" display="http://www.kabudragon.com/%E6%A0%AA%E4%BE%A1/%E3%83%8D%E3%82%AF%E3%82%B7%E3%82%A3%E3%83%BC%E3%82%BA%E3%82%B0%E3%83%AB%E3%83%BC%E3%83%97"/>
    <hyperlink ref="D133" r:id="rId646" display="http://www.kabudragon.com/%E6%A0%AA%E4%BE%A1/%E3%82%A4%E3%82%AA%E3%83%B3%E3%83%95%E3%82%A1%E3%83%B3%E3%82%BF%E3%82%B8%E3%83%BC"/>
    <hyperlink ref="D134" r:id="rId647" display="http://www.kabudragon.com/%E6%A0%AA%E4%BE%A1/%E3%83%99%E3%83%AB%E3%83%BC%E3%83%8A"/>
    <hyperlink ref="D135" r:id="rId648" display="http://www.kabudragon.com/%E6%A0%AA%E4%BE%A1/%E3%82%BF%E3%83%81%E3%82%A8%E3%82%B9"/>
    <hyperlink ref="D136" r:id="rId649" display="http://www.kabudragon.com/%E6%A0%AA%E4%BE%A1/%E6%97%A5%E7%AB%8B%E9%87%91%E5%B1%9E"/>
    <hyperlink ref="D137" r:id="rId650" display="http://www.kabudragon.com/%E6%A0%AA%E4%BE%A1/%EF%BC%A5%EF%BC%B0%EF%BC%B3%E3%83%9B%E3%83%BC%E3%83%AB%E3%83%87%E3%82%A3%E3%83%B3%E3%82%B0%E3%82%B9"/>
    <hyperlink ref="D138" r:id="rId651" display="http://www.kabudragon.com/%E6%A0%AA%E4%BE%A1/%E6%9D%B1%E9%82%A6%E3%82%A2%E3%82%BB%E3%83%81%E3%83%AC%E3%83%B3"/>
    <hyperlink ref="D139" r:id="rId652" display="http://www.kabudragon.com/%E6%A0%AA%E4%BE%A1/%EF%BC%A5%EF%BC%AD%E3%82%B7%E3%82%B9%E3%83%86%E3%83%A0%E3%82%BA"/>
    <hyperlink ref="D140" r:id="rId653" display="http://www.kabudragon.com/%E6%A0%AA%E4%BE%A1/%E3%83%87%E3%82%A3%E3%83%BC%E3%83%96%E3%82%A4%E3%82%A8%E3%83%83%E3%82%AF%E3%82%B9"/>
    <hyperlink ref="D141" r:id="rId654" display="http://www.kabudragon.com/%E6%A0%AA%E4%BE%A1/%E6%97%A5%E6%9C%AC%E3%82%B7%E3%82%B9%E3%83%86%E3%83%A0%E6%8A%80%E8%A1%93"/>
    <hyperlink ref="D142" r:id="rId655" display="http://www.kabudragon.com/%E6%A0%AA%E4%BE%A1/%E3%82%AD%E3%83%83%E3%83%84"/>
    <hyperlink ref="D143" r:id="rId656" display="http://www.kabudragon.com/%E6%A0%AA%E4%BE%A1/%E4%B8%89%E6%A9%9F%E3%82%B5%E3%83%BC%E3%83%93%E3%82%B9"/>
    <hyperlink ref="D144" r:id="rId657" display="http://www.kabudragon.com/%E6%A0%AA%E4%BE%A1/%E3%82%BB%E3%83%B3%E3%83%88%E3%82%B1%E3%82%A2%E3%83%BB%E3%83%9B%E3%83%BC%E3%83%AB%E3%83%87%E3%82%A3%E3%83%B3%E3%82%B0"/>
    <hyperlink ref="D145" r:id="rId658" display="http://www.kabudragon.com/%E6%A0%AA%E4%BE%A1/%E4%B8%89%E8%8F%B1%E3%83%9E%E3%83%86%E3%83%AA%E3%82%A2%E3%83%AB"/>
    <hyperlink ref="D146" r:id="rId659" display="http://www.kabudragon.com/%E6%A0%AA%E4%BE%A1/%E3%82%B7%E3%83%BC%E3%83%86%E3%82%A3%E3%83%BC%E3%82%A8%E3%82%B9"/>
    <hyperlink ref="D147" r:id="rId660" display="http://www.kabudragon.com/%E6%A0%AA%E4%BE%A1/%E3%82%B8%E3%82%A7%E3%82%A4%E3%82%A8%E3%82%A4%E3%82%B7%E3%83%BC%E3%83%AA%E3%82%AF%E3%83%AB%E3%83%BC%E3%83%88%E3%83%A1%E3%83%B3%E3%83%88"/>
    <hyperlink ref="D148" r:id="rId661" display="http://www.kabudragon.com/%E6%A0%AA%E4%BE%A1/%E3%82%AF%E3%83%AC%E3%82%B9%E3%82%B3"/>
    <hyperlink ref="D91" r:id="rId662" display="http://www.kabudragon.com/%E6%A0%AA%E4%BE%A1/%E5%9C%9F%E6%9C%A8%E7%AE%A1%E7%90%86%E7%B7%8F%E5%90%88%E8%A9%A6%E9%A8%93%E6%89%80"/>
    <hyperlink ref="D92" r:id="rId663" display="http://www.kabudragon.com/%E6%A0%AA%E4%BE%A1/%E3%83%88%E3%83%BC%E3%82%BB"/>
    <hyperlink ref="D93" r:id="rId664" display="http://www.kabudragon.com/%E6%A0%AA%E4%BE%A1/%EF%BC%AA%EF%BC%8E%E3%83%95%E3%83%AD%E3%83%B3%E3%83%88%E3%80%80%E3%83%AA%E3%83%86%E3%82%A4%E3%83%AA%E3%83%B3%E3%82%B0"/>
    <hyperlink ref="D94" r:id="rId665" display="http://www.kabudragon.com/%E6%A0%AA%E4%BE%A1/%E3%83%88%E3%83%A9%E3%83%B3%E3%82%B9%E3%82%B3%E3%82%B9%E3%83%A2%E3%82%B9"/>
    <hyperlink ref="D95" r:id="rId666" display="http://www.kabudragon.com/%E6%A0%AA%E4%BE%A1/%E3%83%9A%E3%83%97%E3%83%81%E3%83%89%E3%83%AA%E3%83%BC%E3%83%A0"/>
    <hyperlink ref="D96" r:id="rId667" display="http://www.kabudragon.com/%E6%A0%AA%E4%BE%A1/%EF%BC%B6%EF%BC%AF%EF%BC%B9%EF%BC%A1%EF%BC%A7%EF%BC%A5%E3%80%80%EF%BC%A7%EF%BC%B2%EF%BC%AF%EF%BC%B5%EF%BC%B0"/>
    <hyperlink ref="D97" r:id="rId668" display="http://www.kabudragon.com/%E6%A0%AA%E4%BE%A1/%E4%BD%8F%E5%8F%8B%E9%9B%BB%E8%A8%AD"/>
    <hyperlink ref="D98" r:id="rId669" display="http://www.kabudragon.com/%E6%A0%AA%E4%BE%A1/%E3%83%87%E3%83%AA%E3%82%AB%E3%83%95%E3%83%BC%E3%82%BA"/>
    <hyperlink ref="D99" r:id="rId670" display="http://www.kabudragon.com/%E6%A0%AA%E4%BE%A1/%E3%83%9B%E3%82%AF%E3%83%AA%E3%83%A8%E3%82%A6"/>
    <hyperlink ref="D100" r:id="rId671" display="http://www.kabudragon.com/%E6%A0%AA%E4%BE%A1/%E3%82%A8%E3%82%A4%E3%83%81%E3%83%AF%E3%83%B3"/>
    <hyperlink ref="D101" r:id="rId672" display="http://www.kabudragon.com/%E6%A0%AA%E4%BE%A1/%EF%BC%B4%EF%BC%AF%EF%BC%AB%EF%BC%B9%EF%BC%AF%E3%80%80%EF%BC%A2%EF%BC%A1%EF%BC%B3%EF%BC%A5"/>
    <hyperlink ref="D102" r:id="rId673" display="http://www.kabudragon.com/%E6%A0%AA%E4%BE%A1/%E3%83%8D%E3%82%AF%E3%82%B7%E3%82%A3%E3%83%BC%E3%82%BA%E3%82%B0%E3%83%AB%E3%83%BC%E3%83%97"/>
    <hyperlink ref="D103" r:id="rId674" display="http://www.kabudragon.com/%E6%A0%AA%E4%BE%A1/%E3%83%A1%E3%83%83%E3%82%AF"/>
    <hyperlink ref="D104" r:id="rId675" display="http://www.kabudragon.com/%E6%A0%AA%E4%BE%A1/%E3%83%8B%E3%83%81%E3%82%B3%E3%83%B3"/>
    <hyperlink ref="D105" r:id="rId676" display="http://www.kabudragon.com/%E6%A0%AA%E4%BE%A1/%E3%83%9F%E3%83%84%E3%83%90"/>
    <hyperlink ref="D106" r:id="rId677" display="http://www.kabudragon.com/%E6%A0%AA%E4%BE%A1/%EF%BC%A6%EF%BC%B0%EF%BC%A7"/>
    <hyperlink ref="D107" r:id="rId678" display="http://www.kabudragon.com/%E6%A0%AA%E4%BE%A1/%E3%83%87%E3%82%B6%E3%82%A4%E3%83%B3%E3%83%AF%E3%83%B3%E3%83%BB%E3%82%B8%E3%83%A3%E3%83%91%E3%83%B3"/>
    <hyperlink ref="D108" r:id="rId679" display="http://www.kabudragon.com/%E6%A0%AA%E4%BE%A1/%E4%B8%8A%E6%96%B0%E9%9B%BB%E6%A9%9F"/>
    <hyperlink ref="D109" r:id="rId680" display="http://www.kabudragon.com/%E6%A0%AA%E4%BE%A1/%E4%BB%8A%E4%BB%99%E9%9B%BB%E6%A9%9F%E8%A3%BD%E4%BD%9C%E6%89%80"/>
    <hyperlink ref="D110" r:id="rId681" display="http://www.kabudragon.com/%E6%A0%AA%E4%BE%A1/%E3%83%91%E3%83%AB%E3%82%B3"/>
    <hyperlink ref="D111" r:id="rId682" display="http://www.kabudragon.com/%E6%A0%AA%E4%BE%A1/%E3%82%AB%E3%83%89%E3%82%AB%E3%83%AF"/>
    <hyperlink ref="D112" r:id="rId683" display="http://www.kabudragon.com/%E6%A0%AA%E4%BE%A1/%E3%83%A6%E3%83%8B%E3%82%BE%E3%83%9B%E3%83%BC%E3%83%AB%E3%83%87%E3%82%A3%E3%83%B3%E3%82%B0%E3%82%B9"/>
    <hyperlink ref="D113" r:id="rId684" display="http://www.kabudragon.com/%E6%A0%AA%E4%BE%A1/%E6%97%A5%E5%8C%BB%E5%B7%A5"/>
    <hyperlink ref="D114" r:id="rId685" display="http://www.kabudragon.com/%E6%A0%AA%E4%BE%A1/%EF%BC%A7%EF%BC%AD%EF%BC%AF%E3%82%A4%E3%83%B3%E3%82%BF%E3%83%BC%E3%83%8D%E3%83%83%E3%83%88"/>
    <hyperlink ref="D115" r:id="rId686" display="http://www.kabudragon.com/%E6%A0%AA%E4%BE%A1/%E7%AC%AC%E4%B8%80%E7%B2%BE%E5%B7%A5"/>
    <hyperlink ref="D116" r:id="rId687" display="http://www.kabudragon.com/%E6%A0%AA%E4%BE%A1/%E6%9D%B1%E4%BA%AC%EF%BC%B4%EF%BC%B9%E3%83%95%E3%82%A3%E3%83%8A%E3%83%B3%E3%82%B7%E3%83%A3%E3%83%AB%E3%82%B0%E3%83%AB%E3%83%BC%E3%83%97"/>
    <hyperlink ref="D117" r:id="rId688" display="http://www.kabudragon.com/%E6%A0%AA%E4%BE%A1/%E3%82%B8%E3%83%A3%E3%83%95%E3%82%B3"/>
    <hyperlink ref="D118" r:id="rId689" display="http://www.kabudragon.com/%E6%A0%AA%E4%BE%A1/%E3%82%A8%E3%82%AF%E3%82%BB%E3%83%AB"/>
    <hyperlink ref="D791" r:id="rId690" display="http://www.kabudragon.com/%E6%A0%AA%E4%BE%A1/%E3%83%9D%E3%82%B1%E3%83%83%E3%83%88%E3%82%AB%E3%83%BC%E3%83%89"/>
    <hyperlink ref="D792" r:id="rId691" display="http://www.kabudragon.com/%E6%A0%AA%E4%BE%A1/%E3%83%95%E3%83%AB%E3%82%AD%E3%83%A3%E3%82%B9%E3%83%88%E3%83%9B%E3%83%BC%E3%83%AB%E3%83%87%E3%82%A3%E3%83%B3%E3%82%B0%E3%82%B9"/>
    <hyperlink ref="D793" r:id="rId692" display="http://www.kabudragon.com/%E6%A0%AA%E4%BE%A1/%E6%97%A5%E6%9C%AC%E3%82%AB%E3%83%BC%E3%83%9C%E3%83%B3"/>
    <hyperlink ref="D794" r:id="rId693" display="http://www.kabudragon.com/%E6%A0%AA%E4%BE%A1/%E6%97%A5%E4%BC%9D"/>
    <hyperlink ref="D795" r:id="rId694" display="http://www.kabudragon.com/%E6%A0%AA%E4%BE%A1/%E3%83%8E%E3%83%AA%E3%82%BF%E3%82%B1%E3%82%AB%E3%83%B3%E3%83%91%E3%83%8B%E3%83%BC%E3%83%AA%E3%83%9F%E3%83%86%E3%83%89"/>
    <hyperlink ref="D796" r:id="rId695" display="http://www.kabudragon.com/%E6%A0%AA%E4%BE%A1/%EF%BC%AB%EF%BC%A8%E3%83%8D%E3%82%AA%E3%82%B1%E3%83%A0"/>
    <hyperlink ref="D797" r:id="rId696" display="http://www.kabudragon.com/%E6%A0%AA%E4%BE%A1/%E3%83%9B%E3%82%B7%E3%83%87%E3%83%B3"/>
    <hyperlink ref="D798" r:id="rId697" display="http://www.kabudragon.com/%E6%A0%AA%E4%BE%A1/%E5%AE%89%E6%B0%B8"/>
    <hyperlink ref="D799" r:id="rId698" display="http://www.kabudragon.com/%E6%A0%AA%E4%BE%A1/%EF%BC%B7%EF%BC%A4%EF%BC%A2%E3%83%9B%E3%83%BC%E3%83%AB%E3%83%87%E3%82%A3%E3%83%B3%E3%82%B0%E3%82%B9"/>
    <hyperlink ref="D800" r:id="rId699" display="http://www.kabudragon.com/%E6%A0%AA%E4%BE%A1/%E4%B8%8D%E4%BA%8C%E8%A3%BD%E6%B2%B9%E3%82%B0%E3%83%AB%E3%83%BC%E3%83%97%E6%9C%AC%E7%A4%BE"/>
    <hyperlink ref="D801" r:id="rId700" display="http://www.kabudragon.com/%E6%A0%AA%E4%BE%A1/%E3%83%A6%E3%83%8B%E3%82%AA%E3%83%B3%E3%83%84%E3%83%BC%E3%83%AB"/>
    <hyperlink ref="D802" r:id="rId701" display="http://www.kabudragon.com/%E6%A0%AA%E4%BE%A1/%E3%82%B1%E3%83%BC%E3%83%92%E3%83%B3"/>
    <hyperlink ref="D803" r:id="rId702" display="http://www.kabudragon.com/%E6%A0%AA%E4%BE%A1/%E8%88%B9%E4%BA%95%E7%B7%8F%E7%A0%94%E3%83%9B%E3%83%BC%E3%83%AB%E3%83%87%E3%82%A3%E3%83%B3%E3%82%B0%E3%82%B9"/>
    <hyperlink ref="D804" r:id="rId703" display="http://www.kabudragon.com/%E6%A0%AA%E4%BE%A1/%E3%82%B5%E3%82%AB%E3%82%A4%E5%BC%95%E8%B6%8A%E3%82%BB%E3%83%B3%E3%82%BF%E3%83%BC"/>
    <hyperlink ref="D805" r:id="rId704" display="http://www.kabudragon.com/%E6%A0%AA%E4%BE%A1/%E6%97%A5%E7%B2%BE%E6%A8%B9%E8%84%82%E5%B7%A5%E6%A5%AD"/>
    <hyperlink ref="D806" r:id="rId705" display="http://www.kabudragon.com/%E6%A0%AA%E4%BE%A1/%E3%82%B9%E3%82%AF%E3%82%A6%E3%82%A7%E3%82%A2%E3%83%BB%E3%82%A8%E3%83%8B%E3%83%83%E3%82%AF%E3%82%B9%E3%83%BB%E3%83%9B%E3%83%BC%E3%83%AB%E3%83%87%E3%82%A3%E3%83%B3%E3%82%B0%E3%82%B9"/>
    <hyperlink ref="D807" r:id="rId706" display="http://www.kabudragon.com/%E6%A0%AA%E4%BE%A1/%E3%82%A2%E3%83%AB%E3%83%97%E3%82%B9%E6%8A%80%E7%A0%94"/>
    <hyperlink ref="D808" r:id="rId707" display="http://www.kabudragon.com/%E6%A0%AA%E4%BE%A1/%E3%82%B3%E3%83%A0%E3%82%B7%E3%82%B9%E3%83%9B%E3%83%BC%E3%83%AB%E3%83%87%E3%82%A3%E3%83%B3%E3%82%B0%E3%82%B9"/>
    <hyperlink ref="D809" r:id="rId708" display="http://www.kabudragon.com/%E6%A0%AA%E4%BE%A1/%E3%83%A6%E3%83%BC%E3%82%B7%E3%83%B3%E7%B2%BE%E6%A9%9F"/>
    <hyperlink ref="D810" r:id="rId709" display="http://www.kabudragon.com/%E6%A0%AA%E4%BE%A1/%E6%97%A5%E7%B2%BE%E3%82%A8%E3%83%BC%E3%83%BB%E3%82%A8%E3%82%B9%E3%83%BB%E3%83%93%E3%83%BC%E6%A9%9F%E6%A2%B0"/>
    <hyperlink ref="D811" r:id="rId710" display="http://www.kabudragon.com/%E6%A0%AA%E4%BE%A1/%E4%B8%B8%E5%92%8C%E9%81%8B%E8%BC%B8%E6%A9%9F%E9%96%A2"/>
    <hyperlink ref="D812" r:id="rId711" display="http://www.kabudragon.com/%E6%A0%AA%E4%BE%A1/%E3%83%AA%E3%83%83%E3%82%AF%E3%82%B9"/>
    <hyperlink ref="D813" r:id="rId712" display="http://www.kabudragon.com/%E6%A0%AA%E4%BE%A1/%E3%83%A6%E3%83%8A%E3%82%A4%E3%83%86%E3%83%83%E3%83%89%E3%82%A2%E3%83%AD%E3%83%BC%E3%82%BA"/>
    <hyperlink ref="D814" r:id="rId713" display="http://www.kabudragon.com/%E6%A0%AA%E4%BE%A1/%E3%82%BC%E3%83%AA%E3%82%A2%E6%96%B0%E8%96%AC%E5%B7%A5%E6%A5%AD"/>
    <hyperlink ref="D815" r:id="rId714" display="http://www.kabudragon.com/%E6%A0%AA%E4%BE%A1/%E9%B9%BF%E5%B3%B6"/>
    <hyperlink ref="D816" r:id="rId715" display="http://www.kabudragon.com/%E6%A0%AA%E4%BE%A1/%EF%BC%A7%EF%BC%AD%EF%BC%AF%E3%82%AF%E3%83%A9%E3%82%A6%E3%83%89"/>
    <hyperlink ref="D817" r:id="rId716" display="http://www.kabudragon.com/%E6%A0%AA%E4%BE%A1/%E5%8D%94%E5%92%8C%E3%82%A8%E3%82%AF%E3%82%B7%E3%82%AA"/>
    <hyperlink ref="D818" r:id="rId717" display="http://www.kabudragon.com/%E6%A0%AA%E4%BE%A1/%E4%B8%B8%E4%BA%95%E3%82%B0%E3%83%AB%E3%83%BC%E3%83%97"/>
    <hyperlink ref="D819" r:id="rId718" display="http://www.kabudragon.com/%E6%A0%AA%E4%BE%A1/%E6%97%A5%E6%9C%AC%E8%A3%BD%E9%8B%BC%E6%89%80"/>
    <hyperlink ref="D820" r:id="rId719" display="http://www.kabudragon.com/%E6%A0%AA%E4%BE%A1/%EF%BC%AB%EF%BC%AC%EF%BD%81%EF%BD%82"/>
    <hyperlink ref="D821" r:id="rId720" display="http://www.kabudragon.com/%E6%A0%AA%E4%BE%A1/%E3%83%8B%E3%83%81%E3%83%90%E3%83%B3"/>
    <hyperlink ref="D822" r:id="rId721" display="http://www.kabudragon.com/%E6%A0%AA%E4%BE%A1/%E3%82%B8%E3%83%A3%E3%82%B9%E3%83%88%E3%82%B7%E3%82%B9%E3%83%86%E3%83%A0"/>
    <hyperlink ref="D823" r:id="rId722" display="http://www.kabudragon.com/%E6%A0%AA%E4%BE%A1/%E3%83%AF%E3%83%BC%E3%83%AB%E3%83%89%E3%83%9B%E3%83%BC%E3%83%AB%E3%83%87%E3%82%A3%E3%83%B3%E3%82%B0%E3%82%B9"/>
    <hyperlink ref="D824" r:id="rId723" display="http://www.kabudragon.com/%E6%A0%AA%E4%BE%A1/%E3%82%A2%E3%83%AB%E3%82%B3%E3%83%8B%E3%83%83%E3%82%AF%E3%82%B9"/>
    <hyperlink ref="D825" r:id="rId724" display="http://www.kabudragon.com/%E6%A0%AA%E4%BE%A1/%EF%BC%A3%EF%BC%A5%E3%83%9B%E3%83%BC%E3%83%AB%E3%83%87%E3%82%A3%E3%83%B3%E3%82%B0%E3%82%B9"/>
    <hyperlink ref="D826" r:id="rId725" display="http://www.kabudragon.com/%E6%A0%AA%E4%BE%A1/%E3%83%8E%E3%83%BC%E3%83%AA%E3%83%84%E9%8B%BC%E6%A9%9F"/>
    <hyperlink ref="D827" r:id="rId726" display="http://www.kabudragon.com/%E6%A0%AA%E4%BE%A1/%E3%83%90%E3%82%A4%E3%83%86%E3%83%83%E3%82%AF%E3%83%9B%E3%83%BC%E3%83%AB%E3%83%87%E3%82%A3%E3%83%B3%E3%82%B0%E3%82%B9"/>
    <hyperlink ref="D828" r:id="rId727" display="http://www.kabudragon.com/%E6%A0%AA%E4%BE%A1/%E3%83%8D%E3%82%AF%E3%82%B7%E3%82%A3%E3%83%BC%E3%82%BA%E3%82%B0%E3%83%AB%E3%83%BC%E3%83%97"/>
    <hyperlink ref="D829" r:id="rId728" display="http://www.kabudragon.com/%E6%A0%AA%E4%BE%A1/%E3%83%AC%E3%83%BC%E3%82%B6%E3%83%BC%E3%83%86%E3%83%83%E3%82%AF"/>
    <hyperlink ref="D830" r:id="rId729" display="http://www.kabudragon.com/%E6%A0%AA%E4%BE%A1/%E3%83%A0%E3%82%B2%E3%83%B3%E3%82%A8%E3%82%B9%E3%83%86%E3%83%BC%E3%83%88"/>
    <hyperlink ref="D831" r:id="rId730" display="http://www.kabudragon.com/%E6%A0%AA%E4%BE%A1/%E3%82%AA%E3%83%97%E3%83%88%E3%83%9B%E3%83%BC%E3%83%AB%E3%83%87%E3%82%A3%E3%83%B3%E3%82%B0"/>
    <hyperlink ref="D832" r:id="rId731" display="http://www.kabudragon.com/%E6%A0%AA%E4%BE%A1/%E3%83%A8%E3%82%B3%E3%82%AA"/>
    <hyperlink ref="D833" r:id="rId732" display="http://www.kabudragon.com/%E6%A0%AA%E4%BE%A1/%E3%82%BF%E3%82%AF%E3%83%9E"/>
    <hyperlink ref="D834" r:id="rId733" display="http://www.kabudragon.com/%E6%A0%AA%E4%BE%A1/%E3%83%89%E3%83%AA%E3%83%BC%E3%83%A0%E3%82%A4%E3%83%B3%E3%82%AD%E3%83%A5%E3%83%99%E3%83%BC%E3%82%BF"/>
    <hyperlink ref="D835" r:id="rId734" display="http://www.kabudragon.com/%E6%A0%AA%E4%BE%A1/%E3%82%A2%E3%82%AD%E3%83%AC%E3%82%B9"/>
    <hyperlink ref="D836" r:id="rId735" display="http://www.kabudragon.com/%E6%A0%AA%E4%BE%A1/%E9%AB%98%E7%A0%82%E7%86%B1%E5%AD%A6%E5%B7%A5%E6%A5%AD"/>
    <hyperlink ref="D837" r:id="rId736" display="http://www.kabudragon.com/%E6%A0%AA%E4%BE%A1/%E3%82%A8%E3%83%95%E3%82%AA%E3%83%B3"/>
    <hyperlink ref="D838" r:id="rId737" display="http://www.kabudragon.com/%E6%A0%AA%E4%BE%A1/%E3%82%B9%E3%83%86%E3%83%A9%E3%80%80%E3%82%B1%E3%83%9F%E3%83%95%E3%82%A1"/>
    <hyperlink ref="D839" r:id="rId738" display="http://www.kabudragon.com/%E6%A0%AA%E4%BE%A1/%E3%83%A1%E3%82%AC%E3%83%81%E3%83%83%E3%83%97%E3%82%B9"/>
    <hyperlink ref="D840" r:id="rId739" display="http://www.kabudragon.com/%E6%A0%AA%E4%BE%A1/%E3%83%A2%E3%83%AD%E3%82%BE%E3%83%95"/>
    <hyperlink ref="D841" r:id="rId740" display="http://www.kabudragon.com/%E6%A0%AA%E4%BE%A1/%E3%82%B1%E3%83%B3%E3%82%B3%E3%83%BC%E3%83%9E%E3%83%A8%E3%83%8D%E3%83%BC%E3%82%BA"/>
    <hyperlink ref="D842" r:id="rId741" display="http://www.kabudragon.com/%E6%A0%AA%E4%BE%A1/%E4%B8%B8%E5%92%8C%E9%81%8B%E8%BC%B8%E6%A9%9F%E9%96%A2"/>
    <hyperlink ref="D843" r:id="rId742" display="http://www.kabudragon.com/%E6%A0%AA%E4%BE%A1/%E3%83%9D%E3%82%B1%E3%83%83%E3%83%88%E3%82%AB%E3%83%BC%E3%83%89"/>
    <hyperlink ref="D844" r:id="rId743" display="http://www.kabudragon.com/%E6%A0%AA%E4%BE%A1/%E3%83%A6%E3%83%8B%E3%83%97%E3%83%AC%E3%82%B9"/>
    <hyperlink ref="D845" r:id="rId744" display="http://www.kabudragon.com/%E6%A0%AA%E4%BE%A1/%E4%BA%95%E9%96%A2%E8%BE%B2%E6%A9%9F"/>
    <hyperlink ref="D846" r:id="rId745" display="http://www.kabudragon.com/%E6%A0%AA%E4%BE%A1/%E3%82%AF%E3%83%AC%E3%82%B9%E3%82%B3"/>
    <hyperlink ref="D847" r:id="rId746" display="http://www.kabudragon.com/%E6%A0%AA%E4%BE%A1/%E5%B1%B1%E4%B8%80%E9%9B%BB%E6%A9%9F"/>
    <hyperlink ref="D848" r:id="rId747" display="http://www.kabudragon.com/%E6%A0%AA%E4%BE%A1/%E8%8D%92%E5%B7%9D%E5%8C%96%E5%AD%A6%E5%B7%A5%E6%A5%AD"/>
    <hyperlink ref="D849" r:id="rId748" display="http://www.kabudragon.com/%E6%A0%AA%E4%BE%A1/%E6%97%A5%E9%89%84%E9%89%B1%E6%A5%AD"/>
    <hyperlink ref="D850" r:id="rId749" display="http://www.kabudragon.com/%E6%A0%AA%E4%BE%A1/%E3%83%8D%E3%82%AF%E3%82%B9%E3%83%86%E3%83%BC%E3%82%B8"/>
    <hyperlink ref="D851" r:id="rId750" display="http://www.kabudragon.com/%E6%A0%AA%E4%BE%A1/%E8%88%88%E9%8A%80%E3%83%AA%E3%83%BC%E3%82%B9"/>
    <hyperlink ref="D852" r:id="rId751" display="http://www.kabudragon.com/%E6%A0%AA%E4%BE%A1/%E3%82%B9%E3%83%86%E3%83%A9%E3%80%80%E3%82%B1%E3%83%9F%E3%83%95%E3%82%A1"/>
    <hyperlink ref="D853" r:id="rId752" display="http://www.kabudragon.com/%E6%A0%AA%E4%BE%A1/%E3%83%8E%E3%82%B8%E3%83%9E"/>
    <hyperlink ref="D854" r:id="rId753" display="http://www.kabudragon.com/%E6%A0%AA%E4%BE%A1/%E3%82%B2%E3%82%AA%E3%83%9B%E3%83%BC%E3%83%AB%E3%83%87%E3%82%A3%E3%83%B3%E3%82%B0%E3%82%B9"/>
    <hyperlink ref="D855" r:id="rId754" display="http://www.kabudragon.com/%E6%A0%AA%E4%BE%A1/%E3%83%AC%E3%82%AA%E3%83%B3%E8%87%AA%E5%8B%95%E6%A9%9F"/>
    <hyperlink ref="D856" r:id="rId755" display="http://www.kabudragon.com/%E6%A0%AA%E4%BE%A1/%E3%83%AD%E3%83%BC%E3%83%88%E8%A3%BD%E8%96%AC"/>
    <hyperlink ref="D857" r:id="rId756" display="http://www.kabudragon.com/%E6%A0%AA%E4%BE%A1/%E5%8A%A0%E8%B3%80%E9%9B%BB%E5%AD%90"/>
    <hyperlink ref="D858" r:id="rId757" display="http://www.kabudragon.com/%E6%A0%AA%E4%BE%A1/%E3%83%A1%E3%83%83%E3%82%AF"/>
    <hyperlink ref="D859" r:id="rId758" display="http://www.kabudragon.com/%E6%A0%AA%E4%BE%A1/%E3%82%B1%E3%83%BC%E3%82%BA%E3%83%9B%E3%83%BC%E3%83%AB%E3%83%87%E3%82%A3%E3%83%B3%E3%82%B0%E3%82%B9"/>
    <hyperlink ref="D860" r:id="rId759" display="http://www.kabudragon.com/%E6%A0%AA%E4%BE%A1/%E3%82%BF%E3%82%AB%E3%83%A9%E3%83%88%E3%83%9F%E3%83%BC"/>
    <hyperlink ref="D861" r:id="rId760" display="http://www.kabudragon.com/%E6%A0%AA%E4%BE%A1/%E3%83%80%E3%82%A4%E3%83%95%E3%82%AF"/>
    <hyperlink ref="D862" r:id="rId761" display="http://www.kabudragon.com/%E6%A0%AA%E4%BE%A1/%E6%B2%B3%E8%A5%BF%E5%B7%A5%E6%A5%AD"/>
    <hyperlink ref="D863" r:id="rId762" display="http://www.kabudragon.com/%E6%A0%AA%E4%BE%A1/%E8%BF%91%E7%95%BF%E8%BB%8A%E8%BC%9B"/>
    <hyperlink ref="D864" r:id="rId763" display="http://www.kabudragon.com/%E6%A0%AA%E4%BE%A1/%E6%A0%97%E6%9C%AC%E9%90%B5%E5%B7%A5%E6%89%80"/>
    <hyperlink ref="D865" r:id="rId764" display="http://www.kabudragon.com/%E6%A0%AA%E4%BE%A1/%E3%83%A8%E3%82%B7%E3%83%83%E3%82%AF%E3%82%B9"/>
    <hyperlink ref="D866" r:id="rId765" display="http://www.kabudragon.com/%E6%A0%AA%E4%BE%A1/%E3%82%A6%E3%82%A3%E3%83%AB%E3%82%B0%E3%83%AB%E3%83%BC%E3%83%97"/>
    <hyperlink ref="D867" r:id="rId766" display="http://www.kabudragon.com/%E6%A0%AA%E4%BE%A1/%E3%82%B8%E3%83%A3%E3%83%91%E3%83%B3%E3%83%9E%E3%83%86%E3%83%AA%E3%82%A2%E3%83%AB"/>
    <hyperlink ref="D868" r:id="rId767" display="http://www.kabudragon.com/%E6%A0%AA%E4%BE%A1/%E4%BD%8F%E5%8F%8B%E9%87%91%E5%B1%9E%E9%89%B1%E5%B1%B1"/>
    <hyperlink ref="D869" r:id="rId768" display="http://www.kabudragon.com/%E6%A0%AA%E4%BE%A1/%E3%83%91%E3%83%B3%E3%83%81%E5%B7%A5%E6%A5%AD"/>
    <hyperlink ref="D870" r:id="rId769" display="http://www.kabudragon.com/%E6%A0%AA%E4%BE%A1/%E3%83%A4%E3%83%9E%E3%83%8F%E7%99%BA%E5%8B%95%E6%A9%9F"/>
    <hyperlink ref="D871" r:id="rId770" display="http://www.kabudragon.com/%E6%A0%AA%E4%BE%A1/%E7%9F%B3%E5%B7%9D%E8%A3%BD%E4%BD%9C%E6%89%80"/>
    <hyperlink ref="D872" r:id="rId771" display="http://www.kabudragon.com/%E6%A0%AA%E4%BE%A1/%E4%B8%89%E8%8F%B1%E3%83%9E%E3%83%86%E3%83%AA%E3%82%A2%E3%83%AB"/>
    <hyperlink ref="D873" r:id="rId772" display="http://www.kabudragon.com/%E6%A0%AA%E4%BE%A1/%E3%83%AC%E3%83%BC%E3%82%B6%E3%83%BC%E3%83%86%E3%83%83%E3%82%AF"/>
    <hyperlink ref="D874" r:id="rId773" display="http://www.kabudragon.com/%E6%A0%AA%E4%BE%A1/%E3%82%BC%E3%83%B3%E3%82%B7%E3%83%A7%E3%83%BC%E3%83%9B%E3%83%BC%E3%83%AB%E3%83%87%E3%82%A3%E3%83%B3%E3%82%B0%E3%82%B9"/>
    <hyperlink ref="D875" r:id="rId774" display="http://www.kabudragon.com/%E6%A0%AA%E4%BE%A1/%E3%83%8E%E3%83%BC%E3%83%AA%E3%83%84%E9%8B%BC%E6%A9%9F"/>
    <hyperlink ref="D876" r:id="rId775" display="http://www.kabudragon.com/%E6%A0%AA%E4%BE%A1/%E9%96%A2%E6%9D%B1%E9%9B%BB%E5%8C%96%E5%B7%A5%E6%A5%AD"/>
    <hyperlink ref="D877" r:id="rId776" display="http://www.kabudragon.com/%E6%A0%AA%E4%BE%A1/%E3%83%A6%E3%83%8A%E3%82%A4%E3%83%86%E3%83%83%E3%83%89%E3%82%A2%E3%83%AD%E3%83%BC%E3%82%BA"/>
    <hyperlink ref="D878" r:id="rId777" display="http://www.kabudragon.com/%E6%A0%AA%E4%BE%A1/%EF%BC%AB%EF%BC%AC%EF%BD%81%EF%BD%82"/>
    <hyperlink ref="D879" r:id="rId778" display="http://www.kabudragon.com/%E6%A0%AA%E4%BE%A1/%E3%83%88%E3%83%A9%E3%82%B9%E3%82%B3%E4%B8%AD%E5%B1%B1"/>
    <hyperlink ref="D880" r:id="rId779" display="http://www.kabudragon.com/%E6%A0%AA%E4%BE%A1/%E6%9D%B1%E6%B4%8B%E7%82%AD%E7%B4%A0"/>
    <hyperlink ref="D881" r:id="rId780" display="http://www.kabudragon.com/%E6%A0%AA%E4%BE%A1/%EF%BC%AA%EF%BC%B5%EF%BC%AB%EF%BC%A9"/>
    <hyperlink ref="D882" r:id="rId781" display="http://www.kabudragon.com/%E6%A0%AA%E4%BE%A1/%E3%83%AD%E3%83%BC%E3%83%A9%E3%83%B3%E3%83%89%E3%80%80%E3%83%87%E3%82%A3%E3%83%BC%EF%BC%8E%E3%82%B8%E3%83%BC%EF%BC%8E"/>
    <hyperlink ref="D883" r:id="rId782" display="http://www.kabudragon.com/%E6%A0%AA%E4%BE%A1/%E3%83%AF%E3%83%BC%E3%83%AB%E3%83%89%E3%83%9B%E3%83%BC%E3%83%AB%E3%83%87%E3%82%A3%E3%83%B3%E3%82%B0%E3%82%B9"/>
    <hyperlink ref="D884" r:id="rId783" display="http://www.kabudragon.com/%E6%A0%AA%E4%BE%A1/%E3%82%A2%E3%82%A4%E3%83%80%E3%82%A8%E3%83%B3%E3%82%B8%E3%83%8B%E3%82%A2%E3%83%AA%E3%83%B3%E3%82%B0"/>
    <hyperlink ref="D885" r:id="rId784" display="http://www.kabudragon.com/%E6%A0%AA%E4%BE%A1/%E9%B3%A5%E8%B2%B4%E6%97%8F"/>
    <hyperlink ref="D886" r:id="rId785" display="http://www.kabudragon.com/%E6%A0%AA%E4%BE%A1/%E6%97%A5%E6%9C%AC%E3%83%94%E3%82%B9%E3%83%88%E3%83%B3%E3%83%AA%E3%83%B3%E3%82%B0"/>
    <hyperlink ref="D887" r:id="rId786" display="http://www.kabudragon.com/%E6%A0%AA%E4%BE%A1/%E8%8D%8F%E5%8E%9F"/>
    <hyperlink ref="D888" r:id="rId787" display="http://www.kabudragon.com/%E6%A0%AA%E4%BE%A1/%E5%89%8D%E7%94%B0%E5%BB%BA%E8%A8%AD%E5%B7%A5%E6%A5%AD"/>
    <hyperlink ref="D889" r:id="rId788" display="http://www.kabudragon.com/%E6%A0%AA%E4%BE%A1/%E8%B3%87%E7%94%9F%E5%A0%82"/>
    <hyperlink ref="D890" r:id="rId789" display="http://www.kabudragon.com/%E6%A0%AA%E4%BE%A1/%E7%9F%B3%E5%B7%9D%E8%A3%BD%E4%BD%9C%E6%89%80"/>
    <hyperlink ref="D891" r:id="rId790" display="http://www.kabudragon.com/%E6%A0%AA%E4%BE%A1/%E3%83%AA%E3%82%BE%E3%83%BC%E3%83%88%E3%83%88%E3%83%A9%E3%82%B9%E3%83%88"/>
    <hyperlink ref="D892" r:id="rId791" display="http://www.kabudragon.com/%E6%A0%AA%E4%BE%A1/%E3%83%80%E3%83%96%E3%83%AB%E3%83%BB%E3%82%B9%E3%82%B3%E3%83%BC%E3%83%97"/>
    <hyperlink ref="D893" r:id="rId792" display="http://www.kabudragon.com/%E6%A0%AA%E4%BE%A1/%E3%83%88%E3%83%A9%E3%82%B9%E3%83%88%E3%83%BB%E3%83%86%E3%83%83%E3%82%AF"/>
    <hyperlink ref="D894" r:id="rId793" display="http://www.kabudragon.com/%E6%A0%AA%E4%BE%A1/%E6%9D%B1%E6%B4%8B%E7%82%AD%E7%B4%A0"/>
    <hyperlink ref="D895" r:id="rId794" display="http://www.kabudragon.com/%E6%A0%AA%E4%BE%A1/%E3%83%9E%E3%83%84%E3%83%A2%E3%83%88%E3%82%AD%E3%83%A8%E3%82%B7%E3%83%9B%E3%83%BC%E3%83%AB%E3%83%87%E3%82%A3%E3%83%B3%E3%82%B0%E3%82%B9"/>
    <hyperlink ref="D896" r:id="rId795" display="http://www.kabudragon.com/%E6%A0%AA%E4%BE%A1/%E5%A4%A7%E6%97%A5%E7%B2%BE%E5%8C%96%E5%B7%A5%E6%A5%AD"/>
    <hyperlink ref="D897" r:id="rId796" display="http://www.kabudragon.com/%E6%A0%AA%E4%BE%A1/%E8%97%A4%E6%A3%AE%E5%B7%A5%E6%A5%AD"/>
    <hyperlink ref="D898" r:id="rId797" display="http://www.kabudragon.com/%E6%A0%AA%E4%BE%A1/%E3%83%95%E3%82%A1%E3%83%B3%E3%82%B1%E3%83%AB"/>
    <hyperlink ref="D899" r:id="rId798" display="http://www.kabudragon.com/%E6%A0%AA%E4%BE%A1/%E3%82%A2%E3%83%AB%E3%83%90%E3%83%83%E3%82%AF"/>
    <hyperlink ref="D900" r:id="rId799" display="http://www.kabudragon.com/%E6%A0%AA%E4%BE%A1/%E6%BE%81%E8%B0%B7%E5%B7%A5%E6%A5%AD"/>
    <hyperlink ref="D901" r:id="rId800" display="http://www.kabudragon.com/%E6%A0%AA%E4%BE%A1/%E3%83%91%E3%82%A4%E3%83%AD%E3%83%83%E3%83%88%E3%82%B3%E3%83%BC%E3%83%9D%E3%83%AC%E3%83%BC%E3%82%B7%E3%83%A7%E3%83%B3"/>
    <hyperlink ref="D902" r:id="rId801" display="http://www.kabudragon.com/%E6%A0%AA%E4%BE%A1/%E6%A3%AE%E6%B0%B8%E8%A3%BD%E8%8F%93"/>
    <hyperlink ref="D903" r:id="rId802" display="http://www.kabudragon.com/%E6%A0%AA%E4%BE%A1/%E3%82%A2%E3%83%AB%E3%83%9A%E3%83%B3"/>
    <hyperlink ref="D904" r:id="rId803" display="http://www.kabudragon.com/%E6%A0%AA%E4%BE%A1/%E3%83%8B%E3%83%81%E3%82%A4%E5%AD%A6%E9%A4%A8"/>
    <hyperlink ref="D905" r:id="rId804" display="http://www.kabudragon.com/%E6%A0%AA%E4%BE%A1/%E3%83%99%E3%83%AA%E3%82%B5%E3%83%BC%E3%83%96"/>
    <hyperlink ref="D906" r:id="rId805" display="http://www.kabudragon.com/%E6%A0%AA%E4%BE%A1/%E4%B8%8A%E6%96%B0%E9%9B%BB%E6%A9%9F"/>
    <hyperlink ref="D907" r:id="rId806" display="http://www.kabudragon.com/%E6%A0%AA%E4%BE%A1/%E3%83%84%E3%83%90%E3%82%AD%E3%83%BB%E3%83%8A%E3%82%AB%E3%82%B7%E3%83%9E"/>
    <hyperlink ref="D908" r:id="rId807" display="http://www.kabudragon.com/%E6%A0%AA%E4%BE%A1/%E5%A4%A7%E6%97%A5%E6%9C%AC%E5%8D%B0%E5%88%B7"/>
    <hyperlink ref="D909" r:id="rId808" display="http://www.kabudragon.com/%E6%A0%AA%E4%BE%A1/%E3%82%A8%E3%83%95%E3%82%AA%E3%83%B3"/>
    <hyperlink ref="D910" r:id="rId809" display="http://www.kabudragon.com/%E6%A0%AA%E4%BE%A1/%E6%97%A5%E6%96%B0%E8%A3%BD%E9%8B%BC"/>
    <hyperlink ref="D911" r:id="rId810" display="http://www.kabudragon.com/%E6%A0%AA%E4%BE%A1/%E3%83%8E%E3%82%B8%E3%83%9E"/>
    <hyperlink ref="D912" r:id="rId811" display="http://www.kabudragon.com/%E6%A0%AA%E4%BE%A1/%E6%B2%B3%E8%A5%BF%E5%B7%A5%E6%A5%AD"/>
    <hyperlink ref="D913" r:id="rId812" display="http://www.kabudragon.com/%E6%A0%AA%E4%BE%A1/%E6%9D%B1%E4%BA%AC%E8%A3%BD%E9%90%B5"/>
    <hyperlink ref="D914" r:id="rId813" display="http://www.kabudragon.com/%E6%A0%AA%E4%BE%A1/%EF%BC%B5%EF%BC%8D%EF%BC%AE%EF%BC%A5%EF%BC%B8%EF%BC%B4"/>
    <hyperlink ref="D915" r:id="rId814" display="http://www.kabudragon.com/%E6%A0%AA%E4%BE%A1/%E9%96%A2%E8%A5%BF%E3%83%9A%E3%82%A4%E3%83%B3%E3%83%88"/>
    <hyperlink ref="D916" r:id="rId815" display="http://www.kabudragon.com/%E6%A0%AA%E4%BE%A1/%E3%83%90%E3%82%A4%E3%83%86%E3%83%83%E3%82%AF%E3%83%9B%E3%83%BC%E3%83%AB%E3%83%87%E3%82%A3%E3%83%B3%E3%82%B0%E3%82%B9"/>
    <hyperlink ref="D917" r:id="rId816" display="http://www.kabudragon.com/%E6%A0%AA%E4%BE%A1/%E3%82%A4%E3%83%BC%E3%83%BB%E3%82%AE%E3%83%A3%E3%83%A9%E3%83%B3%E3%83%86%E3%82%A3"/>
    <hyperlink ref="D918" r:id="rId817" display="http://www.kabudragon.com/%E6%A0%AA%E4%BE%A1/%E3%83%A6%E3%83%8B%E3%83%97%E3%83%AC%E3%82%B9"/>
    <hyperlink ref="D919" r:id="rId818" display="http://www.kabudragon.com/%E6%A0%AA%E4%BE%A1/%E6%97%A5%E6%9C%AC%EF%BC%A3%EF%BC%AD%EF%BC%AB"/>
    <hyperlink ref="D920" r:id="rId819" display="http://www.kabudragon.com/%E6%A0%AA%E4%BE%A1/%E3%82%B3%E3%83%BC%E3%82%BB%E3%83%BC"/>
    <hyperlink ref="D921" r:id="rId820" display="http://www.kabudragon.com/%E6%A0%AA%E4%BE%A1/%E9%9B%AA%E5%8D%B0%E3%83%A1%E3%82%B0%E3%83%9F%E3%83%AB%E3%82%AF"/>
    <hyperlink ref="D922" r:id="rId821" display="http://www.kabudragon.com/%E6%A0%AA%E4%BE%A1/%E3%83%AA%E3%83%AD%E3%82%B0%E3%83%AB%E3%83%BC%E3%83%97"/>
    <hyperlink ref="D923" r:id="rId822" display="http://www.kabudragon.com/%E6%A0%AA%E4%BE%A1/%E7%9F%B3%E5%B7%9D%E8%A3%BD%E4%BD%9C%E6%89%80"/>
    <hyperlink ref="D924" r:id="rId823" display="http://www.kabudragon.com/%E6%A0%AA%E4%BE%A1/%E3%82%B7%E3%83%BC%E3%83%89"/>
    <hyperlink ref="D925" r:id="rId824" display="http://www.kabudragon.com/%E6%A0%AA%E4%BE%A1/%E3%83%8D%E3%82%AF%E3%82%BD%E3%83%B3"/>
    <hyperlink ref="D926" r:id="rId825" display="http://www.kabudragon.com/%E6%A0%AA%E4%BE%A1/%E3%82%B3%E3%82%B9%E3%83%A2%E3%82%A8%E3%83%8D%E3%83%AB%E3%82%AE%E3%83%BC%E3%83%9B%E3%83%BC%E3%83%AB%E3%83%87%E3%82%A3%E3%83%B3%E3%82%B0%E3%82%B9"/>
    <hyperlink ref="D927" r:id="rId826" display="http://www.kabudragon.com/%E6%A0%AA%E4%BE%A1/%E3%83%A8%E3%83%AD%E3%82%BA"/>
    <hyperlink ref="D928" r:id="rId827" display="http://www.kabudragon.com/%E6%A0%AA%E4%BE%A1/%E8%B1%86%E8%94%B5%E3%83%9B%E3%83%BC%E3%83%AB%E3%83%87%E3%82%A3%E3%83%B3%E3%82%B0%E3%82%B9"/>
    <hyperlink ref="D929" r:id="rId828" display="http://www.kabudragon.com/%E6%A0%AA%E4%BE%A1/%E3%83%80%E3%83%96%E3%83%AB%E3%83%BB%E3%82%B9%E3%82%B3%E3%83%BC%E3%83%97"/>
    <hyperlink ref="D930" r:id="rId829" display="http://www.kabudragon.com/%E6%A0%AA%E4%BE%A1/%E3%83%80%E3%82%A4%E3%82%AD%E3%83%A7%E3%83%BC%E3%83%8B%E3%82%B7%E3%82%AB%E3%83%AF"/>
    <hyperlink ref="D931" r:id="rId830" display="http://www.kabudragon.com/%E6%A0%AA%E4%BE%A1/%E5%A4%A7%E5%B9%B8%E8%96%AC%E5%93%81"/>
    <hyperlink ref="D932" r:id="rId831" display="http://www.kabudragon.com/%E6%A0%AA%E4%BE%A1/%E7%9F%B3%E5%8E%9F%E7%94%A3%E6%A5%AD"/>
    <hyperlink ref="D933" r:id="rId832" display="http://www.kabudragon.com/%E6%A0%AA%E4%BE%A1/%E3%83%95%E3%82%A7%E3%82%A4%E3%82%B9"/>
    <hyperlink ref="D934" r:id="rId833" display="http://www.kabudragon.com/%E6%A0%AA%E4%BE%A1/%EF%BC%AF%EF%BC%A1%EF%BC%B4%E3%82%A2%E3%82%B0%E3%83%AA%E3%82%AA"/>
    <hyperlink ref="D935" r:id="rId834" display="http://www.kabudragon.com/%E6%A0%AA%E4%BE%A1/%E7%89%A9%E8%AA%9E%E3%82%B3%E3%83%BC%E3%83%9D%E3%83%AC%E3%83%BC%E3%82%B7%E3%83%A7%E3%83%B3"/>
    <hyperlink ref="D936" r:id="rId835" display="http://www.kabudragon.com/%E6%A0%AA%E4%BE%A1/%E3%82%84%E3%81%BE%E3%82%84"/>
    <hyperlink ref="D937" r:id="rId836" display="http://www.kabudragon.com/%E6%A0%AA%E4%BE%A1/%E3%83%A6%E3%83%BC%E3%83%BB%E3%82%A8%E3%83%A0%E3%83%BB%E3%82%B7%E3%83%BC%E3%83%BB%E3%82%A8%E3%83%AC%E3%82%AF%E3%83%88%E3%83%AD%E3%83%8B%E3%82%AF%E3%82%B9"/>
    <hyperlink ref="D938" r:id="rId837" display="http://www.kabudragon.com/%E6%A0%AA%E4%BE%A1/%E3%83%95%E3%82%A3%E3%83%83%E3%82%AF%E3%82%B9%E3%82%BF%E3%83%BC%E3%82%BA"/>
    <hyperlink ref="D939" r:id="rId838" display="http://www.kabudragon.com/%E6%A0%AA%E4%BE%A1/%E3%82%B5%E3%82%A4%E3%83%90%E3%83%BC%E3%83%AA%E3%83%B3%E3%82%AF%E3%82%B9"/>
    <hyperlink ref="D940" r:id="rId839" display="http://www.kabudragon.com/%E6%A0%AA%E4%BE%A1/%E7%87%A6%E3%83%9B%E3%83%BC%E3%83%AB%E3%83%87%E3%82%A3%E3%83%B3%E3%82%B0%E3%82%B9"/>
    <hyperlink ref="D941" r:id="rId840" display="http://www.kabudragon.com/%E6%A0%AA%E4%BE%A1/%E3%83%AA%E3%82%AF%E3%83%AB%E3%83%BC%E3%83%88%E3%83%9B%E3%83%BC%E3%83%AB%E3%83%87%E3%82%A3%E3%83%B3%E3%82%B0%E3%82%B9"/>
    <hyperlink ref="D942" r:id="rId841" display="http://www.kabudragon.com/%E6%A0%AA%E4%BE%A1/%E3%82%A2%E3%83%AB%E3%83%9A%E3%83%B3"/>
    <hyperlink ref="D943" r:id="rId842" display="http://www.kabudragon.com/%E6%A0%AA%E4%BE%A1/%E3%83%8F%E3%83%BC%E3%83%84%E3%83%A6%E3%83%8A%E3%82%A4%E3%83%86%E3%83%83%E3%83%89%E3%82%B0%E3%83%AB%E3%83%BC%E3%83%97"/>
    <hyperlink ref="D944" r:id="rId843" display="http://www.kabudragon.com/%E6%A0%AA%E4%BE%A1/%E3%82%A8%E3%82%A4%E3%83%99%E3%83%83%E3%82%AF%E3%82%B9%E3%83%BB%E3%82%B0%E3%83%AB%E3%83%BC%E3%83%97%E3%83%BB%E3%83%9B%E3%83%BC%E3%83%AB%E3%83%87%E3%82%A3%E3%83%B3%E3%82%B0%E3%82%B9"/>
    <hyperlink ref="D945" r:id="rId844" display="http://www.kabudragon.com/%E6%A0%AA%E4%BE%A1/%E3%83%9D%E3%83%BC%E3%83%A9%E3%83%BB%E3%82%AA%E3%83%AB%E3%83%93%E3%82%B9%E3%83%9B%E3%83%BC%E3%83%AB%E3%83%87%E3%82%A3%E3%83%B3%E3%82%B0%E3%82%B9"/>
    <hyperlink ref="D946" r:id="rId845" display="http://www.kabudragon.com/%E6%A0%AA%E4%BE%A1/%E5%A4%A7%E6%97%A5%E7%B2%BE%E5%8C%96%E5%B7%A5%E6%A5%AD"/>
    <hyperlink ref="D947" r:id="rId846" display="http://www.kabudragon.com/%E6%A0%AA%E4%BE%A1/%E5%AF%8C%E5%A3%AB%E6%A9%9F%E6%A2%B0%E8%A3%BD%E9%80%A0"/>
    <hyperlink ref="D948" r:id="rId847" display="http://www.kabudragon.com/%E6%A0%AA%E4%BE%A1/%E3%83%8F%E3%83%94%E3%83%8D%E3%83%83%E3%83%88"/>
    <hyperlink ref="D949" r:id="rId848" display="http://www.kabudragon.com/%E6%A0%AA%E4%BE%A1/%E3%83%9A%E3%83%97%E3%83%81%E3%83%89%E3%83%AA%E3%83%BC%E3%83%A0"/>
    <hyperlink ref="D950" r:id="rId849" display="http://www.kabudragon.com/%E6%A0%AA%E4%BE%A1/%E3%83%92%E3%83%88%E3%83%BB%E3%82%B3%E3%83%9F%E3%83%A5%E3%83%8B%E3%82%B1%E3%83%BC%E3%82%B7%E3%83%A7%E3%83%B3%E3%82%BA"/>
    <hyperlink ref="D951" r:id="rId850" display="http://www.kabudragon.com/%E6%A0%AA%E4%BE%A1/%E3%83%87%E3%82%B8%E3%82%BF%E3%83%AB%E3%83%BB%E3%82%A4%E3%83%B3%E3%83%95%E3%82%A9%E3%83%A1%E3%83%BC%E3%82%B7%E3%83%A7%E3%83%B3%E3%83%BB%E3%83%86%E3%82%AF%E3%83%8E%E3%83%AD%E3%82%B8%E3%83%BC"/>
    <hyperlink ref="D952" r:id="rId851" display="http://www.kabudragon.com/%E6%A0%AA%E4%BE%A1/%E3%82%AA%E3%83%97%E3%83%88%E3%83%9B%E3%83%BC%E3%83%AB%E3%83%87%E3%82%A3%E3%83%B3%E3%82%B0"/>
    <hyperlink ref="D953" r:id="rId852" display="http://www.kabudragon.com/%E6%A0%AA%E4%BE%A1/%E6%97%A5%E6%AF%94%E8%B0%B7%E7%B7%8F%E5%90%88%E8%A8%AD%E5%82%99"/>
    <hyperlink ref="D954" r:id="rId853" display="http://www.kabudragon.com/%E6%A0%AA%E4%BE%A1/%E3%82%A8%E3%83%95%E3%82%AA%E3%83%B3"/>
    <hyperlink ref="D955" r:id="rId854" display="http://www.kabudragon.com/%E6%A0%AA%E4%BE%A1/%E3%82%B7%E3%82%B9%E3%83%86%E3%83%8A"/>
    <hyperlink ref="D956" r:id="rId855" display="http://www.kabudragon.com/%E6%A0%AA%E4%BE%A1/%E3%83%9B%E3%82%B7%E3%83%87%E3%83%B3"/>
    <hyperlink ref="D957" r:id="rId856" display="http://www.kabudragon.com/%E6%A0%AA%E4%BE%A1/%E3%82%B8%E3%83%A3%E3%82%B9%E3%83%88%E3%82%B7%E3%82%B9%E3%83%86%E3%83%A0"/>
    <hyperlink ref="D958" r:id="rId857" display="http://www.kabudragon.com/%E6%A0%AA%E4%BE%A1/%EF%BC%AC%EF%BC%A9%EF%BC%B4%EF%BC%A1%EF%BC%AC%EF%BC%A9%EF%BC%A3%EF%BC%AF"/>
    <hyperlink ref="D959" r:id="rId858" display="http://www.kabudragon.com/%E6%A0%AA%E4%BE%A1/%E3%82%A2%E3%83%AB%E3%82%B3%E3%83%8B%E3%83%83%E3%82%AF%E3%82%B9"/>
    <hyperlink ref="D960" r:id="rId859" display="http://www.kabudragon.com/%E6%A0%AA%E4%BE%A1/%E5%AF%8C%E5%A3%AB%E3%83%95%E3%82%A4%E3%83%AB%E3%83%A0%E3%83%9B%E3%83%BC%E3%83%AB%E3%83%87%E3%82%A3%E3%83%B3%E3%82%B0%E3%82%B9"/>
    <hyperlink ref="D961" r:id="rId860" display="http://www.kabudragon.com/%E6%A0%AA%E4%BE%A1/%E3%82%B2%E3%83%B3%E3%82%AD%E3%83%BC"/>
    <hyperlink ref="D962" r:id="rId861" display="http://www.kabudragon.com/%E6%A0%AA%E4%BE%A1/%E5%B7%9D%E8%A5%BF%E5%80%89%E5%BA%AB"/>
    <hyperlink ref="D963" r:id="rId862" display="http://www.kabudragon.com/%E6%A0%AA%E4%BE%A1/%E5%B3%B6%E7%B2%BE%E6%A9%9F%E8%A3%BD%E4%BD%9C%E6%89%80"/>
    <hyperlink ref="D964" r:id="rId863" display="http://www.kabudragon.com/%E6%A0%AA%E4%BE%A1/%E3%83%A4%E3%83%BC%E3%83%9E%E3%83%B3"/>
    <hyperlink ref="D965" r:id="rId864" display="http://www.kabudragon.com/%E6%A0%AA%E4%BE%A1/%E3%82%A2%E3%83%93%E3%82%B9%E3%83%88"/>
    <hyperlink ref="D966" r:id="rId865" display="http://www.kabudragon.com/%E6%A0%AA%E4%BE%A1/%E3%82%AA%E3%82%AB%E3%83%80%E3%82%A2%E3%82%A4%E3%83%A8%E3%83%B3"/>
    <hyperlink ref="D967" r:id="rId866" display="http://www.kabudragon.com/%E6%A0%AA%E4%BE%A1/%E3%83%9C%E3%83%AB%E3%83%86%E3%83%BC%E3%82%B8"/>
    <hyperlink ref="D968" r:id="rId867" display="http://www.kabudragon.com/%E6%A0%AA%E4%BE%A1/%E7%A5%9E%E6%88%B8%E7%89%A9%E7%94%A3"/>
    <hyperlink ref="D969" r:id="rId868" display="http://www.kabudragon.com/%E6%A0%AA%E4%BE%A1/%E3%83%9B%E3%83%BC%E3%83%81%E3%82%AD"/>
    <hyperlink ref="D970" r:id="rId869" display="http://www.kabudragon.com/%E6%A0%AA%E4%BE%A1/%E3%82%AF%E3%83%AC%E3%82%B9%E3%82%B3"/>
    <hyperlink ref="D971" r:id="rId870" display="http://www.kabudragon.com/%E6%A0%AA%E4%BE%A1/%E3%82%BD%E3%83%87%E3%82%A3%E3%83%83%E3%82%AF"/>
    <hyperlink ref="D972" r:id="rId871" display="http://www.kabudragon.com/%E6%A0%AA%E4%BE%A1/%E3%83%88%E3%83%A9%E3%82%B9%E3%83%88%E3%83%BB%E3%83%86%E3%83%83%E3%82%AF"/>
    <hyperlink ref="D973" r:id="rId872" display="http://www.kabudragon.com/%E6%A0%AA%E4%BE%A1/%EF%BC%A7%EF%BC%AD%EF%BC%AF%E3%82%A4%E3%83%B3%E3%82%BF%E3%83%BC%E3%83%8D%E3%83%83%E3%83%88"/>
    <hyperlink ref="D974" r:id="rId873" display="http://www.kabudragon.com/%E6%A0%AA%E4%BE%A1/%E3%82%B9%E3%83%86%E3%83%A9%E3%80%80%E3%82%B1%E3%83%9F%E3%83%95%E3%82%A1"/>
    <hyperlink ref="D975" r:id="rId874" display="http://www.kabudragon.com/%E6%A0%AA%E4%BE%A1/%E5%AE%89%E6%B0%B8"/>
    <hyperlink ref="D976" r:id="rId875" display="http://www.kabudragon.com/%E6%A0%AA%E4%BE%A1/%E3%83%A8%E3%82%B7%E3%83%A0%E3%83%A9%E3%83%BB%E3%83%95%E3%83%BC%E3%83%89%E3%83%BB%E3%83%9B%E3%83%BC%E3%83%AB%E3%83%87%E3%82%A3%E3%83%B3%E3%82%B0%E3%82%B9"/>
    <hyperlink ref="D977" r:id="rId876" display="http://www.kabudragon.com/%E6%A0%AA%E4%BE%A1/%E3%83%95%E3%83%AB%E3%82%AD%E3%83%A3%E3%82%B9%E3%83%88%E3%83%9B%E3%83%BC%E3%83%AB%E3%83%87%E3%82%A3%E3%83%B3%E3%82%B0%E3%82%B9"/>
    <hyperlink ref="D978" r:id="rId877" display="http://www.kabudragon.com/%E6%A0%AA%E4%BE%A1/%E6%97%A5%E6%9C%AC%E3%82%B3%E3%83%B3%E3%82%BB%E3%83%97%E3%83%88"/>
    <hyperlink ref="D979" r:id="rId878" display="http://www.kabudragon.com/%E6%A0%AA%E4%BE%A1/%E3%83%9D%E3%83%BC%E3%83%A9%E3%83%BB%E3%82%AA%E3%83%AB%E3%83%93%E3%82%B9%E3%83%9B%E3%83%BC%E3%83%AB%E3%83%87%E3%82%A3%E3%83%B3%E3%82%B0%E3%82%B9"/>
    <hyperlink ref="D980" r:id="rId879" display="http://www.kabudragon.com/%E6%A0%AA%E4%BE%A1/%E3%81%82%E3%82%89%E3%81%9F"/>
    <hyperlink ref="D981" r:id="rId880" display="http://www.kabudragon.com/%E6%A0%AA%E4%BE%A1/%E3%83%90%E3%82%A4%E3%83%86%E3%83%83%E3%82%AF%E3%83%9B%E3%83%BC%E3%83%AB%E3%83%87%E3%82%A3%E3%83%B3%E3%82%B0%E3%82%B9"/>
    <hyperlink ref="D982" r:id="rId881" display="http://www.kabudragon.com/%E6%A0%AA%E4%BE%A1/%E6%98%AD%E5%92%8C%E9%9B%BB%E5%B7%A5"/>
    <hyperlink ref="D983" r:id="rId882" display="http://www.kabudragon.com/%E6%A0%AA%E4%BE%A1/%EF%BC%AE%EF%BC%B3%EF%BC%B7"/>
    <hyperlink ref="D984" r:id="rId883" display="http://www.kabudragon.com/%E6%A0%AA%E4%BE%A1/%EF%BC%AB%EF%BC%AC%EF%BD%81%EF%BD%82"/>
    <hyperlink ref="D985" r:id="rId884" display="http://www.kabudragon.com/%E6%A0%AA%E4%BE%A1/%EF%BC%A6%EF%BC%B0%EF%BC%A7"/>
    <hyperlink ref="D986" r:id="rId885" display="http://www.kabudragon.com/%E6%A0%AA%E4%BE%A1/%E5%9B%9B%E5%9B%BD%E5%8C%96%E6%88%90%E5%B7%A5%E6%A5%AD"/>
    <hyperlink ref="D987" r:id="rId886" display="http://www.kabudragon.com/%E6%A0%AA%E4%BE%A1/%E3%82%AD%E3%83%88%E3%83%BC"/>
    <hyperlink ref="D988" r:id="rId887" display="http://www.kabudragon.com/%E6%A0%AA%E4%BE%A1/%E3%83%A8%E3%82%B3%E3%82%AA"/>
    <hyperlink ref="D989" r:id="rId888" display="http://www.kabudragon.com/%E6%A0%AA%E4%BE%A1/%E5%B1%B1%E4%B8%80%E9%9B%BB%E6%A9%9F"/>
    <hyperlink ref="D990" r:id="rId889" display="http://www.kabudragon.com/%E6%A0%AA%E4%BE%A1/%E3%82%A8%E3%82%B9%E3%83%BB%E3%82%A8%E3%83%A0%E3%83%BB%E3%82%A8%E3%82%B9"/>
    <hyperlink ref="D991" r:id="rId890" display="http://www.kabudragon.com/%E6%A0%AA%E4%BE%A1/%E7%AC%AC%E4%B8%80%E7%B2%BE%E5%B7%A5"/>
    <hyperlink ref="D992" r:id="rId891" display="http://www.kabudragon.com/%E6%A0%AA%E4%BE%A1/%E6%97%A5%E6%9C%AC%E3%83%A9%E3%82%A4%E3%83%95%E3%83%A9%E3%82%A4%E3%83%B3"/>
    <hyperlink ref="D90" r:id="rId892" display="http://www.kabudragon.com/%E6%A0%AA%E4%BE%A1/%E5%A4%A7%E5%85%89"/>
    <hyperlink ref="D38" r:id="rId893" display="http://www.kabudragon.com/%E6%A0%AA%E4%BE%A1/%EF%BD%85%EF%BD%8E%EF%BD%89%EF%BD%93%EF%BD%88"/>
    <hyperlink ref="D39" r:id="rId894" display="http://www.kabudragon.com/%E6%A0%AA%E4%BE%A1/%E3%83%95%E3%82%A3%E3%83%83%E3%82%AF%E3%82%B9%E3%82%BF%E3%83%BC%E3%82%BA"/>
    <hyperlink ref="D40" r:id="rId895" display="http://www.kabudragon.com/%E6%A0%AA%E4%BE%A1/%E3%82%A8%E3%83%A0%E3%82%A2%E3%83%83%E3%83%97"/>
    <hyperlink ref="D41" r:id="rId896" display="http://www.kabudragon.com/%E6%A0%AA%E4%BE%A1/%E3%82%B7%E3%83%BC%E3%83%86%E3%82%A3%E3%83%BC%E3%82%A8%E3%82%B9"/>
    <hyperlink ref="D42" r:id="rId897" display="http://www.kabudragon.com/%E6%A0%AA%E4%BE%A1/%E3%83%92%E3%83%88%E3%83%BB%E3%82%B3%E3%83%9F%E3%83%A5%E3%83%8B%E3%82%B1%E3%83%BC%E3%82%B7%E3%83%A7%E3%83%B3%E3%82%BA"/>
    <hyperlink ref="D43" r:id="rId898" display="http://www.kabudragon.com/%E6%A0%AA%E4%BE%A1/%E5%8C%97%E8%B6%8A%E5%B7%A5%E6%A5%AD"/>
    <hyperlink ref="D44" r:id="rId899" display="http://www.kabudragon.com/%E6%A0%AA%E4%BE%A1/%E3%83%88%E3%83%BC%E3%82%BB"/>
    <hyperlink ref="D45" r:id="rId900" display="http://www.kabudragon.com/%E6%A0%AA%E4%BE%A1/%E3%83%91%E3%83%AB%E3%82%B3"/>
    <hyperlink ref="D46" r:id="rId901" display="http://www.kabudragon.com/%E6%A0%AA%E4%BE%A1/%E3%82%A8%E3%83%A9%E3%83%B3"/>
    <hyperlink ref="D47" r:id="rId902" display="http://www.kabudragon.com/%E6%A0%AA%E4%BE%A1/%E3%83%8D%E3%82%AF%E3%82%B9%E3%83%86%E3%83%BC%E3%82%B8"/>
    <hyperlink ref="D48" r:id="rId903" display="http://www.kabudragon.com/%E6%A0%AA%E4%BE%A1/%E3%82%B0%E3%83%AA%E3%83%BC"/>
    <hyperlink ref="D49" r:id="rId904" display="http://www.kabudragon.com/%E6%A0%AA%E4%BE%A1/%E3%83%87%E3%82%B8%E3%82%BF%E3%83%AB%E3%82%A2%E3%83%BC%E3%83%84"/>
    <hyperlink ref="D50" r:id="rId905" display="http://www.kabudragon.com/%E6%A0%AA%E4%BE%A1/%E3%83%87%E3%83%AA%E3%82%AB%E3%83%95%E3%83%BC%E3%82%BA"/>
    <hyperlink ref="D51" r:id="rId906" display="http://www.kabudragon.com/%E6%A0%AA%E4%BE%A1/%E5%8A%A0%E8%97%A4%E8%A3%BD%E4%BD%9C%E6%89%80"/>
    <hyperlink ref="D52" r:id="rId907" display="http://www.kabudragon.com/%E6%A0%AA%E4%BE%A1/%EF%BC%AA%EF%BC%B5%EF%BC%AB%EF%BC%A9"/>
    <hyperlink ref="D53" r:id="rId908" display="http://www.kabudragon.com/%E6%A0%AA%E4%BE%A1/%E3%83%A1%E3%82%AC%E3%83%81%E3%83%83%E3%83%97%E3%82%B9"/>
    <hyperlink ref="D54" r:id="rId909" display="http://www.kabudragon.com/%E6%A0%AA%E4%BE%A1/%E9%8E%8C%E5%80%89%E6%96%B0%E6%9B%B8"/>
    <hyperlink ref="D55" r:id="rId910" display="http://www.kabudragon.com/%E6%A0%AA%E4%BE%A1/%E6%97%A5%E6%9C%AC%E7%84%A1%E7%B7%9A"/>
    <hyperlink ref="D56" r:id="rId911" display="http://www.kabudragon.com/%E6%A0%AA%E4%BE%A1/%E6%B7%80%E5%B7%9D%E8%A3%BD%E9%8B%BC%E6%89%80"/>
    <hyperlink ref="D57" r:id="rId912" display="http://www.kabudragon.com/%E6%A0%AA%E4%BE%A1/%E3%82%B7%E3%83%A7%E3%83%BC%E3%82%B1%E3%83%BC%E3%82%B9%E3%83%BB%E3%83%86%E3%82%A3%E3%83%BC%E3%83%93%E3%83%BC"/>
    <hyperlink ref="D58" r:id="rId913" display="http://www.kabudragon.com/%E6%A0%AA%E4%BE%A1/%E6%97%A5%E6%B8%85%E7%B4%A1%E3%83%9B%E3%83%BC%E3%83%AB%E3%83%87%E3%82%A3%E3%83%B3%E3%82%B0%E3%82%B9"/>
    <hyperlink ref="D59" r:id="rId914" display="http://www.kabudragon.com/%E6%A0%AA%E4%BE%A1/%EF%BC%AE%EF%BC%B3%EF%BC%B7"/>
    <hyperlink ref="D60" r:id="rId915" display="http://www.kabudragon.com/%E6%A0%AA%E4%BE%A1/%E6%97%A5%E7%B2%BE%E3%82%A8%E3%83%BC%E3%83%BB%E3%82%A8%E3%82%B9%E3%83%BB%E3%83%93%E3%83%BC%E6%A9%9F%E6%A2%B0"/>
    <hyperlink ref="D61" r:id="rId916" display="http://www.kabudragon.com/%E6%A0%AA%E4%BE%A1/%EF%BC%AA%EF%BC%A1%EF%BC%AC%EF%BC%B5%EF%BC%B8"/>
    <hyperlink ref="D62" r:id="rId917" display="http://www.kabudragon.com/%E6%A0%AA%E4%BE%A1/%E3%83%8E%E3%83%BC%E3%83%AA%E3%83%84%E9%8B%BC%E6%A9%9F"/>
    <hyperlink ref="D63" r:id="rId918" display="http://www.kabudragon.com/%E6%A0%AA%E4%BE%A1/%EF%BC%AE%E3%83%BB%E3%83%95%E3%82%A3%E3%83%BC%E3%83%AB%E3%83%89"/>
    <hyperlink ref="D64" r:id="rId919" display="http://www.kabudragon.com/%E6%A0%AA%E4%BE%A1/%E3%83%AF%E3%83%BC%E3%83%AB%E3%83%89%E3%83%9B%E3%83%BC%E3%83%AB%E3%83%87%E3%82%A3%E3%83%B3%E3%82%B0%E3%82%B9"/>
    <hyperlink ref="D65" r:id="rId920" display="http://www.kabudragon.com/%E6%A0%AA%E4%BE%A1/%EF%BD%85%EF%BD%8E%EF%BD%89%EF%BD%93%EF%BD%88"/>
    <hyperlink ref="D66" r:id="rId921" display="http://www.kabudragon.com/%E6%A0%AA%E4%BE%A1/%E3%83%88%E3%83%A9%E3%83%B3%E3%82%B6%E3%82%AF%E3%82%B7%E3%83%A7%E3%83%B3"/>
    <hyperlink ref="D67" r:id="rId922" display="http://www.kabudragon.com/%E6%A0%AA%E4%BE%A1/%E4%B8%89%E9%99%BD%E5%95%86%E4%BC%9A"/>
    <hyperlink ref="D68" r:id="rId923" display="http://www.kabudragon.com/%E6%A0%AA%E4%BE%A1/%E4%B8%8D%E4%BA%8C%E5%AE%B6"/>
    <hyperlink ref="D69" r:id="rId924" display="http://www.kabudragon.com/%E6%A0%AA%E4%BE%A1/%E3%83%8F%E3%82%A4%E3%83%87%E3%82%A4%E6%97%A5%E9%AB%98"/>
    <hyperlink ref="D70" r:id="rId925" display="http://www.kabudragon.com/%E6%A0%AA%E4%BE%A1/%E7%A6%8F%E7%94%B0%E7%B5%84"/>
    <hyperlink ref="D71" r:id="rId926" display="http://www.kabudragon.com/%E6%A0%AA%E4%BE%A1/%EF%BC%AA%EF%BC%B3%EF%BC%B0"/>
    <hyperlink ref="D72" r:id="rId927" display="http://www.kabudragon.com/%E6%A0%AA%E4%BE%A1/%EF%BC%A1%EF%BC%AF%EF%BC%A9%E3%80%80%EF%BC%B4%EF%BC%B9%EF%BC%AF%E3%80%80%EF%BC%A8%EF%BD%8F%EF%BD%8C%EF%BD%84%EF%BD%89%EF%BD%8E%EF%BD%87%EF%BD%93"/>
    <hyperlink ref="D73" r:id="rId928" display="http://www.kabudragon.com/%E6%A0%AA%E4%BE%A1/%E3%82%AA%E3%83%BC%E3%82%AF%E3%83%8D%E3%83%83%E3%83%88"/>
    <hyperlink ref="D74" r:id="rId929" display="http://www.kabudragon.com/%E6%A0%AA%E4%BE%A1/%E3%83%A4%E3%83%9E%E3%82%B7%E3%83%B3%E3%83%95%E3%82%A3%E3%83%AB%E3%82%BF"/>
    <hyperlink ref="D75" r:id="rId930" display="http://www.kabudragon.com/%E6%A0%AA%E4%BE%A1/%E6%B2%96%E7%B8%84%E9%8A%80%E8%A1%8C"/>
    <hyperlink ref="D76" r:id="rId931" display="http://www.kabudragon.com/%E6%A0%AA%E4%BE%A1/%E3%83%AA%E3%82%B1%E3%83%B3"/>
    <hyperlink ref="D77" r:id="rId932" display="http://www.kabudragon.com/%E6%A0%AA%E4%BE%A1/%E3%82%B7%E3%83%BC%E3%83%86%E3%82%A3%E3%83%BC%E3%82%A8%E3%82%B9"/>
    <hyperlink ref="D78" r:id="rId933" display="http://www.kabudragon.com/%E6%A0%AA%E4%BE%A1/%E6%9D%B1%E9%82%A6%E3%82%A2%E3%82%BB%E3%83%81%E3%83%AC%E3%83%B3"/>
    <hyperlink ref="D79" r:id="rId934" display="http://www.kabudragon.com/%E6%A0%AA%E4%BE%A1/%E3%83%96%E3%83%AC%E3%82%A4%E3%83%B3%E3%83%91%E3%83%83%E3%83%89"/>
    <hyperlink ref="D80" r:id="rId935" display="http://www.kabudragon.com/%E6%A0%AA%E4%BE%A1/%E5%A4%A7%E5%85%89"/>
    <hyperlink ref="D81" r:id="rId936" display="http://www.kabudragon.com/%E6%A0%AA%E4%BE%A1/%E7%A5%9E%E6%88%B8%E8%A3%BD%E9%8B%BC%E6%89%80"/>
    <hyperlink ref="D82" r:id="rId937" display="http://www.kabudragon.com/%E6%A0%AA%E4%BE%A1/%E4%B8%89%E4%BA%95%E4%BD%8F%E5%8F%8B%E3%83%88%E3%83%A9%E3%82%B9%E3%83%88%E3%83%BB%E3%83%9B%E3%83%BC%E3%83%AB%E3%83%87%E3%82%A3%E3%83%B3%E3%82%B0%E3%82%B9"/>
    <hyperlink ref="D83" r:id="rId938" display="http://www.kabudragon.com/%E6%A0%AA%E4%BE%A1/%E3%83%90%E3%83%AD%E3%83%83%E3%82%AF%E3%82%B8%E3%83%A3%E3%83%91%E3%83%B3%E3%83%AA%E3%83%9F%E3%83%86%E3%83%83%E3%83%89"/>
    <hyperlink ref="D84" r:id="rId939" display="http://www.kabudragon.com/%E6%A0%AA%E4%BE%A1/%E3%82%B7%E3%83%83%E3%83%97%E3%83%98%E3%83%AB%E3%82%B9%E3%82%B1%E3%82%A2%E3%83%9B%E3%83%BC%E3%83%AB%E3%83%87%E3%82%A3%E3%83%B3%E3%82%B0%E3%82%B9"/>
    <hyperlink ref="D85" r:id="rId940" display="http://www.kabudragon.com/%E6%A0%AA%E4%BE%A1/%E6%96%B0%E6%97%A5%E9%90%B5%E4%BD%8F%E9%87%91"/>
    <hyperlink ref="D86" r:id="rId941" display="http://www.kabudragon.com/%E6%A0%AA%E4%BE%A1/%E8%B1%8A%E7%94%B0%E8%87%AA%E5%8B%95%E7%B9%94%E6%A9%9F"/>
    <hyperlink ref="D87" r:id="rId942" display="http://www.kabudragon.com/%E6%A0%AA%E4%BE%A1/%E4%B8%89%E4%BA%95%E3%83%8F%E3%82%A4%E3%83%86%E3%83%83%E3%82%AF"/>
    <hyperlink ref="D88" r:id="rId943" display="http://www.kabudragon.com/%E6%A0%AA%E4%BE%A1/%E4%B8%89%E6%84%9B%E7%9F%B3%E6%B2%B9"/>
    <hyperlink ref="D89" r:id="rId944" display="http://www.kabudragon.com/%E6%A0%AA%E4%BE%A1/%E4%B8%89%E4%BA%95%E7%89%A9%E7%94%A3"/>
    <hyperlink ref="D3" r:id="rId945" display="http://www.kabudragon.com/%E6%A0%AA%E4%BE%A1/%EF%BD%85%EF%BD%8E%EF%BD%89%EF%BD%93%EF%BD%88"/>
    <hyperlink ref="D4" r:id="rId946" display="http://www.kabudragon.com/%E6%A0%AA%E4%BE%A1/%E5%9C%9F%E6%9C%A8%E7%AE%A1%E7%90%86%E7%B7%8F%E5%90%88%E8%A9%A6%E9%A8%93%E6%89%80"/>
    <hyperlink ref="D5" r:id="rId947" display="http://www.kabudragon.com/%E6%A0%AA%E4%BE%A1/%E3%82%A4%E3%83%BC%E3%83%BB%E3%82%AC%E3%83%BC%E3%83%87%E3%82%A3%E3%82%A2%E3%83%B3"/>
    <hyperlink ref="D6" r:id="rId948" display="http://www.kabudragon.com/%E6%A0%AA%E4%BE%A1/%E3%82%A2%E3%83%AB%E3%83%95%E3%82%A1%E3%82%B7%E3%82%B9%E3%83%86%E3%83%A0%E3%82%BA"/>
    <hyperlink ref="D7" r:id="rId949" display="http://www.kabudragon.com/%E6%A0%AA%E4%BE%A1/%E3%83%87%E3%83%AA%E3%82%AB%E3%83%95%E3%83%BC%E3%82%BA"/>
    <hyperlink ref="D8" r:id="rId950" display="http://www.kabudragon.com/%E6%A0%AA%E4%BE%A1/%E3%83%95%E3%82%A1%E3%83%B3%E3%82%B3%E3%83%9F%E3%83%A5%E3%83%8B%E3%82%B1%E3%83%BC%E3%82%B7%E3%83%A7%E3%83%B3%E3%82%BA"/>
    <hyperlink ref="D9" r:id="rId951" display="http://www.kabudragon.com/%E6%A0%AA%E4%BE%A1/%E3%83%95%E3%82%A3%E3%83%83%E3%82%AF%E3%82%B9%E3%82%BF%E3%83%BC%E3%82%BA"/>
    <hyperlink ref="D10" r:id="rId952" display="http://www.kabudragon.com/%E6%A0%AA%E4%BE%A1/%E3%83%88%E3%83%A9%E3%83%B3%E3%82%B6%E3%82%AF%E3%82%B7%E3%83%A7%E3%83%B3"/>
    <hyperlink ref="D11" r:id="rId953" display="http://www.kabudragon.com/%E6%A0%AA%E4%BE%A1/%E3%83%92%E3%83%88%E3%83%BB%E3%82%B3%E3%83%9F%E3%83%A5%E3%83%8B%E3%82%B1%E3%83%BC%E3%82%B7%E3%83%A7%E3%83%B3%E3%82%BA"/>
    <hyperlink ref="D12" r:id="rId954" display="http://www.kabudragon.com/%E6%A0%AA%E4%BE%A1/%E3%82%B3%E3%83%A0%E3%83%81%E3%83%A5%E3%82%A2"/>
    <hyperlink ref="D13" r:id="rId955" display="http://www.kabudragon.com/%E6%A0%AA%E4%BE%A1/%E3%82%B7%E3%83%A5%E3%83%83%E3%83%94%E3%83%B3"/>
    <hyperlink ref="D14" r:id="rId956" display="http://www.kabudragon.com/%E6%A0%AA%E4%BE%A1/%E3%83%8F%E3%83%94%E3%83%8D%E3%83%83%E3%83%88"/>
    <hyperlink ref="D15" r:id="rId957" display="http://www.kabudragon.com/%E6%A0%AA%E4%BE%A1/%E7%9F%B3%E5%8E%9F%E7%94%A3%E6%A5%AD"/>
    <hyperlink ref="D16" r:id="rId958" display="http://www.kabudragon.com/%E6%A0%AA%E4%BE%A1/%E3%83%A4%E3%83%BC%E3%83%9E%E3%83%B3"/>
    <hyperlink ref="D17" r:id="rId959" display="http://www.kabudragon.com/%E6%A0%AA%E4%BE%A1/%E3%83%A1%E3%83%87%E3%82%A3%E3%82%AB%E3%83%AB%E3%83%BB%E3%83%87%E3%83%BC%E3%82%BF%E3%83%BB%E3%83%93%E3%82%B8%E3%83%A7%E3%83%B3"/>
    <hyperlink ref="D18" r:id="rId960" display="http://www.kabudragon.com/%E6%A0%AA%E4%BE%A1/%E3%83%A8%E3%82%B7%E3%83%A0%E3%83%A9%E3%83%BB%E3%83%95%E3%83%BC%E3%83%89%E3%83%BB%E3%83%9B%E3%83%BC%E3%83%AB%E3%83%87%E3%82%A3%E3%83%B3%E3%82%B0%E3%82%B9"/>
    <hyperlink ref="D19" r:id="rId961" display="http://www.kabudragon.com/%E6%A0%AA%E4%BE%A1/%E3%82%AA%E3%83%97%E3%83%86%E3%82%A3%E3%83%A0"/>
    <hyperlink ref="D20" r:id="rId962" display="http://www.kabudragon.com/%E6%A0%AA%E4%BE%A1/%E3%82%BC%E3%83%B3%E3%83%AA%E3%83%B3"/>
    <hyperlink ref="D21" r:id="rId963" display="http://www.kabudragon.com/%E6%A0%AA%E4%BE%A1/%EF%BC%AA%EF%BC%B3%EF%BC%B0"/>
    <hyperlink ref="D22" r:id="rId964" display="http://www.kabudragon.com/%E6%A0%AA%E4%BE%A1/%EF%BC%B7%EF%BC%A4%EF%BC%A2%E3%83%9B%E3%83%BC%E3%83%AB%E3%83%87%E3%82%A3%E3%83%B3%E3%82%B0%E3%82%B9"/>
    <hyperlink ref="D23" r:id="rId965" display="http://www.kabudragon.com/%E6%A0%AA%E4%BE%A1/%E3%82%A8%E3%82%B9%E3%83%86%E3%83%BC"/>
    <hyperlink ref="D24" r:id="rId966" display="http://www.kabudragon.com/%E6%A0%AA%E4%BE%A1/%E3%82%A8%E3%82%B9%E3%82%AF%E3%83%AD%E3%83%BC%E3%83%BB%E3%82%A8%E3%83%BC%E3%82%B8%E3%82%A7%E3%83%B3%E3%83%88%E3%83%BB%E3%82%B8%E3%83%A3%E3%83%91%E3%83%B3"/>
    <hyperlink ref="D25" r:id="rId967" display="http://www.kabudragon.com/%E6%A0%AA%E4%BE%A1/%E3%82%B9%E3%82%BF%E3%83%BC%E3%83%BB%E3%83%9E%E3%82%A4%E3%82%AB"/>
    <hyperlink ref="D26" r:id="rId968" display="http://www.kabudragon.com/%E6%A0%AA%E4%BE%A1/%E3%83%A8%E3%82%B3%E3%82%AA"/>
    <hyperlink ref="D27" r:id="rId969" display="http://www.kabudragon.com/%E6%A0%AA%E4%BE%A1/%E3%83%8F%E3%82%A4%E3%83%87%E3%82%A4%E6%97%A5%E9%AB%98"/>
    <hyperlink ref="D28" r:id="rId970" display="http://www.kabudragon.com/%E6%A0%AA%E4%BE%A1/%E3%82%B8%E3%83%A3%E3%83%91%E3%83%B3%E3%83%9E%E3%83%86%E3%83%AA%E3%82%A2%E3%83%AB"/>
    <hyperlink ref="D29" r:id="rId971" display="http://www.kabudragon.com/%E6%A0%AA%E4%BE%A1/%E6%97%A5%E6%9C%AC%E3%83%9E%E3%82%A4%E3%82%AF%E3%83%AD%E3%83%8B%E3%82%AF%E3%82%B9"/>
    <hyperlink ref="D30" r:id="rId972" display="http://www.kabudragon.com/%E6%A0%AA%E4%BE%A1/%E4%B8%89%E6%B4%8B%E8%B2%BF%E6%98%93"/>
    <hyperlink ref="D31" r:id="rId973" display="http://www.kabudragon.com/%E6%A0%AA%E4%BE%A1/%E3%82%A2%E3%83%AB%E3%83%93%E3%82%B9"/>
    <hyperlink ref="D32" r:id="rId974" display="http://www.kabudragon.com/%E6%A0%AA%E4%BE%A1/%E3%82%B9%E3%83%9F%E3%83%80%E3%82%B3%E3%83%BC%E3%83%9D%E3%83%AC%E3%83%BC%E3%82%B7%E3%83%A7%E3%83%B3"/>
    <hyperlink ref="D33" r:id="rId975" display="http://www.kabudragon.com/%E6%A0%AA%E4%BE%A1/%E3%82%A8%E3%82%B9%E3%83%BB%E3%82%A8%E3%83%A0%E3%83%BB%E3%82%A8%E3%82%B9"/>
    <hyperlink ref="D34" r:id="rId976" display="http://www.kabudragon.com/%E6%A0%AA%E4%BE%A1/%E3%83%99%E3%83%AA%E3%82%B5%E3%83%BC%E3%83%96"/>
    <hyperlink ref="D35" r:id="rId977" display="http://www.kabudragon.com/%E6%A0%AA%E4%BE%A1/%EF%BC%A8%EF%BD%81%EF%BD%8D%EF%BD%85%EF%BD%85"/>
    <hyperlink ref="D36" r:id="rId978" display="http://www.kabudragon.com/%E6%A0%AA%E4%BE%A1/%E6%97%A5%E6%9C%AC%E7%AE%A1%E8%B2%A1"/>
    <hyperlink ref="D37" r:id="rId979" display="http://www.kabudragon.com/%E6%A0%AA%E4%BE%A1/%E3%83%91%E3%83%B3%E3%83%81%E5%B7%A5%E6%A5%AD"/>
    <hyperlink ref="D993" r:id="rId980" display="http://www.kabudragon.com/%E6%A0%AA%E4%BE%A1/%EF%BD%85%EF%BD%8E%EF%BD%89%EF%BD%93%EF%BD%88"/>
    <hyperlink ref="D994" r:id="rId981" display="http://www.kabudragon.com/%E6%A0%AA%E4%BE%A1/%E3%83%88%E3%83%BC%E3%82%BB"/>
    <hyperlink ref="D995" r:id="rId982" display="http://www.kabudragon.com/%E6%A0%AA%E4%BE%A1/%E3%83%A4%E3%83%9E%E3%82%B7%E3%83%B3%E3%83%95%E3%82%A3%E3%83%AB%E3%82%BF"/>
    <hyperlink ref="D996" r:id="rId983" display="http://www.kabudragon.com/%E6%A0%AA%E4%BE%A1/%EF%BC%B5%EF%BC%8D%EF%BC%AE%EF%BC%A5%EF%BC%B8%EF%BC%B4"/>
    <hyperlink ref="D997" r:id="rId984" display="http://www.kabudragon.com/%E6%A0%AA%E4%BE%A1/%E3%82%A8%E3%82%B9%E3%82%AF%E3%83%AD%E3%83%BC%E3%83%BB%E3%82%A8%E3%83%BC%E3%82%B8%E3%82%A7%E3%83%B3%E3%83%88%E3%83%BB%E3%82%B8%E3%83%A3%E3%83%91%E3%83%B3"/>
    <hyperlink ref="D998" r:id="rId985" display="http://www.kabudragon.com/%E6%A0%AA%E4%BE%A1/%E3%83%9C%E3%83%AB%E3%83%86%E3%83%BC%E3%82%B8"/>
    <hyperlink ref="D999" r:id="rId986" display="http://www.kabudragon.com/%E6%A0%AA%E4%BE%A1/%EF%BC%AA%EF%BC%B3%EF%BC%B2"/>
    <hyperlink ref="D1000" r:id="rId987" display="http://www.kabudragon.com/%E6%A0%AA%E4%BE%A1/%E9%96%A2%E6%9D%B1%E9%9B%BB%E5%8C%96%E5%B7%A5%E6%A5%AD"/>
    <hyperlink ref="D1001" r:id="rId988" display="http://www.kabudragon.com/%E6%A0%AA%E4%BE%A1/%E7%89%A9%E8%AA%9E%E3%82%B3%E3%83%BC%E3%83%9D%E3%83%AC%E3%83%BC%E3%82%B7%E3%83%A7%E3%83%B3"/>
    <hyperlink ref="D1002" r:id="rId989" display="http://www.kabudragon.com/%E6%A0%AA%E4%BE%A1/%E3%82%B7%E3%83%A7%E3%83%BC%E3%82%B1%E3%83%BC%E3%82%B9%E3%83%BB%E3%83%86%E3%82%A3%E3%83%BC%E3%83%93%E3%83%BC"/>
    <hyperlink ref="D1003" r:id="rId990" display="http://www.kabudragon.com/%E6%A0%AA%E4%BE%A1/%E6%9D%B1%E6%B4%8B%E7%82%AD%E7%B4%A0"/>
    <hyperlink ref="D1004" r:id="rId991" display="http://www.kabudragon.com/%E6%A0%AA%E4%BE%A1/%E3%83%80%E3%82%A4%E3%83%88%E3%83%AD%E3%83%B3"/>
    <hyperlink ref="D1005" r:id="rId992" display="http://www.kabudragon.com/%E6%A0%AA%E4%BE%A1/%E3%82%A8%E3%83%A0%E3%82%A2%E3%83%83%E3%83%97"/>
    <hyperlink ref="D1006" r:id="rId993" display="http://www.kabudragon.com/%E6%A0%AA%E4%BE%A1/%E3%82%A4%E3%82%AA%E3%83%B3%E3%83%95%E3%82%A1%E3%83%B3%E3%82%BF%E3%82%B8%E3%83%BC"/>
    <hyperlink ref="D1007" r:id="rId994" display="http://www.kabudragon.com/%E6%A0%AA%E4%BE%A1/%E4%B8%80%E6%AD%A3%E8%92%B2%E9%89%BE"/>
    <hyperlink ref="D1008" r:id="rId995" display="http://www.kabudragon.com/%E6%A0%AA%E4%BE%A1/%E3%82%BB%E3%83%AC%E3%82%B9"/>
    <hyperlink ref="D1009" r:id="rId996" display="http://www.kabudragon.com/%E6%A0%AA%E4%BE%A1/%EF%BC%AD%EF%BC%A1%EF%BC%B2%EF%BC%B5%EF%BC%B7%EF%BC%A1"/>
    <hyperlink ref="D1010" r:id="rId997" display="http://www.kabudragon.com/%E6%A0%AA%E4%BE%A1/%E3%82%BC%E3%83%B3%E3%83%AA%E3%83%B3"/>
    <hyperlink ref="D1011" r:id="rId998" display="http://www.kabudragon.com/%E6%A0%AA%E4%BE%A1/%E3%83%AF%E3%82%A4%E3%82%A8%E3%82%A4%E3%82%B7%E3%82%A4%E3%83%9B%E3%83%BC%E3%83%AB%E3%83%87%E3%82%A3%E3%83%B3%E3%82%B0%E3%82%B9"/>
    <hyperlink ref="D1012" r:id="rId999" display="http://www.kabudragon.com/%E6%A0%AA%E4%BE%A1/%E3%82%B7%E3%83%A5%E3%83%83%E3%83%94%E3%83%B3"/>
    <hyperlink ref="D1013" r:id="rId1000" display="http://www.kabudragon.com/%E6%A0%AA%E4%BE%A1/%E3%82%AA%E3%83%97%E3%83%88%E3%83%9B%E3%83%BC%E3%83%AB%E3%83%87%E3%82%A3%E3%83%B3%E3%82%B0"/>
    <hyperlink ref="D1014" r:id="rId1001" display="http://www.kabudragon.com/%E6%A0%AA%E4%BE%A1/%E3%83%A9%E3%82%A4%E3%83%89%E3%82%AA%E3%83%B3%E3%83%BB%E3%82%A8%E3%82%AF%E3%82%B9%E3%83%97%E3%83%AC%E3%82%B9"/>
    <hyperlink ref="D1015" r:id="rId1002" display="http://www.kabudragon.com/%E6%A0%AA%E4%BE%A1/%E3%83%A4%E3%83%9E%E3%82%BF%E3%83%8D"/>
    <hyperlink ref="D1016" r:id="rId1003" display="http://www.kabudragon.com/%E6%A0%AA%E4%BE%A1/%E3%83%9B%E3%82%B7%E3%83%87%E3%83%B3"/>
    <hyperlink ref="D1017" r:id="rId1004" display="http://www.kabudragon.com/%E6%A0%AA%E4%BE%A1/%E3%82%AA%E3%83%BC%E3%83%97%E3%83%B3%E3%83%89%E3%82%A2"/>
    <hyperlink ref="D1018" r:id="rId1005" display="http://www.kabudragon.com/%E6%A0%AA%E4%BE%A1/%E7%A6%8F%E5%B3%B6%E5%B7%A5%E6%A5%AD"/>
    <hyperlink ref="D1019" r:id="rId1006" display="http://www.kabudragon.com/%E6%A0%AA%E4%BE%A1/%E3%83%80%E3%82%A4%E3%83%95%E3%82%AF"/>
    <hyperlink ref="D1020" r:id="rId1007" display="http://www.kabudragon.com/%E6%A0%AA%E4%BE%A1/%E3%82%B1%E3%82%A4%E3%82%A2%E3%82%A4%E3%82%B9%E3%82%BF%E3%83%BC%E4%B8%8D%E5%8B%95%E7%94%A3"/>
    <hyperlink ref="D1021" r:id="rId1008" display="http://www.kabudragon.com/%E6%A0%AA%E4%BE%A1/%E7%A5%9E%E9%8B%BC%E5%95%86%E4%BA%8B"/>
    <hyperlink ref="D780" r:id="rId1009" display="http://www.kabudragon.com/%E6%A0%AA%E4%BE%A1/%E3%82%B4%E3%83%BC%E3%83%AB%E3%83%89%E3%82%A6%E3%82%A4%E3%83%B3"/>
    <hyperlink ref="D781" r:id="rId1010" display="http://www.kabudragon.com/%E6%A0%AA%E4%BE%A1/%E3%82%A4%E3%83%AA%E3%82%BD%E9%9B%BB%E5%AD%90%E5%B7%A5%E6%A5%AD"/>
    <hyperlink ref="D782" r:id="rId1011" display="http://www.kabudragon.com/%E6%A0%AA%E4%BE%A1/%E6%97%A5%E9%89%84%E9%89%B1%E6%A5%AD"/>
    <hyperlink ref="D783" r:id="rId1012" display="http://www.kabudragon.com/%E6%A0%AA%E4%BE%A1/%E3%83%AC%E3%83%83%E3%82%AF"/>
    <hyperlink ref="D784" r:id="rId1013" display="http://www.kabudragon.com/%E6%A0%AA%E4%BE%A1/%E3%82%B9%E3%82%BA%E3%82%AD"/>
    <hyperlink ref="D785" r:id="rId1014" display="http://www.kabudragon.com/%E6%A0%AA%E4%BE%A1/%E3%83%9B%E3%82%B7%E3%83%87%E3%83%B3"/>
    <hyperlink ref="D786" r:id="rId1015" display="http://www.kabudragon.com/%E6%A0%AA%E4%BE%A1/%E4%BC%8A%E8%97%A4%E5%BF%A0%E3%83%86%E3%82%AF%E3%83%8E%E3%82%BD%E3%83%AA%E3%83%A5%E3%83%BC%E3%82%B7%E3%83%A7%E3%83%B3%E3%82%BA"/>
    <hyperlink ref="D787" r:id="rId1016" display="http://www.kabudragon.com/%E6%A0%AA%E4%BE%A1/%E7%A6%8F%E7%94%B0%E7%B5%84"/>
    <hyperlink ref="D788" r:id="rId1017" display="http://www.kabudragon.com/%E6%A0%AA%E4%BE%A1/%E6%97%A5%E7%B2%BE%E3%82%A8%E3%83%BC%E3%83%BB%E3%82%A8%E3%82%B9%E3%83%BB%E3%83%93%E3%83%BC%E6%A9%9F%E6%A2%B0"/>
    <hyperlink ref="D789" r:id="rId1018" display="http://www.kabudragon.com/%E6%A0%AA%E4%BE%A1/%E5%B7%9D%E8%A5%BF%E5%80%89%E5%BA%AB"/>
    <hyperlink ref="D790" r:id="rId1019" display="http://www.kabudragon.com/%E6%A0%AA%E4%BE%A1/%E9%95%B7%E7%80%AC%E7%94%A3%E6%A5%AD"/>
    <hyperlink ref="D1169" r:id="rId1020" display="http://www.kabudragon.com/%E6%A0%AA%E4%BE%A1/%E3%82%AB%E3%83%A1%E3%82%A4"/>
    <hyperlink ref="D1170" r:id="rId1021" display="http://www.kabudragon.com/%E6%A0%AA%E4%BE%A1/%E3%83%87%E3%82%B8%E3%82%BF%E3%83%AB%E3%82%A2%E3%83%BC%E3%83%84"/>
    <hyperlink ref="D1171" r:id="rId1022" display="http://www.kabudragon.com/%E6%A0%AA%E4%BE%A1/%E6%9D%B1%E6%98%A0"/>
    <hyperlink ref="D1172" r:id="rId1023" display="http://www.kabudragon.com/%E6%A0%AA%E4%BE%A1/%E3%82%AF%E3%83%AC%E3%82%B9%E3%82%B3"/>
    <hyperlink ref="D1173" r:id="rId1024" display="http://www.kabudragon.com/%E6%A0%AA%E4%BE%A1/%E3%82%BB%E3%83%AC%E3%82%B9"/>
    <hyperlink ref="D1174" r:id="rId1025" display="http://www.kabudragon.com/%E6%A0%AA%E4%BE%A1/%E3%82%B7%E3%83%BC%E3%83%89"/>
    <hyperlink ref="D1175" r:id="rId1026" display="http://www.kabudragon.com/%E6%A0%AA%E4%BE%A1/%E3%83%80%E3%83%96%E3%83%AB%E3%83%BB%E3%82%B9%E3%82%B3%E3%83%BC%E3%83%97"/>
    <hyperlink ref="D1176" r:id="rId1027" display="http://www.kabudragon.com/%E6%A0%AA%E4%BE%A1/%E6%97%A5%E6%9C%AC%EF%BC%A3%EF%BC%AD%EF%BC%AB"/>
    <hyperlink ref="D1177" r:id="rId1028" display="http://www.kabudragon.com/%E6%A0%AA%E4%BE%A1/%E3%82%BB%E3%82%AC%E3%82%B5%E3%83%9F%E3%83%BC%E3%83%9B%E3%83%BC%E3%83%AB%E3%83%87%E3%82%A3%E3%83%B3%E3%82%B0%E3%82%B9"/>
    <hyperlink ref="D1178" r:id="rId1029" display="http://www.kabudragon.com/%E6%A0%AA%E4%BE%A1/%E4%B8%89%E7%9B%8A%E5%8D%8A%E5%B0%8E%E4%BD%93%E5%B7%A5%E6%A5%AD"/>
    <hyperlink ref="D1179" r:id="rId1030" display="http://www.kabudragon.com/%E6%A0%AA%E4%BE%A1/%E4%BD%8F%E5%8F%8B%E6%9E%97%E6%A5%AD"/>
    <hyperlink ref="D1180" r:id="rId1031" display="http://www.kabudragon.com/%E6%A0%AA%E4%BE%A1/%E3%83%87%E3%83%AA%E3%82%AB%E3%83%95%E3%83%BC%E3%82%BA"/>
    <hyperlink ref="D1181" r:id="rId1032" display="http://www.kabudragon.com/%E6%A0%AA%E4%BE%A1/%E3%82%A2%E3%83%89%E3%83%90%E3%83%8D%E3%82%AF%E3%82%B9"/>
    <hyperlink ref="D1182" r:id="rId1033" display="http://www.kabudragon.com/%E6%A0%AA%E4%BE%A1/%E9%96%A2%E6%9D%B1%E9%9B%BB%E5%8C%96%E5%B7%A5%E6%A5%AD"/>
    <hyperlink ref="D1183" r:id="rId1034" display="http://www.kabudragon.com/%E6%A0%AA%E4%BE%A1/%EF%BC%A7%EF%BC%AD%EF%BC%AF%E3%82%AF%E3%83%A9%E3%82%A6%E3%83%89"/>
    <hyperlink ref="D1184" r:id="rId1035" display="http://www.kabudragon.com/%E6%A0%AA%E4%BE%A1/%E3%81%82%E3%81%BF%E3%82%84%E3%81%8D%E4%BA%AD"/>
    <hyperlink ref="D1185" r:id="rId1036" display="http://www.kabudragon.com/%E6%A0%AA%E4%BE%A1/%E3%83%92%E3%83%88%E3%83%BB%E3%82%B3%E3%83%9F%E3%83%A5%E3%83%8B%E3%82%B1%E3%83%BC%E3%82%B7%E3%83%A7%E3%83%B3%E3%82%BA"/>
    <hyperlink ref="D1186" r:id="rId1037" display="http://www.kabudragon.com/%E6%A0%AA%E4%BE%A1/%E3%82%A8%E3%83%B3%E3%83%97%E3%83%A9%E3%82%B9"/>
    <hyperlink ref="D1187" r:id="rId1038" display="http://www.kabudragon.com/%E6%A0%AA%E4%BE%A1/%E3%82%B9%E3%83%9F%E3%83%80%E3%82%B3%E3%83%BC%E3%83%9D%E3%83%AC%E3%83%BC%E3%82%B7%E3%83%A7%E3%83%B3"/>
    <hyperlink ref="D1188" r:id="rId1039" display="http://www.kabudragon.com/%E6%A0%AA%E4%BE%A1/%E3%83%8D%E3%82%AF%E3%82%B9%E3%83%86%E3%83%BC%E3%82%B8"/>
    <hyperlink ref="D1189" r:id="rId1040" display="http://www.kabudragon.com/%E6%A0%AA%E4%BE%A1/%E3%83%80%E3%82%A4%E3%82%AD%E3%82%A2%E3%82%AF%E3%82%B7%E3%82%B9"/>
    <hyperlink ref="D1190" r:id="rId1041" display="http://www.kabudragon.com/%E6%A0%AA%E4%BE%A1/%E3%83%9E%E3%83%B3%E3%83%80%E3%83%A0"/>
    <hyperlink ref="D1191" r:id="rId1042" display="http://www.kabudragon.com/%E6%A0%AA%E4%BE%A1/%E3%83%95%E3%82%A7%E3%82%A4%E3%82%B9"/>
    <hyperlink ref="D1192" r:id="rId1043" display="http://www.kabudragon.com/%E6%A0%AA%E4%BE%A1/%E3%82%A2%E3%82%A4%E3%83%BB%E3%82%AA%E3%83%BC%E3%83%BB%E3%83%87%E3%83%BC%E3%82%BF%E6%A9%9F%E5%99%A8"/>
    <hyperlink ref="D1193" r:id="rId1044" display="http://www.kabudragon.com/%E6%A0%AA%E4%BE%A1/%E3%82%B7%E3%83%BC%E3%82%BA%E3%83%BB%E3%83%9B%E3%83%BC%E3%83%AB%E3%83%87%E3%82%A3%E3%83%B3%E3%82%B0%E3%82%B9"/>
    <hyperlink ref="D1194" r:id="rId1045" display="http://www.kabudragon.com/%E6%A0%AA%E4%BE%A1/%E3%82%B9%E3%83%86%E3%83%A9%E3%80%80%E3%82%B1%E3%83%9F%E3%83%95%E3%82%A1"/>
    <hyperlink ref="D1195" r:id="rId1046" display="http://www.kabudragon.com/%E6%A0%AA%E4%BE%A1/%E3%83%87%E3%82%A3%E3%83%BC%E3%83%96%E3%82%A4%E3%82%A8%E3%83%83%E3%82%AF%E3%82%B9"/>
    <hyperlink ref="D1196" r:id="rId1047" display="http://www.kabudragon.com/%E6%A0%AA%E4%BE%A1/%E3%82%A8%E3%83%A9%E3%83%B3"/>
    <hyperlink ref="D1197" r:id="rId1048" display="http://www.kabudragon.com/%E6%A0%AA%E4%BE%A1/%E3%82%A2%E3%82%A6%E3%83%88%E3%82%BD%E3%83%BC%E3%82%B7%E3%83%B3%E3%82%B0"/>
    <hyperlink ref="D1198" r:id="rId1049" display="http://www.kabudragon.com/%E6%A0%AA%E4%BE%A1/%E3%83%A6%E3%83%BC%E3%82%B7%E3%83%B3%E7%B2%BE%E6%A9%9F"/>
  </hyperlinks>
  <pageMargins left="0.7" right="0.7" top="0.75" bottom="0.75" header="0.3" footer="0.3"/>
  <pageSetup paperSize="9" scale="10" fitToHeight="0" orientation="portrait" r:id="rId1050"/>
  <drawing r:id="rId1051"/>
  <legacyDrawing r:id="rId105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1053" name="Button 25">
              <controlPr defaultSize="0" autoFill="0" autoPict="0" macro="[0]!Sheet24.input5mChart">
                <anchor>
                  <from>
                    <xdr:col>11</xdr:col>
                    <xdr:colOff>457200</xdr:colOff>
                    <xdr:row>0</xdr:row>
                    <xdr:rowOff>104775</xdr:rowOff>
                  </from>
                  <to>
                    <xdr:col>12</xdr:col>
                    <xdr:colOff>457200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54" name="Button 26">
              <controlPr defaultSize="0" autoFill="0" autoPict="0" macro="[0]!Sheet24.dlHiashi">
                <anchor>
                  <from>
                    <xdr:col>13</xdr:col>
                    <xdr:colOff>123825</xdr:colOff>
                    <xdr:row>0</xdr:row>
                    <xdr:rowOff>104775</xdr:rowOff>
                  </from>
                  <to>
                    <xdr:col>13</xdr:col>
                    <xdr:colOff>847725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55" name="Button 27">
              <controlPr defaultSize="0" autoFill="0" autoPict="0" macro="[0]!Sheet24.delTeiiKabu">
                <anchor>
                  <from>
                    <xdr:col>15</xdr:col>
                    <xdr:colOff>400050</xdr:colOff>
                    <xdr:row>0</xdr:row>
                    <xdr:rowOff>104775</xdr:rowOff>
                  </from>
                  <to>
                    <xdr:col>16</xdr:col>
                    <xdr:colOff>447675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56" name="Button 28">
              <controlPr defaultSize="0" autoFill="0" autoPict="0" macro="[0]!Sheet24.inputDailyChart">
                <anchor>
                  <from>
                    <xdr:col>14</xdr:col>
                    <xdr:colOff>47625</xdr:colOff>
                    <xdr:row>0</xdr:row>
                    <xdr:rowOff>104775</xdr:rowOff>
                  </from>
                  <to>
                    <xdr:col>15</xdr:col>
                    <xdr:colOff>123825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57" name="Button 29">
              <controlPr defaultSize="0" autoFill="0" autoPict="0" macro="[0]!Sheet24.dl5hunashi">
                <anchor>
                  <from>
                    <xdr:col>10</xdr:col>
                    <xdr:colOff>200025</xdr:colOff>
                    <xdr:row>0</xdr:row>
                    <xdr:rowOff>104775</xdr:rowOff>
                  </from>
                  <to>
                    <xdr:col>11</xdr:col>
                    <xdr:colOff>200025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58" name="Button 30">
              <controlPr defaultSize="0" autoFill="0" autoPict="0" macro="[0]!Sheet24.judge">
                <anchor>
                  <from>
                    <xdr:col>17</xdr:col>
                    <xdr:colOff>114300</xdr:colOff>
                    <xdr:row>0</xdr:row>
                    <xdr:rowOff>104775</xdr:rowOff>
                  </from>
                  <to>
                    <xdr:col>18</xdr:col>
                    <xdr:colOff>247650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G106"/>
  <sheetViews>
    <sheetView view="pageBreakPreview" zoomScaleNormal="100" zoomScaleSheetLayoutView="100" workbookViewId="0">
      <selection activeCell="E9" sqref="E9:G9"/>
    </sheetView>
  </sheetViews>
  <sheetFormatPr defaultRowHeight="13.5"/>
  <cols>
    <col min="1" max="1" width="12.75" bestFit="1" customWidth="1"/>
    <col min="2" max="2" width="5.5" bestFit="1" customWidth="1"/>
    <col min="3" max="3" width="13.25" bestFit="1" customWidth="1"/>
    <col min="5" max="5" width="16.5" bestFit="1" customWidth="1"/>
    <col min="6" max="6" width="13.625" bestFit="1" customWidth="1"/>
    <col min="7" max="7" width="14.75" bestFit="1" customWidth="1"/>
  </cols>
  <sheetData>
    <row r="1" spans="1:7" ht="18.75">
      <c r="A1" s="2" t="s">
        <v>456</v>
      </c>
      <c r="B1" s="2" t="s">
        <v>457</v>
      </c>
      <c r="C1" s="2" t="s">
        <v>3</v>
      </c>
      <c r="E1" s="38" t="s">
        <v>802</v>
      </c>
      <c r="F1" s="38" t="s">
        <v>803</v>
      </c>
      <c r="G1" s="38" t="s">
        <v>804</v>
      </c>
    </row>
    <row r="2" spans="1:7" ht="18.75">
      <c r="A2" s="3">
        <v>42736</v>
      </c>
      <c r="B2" s="4" t="s">
        <v>458</v>
      </c>
      <c r="C2" s="5" t="s">
        <v>459</v>
      </c>
      <c r="E2" s="39">
        <v>1300</v>
      </c>
      <c r="F2" s="39"/>
      <c r="G2" s="39" t="s">
        <v>772</v>
      </c>
    </row>
    <row r="3" spans="1:7" ht="18.75">
      <c r="A3" s="3">
        <v>42737</v>
      </c>
      <c r="B3" s="6" t="s">
        <v>460</v>
      </c>
      <c r="C3" s="5" t="s">
        <v>461</v>
      </c>
      <c r="E3" s="39">
        <v>1500</v>
      </c>
      <c r="F3" s="39">
        <v>1699</v>
      </c>
      <c r="G3" s="39" t="s">
        <v>773</v>
      </c>
    </row>
    <row r="4" spans="1:7" ht="18.75">
      <c r="A4" s="3">
        <v>42744</v>
      </c>
      <c r="B4" s="6" t="s">
        <v>460</v>
      </c>
      <c r="C4" s="5" t="s">
        <v>462</v>
      </c>
      <c r="E4" s="39">
        <v>1700</v>
      </c>
      <c r="F4" s="39">
        <v>1999</v>
      </c>
      <c r="G4" s="39" t="s">
        <v>774</v>
      </c>
    </row>
    <row r="5" spans="1:7" ht="18.75">
      <c r="A5" s="3">
        <v>42777</v>
      </c>
      <c r="B5" s="4" t="s">
        <v>463</v>
      </c>
      <c r="C5" s="5" t="s">
        <v>464</v>
      </c>
      <c r="E5" s="39">
        <v>2000</v>
      </c>
      <c r="F5" s="39">
        <v>2999</v>
      </c>
      <c r="G5" s="39" t="s">
        <v>775</v>
      </c>
    </row>
    <row r="6" spans="1:7" ht="18.75">
      <c r="A6" s="3">
        <v>42814</v>
      </c>
      <c r="B6" s="6" t="s">
        <v>460</v>
      </c>
      <c r="C6" s="5" t="s">
        <v>465</v>
      </c>
      <c r="E6" s="39">
        <v>3000</v>
      </c>
      <c r="F6" s="39">
        <v>3599</v>
      </c>
      <c r="G6" s="39" t="s">
        <v>776</v>
      </c>
    </row>
    <row r="7" spans="1:7" ht="18.75">
      <c r="A7" s="3">
        <v>42854</v>
      </c>
      <c r="B7" s="4" t="s">
        <v>463</v>
      </c>
      <c r="C7" s="5" t="s">
        <v>466</v>
      </c>
      <c r="E7" s="39">
        <v>3600</v>
      </c>
      <c r="F7" s="39"/>
      <c r="G7" s="40" t="s">
        <v>807</v>
      </c>
    </row>
    <row r="8" spans="1:7" ht="18.75">
      <c r="A8" s="3">
        <v>42858</v>
      </c>
      <c r="B8" s="6" t="s">
        <v>467</v>
      </c>
      <c r="C8" s="5" t="s">
        <v>468</v>
      </c>
      <c r="E8" s="39">
        <v>3700</v>
      </c>
      <c r="F8" s="39">
        <v>3999</v>
      </c>
      <c r="G8" s="39" t="s">
        <v>777</v>
      </c>
    </row>
    <row r="9" spans="1:7" ht="18.75">
      <c r="A9" s="3">
        <v>42859</v>
      </c>
      <c r="B9" s="6" t="s">
        <v>469</v>
      </c>
      <c r="C9" s="5" t="s">
        <v>470</v>
      </c>
      <c r="E9" s="39">
        <v>4000</v>
      </c>
      <c r="F9" s="39">
        <v>4999</v>
      </c>
      <c r="G9" s="39" t="s">
        <v>778</v>
      </c>
    </row>
    <row r="10" spans="1:7" ht="18.75">
      <c r="A10" s="3">
        <v>42860</v>
      </c>
      <c r="B10" s="6" t="s">
        <v>471</v>
      </c>
      <c r="C10" s="5" t="s">
        <v>472</v>
      </c>
      <c r="E10" s="39">
        <v>5000</v>
      </c>
      <c r="F10" s="39"/>
      <c r="G10" s="39" t="s">
        <v>779</v>
      </c>
    </row>
    <row r="11" spans="1:7" ht="18.75">
      <c r="A11" s="3">
        <v>42933</v>
      </c>
      <c r="B11" s="6" t="s">
        <v>460</v>
      </c>
      <c r="C11" s="5" t="s">
        <v>473</v>
      </c>
      <c r="E11" s="39">
        <v>5100</v>
      </c>
      <c r="F11" s="39"/>
      <c r="G11" s="39" t="s">
        <v>780</v>
      </c>
    </row>
    <row r="12" spans="1:7" ht="18.75">
      <c r="A12" s="3">
        <v>42958</v>
      </c>
      <c r="B12" s="6" t="s">
        <v>471</v>
      </c>
      <c r="C12" s="5" t="s">
        <v>474</v>
      </c>
      <c r="E12" s="39">
        <v>5200</v>
      </c>
      <c r="F12" s="39">
        <v>5399</v>
      </c>
      <c r="G12" s="39" t="s">
        <v>781</v>
      </c>
    </row>
    <row r="13" spans="1:7" ht="18.75">
      <c r="A13" s="3">
        <v>42996</v>
      </c>
      <c r="B13" s="6" t="s">
        <v>460</v>
      </c>
      <c r="C13" s="5" t="s">
        <v>475</v>
      </c>
      <c r="E13" s="39">
        <v>5400</v>
      </c>
      <c r="F13" s="39">
        <v>5699</v>
      </c>
      <c r="G13" s="39" t="s">
        <v>782</v>
      </c>
    </row>
    <row r="14" spans="1:7" ht="18.75">
      <c r="A14" s="3">
        <v>43001</v>
      </c>
      <c r="B14" s="4" t="s">
        <v>463</v>
      </c>
      <c r="C14" s="5" t="s">
        <v>476</v>
      </c>
      <c r="E14" s="39">
        <v>5700</v>
      </c>
      <c r="F14" s="39">
        <v>5899</v>
      </c>
      <c r="G14" s="39" t="s">
        <v>783</v>
      </c>
    </row>
    <row r="15" spans="1:7" ht="18.75">
      <c r="A15" s="3">
        <v>43017</v>
      </c>
      <c r="B15" s="6" t="s">
        <v>460</v>
      </c>
      <c r="C15" s="5" t="s">
        <v>477</v>
      </c>
      <c r="E15" s="39">
        <v>5900</v>
      </c>
      <c r="F15" s="39"/>
      <c r="G15" s="39" t="s">
        <v>784</v>
      </c>
    </row>
    <row r="16" spans="1:7" ht="18.75">
      <c r="A16" s="3">
        <v>43042</v>
      </c>
      <c r="B16" s="6" t="s">
        <v>471</v>
      </c>
      <c r="C16" s="5" t="s">
        <v>478</v>
      </c>
      <c r="E16" s="39">
        <v>6000</v>
      </c>
      <c r="F16" s="39">
        <v>6499</v>
      </c>
      <c r="G16" s="39" t="s">
        <v>785</v>
      </c>
    </row>
    <row r="17" spans="1:7" ht="18.75">
      <c r="A17" s="3">
        <v>43062</v>
      </c>
      <c r="B17" s="6" t="s">
        <v>469</v>
      </c>
      <c r="C17" s="5" t="s">
        <v>479</v>
      </c>
      <c r="E17" s="39">
        <v>6500</v>
      </c>
      <c r="F17" s="39">
        <v>6999</v>
      </c>
      <c r="G17" s="39" t="s">
        <v>786</v>
      </c>
    </row>
    <row r="18" spans="1:7" ht="18.75">
      <c r="A18" s="3">
        <v>43092</v>
      </c>
      <c r="B18" s="4" t="s">
        <v>463</v>
      </c>
      <c r="C18" s="5" t="s">
        <v>480</v>
      </c>
      <c r="E18" s="39">
        <v>7000</v>
      </c>
      <c r="F18" s="39">
        <v>7499</v>
      </c>
      <c r="G18" s="39" t="s">
        <v>787</v>
      </c>
    </row>
    <row r="19" spans="1:7" ht="18.75">
      <c r="A19" s="3">
        <v>43101</v>
      </c>
      <c r="B19" s="6" t="s">
        <v>460</v>
      </c>
      <c r="C19" s="5" t="s">
        <v>459</v>
      </c>
      <c r="E19" s="39">
        <v>7500</v>
      </c>
      <c r="F19" s="39"/>
      <c r="G19" s="40" t="s">
        <v>809</v>
      </c>
    </row>
    <row r="20" spans="1:7" ht="18.75">
      <c r="A20" s="3">
        <v>43108</v>
      </c>
      <c r="B20" s="6" t="s">
        <v>460</v>
      </c>
      <c r="C20" s="5" t="s">
        <v>462</v>
      </c>
      <c r="E20" s="39">
        <v>7700</v>
      </c>
      <c r="F20" s="39">
        <v>7799</v>
      </c>
      <c r="G20" s="39" t="s">
        <v>788</v>
      </c>
    </row>
    <row r="21" spans="1:7" ht="18.75">
      <c r="A21" s="3">
        <v>43142</v>
      </c>
      <c r="B21" s="4" t="s">
        <v>458</v>
      </c>
      <c r="C21" s="5" t="s">
        <v>464</v>
      </c>
      <c r="E21" s="39">
        <v>7800</v>
      </c>
      <c r="F21" s="39">
        <v>7999</v>
      </c>
      <c r="G21" s="39" t="s">
        <v>789</v>
      </c>
    </row>
    <row r="22" spans="1:7" ht="18.75">
      <c r="A22" s="3">
        <v>43143</v>
      </c>
      <c r="B22" s="6" t="s">
        <v>460</v>
      </c>
      <c r="C22" s="5" t="s">
        <v>461</v>
      </c>
      <c r="E22" s="39">
        <v>8000</v>
      </c>
      <c r="F22" s="39">
        <v>8299</v>
      </c>
      <c r="G22" s="39" t="s">
        <v>790</v>
      </c>
    </row>
    <row r="23" spans="1:7" ht="18.75">
      <c r="A23" s="3">
        <v>43180</v>
      </c>
      <c r="B23" s="6" t="s">
        <v>467</v>
      </c>
      <c r="C23" s="5" t="s">
        <v>465</v>
      </c>
      <c r="E23" s="39">
        <v>8300</v>
      </c>
      <c r="F23" s="39">
        <v>8599</v>
      </c>
      <c r="G23" s="39" t="s">
        <v>791</v>
      </c>
    </row>
    <row r="24" spans="1:7" ht="18.75">
      <c r="A24" s="3">
        <v>43219</v>
      </c>
      <c r="B24" s="4" t="s">
        <v>458</v>
      </c>
      <c r="C24" s="5" t="s">
        <v>466</v>
      </c>
      <c r="E24" s="39">
        <v>8600</v>
      </c>
      <c r="F24" s="39"/>
      <c r="G24" s="39" t="s">
        <v>792</v>
      </c>
    </row>
    <row r="25" spans="1:7" ht="18.75">
      <c r="A25" s="3">
        <v>43220</v>
      </c>
      <c r="B25" s="6" t="s">
        <v>460</v>
      </c>
      <c r="C25" s="5" t="s">
        <v>461</v>
      </c>
      <c r="E25" s="39">
        <v>8700</v>
      </c>
      <c r="F25" s="39"/>
      <c r="G25" s="39" t="s">
        <v>793</v>
      </c>
    </row>
    <row r="26" spans="1:7" ht="18.75">
      <c r="A26" s="3">
        <v>43223</v>
      </c>
      <c r="B26" s="6" t="s">
        <v>469</v>
      </c>
      <c r="C26" s="5" t="s">
        <v>468</v>
      </c>
      <c r="E26" s="39">
        <v>8800</v>
      </c>
      <c r="F26" s="39"/>
      <c r="G26" s="39" t="s">
        <v>794</v>
      </c>
    </row>
    <row r="27" spans="1:7" ht="18.75">
      <c r="A27" s="3">
        <v>43224</v>
      </c>
      <c r="B27" s="6" t="s">
        <v>471</v>
      </c>
      <c r="C27" s="5" t="s">
        <v>470</v>
      </c>
      <c r="E27" s="39">
        <v>9000</v>
      </c>
      <c r="F27" s="39"/>
      <c r="G27" s="39" t="s">
        <v>795</v>
      </c>
    </row>
    <row r="28" spans="1:7" ht="18.75">
      <c r="A28" s="3">
        <v>43225</v>
      </c>
      <c r="B28" s="4" t="s">
        <v>463</v>
      </c>
      <c r="C28" s="5" t="s">
        <v>472</v>
      </c>
      <c r="E28" s="39">
        <v>9100</v>
      </c>
      <c r="F28" s="39"/>
      <c r="G28" s="39" t="s">
        <v>796</v>
      </c>
    </row>
    <row r="29" spans="1:7" ht="18.75">
      <c r="A29" s="3">
        <v>43297</v>
      </c>
      <c r="B29" s="6" t="s">
        <v>460</v>
      </c>
      <c r="C29" s="5" t="s">
        <v>473</v>
      </c>
      <c r="E29" s="39">
        <v>9200</v>
      </c>
      <c r="F29" s="39"/>
      <c r="G29" s="39" t="s">
        <v>797</v>
      </c>
    </row>
    <row r="30" spans="1:7" ht="18.75">
      <c r="A30" s="3">
        <v>43323</v>
      </c>
      <c r="B30" s="4" t="s">
        <v>463</v>
      </c>
      <c r="C30" s="5" t="s">
        <v>474</v>
      </c>
      <c r="E30" s="39">
        <v>9300</v>
      </c>
      <c r="F30" s="39"/>
      <c r="G30" s="39" t="s">
        <v>798</v>
      </c>
    </row>
    <row r="31" spans="1:7" ht="18.75">
      <c r="A31" s="3">
        <v>43360</v>
      </c>
      <c r="B31" s="6" t="s">
        <v>460</v>
      </c>
      <c r="C31" s="5" t="s">
        <v>475</v>
      </c>
      <c r="E31" s="39">
        <v>9400</v>
      </c>
      <c r="F31" s="39"/>
      <c r="G31" s="39" t="s">
        <v>799</v>
      </c>
    </row>
    <row r="32" spans="1:7" ht="18.75">
      <c r="A32" s="3">
        <v>43366</v>
      </c>
      <c r="B32" s="4" t="s">
        <v>458</v>
      </c>
      <c r="C32" s="5" t="s">
        <v>476</v>
      </c>
      <c r="E32" s="39">
        <v>9500</v>
      </c>
      <c r="F32" s="39"/>
      <c r="G32" s="39" t="s">
        <v>800</v>
      </c>
    </row>
    <row r="33" spans="1:7" ht="18.75">
      <c r="A33" s="3">
        <v>43367</v>
      </c>
      <c r="B33" s="6" t="s">
        <v>460</v>
      </c>
      <c r="C33" s="5" t="s">
        <v>461</v>
      </c>
      <c r="E33" s="39">
        <v>9600</v>
      </c>
      <c r="F33" s="39">
        <v>9999</v>
      </c>
      <c r="G33" s="39" t="s">
        <v>801</v>
      </c>
    </row>
    <row r="34" spans="1:7" ht="18.75">
      <c r="A34" s="3">
        <v>43381</v>
      </c>
      <c r="B34" s="6" t="s">
        <v>460</v>
      </c>
      <c r="C34" s="5" t="s">
        <v>477</v>
      </c>
    </row>
    <row r="35" spans="1:7" ht="18.75">
      <c r="A35" s="3">
        <v>43407</v>
      </c>
      <c r="B35" s="4" t="s">
        <v>463</v>
      </c>
      <c r="C35" s="5" t="s">
        <v>478</v>
      </c>
    </row>
    <row r="36" spans="1:7" ht="18.75">
      <c r="A36" s="3">
        <v>43427</v>
      </c>
      <c r="B36" s="6" t="s">
        <v>471</v>
      </c>
      <c r="C36" s="5" t="s">
        <v>479</v>
      </c>
    </row>
    <row r="37" spans="1:7" ht="18.75">
      <c r="A37" s="3">
        <v>43457</v>
      </c>
      <c r="B37" s="4" t="s">
        <v>458</v>
      </c>
      <c r="C37" s="5" t="s">
        <v>480</v>
      </c>
    </row>
    <row r="38" spans="1:7" ht="18.75">
      <c r="A38" s="3">
        <v>43458</v>
      </c>
      <c r="B38" s="6" t="s">
        <v>460</v>
      </c>
      <c r="C38" s="5" t="s">
        <v>461</v>
      </c>
    </row>
    <row r="39" spans="1:7" ht="18.75">
      <c r="A39" s="3">
        <v>43466</v>
      </c>
      <c r="B39" s="6" t="s">
        <v>481</v>
      </c>
      <c r="C39" s="5" t="s">
        <v>459</v>
      </c>
    </row>
    <row r="40" spans="1:7" ht="18.75">
      <c r="A40" s="3">
        <v>43479</v>
      </c>
      <c r="B40" s="6" t="s">
        <v>460</v>
      </c>
      <c r="C40" s="5" t="s">
        <v>462</v>
      </c>
    </row>
    <row r="41" spans="1:7" ht="18.75">
      <c r="A41" s="3">
        <v>43507</v>
      </c>
      <c r="B41" s="6" t="s">
        <v>460</v>
      </c>
      <c r="C41" s="5" t="s">
        <v>464</v>
      </c>
    </row>
    <row r="42" spans="1:7" ht="18.75">
      <c r="A42" s="3">
        <v>43545</v>
      </c>
      <c r="B42" s="6" t="s">
        <v>469</v>
      </c>
      <c r="C42" s="5" t="s">
        <v>465</v>
      </c>
    </row>
    <row r="43" spans="1:7" ht="18.75">
      <c r="A43" s="3">
        <v>43584</v>
      </c>
      <c r="B43" s="6" t="s">
        <v>460</v>
      </c>
      <c r="C43" s="5" t="s">
        <v>466</v>
      </c>
    </row>
    <row r="44" spans="1:7" ht="18.75">
      <c r="A44" s="3">
        <v>43588</v>
      </c>
      <c r="B44" s="6" t="s">
        <v>471</v>
      </c>
      <c r="C44" s="5" t="s">
        <v>468</v>
      </c>
    </row>
    <row r="45" spans="1:7" ht="18.75">
      <c r="A45" s="3">
        <v>43589</v>
      </c>
      <c r="B45" s="4" t="s">
        <v>463</v>
      </c>
      <c r="C45" s="5" t="s">
        <v>470</v>
      </c>
    </row>
    <row r="46" spans="1:7" ht="18.75">
      <c r="A46" s="3">
        <v>43590</v>
      </c>
      <c r="B46" s="4" t="s">
        <v>458</v>
      </c>
      <c r="C46" s="5" t="s">
        <v>472</v>
      </c>
    </row>
    <row r="47" spans="1:7" ht="18.75">
      <c r="A47" s="3">
        <v>43591</v>
      </c>
      <c r="B47" s="6" t="s">
        <v>460</v>
      </c>
      <c r="C47" s="5" t="s">
        <v>461</v>
      </c>
    </row>
    <row r="48" spans="1:7" ht="18.75">
      <c r="A48" s="3">
        <v>43661</v>
      </c>
      <c r="B48" s="6" t="s">
        <v>460</v>
      </c>
      <c r="C48" s="5" t="s">
        <v>473</v>
      </c>
    </row>
    <row r="49" spans="1:3" ht="18.75">
      <c r="A49" s="3">
        <v>43688</v>
      </c>
      <c r="B49" s="4" t="s">
        <v>458</v>
      </c>
      <c r="C49" s="5" t="s">
        <v>474</v>
      </c>
    </row>
    <row r="50" spans="1:3" ht="18.75">
      <c r="A50" s="3">
        <v>43689</v>
      </c>
      <c r="B50" s="6" t="s">
        <v>460</v>
      </c>
      <c r="C50" s="5" t="s">
        <v>461</v>
      </c>
    </row>
    <row r="51" spans="1:3" ht="18.75">
      <c r="A51" s="3">
        <v>43724</v>
      </c>
      <c r="B51" s="6" t="s">
        <v>460</v>
      </c>
      <c r="C51" s="5" t="s">
        <v>475</v>
      </c>
    </row>
    <row r="52" spans="1:3" ht="18.75">
      <c r="A52" s="3">
        <v>43731</v>
      </c>
      <c r="B52" s="6" t="s">
        <v>460</v>
      </c>
      <c r="C52" s="5" t="s">
        <v>476</v>
      </c>
    </row>
    <row r="53" spans="1:3" ht="18.75">
      <c r="A53" s="3">
        <v>43752</v>
      </c>
      <c r="B53" s="6" t="s">
        <v>460</v>
      </c>
      <c r="C53" s="5" t="s">
        <v>477</v>
      </c>
    </row>
    <row r="54" spans="1:3" ht="18.75">
      <c r="A54" s="3">
        <v>43772</v>
      </c>
      <c r="B54" s="4" t="s">
        <v>458</v>
      </c>
      <c r="C54" s="5" t="s">
        <v>478</v>
      </c>
    </row>
    <row r="55" spans="1:3" ht="18.75">
      <c r="A55" s="3">
        <v>43773</v>
      </c>
      <c r="B55" s="6" t="s">
        <v>460</v>
      </c>
      <c r="C55" s="5" t="s">
        <v>461</v>
      </c>
    </row>
    <row r="56" spans="1:3" ht="18.75">
      <c r="A56" s="3">
        <v>43792</v>
      </c>
      <c r="B56" s="4" t="s">
        <v>463</v>
      </c>
      <c r="C56" s="5" t="s">
        <v>479</v>
      </c>
    </row>
    <row r="57" spans="1:3" ht="18.75">
      <c r="A57" s="3">
        <v>43822</v>
      </c>
      <c r="B57" s="6" t="s">
        <v>460</v>
      </c>
      <c r="C57" s="5" t="s">
        <v>480</v>
      </c>
    </row>
    <row r="58" spans="1:3" ht="18.75">
      <c r="A58" s="3">
        <v>43831</v>
      </c>
      <c r="B58" s="6" t="s">
        <v>467</v>
      </c>
      <c r="C58" s="5" t="s">
        <v>459</v>
      </c>
    </row>
    <row r="59" spans="1:3" ht="18.75">
      <c r="A59" s="3">
        <v>43843</v>
      </c>
      <c r="B59" s="6" t="s">
        <v>460</v>
      </c>
      <c r="C59" s="5" t="s">
        <v>462</v>
      </c>
    </row>
    <row r="60" spans="1:3" ht="18.75">
      <c r="A60" s="3">
        <v>43872</v>
      </c>
      <c r="B60" s="6" t="s">
        <v>481</v>
      </c>
      <c r="C60" s="5" t="s">
        <v>464</v>
      </c>
    </row>
    <row r="61" spans="1:3" ht="18.75">
      <c r="A61" s="3">
        <v>43910</v>
      </c>
      <c r="B61" s="6" t="s">
        <v>471</v>
      </c>
      <c r="C61" s="5" t="s">
        <v>465</v>
      </c>
    </row>
    <row r="62" spans="1:3" ht="18.75">
      <c r="A62" s="3">
        <v>43950</v>
      </c>
      <c r="B62" s="6" t="s">
        <v>467</v>
      </c>
      <c r="C62" s="5" t="s">
        <v>466</v>
      </c>
    </row>
    <row r="63" spans="1:3" ht="18.75">
      <c r="A63" s="3">
        <v>43954</v>
      </c>
      <c r="B63" s="4" t="s">
        <v>458</v>
      </c>
      <c r="C63" s="5" t="s">
        <v>468</v>
      </c>
    </row>
    <row r="64" spans="1:3" ht="18.75">
      <c r="A64" s="3">
        <v>43955</v>
      </c>
      <c r="B64" s="6" t="s">
        <v>460</v>
      </c>
      <c r="C64" s="5" t="s">
        <v>470</v>
      </c>
    </row>
    <row r="65" spans="1:3" ht="18.75">
      <c r="A65" s="3">
        <v>43956</v>
      </c>
      <c r="B65" s="6" t="s">
        <v>481</v>
      </c>
      <c r="C65" s="5" t="s">
        <v>472</v>
      </c>
    </row>
    <row r="66" spans="1:3" ht="18.75">
      <c r="A66" s="3">
        <v>43957</v>
      </c>
      <c r="B66" s="6" t="s">
        <v>467</v>
      </c>
      <c r="C66" s="5" t="s">
        <v>461</v>
      </c>
    </row>
    <row r="67" spans="1:3" ht="18.75">
      <c r="A67" s="3">
        <v>44032</v>
      </c>
      <c r="B67" s="6" t="s">
        <v>460</v>
      </c>
      <c r="C67" s="5" t="s">
        <v>473</v>
      </c>
    </row>
    <row r="68" spans="1:3" ht="18.75">
      <c r="A68" s="3">
        <v>44054</v>
      </c>
      <c r="B68" s="6" t="s">
        <v>481</v>
      </c>
      <c r="C68" s="5" t="s">
        <v>474</v>
      </c>
    </row>
    <row r="69" spans="1:3" ht="18.75">
      <c r="A69" s="3">
        <v>44095</v>
      </c>
      <c r="B69" s="6" t="s">
        <v>460</v>
      </c>
      <c r="C69" s="5" t="s">
        <v>475</v>
      </c>
    </row>
    <row r="70" spans="1:3" ht="18.75">
      <c r="A70" s="3">
        <v>44096</v>
      </c>
      <c r="B70" s="6" t="s">
        <v>481</v>
      </c>
      <c r="C70" s="5" t="s">
        <v>476</v>
      </c>
    </row>
    <row r="71" spans="1:3" ht="18.75">
      <c r="A71" s="3">
        <v>44116</v>
      </c>
      <c r="B71" s="6" t="s">
        <v>460</v>
      </c>
      <c r="C71" s="5" t="s">
        <v>477</v>
      </c>
    </row>
    <row r="72" spans="1:3" ht="18.75">
      <c r="A72" s="3">
        <v>44138</v>
      </c>
      <c r="B72" s="6" t="s">
        <v>481</v>
      </c>
      <c r="C72" s="5" t="s">
        <v>478</v>
      </c>
    </row>
    <row r="73" spans="1:3" ht="18.75">
      <c r="A73" s="3">
        <v>44158</v>
      </c>
      <c r="B73" s="6" t="s">
        <v>460</v>
      </c>
      <c r="C73" s="5" t="s">
        <v>479</v>
      </c>
    </row>
    <row r="74" spans="1:3" ht="18.75">
      <c r="A74" s="3">
        <v>44188</v>
      </c>
      <c r="B74" s="6" t="s">
        <v>467</v>
      </c>
      <c r="C74" s="5" t="s">
        <v>480</v>
      </c>
    </row>
    <row r="75" spans="1:3" ht="18.75">
      <c r="A75" s="3">
        <v>44197</v>
      </c>
      <c r="B75" s="6" t="s">
        <v>471</v>
      </c>
      <c r="C75" s="5" t="s">
        <v>459</v>
      </c>
    </row>
    <row r="76" spans="1:3" ht="18.75">
      <c r="A76" s="3">
        <v>44207</v>
      </c>
      <c r="B76" s="6" t="s">
        <v>460</v>
      </c>
      <c r="C76" s="5" t="s">
        <v>462</v>
      </c>
    </row>
    <row r="77" spans="1:3" ht="18.75">
      <c r="A77" s="3">
        <v>44238</v>
      </c>
      <c r="B77" s="6" t="s">
        <v>469</v>
      </c>
      <c r="C77" s="5" t="s">
        <v>464</v>
      </c>
    </row>
    <row r="78" spans="1:3" ht="18.75">
      <c r="A78" s="3">
        <v>44275</v>
      </c>
      <c r="B78" s="4" t="s">
        <v>463</v>
      </c>
      <c r="C78" s="5" t="s">
        <v>465</v>
      </c>
    </row>
    <row r="79" spans="1:3" ht="18.75">
      <c r="A79" s="3">
        <v>44315</v>
      </c>
      <c r="B79" s="6" t="s">
        <v>469</v>
      </c>
      <c r="C79" s="5" t="s">
        <v>466</v>
      </c>
    </row>
    <row r="80" spans="1:3" ht="18.75">
      <c r="A80" s="3">
        <v>44319</v>
      </c>
      <c r="B80" s="6" t="s">
        <v>460</v>
      </c>
      <c r="C80" s="5" t="s">
        <v>468</v>
      </c>
    </row>
    <row r="81" spans="1:3" ht="18.75">
      <c r="A81" s="3">
        <v>44320</v>
      </c>
      <c r="B81" s="6" t="s">
        <v>481</v>
      </c>
      <c r="C81" s="5" t="s">
        <v>470</v>
      </c>
    </row>
    <row r="82" spans="1:3" ht="18.75">
      <c r="A82" s="3">
        <v>44321</v>
      </c>
      <c r="B82" s="6" t="s">
        <v>467</v>
      </c>
      <c r="C82" s="5" t="s">
        <v>472</v>
      </c>
    </row>
    <row r="83" spans="1:3" ht="18.75">
      <c r="A83" s="3">
        <v>44396</v>
      </c>
      <c r="B83" s="6" t="s">
        <v>460</v>
      </c>
      <c r="C83" s="5" t="s">
        <v>473</v>
      </c>
    </row>
    <row r="84" spans="1:3" ht="18.75">
      <c r="A84" s="3">
        <v>44419</v>
      </c>
      <c r="B84" s="6" t="s">
        <v>467</v>
      </c>
      <c r="C84" s="5" t="s">
        <v>474</v>
      </c>
    </row>
    <row r="85" spans="1:3" ht="18.75">
      <c r="A85" s="3">
        <v>44459</v>
      </c>
      <c r="B85" s="6" t="s">
        <v>460</v>
      </c>
      <c r="C85" s="5" t="s">
        <v>475</v>
      </c>
    </row>
    <row r="86" spans="1:3" ht="18.75">
      <c r="A86" s="3">
        <v>44462</v>
      </c>
      <c r="B86" s="6" t="s">
        <v>469</v>
      </c>
      <c r="C86" s="5" t="s">
        <v>476</v>
      </c>
    </row>
    <row r="87" spans="1:3" ht="18.75">
      <c r="A87" s="3">
        <v>44480</v>
      </c>
      <c r="B87" s="6" t="s">
        <v>460</v>
      </c>
      <c r="C87" s="5" t="s">
        <v>477</v>
      </c>
    </row>
    <row r="88" spans="1:3" ht="18.75">
      <c r="A88" s="3">
        <v>44503</v>
      </c>
      <c r="B88" s="6" t="s">
        <v>467</v>
      </c>
      <c r="C88" s="5" t="s">
        <v>478</v>
      </c>
    </row>
    <row r="89" spans="1:3" ht="18.75">
      <c r="A89" s="3">
        <v>44523</v>
      </c>
      <c r="B89" s="6" t="s">
        <v>481</v>
      </c>
      <c r="C89" s="5" t="s">
        <v>479</v>
      </c>
    </row>
    <row r="90" spans="1:3" ht="18.75">
      <c r="A90" s="3">
        <v>44553</v>
      </c>
      <c r="B90" s="6" t="s">
        <v>469</v>
      </c>
      <c r="C90" s="5" t="s">
        <v>480</v>
      </c>
    </row>
    <row r="91" spans="1:3" ht="18.75">
      <c r="A91" s="3">
        <v>44562</v>
      </c>
      <c r="B91" s="4" t="s">
        <v>463</v>
      </c>
      <c r="C91" s="5" t="s">
        <v>459</v>
      </c>
    </row>
    <row r="92" spans="1:3" ht="18.75">
      <c r="A92" s="3">
        <v>44571</v>
      </c>
      <c r="B92" s="6" t="s">
        <v>460</v>
      </c>
      <c r="C92" s="5" t="s">
        <v>462</v>
      </c>
    </row>
    <row r="93" spans="1:3" ht="18.75">
      <c r="A93" s="3">
        <v>44603</v>
      </c>
      <c r="B93" s="6" t="s">
        <v>471</v>
      </c>
      <c r="C93" s="5" t="s">
        <v>464</v>
      </c>
    </row>
    <row r="94" spans="1:3" ht="18.75">
      <c r="A94" s="3">
        <v>44641</v>
      </c>
      <c r="B94" s="6" t="s">
        <v>460</v>
      </c>
      <c r="C94" s="5" t="s">
        <v>465</v>
      </c>
    </row>
    <row r="95" spans="1:3" ht="18.75">
      <c r="A95" s="3">
        <v>44680</v>
      </c>
      <c r="B95" s="6" t="s">
        <v>471</v>
      </c>
      <c r="C95" s="5" t="s">
        <v>466</v>
      </c>
    </row>
    <row r="96" spans="1:3" ht="18.75">
      <c r="A96" s="3">
        <v>44684</v>
      </c>
      <c r="B96" s="6" t="s">
        <v>481</v>
      </c>
      <c r="C96" s="5" t="s">
        <v>468</v>
      </c>
    </row>
    <row r="97" spans="1:3" ht="18.75">
      <c r="A97" s="3">
        <v>44685</v>
      </c>
      <c r="B97" s="6" t="s">
        <v>467</v>
      </c>
      <c r="C97" s="5" t="s">
        <v>470</v>
      </c>
    </row>
    <row r="98" spans="1:3" ht="18.75">
      <c r="A98" s="3">
        <v>44686</v>
      </c>
      <c r="B98" s="6" t="s">
        <v>469</v>
      </c>
      <c r="C98" s="5" t="s">
        <v>472</v>
      </c>
    </row>
    <row r="99" spans="1:3" ht="18.75">
      <c r="A99" s="3">
        <v>44760</v>
      </c>
      <c r="B99" s="6" t="s">
        <v>460</v>
      </c>
      <c r="C99" s="5" t="s">
        <v>473</v>
      </c>
    </row>
    <row r="100" spans="1:3" ht="18.75">
      <c r="A100" s="3">
        <v>44784</v>
      </c>
      <c r="B100" s="6" t="s">
        <v>469</v>
      </c>
      <c r="C100" s="5" t="s">
        <v>474</v>
      </c>
    </row>
    <row r="101" spans="1:3" ht="18.75">
      <c r="A101" s="3">
        <v>44823</v>
      </c>
      <c r="B101" s="6" t="s">
        <v>460</v>
      </c>
      <c r="C101" s="5" t="s">
        <v>475</v>
      </c>
    </row>
    <row r="102" spans="1:3" ht="18.75">
      <c r="A102" s="3">
        <v>44827</v>
      </c>
      <c r="B102" s="6" t="s">
        <v>471</v>
      </c>
      <c r="C102" s="5" t="s">
        <v>476</v>
      </c>
    </row>
    <row r="103" spans="1:3" ht="18.75">
      <c r="A103" s="3">
        <v>44844</v>
      </c>
      <c r="B103" s="6" t="s">
        <v>460</v>
      </c>
      <c r="C103" s="5" t="s">
        <v>477</v>
      </c>
    </row>
    <row r="104" spans="1:3" ht="18.75">
      <c r="A104" s="3">
        <v>44868</v>
      </c>
      <c r="B104" s="6" t="s">
        <v>469</v>
      </c>
      <c r="C104" s="5" t="s">
        <v>478</v>
      </c>
    </row>
    <row r="105" spans="1:3" ht="18.75">
      <c r="A105" s="3">
        <v>44888</v>
      </c>
      <c r="B105" s="6" t="s">
        <v>467</v>
      </c>
      <c r="C105" s="5" t="s">
        <v>479</v>
      </c>
    </row>
    <row r="106" spans="1:3" ht="18.75">
      <c r="A106" s="3">
        <v>44918</v>
      </c>
      <c r="B106" s="6" t="s">
        <v>471</v>
      </c>
      <c r="C106" s="5" t="s">
        <v>480</v>
      </c>
    </row>
  </sheetData>
  <phoneticPr fontId="3"/>
  <pageMargins left="0.7" right="0.7" top="0.75" bottom="0.75" header="0.3" footer="0.3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workbookViewId="0"/>
  </sheetViews>
  <sheetFormatPr defaultRowHeight="13.5"/>
  <cols>
    <col min="1" max="1" width="12.5" style="28" customWidth="1"/>
    <col min="2" max="3" width="9" style="25"/>
  </cols>
  <sheetData>
    <row r="1" spans="1:4">
      <c r="A1" s="28" t="s">
        <v>628</v>
      </c>
      <c r="B1" s="25" t="s">
        <v>629</v>
      </c>
      <c r="C1" s="25" t="s">
        <v>630</v>
      </c>
    </row>
    <row r="2" spans="1:4">
      <c r="A2" s="28">
        <v>42947</v>
      </c>
      <c r="C2" s="25">
        <v>18966</v>
      </c>
      <c r="D2" t="s">
        <v>631</v>
      </c>
    </row>
    <row r="3" spans="1:4">
      <c r="A3" s="28">
        <v>42956</v>
      </c>
      <c r="C3" s="25">
        <v>15325</v>
      </c>
    </row>
    <row r="4" spans="1:4">
      <c r="A4" s="28">
        <v>42957</v>
      </c>
      <c r="B4" s="25">
        <v>-15140</v>
      </c>
      <c r="C4" s="25">
        <f>C3+B4</f>
        <v>185</v>
      </c>
    </row>
    <row r="5" spans="1:4">
      <c r="A5" s="28">
        <v>42961</v>
      </c>
      <c r="B5" s="25">
        <v>-3302</v>
      </c>
      <c r="C5" s="25">
        <f>C4+B5</f>
        <v>-3117</v>
      </c>
    </row>
    <row r="6" spans="1:4">
      <c r="A6" s="28">
        <v>42962</v>
      </c>
      <c r="B6" s="25">
        <v>-14152</v>
      </c>
      <c r="C6" s="25">
        <f>C5+B6</f>
        <v>-17269</v>
      </c>
    </row>
    <row r="7" spans="1:4">
      <c r="A7" s="28">
        <v>42963</v>
      </c>
      <c r="B7" s="25">
        <v>503</v>
      </c>
      <c r="C7" s="25">
        <f>C6+B7</f>
        <v>-16766</v>
      </c>
    </row>
    <row r="8" spans="1:4">
      <c r="A8" s="28">
        <v>42964</v>
      </c>
      <c r="B8" s="25">
        <v>-1406</v>
      </c>
      <c r="C8" s="25">
        <f>C7+B8</f>
        <v>-18172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80"/>
  <sheetViews>
    <sheetView topLeftCell="A94" workbookViewId="0">
      <selection activeCell="K10" sqref="K10"/>
    </sheetView>
  </sheetViews>
  <sheetFormatPr defaultRowHeight="13.5"/>
  <cols>
    <col min="1" max="2" width="9" customWidth="1"/>
    <col min="9" max="9" width="9" customWidth="1"/>
    <col min="12" max="12" width="11" bestFit="1" customWidth="1"/>
    <col min="13" max="14" width="13" bestFit="1" customWidth="1"/>
    <col min="15" max="15" width="12.875" bestFit="1" customWidth="1"/>
    <col min="16" max="16" width="11.375" bestFit="1" customWidth="1"/>
  </cols>
  <sheetData>
    <row r="1" spans="1:11">
      <c r="A1" t="s">
        <v>483</v>
      </c>
      <c r="B1" t="s">
        <v>482</v>
      </c>
      <c r="C1">
        <f>C2+C3</f>
        <v>2954</v>
      </c>
    </row>
    <row r="2" spans="1:11">
      <c r="B2" t="s">
        <v>484</v>
      </c>
      <c r="C2">
        <f>COUNTIFS(kabu!$T:$T, B2)</f>
        <v>1698</v>
      </c>
      <c r="D2" s="7">
        <f t="shared" ref="D2" si="0">C2/C1</f>
        <v>0.5748138117806364</v>
      </c>
    </row>
    <row r="3" spans="1:11">
      <c r="A3" s="20"/>
      <c r="B3" s="20" t="s">
        <v>485</v>
      </c>
      <c r="C3" s="20">
        <f>COUNTIFS(kabu!$T:$T, B3)</f>
        <v>1256</v>
      </c>
      <c r="D3" s="21">
        <f>C3/C1</f>
        <v>0.42518618821936355</v>
      </c>
      <c r="E3" s="20"/>
      <c r="F3" s="20"/>
      <c r="G3" s="20"/>
      <c r="H3" s="20"/>
      <c r="I3" s="20"/>
      <c r="J3" s="20"/>
    </row>
    <row r="4" spans="1:11">
      <c r="A4" s="22" t="s">
        <v>515</v>
      </c>
      <c r="B4" s="22" t="s">
        <v>516</v>
      </c>
      <c r="C4" s="22" t="s">
        <v>483</v>
      </c>
      <c r="D4" s="22" t="s">
        <v>482</v>
      </c>
      <c r="E4" s="22">
        <f>E5+E6</f>
        <v>301</v>
      </c>
      <c r="F4" s="23"/>
      <c r="G4" s="22"/>
      <c r="H4" s="22"/>
      <c r="I4" s="22"/>
      <c r="J4" s="22"/>
    </row>
    <row r="5" spans="1:11">
      <c r="A5" s="22"/>
      <c r="B5" s="22"/>
      <c r="C5" s="22"/>
      <c r="D5" s="22" t="s">
        <v>484</v>
      </c>
      <c r="E5" s="22">
        <f>COUNTIFS(kabu!$I:$I, $B$4, kabu!$T:$T, D5)</f>
        <v>232</v>
      </c>
      <c r="F5" s="23">
        <f t="shared" ref="F5" si="1">E5/E4</f>
        <v>0.77076411960132896</v>
      </c>
      <c r="G5" s="22"/>
      <c r="H5" s="22"/>
      <c r="I5" s="22"/>
      <c r="J5" s="22"/>
    </row>
    <row r="6" spans="1:11">
      <c r="A6" s="20"/>
      <c r="B6" s="20"/>
      <c r="C6" s="20"/>
      <c r="D6" s="20" t="s">
        <v>485</v>
      </c>
      <c r="E6" s="20">
        <f>COUNTIFS(kabu!$I:$I, $B$4, kabu!$T:$T, D6)</f>
        <v>69</v>
      </c>
      <c r="F6" s="21">
        <f>E6/E4</f>
        <v>0.2292358803986711</v>
      </c>
      <c r="G6" s="20"/>
      <c r="H6" s="20"/>
      <c r="I6" s="20"/>
      <c r="J6" s="20"/>
    </row>
    <row r="7" spans="1:11">
      <c r="A7" s="22"/>
      <c r="B7" s="22"/>
      <c r="C7" s="22"/>
      <c r="D7" s="22" t="s">
        <v>542</v>
      </c>
      <c r="E7" s="22"/>
      <c r="F7" s="22"/>
      <c r="G7" s="23"/>
      <c r="H7" s="22"/>
      <c r="I7" s="22"/>
      <c r="J7" s="22"/>
    </row>
    <row r="8" spans="1:11">
      <c r="A8" s="22"/>
      <c r="B8" s="22"/>
      <c r="C8" s="22"/>
      <c r="D8" s="22" t="s">
        <v>482</v>
      </c>
      <c r="E8" s="22" t="s">
        <v>544</v>
      </c>
      <c r="F8" s="22" t="s">
        <v>545</v>
      </c>
      <c r="G8" s="22" t="s">
        <v>546</v>
      </c>
      <c r="H8" s="22" t="s">
        <v>547</v>
      </c>
      <c r="I8" s="32" t="s">
        <v>708</v>
      </c>
      <c r="J8" s="32" t="s">
        <v>728</v>
      </c>
    </row>
    <row r="9" spans="1:11">
      <c r="A9" s="22" t="s">
        <v>685</v>
      </c>
      <c r="B9" s="22" t="s">
        <v>686</v>
      </c>
      <c r="C9" s="22" t="s">
        <v>687</v>
      </c>
      <c r="D9" s="22">
        <f>SUM(E9:H9)</f>
        <v>0</v>
      </c>
      <c r="E9" s="22">
        <f>COUNTIFS(kabu!$G:$G, $B9, kabu!$G:$G, $C9, kabu!$W:$W, E$86)</f>
        <v>0</v>
      </c>
      <c r="F9" s="22">
        <f>COUNTIFS(kabu!$G:$G, $B9, kabu!$G:$G, $C9, kabu!$W:$W, F$86)</f>
        <v>0</v>
      </c>
      <c r="G9" s="22">
        <f>COUNTIFS(kabu!$G:$G, $B9, kabu!$G:$G, $C9, kabu!$W:$W, G$86)</f>
        <v>0</v>
      </c>
      <c r="H9" s="22">
        <f>COUNTIFS(kabu!$G:$G, $B9, kabu!$G:$G, $C9, kabu!$W:$W, H$86)</f>
        <v>0</v>
      </c>
      <c r="I9" s="23" t="str">
        <f>IFERROR(G9 / SUM(E9:H9), "")</f>
        <v/>
      </c>
      <c r="J9" s="33" t="str">
        <f>IFERROR((E9 * 2 - F9) / (E9 + F9), "")</f>
        <v/>
      </c>
    </row>
    <row r="10" spans="1:11">
      <c r="A10" s="22"/>
      <c r="B10" s="22" t="s">
        <v>689</v>
      </c>
      <c r="C10" s="22" t="s">
        <v>688</v>
      </c>
      <c r="D10" s="22">
        <f t="shared" ref="D10:D18" si="2">SUM(E10:H10)</f>
        <v>817</v>
      </c>
      <c r="E10" s="22">
        <f>COUNTIFS(kabu!$G:$G, $B10, kabu!$G:$G, $C10, kabu!$W:$W, E$86)</f>
        <v>131</v>
      </c>
      <c r="F10" s="22">
        <f>COUNTIFS(kabu!$G:$G, $B10, kabu!$G:$G, $C10, kabu!$W:$W, F$86)</f>
        <v>415</v>
      </c>
      <c r="G10" s="22">
        <f>COUNTIFS(kabu!$G:$G, $B10, kabu!$G:$G, $C10, kabu!$W:$W, G$86)</f>
        <v>174</v>
      </c>
      <c r="H10" s="22">
        <f>COUNTIFS(kabu!$G:$G, $B10, kabu!$G:$G, $C10, kabu!$W:$W, H$86)</f>
        <v>97</v>
      </c>
      <c r="I10" s="23">
        <f t="shared" ref="I10:I19" si="3">IFERROR(G10 / SUM(E10:H10), "")</f>
        <v>0.21297429620563035</v>
      </c>
      <c r="J10" s="33">
        <f t="shared" ref="J10:J19" si="4">IFERROR((E10 * 2 - F10) / (E10 + F10), "")</f>
        <v>-0.28021978021978022</v>
      </c>
      <c r="K10">
        <f>SUMIFS(kabu!Y:Y, kabu!G:G, "&gt;= 1000", kabu!G:G, "&lt; 2000")</f>
        <v>-787.57358710666836</v>
      </c>
    </row>
    <row r="11" spans="1:11">
      <c r="A11" s="22"/>
      <c r="B11" s="22" t="s">
        <v>690</v>
      </c>
      <c r="C11" s="22" t="s">
        <v>699</v>
      </c>
      <c r="D11" s="22">
        <f t="shared" si="2"/>
        <v>585</v>
      </c>
      <c r="E11" s="22">
        <f>COUNTIFS(kabu!$G:$G, $B11, kabu!$G:$G, $C11, kabu!$W:$W, E$86)</f>
        <v>86</v>
      </c>
      <c r="F11" s="22">
        <f>COUNTIFS(kabu!$G:$G, $B11, kabu!$G:$G, $C11, kabu!$W:$W, F$86)</f>
        <v>281</v>
      </c>
      <c r="G11" s="22">
        <f>COUNTIFS(kabu!$G:$G, $B11, kabu!$G:$G, $C11, kabu!$W:$W, G$86)</f>
        <v>137</v>
      </c>
      <c r="H11" s="22">
        <f>COUNTIFS(kabu!$G:$G, $B11, kabu!$G:$G, $C11, kabu!$W:$W, H$86)</f>
        <v>81</v>
      </c>
      <c r="I11" s="23">
        <f t="shared" si="3"/>
        <v>0.23418803418803419</v>
      </c>
      <c r="J11" s="33">
        <f t="shared" si="4"/>
        <v>-0.29700272479564033</v>
      </c>
    </row>
    <row r="12" spans="1:11">
      <c r="A12" s="22"/>
      <c r="B12" s="22" t="s">
        <v>691</v>
      </c>
      <c r="C12" s="22" t="s">
        <v>700</v>
      </c>
      <c r="D12" s="22">
        <f t="shared" si="2"/>
        <v>309</v>
      </c>
      <c r="E12" s="22">
        <f>COUNTIFS(kabu!$G:$G, $B12, kabu!$G:$G, $C12, kabu!$W:$W, E$86)</f>
        <v>62</v>
      </c>
      <c r="F12" s="22">
        <f>COUNTIFS(kabu!$G:$G, $B12, kabu!$G:$G, $C12, kabu!$W:$W, F$86)</f>
        <v>118</v>
      </c>
      <c r="G12" s="22">
        <f>COUNTIFS(kabu!$G:$G, $B12, kabu!$G:$G, $C12, kabu!$W:$W, G$86)</f>
        <v>90</v>
      </c>
      <c r="H12" s="22">
        <f>COUNTIFS(kabu!$G:$G, $B12, kabu!$G:$G, $C12, kabu!$W:$W, H$86)</f>
        <v>39</v>
      </c>
      <c r="I12" s="23">
        <f t="shared" si="3"/>
        <v>0.29126213592233008</v>
      </c>
      <c r="J12" s="33">
        <f t="shared" si="4"/>
        <v>3.3333333333333333E-2</v>
      </c>
    </row>
    <row r="13" spans="1:11">
      <c r="A13" s="22"/>
      <c r="B13" s="22" t="s">
        <v>692</v>
      </c>
      <c r="C13" s="22" t="s">
        <v>701</v>
      </c>
      <c r="D13" s="22">
        <f t="shared" si="2"/>
        <v>185</v>
      </c>
      <c r="E13" s="22">
        <f>COUNTIFS(kabu!$G:$G, $B13, kabu!$G:$G, $C13, kabu!$W:$W, E$86)</f>
        <v>35</v>
      </c>
      <c r="F13" s="22">
        <f>COUNTIFS(kabu!$G:$G, $B13, kabu!$G:$G, $C13, kabu!$W:$W, F$86)</f>
        <v>86</v>
      </c>
      <c r="G13" s="22">
        <f>COUNTIFS(kabu!$G:$G, $B13, kabu!$G:$G, $C13, kabu!$W:$W, G$86)</f>
        <v>41</v>
      </c>
      <c r="H13" s="22">
        <f>COUNTIFS(kabu!$G:$G, $B13, kabu!$G:$G, $C13, kabu!$W:$W, H$86)</f>
        <v>23</v>
      </c>
      <c r="I13" s="23">
        <f t="shared" si="3"/>
        <v>0.22162162162162163</v>
      </c>
      <c r="J13" s="33">
        <f t="shared" si="4"/>
        <v>-0.13223140495867769</v>
      </c>
    </row>
    <row r="14" spans="1:11">
      <c r="A14" s="22"/>
      <c r="B14" s="22" t="s">
        <v>693</v>
      </c>
      <c r="C14" s="22" t="s">
        <v>702</v>
      </c>
      <c r="D14" s="22">
        <f t="shared" si="2"/>
        <v>92</v>
      </c>
      <c r="E14" s="22">
        <f>COUNTIFS(kabu!$G:$G, $B14, kabu!$G:$G, $C14, kabu!$W:$W, E$86)</f>
        <v>11</v>
      </c>
      <c r="F14" s="22">
        <f>COUNTIFS(kabu!$G:$G, $B14, kabu!$G:$G, $C14, kabu!$W:$W, F$86)</f>
        <v>50</v>
      </c>
      <c r="G14" s="22">
        <f>COUNTIFS(kabu!$G:$G, $B14, kabu!$G:$G, $C14, kabu!$W:$W, G$86)</f>
        <v>16</v>
      </c>
      <c r="H14" s="22">
        <f>COUNTIFS(kabu!$G:$G, $B14, kabu!$G:$G, $C14, kabu!$W:$W, H$86)</f>
        <v>15</v>
      </c>
      <c r="I14" s="23">
        <f t="shared" si="3"/>
        <v>0.17391304347826086</v>
      </c>
      <c r="J14" s="33">
        <f t="shared" si="4"/>
        <v>-0.45901639344262296</v>
      </c>
    </row>
    <row r="15" spans="1:11">
      <c r="A15" s="22"/>
      <c r="B15" s="22" t="s">
        <v>694</v>
      </c>
      <c r="C15" s="22" t="s">
        <v>703</v>
      </c>
      <c r="D15" s="22">
        <f t="shared" si="2"/>
        <v>57</v>
      </c>
      <c r="E15" s="22">
        <f>COUNTIFS(kabu!$G:$G, $B15, kabu!$G:$G, $C15, kabu!$W:$W, E$86)</f>
        <v>7</v>
      </c>
      <c r="F15" s="22">
        <f>COUNTIFS(kabu!$G:$G, $B15, kabu!$G:$G, $C15, kabu!$W:$W, F$86)</f>
        <v>21</v>
      </c>
      <c r="G15" s="22">
        <f>COUNTIFS(kabu!$G:$G, $B15, kabu!$G:$G, $C15, kabu!$W:$W, G$86)</f>
        <v>12</v>
      </c>
      <c r="H15" s="22">
        <f>COUNTIFS(kabu!$G:$G, $B15, kabu!$G:$G, $C15, kabu!$W:$W, H$86)</f>
        <v>17</v>
      </c>
      <c r="I15" s="23">
        <f t="shared" si="3"/>
        <v>0.21052631578947367</v>
      </c>
      <c r="J15" s="33">
        <f t="shared" si="4"/>
        <v>-0.25</v>
      </c>
    </row>
    <row r="16" spans="1:11">
      <c r="A16" s="22"/>
      <c r="B16" s="22" t="s">
        <v>695</v>
      </c>
      <c r="C16" s="22" t="s">
        <v>704</v>
      </c>
      <c r="D16" s="22">
        <f t="shared" si="2"/>
        <v>40</v>
      </c>
      <c r="E16" s="22">
        <f>COUNTIFS(kabu!$G:$G, $B16, kabu!$G:$G, $C16, kabu!$W:$W, E$86)</f>
        <v>5</v>
      </c>
      <c r="F16" s="22">
        <f>COUNTIFS(kabu!$G:$G, $B16, kabu!$G:$G, $C16, kabu!$W:$W, F$86)</f>
        <v>18</v>
      </c>
      <c r="G16" s="22">
        <f>COUNTIFS(kabu!$G:$G, $B16, kabu!$G:$G, $C16, kabu!$W:$W, G$86)</f>
        <v>13</v>
      </c>
      <c r="H16" s="22">
        <f>COUNTIFS(kabu!$G:$G, $B16, kabu!$G:$G, $C16, kabu!$W:$W, H$86)</f>
        <v>4</v>
      </c>
      <c r="I16" s="23">
        <f t="shared" si="3"/>
        <v>0.32500000000000001</v>
      </c>
      <c r="J16" s="33">
        <f t="shared" si="4"/>
        <v>-0.34782608695652173</v>
      </c>
    </row>
    <row r="17" spans="1:10">
      <c r="A17" s="22"/>
      <c r="B17" s="22" t="s">
        <v>696</v>
      </c>
      <c r="C17" s="22" t="s">
        <v>705</v>
      </c>
      <c r="D17" s="22">
        <f t="shared" si="2"/>
        <v>15</v>
      </c>
      <c r="E17" s="22">
        <f>COUNTIFS(kabu!$G:$G, $B17, kabu!$G:$G, $C17, kabu!$W:$W, E$86)</f>
        <v>2</v>
      </c>
      <c r="F17" s="22">
        <f>COUNTIFS(kabu!$G:$G, $B17, kabu!$G:$G, $C17, kabu!$W:$W, F$86)</f>
        <v>5</v>
      </c>
      <c r="G17" s="22">
        <f>COUNTIFS(kabu!$G:$G, $B17, kabu!$G:$G, $C17, kabu!$W:$W, G$86)</f>
        <v>5</v>
      </c>
      <c r="H17" s="22">
        <f>COUNTIFS(kabu!$G:$G, $B17, kabu!$G:$G, $C17, kabu!$W:$W, H$86)</f>
        <v>3</v>
      </c>
      <c r="I17" s="23">
        <f t="shared" si="3"/>
        <v>0.33333333333333331</v>
      </c>
      <c r="J17" s="33">
        <f t="shared" si="4"/>
        <v>-0.14285714285714285</v>
      </c>
    </row>
    <row r="18" spans="1:10">
      <c r="A18" s="22"/>
      <c r="B18" s="22" t="s">
        <v>697</v>
      </c>
      <c r="C18" s="22" t="s">
        <v>706</v>
      </c>
      <c r="D18" s="22">
        <f t="shared" si="2"/>
        <v>6</v>
      </c>
      <c r="E18" s="22">
        <f>COUNTIFS(kabu!$G:$G, $B18, kabu!$G:$G, $C18, kabu!$W:$W, E$86)</f>
        <v>2</v>
      </c>
      <c r="F18" s="22">
        <f>COUNTIFS(kabu!$G:$G, $B18, kabu!$G:$G, $C18, kabu!$W:$W, F$86)</f>
        <v>1</v>
      </c>
      <c r="G18" s="22">
        <f>COUNTIFS(kabu!$G:$G, $B18, kabu!$G:$G, $C18, kabu!$W:$W, G$86)</f>
        <v>1</v>
      </c>
      <c r="H18" s="22">
        <f>COUNTIFS(kabu!$G:$G, $B18, kabu!$G:$G, $C18, kabu!$W:$W, H$86)</f>
        <v>2</v>
      </c>
      <c r="I18" s="23">
        <f t="shared" si="3"/>
        <v>0.16666666666666666</v>
      </c>
      <c r="J18" s="33">
        <f t="shared" si="4"/>
        <v>1</v>
      </c>
    </row>
    <row r="19" spans="1:10">
      <c r="A19" s="22"/>
      <c r="B19" s="22" t="s">
        <v>698</v>
      </c>
      <c r="C19" s="22" t="s">
        <v>707</v>
      </c>
      <c r="D19" s="22">
        <f t="shared" ref="D19" si="5">SUM(E19:H19)</f>
        <v>38</v>
      </c>
      <c r="E19" s="22">
        <f>COUNTIFS(kabu!$G:$G, $B19, kabu!$G:$G, $C19, kabu!$W:$W, E$86)</f>
        <v>4</v>
      </c>
      <c r="F19" s="22">
        <f>COUNTIFS(kabu!$G:$G, $B19, kabu!$G:$G, $C19, kabu!$W:$W, F$86)</f>
        <v>15</v>
      </c>
      <c r="G19" s="22">
        <f>COUNTIFS(kabu!$G:$G, $B19, kabu!$G:$G, $C19, kabu!$W:$W, G$86)</f>
        <v>12</v>
      </c>
      <c r="H19" s="22">
        <f>COUNTIFS(kabu!$G:$G, $B19, kabu!$G:$G, $C19, kabu!$W:$W, H$86)</f>
        <v>7</v>
      </c>
      <c r="I19" s="23">
        <f t="shared" si="3"/>
        <v>0.31578947368421051</v>
      </c>
      <c r="J19" s="33">
        <f t="shared" si="4"/>
        <v>-0.36842105263157893</v>
      </c>
    </row>
    <row r="20" spans="1:10">
      <c r="A20" s="20"/>
      <c r="B20" s="20"/>
      <c r="C20" s="20"/>
      <c r="D20" s="20">
        <f>SUM(D9:D19)</f>
        <v>2144</v>
      </c>
      <c r="E20" s="20">
        <f>SUM(E9:E19)</f>
        <v>345</v>
      </c>
      <c r="F20" s="20">
        <f>SUM(F9:F19)</f>
        <v>1010</v>
      </c>
      <c r="G20" s="20">
        <f>SUM(G9:G19)</f>
        <v>501</v>
      </c>
      <c r="H20" s="20">
        <f>SUM(H9:H19)</f>
        <v>288</v>
      </c>
      <c r="I20" s="21">
        <f>IFERROR(G20 / SUM(E20:H20), "")</f>
        <v>0.23367537313432835</v>
      </c>
      <c r="J20" s="34">
        <f>IFERROR((E20 * 2 - F20) / (E20 + F20), "")</f>
        <v>-0.23616236162361623</v>
      </c>
    </row>
    <row r="21" spans="1:10">
      <c r="A21" s="22"/>
      <c r="B21" s="22"/>
      <c r="C21" s="22"/>
      <c r="D21" s="22" t="s">
        <v>542</v>
      </c>
      <c r="E21" s="22"/>
      <c r="F21" s="22"/>
      <c r="G21" s="23"/>
      <c r="H21" s="22"/>
      <c r="I21" s="22"/>
      <c r="J21" s="22"/>
    </row>
    <row r="22" spans="1:10">
      <c r="A22" s="22"/>
      <c r="B22" s="22"/>
      <c r="C22" s="22"/>
      <c r="D22" s="22" t="s">
        <v>482</v>
      </c>
      <c r="E22" s="22" t="s">
        <v>544</v>
      </c>
      <c r="F22" s="22" t="s">
        <v>545</v>
      </c>
      <c r="G22" s="22" t="s">
        <v>546</v>
      </c>
      <c r="H22" s="22" t="s">
        <v>547</v>
      </c>
      <c r="I22" s="32" t="s">
        <v>708</v>
      </c>
      <c r="J22" s="32" t="s">
        <v>728</v>
      </c>
    </row>
    <row r="23" spans="1:10">
      <c r="A23" s="22" t="s">
        <v>515</v>
      </c>
      <c r="B23" s="22" t="s">
        <v>664</v>
      </c>
      <c r="C23" s="22" t="s">
        <v>667</v>
      </c>
      <c r="D23" s="22">
        <f>SUM(E23:H23)</f>
        <v>168</v>
      </c>
      <c r="E23" s="22">
        <f>COUNTIFS(kabu!$I:$I, $B23, kabu!$I:$I, $C23, kabu!$W:$W, E$22)</f>
        <v>16</v>
      </c>
      <c r="F23" s="22">
        <f>COUNTIFS(kabu!$I:$I, $B23, kabu!$I:$I, $C23, kabu!$W:$W, F$22)</f>
        <v>61</v>
      </c>
      <c r="G23" s="22">
        <f>COUNTIFS(kabu!$I:$I, $B23, kabu!$I:$I, $C23, kabu!$W:$W, G$22)</f>
        <v>53</v>
      </c>
      <c r="H23" s="22">
        <f>COUNTIFS(kabu!$I:$I, $B23, kabu!$I:$I, $C23, kabu!$W:$W, H$22)</f>
        <v>38</v>
      </c>
      <c r="I23" s="23">
        <f>IFERROR(G23 / SUM(E23:H23), "")</f>
        <v>0.31547619047619047</v>
      </c>
      <c r="J23" s="33">
        <f>IFERROR((E23 * 2 - F23) / (E23 + F23), "")</f>
        <v>-0.37662337662337664</v>
      </c>
    </row>
    <row r="24" spans="1:10">
      <c r="A24" s="22"/>
      <c r="B24" s="22" t="s">
        <v>665</v>
      </c>
      <c r="C24" s="22" t="s">
        <v>666</v>
      </c>
      <c r="D24" s="22">
        <f t="shared" ref="D24:D32" si="6">SUM(E24:H24)</f>
        <v>395</v>
      </c>
      <c r="E24" s="22">
        <f>COUNTIFS(kabu!$I:$I, $B24, kabu!$I:$I, $C24, kabu!$W:$W, E$22)</f>
        <v>39</v>
      </c>
      <c r="F24" s="22">
        <f>COUNTIFS(kabu!$I:$I, $B24, kabu!$I:$I, $C24, kabu!$W:$W, F$22)</f>
        <v>166</v>
      </c>
      <c r="G24" s="22">
        <f>COUNTIFS(kabu!$I:$I, $B24, kabu!$I:$I, $C24, kabu!$W:$W, G$22)</f>
        <v>120</v>
      </c>
      <c r="H24" s="22">
        <f>COUNTIFS(kabu!$I:$I, $B24, kabu!$I:$I, $C24, kabu!$W:$W, H$22)</f>
        <v>70</v>
      </c>
      <c r="I24" s="23">
        <f t="shared" ref="I24:I33" si="7">IFERROR(G24 / SUM(E24:H24), "")</f>
        <v>0.30379746835443039</v>
      </c>
      <c r="J24" s="33">
        <f t="shared" ref="J24:J33" si="8">IFERROR((E24 * 2 - F24) / (E24 + F24), "")</f>
        <v>-0.42926829268292682</v>
      </c>
    </row>
    <row r="25" spans="1:10">
      <c r="A25" s="22"/>
      <c r="B25" s="22" t="s">
        <v>669</v>
      </c>
      <c r="C25" s="22" t="s">
        <v>668</v>
      </c>
      <c r="D25" s="22">
        <f t="shared" si="6"/>
        <v>436</v>
      </c>
      <c r="E25" s="22">
        <f>COUNTIFS(kabu!$I:$I, $B25, kabu!$I:$I, $C25, kabu!$W:$W, E$22)</f>
        <v>70</v>
      </c>
      <c r="F25" s="22">
        <f>COUNTIFS(kabu!$I:$I, $B25, kabu!$I:$I, $C25, kabu!$W:$W, F$22)</f>
        <v>189</v>
      </c>
      <c r="G25" s="22">
        <f>COUNTIFS(kabu!$I:$I, $B25, kabu!$I:$I, $C25, kabu!$W:$W, G$22)</f>
        <v>104</v>
      </c>
      <c r="H25" s="22">
        <f>COUNTIFS(kabu!$I:$I, $B25, kabu!$I:$I, $C25, kabu!$W:$W, H$22)</f>
        <v>73</v>
      </c>
      <c r="I25" s="23">
        <f t="shared" si="7"/>
        <v>0.23853211009174313</v>
      </c>
      <c r="J25" s="33">
        <f t="shared" si="8"/>
        <v>-0.1891891891891892</v>
      </c>
    </row>
    <row r="26" spans="1:10">
      <c r="A26" s="22"/>
      <c r="B26" s="22" t="s">
        <v>672</v>
      </c>
      <c r="C26" s="22" t="s">
        <v>670</v>
      </c>
      <c r="D26" s="22">
        <f t="shared" si="6"/>
        <v>380</v>
      </c>
      <c r="E26" s="22">
        <f>COUNTIFS(kabu!$I:$I, $B26, kabu!$I:$I, $C26, kabu!$W:$W, E$22)</f>
        <v>51</v>
      </c>
      <c r="F26" s="22">
        <f>COUNTIFS(kabu!$I:$I, $B26, kabu!$I:$I, $C26, kabu!$W:$W, F$22)</f>
        <v>194</v>
      </c>
      <c r="G26" s="22">
        <f>COUNTIFS(kabu!$I:$I, $B26, kabu!$I:$I, $C26, kabu!$W:$W, G$22)</f>
        <v>84</v>
      </c>
      <c r="H26" s="22">
        <f>COUNTIFS(kabu!$I:$I, $B26, kabu!$I:$I, $C26, kabu!$W:$W, H$22)</f>
        <v>51</v>
      </c>
      <c r="I26" s="23">
        <f t="shared" si="7"/>
        <v>0.22105263157894736</v>
      </c>
      <c r="J26" s="33">
        <f t="shared" si="8"/>
        <v>-0.37551020408163266</v>
      </c>
    </row>
    <row r="27" spans="1:10">
      <c r="A27" s="22"/>
      <c r="B27" s="22" t="s">
        <v>674</v>
      </c>
      <c r="C27" s="22" t="s">
        <v>671</v>
      </c>
      <c r="D27" s="22">
        <f t="shared" si="6"/>
        <v>231</v>
      </c>
      <c r="E27" s="22">
        <f>COUNTIFS(kabu!$I:$I, $B27, kabu!$I:$I, $C27, kabu!$W:$W, E$22)</f>
        <v>36</v>
      </c>
      <c r="F27" s="22">
        <f>COUNTIFS(kabu!$I:$I, $B27, kabu!$I:$I, $C27, kabu!$W:$W, F$22)</f>
        <v>117</v>
      </c>
      <c r="G27" s="22">
        <f>COUNTIFS(kabu!$I:$I, $B27, kabu!$I:$I, $C27, kabu!$W:$W, G$22)</f>
        <v>51</v>
      </c>
      <c r="H27" s="22">
        <f>COUNTIFS(kabu!$I:$I, $B27, kabu!$I:$I, $C27, kabu!$W:$W, H$22)</f>
        <v>27</v>
      </c>
      <c r="I27" s="23">
        <f t="shared" si="7"/>
        <v>0.22077922077922077</v>
      </c>
      <c r="J27" s="33">
        <f t="shared" si="8"/>
        <v>-0.29411764705882354</v>
      </c>
    </row>
    <row r="28" spans="1:10">
      <c r="A28" s="22"/>
      <c r="B28" s="22" t="s">
        <v>675</v>
      </c>
      <c r="C28" s="22" t="s">
        <v>673</v>
      </c>
      <c r="D28" s="22">
        <f t="shared" si="6"/>
        <v>142</v>
      </c>
      <c r="E28" s="22">
        <f>COUNTIFS(kabu!$I:$I, $B28, kabu!$I:$I, $C28, kabu!$W:$W, E$22)</f>
        <v>30</v>
      </c>
      <c r="F28" s="22">
        <f>COUNTIFS(kabu!$I:$I, $B28, kabu!$I:$I, $C28, kabu!$W:$W, F$22)</f>
        <v>70</v>
      </c>
      <c r="G28" s="22">
        <f>COUNTIFS(kabu!$I:$I, $B28, kabu!$I:$I, $C28, kabu!$W:$W, G$22)</f>
        <v>32</v>
      </c>
      <c r="H28" s="22">
        <f>COUNTIFS(kabu!$I:$I, $B28, kabu!$I:$I, $C28, kabu!$W:$W, H$22)</f>
        <v>10</v>
      </c>
      <c r="I28" s="23">
        <f t="shared" si="7"/>
        <v>0.22535211267605634</v>
      </c>
      <c r="J28" s="33">
        <f t="shared" si="8"/>
        <v>-0.1</v>
      </c>
    </row>
    <row r="29" spans="1:10">
      <c r="A29" s="22"/>
      <c r="B29" s="22" t="s">
        <v>676</v>
      </c>
      <c r="C29" s="22" t="s">
        <v>681</v>
      </c>
      <c r="D29" s="22">
        <f t="shared" si="6"/>
        <v>111</v>
      </c>
      <c r="E29" s="22">
        <f>COUNTIFS(kabu!$I:$I, $B29, kabu!$I:$I, $C29, kabu!$W:$W, E$22)</f>
        <v>23</v>
      </c>
      <c r="F29" s="22">
        <f>COUNTIFS(kabu!$I:$I, $B29, kabu!$I:$I, $C29, kabu!$W:$W, F$22)</f>
        <v>63</v>
      </c>
      <c r="G29" s="22">
        <f>COUNTIFS(kabu!$I:$I, $B29, kabu!$I:$I, $C29, kabu!$W:$W, G$22)</f>
        <v>19</v>
      </c>
      <c r="H29" s="22">
        <f>COUNTIFS(kabu!$I:$I, $B29, kabu!$I:$I, $C29, kabu!$W:$W, H$22)</f>
        <v>6</v>
      </c>
      <c r="I29" s="23">
        <f t="shared" si="7"/>
        <v>0.17117117117117117</v>
      </c>
      <c r="J29" s="33">
        <f t="shared" si="8"/>
        <v>-0.19767441860465115</v>
      </c>
    </row>
    <row r="30" spans="1:10">
      <c r="A30" s="22"/>
      <c r="B30" s="22" t="s">
        <v>677</v>
      </c>
      <c r="C30" s="22" t="s">
        <v>682</v>
      </c>
      <c r="D30" s="22">
        <f t="shared" si="6"/>
        <v>64</v>
      </c>
      <c r="E30" s="22">
        <f>COUNTIFS(kabu!$I:$I, $B30, kabu!$I:$I, $C30, kabu!$W:$W, E$22)</f>
        <v>17</v>
      </c>
      <c r="F30" s="22">
        <f>COUNTIFS(kabu!$I:$I, $B30, kabu!$I:$I, $C30, kabu!$W:$W, F$22)</f>
        <v>35</v>
      </c>
      <c r="G30" s="22">
        <f>COUNTIFS(kabu!$I:$I, $B30, kabu!$I:$I, $C30, kabu!$W:$W, G$22)</f>
        <v>9</v>
      </c>
      <c r="H30" s="22">
        <f>COUNTIFS(kabu!$I:$I, $B30, kabu!$I:$I, $C30, kabu!$W:$W, H$22)</f>
        <v>3</v>
      </c>
      <c r="I30" s="23">
        <f t="shared" si="7"/>
        <v>0.140625</v>
      </c>
      <c r="J30" s="33">
        <f t="shared" si="8"/>
        <v>-1.9230769230769232E-2</v>
      </c>
    </row>
    <row r="31" spans="1:10">
      <c r="A31" s="22"/>
      <c r="B31" s="22" t="s">
        <v>678</v>
      </c>
      <c r="C31" s="22" t="s">
        <v>683</v>
      </c>
      <c r="D31" s="22">
        <f t="shared" si="6"/>
        <v>38</v>
      </c>
      <c r="E31" s="22">
        <f>COUNTIFS(kabu!$I:$I, $B31, kabu!$I:$I, $C31, kabu!$W:$W, E$22)</f>
        <v>15</v>
      </c>
      <c r="F31" s="22">
        <f>COUNTIFS(kabu!$I:$I, $B31, kabu!$I:$I, $C31, kabu!$W:$W, F$22)</f>
        <v>16</v>
      </c>
      <c r="G31" s="22">
        <f>COUNTIFS(kabu!$I:$I, $B31, kabu!$I:$I, $C31, kabu!$W:$W, G$22)</f>
        <v>7</v>
      </c>
      <c r="H31" s="22">
        <f>COUNTIFS(kabu!$I:$I, $B31, kabu!$I:$I, $C31, kabu!$W:$W, H$22)</f>
        <v>0</v>
      </c>
      <c r="I31" s="23">
        <f t="shared" si="7"/>
        <v>0.18421052631578946</v>
      </c>
      <c r="J31" s="33">
        <f t="shared" si="8"/>
        <v>0.45161290322580644</v>
      </c>
    </row>
    <row r="32" spans="1:10">
      <c r="A32" s="22"/>
      <c r="B32" s="22" t="s">
        <v>679</v>
      </c>
      <c r="C32" s="22" t="s">
        <v>684</v>
      </c>
      <c r="D32" s="22">
        <f t="shared" si="6"/>
        <v>25</v>
      </c>
      <c r="E32" s="22">
        <f>COUNTIFS(kabu!$I:$I, $B32, kabu!$I:$I, $C32, kabu!$W:$W, E$22)</f>
        <v>4</v>
      </c>
      <c r="F32" s="22">
        <f>COUNTIFS(kabu!$I:$I, $B32, kabu!$I:$I, $C32, kabu!$W:$W, F$22)</f>
        <v>14</v>
      </c>
      <c r="G32" s="22">
        <f>COUNTIFS(kabu!$I:$I, $B32, kabu!$I:$I, $C32, kabu!$W:$W, G$22)</f>
        <v>6</v>
      </c>
      <c r="H32" s="22">
        <f>COUNTIFS(kabu!$I:$I, $B32, kabu!$I:$I, $C32, kabu!$W:$W, H$22)</f>
        <v>1</v>
      </c>
      <c r="I32" s="23">
        <f t="shared" si="7"/>
        <v>0.24</v>
      </c>
      <c r="J32" s="33">
        <f t="shared" si="8"/>
        <v>-0.33333333333333331</v>
      </c>
    </row>
    <row r="33" spans="1:10">
      <c r="A33" s="22"/>
      <c r="B33" s="22" t="s">
        <v>680</v>
      </c>
      <c r="C33" s="22" t="s">
        <v>732</v>
      </c>
      <c r="D33" s="22">
        <f t="shared" ref="D33" si="9">SUM(E33:H33)</f>
        <v>154</v>
      </c>
      <c r="E33" s="22">
        <f>COUNTIFS(kabu!$I:$I, $B33, kabu!$I:$I, $C33, kabu!$W:$W, E$22)</f>
        <v>44</v>
      </c>
      <c r="F33" s="22">
        <f>COUNTIFS(kabu!$I:$I, $B33, kabu!$I:$I, $C33, kabu!$W:$W, F$22)</f>
        <v>85</v>
      </c>
      <c r="G33" s="22">
        <f>COUNTIFS(kabu!$I:$I, $B33, kabu!$I:$I, $C33, kabu!$W:$W, G$22)</f>
        <v>16</v>
      </c>
      <c r="H33" s="22">
        <f>COUNTIFS(kabu!$I:$I, $B33, kabu!$I:$I, $C33, kabu!$W:$W, H$22)</f>
        <v>9</v>
      </c>
      <c r="I33" s="23">
        <f t="shared" si="7"/>
        <v>0.1038961038961039</v>
      </c>
      <c r="J33" s="33">
        <f t="shared" si="8"/>
        <v>2.3255813953488372E-2</v>
      </c>
    </row>
    <row r="34" spans="1:10">
      <c r="A34" s="20"/>
      <c r="B34" s="20"/>
      <c r="C34" s="20"/>
      <c r="D34" s="20">
        <f>SUM(D23:D33)</f>
        <v>2144</v>
      </c>
      <c r="E34" s="20">
        <f>SUM(E23:E33)</f>
        <v>345</v>
      </c>
      <c r="F34" s="20">
        <f>SUM(F23:F33)</f>
        <v>1010</v>
      </c>
      <c r="G34" s="20">
        <f>SUM(G23:G33)</f>
        <v>501</v>
      </c>
      <c r="H34" s="20">
        <f>SUM(H23:H33)</f>
        <v>288</v>
      </c>
      <c r="I34" s="21">
        <f>IFERROR(G34 / SUM(E34:H34), "")</f>
        <v>0.23367537313432835</v>
      </c>
      <c r="J34" s="34">
        <f>IFERROR((E34 * 2 - F34) / (E34 + F34), "")</f>
        <v>-0.23616236162361623</v>
      </c>
    </row>
    <row r="35" spans="1:10">
      <c r="A35" s="22"/>
      <c r="B35" s="22"/>
      <c r="C35" s="22"/>
      <c r="D35" s="22" t="s">
        <v>542</v>
      </c>
      <c r="E35" s="22"/>
      <c r="F35" s="22"/>
      <c r="G35" s="23"/>
      <c r="H35" s="22"/>
      <c r="I35" s="22"/>
      <c r="J35" s="22"/>
    </row>
    <row r="36" spans="1:10">
      <c r="A36" s="22"/>
      <c r="B36" s="22"/>
      <c r="C36" s="22"/>
      <c r="D36" s="22" t="s">
        <v>482</v>
      </c>
      <c r="E36" s="22" t="s">
        <v>544</v>
      </c>
      <c r="F36" s="22" t="s">
        <v>545</v>
      </c>
      <c r="G36" s="22" t="s">
        <v>546</v>
      </c>
      <c r="H36" s="22" t="s">
        <v>547</v>
      </c>
      <c r="I36" s="32" t="s">
        <v>708</v>
      </c>
      <c r="J36" s="32" t="s">
        <v>728</v>
      </c>
    </row>
    <row r="37" spans="1:10">
      <c r="A37" s="22" t="s">
        <v>810</v>
      </c>
      <c r="B37" s="22" t="s">
        <v>772</v>
      </c>
      <c r="C37" s="22"/>
      <c r="D37" s="22">
        <f>SUM(E37:H37)</f>
        <v>11</v>
      </c>
      <c r="E37" s="22">
        <f>COUNTIFS(kabu!$N:$N, $B37, kabu!$W:$W, E$36)</f>
        <v>2</v>
      </c>
      <c r="F37" s="22">
        <f>COUNTIFS(kabu!$N:$N, $B37, kabu!$W:$W, F$36)</f>
        <v>7</v>
      </c>
      <c r="G37" s="22">
        <f>COUNTIFS(kabu!$N:$N, $B37, kabu!$W:$W, G$36)</f>
        <v>1</v>
      </c>
      <c r="H37" s="22">
        <f>COUNTIFS(kabu!$N:$N, $B37, kabu!$W:$W, H$36)</f>
        <v>1</v>
      </c>
      <c r="I37" s="23">
        <f>IFERROR(G37 / SUM(E37:H37), "")</f>
        <v>9.0909090909090912E-2</v>
      </c>
      <c r="J37" s="33">
        <f>IFERROR((E37 * 2 - F37) / (E37 + F37), "")</f>
        <v>-0.33333333333333331</v>
      </c>
    </row>
    <row r="38" spans="1:10">
      <c r="A38" s="22"/>
      <c r="B38" s="22" t="s">
        <v>773</v>
      </c>
      <c r="C38" s="22"/>
      <c r="D38" s="22">
        <f t="shared" ref="D38:D68" si="10">SUM(E38:H38)</f>
        <v>7</v>
      </c>
      <c r="E38" s="22">
        <f>COUNTIFS(kabu!$N:$N, $B38, kabu!$W:$W, E$36)</f>
        <v>0</v>
      </c>
      <c r="F38" s="22">
        <f>COUNTIFS(kabu!$N:$N, $B38, kabu!$W:$W, F$36)</f>
        <v>2</v>
      </c>
      <c r="G38" s="22">
        <f>COUNTIFS(kabu!$N:$N, $B38, kabu!$W:$W, G$36)</f>
        <v>3</v>
      </c>
      <c r="H38" s="22">
        <f>COUNTIFS(kabu!$N:$N, $B38, kabu!$W:$W, H$36)</f>
        <v>2</v>
      </c>
      <c r="I38" s="23">
        <f t="shared" ref="I38:I68" si="11">IFERROR(G38 / SUM(E38:H38), "")</f>
        <v>0.42857142857142855</v>
      </c>
      <c r="J38" s="33">
        <f t="shared" ref="J38:J68" si="12">IFERROR((E38 * 2 - F38) / (E38 + F38), "")</f>
        <v>-1</v>
      </c>
    </row>
    <row r="39" spans="1:10">
      <c r="A39" s="22"/>
      <c r="B39" s="22" t="s">
        <v>774</v>
      </c>
      <c r="C39" s="22"/>
      <c r="D39" s="22">
        <f t="shared" si="10"/>
        <v>50</v>
      </c>
      <c r="E39" s="22">
        <f>COUNTIFS(kabu!$N:$N, $B39, kabu!$W:$W, E$36)</f>
        <v>3</v>
      </c>
      <c r="F39" s="22">
        <f>COUNTIFS(kabu!$N:$N, $B39, kabu!$W:$W, F$36)</f>
        <v>18</v>
      </c>
      <c r="G39" s="22">
        <f>COUNTIFS(kabu!$N:$N, $B39, kabu!$W:$W, G$36)</f>
        <v>17</v>
      </c>
      <c r="H39" s="22">
        <f>COUNTIFS(kabu!$N:$N, $B39, kabu!$W:$W, H$36)</f>
        <v>12</v>
      </c>
      <c r="I39" s="23">
        <f t="shared" si="11"/>
        <v>0.34</v>
      </c>
      <c r="J39" s="33">
        <f t="shared" si="12"/>
        <v>-0.5714285714285714</v>
      </c>
    </row>
    <row r="40" spans="1:10">
      <c r="A40" s="22"/>
      <c r="B40" s="22" t="s">
        <v>775</v>
      </c>
      <c r="C40" s="22"/>
      <c r="D40" s="22">
        <f t="shared" si="10"/>
        <v>166</v>
      </c>
      <c r="E40" s="22">
        <f>COUNTIFS(kabu!$N:$N, $B40, kabu!$W:$W, E$36)</f>
        <v>29</v>
      </c>
      <c r="F40" s="22">
        <f>COUNTIFS(kabu!$N:$N, $B40, kabu!$W:$W, F$36)</f>
        <v>81</v>
      </c>
      <c r="G40" s="22">
        <f>COUNTIFS(kabu!$N:$N, $B40, kabu!$W:$W, G$36)</f>
        <v>34</v>
      </c>
      <c r="H40" s="22">
        <f>COUNTIFS(kabu!$N:$N, $B40, kabu!$W:$W, H$36)</f>
        <v>22</v>
      </c>
      <c r="I40" s="23">
        <f t="shared" si="11"/>
        <v>0.20481927710843373</v>
      </c>
      <c r="J40" s="33">
        <f t="shared" si="12"/>
        <v>-0.20909090909090908</v>
      </c>
    </row>
    <row r="41" spans="1:10">
      <c r="A41" s="22"/>
      <c r="B41" s="22" t="s">
        <v>776</v>
      </c>
      <c r="C41" s="22"/>
      <c r="D41" s="22">
        <f t="shared" si="10"/>
        <v>247</v>
      </c>
      <c r="E41" s="22">
        <f>COUNTIFS(kabu!$N:$N, $B41, kabu!$W:$W, E$36)</f>
        <v>38</v>
      </c>
      <c r="F41" s="22">
        <f>COUNTIFS(kabu!$N:$N, $B41, kabu!$W:$W, F$36)</f>
        <v>142</v>
      </c>
      <c r="G41" s="22">
        <f>COUNTIFS(kabu!$N:$N, $B41, kabu!$W:$W, G$36)</f>
        <v>48</v>
      </c>
      <c r="H41" s="22">
        <f>COUNTIFS(kabu!$N:$N, $B41, kabu!$W:$W, H$36)</f>
        <v>19</v>
      </c>
      <c r="I41" s="23">
        <f t="shared" si="11"/>
        <v>0.19433198380566802</v>
      </c>
      <c r="J41" s="33">
        <f t="shared" si="12"/>
        <v>-0.36666666666666664</v>
      </c>
    </row>
    <row r="42" spans="1:10">
      <c r="A42" s="22"/>
      <c r="B42" s="22" t="s">
        <v>806</v>
      </c>
      <c r="C42" s="22"/>
      <c r="D42" s="22">
        <f t="shared" si="10"/>
        <v>75</v>
      </c>
      <c r="E42" s="22">
        <f>COUNTIFS(kabu!$N:$N, $B42, kabu!$W:$W, E$36)</f>
        <v>12</v>
      </c>
      <c r="F42" s="22">
        <f>COUNTIFS(kabu!$N:$N, $B42, kabu!$W:$W, F$36)</f>
        <v>44</v>
      </c>
      <c r="G42" s="22">
        <f>COUNTIFS(kabu!$N:$N, $B42, kabu!$W:$W, G$36)</f>
        <v>14</v>
      </c>
      <c r="H42" s="22">
        <f>COUNTIFS(kabu!$N:$N, $B42, kabu!$W:$W, H$36)</f>
        <v>5</v>
      </c>
      <c r="I42" s="23">
        <f t="shared" si="11"/>
        <v>0.18666666666666668</v>
      </c>
      <c r="J42" s="33">
        <f t="shared" si="12"/>
        <v>-0.35714285714285715</v>
      </c>
    </row>
    <row r="43" spans="1:10">
      <c r="A43" s="22"/>
      <c r="B43" s="22" t="s">
        <v>777</v>
      </c>
      <c r="C43" s="22"/>
      <c r="D43" s="22">
        <f t="shared" si="10"/>
        <v>70</v>
      </c>
      <c r="E43" s="22">
        <f>COUNTIFS(kabu!$N:$N, $B43, kabu!$W:$W, E$36)</f>
        <v>15</v>
      </c>
      <c r="F43" s="22">
        <f>COUNTIFS(kabu!$N:$N, $B43, kabu!$W:$W, F$36)</f>
        <v>41</v>
      </c>
      <c r="G43" s="22">
        <f>COUNTIFS(kabu!$N:$N, $B43, kabu!$W:$W, G$36)</f>
        <v>11</v>
      </c>
      <c r="H43" s="22">
        <f>COUNTIFS(kabu!$N:$N, $B43, kabu!$W:$W, H$36)</f>
        <v>3</v>
      </c>
      <c r="I43" s="23">
        <f t="shared" si="11"/>
        <v>0.15714285714285714</v>
      </c>
      <c r="J43" s="33">
        <f t="shared" si="12"/>
        <v>-0.19642857142857142</v>
      </c>
    </row>
    <row r="44" spans="1:10">
      <c r="A44" s="22"/>
      <c r="B44" s="22" t="s">
        <v>778</v>
      </c>
      <c r="C44" s="22"/>
      <c r="D44" s="22">
        <f t="shared" si="10"/>
        <v>313</v>
      </c>
      <c r="E44" s="22">
        <f>COUNTIFS(kabu!$N:$N, $B44, kabu!$W:$W, E$36)</f>
        <v>50</v>
      </c>
      <c r="F44" s="22">
        <f>COUNTIFS(kabu!$N:$N, $B44, kabu!$W:$W, F$36)</f>
        <v>146</v>
      </c>
      <c r="G44" s="22">
        <f>COUNTIFS(kabu!$N:$N, $B44, kabu!$W:$W, G$36)</f>
        <v>71</v>
      </c>
      <c r="H44" s="22">
        <f>COUNTIFS(kabu!$N:$N, $B44, kabu!$W:$W, H$36)</f>
        <v>46</v>
      </c>
      <c r="I44" s="23">
        <f t="shared" si="11"/>
        <v>0.2268370607028754</v>
      </c>
      <c r="J44" s="33">
        <f t="shared" si="12"/>
        <v>-0.23469387755102042</v>
      </c>
    </row>
    <row r="45" spans="1:10">
      <c r="A45" s="22"/>
      <c r="B45" s="22" t="s">
        <v>779</v>
      </c>
      <c r="C45" s="22"/>
      <c r="D45" s="22">
        <f t="shared" si="10"/>
        <v>10</v>
      </c>
      <c r="E45" s="22">
        <f>COUNTIFS(kabu!$N:$N, $B45, kabu!$W:$W, E$36)</f>
        <v>0</v>
      </c>
      <c r="F45" s="22">
        <f>COUNTIFS(kabu!$N:$N, $B45, kabu!$W:$W, F$36)</f>
        <v>4</v>
      </c>
      <c r="G45" s="22">
        <f>COUNTIFS(kabu!$N:$N, $B45, kabu!$W:$W, G$36)</f>
        <v>3</v>
      </c>
      <c r="H45" s="22">
        <f>COUNTIFS(kabu!$N:$N, $B45, kabu!$W:$W, H$36)</f>
        <v>3</v>
      </c>
      <c r="I45" s="23">
        <f t="shared" si="11"/>
        <v>0.3</v>
      </c>
      <c r="J45" s="33">
        <f t="shared" si="12"/>
        <v>-1</v>
      </c>
    </row>
    <row r="46" spans="1:10">
      <c r="A46" s="22"/>
      <c r="B46" s="22" t="s">
        <v>780</v>
      </c>
      <c r="C46" s="22"/>
      <c r="D46" s="22">
        <f t="shared" si="10"/>
        <v>8</v>
      </c>
      <c r="E46" s="22">
        <f>COUNTIFS(kabu!$N:$N, $B46, kabu!$W:$W, E$36)</f>
        <v>2</v>
      </c>
      <c r="F46" s="22">
        <f>COUNTIFS(kabu!$N:$N, $B46, kabu!$W:$W, F$36)</f>
        <v>3</v>
      </c>
      <c r="G46" s="22">
        <f>COUNTIFS(kabu!$N:$N, $B46, kabu!$W:$W, G$36)</f>
        <v>2</v>
      </c>
      <c r="H46" s="22">
        <f>COUNTIFS(kabu!$N:$N, $B46, kabu!$W:$W, H$36)</f>
        <v>1</v>
      </c>
      <c r="I46" s="23">
        <f t="shared" si="11"/>
        <v>0.25</v>
      </c>
      <c r="J46" s="33">
        <f t="shared" si="12"/>
        <v>0.2</v>
      </c>
    </row>
    <row r="47" spans="1:10">
      <c r="A47" s="22"/>
      <c r="B47" s="22" t="s">
        <v>829</v>
      </c>
      <c r="C47" s="22"/>
      <c r="D47" s="22">
        <f t="shared" si="10"/>
        <v>48</v>
      </c>
      <c r="E47" s="22">
        <f>COUNTIFS(kabu!$N:$N, $B47, kabu!$W:$W, E$36)</f>
        <v>13</v>
      </c>
      <c r="F47" s="22">
        <f>COUNTIFS(kabu!$N:$N, $B47, kabu!$W:$W, F$36)</f>
        <v>21</v>
      </c>
      <c r="G47" s="22">
        <f>COUNTIFS(kabu!$N:$N, $B47, kabu!$W:$W, G$36)</f>
        <v>12</v>
      </c>
      <c r="H47" s="22">
        <f>COUNTIFS(kabu!$N:$N, $B47, kabu!$W:$W, H$36)</f>
        <v>2</v>
      </c>
      <c r="I47" s="23">
        <f t="shared" si="11"/>
        <v>0.25</v>
      </c>
      <c r="J47" s="33">
        <f t="shared" si="12"/>
        <v>0.14705882352941177</v>
      </c>
    </row>
    <row r="48" spans="1:10">
      <c r="A48" s="22"/>
      <c r="B48" s="22" t="s">
        <v>782</v>
      </c>
      <c r="C48" s="22"/>
      <c r="D48" s="22">
        <f t="shared" si="10"/>
        <v>28</v>
      </c>
      <c r="E48" s="22">
        <f>COUNTIFS(kabu!$N:$N, $B48, kabu!$W:$W, E$36)</f>
        <v>3</v>
      </c>
      <c r="F48" s="22">
        <f>COUNTIFS(kabu!$N:$N, $B48, kabu!$W:$W, F$36)</f>
        <v>12</v>
      </c>
      <c r="G48" s="22">
        <f>COUNTIFS(kabu!$N:$N, $B48, kabu!$W:$W, G$36)</f>
        <v>4</v>
      </c>
      <c r="H48" s="22">
        <f>COUNTIFS(kabu!$N:$N, $B48, kabu!$W:$W, H$36)</f>
        <v>9</v>
      </c>
      <c r="I48" s="23">
        <f t="shared" si="11"/>
        <v>0.14285714285714285</v>
      </c>
      <c r="J48" s="33">
        <f t="shared" si="12"/>
        <v>-0.4</v>
      </c>
    </row>
    <row r="49" spans="1:10">
      <c r="A49" s="22"/>
      <c r="B49" s="22" t="s">
        <v>783</v>
      </c>
      <c r="C49" s="22"/>
      <c r="D49" s="22">
        <f t="shared" si="10"/>
        <v>27</v>
      </c>
      <c r="E49" s="22">
        <f>COUNTIFS(kabu!$N:$N, $B49, kabu!$W:$W, E$36)</f>
        <v>5</v>
      </c>
      <c r="F49" s="22">
        <f>COUNTIFS(kabu!$N:$N, $B49, kabu!$W:$W, F$36)</f>
        <v>15</v>
      </c>
      <c r="G49" s="22">
        <f>COUNTIFS(kabu!$N:$N, $B49, kabu!$W:$W, G$36)</f>
        <v>5</v>
      </c>
      <c r="H49" s="22">
        <f>COUNTIFS(kabu!$N:$N, $B49, kabu!$W:$W, H$36)</f>
        <v>2</v>
      </c>
      <c r="I49" s="23">
        <f t="shared" si="11"/>
        <v>0.18518518518518517</v>
      </c>
      <c r="J49" s="33">
        <f t="shared" si="12"/>
        <v>-0.25</v>
      </c>
    </row>
    <row r="50" spans="1:10">
      <c r="A50" s="22"/>
      <c r="B50" s="22" t="s">
        <v>784</v>
      </c>
      <c r="C50" s="22"/>
      <c r="D50" s="22">
        <f t="shared" si="10"/>
        <v>21</v>
      </c>
      <c r="E50" s="22">
        <f>COUNTIFS(kabu!$N:$N, $B50, kabu!$W:$W, E$36)</f>
        <v>0</v>
      </c>
      <c r="F50" s="22">
        <f>COUNTIFS(kabu!$N:$N, $B50, kabu!$W:$W, F$36)</f>
        <v>11</v>
      </c>
      <c r="G50" s="22">
        <f>COUNTIFS(kabu!$N:$N, $B50, kabu!$W:$W, G$36)</f>
        <v>4</v>
      </c>
      <c r="H50" s="22">
        <f>COUNTIFS(kabu!$N:$N, $B50, kabu!$W:$W, H$36)</f>
        <v>6</v>
      </c>
      <c r="I50" s="23">
        <f t="shared" si="11"/>
        <v>0.19047619047619047</v>
      </c>
      <c r="J50" s="33">
        <f t="shared" si="12"/>
        <v>-1</v>
      </c>
    </row>
    <row r="51" spans="1:10">
      <c r="A51" s="22"/>
      <c r="B51" s="22" t="s">
        <v>785</v>
      </c>
      <c r="C51" s="22"/>
      <c r="D51" s="22">
        <f t="shared" si="10"/>
        <v>289</v>
      </c>
      <c r="E51" s="22">
        <f>COUNTIFS(kabu!$N:$N, $B51, kabu!$W:$W, E$36)</f>
        <v>49</v>
      </c>
      <c r="F51" s="22">
        <f>COUNTIFS(kabu!$N:$N, $B51, kabu!$W:$W, F$36)</f>
        <v>156</v>
      </c>
      <c r="G51" s="22">
        <f>COUNTIFS(kabu!$N:$N, $B51, kabu!$W:$W, G$36)</f>
        <v>52</v>
      </c>
      <c r="H51" s="22">
        <f>COUNTIFS(kabu!$N:$N, $B51, kabu!$W:$W, H$36)</f>
        <v>32</v>
      </c>
      <c r="I51" s="23">
        <f t="shared" si="11"/>
        <v>0.17993079584775087</v>
      </c>
      <c r="J51" s="33">
        <f t="shared" si="12"/>
        <v>-0.28292682926829266</v>
      </c>
    </row>
    <row r="52" spans="1:10">
      <c r="A52" s="22"/>
      <c r="B52" s="22" t="s">
        <v>786</v>
      </c>
      <c r="C52" s="22"/>
      <c r="D52" s="22">
        <f t="shared" si="10"/>
        <v>182</v>
      </c>
      <c r="E52" s="22">
        <f>COUNTIFS(kabu!$N:$N, $B52, kabu!$W:$W, E$36)</f>
        <v>32</v>
      </c>
      <c r="F52" s="22">
        <f>COUNTIFS(kabu!$N:$N, $B52, kabu!$W:$W, F$36)</f>
        <v>78</v>
      </c>
      <c r="G52" s="22">
        <f>COUNTIFS(kabu!$N:$N, $B52, kabu!$W:$W, G$36)</f>
        <v>42</v>
      </c>
      <c r="H52" s="22">
        <f>COUNTIFS(kabu!$N:$N, $B52, kabu!$W:$W, H$36)</f>
        <v>30</v>
      </c>
      <c r="I52" s="23">
        <f t="shared" si="11"/>
        <v>0.23076923076923078</v>
      </c>
      <c r="J52" s="33">
        <f t="shared" si="12"/>
        <v>-0.12727272727272726</v>
      </c>
    </row>
    <row r="53" spans="1:10">
      <c r="A53" s="22"/>
      <c r="B53" s="22" t="s">
        <v>787</v>
      </c>
      <c r="C53" s="22"/>
      <c r="D53" s="22">
        <f t="shared" si="10"/>
        <v>78</v>
      </c>
      <c r="E53" s="22">
        <f>COUNTIFS(kabu!$N:$N, $B53, kabu!$W:$W, E$36)</f>
        <v>9</v>
      </c>
      <c r="F53" s="22">
        <f>COUNTIFS(kabu!$N:$N, $B53, kabu!$W:$W, F$36)</f>
        <v>34</v>
      </c>
      <c r="G53" s="22">
        <f>COUNTIFS(kabu!$N:$N, $B53, kabu!$W:$W, G$36)</f>
        <v>22</v>
      </c>
      <c r="H53" s="22">
        <f>COUNTIFS(kabu!$N:$N, $B53, kabu!$W:$W, H$36)</f>
        <v>13</v>
      </c>
      <c r="I53" s="23">
        <f t="shared" si="11"/>
        <v>0.28205128205128205</v>
      </c>
      <c r="J53" s="33">
        <f t="shared" si="12"/>
        <v>-0.37209302325581395</v>
      </c>
    </row>
    <row r="54" spans="1:10">
      <c r="A54" s="22"/>
      <c r="B54" s="22" t="s">
        <v>808</v>
      </c>
      <c r="C54" s="22"/>
      <c r="D54" s="22">
        <f t="shared" si="10"/>
        <v>51</v>
      </c>
      <c r="E54" s="22">
        <f>COUNTIFS(kabu!$N:$N, $B54, kabu!$W:$W, E$36)</f>
        <v>9</v>
      </c>
      <c r="F54" s="22">
        <f>COUNTIFS(kabu!$N:$N, $B54, kabu!$W:$W, F$36)</f>
        <v>24</v>
      </c>
      <c r="G54" s="22">
        <f>COUNTIFS(kabu!$N:$N, $B54, kabu!$W:$W, G$36)</f>
        <v>13</v>
      </c>
      <c r="H54" s="22">
        <f>COUNTIFS(kabu!$N:$N, $B54, kabu!$W:$W, H$36)</f>
        <v>5</v>
      </c>
      <c r="I54" s="23">
        <f t="shared" si="11"/>
        <v>0.25490196078431371</v>
      </c>
      <c r="J54" s="33">
        <f t="shared" si="12"/>
        <v>-0.18181818181818182</v>
      </c>
    </row>
    <row r="55" spans="1:10">
      <c r="A55" s="22"/>
      <c r="B55" s="22" t="s">
        <v>788</v>
      </c>
      <c r="C55" s="22"/>
      <c r="D55" s="22">
        <f t="shared" si="10"/>
        <v>57</v>
      </c>
      <c r="E55" s="22">
        <f>COUNTIFS(kabu!$N:$N, $B55, kabu!$W:$W, E$36)</f>
        <v>13</v>
      </c>
      <c r="F55" s="22">
        <f>COUNTIFS(kabu!$N:$N, $B55, kabu!$W:$W, F$36)</f>
        <v>29</v>
      </c>
      <c r="G55" s="22">
        <f>COUNTIFS(kabu!$N:$N, $B55, kabu!$W:$W, G$36)</f>
        <v>13</v>
      </c>
      <c r="H55" s="22">
        <f>COUNTIFS(kabu!$N:$N, $B55, kabu!$W:$W, H$36)</f>
        <v>2</v>
      </c>
      <c r="I55" s="23">
        <f t="shared" si="11"/>
        <v>0.22807017543859648</v>
      </c>
      <c r="J55" s="33">
        <f t="shared" si="12"/>
        <v>-7.1428571428571425E-2</v>
      </c>
    </row>
    <row r="56" spans="1:10">
      <c r="A56" s="22"/>
      <c r="B56" s="22" t="s">
        <v>789</v>
      </c>
      <c r="C56" s="22"/>
      <c r="D56" s="22">
        <f t="shared" si="10"/>
        <v>64</v>
      </c>
      <c r="E56" s="22">
        <f>COUNTIFS(kabu!$N:$N, $B56, kabu!$W:$W, E$36)</f>
        <v>10</v>
      </c>
      <c r="F56" s="22">
        <f>COUNTIFS(kabu!$N:$N, $B56, kabu!$W:$W, F$36)</f>
        <v>26</v>
      </c>
      <c r="G56" s="22">
        <f>COUNTIFS(kabu!$N:$N, $B56, kabu!$W:$W, G$36)</f>
        <v>20</v>
      </c>
      <c r="H56" s="22">
        <f>COUNTIFS(kabu!$N:$N, $B56, kabu!$W:$W, H$36)</f>
        <v>8</v>
      </c>
      <c r="I56" s="23">
        <f t="shared" si="11"/>
        <v>0.3125</v>
      </c>
      <c r="J56" s="33">
        <f t="shared" si="12"/>
        <v>-0.16666666666666666</v>
      </c>
    </row>
    <row r="57" spans="1:10">
      <c r="A57" s="22"/>
      <c r="B57" s="22" t="s">
        <v>790</v>
      </c>
      <c r="C57" s="22"/>
      <c r="D57" s="22">
        <f t="shared" si="10"/>
        <v>77</v>
      </c>
      <c r="E57" s="22">
        <f>COUNTIFS(kabu!$N:$N, $B57, kabu!$W:$W, E$36)</f>
        <v>9</v>
      </c>
      <c r="F57" s="22">
        <f>COUNTIFS(kabu!$N:$N, $B57, kabu!$W:$W, F$36)</f>
        <v>29</v>
      </c>
      <c r="G57" s="22">
        <f>COUNTIFS(kabu!$N:$N, $B57, kabu!$W:$W, G$36)</f>
        <v>24</v>
      </c>
      <c r="H57" s="22">
        <f>COUNTIFS(kabu!$N:$N, $B57, kabu!$W:$W, H$36)</f>
        <v>15</v>
      </c>
      <c r="I57" s="23">
        <f t="shared" si="11"/>
        <v>0.31168831168831168</v>
      </c>
      <c r="J57" s="33">
        <f t="shared" si="12"/>
        <v>-0.28947368421052633</v>
      </c>
    </row>
    <row r="58" spans="1:10">
      <c r="A58" s="22"/>
      <c r="B58" s="22" t="s">
        <v>791</v>
      </c>
      <c r="C58" s="22"/>
      <c r="D58" s="22">
        <f t="shared" si="10"/>
        <v>16</v>
      </c>
      <c r="E58" s="22">
        <f>COUNTIFS(kabu!$N:$N, $B58, kabu!$W:$W, E$36)</f>
        <v>0</v>
      </c>
      <c r="F58" s="22">
        <f>COUNTIFS(kabu!$N:$N, $B58, kabu!$W:$W, F$36)</f>
        <v>7</v>
      </c>
      <c r="G58" s="22">
        <f>COUNTIFS(kabu!$N:$N, $B58, kabu!$W:$W, G$36)</f>
        <v>6</v>
      </c>
      <c r="H58" s="22">
        <f>COUNTIFS(kabu!$N:$N, $B58, kabu!$W:$W, H$36)</f>
        <v>3</v>
      </c>
      <c r="I58" s="23">
        <f t="shared" si="11"/>
        <v>0.375</v>
      </c>
      <c r="J58" s="33">
        <f t="shared" si="12"/>
        <v>-1</v>
      </c>
    </row>
    <row r="59" spans="1:10">
      <c r="A59" s="22"/>
      <c r="B59" s="22" t="s">
        <v>792</v>
      </c>
      <c r="C59" s="22"/>
      <c r="D59" s="22">
        <f t="shared" si="10"/>
        <v>6</v>
      </c>
      <c r="E59" s="22">
        <f>COUNTIFS(kabu!$N:$N, $B59, kabu!$W:$W, E$36)</f>
        <v>0</v>
      </c>
      <c r="F59" s="22">
        <f>COUNTIFS(kabu!$N:$N, $B59, kabu!$W:$W, F$36)</f>
        <v>2</v>
      </c>
      <c r="G59" s="22">
        <f>COUNTIFS(kabu!$N:$N, $B59, kabu!$W:$W, G$36)</f>
        <v>3</v>
      </c>
      <c r="H59" s="22">
        <f>COUNTIFS(kabu!$N:$N, $B59, kabu!$W:$W, H$36)</f>
        <v>1</v>
      </c>
      <c r="I59" s="23">
        <f t="shared" si="11"/>
        <v>0.5</v>
      </c>
      <c r="J59" s="33">
        <f t="shared" si="12"/>
        <v>-1</v>
      </c>
    </row>
    <row r="60" spans="1:10">
      <c r="A60" s="22"/>
      <c r="B60" s="22" t="s">
        <v>793</v>
      </c>
      <c r="C60" s="22"/>
      <c r="D60" s="22">
        <f t="shared" si="10"/>
        <v>10</v>
      </c>
      <c r="E60" s="22">
        <f>COUNTIFS(kabu!$N:$N, $B60, kabu!$W:$W, E$36)</f>
        <v>1</v>
      </c>
      <c r="F60" s="22">
        <f>COUNTIFS(kabu!$N:$N, $B60, kabu!$W:$W, F$36)</f>
        <v>5</v>
      </c>
      <c r="G60" s="22">
        <f>COUNTIFS(kabu!$N:$N, $B60, kabu!$W:$W, G$36)</f>
        <v>2</v>
      </c>
      <c r="H60" s="22">
        <f>COUNTIFS(kabu!$N:$N, $B60, kabu!$W:$W, H$36)</f>
        <v>2</v>
      </c>
      <c r="I60" s="23">
        <f t="shared" si="11"/>
        <v>0.2</v>
      </c>
      <c r="J60" s="33">
        <f t="shared" si="12"/>
        <v>-0.5</v>
      </c>
    </row>
    <row r="61" spans="1:10">
      <c r="A61" s="22"/>
      <c r="B61" s="22" t="s">
        <v>794</v>
      </c>
      <c r="C61" s="22"/>
      <c r="D61" s="22">
        <f t="shared" si="10"/>
        <v>14</v>
      </c>
      <c r="E61" s="22">
        <f>COUNTIFS(kabu!$N:$N, $B61, kabu!$W:$W, E$36)</f>
        <v>0</v>
      </c>
      <c r="F61" s="22">
        <f>COUNTIFS(kabu!$N:$N, $B61, kabu!$W:$W, F$36)</f>
        <v>3</v>
      </c>
      <c r="G61" s="22">
        <f>COUNTIFS(kabu!$N:$N, $B61, kabu!$W:$W, G$36)</f>
        <v>8</v>
      </c>
      <c r="H61" s="22">
        <f>COUNTIFS(kabu!$N:$N, $B61, kabu!$W:$W, H$36)</f>
        <v>3</v>
      </c>
      <c r="I61" s="23">
        <f t="shared" si="11"/>
        <v>0.5714285714285714</v>
      </c>
      <c r="J61" s="33">
        <f t="shared" si="12"/>
        <v>-1</v>
      </c>
    </row>
    <row r="62" spans="1:10">
      <c r="A62" s="22"/>
      <c r="B62" s="22" t="s">
        <v>795</v>
      </c>
      <c r="C62" s="22"/>
      <c r="D62" s="22">
        <f t="shared" si="10"/>
        <v>28</v>
      </c>
      <c r="E62" s="22">
        <f>COUNTIFS(kabu!$N:$N, $B62, kabu!$W:$W, E$36)</f>
        <v>8</v>
      </c>
      <c r="F62" s="22">
        <f>COUNTIFS(kabu!$N:$N, $B62, kabu!$W:$W, F$36)</f>
        <v>6</v>
      </c>
      <c r="G62" s="22">
        <f>COUNTIFS(kabu!$N:$N, $B62, kabu!$W:$W, G$36)</f>
        <v>7</v>
      </c>
      <c r="H62" s="22">
        <f>COUNTIFS(kabu!$N:$N, $B62, kabu!$W:$W, H$36)</f>
        <v>7</v>
      </c>
      <c r="I62" s="23">
        <f t="shared" si="11"/>
        <v>0.25</v>
      </c>
      <c r="J62" s="33">
        <f t="shared" si="12"/>
        <v>0.7142857142857143</v>
      </c>
    </row>
    <row r="63" spans="1:10">
      <c r="A63" s="22"/>
      <c r="B63" s="22" t="s">
        <v>796</v>
      </c>
      <c r="C63" s="22"/>
      <c r="D63" s="22">
        <f t="shared" si="10"/>
        <v>4</v>
      </c>
      <c r="E63" s="22">
        <f>COUNTIFS(kabu!$N:$N, $B63, kabu!$W:$W, E$36)</f>
        <v>1</v>
      </c>
      <c r="F63" s="22">
        <f>COUNTIFS(kabu!$N:$N, $B63, kabu!$W:$W, F$36)</f>
        <v>0</v>
      </c>
      <c r="G63" s="22">
        <f>COUNTIFS(kabu!$N:$N, $B63, kabu!$W:$W, G$36)</f>
        <v>3</v>
      </c>
      <c r="H63" s="22">
        <f>COUNTIFS(kabu!$N:$N, $B63, kabu!$W:$W, H$36)</f>
        <v>0</v>
      </c>
      <c r="I63" s="23">
        <f t="shared" si="11"/>
        <v>0.75</v>
      </c>
      <c r="J63" s="33">
        <f t="shared" si="12"/>
        <v>2</v>
      </c>
    </row>
    <row r="64" spans="1:10">
      <c r="A64" s="22"/>
      <c r="B64" s="22" t="s">
        <v>797</v>
      </c>
      <c r="C64" s="22"/>
      <c r="D64" s="22">
        <f t="shared" si="10"/>
        <v>2</v>
      </c>
      <c r="E64" s="22">
        <f>COUNTIFS(kabu!$N:$N, $B64, kabu!$W:$W, E$36)</f>
        <v>0</v>
      </c>
      <c r="F64" s="22">
        <f>COUNTIFS(kabu!$N:$N, $B64, kabu!$W:$W, F$36)</f>
        <v>1</v>
      </c>
      <c r="G64" s="22">
        <f>COUNTIFS(kabu!$N:$N, $B64, kabu!$W:$W, G$36)</f>
        <v>1</v>
      </c>
      <c r="H64" s="22">
        <f>COUNTIFS(kabu!$N:$N, $B64, kabu!$W:$W, H$36)</f>
        <v>0</v>
      </c>
      <c r="I64" s="23">
        <f t="shared" si="11"/>
        <v>0.5</v>
      </c>
      <c r="J64" s="33">
        <f t="shared" si="12"/>
        <v>-1</v>
      </c>
    </row>
    <row r="65" spans="1:10">
      <c r="A65" s="22"/>
      <c r="B65" s="22" t="s">
        <v>798</v>
      </c>
      <c r="C65" s="22"/>
      <c r="D65" s="22">
        <f t="shared" si="10"/>
        <v>27</v>
      </c>
      <c r="E65" s="22">
        <f>COUNTIFS(kabu!$N:$N, $B65, kabu!$W:$W, E$36)</f>
        <v>2</v>
      </c>
      <c r="F65" s="22">
        <f>COUNTIFS(kabu!$N:$N, $B65, kabu!$W:$W, F$36)</f>
        <v>8</v>
      </c>
      <c r="G65" s="22">
        <f>COUNTIFS(kabu!$N:$N, $B65, kabu!$W:$W, G$36)</f>
        <v>13</v>
      </c>
      <c r="H65" s="22">
        <f>COUNTIFS(kabu!$N:$N, $B65, kabu!$W:$W, H$36)</f>
        <v>4</v>
      </c>
      <c r="I65" s="23">
        <f t="shared" si="11"/>
        <v>0.48148148148148145</v>
      </c>
      <c r="J65" s="33">
        <f t="shared" si="12"/>
        <v>-0.4</v>
      </c>
    </row>
    <row r="66" spans="1:10">
      <c r="A66" s="22"/>
      <c r="B66" s="22" t="s">
        <v>799</v>
      </c>
      <c r="C66" s="22"/>
      <c r="D66" s="22">
        <f t="shared" si="10"/>
        <v>28</v>
      </c>
      <c r="E66" s="22">
        <f>COUNTIFS(kabu!$N:$N, $B66, kabu!$W:$W, E$36)</f>
        <v>5</v>
      </c>
      <c r="F66" s="22">
        <f>COUNTIFS(kabu!$N:$N, $B66, kabu!$W:$W, F$36)</f>
        <v>14</v>
      </c>
      <c r="G66" s="22">
        <f>COUNTIFS(kabu!$N:$N, $B66, kabu!$W:$W, G$36)</f>
        <v>7</v>
      </c>
      <c r="H66" s="22">
        <f>COUNTIFS(kabu!$N:$N, $B66, kabu!$W:$W, H$36)</f>
        <v>2</v>
      </c>
      <c r="I66" s="23">
        <f t="shared" si="11"/>
        <v>0.25</v>
      </c>
      <c r="J66" s="33">
        <f t="shared" si="12"/>
        <v>-0.21052631578947367</v>
      </c>
    </row>
    <row r="67" spans="1:10">
      <c r="A67" s="22"/>
      <c r="B67" s="22" t="s">
        <v>800</v>
      </c>
      <c r="C67" s="22"/>
      <c r="D67" s="22">
        <f t="shared" si="10"/>
        <v>20</v>
      </c>
      <c r="E67" s="22">
        <f>COUNTIFS(kabu!$N:$N, $B67, kabu!$W:$W, E$36)</f>
        <v>4</v>
      </c>
      <c r="F67" s="22">
        <f>COUNTIFS(kabu!$N:$N, $B67, kabu!$W:$W, F$36)</f>
        <v>8</v>
      </c>
      <c r="G67" s="22">
        <f>COUNTIFS(kabu!$N:$N, $B67, kabu!$W:$W, G$36)</f>
        <v>4</v>
      </c>
      <c r="H67" s="22">
        <f>COUNTIFS(kabu!$N:$N, $B67, kabu!$W:$W, H$36)</f>
        <v>4</v>
      </c>
      <c r="I67" s="23">
        <f t="shared" si="11"/>
        <v>0.2</v>
      </c>
      <c r="J67" s="33">
        <f t="shared" si="12"/>
        <v>0</v>
      </c>
    </row>
    <row r="68" spans="1:10">
      <c r="A68" s="22"/>
      <c r="B68" s="22" t="s">
        <v>801</v>
      </c>
      <c r="C68" s="22"/>
      <c r="D68" s="22">
        <f t="shared" si="10"/>
        <v>110</v>
      </c>
      <c r="E68" s="22">
        <f>COUNTIFS(kabu!$N:$N, $B68, kabu!$W:$W, E$36)</f>
        <v>21</v>
      </c>
      <c r="F68" s="22">
        <f>COUNTIFS(kabu!$N:$N, $B68, kabu!$W:$W, F$36)</f>
        <v>33</v>
      </c>
      <c r="G68" s="22">
        <f>COUNTIFS(kabu!$N:$N, $B68, kabu!$W:$W, G$36)</f>
        <v>32</v>
      </c>
      <c r="H68" s="22">
        <f>COUNTIFS(kabu!$N:$N, $B68, kabu!$W:$W, H$36)</f>
        <v>24</v>
      </c>
      <c r="I68" s="23">
        <f t="shared" si="11"/>
        <v>0.29090909090909089</v>
      </c>
      <c r="J68" s="33">
        <f t="shared" si="12"/>
        <v>0.16666666666666666</v>
      </c>
    </row>
    <row r="69" spans="1:10">
      <c r="A69" s="20"/>
      <c r="B69" s="20"/>
      <c r="C69" s="20"/>
      <c r="D69" s="20">
        <f>SUM(D37:D68)</f>
        <v>2144</v>
      </c>
      <c r="E69" s="20">
        <f t="shared" ref="E69:H69" si="13">SUM(E37:E68)</f>
        <v>345</v>
      </c>
      <c r="F69" s="20">
        <f t="shared" si="13"/>
        <v>1010</v>
      </c>
      <c r="G69" s="20">
        <f t="shared" si="13"/>
        <v>501</v>
      </c>
      <c r="H69" s="20">
        <f t="shared" si="13"/>
        <v>288</v>
      </c>
      <c r="I69" s="21">
        <f>IFERROR(G69 / SUM(E69:H69), "")</f>
        <v>0.23367537313432835</v>
      </c>
      <c r="J69" s="34">
        <f>IFERROR((E69 * 2 - F69) / (E69 + F69), "")</f>
        <v>-0.23616236162361623</v>
      </c>
    </row>
    <row r="70" spans="1:10">
      <c r="A70" s="22"/>
      <c r="B70" s="22"/>
      <c r="C70" s="22"/>
      <c r="D70" s="22" t="s">
        <v>542</v>
      </c>
      <c r="E70" s="22"/>
      <c r="F70" s="22"/>
      <c r="G70" s="23"/>
      <c r="H70" s="22"/>
      <c r="I70" s="22"/>
      <c r="J70" s="22"/>
    </row>
    <row r="71" spans="1:10">
      <c r="A71" s="22"/>
      <c r="B71" s="22"/>
      <c r="C71" s="22"/>
      <c r="D71" s="22" t="s">
        <v>482</v>
      </c>
      <c r="E71" s="22" t="s">
        <v>544</v>
      </c>
      <c r="F71" s="22" t="s">
        <v>545</v>
      </c>
      <c r="G71" s="22" t="s">
        <v>546</v>
      </c>
      <c r="H71" s="22" t="s">
        <v>547</v>
      </c>
      <c r="I71" s="32" t="s">
        <v>708</v>
      </c>
      <c r="J71" s="32" t="s">
        <v>728</v>
      </c>
    </row>
    <row r="72" spans="1:10">
      <c r="A72" s="22" t="s">
        <v>627</v>
      </c>
      <c r="B72" s="22" t="s">
        <v>664</v>
      </c>
      <c r="C72" s="22" t="s">
        <v>756</v>
      </c>
      <c r="D72" s="22">
        <f>SUM(E72:H72)</f>
        <v>536</v>
      </c>
      <c r="E72" s="22">
        <f>COUNTIFS(kabu!$M:$M, $B72, kabu!$M:$M, $C72, kabu!$W:$W, E$86)</f>
        <v>93</v>
      </c>
      <c r="F72" s="22">
        <f>COUNTIFS(kabu!$M:$M, $B72, kabu!$M:$M, $C72, kabu!$W:$W, F$86)</f>
        <v>242</v>
      </c>
      <c r="G72" s="22">
        <f>COUNTIFS(kabu!$M:$M, $B72, kabu!$M:$M, $C72, kabu!$W:$W, G$86)</f>
        <v>124</v>
      </c>
      <c r="H72" s="22">
        <f>COUNTIFS(kabu!$M:$M, $B72, kabu!$M:$M, $C72, kabu!$W:$W, H$86)</f>
        <v>77</v>
      </c>
      <c r="I72" s="23">
        <f t="shared" ref="I72:I83" si="14">IFERROR(G72 / SUM(E72:H72), "")</f>
        <v>0.23134328358208955</v>
      </c>
      <c r="J72" s="33">
        <f>IFERROR((E72 * 2 - F72) / (E72 + F72), "")</f>
        <v>-0.16716417910447762</v>
      </c>
    </row>
    <row r="73" spans="1:10">
      <c r="A73" s="22"/>
      <c r="B73" s="22" t="s">
        <v>720</v>
      </c>
      <c r="C73" s="22" t="s">
        <v>712</v>
      </c>
      <c r="D73" s="22">
        <f t="shared" ref="D73:D83" si="15">SUM(E73:H73)</f>
        <v>341</v>
      </c>
      <c r="E73" s="22">
        <f>COUNTIFS(kabu!$M:$M, $B73, kabu!$M:$M, $C73, kabu!$W:$W, E$86)</f>
        <v>47</v>
      </c>
      <c r="F73" s="22">
        <f>COUNTIFS(kabu!$M:$M, $B73, kabu!$M:$M, $C73, kabu!$W:$W, F$86)</f>
        <v>145</v>
      </c>
      <c r="G73" s="22">
        <f>COUNTIFS(kabu!$M:$M, $B73, kabu!$M:$M, $C73, kabu!$W:$W, G$86)</f>
        <v>99</v>
      </c>
      <c r="H73" s="22">
        <f>COUNTIFS(kabu!$M:$M, $B73, kabu!$M:$M, $C73, kabu!$W:$W, H$86)</f>
        <v>50</v>
      </c>
      <c r="I73" s="23">
        <f t="shared" si="14"/>
        <v>0.29032258064516131</v>
      </c>
      <c r="J73" s="33">
        <f t="shared" ref="J73:J83" si="16">IFERROR((E73 * 2 - F73) / (E73 + F73), "")</f>
        <v>-0.265625</v>
      </c>
    </row>
    <row r="74" spans="1:10">
      <c r="A74" s="22"/>
      <c r="B74" s="22" t="s">
        <v>721</v>
      </c>
      <c r="C74" s="22" t="s">
        <v>713</v>
      </c>
      <c r="D74" s="22">
        <f t="shared" si="15"/>
        <v>280</v>
      </c>
      <c r="E74" s="22">
        <f>COUNTIFS(kabu!$M:$M, $B74, kabu!$M:$M, $C74, kabu!$W:$W, E$86)</f>
        <v>50</v>
      </c>
      <c r="F74" s="22">
        <f>COUNTIFS(kabu!$M:$M, $B74, kabu!$M:$M, $C74, kabu!$W:$W, F$86)</f>
        <v>143</v>
      </c>
      <c r="G74" s="22">
        <f>COUNTIFS(kabu!$M:$M, $B74, kabu!$M:$M, $C74, kabu!$W:$W, G$86)</f>
        <v>57</v>
      </c>
      <c r="H74" s="22">
        <f>COUNTIFS(kabu!$M:$M, $B74, kabu!$M:$M, $C74, kabu!$W:$W, H$86)</f>
        <v>30</v>
      </c>
      <c r="I74" s="23">
        <f t="shared" si="14"/>
        <v>0.20357142857142857</v>
      </c>
      <c r="J74" s="33">
        <f t="shared" si="16"/>
        <v>-0.22279792746113988</v>
      </c>
    </row>
    <row r="75" spans="1:10">
      <c r="A75" s="22"/>
      <c r="B75" s="22" t="s">
        <v>722</v>
      </c>
      <c r="C75" s="22" t="s">
        <v>710</v>
      </c>
      <c r="D75" s="22">
        <f t="shared" si="15"/>
        <v>211</v>
      </c>
      <c r="E75" s="22">
        <f>COUNTIFS(kabu!$M:$M, $B75, kabu!$M:$M, $C75, kabu!$W:$W, E$86)</f>
        <v>23</v>
      </c>
      <c r="F75" s="22">
        <f>COUNTIFS(kabu!$M:$M, $B75, kabu!$M:$M, $C75, kabu!$W:$W, F$86)</f>
        <v>107</v>
      </c>
      <c r="G75" s="22">
        <f>COUNTIFS(kabu!$M:$M, $B75, kabu!$M:$M, $C75, kabu!$W:$W, G$86)</f>
        <v>44</v>
      </c>
      <c r="H75" s="22">
        <f>COUNTIFS(kabu!$M:$M, $B75, kabu!$M:$M, $C75, kabu!$W:$W, H$86)</f>
        <v>37</v>
      </c>
      <c r="I75" s="23">
        <f t="shared" si="14"/>
        <v>0.20853080568720378</v>
      </c>
      <c r="J75" s="33">
        <f t="shared" si="16"/>
        <v>-0.46923076923076923</v>
      </c>
    </row>
    <row r="76" spans="1:10">
      <c r="A76" s="22"/>
      <c r="B76" s="22" t="s">
        <v>711</v>
      </c>
      <c r="C76" s="22" t="s">
        <v>714</v>
      </c>
      <c r="D76" s="22">
        <f t="shared" si="15"/>
        <v>163</v>
      </c>
      <c r="E76" s="22">
        <f>COUNTIFS(kabu!$M:$M, $B76, kabu!$M:$M, $C76, kabu!$W:$W, E$86)</f>
        <v>34</v>
      </c>
      <c r="F76" s="22">
        <f>COUNTIFS(kabu!$M:$M, $B76, kabu!$M:$M, $C76, kabu!$W:$W, F$86)</f>
        <v>68</v>
      </c>
      <c r="G76" s="22">
        <f>COUNTIFS(kabu!$M:$M, $B76, kabu!$M:$M, $C76, kabu!$W:$W, G$86)</f>
        <v>40</v>
      </c>
      <c r="H76" s="22">
        <f>COUNTIFS(kabu!$M:$M, $B76, kabu!$M:$M, $C76, kabu!$W:$W, H$86)</f>
        <v>21</v>
      </c>
      <c r="I76" s="23">
        <f t="shared" si="14"/>
        <v>0.24539877300613497</v>
      </c>
      <c r="J76" s="33">
        <f t="shared" si="16"/>
        <v>0</v>
      </c>
    </row>
    <row r="77" spans="1:10">
      <c r="A77" s="22"/>
      <c r="B77" s="22" t="s">
        <v>723</v>
      </c>
      <c r="C77" s="22" t="s">
        <v>715</v>
      </c>
      <c r="D77" s="22">
        <f t="shared" si="15"/>
        <v>134</v>
      </c>
      <c r="E77" s="22">
        <f>COUNTIFS(kabu!$M:$M, $B77, kabu!$M:$M, $C77, kabu!$W:$W, E$86)</f>
        <v>19</v>
      </c>
      <c r="F77" s="22">
        <f>COUNTIFS(kabu!$M:$M, $B77, kabu!$M:$M, $C77, kabu!$W:$W, F$86)</f>
        <v>68</v>
      </c>
      <c r="G77" s="22">
        <f>COUNTIFS(kabu!$M:$M, $B77, kabu!$M:$M, $C77, kabu!$W:$W, G$86)</f>
        <v>33</v>
      </c>
      <c r="H77" s="22">
        <f>COUNTIFS(kabu!$M:$M, $B77, kabu!$M:$M, $C77, kabu!$W:$W, H$86)</f>
        <v>14</v>
      </c>
      <c r="I77" s="23">
        <f t="shared" si="14"/>
        <v>0.2462686567164179</v>
      </c>
      <c r="J77" s="33">
        <f t="shared" si="16"/>
        <v>-0.34482758620689657</v>
      </c>
    </row>
    <row r="78" spans="1:10">
      <c r="A78" s="22"/>
      <c r="B78" s="22" t="s">
        <v>724</v>
      </c>
      <c r="C78" s="22" t="s">
        <v>716</v>
      </c>
      <c r="D78" s="22">
        <f t="shared" si="15"/>
        <v>103</v>
      </c>
      <c r="E78" s="22">
        <f>COUNTIFS(kabu!$M:$M, $B78, kabu!$M:$M, $C78, kabu!$W:$W, E$86)</f>
        <v>18</v>
      </c>
      <c r="F78" s="22">
        <f>COUNTIFS(kabu!$M:$M, $B78, kabu!$M:$M, $C78, kabu!$W:$W, F$86)</f>
        <v>48</v>
      </c>
      <c r="G78" s="22">
        <f>COUNTIFS(kabu!$M:$M, $B78, kabu!$M:$M, $C78, kabu!$W:$W, G$86)</f>
        <v>22</v>
      </c>
      <c r="H78" s="22">
        <f>COUNTIFS(kabu!$M:$M, $B78, kabu!$M:$M, $C78, kabu!$W:$W, H$86)</f>
        <v>15</v>
      </c>
      <c r="I78" s="23">
        <f t="shared" si="14"/>
        <v>0.21359223300970873</v>
      </c>
      <c r="J78" s="33">
        <f t="shared" si="16"/>
        <v>-0.18181818181818182</v>
      </c>
    </row>
    <row r="79" spans="1:10">
      <c r="A79" s="22"/>
      <c r="B79" s="22" t="s">
        <v>725</v>
      </c>
      <c r="C79" s="22" t="s">
        <v>717</v>
      </c>
      <c r="D79" s="22">
        <f t="shared" si="15"/>
        <v>71</v>
      </c>
      <c r="E79" s="22">
        <f>COUNTIFS(kabu!$M:$M, $B79, kabu!$M:$M, $C79, kabu!$W:$W, E$86)</f>
        <v>7</v>
      </c>
      <c r="F79" s="22">
        <f>COUNTIFS(kabu!$M:$M, $B79, kabu!$M:$M, $C79, kabu!$W:$W, F$86)</f>
        <v>35</v>
      </c>
      <c r="G79" s="22">
        <f>COUNTIFS(kabu!$M:$M, $B79, kabu!$M:$M, $C79, kabu!$W:$W, G$86)</f>
        <v>17</v>
      </c>
      <c r="H79" s="22">
        <f>COUNTIFS(kabu!$M:$M, $B79, kabu!$M:$M, $C79, kabu!$W:$W, H$86)</f>
        <v>12</v>
      </c>
      <c r="I79" s="23">
        <f t="shared" si="14"/>
        <v>0.23943661971830985</v>
      </c>
      <c r="J79" s="33">
        <f t="shared" si="16"/>
        <v>-0.5</v>
      </c>
    </row>
    <row r="80" spans="1:10">
      <c r="A80" s="22"/>
      <c r="B80" s="22" t="s">
        <v>726</v>
      </c>
      <c r="C80" s="22" t="s">
        <v>718</v>
      </c>
      <c r="D80" s="22">
        <f t="shared" si="15"/>
        <v>49</v>
      </c>
      <c r="E80" s="22">
        <f>COUNTIFS(kabu!$M:$M, $B80, kabu!$M:$M, $C80, kabu!$W:$W, E$86)</f>
        <v>7</v>
      </c>
      <c r="F80" s="22">
        <f>COUNTIFS(kabu!$M:$M, $B80, kabu!$M:$M, $C80, kabu!$W:$W, F$86)</f>
        <v>19</v>
      </c>
      <c r="G80" s="22">
        <f>COUNTIFS(kabu!$M:$M, $B80, kabu!$M:$M, $C80, kabu!$W:$W, G$86)</f>
        <v>19</v>
      </c>
      <c r="H80" s="22">
        <f>COUNTIFS(kabu!$M:$M, $B80, kabu!$M:$M, $C80, kabu!$W:$W, H$86)</f>
        <v>4</v>
      </c>
      <c r="I80" s="23">
        <f t="shared" si="14"/>
        <v>0.38775510204081631</v>
      </c>
      <c r="J80" s="33">
        <f t="shared" si="16"/>
        <v>-0.19230769230769232</v>
      </c>
    </row>
    <row r="81" spans="1:10">
      <c r="A81" s="22"/>
      <c r="B81" s="22" t="s">
        <v>727</v>
      </c>
      <c r="C81" s="22" t="s">
        <v>719</v>
      </c>
      <c r="D81" s="22">
        <f t="shared" si="15"/>
        <v>47</v>
      </c>
      <c r="E81" s="22">
        <f>COUNTIFS(kabu!$M:$M, $B81, kabu!$M:$M, $C81, kabu!$W:$W, E$86)</f>
        <v>11</v>
      </c>
      <c r="F81" s="22">
        <f>COUNTIFS(kabu!$M:$M, $B81, kabu!$M:$M, $C81, kabu!$W:$W, F$86)</f>
        <v>25</v>
      </c>
      <c r="G81" s="22">
        <f>COUNTIFS(kabu!$M:$M, $B81, kabu!$M:$M, $C81, kabu!$W:$W, G$86)</f>
        <v>6</v>
      </c>
      <c r="H81" s="22">
        <f>COUNTIFS(kabu!$M:$M, $B81, kabu!$M:$M, $C81, kabu!$W:$W, H$86)</f>
        <v>5</v>
      </c>
      <c r="I81" s="23">
        <f t="shared" si="14"/>
        <v>0.1276595744680851</v>
      </c>
      <c r="J81" s="33">
        <f t="shared" si="16"/>
        <v>-8.3333333333333329E-2</v>
      </c>
    </row>
    <row r="82" spans="1:10">
      <c r="A82" s="22"/>
      <c r="B82" s="22" t="s">
        <v>827</v>
      </c>
      <c r="C82" s="22" t="s">
        <v>826</v>
      </c>
      <c r="D82" s="22">
        <f t="shared" ref="D82" si="17">SUM(E82:H82)</f>
        <v>74</v>
      </c>
      <c r="E82" s="22">
        <f>COUNTIFS(kabu!$M:$M, $B82, kabu!$M:$M, $C82, kabu!$W:$W, E$86)</f>
        <v>15</v>
      </c>
      <c r="F82" s="22">
        <f>COUNTIFS(kabu!$M:$M, $B82, kabu!$M:$M, $C82, kabu!$W:$W, F$86)</f>
        <v>40</v>
      </c>
      <c r="G82" s="22">
        <f>COUNTIFS(kabu!$M:$M, $B82, kabu!$M:$M, $C82, kabu!$W:$W, G$86)</f>
        <v>14</v>
      </c>
      <c r="H82" s="22">
        <f>COUNTIFS(kabu!$M:$M, $B82, kabu!$M:$M, $C82, kabu!$W:$W, H$86)</f>
        <v>5</v>
      </c>
      <c r="I82" s="23">
        <f t="shared" si="14"/>
        <v>0.1891891891891892</v>
      </c>
      <c r="J82" s="33">
        <f t="shared" ref="J82" si="18">IFERROR((E82 * 2 - F82) / (E82 + F82), "")</f>
        <v>-0.18181818181818182</v>
      </c>
    </row>
    <row r="83" spans="1:10">
      <c r="A83" s="22"/>
      <c r="B83" s="22" t="s">
        <v>828</v>
      </c>
      <c r="C83" s="22" t="s">
        <v>731</v>
      </c>
      <c r="D83" s="22">
        <f t="shared" si="15"/>
        <v>123</v>
      </c>
      <c r="E83" s="22">
        <f>COUNTIFS(kabu!$M:$M, $B83, kabu!$M:$M, $C83, kabu!$W:$W, E$86)</f>
        <v>17</v>
      </c>
      <c r="F83" s="22">
        <f>COUNTIFS(kabu!$M:$M, $B83, kabu!$M:$M, $C83, kabu!$W:$W, F$86)</f>
        <v>65</v>
      </c>
      <c r="G83" s="22">
        <f>COUNTIFS(kabu!$M:$M, $B83, kabu!$M:$M, $C83, kabu!$W:$W, G$86)</f>
        <v>25</v>
      </c>
      <c r="H83" s="22">
        <f>COUNTIFS(kabu!$M:$M, $B83, kabu!$M:$M, $C83, kabu!$W:$W, H$86)</f>
        <v>16</v>
      </c>
      <c r="I83" s="23">
        <f t="shared" si="14"/>
        <v>0.2032520325203252</v>
      </c>
      <c r="J83" s="33">
        <f t="shared" si="16"/>
        <v>-0.37804878048780488</v>
      </c>
    </row>
    <row r="84" spans="1:10">
      <c r="A84" s="20"/>
      <c r="B84" s="20"/>
      <c r="C84" s="20"/>
      <c r="D84" s="20">
        <f>SUM(D72:D83)</f>
        <v>2132</v>
      </c>
      <c r="E84" s="20">
        <f t="shared" ref="E84" si="19">SUM(E72:E83)</f>
        <v>341</v>
      </c>
      <c r="F84" s="20">
        <f t="shared" ref="F84" si="20">SUM(F72:F83)</f>
        <v>1005</v>
      </c>
      <c r="G84" s="20">
        <f t="shared" ref="G84" si="21">SUM(G72:G83)</f>
        <v>500</v>
      </c>
      <c r="H84" s="20">
        <f t="shared" ref="H84" si="22">SUM(H72:H83)</f>
        <v>286</v>
      </c>
      <c r="I84" s="21">
        <f>IFERROR(G84 / SUM(E84:H84), "")</f>
        <v>0.23452157598499063</v>
      </c>
      <c r="J84" s="34">
        <f>IFERROR((E84 * 2 - F84) / (E84 + F84), "")</f>
        <v>-0.23997028231797921</v>
      </c>
    </row>
    <row r="85" spans="1:10">
      <c r="A85" s="22"/>
      <c r="B85" s="22"/>
      <c r="C85" s="22"/>
      <c r="D85" s="22" t="s">
        <v>542</v>
      </c>
      <c r="E85" s="22"/>
      <c r="F85" s="22"/>
      <c r="G85" s="23"/>
      <c r="H85" s="22"/>
      <c r="I85" s="22"/>
      <c r="J85" s="22"/>
    </row>
    <row r="86" spans="1:10">
      <c r="A86" s="22"/>
      <c r="B86" s="22"/>
      <c r="C86" s="22"/>
      <c r="D86" s="22" t="s">
        <v>543</v>
      </c>
      <c r="E86" s="22" t="s">
        <v>544</v>
      </c>
      <c r="F86" s="22" t="s">
        <v>545</v>
      </c>
      <c r="G86" s="22" t="s">
        <v>546</v>
      </c>
      <c r="H86" s="22" t="s">
        <v>547</v>
      </c>
      <c r="I86" s="32" t="s">
        <v>708</v>
      </c>
      <c r="J86" s="32" t="s">
        <v>728</v>
      </c>
    </row>
    <row r="87" spans="1:10">
      <c r="A87" s="22" t="s">
        <v>729</v>
      </c>
      <c r="B87" s="22" t="s">
        <v>733</v>
      </c>
      <c r="C87" s="22" t="s">
        <v>750</v>
      </c>
      <c r="D87" s="22">
        <f>SUM(E87:H87)</f>
        <v>19</v>
      </c>
      <c r="E87" s="22">
        <f>COUNTIFS(kabu!$V:$V, $B87, kabu!$V:$V, $C87, kabu!$W:$W, E$86)</f>
        <v>4</v>
      </c>
      <c r="F87" s="22">
        <f>COUNTIFS(kabu!$V:$V, $B87, kabu!$V:$V, $C87, kabu!$W:$W, F$86)</f>
        <v>6</v>
      </c>
      <c r="G87" s="22">
        <f>COUNTIFS(kabu!$V:$V, $B87, kabu!$V:$V, $C87, kabu!$W:$W, G$86)</f>
        <v>4</v>
      </c>
      <c r="H87" s="22">
        <f>COUNTIFS(kabu!$V:$V, $B87, kabu!$V:$V, $C87, kabu!$W:$W, H$86)</f>
        <v>5</v>
      </c>
      <c r="I87" s="23">
        <f t="shared" ref="I87:I97" si="23">IFERROR(G87 / SUM(E87:H87), "")</f>
        <v>0.21052631578947367</v>
      </c>
      <c r="J87" s="33">
        <f>IFERROR((E87 * 2 - F87) / (E87 + F87), "")</f>
        <v>0.2</v>
      </c>
    </row>
    <row r="88" spans="1:10">
      <c r="A88" s="22"/>
      <c r="B88" s="22" t="s">
        <v>751</v>
      </c>
      <c r="C88" s="22" t="s">
        <v>741</v>
      </c>
      <c r="D88" s="22">
        <f t="shared" ref="D88:D97" si="24">SUM(E88:H88)</f>
        <v>3</v>
      </c>
      <c r="E88" s="22">
        <f>COUNTIFS(kabu!$V:$V, $B88, kabu!$V:$V, $C88, kabu!$W:$W, E$86)</f>
        <v>2</v>
      </c>
      <c r="F88" s="22">
        <f>COUNTIFS(kabu!$V:$V, $B88, kabu!$V:$V, $C88, kabu!$W:$W, F$86)</f>
        <v>0</v>
      </c>
      <c r="G88" s="22">
        <f>COUNTIFS(kabu!$V:$V, $B88, kabu!$V:$V, $C88, kabu!$W:$W, G$86)</f>
        <v>1</v>
      </c>
      <c r="H88" s="22">
        <f>COUNTIFS(kabu!$V:$V, $B88, kabu!$V:$V, $C88, kabu!$W:$W, H$86)</f>
        <v>0</v>
      </c>
      <c r="I88" s="23">
        <f t="shared" si="23"/>
        <v>0.33333333333333331</v>
      </c>
      <c r="J88" s="33">
        <f t="shared" ref="J88:J97" si="25">IFERROR((E88 * 2 - F88) / (E88 + F88), "")</f>
        <v>2</v>
      </c>
    </row>
    <row r="89" spans="1:10">
      <c r="A89" s="22"/>
      <c r="B89" s="22" t="s">
        <v>734</v>
      </c>
      <c r="C89" s="22" t="s">
        <v>749</v>
      </c>
      <c r="D89" s="22">
        <f t="shared" si="24"/>
        <v>11</v>
      </c>
      <c r="E89" s="22">
        <f>COUNTIFS(kabu!$V:$V, $B89, kabu!$V:$V, $C89, kabu!$W:$W, E$86)</f>
        <v>1</v>
      </c>
      <c r="F89" s="22">
        <f>COUNTIFS(kabu!$V:$V, $B89, kabu!$V:$V, $C89, kabu!$W:$W, F$86)</f>
        <v>9</v>
      </c>
      <c r="G89" s="22">
        <f>COUNTIFS(kabu!$V:$V, $B89, kabu!$V:$V, $C89, kabu!$W:$W, G$86)</f>
        <v>1</v>
      </c>
      <c r="H89" s="22">
        <f>COUNTIFS(kabu!$V:$V, $B89, kabu!$V:$V, $C89, kabu!$W:$W, H$86)</f>
        <v>0</v>
      </c>
      <c r="I89" s="23">
        <f t="shared" si="23"/>
        <v>9.0909090909090912E-2</v>
      </c>
      <c r="J89" s="33">
        <f t="shared" si="25"/>
        <v>-0.7</v>
      </c>
    </row>
    <row r="90" spans="1:10">
      <c r="A90" s="22"/>
      <c r="B90" s="22" t="s">
        <v>748</v>
      </c>
      <c r="C90" s="22" t="s">
        <v>740</v>
      </c>
      <c r="D90" s="22">
        <f t="shared" si="24"/>
        <v>70</v>
      </c>
      <c r="E90" s="22">
        <f>COUNTIFS(kabu!$V:$V, $B90, kabu!$V:$V, $C90, kabu!$W:$W, E$86)</f>
        <v>15</v>
      </c>
      <c r="F90" s="22">
        <f>COUNTIFS(kabu!$V:$V, $B90, kabu!$V:$V, $C90, kabu!$W:$W, F$86)</f>
        <v>36</v>
      </c>
      <c r="G90" s="22">
        <f>COUNTIFS(kabu!$V:$V, $B90, kabu!$V:$V, $C90, kabu!$W:$W, G$86)</f>
        <v>13</v>
      </c>
      <c r="H90" s="22">
        <f>COUNTIFS(kabu!$V:$V, $B90, kabu!$V:$V, $C90, kabu!$W:$W, H$86)</f>
        <v>6</v>
      </c>
      <c r="I90" s="23">
        <f t="shared" si="23"/>
        <v>0.18571428571428572</v>
      </c>
      <c r="J90" s="33">
        <f t="shared" si="25"/>
        <v>-0.11764705882352941</v>
      </c>
    </row>
    <row r="91" spans="1:10">
      <c r="A91" s="22"/>
      <c r="B91" s="22" t="s">
        <v>739</v>
      </c>
      <c r="C91" s="22" t="s">
        <v>738</v>
      </c>
      <c r="D91" s="22">
        <f t="shared" si="24"/>
        <v>227</v>
      </c>
      <c r="E91" s="22">
        <f>COUNTIFS(kabu!$V:$V, $B91, kabu!$V:$V, $C91, kabu!$W:$W, E$86)</f>
        <v>34</v>
      </c>
      <c r="F91" s="22">
        <f>COUNTIFS(kabu!$V:$V, $B91, kabu!$V:$V, $C91, kabu!$W:$W, F$86)</f>
        <v>107</v>
      </c>
      <c r="G91" s="22">
        <f>COUNTIFS(kabu!$V:$V, $B91, kabu!$V:$V, $C91, kabu!$W:$W, G$86)</f>
        <v>68</v>
      </c>
      <c r="H91" s="22">
        <f>COUNTIFS(kabu!$V:$V, $B91, kabu!$V:$V, $C91, kabu!$W:$W, H$86)</f>
        <v>18</v>
      </c>
      <c r="I91" s="23">
        <f t="shared" si="23"/>
        <v>0.29955947136563876</v>
      </c>
      <c r="J91" s="33">
        <f t="shared" si="25"/>
        <v>-0.27659574468085107</v>
      </c>
    </row>
    <row r="92" spans="1:10">
      <c r="A92" s="22"/>
      <c r="B92" s="22" t="s">
        <v>737</v>
      </c>
      <c r="C92" s="22" t="s">
        <v>735</v>
      </c>
      <c r="D92" s="22">
        <f t="shared" si="24"/>
        <v>543</v>
      </c>
      <c r="E92" s="22">
        <f>COUNTIFS(kabu!$V:$V, $B92, kabu!$V:$V, $C92, kabu!$W:$W, E$86)</f>
        <v>69</v>
      </c>
      <c r="F92" s="22">
        <f>COUNTIFS(kabu!$V:$V, $B92, kabu!$V:$V, $C92, kabu!$W:$W, F$86)</f>
        <v>245</v>
      </c>
      <c r="G92" s="22">
        <f>COUNTIFS(kabu!$V:$V, $B92, kabu!$V:$V, $C92, kabu!$W:$W, G$86)</f>
        <v>135</v>
      </c>
      <c r="H92" s="22">
        <f>COUNTIFS(kabu!$V:$V, $B92, kabu!$V:$V, $C92, kabu!$W:$W, H$86)</f>
        <v>94</v>
      </c>
      <c r="I92" s="23">
        <f t="shared" si="23"/>
        <v>0.24861878453038674</v>
      </c>
      <c r="J92" s="33">
        <f t="shared" si="25"/>
        <v>-0.34076433121019106</v>
      </c>
    </row>
    <row r="93" spans="1:10">
      <c r="A93" s="22"/>
      <c r="B93" s="22" t="s">
        <v>736</v>
      </c>
      <c r="C93" s="22" t="s">
        <v>742</v>
      </c>
      <c r="D93" s="22">
        <f t="shared" si="24"/>
        <v>823</v>
      </c>
      <c r="E93" s="22">
        <f>COUNTIFS(kabu!$V:$V, $B93, kabu!$V:$V, $C93, kabu!$W:$W, E$86)</f>
        <v>118</v>
      </c>
      <c r="F93" s="22">
        <f>COUNTIFS(kabu!$V:$V, $B93, kabu!$V:$V, $C93, kabu!$W:$W, F$86)</f>
        <v>358</v>
      </c>
      <c r="G93" s="22">
        <f>COUNTIFS(kabu!$V:$V, $B93, kabu!$V:$V, $C93, kabu!$W:$W, G$86)</f>
        <v>219</v>
      </c>
      <c r="H93" s="22">
        <f>COUNTIFS(kabu!$V:$V, $B93, kabu!$V:$V, $C93, kabu!$W:$W, H$86)</f>
        <v>128</v>
      </c>
      <c r="I93" s="23">
        <f t="shared" si="23"/>
        <v>0.26609963547995141</v>
      </c>
      <c r="J93" s="33">
        <f t="shared" si="25"/>
        <v>-0.25630252100840334</v>
      </c>
    </row>
    <row r="94" spans="1:10">
      <c r="A94" s="22"/>
      <c r="B94" s="22" t="s">
        <v>730</v>
      </c>
      <c r="C94" s="22" t="s">
        <v>743</v>
      </c>
      <c r="D94" s="22">
        <f t="shared" si="24"/>
        <v>257</v>
      </c>
      <c r="E94" s="22">
        <f>COUNTIFS(kabu!$V:$V, $B94, kabu!$V:$V, $C94, kabu!$W:$W, E$86)</f>
        <v>48</v>
      </c>
      <c r="F94" s="22">
        <f>COUNTIFS(kabu!$V:$V, $B94, kabu!$V:$V, $C94, kabu!$W:$W, F$86)</f>
        <v>136</v>
      </c>
      <c r="G94" s="22">
        <f>COUNTIFS(kabu!$V:$V, $B94, kabu!$V:$V, $C94, kabu!$W:$W, G$86)</f>
        <v>43</v>
      </c>
      <c r="H94" s="22">
        <f>COUNTIFS(kabu!$V:$V, $B94, kabu!$V:$V, $C94, kabu!$W:$W, H$86)</f>
        <v>30</v>
      </c>
      <c r="I94" s="23">
        <f t="shared" si="23"/>
        <v>0.16731517509727625</v>
      </c>
      <c r="J94" s="33">
        <f t="shared" si="25"/>
        <v>-0.21739130434782608</v>
      </c>
    </row>
    <row r="95" spans="1:10">
      <c r="A95" s="22"/>
      <c r="B95" s="22" t="s">
        <v>709</v>
      </c>
      <c r="C95" s="22" t="s">
        <v>744</v>
      </c>
      <c r="D95" s="22">
        <f t="shared" si="24"/>
        <v>101</v>
      </c>
      <c r="E95" s="22">
        <f>COUNTIFS(kabu!$V:$V, $B95, kabu!$V:$V, $C95, kabu!$W:$W, E$86)</f>
        <v>32</v>
      </c>
      <c r="F95" s="22">
        <f>COUNTIFS(kabu!$V:$V, $B95, kabu!$V:$V, $C95, kabu!$W:$W, F$86)</f>
        <v>53</v>
      </c>
      <c r="G95" s="22">
        <f>COUNTIFS(kabu!$V:$V, $B95, kabu!$V:$V, $C95, kabu!$W:$W, G$86)</f>
        <v>12</v>
      </c>
      <c r="H95" s="22">
        <f>COUNTIFS(kabu!$V:$V, $B95, kabu!$V:$V, $C95, kabu!$W:$W, H$86)</f>
        <v>4</v>
      </c>
      <c r="I95" s="23">
        <f t="shared" si="23"/>
        <v>0.11881188118811881</v>
      </c>
      <c r="J95" s="33">
        <f t="shared" si="25"/>
        <v>0.12941176470588237</v>
      </c>
    </row>
    <row r="96" spans="1:10">
      <c r="A96" s="22"/>
      <c r="B96" s="22" t="s">
        <v>746</v>
      </c>
      <c r="C96" s="22" t="s">
        <v>745</v>
      </c>
      <c r="D96" s="22">
        <f t="shared" si="24"/>
        <v>28</v>
      </c>
      <c r="E96" s="22">
        <f>COUNTIFS(kabu!$V:$V, $B96, kabu!$V:$V, $C96, kabu!$W:$W, E$86)</f>
        <v>5</v>
      </c>
      <c r="F96" s="22">
        <f>COUNTIFS(kabu!$V:$V, $B96, kabu!$V:$V, $C96, kabu!$W:$W, F$86)</f>
        <v>21</v>
      </c>
      <c r="G96" s="22">
        <f>COUNTIFS(kabu!$V:$V, $B96, kabu!$V:$V, $C96, kabu!$W:$W, G$86)</f>
        <v>1</v>
      </c>
      <c r="H96" s="22">
        <f>COUNTIFS(kabu!$V:$V, $B96, kabu!$V:$V, $C96, kabu!$W:$W, H$86)</f>
        <v>1</v>
      </c>
      <c r="I96" s="23">
        <f t="shared" si="23"/>
        <v>3.5714285714285712E-2</v>
      </c>
      <c r="J96" s="33">
        <f t="shared" si="25"/>
        <v>-0.42307692307692307</v>
      </c>
    </row>
    <row r="97" spans="1:16">
      <c r="A97" s="22"/>
      <c r="B97" s="22" t="s">
        <v>747</v>
      </c>
      <c r="C97" s="22" t="s">
        <v>707</v>
      </c>
      <c r="D97" s="22">
        <f t="shared" si="24"/>
        <v>62</v>
      </c>
      <c r="E97" s="22">
        <f>COUNTIFS(kabu!$V:$V, $B97, kabu!$V:$V, $C97, kabu!$W:$W, E$86)</f>
        <v>17</v>
      </c>
      <c r="F97" s="22">
        <f>COUNTIFS(kabu!$V:$V, $B97, kabu!$V:$V, $C97, kabu!$W:$W, F$86)</f>
        <v>39</v>
      </c>
      <c r="G97" s="22">
        <f>COUNTIFS(kabu!$V:$V, $B97, kabu!$V:$V, $C97, kabu!$W:$W, G$86)</f>
        <v>4</v>
      </c>
      <c r="H97" s="22">
        <f>COUNTIFS(kabu!$V:$V, $B97, kabu!$V:$V, $C97, kabu!$W:$W, H$86)</f>
        <v>2</v>
      </c>
      <c r="I97" s="23">
        <f t="shared" si="23"/>
        <v>6.4516129032258063E-2</v>
      </c>
      <c r="J97" s="33">
        <f t="shared" si="25"/>
        <v>-8.9285714285714288E-2</v>
      </c>
    </row>
    <row r="98" spans="1:16">
      <c r="A98" s="20"/>
      <c r="B98" s="20"/>
      <c r="C98" s="20"/>
      <c r="D98" s="20">
        <f>SUM(D87:D97)</f>
        <v>2144</v>
      </c>
      <c r="E98" s="20">
        <f t="shared" ref="E98:H98" si="26">SUM(E87:E97)</f>
        <v>345</v>
      </c>
      <c r="F98" s="20">
        <f t="shared" si="26"/>
        <v>1010</v>
      </c>
      <c r="G98" s="20">
        <f t="shared" si="26"/>
        <v>501</v>
      </c>
      <c r="H98" s="20">
        <f t="shared" si="26"/>
        <v>288</v>
      </c>
      <c r="I98" s="21">
        <f>IFERROR(G98 / SUM(E98:H98), "")</f>
        <v>0.23367537313432835</v>
      </c>
      <c r="J98" s="34">
        <f>IFERROR((E98 * 2 - F98) / (E98 + F98), "")</f>
        <v>-0.23616236162361623</v>
      </c>
    </row>
    <row r="99" spans="1:16">
      <c r="A99" s="22" t="s">
        <v>542</v>
      </c>
      <c r="B99" s="22" t="s">
        <v>543</v>
      </c>
      <c r="C99" s="22">
        <f>SUM(C100:C103)</f>
        <v>2144</v>
      </c>
      <c r="D99" s="22"/>
      <c r="E99" s="22"/>
      <c r="F99" s="22"/>
      <c r="G99" s="22" t="s">
        <v>766</v>
      </c>
      <c r="J99" s="22"/>
      <c r="L99" s="22" t="s">
        <v>767</v>
      </c>
      <c r="M99" s="22" t="s">
        <v>768</v>
      </c>
      <c r="N99" t="s">
        <v>769</v>
      </c>
      <c r="O99" t="s">
        <v>770</v>
      </c>
      <c r="P99" t="s">
        <v>771</v>
      </c>
    </row>
    <row r="100" spans="1:16">
      <c r="A100" s="22"/>
      <c r="B100" s="22" t="s">
        <v>544</v>
      </c>
      <c r="C100" s="22">
        <f>COUNTIFS(kabu!$W:$W, B100)</f>
        <v>345</v>
      </c>
      <c r="D100" s="23">
        <f>C100/$C$99</f>
        <v>0.16091417910447761</v>
      </c>
      <c r="E100" s="23">
        <f>C100/(C100+C101)</f>
        <v>0.25461254612546125</v>
      </c>
      <c r="F100" s="22">
        <f>C100*2 - C101</f>
        <v>-320</v>
      </c>
      <c r="G100" s="33">
        <f>(C100 * 2 - C101) / (C100 + C101)</f>
        <v>-0.23616236162361623</v>
      </c>
      <c r="J100" s="22"/>
      <c r="L100" s="35">
        <v>200000</v>
      </c>
      <c r="M100" s="37">
        <f>L100/G100</f>
        <v>-846875</v>
      </c>
      <c r="N100" s="25">
        <v>2500</v>
      </c>
      <c r="O100" s="36">
        <f>N100*M100</f>
        <v>-2117187500</v>
      </c>
      <c r="P100" s="36">
        <f>O100/20</f>
        <v>-105859375</v>
      </c>
    </row>
    <row r="101" spans="1:16">
      <c r="A101" s="22"/>
      <c r="B101" s="22" t="s">
        <v>545</v>
      </c>
      <c r="C101" s="22">
        <f>COUNTIFS(kabu!$W:$W, B101)</f>
        <v>1010</v>
      </c>
      <c r="D101" s="23">
        <f>C101/$C$99</f>
        <v>0.47108208955223879</v>
      </c>
      <c r="E101" s="23">
        <f>C101/(C100+C101)</f>
        <v>0.74538745387453875</v>
      </c>
      <c r="F101" s="22"/>
      <c r="G101" s="22"/>
      <c r="J101" s="22"/>
      <c r="L101" s="36">
        <f>M101*G100</f>
        <v>-3778.5977859778595</v>
      </c>
      <c r="M101" s="36">
        <f>O101/N101</f>
        <v>16000</v>
      </c>
      <c r="N101" s="25">
        <v>2500</v>
      </c>
      <c r="O101" s="36">
        <f>P101*20</f>
        <v>40000000</v>
      </c>
      <c r="P101" s="25">
        <v>2000000</v>
      </c>
    </row>
    <row r="102" spans="1:16">
      <c r="A102" s="22"/>
      <c r="B102" s="22" t="s">
        <v>546</v>
      </c>
      <c r="C102" s="22">
        <f>COUNTIFS(kabu!$W:$W, B102)</f>
        <v>501</v>
      </c>
      <c r="D102" s="23">
        <f>C102/$C$99</f>
        <v>0.23367537313432835</v>
      </c>
      <c r="E102" s="22"/>
      <c r="F102" s="22"/>
      <c r="G102" s="22"/>
      <c r="H102" s="22"/>
      <c r="J102" s="22"/>
    </row>
    <row r="103" spans="1:16">
      <c r="A103" s="20"/>
      <c r="B103" s="20" t="s">
        <v>547</v>
      </c>
      <c r="C103" s="20">
        <f>COUNTIFS(kabu!$W:$W, B103)</f>
        <v>288</v>
      </c>
      <c r="D103" s="21">
        <f>C103/$C$99</f>
        <v>0.13432835820895522</v>
      </c>
      <c r="E103" s="20"/>
      <c r="F103" s="20"/>
      <c r="G103" s="20"/>
      <c r="H103" s="20"/>
      <c r="I103" s="20"/>
      <c r="J103" s="20"/>
    </row>
    <row r="104" spans="1:16">
      <c r="A104" t="s">
        <v>616</v>
      </c>
      <c r="B104" t="s">
        <v>617</v>
      </c>
      <c r="C104">
        <f>SUM(C105:C108)</f>
        <v>-4091.5</v>
      </c>
    </row>
    <row r="105" spans="1:16">
      <c r="B105" s="22" t="s">
        <v>544</v>
      </c>
      <c r="C105">
        <f>SUMIF(kabu!$W:$W, 集計!B105, kabu!$X:$X)</f>
        <v>19517</v>
      </c>
    </row>
    <row r="106" spans="1:16">
      <c r="B106" s="22" t="s">
        <v>545</v>
      </c>
      <c r="C106">
        <f>SUMIF(kabu!$W:$W, 集計!B106, kabu!$X:$X)</f>
        <v>-29141</v>
      </c>
    </row>
    <row r="107" spans="1:16">
      <c r="B107" s="22" t="s">
        <v>546</v>
      </c>
      <c r="C107">
        <f>SUMIF(kabu!$W:$W, 集計!B107, kabu!$X:$X)</f>
        <v>9463</v>
      </c>
    </row>
    <row r="108" spans="1:16">
      <c r="A108" s="20"/>
      <c r="B108" s="20" t="s">
        <v>547</v>
      </c>
      <c r="C108" s="20">
        <f>SUMIF(kabu!$W:$W, 集計!B108, kabu!$X:$X)</f>
        <v>-3930.5</v>
      </c>
      <c r="D108" s="20"/>
      <c r="E108" s="20"/>
      <c r="F108" s="20"/>
      <c r="G108" s="20"/>
      <c r="H108" s="20"/>
      <c r="I108" s="20"/>
      <c r="J108" s="20"/>
    </row>
    <row r="109" spans="1:16">
      <c r="A109" t="s">
        <v>618</v>
      </c>
      <c r="B109">
        <v>20170807</v>
      </c>
      <c r="D109" s="24" t="s">
        <v>619</v>
      </c>
      <c r="E109" s="24" t="s">
        <v>620</v>
      </c>
      <c r="F109" s="24" t="s">
        <v>616</v>
      </c>
      <c r="G109" s="22"/>
      <c r="H109" s="22"/>
      <c r="I109" s="22"/>
      <c r="J109" s="22"/>
    </row>
    <row r="110" spans="1:16">
      <c r="C110" t="s">
        <v>482</v>
      </c>
      <c r="D110" s="22">
        <f>SUM(D111:D114)</f>
        <v>11</v>
      </c>
      <c r="E110" s="22"/>
      <c r="F110" s="22">
        <f>SUM(F111:F114)</f>
        <v>-192</v>
      </c>
    </row>
    <row r="111" spans="1:16">
      <c r="C111" s="22" t="s">
        <v>544</v>
      </c>
      <c r="D111" s="22">
        <f>COUNTIFS(kabu!$W:$W, C111, kabu!$O:$O, B109)</f>
        <v>1</v>
      </c>
      <c r="E111" s="23">
        <f>D111/(D111+D112)</f>
        <v>0.14285714285714285</v>
      </c>
      <c r="F111" s="22">
        <f>SUMIFS(kabu!$X:$X, kabu!$W:$W, 集計!C111, kabu!$O:$O, B109)</f>
        <v>28</v>
      </c>
    </row>
    <row r="112" spans="1:16">
      <c r="C112" s="22" t="s">
        <v>545</v>
      </c>
      <c r="D112" s="22">
        <f>COUNTIFS(kabu!$W:$W, C112, kabu!$O:$O, B109)</f>
        <v>6</v>
      </c>
      <c r="E112" s="23">
        <f>D112/(D111+D112)</f>
        <v>0.8571428571428571</v>
      </c>
      <c r="F112" s="22">
        <f>SUMIFS(kabu!$X:$X, kabu!$W:$W, 集計!C112, kabu!$O:$O,  B109)</f>
        <v>-325</v>
      </c>
    </row>
    <row r="113" spans="1:13">
      <c r="C113" s="22" t="s">
        <v>546</v>
      </c>
      <c r="D113" s="22">
        <f>COUNTIFS(kabu!$W:$W, C113, kabu!$O:$O, B109)</f>
        <v>2</v>
      </c>
      <c r="E113" s="22"/>
      <c r="F113" s="22">
        <f>SUMIFS(kabu!$X:$X, kabu!$W:$W, 集計!C113, kabu!$O:$O, B109)</f>
        <v>145</v>
      </c>
    </row>
    <row r="114" spans="1:13">
      <c r="A114" s="20"/>
      <c r="B114" s="20"/>
      <c r="C114" s="20" t="s">
        <v>547</v>
      </c>
      <c r="D114" s="20">
        <f>COUNTIFS(kabu!$W:$W, C114, kabu!$O:$O, B109)</f>
        <v>2</v>
      </c>
      <c r="E114" s="20"/>
      <c r="F114" s="20">
        <f>SUMIFS(kabu!$X:$X, kabu!$W:$W, 集計!C114, kabu!$O:$O, B109)</f>
        <v>-40</v>
      </c>
      <c r="G114" s="20"/>
      <c r="H114" s="20"/>
      <c r="I114" s="20"/>
      <c r="J114" s="20"/>
    </row>
    <row r="115" spans="1:13">
      <c r="A115" t="s">
        <v>618</v>
      </c>
      <c r="B115">
        <v>20170808</v>
      </c>
      <c r="D115" s="24" t="s">
        <v>619</v>
      </c>
      <c r="E115" s="24" t="s">
        <v>620</v>
      </c>
      <c r="F115" s="24" t="s">
        <v>616</v>
      </c>
      <c r="G115" s="22"/>
      <c r="H115" s="22"/>
      <c r="I115" s="22"/>
      <c r="J115" s="22"/>
    </row>
    <row r="116" spans="1:13">
      <c r="C116" t="s">
        <v>482</v>
      </c>
      <c r="D116" s="22">
        <f>SUM(D117:D120)</f>
        <v>28</v>
      </c>
      <c r="E116" s="22"/>
      <c r="F116" s="22">
        <f>SUM(F117:F120)</f>
        <v>179</v>
      </c>
    </row>
    <row r="117" spans="1:13">
      <c r="C117" s="22" t="s">
        <v>544</v>
      </c>
      <c r="D117" s="22">
        <f>COUNTIFS(kabu!$W:$W, C117, kabu!$O:$O, B115)</f>
        <v>6</v>
      </c>
      <c r="E117" s="23">
        <f>D117/(D117+D118)</f>
        <v>0.375</v>
      </c>
      <c r="F117" s="22">
        <f>SUMIFS(kabu!$X:$X, kabu!$W:$W, 集計!C117, kabu!$O:$O, B115)</f>
        <v>356</v>
      </c>
    </row>
    <row r="118" spans="1:13">
      <c r="C118" s="22" t="s">
        <v>545</v>
      </c>
      <c r="D118" s="22">
        <f>COUNTIFS(kabu!$W:$W, C118, kabu!$O:$O, B115)</f>
        <v>10</v>
      </c>
      <c r="E118" s="23">
        <f>D118/(D117+D118)</f>
        <v>0.625</v>
      </c>
      <c r="F118" s="22">
        <f>SUMIFS(kabu!$X:$X, kabu!$W:$W, 集計!C118, kabu!$O:$O,  B115)</f>
        <v>-299</v>
      </c>
    </row>
    <row r="119" spans="1:13">
      <c r="C119" s="22" t="s">
        <v>546</v>
      </c>
      <c r="D119" s="22">
        <f>COUNTIFS(kabu!$W:$W, C119, kabu!$O:$O, B115)</f>
        <v>7</v>
      </c>
      <c r="E119" s="22"/>
      <c r="F119" s="22">
        <f>SUMIFS(kabu!$X:$X, kabu!$W:$W, 集計!C119, kabu!$O:$O, B115)</f>
        <v>154</v>
      </c>
    </row>
    <row r="120" spans="1:13">
      <c r="A120" s="20"/>
      <c r="B120" s="20"/>
      <c r="C120" s="20" t="s">
        <v>547</v>
      </c>
      <c r="D120" s="20">
        <f>COUNTIFS(kabu!$W:$W, C120, kabu!$O:$O, B115)</f>
        <v>5</v>
      </c>
      <c r="E120" s="20"/>
      <c r="F120" s="20">
        <f>SUMIFS(kabu!$X:$X, kabu!$W:$W, 集計!C120, kabu!$O:$O, B115)</f>
        <v>-32</v>
      </c>
      <c r="G120" s="20"/>
      <c r="H120" s="20"/>
      <c r="I120" s="20"/>
      <c r="J120" s="20"/>
    </row>
    <row r="121" spans="1:13">
      <c r="A121" t="s">
        <v>618</v>
      </c>
      <c r="B121">
        <v>20170809</v>
      </c>
      <c r="D121" s="24" t="s">
        <v>619</v>
      </c>
      <c r="E121" s="24" t="s">
        <v>620</v>
      </c>
      <c r="F121" s="24" t="s">
        <v>616</v>
      </c>
      <c r="G121" s="22"/>
      <c r="H121" s="22"/>
      <c r="I121" s="22"/>
      <c r="J121" s="22"/>
    </row>
    <row r="122" spans="1:13">
      <c r="C122" t="s">
        <v>482</v>
      </c>
      <c r="D122" s="22">
        <f>SUM(D123:D126)</f>
        <v>33</v>
      </c>
      <c r="E122" s="22"/>
      <c r="F122" s="22">
        <f>SUM(F123:F126)</f>
        <v>113</v>
      </c>
    </row>
    <row r="123" spans="1:13">
      <c r="C123" s="22" t="s">
        <v>544</v>
      </c>
      <c r="D123" s="22">
        <f>COUNTIFS(kabu!$W:$W, C123, kabu!$O:$O, B121)</f>
        <v>8</v>
      </c>
      <c r="E123" s="23">
        <f>D123/(D123+D124)</f>
        <v>0.42105263157894735</v>
      </c>
      <c r="F123" s="22">
        <f>SUMIFS(kabu!$X:$X, kabu!$W:$W, 集計!C123, kabu!$O:$O, B121)</f>
        <v>318</v>
      </c>
    </row>
    <row r="124" spans="1:13">
      <c r="C124" s="22" t="s">
        <v>545</v>
      </c>
      <c r="D124" s="22">
        <f>COUNTIFS(kabu!$W:$W, C124, kabu!$O:$O, B121)</f>
        <v>11</v>
      </c>
      <c r="E124" s="23">
        <f>D124/(D123+D124)</f>
        <v>0.57894736842105265</v>
      </c>
      <c r="F124" s="22">
        <f>SUMIFS(kabu!$X:$X, kabu!$W:$W, 集計!C124, kabu!$O:$O,  B121)</f>
        <v>-255</v>
      </c>
    </row>
    <row r="125" spans="1:13">
      <c r="C125" s="22" t="s">
        <v>546</v>
      </c>
      <c r="D125" s="22">
        <f>COUNTIFS(kabu!$W:$W, C125, kabu!$O:$O, B121)</f>
        <v>8</v>
      </c>
      <c r="E125" s="22"/>
      <c r="F125" s="22">
        <f>SUMIFS(kabu!$X:$X, kabu!$W:$W, 集計!C125, kabu!$O:$O, B121)</f>
        <v>84</v>
      </c>
    </row>
    <row r="126" spans="1:13">
      <c r="A126" s="20"/>
      <c r="B126" s="20"/>
      <c r="C126" s="20" t="s">
        <v>547</v>
      </c>
      <c r="D126" s="20">
        <f>COUNTIFS(kabu!$W:$W, C126, kabu!$O:$O, B121)</f>
        <v>6</v>
      </c>
      <c r="E126" s="20"/>
      <c r="F126" s="20">
        <f>SUMIFS(kabu!$X:$X, kabu!$W:$W, 集計!C126, kabu!$O:$O, B121)</f>
        <v>-34</v>
      </c>
      <c r="G126" s="20"/>
      <c r="H126" s="20"/>
      <c r="I126" s="20"/>
      <c r="J126" s="20"/>
      <c r="K126">
        <v>3000</v>
      </c>
      <c r="L126">
        <v>100</v>
      </c>
      <c r="M126">
        <v>50</v>
      </c>
    </row>
    <row r="127" spans="1:13">
      <c r="A127" t="s">
        <v>618</v>
      </c>
      <c r="B127">
        <v>20170810</v>
      </c>
      <c r="D127" s="24" t="s">
        <v>619</v>
      </c>
      <c r="E127" s="24" t="s">
        <v>620</v>
      </c>
      <c r="F127" s="24" t="s">
        <v>616</v>
      </c>
      <c r="G127" s="22"/>
      <c r="H127" s="22"/>
      <c r="I127" s="22"/>
      <c r="J127" s="22"/>
      <c r="M127" s="25">
        <f>PRODUCT(K126:M126)</f>
        <v>15000000</v>
      </c>
    </row>
    <row r="128" spans="1:13">
      <c r="C128" t="s">
        <v>482</v>
      </c>
      <c r="D128" s="22">
        <f>SUM(D129:D132)</f>
        <v>37</v>
      </c>
      <c r="E128" s="22"/>
      <c r="F128" s="22">
        <f>SUM(F129:F132)</f>
        <v>281</v>
      </c>
    </row>
    <row r="129" spans="1:10">
      <c r="C129" s="22" t="s">
        <v>544</v>
      </c>
      <c r="D129" s="22">
        <f>COUNTIFS(kabu!$W:$W, C129, kabu!$O:$O, B127)</f>
        <v>13</v>
      </c>
      <c r="E129" s="23">
        <f>D129/(D129+D130)</f>
        <v>0.5</v>
      </c>
      <c r="F129" s="22">
        <f>SUMIFS(kabu!$X:$X, kabu!$W:$W, 集計!C129, kabu!$O:$O, B127)</f>
        <v>520</v>
      </c>
    </row>
    <row r="130" spans="1:10">
      <c r="C130" s="22" t="s">
        <v>545</v>
      </c>
      <c r="D130" s="22">
        <f>COUNTIFS(kabu!$W:$W, C130, kabu!$O:$O, B127)</f>
        <v>13</v>
      </c>
      <c r="E130" s="23">
        <f>D130/(D129+D130)</f>
        <v>0.5</v>
      </c>
      <c r="F130" s="22">
        <f>SUMIFS(kabu!$X:$X, kabu!$W:$W, 集計!C130, kabu!$O:$O,  B127)</f>
        <v>-261</v>
      </c>
    </row>
    <row r="131" spans="1:10">
      <c r="C131" s="22" t="s">
        <v>546</v>
      </c>
      <c r="D131" s="22">
        <f>COUNTIFS(kabu!$W:$W, C131, kabu!$O:$O, B127)</f>
        <v>6</v>
      </c>
      <c r="E131" s="22"/>
      <c r="F131" s="22">
        <f>SUMIFS(kabu!$X:$X, kabu!$W:$W, 集計!C131, kabu!$O:$O, B127)</f>
        <v>70</v>
      </c>
    </row>
    <row r="132" spans="1:10">
      <c r="A132" s="20"/>
      <c r="B132" s="20"/>
      <c r="C132" s="20" t="s">
        <v>547</v>
      </c>
      <c r="D132" s="20">
        <f>COUNTIFS(kabu!$W:$W, C132, kabu!$O:$O, B127)</f>
        <v>5</v>
      </c>
      <c r="E132" s="20"/>
      <c r="F132" s="20">
        <f>SUMIFS(kabu!$X:$X, kabu!$W:$W, 集計!C132, kabu!$O:$O, B127)</f>
        <v>-48</v>
      </c>
      <c r="G132" s="20"/>
      <c r="H132" s="20"/>
      <c r="I132" s="20"/>
      <c r="J132" s="20"/>
    </row>
    <row r="133" spans="1:10">
      <c r="A133" t="s">
        <v>618</v>
      </c>
      <c r="B133">
        <v>20170814</v>
      </c>
      <c r="D133" s="24" t="s">
        <v>619</v>
      </c>
      <c r="E133" s="24" t="s">
        <v>620</v>
      </c>
      <c r="F133" s="24" t="s">
        <v>616</v>
      </c>
      <c r="G133" s="22"/>
      <c r="H133" s="22"/>
      <c r="I133" s="22"/>
      <c r="J133" s="22"/>
    </row>
    <row r="134" spans="1:10">
      <c r="C134" t="s">
        <v>482</v>
      </c>
      <c r="D134" s="22">
        <f>SUM(D135:D138)</f>
        <v>34</v>
      </c>
      <c r="E134" s="22"/>
      <c r="F134" s="22">
        <f>SUM(F135:F138)</f>
        <v>232</v>
      </c>
    </row>
    <row r="135" spans="1:10">
      <c r="C135" s="22" t="s">
        <v>544</v>
      </c>
      <c r="D135" s="22">
        <f>COUNTIFS(kabu!$W:$W, C135, kabu!$O:$O, B133)</f>
        <v>5</v>
      </c>
      <c r="E135" s="23">
        <f>D135/(D135+D136)</f>
        <v>0.29411764705882354</v>
      </c>
      <c r="F135" s="22">
        <f>SUMIFS(kabu!$X:$X, kabu!$W:$W, 集計!C135, kabu!$O:$O, B133)</f>
        <v>145</v>
      </c>
    </row>
    <row r="136" spans="1:10">
      <c r="C136" s="22" t="s">
        <v>545</v>
      </c>
      <c r="D136" s="22">
        <f>COUNTIFS(kabu!$W:$W, C136, kabu!$O:$O, B133)</f>
        <v>12</v>
      </c>
      <c r="E136" s="23">
        <f>D136/(D135+D136)</f>
        <v>0.70588235294117652</v>
      </c>
      <c r="F136" s="22">
        <f>SUMIFS(kabu!$X:$X, kabu!$W:$W, 集計!C136, kabu!$O:$O,  B133)</f>
        <v>-321</v>
      </c>
    </row>
    <row r="137" spans="1:10">
      <c r="C137" s="22" t="s">
        <v>546</v>
      </c>
      <c r="D137" s="22">
        <f>COUNTIFS(kabu!$W:$W, C137, kabu!$O:$O, B133)</f>
        <v>15</v>
      </c>
      <c r="E137" s="22"/>
      <c r="F137" s="22">
        <f>SUMIFS(kabu!$X:$X, kabu!$W:$W, 集計!C137, kabu!$O:$O, B133)</f>
        <v>430</v>
      </c>
    </row>
    <row r="138" spans="1:10">
      <c r="A138" s="20"/>
      <c r="B138" s="20"/>
      <c r="C138" s="20" t="s">
        <v>547</v>
      </c>
      <c r="D138" s="20">
        <f>COUNTIFS(kabu!$W:$W, C138, kabu!$O:$O, B133)</f>
        <v>2</v>
      </c>
      <c r="E138" s="20"/>
      <c r="F138" s="20">
        <f>SUMIFS(kabu!$X:$X, kabu!$W:$W, 集計!C138, kabu!$O:$O, B133)</f>
        <v>-22</v>
      </c>
      <c r="G138" s="20"/>
      <c r="H138" s="20"/>
      <c r="I138" s="20"/>
      <c r="J138" s="20"/>
    </row>
    <row r="139" spans="1:10">
      <c r="A139" t="s">
        <v>618</v>
      </c>
      <c r="B139">
        <v>20170815</v>
      </c>
      <c r="D139" s="24" t="s">
        <v>619</v>
      </c>
      <c r="E139" s="24" t="s">
        <v>620</v>
      </c>
      <c r="F139" s="24" t="s">
        <v>616</v>
      </c>
      <c r="G139" s="22"/>
      <c r="H139" s="22"/>
      <c r="I139" s="22"/>
      <c r="J139" s="22"/>
    </row>
    <row r="140" spans="1:10">
      <c r="C140" t="s">
        <v>482</v>
      </c>
      <c r="D140" s="22">
        <f>SUM(D141:D144)</f>
        <v>33</v>
      </c>
      <c r="E140" s="22"/>
      <c r="F140" s="22">
        <f>SUM(F141:F144)</f>
        <v>-9</v>
      </c>
    </row>
    <row r="141" spans="1:10">
      <c r="C141" s="22" t="s">
        <v>544</v>
      </c>
      <c r="D141" s="22">
        <f>COUNTIFS(kabu!$W:$W, C141, kabu!$O:$O, B139)</f>
        <v>5</v>
      </c>
      <c r="E141" s="23">
        <f>D141/(D141+D142)</f>
        <v>0.26315789473684209</v>
      </c>
      <c r="F141" s="22">
        <f>SUMIFS(kabu!$X:$X, kabu!$W:$W, 集計!C141, kabu!$O:$O, B139)</f>
        <v>215</v>
      </c>
    </row>
    <row r="142" spans="1:10">
      <c r="C142" s="22" t="s">
        <v>545</v>
      </c>
      <c r="D142" s="22">
        <f>COUNTIFS(kabu!$W:$W, C142, kabu!$O:$O, B139)</f>
        <v>14</v>
      </c>
      <c r="E142" s="23">
        <f>D142/(D141+D142)</f>
        <v>0.73684210526315785</v>
      </c>
      <c r="F142" s="22">
        <f>SUMIFS(kabu!$X:$X, kabu!$W:$W, 集計!C142, kabu!$O:$O,  B139)</f>
        <v>-313</v>
      </c>
    </row>
    <row r="143" spans="1:10">
      <c r="C143" s="22" t="s">
        <v>546</v>
      </c>
      <c r="D143" s="22">
        <f>COUNTIFS(kabu!$W:$W, C143, kabu!$O:$O, B139)</f>
        <v>7</v>
      </c>
      <c r="E143" s="22"/>
      <c r="F143" s="22">
        <f>SUMIFS(kabu!$X:$X, kabu!$W:$W, 集計!C143, kabu!$O:$O, B139)</f>
        <v>132</v>
      </c>
    </row>
    <row r="144" spans="1:10">
      <c r="A144" s="20"/>
      <c r="B144" s="20"/>
      <c r="C144" s="20" t="s">
        <v>547</v>
      </c>
      <c r="D144" s="20">
        <f>COUNTIFS(kabu!$W:$W, C144, kabu!$O:$O, B139)</f>
        <v>7</v>
      </c>
      <c r="E144" s="20"/>
      <c r="F144" s="20">
        <f>SUMIFS(kabu!$X:$X, kabu!$W:$W, 集計!C144, kabu!$O:$O, B139)</f>
        <v>-43</v>
      </c>
      <c r="G144" s="20"/>
      <c r="H144" s="20"/>
      <c r="I144" s="20"/>
      <c r="J144" s="20"/>
    </row>
    <row r="145" spans="1:10">
      <c r="A145" t="s">
        <v>618</v>
      </c>
      <c r="B145">
        <v>20170816</v>
      </c>
      <c r="D145" s="24" t="s">
        <v>619</v>
      </c>
      <c r="E145" s="24" t="s">
        <v>620</v>
      </c>
      <c r="F145" s="24" t="s">
        <v>616</v>
      </c>
      <c r="G145" s="22"/>
      <c r="H145" s="22"/>
      <c r="I145" s="22"/>
      <c r="J145" s="22"/>
    </row>
    <row r="146" spans="1:10">
      <c r="C146" t="s">
        <v>482</v>
      </c>
      <c r="D146" s="22">
        <f>SUM(D147:D150)</f>
        <v>37</v>
      </c>
      <c r="E146" s="22"/>
      <c r="F146" s="22">
        <f>SUM(F147:F150)</f>
        <v>263</v>
      </c>
    </row>
    <row r="147" spans="1:10">
      <c r="C147" s="22" t="s">
        <v>544</v>
      </c>
      <c r="D147" s="22">
        <f>COUNTIFS(kabu!$W:$W, C147, kabu!$O:$O, B145)</f>
        <v>7</v>
      </c>
      <c r="E147" s="23">
        <f>D147/(D147+D148)</f>
        <v>0.31818181818181818</v>
      </c>
      <c r="F147" s="22">
        <f>SUMIFS(kabu!$X:$X, kabu!$W:$W, 集計!C147, kabu!$O:$O, B145)</f>
        <v>520</v>
      </c>
    </row>
    <row r="148" spans="1:10">
      <c r="C148" s="22" t="s">
        <v>545</v>
      </c>
      <c r="D148" s="22">
        <f>COUNTIFS(kabu!$W:$W, C148, kabu!$O:$O, B145)</f>
        <v>15</v>
      </c>
      <c r="E148" s="23">
        <f>D148/(D147+D148)</f>
        <v>0.68181818181818177</v>
      </c>
      <c r="F148" s="22">
        <f>SUMIFS(kabu!$X:$X, kabu!$W:$W, 集計!C148, kabu!$O:$O,  B145)</f>
        <v>-441</v>
      </c>
    </row>
    <row r="149" spans="1:10">
      <c r="C149" s="22" t="s">
        <v>546</v>
      </c>
      <c r="D149" s="22">
        <f>COUNTIFS(kabu!$W:$W, C149, kabu!$O:$O, B145)</f>
        <v>10</v>
      </c>
      <c r="E149" s="22"/>
      <c r="F149" s="22">
        <f>SUMIFS(kabu!$X:$X, kabu!$W:$W, 集計!C149, kabu!$O:$O, B145)</f>
        <v>207</v>
      </c>
    </row>
    <row r="150" spans="1:10">
      <c r="A150" s="20"/>
      <c r="B150" s="20"/>
      <c r="C150" s="20" t="s">
        <v>547</v>
      </c>
      <c r="D150" s="20">
        <f>COUNTIFS(kabu!$W:$W, C150, kabu!$O:$O, B145)</f>
        <v>5</v>
      </c>
      <c r="E150" s="20"/>
      <c r="F150" s="20">
        <f>SUMIFS(kabu!$X:$X, kabu!$W:$W, 集計!C150, kabu!$O:$O, B145)</f>
        <v>-23</v>
      </c>
      <c r="G150" s="20"/>
      <c r="H150" s="20"/>
      <c r="I150" s="20"/>
      <c r="J150" s="20"/>
    </row>
    <row r="151" spans="1:10">
      <c r="A151" t="s">
        <v>618</v>
      </c>
      <c r="B151">
        <v>20170817</v>
      </c>
      <c r="D151" s="24" t="s">
        <v>619</v>
      </c>
      <c r="E151" s="24" t="s">
        <v>620</v>
      </c>
      <c r="F151" s="24" t="s">
        <v>616</v>
      </c>
      <c r="G151" s="22"/>
      <c r="H151" s="22"/>
      <c r="I151" s="22"/>
      <c r="J151" s="22"/>
    </row>
    <row r="152" spans="1:10">
      <c r="C152" t="s">
        <v>482</v>
      </c>
      <c r="D152" s="22">
        <f>SUM(D153:D156)</f>
        <v>29</v>
      </c>
      <c r="E152" s="22"/>
      <c r="F152" s="22">
        <f>SUM(F153:F156)</f>
        <v>-30</v>
      </c>
    </row>
    <row r="153" spans="1:10">
      <c r="C153" s="22" t="s">
        <v>544</v>
      </c>
      <c r="D153" s="22">
        <f>COUNTIFS(kabu!$W:$W, C153, kabu!$O:$O, B151)</f>
        <v>6</v>
      </c>
      <c r="E153" s="23">
        <f>D153/(D153+D154)</f>
        <v>0.2857142857142857</v>
      </c>
      <c r="F153" s="22">
        <f>SUMIFS(kabu!$X:$X, kabu!$W:$W, 集計!C153, kabu!$O:$O, B151)</f>
        <v>266</v>
      </c>
    </row>
    <row r="154" spans="1:10">
      <c r="C154" s="22" t="s">
        <v>545</v>
      </c>
      <c r="D154" s="22">
        <f>COUNTIFS(kabu!$W:$W, C154, kabu!$O:$O, B151)</f>
        <v>15</v>
      </c>
      <c r="E154" s="23">
        <f>D154/(D153+D154)</f>
        <v>0.7142857142857143</v>
      </c>
      <c r="F154" s="22">
        <f>SUMIFS(kabu!$X:$X, kabu!$W:$W, 集計!C154, kabu!$O:$O,  B151)</f>
        <v>-318</v>
      </c>
    </row>
    <row r="155" spans="1:10">
      <c r="C155" s="22" t="s">
        <v>546</v>
      </c>
      <c r="D155" s="22">
        <f>COUNTIFS(kabu!$W:$W, C155, kabu!$O:$O, B151)</f>
        <v>5</v>
      </c>
      <c r="E155" s="22"/>
      <c r="F155" s="22">
        <f>SUMIFS(kabu!$X:$X, kabu!$W:$W, 集計!C155, kabu!$O:$O, B151)</f>
        <v>58</v>
      </c>
    </row>
    <row r="156" spans="1:10">
      <c r="A156" s="20"/>
      <c r="B156" s="20"/>
      <c r="C156" s="20" t="s">
        <v>547</v>
      </c>
      <c r="D156" s="20">
        <f>COUNTIFS(kabu!$W:$W, C156, kabu!$O:$O, B151)</f>
        <v>3</v>
      </c>
      <c r="E156" s="20"/>
      <c r="F156" s="20">
        <f>SUMIFS(kabu!$X:$X, kabu!$W:$W, 集計!C156, kabu!$O:$O, B151)</f>
        <v>-36</v>
      </c>
      <c r="G156" s="20"/>
      <c r="H156" s="20"/>
      <c r="I156" s="20"/>
      <c r="J156" s="20"/>
    </row>
    <row r="157" spans="1:10">
      <c r="A157" t="s">
        <v>618</v>
      </c>
      <c r="B157">
        <v>20170818</v>
      </c>
      <c r="D157" s="24" t="s">
        <v>619</v>
      </c>
      <c r="E157" s="24" t="s">
        <v>620</v>
      </c>
      <c r="F157" s="24" t="s">
        <v>616</v>
      </c>
      <c r="G157" s="22"/>
      <c r="H157" s="22"/>
      <c r="I157" s="22"/>
      <c r="J157" s="22"/>
    </row>
    <row r="158" spans="1:10">
      <c r="C158" t="s">
        <v>482</v>
      </c>
      <c r="D158" s="22">
        <f>SUM(D159:D162)</f>
        <v>24</v>
      </c>
      <c r="E158" s="22"/>
      <c r="F158" s="22">
        <f>SUM(F159:F162)</f>
        <v>110</v>
      </c>
    </row>
    <row r="159" spans="1:10">
      <c r="C159" s="22" t="s">
        <v>544</v>
      </c>
      <c r="D159" s="22">
        <f>COUNTIFS(kabu!$W:$W, C159, kabu!$O:$O, B157)</f>
        <v>4</v>
      </c>
      <c r="E159" s="23">
        <f>D159/(D159+D160)</f>
        <v>0.30769230769230771</v>
      </c>
      <c r="F159" s="22">
        <f>SUMIFS(kabu!$X:$X, kabu!$W:$W, 集計!C159, kabu!$O:$O, B157)</f>
        <v>105</v>
      </c>
    </row>
    <row r="160" spans="1:10">
      <c r="C160" s="22" t="s">
        <v>545</v>
      </c>
      <c r="D160" s="22">
        <f>COUNTIFS(kabu!$W:$W, C160, kabu!$O:$O, B157)</f>
        <v>9</v>
      </c>
      <c r="E160" s="23">
        <f>D160/(D159+D160)</f>
        <v>0.69230769230769229</v>
      </c>
      <c r="F160" s="22">
        <f>SUMIFS(kabu!$X:$X, kabu!$W:$W, 集計!C160, kabu!$O:$O,  B157)</f>
        <v>-203</v>
      </c>
    </row>
    <row r="161" spans="1:10">
      <c r="C161" s="22" t="s">
        <v>546</v>
      </c>
      <c r="D161" s="22">
        <f>COUNTIFS(kabu!$W:$W, C161, kabu!$O:$O, B157)</f>
        <v>9</v>
      </c>
      <c r="E161" s="22"/>
      <c r="F161" s="22">
        <f>SUMIFS(kabu!$X:$X, kabu!$W:$W, 集計!C161, kabu!$O:$O, B157)</f>
        <v>210</v>
      </c>
    </row>
    <row r="162" spans="1:10">
      <c r="A162" s="20"/>
      <c r="B162" s="20"/>
      <c r="C162" s="20" t="s">
        <v>547</v>
      </c>
      <c r="D162" s="20">
        <f>COUNTIFS(kabu!$W:$W, C162, kabu!$O:$O, B157)</f>
        <v>2</v>
      </c>
      <c r="E162" s="20"/>
      <c r="F162" s="20">
        <f>SUMIFS(kabu!$X:$X, kabu!$W:$W, 集計!C162, kabu!$O:$O, B157)</f>
        <v>-2</v>
      </c>
      <c r="G162" s="20"/>
      <c r="H162" s="20"/>
      <c r="I162" s="20"/>
      <c r="J162" s="20"/>
    </row>
    <row r="163" spans="1:10">
      <c r="A163" t="s">
        <v>618</v>
      </c>
      <c r="B163">
        <v>20170821</v>
      </c>
      <c r="D163" s="24" t="s">
        <v>619</v>
      </c>
      <c r="E163" s="24" t="s">
        <v>620</v>
      </c>
      <c r="F163" s="24" t="s">
        <v>616</v>
      </c>
      <c r="G163" s="22"/>
      <c r="H163" s="22"/>
      <c r="I163" s="22"/>
      <c r="J163" s="22"/>
    </row>
    <row r="164" spans="1:10">
      <c r="C164" t="s">
        <v>482</v>
      </c>
      <c r="D164" s="22">
        <f>SUM(D165:D168)</f>
        <v>29</v>
      </c>
      <c r="E164" s="22"/>
      <c r="F164" s="22">
        <f>SUM(F165:F168)</f>
        <v>-204</v>
      </c>
    </row>
    <row r="165" spans="1:10">
      <c r="C165" s="22" t="s">
        <v>544</v>
      </c>
      <c r="D165" s="22">
        <f>COUNTIFS(kabu!$W:$W, C165, kabu!$O:$O, B163)</f>
        <v>6</v>
      </c>
      <c r="E165" s="23">
        <f>D165/(D165+D166)</f>
        <v>0.27272727272727271</v>
      </c>
      <c r="F165" s="22">
        <f>SUMIFS(kabu!$X:$X, kabu!$W:$W, 集計!C165, kabu!$O:$O, B163)</f>
        <v>275</v>
      </c>
    </row>
    <row r="166" spans="1:10">
      <c r="C166" s="22" t="s">
        <v>545</v>
      </c>
      <c r="D166" s="22">
        <f>COUNTIFS(kabu!$W:$W, C166, kabu!$O:$O, B163)</f>
        <v>16</v>
      </c>
      <c r="E166" s="23">
        <f>D166/(D165+D166)</f>
        <v>0.72727272727272729</v>
      </c>
      <c r="F166" s="22">
        <f>SUMIFS(kabu!$X:$X, kabu!$W:$W, 集計!C166, kabu!$O:$O,  B163)</f>
        <v>-502</v>
      </c>
    </row>
    <row r="167" spans="1:10">
      <c r="C167" s="22" t="s">
        <v>546</v>
      </c>
      <c r="D167" s="22">
        <f>COUNTIFS(kabu!$W:$W, C167, kabu!$O:$O, B163)</f>
        <v>4</v>
      </c>
      <c r="E167" s="22"/>
      <c r="F167" s="22">
        <f>SUMIFS(kabu!$X:$X, kabu!$W:$W, 集計!C167, kabu!$O:$O, B163)</f>
        <v>44</v>
      </c>
    </row>
    <row r="168" spans="1:10">
      <c r="A168" s="20"/>
      <c r="B168" s="20"/>
      <c r="C168" s="20" t="s">
        <v>547</v>
      </c>
      <c r="D168" s="20">
        <f>COUNTIFS(kabu!$W:$W, C168, kabu!$O:$O, B163)</f>
        <v>3</v>
      </c>
      <c r="E168" s="20"/>
      <c r="F168" s="20">
        <f>SUMIFS(kabu!$X:$X, kabu!$W:$W, 集計!C168, kabu!$O:$O, B163)</f>
        <v>-21</v>
      </c>
      <c r="G168" s="20"/>
      <c r="H168" s="20"/>
      <c r="I168" s="20"/>
      <c r="J168" s="20"/>
    </row>
    <row r="169" spans="1:10">
      <c r="A169" t="s">
        <v>618</v>
      </c>
      <c r="B169">
        <v>20170822</v>
      </c>
      <c r="D169" s="24" t="s">
        <v>619</v>
      </c>
      <c r="E169" s="24" t="s">
        <v>620</v>
      </c>
      <c r="F169" s="24" t="s">
        <v>616</v>
      </c>
      <c r="G169" s="22"/>
      <c r="H169" s="22"/>
      <c r="I169" s="22"/>
      <c r="J169" s="22"/>
    </row>
    <row r="170" spans="1:10">
      <c r="C170" t="s">
        <v>482</v>
      </c>
      <c r="D170" s="22">
        <f>SUM(D171:D174)</f>
        <v>30</v>
      </c>
      <c r="E170" s="22"/>
      <c r="F170" s="22">
        <f>SUM(F171:F174)</f>
        <v>-2</v>
      </c>
    </row>
    <row r="171" spans="1:10">
      <c r="C171" s="22" t="s">
        <v>544</v>
      </c>
      <c r="D171" s="22">
        <f>COUNTIFS(kabu!$W:$W, C171, kabu!$O:$O, B169)</f>
        <v>5</v>
      </c>
      <c r="E171" s="23">
        <f>D171/(D171+D172)</f>
        <v>0.38461538461538464</v>
      </c>
      <c r="F171" s="22">
        <f>SUMIFS(kabu!$X:$X, kabu!$W:$W, 集計!C171, kabu!$O:$O, B169)</f>
        <v>221</v>
      </c>
    </row>
    <row r="172" spans="1:10">
      <c r="C172" s="22" t="s">
        <v>545</v>
      </c>
      <c r="D172" s="22">
        <f>COUNTIFS(kabu!$W:$W, C172, kabu!$O:$O, B169)</f>
        <v>8</v>
      </c>
      <c r="E172" s="23">
        <f>D172/(D171+D172)</f>
        <v>0.61538461538461542</v>
      </c>
      <c r="F172" s="22">
        <f>SUMIFS(kabu!$X:$X, kabu!$W:$W, 集計!C172, kabu!$O:$O,  B169)</f>
        <v>-284</v>
      </c>
    </row>
    <row r="173" spans="1:10">
      <c r="C173" s="22" t="s">
        <v>546</v>
      </c>
      <c r="D173" s="22">
        <f>COUNTIFS(kabu!$W:$W, C173, kabu!$O:$O, B169)</f>
        <v>10</v>
      </c>
      <c r="E173" s="22"/>
      <c r="F173" s="22">
        <f>SUMIFS(kabu!$X:$X, kabu!$W:$W, 集計!C173, kabu!$O:$O, B169)</f>
        <v>129</v>
      </c>
    </row>
    <row r="174" spans="1:10">
      <c r="A174" s="20"/>
      <c r="B174" s="20"/>
      <c r="C174" s="20" t="s">
        <v>547</v>
      </c>
      <c r="D174" s="20">
        <f>COUNTIFS(kabu!$W:$W, C174, kabu!$O:$O, B169)</f>
        <v>7</v>
      </c>
      <c r="E174" s="20"/>
      <c r="F174" s="20">
        <f>SUMIFS(kabu!$X:$X, kabu!$W:$W, 集計!C174, kabu!$O:$O, B169)</f>
        <v>-68</v>
      </c>
      <c r="G174" s="20"/>
      <c r="H174" s="20"/>
      <c r="I174" s="20"/>
      <c r="J174" s="20"/>
    </row>
    <row r="175" spans="1:10">
      <c r="A175" t="s">
        <v>618</v>
      </c>
      <c r="B175">
        <v>20170823</v>
      </c>
      <c r="D175" s="24" t="s">
        <v>619</v>
      </c>
      <c r="E175" s="24" t="s">
        <v>620</v>
      </c>
      <c r="F175" s="24" t="s">
        <v>616</v>
      </c>
      <c r="G175" s="22"/>
      <c r="H175" s="22"/>
      <c r="I175" s="22"/>
      <c r="J175" s="22"/>
    </row>
    <row r="176" spans="1:10">
      <c r="C176" t="s">
        <v>617</v>
      </c>
      <c r="D176" s="22">
        <f>SUM(D177:D180)</f>
        <v>29</v>
      </c>
      <c r="E176" s="22"/>
      <c r="F176" s="22">
        <f>SUM(F177:F180)</f>
        <v>-580</v>
      </c>
    </row>
    <row r="177" spans="1:10">
      <c r="C177" s="22" t="s">
        <v>544</v>
      </c>
      <c r="D177" s="22">
        <f>COUNTIFS(kabu!$W:$W, C177, kabu!$O:$O, B175)</f>
        <v>2</v>
      </c>
      <c r="E177" s="23">
        <f>D177/(D177+D178)</f>
        <v>9.5238095238095233E-2</v>
      </c>
      <c r="F177" s="22">
        <f>SUMIFS(kabu!$X:$X, kabu!$W:$W, 集計!C177, kabu!$O:$O, B175)</f>
        <v>70</v>
      </c>
    </row>
    <row r="178" spans="1:10">
      <c r="C178" s="22" t="s">
        <v>545</v>
      </c>
      <c r="D178" s="22">
        <f>COUNTIFS(kabu!$W:$W, C178, kabu!$O:$O, B175)</f>
        <v>19</v>
      </c>
      <c r="E178" s="23">
        <f>D178/(D177+D178)</f>
        <v>0.90476190476190477</v>
      </c>
      <c r="F178" s="22">
        <f>SUMIFS(kabu!$X:$X, kabu!$W:$W, 集計!C178, kabu!$O:$O,  B175)</f>
        <v>-638</v>
      </c>
    </row>
    <row r="179" spans="1:10">
      <c r="C179" s="22" t="s">
        <v>546</v>
      </c>
      <c r="D179" s="22">
        <f>COUNTIFS(kabu!$W:$W, C179, kabu!$O:$O, B175)</f>
        <v>3</v>
      </c>
      <c r="E179" s="22"/>
      <c r="F179" s="22">
        <f>SUMIFS(kabu!$X:$X, kabu!$W:$W, 集計!C179, kabu!$O:$O, B175)</f>
        <v>48</v>
      </c>
    </row>
    <row r="180" spans="1:10">
      <c r="A180" s="20"/>
      <c r="B180" s="20"/>
      <c r="C180" s="20" t="s">
        <v>547</v>
      </c>
      <c r="D180" s="20">
        <f>COUNTIFS(kabu!$W:$W, C180, kabu!$O:$O, B175)</f>
        <v>5</v>
      </c>
      <c r="E180" s="20"/>
      <c r="F180" s="20">
        <f>SUMIFS(kabu!$X:$X, kabu!$W:$W, 集計!C180, kabu!$O:$O, B175)</f>
        <v>-60</v>
      </c>
      <c r="G180" s="20"/>
      <c r="H180" s="20"/>
      <c r="I180" s="20"/>
      <c r="J180" s="20"/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9"/>
  <sheetViews>
    <sheetView workbookViewId="0">
      <selection activeCell="H28" sqref="H3:H28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13.125" customWidth="1"/>
    <col min="6" max="6" width="8.125" bestFit="1" customWidth="1"/>
    <col min="7" max="7" width="10.375" bestFit="1" customWidth="1"/>
  </cols>
  <sheetData>
    <row r="1" spans="1:8">
      <c r="A1" t="s">
        <v>837</v>
      </c>
      <c r="B1" t="s">
        <v>847</v>
      </c>
    </row>
    <row r="2" spans="1:8">
      <c r="A2" t="s">
        <v>835</v>
      </c>
      <c r="B2" t="s">
        <v>871</v>
      </c>
    </row>
    <row r="3" spans="1:8">
      <c r="A3" t="s">
        <v>838</v>
      </c>
      <c r="B3" t="s">
        <v>847</v>
      </c>
      <c r="C3" t="s">
        <v>839</v>
      </c>
      <c r="D3" t="s">
        <v>843</v>
      </c>
      <c r="F3" t="s">
        <v>845</v>
      </c>
      <c r="G3" t="s">
        <v>844</v>
      </c>
      <c r="H3" t="str">
        <f>"create table " &amp; B2 &amp; " ("</f>
        <v>create table kabuka (</v>
      </c>
    </row>
    <row r="4" spans="1:8">
      <c r="A4" t="s">
        <v>1</v>
      </c>
      <c r="B4" t="s">
        <v>860</v>
      </c>
      <c r="C4" t="s">
        <v>836</v>
      </c>
      <c r="E4" t="str">
        <f t="shared" ref="E4" si="0">IF(D4="○", B4 &amp; ", ", "")</f>
        <v/>
      </c>
      <c r="H4" t="str">
        <f>B4 &amp; " " &amp; C4 &amp; " " &amp; IF(G4="○", $G$3 &amp; " ", "") &amp; ", "</f>
        <v xml:space="preserve">juni INTEGER , </v>
      </c>
    </row>
    <row r="5" spans="1:8">
      <c r="A5" t="s">
        <v>2</v>
      </c>
      <c r="B5" t="s">
        <v>848</v>
      </c>
      <c r="C5" t="s">
        <v>846</v>
      </c>
      <c r="D5" t="s">
        <v>540</v>
      </c>
      <c r="E5" t="str">
        <f>IF(D5="○", B5 &amp; ", ", "")</f>
        <v xml:space="preserve">shoken_code, </v>
      </c>
      <c r="G5" t="s">
        <v>540</v>
      </c>
      <c r="H5" t="str">
        <f t="shared" ref="H5:H27" si="1">B5 &amp; " " &amp; C5 &amp; " " &amp; IF(G5="○", $G$3 &amp; " ", "") &amp; ", "</f>
        <v xml:space="preserve">shoken_code INT NOT NULL , </v>
      </c>
    </row>
    <row r="6" spans="1:8">
      <c r="A6" t="s">
        <v>3</v>
      </c>
      <c r="B6" t="s">
        <v>849</v>
      </c>
      <c r="C6" t="s">
        <v>840</v>
      </c>
      <c r="E6" t="str">
        <f t="shared" ref="E6:E27" si="2">IF(D6="○", B6 &amp; ", ", "")</f>
        <v/>
      </c>
      <c r="H6" t="str">
        <f t="shared" si="1"/>
        <v xml:space="preserve">kaishamei TEXT , </v>
      </c>
    </row>
    <row r="7" spans="1:8">
      <c r="A7" t="s">
        <v>4</v>
      </c>
      <c r="B7" t="s">
        <v>850</v>
      </c>
      <c r="C7" t="s">
        <v>840</v>
      </c>
      <c r="E7" t="str">
        <f t="shared" si="2"/>
        <v/>
      </c>
      <c r="H7" t="str">
        <f t="shared" si="1"/>
        <v xml:space="preserve">shijo TEXT , </v>
      </c>
    </row>
    <row r="8" spans="1:8">
      <c r="A8" t="s">
        <v>832</v>
      </c>
      <c r="B8" t="s">
        <v>851</v>
      </c>
      <c r="C8" t="s">
        <v>841</v>
      </c>
      <c r="E8" t="str">
        <f t="shared" si="2"/>
        <v/>
      </c>
      <c r="G8" t="s">
        <v>540</v>
      </c>
      <c r="H8" t="str">
        <f t="shared" si="1"/>
        <v xml:space="preserve">torihiki_date TEXT NOT NULL , </v>
      </c>
    </row>
    <row r="9" spans="1:8">
      <c r="A9" t="s">
        <v>831</v>
      </c>
      <c r="B9" t="s">
        <v>852</v>
      </c>
      <c r="C9" t="s">
        <v>842</v>
      </c>
      <c r="E9" t="str">
        <f t="shared" si="2"/>
        <v/>
      </c>
      <c r="G9" t="s">
        <v>540</v>
      </c>
      <c r="H9" t="str">
        <f t="shared" si="1"/>
        <v xml:space="preserve">torihikine REAL NOT NULL , </v>
      </c>
    </row>
    <row r="10" spans="1:8">
      <c r="A10" t="s">
        <v>833</v>
      </c>
      <c r="B10" t="s">
        <v>853</v>
      </c>
      <c r="C10" t="s">
        <v>842</v>
      </c>
      <c r="E10" t="str">
        <f t="shared" si="2"/>
        <v/>
      </c>
      <c r="H10" t="str">
        <f t="shared" si="1"/>
        <v xml:space="preserve">zenjitsuhi_gaku REAL , </v>
      </c>
    </row>
    <row r="11" spans="1:8">
      <c r="A11" t="s">
        <v>834</v>
      </c>
      <c r="B11" t="s">
        <v>854</v>
      </c>
      <c r="C11" t="s">
        <v>842</v>
      </c>
      <c r="E11" t="str">
        <f t="shared" si="2"/>
        <v/>
      </c>
      <c r="H11" t="str">
        <f t="shared" si="1"/>
        <v xml:space="preserve">zenjitsuhi_ritsu REAL , </v>
      </c>
    </row>
    <row r="12" spans="1:8">
      <c r="A12" t="s">
        <v>7</v>
      </c>
      <c r="B12" t="s">
        <v>855</v>
      </c>
      <c r="C12" t="s">
        <v>842</v>
      </c>
      <c r="E12" t="str">
        <f t="shared" si="2"/>
        <v/>
      </c>
      <c r="H12" t="str">
        <f t="shared" si="1"/>
        <v xml:space="preserve">dekidaka REAL , </v>
      </c>
    </row>
    <row r="13" spans="1:8">
      <c r="A13" t="s">
        <v>8</v>
      </c>
      <c r="B13" t="s">
        <v>856</v>
      </c>
      <c r="C13" t="s">
        <v>842</v>
      </c>
      <c r="E13" t="str">
        <f t="shared" si="2"/>
        <v/>
      </c>
      <c r="H13" t="str">
        <f t="shared" si="1"/>
        <v xml:space="preserve">takane REAL , </v>
      </c>
    </row>
    <row r="14" spans="1:8">
      <c r="A14" t="s">
        <v>9</v>
      </c>
      <c r="B14" t="s">
        <v>857</v>
      </c>
      <c r="C14" t="s">
        <v>842</v>
      </c>
      <c r="E14" t="str">
        <f t="shared" si="2"/>
        <v/>
      </c>
      <c r="H14" t="str">
        <f t="shared" si="1"/>
        <v xml:space="preserve">yasune REAL , </v>
      </c>
    </row>
    <row r="15" spans="1:8">
      <c r="A15" t="s">
        <v>627</v>
      </c>
      <c r="B15" t="s">
        <v>858</v>
      </c>
      <c r="C15" t="s">
        <v>842</v>
      </c>
      <c r="E15" t="str">
        <f t="shared" si="2"/>
        <v/>
      </c>
      <c r="H15" t="str">
        <f t="shared" si="1"/>
        <v xml:space="preserve">uehigeritsu REAL , </v>
      </c>
    </row>
    <row r="16" spans="1:8">
      <c r="A16" t="s">
        <v>804</v>
      </c>
      <c r="B16" t="s">
        <v>859</v>
      </c>
      <c r="C16" t="s">
        <v>840</v>
      </c>
      <c r="E16" t="str">
        <f t="shared" si="2"/>
        <v/>
      </c>
      <c r="H16" t="str">
        <f t="shared" si="1"/>
        <v xml:space="preserve">gyoshu TEXT , </v>
      </c>
    </row>
    <row r="17" spans="1:15">
      <c r="A17" t="s">
        <v>10</v>
      </c>
      <c r="B17" t="s">
        <v>863</v>
      </c>
      <c r="C17" t="s">
        <v>840</v>
      </c>
      <c r="D17" t="s">
        <v>540</v>
      </c>
      <c r="E17" t="str">
        <f t="shared" si="2"/>
        <v xml:space="preserve">yoku_eigyobi, </v>
      </c>
      <c r="H17" t="str">
        <f t="shared" si="1"/>
        <v xml:space="preserve">yoku_eigyobi TEXT , </v>
      </c>
    </row>
    <row r="18" spans="1:15">
      <c r="A18" t="s">
        <v>11</v>
      </c>
      <c r="B18" t="s">
        <v>861</v>
      </c>
      <c r="C18" t="s">
        <v>840</v>
      </c>
      <c r="E18" t="str">
        <f t="shared" si="2"/>
        <v/>
      </c>
      <c r="H18" t="str">
        <f t="shared" si="1"/>
        <v xml:space="preserve">csv_date TEXT , </v>
      </c>
    </row>
    <row r="19" spans="1:15">
      <c r="A19" t="s">
        <v>12</v>
      </c>
      <c r="B19" t="s">
        <v>862</v>
      </c>
      <c r="C19" t="s">
        <v>842</v>
      </c>
      <c r="E19" t="str">
        <f t="shared" si="2"/>
        <v/>
      </c>
      <c r="H19" t="str">
        <f t="shared" si="1"/>
        <v xml:space="preserve">yoku_yoritsuki REAL , </v>
      </c>
    </row>
    <row r="20" spans="1:15">
      <c r="A20" t="s">
        <v>13</v>
      </c>
      <c r="B20" t="s">
        <v>864</v>
      </c>
      <c r="C20" t="s">
        <v>842</v>
      </c>
      <c r="E20" t="str">
        <f t="shared" si="2"/>
        <v/>
      </c>
      <c r="H20" t="str">
        <f t="shared" si="1"/>
        <v xml:space="preserve">yoku_takane REAL , </v>
      </c>
    </row>
    <row r="21" spans="1:15">
      <c r="A21" t="s">
        <v>14</v>
      </c>
      <c r="B21" t="s">
        <v>865</v>
      </c>
      <c r="C21" t="s">
        <v>842</v>
      </c>
      <c r="E21" t="str">
        <f t="shared" si="2"/>
        <v/>
      </c>
      <c r="H21" t="str">
        <f t="shared" si="1"/>
        <v xml:space="preserve">yoku_yasune REAL , </v>
      </c>
    </row>
    <row r="22" spans="1:15">
      <c r="A22" t="s">
        <v>15</v>
      </c>
      <c r="B22" t="s">
        <v>866</v>
      </c>
      <c r="C22" t="s">
        <v>840</v>
      </c>
      <c r="E22" t="str">
        <f t="shared" si="2"/>
        <v/>
      </c>
      <c r="H22" t="str">
        <f t="shared" si="1"/>
        <v xml:space="preserve">kanosei_win TEXT , </v>
      </c>
    </row>
    <row r="23" spans="1:15">
      <c r="A23" t="s">
        <v>16</v>
      </c>
      <c r="B23" t="s">
        <v>867</v>
      </c>
      <c r="C23" t="s">
        <v>840</v>
      </c>
      <c r="E23" t="str">
        <f t="shared" si="2"/>
        <v/>
      </c>
      <c r="H23" t="str">
        <f t="shared" si="1"/>
        <v xml:space="preserve">kanosei_lose TEXT , </v>
      </c>
      <c r="O23" t="s">
        <v>855</v>
      </c>
    </row>
    <row r="24" spans="1:15">
      <c r="A24" t="s">
        <v>17</v>
      </c>
      <c r="B24" t="s">
        <v>868</v>
      </c>
      <c r="C24" t="s">
        <v>842</v>
      </c>
      <c r="E24" t="str">
        <f t="shared" si="2"/>
        <v/>
      </c>
      <c r="H24" t="str">
        <f t="shared" si="1"/>
        <v xml:space="preserve">yoritsuki_kairiritsu REAL , </v>
      </c>
      <c r="O24" t="s">
        <v>856</v>
      </c>
    </row>
    <row r="25" spans="1:15">
      <c r="A25" t="s">
        <v>541</v>
      </c>
      <c r="B25" t="s">
        <v>869</v>
      </c>
      <c r="C25" t="s">
        <v>840</v>
      </c>
      <c r="E25" t="str">
        <f t="shared" si="2"/>
        <v/>
      </c>
      <c r="H25" t="str">
        <f t="shared" si="1"/>
        <v xml:space="preserve">judge TEXT , </v>
      </c>
      <c r="O25" t="s">
        <v>857</v>
      </c>
    </row>
    <row r="26" spans="1:15">
      <c r="A26" t="s">
        <v>830</v>
      </c>
      <c r="B26" t="s">
        <v>870</v>
      </c>
      <c r="C26" t="s">
        <v>842</v>
      </c>
      <c r="E26" t="str">
        <f t="shared" si="2"/>
        <v/>
      </c>
      <c r="H26" t="str">
        <f t="shared" si="1"/>
        <v xml:space="preserve">pips REAL , </v>
      </c>
      <c r="O26" t="s">
        <v>862</v>
      </c>
    </row>
    <row r="27" spans="1:15">
      <c r="A27" t="s">
        <v>906</v>
      </c>
      <c r="B27" t="s">
        <v>907</v>
      </c>
      <c r="C27" t="s">
        <v>908</v>
      </c>
      <c r="E27" t="str">
        <f t="shared" si="2"/>
        <v/>
      </c>
      <c r="H27" t="str">
        <f t="shared" si="1"/>
        <v xml:space="preserve">p_k REAL , </v>
      </c>
      <c r="O27" t="s">
        <v>864</v>
      </c>
    </row>
    <row r="28" spans="1:15">
      <c r="H28" t="str">
        <f>");"</f>
        <v>);</v>
      </c>
      <c r="O28" t="s">
        <v>865</v>
      </c>
    </row>
    <row r="29" spans="1:15">
      <c r="O29" t="s">
        <v>870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8"/>
  <sheetViews>
    <sheetView workbookViewId="0">
      <selection activeCell="M2" sqref="M2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13.125" customWidth="1"/>
    <col min="6" max="6" width="8.125" bestFit="1" customWidth="1"/>
    <col min="7" max="7" width="10.375" bestFit="1" customWidth="1"/>
  </cols>
  <sheetData>
    <row r="1" spans="1:13">
      <c r="A1" t="s">
        <v>837</v>
      </c>
      <c r="B1" t="s">
        <v>847</v>
      </c>
      <c r="M1" s="69" t="s">
        <v>903</v>
      </c>
    </row>
    <row r="2" spans="1:13">
      <c r="A2" t="s">
        <v>895</v>
      </c>
      <c r="B2" t="s">
        <v>902</v>
      </c>
    </row>
    <row r="3" spans="1:13">
      <c r="A3" t="s">
        <v>838</v>
      </c>
      <c r="B3" t="s">
        <v>847</v>
      </c>
      <c r="C3" t="s">
        <v>839</v>
      </c>
      <c r="D3" t="s">
        <v>843</v>
      </c>
      <c r="F3" t="s">
        <v>845</v>
      </c>
      <c r="G3" t="s">
        <v>844</v>
      </c>
      <c r="H3" t="str">
        <f>"create table " &amp; B2 &amp; " ("</f>
        <v>create table kabu_koho (</v>
      </c>
    </row>
    <row r="4" spans="1:13">
      <c r="A4" t="s">
        <v>1</v>
      </c>
      <c r="B4" t="s">
        <v>860</v>
      </c>
      <c r="C4" t="s">
        <v>836</v>
      </c>
      <c r="E4" t="str">
        <f t="shared" ref="E4" si="0">IF(D4="○", B4 &amp; ", ", "")</f>
        <v/>
      </c>
      <c r="H4" t="str">
        <f>B4 &amp; " " &amp; C4 &amp; " " &amp; IF(G4="○", $G$3 &amp; " ", "") &amp; ", "</f>
        <v xml:space="preserve">juni INTEGER , </v>
      </c>
    </row>
    <row r="5" spans="1:13">
      <c r="A5" t="s">
        <v>2</v>
      </c>
      <c r="B5" t="s">
        <v>848</v>
      </c>
      <c r="C5" t="s">
        <v>846</v>
      </c>
      <c r="D5" t="s">
        <v>540</v>
      </c>
      <c r="E5" t="str">
        <f>IF(D5="○", B5 &amp; ", ", "")</f>
        <v xml:space="preserve">shoken_code, </v>
      </c>
      <c r="G5" t="s">
        <v>540</v>
      </c>
      <c r="H5" t="str">
        <f t="shared" ref="H5:H17" si="1">B5 &amp; " " &amp; C5 &amp; " " &amp; IF(G5="○", $G$3 &amp; " ", "") &amp; ", "</f>
        <v xml:space="preserve">shoken_code INT NOT NULL , </v>
      </c>
    </row>
    <row r="6" spans="1:13">
      <c r="A6" t="s">
        <v>3</v>
      </c>
      <c r="B6" t="s">
        <v>849</v>
      </c>
      <c r="C6" t="s">
        <v>840</v>
      </c>
      <c r="E6" t="str">
        <f t="shared" ref="E6:E17" si="2">IF(D6="○", B6 &amp; ", ", "")</f>
        <v/>
      </c>
      <c r="H6" t="str">
        <f t="shared" si="1"/>
        <v xml:space="preserve">kaishamei TEXT , </v>
      </c>
    </row>
    <row r="7" spans="1:13">
      <c r="A7" t="s">
        <v>4</v>
      </c>
      <c r="B7" t="s">
        <v>850</v>
      </c>
      <c r="C7" t="s">
        <v>840</v>
      </c>
      <c r="E7" t="str">
        <f t="shared" si="2"/>
        <v/>
      </c>
      <c r="H7" t="str">
        <f t="shared" si="1"/>
        <v xml:space="preserve">shijo TEXT , </v>
      </c>
    </row>
    <row r="8" spans="1:13">
      <c r="A8" t="s">
        <v>832</v>
      </c>
      <c r="B8" t="s">
        <v>851</v>
      </c>
      <c r="C8" t="s">
        <v>840</v>
      </c>
      <c r="E8" t="str">
        <f t="shared" si="2"/>
        <v/>
      </c>
      <c r="G8" t="s">
        <v>540</v>
      </c>
      <c r="H8" t="str">
        <f t="shared" si="1"/>
        <v xml:space="preserve">torihiki_date TEXT NOT NULL , </v>
      </c>
    </row>
    <row r="9" spans="1:13">
      <c r="A9" t="s">
        <v>831</v>
      </c>
      <c r="B9" t="s">
        <v>852</v>
      </c>
      <c r="C9" t="s">
        <v>842</v>
      </c>
      <c r="E9" t="str">
        <f t="shared" si="2"/>
        <v/>
      </c>
      <c r="G9" t="s">
        <v>540</v>
      </c>
      <c r="H9" t="str">
        <f t="shared" si="1"/>
        <v xml:space="preserve">torihikine REAL NOT NULL , </v>
      </c>
    </row>
    <row r="10" spans="1:13">
      <c r="A10" t="s">
        <v>833</v>
      </c>
      <c r="B10" t="s">
        <v>853</v>
      </c>
      <c r="C10" t="s">
        <v>842</v>
      </c>
      <c r="E10" t="str">
        <f t="shared" si="2"/>
        <v/>
      </c>
      <c r="H10" t="str">
        <f t="shared" si="1"/>
        <v xml:space="preserve">zenjitsuhi_gaku REAL , </v>
      </c>
    </row>
    <row r="11" spans="1:13">
      <c r="A11" t="s">
        <v>834</v>
      </c>
      <c r="B11" t="s">
        <v>854</v>
      </c>
      <c r="C11" t="s">
        <v>842</v>
      </c>
      <c r="E11" t="str">
        <f t="shared" si="2"/>
        <v/>
      </c>
      <c r="H11" t="str">
        <f t="shared" si="1"/>
        <v xml:space="preserve">zenjitsuhi_ritsu REAL , </v>
      </c>
    </row>
    <row r="12" spans="1:13">
      <c r="A12" t="s">
        <v>7</v>
      </c>
      <c r="B12" t="s">
        <v>855</v>
      </c>
      <c r="C12" t="s">
        <v>842</v>
      </c>
      <c r="E12" t="str">
        <f t="shared" si="2"/>
        <v/>
      </c>
      <c r="H12" t="str">
        <f t="shared" si="1"/>
        <v xml:space="preserve">dekidaka REAL , </v>
      </c>
    </row>
    <row r="13" spans="1:13">
      <c r="A13" t="s">
        <v>8</v>
      </c>
      <c r="B13" t="s">
        <v>856</v>
      </c>
      <c r="C13" t="s">
        <v>842</v>
      </c>
      <c r="E13" t="str">
        <f t="shared" si="2"/>
        <v/>
      </c>
      <c r="H13" t="str">
        <f t="shared" si="1"/>
        <v xml:space="preserve">takane REAL , </v>
      </c>
    </row>
    <row r="14" spans="1:13">
      <c r="A14" t="s">
        <v>9</v>
      </c>
      <c r="B14" t="s">
        <v>857</v>
      </c>
      <c r="C14" t="s">
        <v>842</v>
      </c>
      <c r="E14" t="str">
        <f t="shared" si="2"/>
        <v/>
      </c>
      <c r="H14" t="str">
        <f t="shared" si="1"/>
        <v xml:space="preserve">yasune REAL , </v>
      </c>
    </row>
    <row r="15" spans="1:13">
      <c r="A15" t="s">
        <v>627</v>
      </c>
      <c r="B15" t="s">
        <v>858</v>
      </c>
      <c r="C15" t="s">
        <v>842</v>
      </c>
      <c r="E15" t="str">
        <f t="shared" si="2"/>
        <v/>
      </c>
      <c r="H15" t="str">
        <f t="shared" si="1"/>
        <v xml:space="preserve">uehigeritsu REAL , </v>
      </c>
    </row>
    <row r="16" spans="1:13">
      <c r="A16" t="s">
        <v>804</v>
      </c>
      <c r="B16" t="s">
        <v>859</v>
      </c>
      <c r="C16" t="s">
        <v>840</v>
      </c>
      <c r="E16" t="str">
        <f t="shared" si="2"/>
        <v/>
      </c>
      <c r="H16" t="str">
        <f t="shared" si="1"/>
        <v xml:space="preserve">gyoshu TEXT , </v>
      </c>
    </row>
    <row r="17" spans="1:8">
      <c r="A17" t="s">
        <v>10</v>
      </c>
      <c r="B17" t="s">
        <v>863</v>
      </c>
      <c r="C17" t="s">
        <v>840</v>
      </c>
      <c r="D17" t="s">
        <v>540</v>
      </c>
      <c r="E17" t="str">
        <f t="shared" si="2"/>
        <v xml:space="preserve">yoku_eigyobi, </v>
      </c>
      <c r="H17" t="str">
        <f t="shared" si="1"/>
        <v xml:space="preserve">yoku_eigyobi TEXT , </v>
      </c>
    </row>
    <row r="18" spans="1:8">
      <c r="H18" t="str">
        <f>");"</f>
        <v>);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7"/>
  <sheetViews>
    <sheetView workbookViewId="0"/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1017</v>
      </c>
      <c r="B2" t="s">
        <v>1016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daily_chart (</v>
      </c>
    </row>
    <row r="4" spans="1:12">
      <c r="A4" t="s">
        <v>1002</v>
      </c>
      <c r="B4" t="s">
        <v>992</v>
      </c>
      <c r="C4" t="s">
        <v>836</v>
      </c>
      <c r="D4" t="s">
        <v>540</v>
      </c>
      <c r="F4" t="s">
        <v>540</v>
      </c>
      <c r="G4" t="str">
        <f t="shared" ref="G4:G14" si="0">B4 &amp; " " &amp; C4 &amp; " " &amp; IF(F4="○", $F$3 &amp; " ", "") &amp; ", "</f>
        <v xml:space="preserve">id INTEGER NOT NULL , </v>
      </c>
    </row>
    <row r="5" spans="1:12">
      <c r="A5" t="s">
        <v>1003</v>
      </c>
      <c r="B5" t="s">
        <v>993</v>
      </c>
      <c r="C5" t="s">
        <v>840</v>
      </c>
      <c r="E5" t="s">
        <v>540</v>
      </c>
      <c r="F5" t="s">
        <v>540</v>
      </c>
      <c r="G5" t="str">
        <f t="shared" si="0"/>
        <v xml:space="preserve">torihiki_date TEXT NOT NULL , </v>
      </c>
    </row>
    <row r="6" spans="1:12">
      <c r="A6" t="s">
        <v>1004</v>
      </c>
      <c r="B6" t="s">
        <v>994</v>
      </c>
      <c r="C6" t="s">
        <v>846</v>
      </c>
      <c r="E6" t="s">
        <v>540</v>
      </c>
      <c r="F6" t="s">
        <v>540</v>
      </c>
      <c r="G6" t="str">
        <f t="shared" si="0"/>
        <v xml:space="preserve">shoken_code INT NOT NULL , </v>
      </c>
    </row>
    <row r="7" spans="1:12">
      <c r="A7" t="s">
        <v>1005</v>
      </c>
      <c r="B7" t="s">
        <v>1006</v>
      </c>
      <c r="C7" t="s">
        <v>840</v>
      </c>
      <c r="G7" t="str">
        <f t="shared" si="0"/>
        <v xml:space="preserve">meigaramei TEXT , </v>
      </c>
    </row>
    <row r="8" spans="1:12">
      <c r="A8" t="s">
        <v>1007</v>
      </c>
      <c r="B8" t="s">
        <v>995</v>
      </c>
      <c r="C8" t="s">
        <v>840</v>
      </c>
      <c r="G8" t="str">
        <f t="shared" si="0"/>
        <v xml:space="preserve">shijo TEXT , </v>
      </c>
    </row>
    <row r="9" spans="1:12">
      <c r="A9" t="s">
        <v>1008</v>
      </c>
      <c r="B9" t="s">
        <v>996</v>
      </c>
      <c r="C9" t="s">
        <v>842</v>
      </c>
      <c r="G9" t="str">
        <f t="shared" si="0"/>
        <v xml:space="preserve">hajimene REAL , </v>
      </c>
    </row>
    <row r="10" spans="1:12">
      <c r="A10" t="s">
        <v>1009</v>
      </c>
      <c r="B10" t="s">
        <v>997</v>
      </c>
      <c r="C10" t="s">
        <v>842</v>
      </c>
      <c r="G10" t="str">
        <f t="shared" si="0"/>
        <v xml:space="preserve">takane REAL , </v>
      </c>
    </row>
    <row r="11" spans="1:12">
      <c r="A11" t="s">
        <v>1010</v>
      </c>
      <c r="B11" t="s">
        <v>998</v>
      </c>
      <c r="C11" t="s">
        <v>842</v>
      </c>
      <c r="G11" t="str">
        <f t="shared" si="0"/>
        <v xml:space="preserve">yasune REAL , </v>
      </c>
    </row>
    <row r="12" spans="1:12">
      <c r="A12" t="s">
        <v>1011</v>
      </c>
      <c r="B12" t="s">
        <v>999</v>
      </c>
      <c r="C12" t="s">
        <v>842</v>
      </c>
      <c r="G12" t="str">
        <f t="shared" si="0"/>
        <v xml:space="preserve">owarine REAL , </v>
      </c>
    </row>
    <row r="13" spans="1:12">
      <c r="A13" t="s">
        <v>1012</v>
      </c>
      <c r="B13" t="s">
        <v>1000</v>
      </c>
      <c r="C13" t="s">
        <v>842</v>
      </c>
      <c r="G13" t="str">
        <f t="shared" si="0"/>
        <v xml:space="preserve">dekidaka REAL , </v>
      </c>
    </row>
    <row r="14" spans="1:12">
      <c r="A14" t="s">
        <v>1013</v>
      </c>
      <c r="B14" t="s">
        <v>1001</v>
      </c>
      <c r="C14" t="s">
        <v>842</v>
      </c>
      <c r="G14" t="str">
        <f t="shared" si="0"/>
        <v xml:space="preserve">baibai_daikin REAL , </v>
      </c>
    </row>
    <row r="15" spans="1:12">
      <c r="G15" t="s">
        <v>1014</v>
      </c>
    </row>
    <row r="16" spans="1:12">
      <c r="G16" t="s">
        <v>1015</v>
      </c>
    </row>
    <row r="17" spans="7:7">
      <c r="G17" t="str">
        <f>");"</f>
        <v>);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"/>
  <sheetViews>
    <sheetView workbookViewId="0">
      <selection activeCell="G14" sqref="G3:G14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1019</v>
      </c>
      <c r="B2" t="s">
        <v>1018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daily_chart_analysis (</v>
      </c>
    </row>
    <row r="4" spans="1:12">
      <c r="A4" t="s">
        <v>1002</v>
      </c>
      <c r="B4" t="s">
        <v>992</v>
      </c>
      <c r="C4" t="s">
        <v>836</v>
      </c>
      <c r="D4" t="s">
        <v>540</v>
      </c>
      <c r="G4" t="str">
        <f t="shared" ref="G4:G11" si="0">B4 &amp; " " &amp; C4 &amp; " " &amp; IF(F4="○", $F$3 &amp; " ", "") &amp; ", "</f>
        <v xml:space="preserve">id INTEGER , </v>
      </c>
    </row>
    <row r="5" spans="1:12">
      <c r="A5" t="s">
        <v>1020</v>
      </c>
      <c r="B5" t="s">
        <v>1027</v>
      </c>
      <c r="C5" t="s">
        <v>842</v>
      </c>
      <c r="G5" t="str">
        <f t="shared" si="0"/>
        <v xml:space="preserve">ido_heikinsen_tanki REAL , </v>
      </c>
    </row>
    <row r="6" spans="1:12">
      <c r="A6" t="s">
        <v>1021</v>
      </c>
      <c r="B6" t="s">
        <v>1028</v>
      </c>
      <c r="C6" t="s">
        <v>842</v>
      </c>
      <c r="G6" t="str">
        <f t="shared" si="0"/>
        <v xml:space="preserve">ido_heikinsen_chuki REAL , </v>
      </c>
    </row>
    <row r="7" spans="1:12">
      <c r="A7" t="s">
        <v>1022</v>
      </c>
      <c r="B7" t="s">
        <v>1029</v>
      </c>
      <c r="C7" t="s">
        <v>842</v>
      </c>
      <c r="G7" t="str">
        <f t="shared" si="0"/>
        <v xml:space="preserve">ido_heikinsen_choki REAL , </v>
      </c>
    </row>
    <row r="8" spans="1:12">
      <c r="A8" t="s">
        <v>1023</v>
      </c>
      <c r="B8" t="s">
        <v>1030</v>
      </c>
      <c r="C8" t="s">
        <v>842</v>
      </c>
      <c r="G8" t="str">
        <f t="shared" si="0"/>
        <v xml:space="preserve">ido_heikin_kairiritsu_tanki REAL , </v>
      </c>
    </row>
    <row r="9" spans="1:12">
      <c r="A9" t="s">
        <v>1024</v>
      </c>
      <c r="B9" t="s">
        <v>1031</v>
      </c>
      <c r="C9" t="s">
        <v>842</v>
      </c>
      <c r="G9" t="str">
        <f t="shared" si="0"/>
        <v xml:space="preserve">ido_heikin_kairiritsu_chuki REAL , </v>
      </c>
    </row>
    <row r="10" spans="1:12">
      <c r="A10" t="s">
        <v>1025</v>
      </c>
      <c r="B10" t="s">
        <v>1032</v>
      </c>
      <c r="C10" t="s">
        <v>842</v>
      </c>
      <c r="G10" t="str">
        <f t="shared" si="0"/>
        <v xml:space="preserve">ido_heikin_kairiritsu_choki REAL , </v>
      </c>
    </row>
    <row r="11" spans="1:12">
      <c r="A11" t="s">
        <v>1026</v>
      </c>
      <c r="B11" t="s">
        <v>1033</v>
      </c>
      <c r="C11" t="s">
        <v>842</v>
      </c>
      <c r="G11" t="str">
        <f t="shared" si="0"/>
        <v xml:space="preserve">hyojun_hensa REAL , </v>
      </c>
    </row>
    <row r="12" spans="1:12">
      <c r="G12" t="s">
        <v>1086</v>
      </c>
    </row>
    <row r="13" spans="1:12">
      <c r="G13" t="s">
        <v>1087</v>
      </c>
    </row>
    <row r="14" spans="1:12">
      <c r="G14" t="str">
        <f>");"</f>
        <v>);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6"/>
  <sheetViews>
    <sheetView workbookViewId="0">
      <selection activeCell="E4" sqref="E4"/>
    </sheetView>
  </sheetViews>
  <sheetFormatPr defaultRowHeight="13.5"/>
  <cols>
    <col min="1" max="1" width="19.25" bestFit="1" customWidth="1"/>
    <col min="2" max="2" width="22.375" bestFit="1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  <col min="7" max="7" width="29.5" bestFit="1" customWidth="1"/>
    <col min="12" max="12" width="17.12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1472</v>
      </c>
      <c r="B2" t="s">
        <v>1471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master_meigara (</v>
      </c>
    </row>
    <row r="4" spans="1:12">
      <c r="A4" t="s">
        <v>456</v>
      </c>
      <c r="B4" t="s">
        <v>1478</v>
      </c>
      <c r="C4" t="s">
        <v>1477</v>
      </c>
      <c r="G4" t="str">
        <f t="shared" ref="G4:G13" si="0">B4 &amp; " " &amp; C4 &amp; " " &amp; IF(F4="○", $F$3 &amp; " ", "") &amp; ", "</f>
        <v xml:space="preserve">koukai_date TEXT , </v>
      </c>
    </row>
    <row r="5" spans="1:12">
      <c r="A5" t="s">
        <v>2</v>
      </c>
      <c r="B5" t="s">
        <v>1479</v>
      </c>
      <c r="C5" t="s">
        <v>1477</v>
      </c>
      <c r="D5" t="s">
        <v>540</v>
      </c>
      <c r="G5" t="str">
        <f t="shared" si="0"/>
        <v xml:space="preserve">shoken_code TEXT , </v>
      </c>
    </row>
    <row r="6" spans="1:12">
      <c r="A6" t="s">
        <v>1473</v>
      </c>
      <c r="B6" t="s">
        <v>1006</v>
      </c>
      <c r="C6" t="s">
        <v>1477</v>
      </c>
      <c r="G6" t="str">
        <f t="shared" si="0"/>
        <v xml:space="preserve">meigaramei TEXT , </v>
      </c>
    </row>
    <row r="7" spans="1:12">
      <c r="A7" t="s">
        <v>1484</v>
      </c>
      <c r="B7" t="s">
        <v>1488</v>
      </c>
      <c r="C7" t="s">
        <v>1477</v>
      </c>
      <c r="G7" t="str">
        <f t="shared" si="0"/>
        <v xml:space="preserve">shijo_shohin_kubun TEXT , </v>
      </c>
    </row>
    <row r="8" spans="1:12">
      <c r="A8" t="s">
        <v>1474</v>
      </c>
      <c r="B8" t="s">
        <v>1480</v>
      </c>
      <c r="C8" t="s">
        <v>1477</v>
      </c>
      <c r="G8" t="str">
        <f t="shared" si="0"/>
        <v xml:space="preserve">gyoshu_code_a TEXT , </v>
      </c>
    </row>
    <row r="9" spans="1:12">
      <c r="A9" t="s">
        <v>1485</v>
      </c>
      <c r="B9" t="s">
        <v>1489</v>
      </c>
      <c r="C9" t="s">
        <v>1477</v>
      </c>
      <c r="G9" t="str">
        <f t="shared" si="0"/>
        <v xml:space="preserve">gyoshu_kubun_a TEXT , </v>
      </c>
    </row>
    <row r="10" spans="1:12">
      <c r="A10" t="s">
        <v>1475</v>
      </c>
      <c r="B10" t="s">
        <v>1481</v>
      </c>
      <c r="C10" t="s">
        <v>1477</v>
      </c>
      <c r="G10" t="str">
        <f t="shared" si="0"/>
        <v xml:space="preserve">gyoshu_code_b TEXT , </v>
      </c>
    </row>
    <row r="11" spans="1:12">
      <c r="A11" t="s">
        <v>1486</v>
      </c>
      <c r="B11" t="s">
        <v>1490</v>
      </c>
      <c r="C11" t="s">
        <v>1477</v>
      </c>
      <c r="G11" t="str">
        <f t="shared" si="0"/>
        <v xml:space="preserve">gyoshu_kubun_b TEXT , </v>
      </c>
    </row>
    <row r="12" spans="1:12">
      <c r="A12" t="s">
        <v>1476</v>
      </c>
      <c r="B12" t="s">
        <v>1482</v>
      </c>
      <c r="C12" t="s">
        <v>1477</v>
      </c>
      <c r="G12" t="str">
        <f t="shared" si="0"/>
        <v xml:space="preserve">kibo_code TEXT , </v>
      </c>
    </row>
    <row r="13" spans="1:12">
      <c r="A13" t="s">
        <v>1487</v>
      </c>
      <c r="B13" t="s">
        <v>1491</v>
      </c>
      <c r="C13" t="s">
        <v>1477</v>
      </c>
      <c r="G13" t="str">
        <f t="shared" si="0"/>
        <v xml:space="preserve">kibo_kubun TEXT , </v>
      </c>
    </row>
    <row r="14" spans="1:12">
      <c r="G14" t="s">
        <v>1483</v>
      </c>
    </row>
    <row r="15" spans="1:12">
      <c r="G15" t="s">
        <v>1087</v>
      </c>
    </row>
    <row r="16" spans="1:12">
      <c r="G16" t="str">
        <f>");"</f>
        <v>);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3"/>
  <sheetViews>
    <sheetView tabSelected="1" workbookViewId="0">
      <selection activeCell="G14" sqref="G14:G20"/>
    </sheetView>
  </sheetViews>
  <sheetFormatPr defaultRowHeight="13.5"/>
  <cols>
    <col min="1" max="1" width="19.25" bestFit="1" customWidth="1"/>
    <col min="2" max="2" width="22.375" bestFit="1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  <col min="7" max="7" width="29.5" bestFit="1" customWidth="1"/>
    <col min="12" max="12" width="17.12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1493</v>
      </c>
      <c r="B2" t="s">
        <v>1492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chart5m (</v>
      </c>
    </row>
    <row r="4" spans="1:12">
      <c r="A4" t="s">
        <v>1002</v>
      </c>
      <c r="B4" t="s">
        <v>1504</v>
      </c>
      <c r="C4" t="s">
        <v>836</v>
      </c>
      <c r="D4" t="s">
        <v>540</v>
      </c>
      <c r="G4" t="str">
        <f t="shared" ref="G4:G20" si="0">B4 &amp; " " &amp; C4 &amp; " " &amp; IF(F4="○", $F$3 &amp; " ", "") &amp; ", "</f>
        <v xml:space="preserve">id INTEGER , </v>
      </c>
    </row>
    <row r="5" spans="1:12">
      <c r="A5" t="s">
        <v>1004</v>
      </c>
      <c r="B5" t="s">
        <v>848</v>
      </c>
      <c r="C5" t="s">
        <v>840</v>
      </c>
      <c r="G5" t="str">
        <f t="shared" si="0"/>
        <v xml:space="preserve">shoken_code TEXT , </v>
      </c>
    </row>
    <row r="6" spans="1:12">
      <c r="A6" t="s">
        <v>628</v>
      </c>
      <c r="B6" t="s">
        <v>851</v>
      </c>
      <c r="C6" t="s">
        <v>840</v>
      </c>
      <c r="G6" t="str">
        <f t="shared" si="0"/>
        <v xml:space="preserve">torihiki_date TEXT , </v>
      </c>
    </row>
    <row r="7" spans="1:12">
      <c r="A7" t="s">
        <v>1499</v>
      </c>
      <c r="B7" t="s">
        <v>1505</v>
      </c>
      <c r="C7" t="s">
        <v>840</v>
      </c>
      <c r="G7" t="str">
        <f t="shared" si="0"/>
        <v xml:space="preserve">torihiki_time TEXT , </v>
      </c>
    </row>
    <row r="8" spans="1:12">
      <c r="A8" t="s">
        <v>1008</v>
      </c>
      <c r="B8" t="s">
        <v>1506</v>
      </c>
      <c r="C8" t="s">
        <v>1518</v>
      </c>
      <c r="G8" t="str">
        <f t="shared" si="0"/>
        <v xml:space="preserve">hajimene REAL , </v>
      </c>
    </row>
    <row r="9" spans="1:12">
      <c r="A9" t="s">
        <v>13</v>
      </c>
      <c r="B9" t="s">
        <v>1507</v>
      </c>
      <c r="C9" t="s">
        <v>1518</v>
      </c>
      <c r="G9" t="str">
        <f t="shared" si="0"/>
        <v xml:space="preserve">takane REAL , </v>
      </c>
    </row>
    <row r="10" spans="1:12">
      <c r="A10" t="s">
        <v>14</v>
      </c>
      <c r="B10" t="s">
        <v>1508</v>
      </c>
      <c r="C10" t="s">
        <v>1518</v>
      </c>
      <c r="G10" t="str">
        <f t="shared" si="0"/>
        <v xml:space="preserve">yasune REAL , </v>
      </c>
    </row>
    <row r="11" spans="1:12">
      <c r="A11" t="s">
        <v>1011</v>
      </c>
      <c r="B11" t="s">
        <v>1509</v>
      </c>
      <c r="C11" t="s">
        <v>1518</v>
      </c>
      <c r="G11" t="str">
        <f t="shared" si="0"/>
        <v xml:space="preserve">owarine REAL , </v>
      </c>
    </row>
    <row r="12" spans="1:12">
      <c r="A12" t="s">
        <v>1500</v>
      </c>
      <c r="B12" t="s">
        <v>855</v>
      </c>
      <c r="C12" t="s">
        <v>1518</v>
      </c>
      <c r="G12" t="str">
        <f t="shared" si="0"/>
        <v xml:space="preserve">dekidaka REAL , </v>
      </c>
    </row>
    <row r="13" spans="1:12">
      <c r="A13" t="s">
        <v>1501</v>
      </c>
      <c r="B13" t="s">
        <v>1510</v>
      </c>
      <c r="C13" t="s">
        <v>1518</v>
      </c>
      <c r="G13" t="str">
        <f t="shared" si="0"/>
        <v xml:space="preserve">ma_short REAL , </v>
      </c>
    </row>
    <row r="14" spans="1:12">
      <c r="A14" t="s">
        <v>1502</v>
      </c>
      <c r="B14" t="s">
        <v>1511</v>
      </c>
      <c r="C14" t="s">
        <v>1518</v>
      </c>
      <c r="G14" t="str">
        <f t="shared" si="0"/>
        <v xml:space="preserve">ma_middle REAL , </v>
      </c>
    </row>
    <row r="15" spans="1:12">
      <c r="A15" t="s">
        <v>1503</v>
      </c>
      <c r="B15" t="s">
        <v>1512</v>
      </c>
      <c r="C15" t="s">
        <v>1518</v>
      </c>
      <c r="G15" t="str">
        <f t="shared" si="0"/>
        <v xml:space="preserve">ma_long REAL , </v>
      </c>
    </row>
    <row r="16" spans="1:12">
      <c r="A16" t="s">
        <v>1494</v>
      </c>
      <c r="B16" t="s">
        <v>1513</v>
      </c>
      <c r="C16" t="s">
        <v>1518</v>
      </c>
      <c r="G16" t="str">
        <f t="shared" si="0"/>
        <v xml:space="preserve">macd REAL , </v>
      </c>
    </row>
    <row r="17" spans="1:7">
      <c r="A17" t="s">
        <v>1495</v>
      </c>
      <c r="B17" t="s">
        <v>1514</v>
      </c>
      <c r="C17" t="s">
        <v>1518</v>
      </c>
      <c r="G17" t="str">
        <f t="shared" si="0"/>
        <v xml:space="preserve">signal REAL , </v>
      </c>
    </row>
    <row r="18" spans="1:7">
      <c r="A18" t="s">
        <v>1496</v>
      </c>
      <c r="B18" t="s">
        <v>1515</v>
      </c>
      <c r="C18" t="s">
        <v>1518</v>
      </c>
      <c r="G18" t="str">
        <f t="shared" si="0"/>
        <v xml:space="preserve">osci REAL , </v>
      </c>
    </row>
    <row r="19" spans="1:7">
      <c r="A19" t="s">
        <v>1497</v>
      </c>
      <c r="B19" t="s">
        <v>1516</v>
      </c>
      <c r="C19" t="s">
        <v>1518</v>
      </c>
      <c r="G19" t="str">
        <f t="shared" si="0"/>
        <v xml:space="preserve">rsi REAL , </v>
      </c>
    </row>
    <row r="20" spans="1:7">
      <c r="A20" t="s">
        <v>1498</v>
      </c>
      <c r="B20" t="s">
        <v>1517</v>
      </c>
      <c r="C20" t="s">
        <v>1518</v>
      </c>
      <c r="G20" t="str">
        <f t="shared" si="0"/>
        <v xml:space="preserve">ma_kaririritsu REAL , </v>
      </c>
    </row>
    <row r="21" spans="1:7">
      <c r="G21" t="s">
        <v>1483</v>
      </c>
    </row>
    <row r="22" spans="1:7">
      <c r="G22" t="s">
        <v>1087</v>
      </c>
    </row>
    <row r="23" spans="1:7">
      <c r="G23" t="s">
        <v>1519</v>
      </c>
    </row>
  </sheetData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2"/>
  <sheetViews>
    <sheetView topLeftCell="A157" workbookViewId="0">
      <selection activeCell="A179" sqref="A179:A181"/>
    </sheetView>
  </sheetViews>
  <sheetFormatPr defaultRowHeight="13.5"/>
  <cols>
    <col min="1" max="1" width="16.125" style="74" customWidth="1"/>
  </cols>
  <sheetData>
    <row r="1" spans="1:2">
      <c r="A1" s="76" t="s">
        <v>971</v>
      </c>
      <c r="B1" s="77" t="s">
        <v>972</v>
      </c>
    </row>
    <row r="2" spans="1:2">
      <c r="A2" s="74">
        <v>42736</v>
      </c>
    </row>
    <row r="3" spans="1:2">
      <c r="A3" s="75">
        <f>WORKDAY(A2, 1, マスタ!$A$2:$A$106)</f>
        <v>42738</v>
      </c>
    </row>
    <row r="4" spans="1:2">
      <c r="A4" s="75">
        <f>WORKDAY(A3, 1, マスタ!$A$2:$A$106)</f>
        <v>42739</v>
      </c>
      <c r="B4" t="s">
        <v>18</v>
      </c>
    </row>
    <row r="5" spans="1:2">
      <c r="A5" s="75">
        <f>WORKDAY(A4, 1, マスタ!$A$2:$A$106)</f>
        <v>42740</v>
      </c>
      <c r="B5" t="s">
        <v>18</v>
      </c>
    </row>
    <row r="6" spans="1:2">
      <c r="A6" s="75">
        <f>WORKDAY(A5, 1, マスタ!$A$2:$A$106)</f>
        <v>42741</v>
      </c>
      <c r="B6" t="s">
        <v>18</v>
      </c>
    </row>
    <row r="7" spans="1:2">
      <c r="A7" s="75">
        <f>WORKDAY(A6, 1, マスタ!$A$2:$A$106)</f>
        <v>42745</v>
      </c>
      <c r="B7" t="s">
        <v>18</v>
      </c>
    </row>
    <row r="8" spans="1:2">
      <c r="A8" s="75">
        <f>WORKDAY(A7, 1, マスタ!$A$2:$A$106)</f>
        <v>42746</v>
      </c>
      <c r="B8" t="s">
        <v>18</v>
      </c>
    </row>
    <row r="9" spans="1:2">
      <c r="A9" s="75">
        <f>WORKDAY(A8, 1, マスタ!$A$2:$A$106)</f>
        <v>42747</v>
      </c>
      <c r="B9" t="s">
        <v>18</v>
      </c>
    </row>
    <row r="10" spans="1:2">
      <c r="A10" s="75">
        <f>WORKDAY(A9, 1, マスタ!$A$2:$A$106)</f>
        <v>42748</v>
      </c>
      <c r="B10" t="s">
        <v>18</v>
      </c>
    </row>
    <row r="11" spans="1:2">
      <c r="A11" s="75">
        <f>WORKDAY(A10, 1, マスタ!$A$2:$A$106)</f>
        <v>42751</v>
      </c>
      <c r="B11" t="s">
        <v>18</v>
      </c>
    </row>
    <row r="12" spans="1:2">
      <c r="A12" s="75">
        <f>WORKDAY(A11, 1, マスタ!$A$2:$A$106)</f>
        <v>42752</v>
      </c>
      <c r="B12" t="s">
        <v>18</v>
      </c>
    </row>
    <row r="13" spans="1:2">
      <c r="A13" s="75">
        <f>WORKDAY(A12, 1, マスタ!$A$2:$A$106)</f>
        <v>42753</v>
      </c>
      <c r="B13" t="s">
        <v>18</v>
      </c>
    </row>
    <row r="14" spans="1:2">
      <c r="A14" s="75">
        <f>WORKDAY(A13, 1, マスタ!$A$2:$A$106)</f>
        <v>42754</v>
      </c>
      <c r="B14" t="s">
        <v>18</v>
      </c>
    </row>
    <row r="15" spans="1:2">
      <c r="A15" s="75">
        <f>WORKDAY(A14, 1, マスタ!$A$2:$A$106)</f>
        <v>42755</v>
      </c>
      <c r="B15" t="s">
        <v>18</v>
      </c>
    </row>
    <row r="16" spans="1:2">
      <c r="A16" s="75">
        <f>WORKDAY(A15, 1, マスタ!$A$2:$A$106)</f>
        <v>42758</v>
      </c>
      <c r="B16" t="s">
        <v>18</v>
      </c>
    </row>
    <row r="17" spans="1:2">
      <c r="A17" s="75">
        <f>WORKDAY(A16, 1, マスタ!$A$2:$A$106)</f>
        <v>42759</v>
      </c>
      <c r="B17" t="s">
        <v>18</v>
      </c>
    </row>
    <row r="18" spans="1:2">
      <c r="A18" s="75">
        <f>WORKDAY(A17, 1, マスタ!$A$2:$A$106)</f>
        <v>42760</v>
      </c>
      <c r="B18" t="s">
        <v>18</v>
      </c>
    </row>
    <row r="19" spans="1:2">
      <c r="A19" s="75">
        <f>WORKDAY(A18, 1, マスタ!$A$2:$A$106)</f>
        <v>42761</v>
      </c>
      <c r="B19" t="s">
        <v>18</v>
      </c>
    </row>
    <row r="20" spans="1:2">
      <c r="A20" s="75">
        <f>WORKDAY(A19, 1, マスタ!$A$2:$A$106)</f>
        <v>42762</v>
      </c>
      <c r="B20" t="s">
        <v>18</v>
      </c>
    </row>
    <row r="21" spans="1:2">
      <c r="A21" s="75">
        <f>WORKDAY(A20, 1, マスタ!$A$2:$A$106)</f>
        <v>42765</v>
      </c>
      <c r="B21" t="s">
        <v>18</v>
      </c>
    </row>
    <row r="22" spans="1:2">
      <c r="A22" s="75">
        <f>WORKDAY(A21, 1, マスタ!$A$2:$A$106)</f>
        <v>42766</v>
      </c>
      <c r="B22" t="s">
        <v>18</v>
      </c>
    </row>
    <row r="23" spans="1:2">
      <c r="A23" s="75">
        <f>WORKDAY(A22, 1, マスタ!$A$2:$A$106)</f>
        <v>42767</v>
      </c>
      <c r="B23" t="s">
        <v>18</v>
      </c>
    </row>
    <row r="24" spans="1:2">
      <c r="A24" s="75">
        <f>WORKDAY(A23, 1, マスタ!$A$2:$A$106)</f>
        <v>42768</v>
      </c>
      <c r="B24" t="s">
        <v>18</v>
      </c>
    </row>
    <row r="25" spans="1:2">
      <c r="A25" s="75">
        <f>WORKDAY(A24, 1, マスタ!$A$2:$A$106)</f>
        <v>42769</v>
      </c>
      <c r="B25" t="s">
        <v>18</v>
      </c>
    </row>
    <row r="26" spans="1:2">
      <c r="A26" s="75">
        <f>WORKDAY(A25, 1, マスタ!$A$2:$A$106)</f>
        <v>42772</v>
      </c>
      <c r="B26" t="s">
        <v>18</v>
      </c>
    </row>
    <row r="27" spans="1:2">
      <c r="A27" s="75">
        <f>WORKDAY(A26, 1, マスタ!$A$2:$A$106)</f>
        <v>42773</v>
      </c>
      <c r="B27" t="s">
        <v>18</v>
      </c>
    </row>
    <row r="28" spans="1:2">
      <c r="A28" s="75">
        <f>WORKDAY(A27, 1, マスタ!$A$2:$A$106)</f>
        <v>42774</v>
      </c>
      <c r="B28" t="s">
        <v>18</v>
      </c>
    </row>
    <row r="29" spans="1:2">
      <c r="A29" s="75">
        <f>WORKDAY(A28, 1, マスタ!$A$2:$A$106)</f>
        <v>42775</v>
      </c>
      <c r="B29" t="s">
        <v>18</v>
      </c>
    </row>
    <row r="30" spans="1:2">
      <c r="A30" s="75">
        <f>WORKDAY(A29, 1, マスタ!$A$2:$A$106)</f>
        <v>42776</v>
      </c>
      <c r="B30" t="s">
        <v>18</v>
      </c>
    </row>
    <row r="31" spans="1:2">
      <c r="A31" s="75">
        <f>WORKDAY(A30, 1, マスタ!$A$2:$A$106)</f>
        <v>42779</v>
      </c>
      <c r="B31" t="s">
        <v>18</v>
      </c>
    </row>
    <row r="32" spans="1:2">
      <c r="A32" s="75">
        <f>WORKDAY(A31, 1, マスタ!$A$2:$A$106)</f>
        <v>42780</v>
      </c>
      <c r="B32" t="s">
        <v>18</v>
      </c>
    </row>
    <row r="33" spans="1:2">
      <c r="A33" s="75">
        <f>WORKDAY(A32, 1, マスタ!$A$2:$A$106)</f>
        <v>42781</v>
      </c>
      <c r="B33" t="s">
        <v>18</v>
      </c>
    </row>
    <row r="34" spans="1:2">
      <c r="A34" s="75">
        <f>WORKDAY(A33, 1, マスタ!$A$2:$A$106)</f>
        <v>42782</v>
      </c>
      <c r="B34" t="s">
        <v>18</v>
      </c>
    </row>
    <row r="35" spans="1:2">
      <c r="A35" s="75">
        <f>WORKDAY(A34, 1, マスタ!$A$2:$A$106)</f>
        <v>42783</v>
      </c>
      <c r="B35" t="s">
        <v>18</v>
      </c>
    </row>
    <row r="36" spans="1:2">
      <c r="A36" s="75">
        <f>WORKDAY(A35, 1, マスタ!$A$2:$A$106)</f>
        <v>42786</v>
      </c>
      <c r="B36" t="s">
        <v>18</v>
      </c>
    </row>
    <row r="37" spans="1:2">
      <c r="A37" s="75">
        <f>WORKDAY(A36, 1, マスタ!$A$2:$A$106)</f>
        <v>42787</v>
      </c>
      <c r="B37" t="s">
        <v>18</v>
      </c>
    </row>
    <row r="38" spans="1:2">
      <c r="A38" s="75">
        <f>WORKDAY(A37, 1, マスタ!$A$2:$A$106)</f>
        <v>42788</v>
      </c>
      <c r="B38" t="s">
        <v>18</v>
      </c>
    </row>
    <row r="39" spans="1:2">
      <c r="A39" s="75">
        <f>WORKDAY(A38, 1, マスタ!$A$2:$A$106)</f>
        <v>42789</v>
      </c>
      <c r="B39" t="s">
        <v>18</v>
      </c>
    </row>
    <row r="40" spans="1:2">
      <c r="A40" s="75">
        <f>WORKDAY(A39, 1, マスタ!$A$2:$A$106)</f>
        <v>42790</v>
      </c>
      <c r="B40" t="s">
        <v>18</v>
      </c>
    </row>
    <row r="41" spans="1:2">
      <c r="A41" s="75">
        <f>WORKDAY(A40, 1, マスタ!$A$2:$A$106)</f>
        <v>42793</v>
      </c>
      <c r="B41" t="s">
        <v>18</v>
      </c>
    </row>
    <row r="42" spans="1:2">
      <c r="A42" s="75">
        <f>WORKDAY(A41, 1, マスタ!$A$2:$A$106)</f>
        <v>42794</v>
      </c>
      <c r="B42" t="s">
        <v>18</v>
      </c>
    </row>
    <row r="43" spans="1:2">
      <c r="A43" s="75">
        <f>WORKDAY(A42, 1, マスタ!$A$2:$A$106)</f>
        <v>42795</v>
      </c>
      <c r="B43" t="s">
        <v>18</v>
      </c>
    </row>
    <row r="44" spans="1:2">
      <c r="A44" s="75">
        <f>WORKDAY(A43, 1, マスタ!$A$2:$A$106)</f>
        <v>42796</v>
      </c>
      <c r="B44" t="s">
        <v>18</v>
      </c>
    </row>
    <row r="45" spans="1:2">
      <c r="A45" s="75">
        <f>WORKDAY(A44, 1, マスタ!$A$2:$A$106)</f>
        <v>42797</v>
      </c>
      <c r="B45" t="s">
        <v>18</v>
      </c>
    </row>
    <row r="46" spans="1:2">
      <c r="A46" s="75">
        <f>WORKDAY(A45, 1, マスタ!$A$2:$A$106)</f>
        <v>42800</v>
      </c>
      <c r="B46" t="s">
        <v>18</v>
      </c>
    </row>
    <row r="47" spans="1:2">
      <c r="A47" s="75">
        <f>WORKDAY(A46, 1, マスタ!$A$2:$A$106)</f>
        <v>42801</v>
      </c>
      <c r="B47" t="s">
        <v>18</v>
      </c>
    </row>
    <row r="48" spans="1:2">
      <c r="A48" s="75">
        <f>WORKDAY(A47, 1, マスタ!$A$2:$A$106)</f>
        <v>42802</v>
      </c>
      <c r="B48" t="s">
        <v>18</v>
      </c>
    </row>
    <row r="49" spans="1:2">
      <c r="A49" s="75">
        <f>WORKDAY(A48, 1, マスタ!$A$2:$A$106)</f>
        <v>42803</v>
      </c>
      <c r="B49" t="s">
        <v>18</v>
      </c>
    </row>
    <row r="50" spans="1:2">
      <c r="A50" s="75">
        <f>WORKDAY(A49, 1, マスタ!$A$2:$A$106)</f>
        <v>42804</v>
      </c>
      <c r="B50" t="s">
        <v>18</v>
      </c>
    </row>
    <row r="51" spans="1:2">
      <c r="A51" s="75">
        <f>WORKDAY(A50, 1, マスタ!$A$2:$A$106)</f>
        <v>42807</v>
      </c>
      <c r="B51" t="s">
        <v>18</v>
      </c>
    </row>
    <row r="52" spans="1:2">
      <c r="A52" s="75">
        <f>WORKDAY(A51, 1, マスタ!$A$2:$A$106)</f>
        <v>42808</v>
      </c>
      <c r="B52" t="s">
        <v>18</v>
      </c>
    </row>
    <row r="53" spans="1:2">
      <c r="A53" s="75">
        <f>WORKDAY(A52, 1, マスタ!$A$2:$A$106)</f>
        <v>42809</v>
      </c>
      <c r="B53" t="s">
        <v>18</v>
      </c>
    </row>
    <row r="54" spans="1:2">
      <c r="A54" s="75">
        <f>WORKDAY(A53, 1, マスタ!$A$2:$A$106)</f>
        <v>42810</v>
      </c>
      <c r="B54" t="s">
        <v>18</v>
      </c>
    </row>
    <row r="55" spans="1:2">
      <c r="A55" s="75">
        <f>WORKDAY(A54, 1, マスタ!$A$2:$A$106)</f>
        <v>42811</v>
      </c>
      <c r="B55" t="s">
        <v>18</v>
      </c>
    </row>
    <row r="56" spans="1:2">
      <c r="A56" s="75">
        <f>WORKDAY(A55, 1, マスタ!$A$2:$A$106)</f>
        <v>42815</v>
      </c>
      <c r="B56" t="s">
        <v>18</v>
      </c>
    </row>
    <row r="57" spans="1:2">
      <c r="A57" s="75">
        <f>WORKDAY(A56, 1, マスタ!$A$2:$A$106)</f>
        <v>42816</v>
      </c>
      <c r="B57" t="s">
        <v>18</v>
      </c>
    </row>
    <row r="58" spans="1:2">
      <c r="A58" s="75">
        <f>WORKDAY(A57, 1, マスタ!$A$2:$A$106)</f>
        <v>42817</v>
      </c>
      <c r="B58" t="s">
        <v>18</v>
      </c>
    </row>
    <row r="59" spans="1:2">
      <c r="A59" s="75">
        <f>WORKDAY(A58, 1, マスタ!$A$2:$A$106)</f>
        <v>42818</v>
      </c>
      <c r="B59" t="s">
        <v>18</v>
      </c>
    </row>
    <row r="60" spans="1:2">
      <c r="A60" s="75">
        <f>WORKDAY(A59, 1, マスタ!$A$2:$A$106)</f>
        <v>42821</v>
      </c>
      <c r="B60" t="s">
        <v>18</v>
      </c>
    </row>
    <row r="61" spans="1:2">
      <c r="A61" s="75">
        <f>WORKDAY(A60, 1, マスタ!$A$2:$A$106)</f>
        <v>42822</v>
      </c>
      <c r="B61" t="s">
        <v>18</v>
      </c>
    </row>
    <row r="62" spans="1:2">
      <c r="A62" s="75">
        <f>WORKDAY(A61, 1, マスタ!$A$2:$A$106)</f>
        <v>42823</v>
      </c>
      <c r="B62" t="s">
        <v>18</v>
      </c>
    </row>
    <row r="63" spans="1:2">
      <c r="A63" s="75">
        <f>WORKDAY(A62, 1, マスタ!$A$2:$A$106)</f>
        <v>42824</v>
      </c>
      <c r="B63" t="s">
        <v>18</v>
      </c>
    </row>
    <row r="64" spans="1:2">
      <c r="A64" s="75">
        <f>WORKDAY(A63, 1, マスタ!$A$2:$A$106)</f>
        <v>42825</v>
      </c>
      <c r="B64" t="s">
        <v>18</v>
      </c>
    </row>
    <row r="65" spans="1:2">
      <c r="A65" s="75">
        <f>WORKDAY(A64, 1, マスタ!$A$2:$A$106)</f>
        <v>42828</v>
      </c>
      <c r="B65" t="s">
        <v>18</v>
      </c>
    </row>
    <row r="66" spans="1:2">
      <c r="A66" s="75">
        <f>WORKDAY(A65, 1, マスタ!$A$2:$A$106)</f>
        <v>42829</v>
      </c>
      <c r="B66" t="s">
        <v>18</v>
      </c>
    </row>
    <row r="67" spans="1:2">
      <c r="A67" s="75">
        <f>WORKDAY(A66, 1, マスタ!$A$2:$A$106)</f>
        <v>42830</v>
      </c>
      <c r="B67" t="s">
        <v>18</v>
      </c>
    </row>
    <row r="68" spans="1:2">
      <c r="A68" s="75">
        <f>WORKDAY(A67, 1, マスタ!$A$2:$A$106)</f>
        <v>42831</v>
      </c>
      <c r="B68" t="s">
        <v>18</v>
      </c>
    </row>
    <row r="69" spans="1:2">
      <c r="A69" s="75">
        <f>WORKDAY(A68, 1, マスタ!$A$2:$A$106)</f>
        <v>42832</v>
      </c>
      <c r="B69" t="s">
        <v>18</v>
      </c>
    </row>
    <row r="70" spans="1:2">
      <c r="A70" s="75">
        <f>WORKDAY(A69, 1, マスタ!$A$2:$A$106)</f>
        <v>42835</v>
      </c>
      <c r="B70" t="s">
        <v>18</v>
      </c>
    </row>
    <row r="71" spans="1:2">
      <c r="A71" s="75">
        <f>WORKDAY(A70, 1, マスタ!$A$2:$A$106)</f>
        <v>42836</v>
      </c>
      <c r="B71" t="s">
        <v>18</v>
      </c>
    </row>
    <row r="72" spans="1:2">
      <c r="A72" s="75">
        <f>WORKDAY(A71, 1, マスタ!$A$2:$A$106)</f>
        <v>42837</v>
      </c>
      <c r="B72" t="s">
        <v>18</v>
      </c>
    </row>
    <row r="73" spans="1:2">
      <c r="A73" s="75">
        <f>WORKDAY(A72, 1, マスタ!$A$2:$A$106)</f>
        <v>42838</v>
      </c>
      <c r="B73" t="s">
        <v>18</v>
      </c>
    </row>
    <row r="74" spans="1:2">
      <c r="A74" s="75">
        <f>WORKDAY(A73, 1, マスタ!$A$2:$A$106)</f>
        <v>42839</v>
      </c>
      <c r="B74" t="s">
        <v>18</v>
      </c>
    </row>
    <row r="75" spans="1:2">
      <c r="A75" s="75">
        <f>WORKDAY(A74, 1, マスタ!$A$2:$A$106)</f>
        <v>42842</v>
      </c>
      <c r="B75" t="s">
        <v>18</v>
      </c>
    </row>
    <row r="76" spans="1:2">
      <c r="A76" s="75">
        <f>WORKDAY(A75, 1, マスタ!$A$2:$A$106)</f>
        <v>42843</v>
      </c>
      <c r="B76" t="s">
        <v>18</v>
      </c>
    </row>
    <row r="77" spans="1:2">
      <c r="A77" s="75">
        <f>WORKDAY(A76, 1, マスタ!$A$2:$A$106)</f>
        <v>42844</v>
      </c>
      <c r="B77" t="s">
        <v>18</v>
      </c>
    </row>
    <row r="78" spans="1:2">
      <c r="A78" s="75">
        <f>WORKDAY(A77, 1, マスタ!$A$2:$A$106)</f>
        <v>42845</v>
      </c>
      <c r="B78" t="s">
        <v>18</v>
      </c>
    </row>
    <row r="79" spans="1:2">
      <c r="A79" s="75">
        <f>WORKDAY(A78, 1, マスタ!$A$2:$A$106)</f>
        <v>42846</v>
      </c>
      <c r="B79" t="s">
        <v>18</v>
      </c>
    </row>
    <row r="80" spans="1:2">
      <c r="A80" s="75">
        <f>WORKDAY(A79, 1, マスタ!$A$2:$A$106)</f>
        <v>42849</v>
      </c>
      <c r="B80" t="s">
        <v>18</v>
      </c>
    </row>
    <row r="81" spans="1:2">
      <c r="A81" s="75">
        <f>WORKDAY(A80, 1, マスタ!$A$2:$A$106)</f>
        <v>42850</v>
      </c>
      <c r="B81" t="s">
        <v>18</v>
      </c>
    </row>
    <row r="82" spans="1:2">
      <c r="A82" s="75">
        <f>WORKDAY(A81, 1, マスタ!$A$2:$A$106)</f>
        <v>42851</v>
      </c>
      <c r="B82" t="s">
        <v>18</v>
      </c>
    </row>
    <row r="83" spans="1:2">
      <c r="A83" s="75">
        <f>WORKDAY(A82, 1, マスタ!$A$2:$A$106)</f>
        <v>42852</v>
      </c>
      <c r="B83" t="s">
        <v>18</v>
      </c>
    </row>
    <row r="84" spans="1:2">
      <c r="A84" s="75">
        <f>WORKDAY(A83, 1, マスタ!$A$2:$A$106)</f>
        <v>42853</v>
      </c>
      <c r="B84" t="s">
        <v>18</v>
      </c>
    </row>
    <row r="85" spans="1:2">
      <c r="A85" s="75">
        <f>WORKDAY(A84, 1, マスタ!$A$2:$A$106)</f>
        <v>42856</v>
      </c>
      <c r="B85" t="s">
        <v>18</v>
      </c>
    </row>
    <row r="86" spans="1:2">
      <c r="A86" s="75">
        <f>WORKDAY(A85, 1, マスタ!$A$2:$A$106)</f>
        <v>42857</v>
      </c>
      <c r="B86" t="s">
        <v>18</v>
      </c>
    </row>
    <row r="87" spans="1:2">
      <c r="A87" s="75">
        <f>WORKDAY(A86, 1, マスタ!$A$2:$A$106)</f>
        <v>42863</v>
      </c>
      <c r="B87" t="s">
        <v>18</v>
      </c>
    </row>
    <row r="88" spans="1:2">
      <c r="A88" s="75">
        <f>WORKDAY(A87, 1, マスタ!$A$2:$A$106)</f>
        <v>42864</v>
      </c>
      <c r="B88" t="s">
        <v>18</v>
      </c>
    </row>
    <row r="89" spans="1:2">
      <c r="A89" s="75">
        <f>WORKDAY(A88, 1, マスタ!$A$2:$A$106)</f>
        <v>42865</v>
      </c>
      <c r="B89" t="s">
        <v>18</v>
      </c>
    </row>
    <row r="90" spans="1:2">
      <c r="A90" s="75">
        <f>WORKDAY(A89, 1, マスタ!$A$2:$A$106)</f>
        <v>42866</v>
      </c>
      <c r="B90" t="s">
        <v>18</v>
      </c>
    </row>
    <row r="91" spans="1:2">
      <c r="A91" s="75">
        <f>WORKDAY(A90, 1, マスタ!$A$2:$A$106)</f>
        <v>42867</v>
      </c>
      <c r="B91" t="s">
        <v>18</v>
      </c>
    </row>
    <row r="92" spans="1:2">
      <c r="A92" s="75">
        <f>WORKDAY(A91, 1, マスタ!$A$2:$A$106)</f>
        <v>42870</v>
      </c>
      <c r="B92" t="s">
        <v>18</v>
      </c>
    </row>
    <row r="93" spans="1:2">
      <c r="A93" s="75">
        <f>WORKDAY(A92, 1, マスタ!$A$2:$A$106)</f>
        <v>42871</v>
      </c>
      <c r="B93" t="s">
        <v>18</v>
      </c>
    </row>
    <row r="94" spans="1:2">
      <c r="A94" s="75">
        <f>WORKDAY(A93, 1, マスタ!$A$2:$A$106)</f>
        <v>42872</v>
      </c>
      <c r="B94" t="s">
        <v>18</v>
      </c>
    </row>
    <row r="95" spans="1:2">
      <c r="A95" s="75">
        <f>WORKDAY(A94, 1, マスタ!$A$2:$A$106)</f>
        <v>42873</v>
      </c>
      <c r="B95" t="s">
        <v>18</v>
      </c>
    </row>
    <row r="96" spans="1:2">
      <c r="A96" s="75">
        <f>WORKDAY(A95, 1, マスタ!$A$2:$A$106)</f>
        <v>42874</v>
      </c>
      <c r="B96" t="s">
        <v>18</v>
      </c>
    </row>
    <row r="97" spans="1:2">
      <c r="A97" s="75">
        <f>WORKDAY(A96, 1, マスタ!$A$2:$A$106)</f>
        <v>42877</v>
      </c>
      <c r="B97" t="s">
        <v>18</v>
      </c>
    </row>
    <row r="98" spans="1:2">
      <c r="A98" s="75">
        <f>WORKDAY(A97, 1, マスタ!$A$2:$A$106)</f>
        <v>42878</v>
      </c>
      <c r="B98" t="s">
        <v>18</v>
      </c>
    </row>
    <row r="99" spans="1:2">
      <c r="A99" s="75">
        <f>WORKDAY(A98, 1, マスタ!$A$2:$A$106)</f>
        <v>42879</v>
      </c>
      <c r="B99" t="s">
        <v>18</v>
      </c>
    </row>
    <row r="100" spans="1:2">
      <c r="A100" s="75">
        <f>WORKDAY(A99, 1, マスタ!$A$2:$A$106)</f>
        <v>42880</v>
      </c>
      <c r="B100" t="s">
        <v>18</v>
      </c>
    </row>
    <row r="101" spans="1:2">
      <c r="A101" s="75">
        <f>WORKDAY(A100, 1, マスタ!$A$2:$A$106)</f>
        <v>42881</v>
      </c>
      <c r="B101" t="s">
        <v>18</v>
      </c>
    </row>
    <row r="102" spans="1:2">
      <c r="A102" s="75">
        <f>WORKDAY(A101, 1, マスタ!$A$2:$A$106)</f>
        <v>42884</v>
      </c>
      <c r="B102" t="s">
        <v>18</v>
      </c>
    </row>
    <row r="103" spans="1:2">
      <c r="A103" s="75">
        <f>WORKDAY(A102, 1, マスタ!$A$2:$A$106)</f>
        <v>42885</v>
      </c>
      <c r="B103" t="s">
        <v>18</v>
      </c>
    </row>
    <row r="104" spans="1:2">
      <c r="A104" s="75">
        <f>WORKDAY(A103, 1, マスタ!$A$2:$A$106)</f>
        <v>42886</v>
      </c>
      <c r="B104" t="s">
        <v>18</v>
      </c>
    </row>
    <row r="105" spans="1:2">
      <c r="A105" s="75">
        <f>WORKDAY(A104, 1, マスタ!$A$2:$A$106)</f>
        <v>42887</v>
      </c>
      <c r="B105" t="s">
        <v>18</v>
      </c>
    </row>
    <row r="106" spans="1:2">
      <c r="A106" s="75">
        <f>WORKDAY(A105, 1, マスタ!$A$2:$A$106)</f>
        <v>42888</v>
      </c>
      <c r="B106" t="s">
        <v>18</v>
      </c>
    </row>
    <row r="107" spans="1:2">
      <c r="A107" s="75">
        <f>WORKDAY(A106, 1, マスタ!$A$2:$A$106)</f>
        <v>42891</v>
      </c>
      <c r="B107" t="s">
        <v>18</v>
      </c>
    </row>
    <row r="108" spans="1:2">
      <c r="A108" s="75">
        <f>WORKDAY(A107, 1, マスタ!$A$2:$A$106)</f>
        <v>42892</v>
      </c>
      <c r="B108" t="s">
        <v>18</v>
      </c>
    </row>
    <row r="109" spans="1:2">
      <c r="A109" s="75">
        <f>WORKDAY(A108, 1, マスタ!$A$2:$A$106)</f>
        <v>42893</v>
      </c>
      <c r="B109" t="s">
        <v>18</v>
      </c>
    </row>
    <row r="110" spans="1:2">
      <c r="A110" s="75">
        <f>WORKDAY(A109, 1, マスタ!$A$2:$A$106)</f>
        <v>42894</v>
      </c>
      <c r="B110" t="s">
        <v>18</v>
      </c>
    </row>
    <row r="111" spans="1:2">
      <c r="A111" s="75">
        <f>WORKDAY(A110, 1, マスタ!$A$2:$A$106)</f>
        <v>42895</v>
      </c>
      <c r="B111" t="s">
        <v>18</v>
      </c>
    </row>
    <row r="112" spans="1:2">
      <c r="A112" s="75">
        <f>WORKDAY(A111, 1, マスタ!$A$2:$A$106)</f>
        <v>42898</v>
      </c>
      <c r="B112" t="s">
        <v>18</v>
      </c>
    </row>
    <row r="113" spans="1:2">
      <c r="A113" s="75">
        <f>WORKDAY(A112, 1, マスタ!$A$2:$A$106)</f>
        <v>42899</v>
      </c>
      <c r="B113" t="s">
        <v>18</v>
      </c>
    </row>
    <row r="114" spans="1:2">
      <c r="A114" s="75">
        <f>WORKDAY(A113, 1, マスタ!$A$2:$A$106)</f>
        <v>42900</v>
      </c>
      <c r="B114" t="s">
        <v>18</v>
      </c>
    </row>
    <row r="115" spans="1:2">
      <c r="A115" s="75">
        <f>WORKDAY(A114, 1, マスタ!$A$2:$A$106)</f>
        <v>42901</v>
      </c>
      <c r="B115" t="s">
        <v>18</v>
      </c>
    </row>
    <row r="116" spans="1:2">
      <c r="A116" s="75">
        <f>WORKDAY(A115, 1, マスタ!$A$2:$A$106)</f>
        <v>42902</v>
      </c>
      <c r="B116" t="s">
        <v>18</v>
      </c>
    </row>
    <row r="117" spans="1:2">
      <c r="A117" s="75">
        <f>WORKDAY(A116, 1, マスタ!$A$2:$A$106)</f>
        <v>42905</v>
      </c>
      <c r="B117" t="s">
        <v>18</v>
      </c>
    </row>
    <row r="118" spans="1:2">
      <c r="A118" s="75">
        <f>WORKDAY(A117, 1, マスタ!$A$2:$A$106)</f>
        <v>42906</v>
      </c>
      <c r="B118" t="s">
        <v>18</v>
      </c>
    </row>
    <row r="119" spans="1:2">
      <c r="A119" s="75">
        <f>WORKDAY(A118, 1, マスタ!$A$2:$A$106)</f>
        <v>42907</v>
      </c>
      <c r="B119" t="s">
        <v>18</v>
      </c>
    </row>
    <row r="120" spans="1:2">
      <c r="A120" s="75">
        <f>WORKDAY(A119, 1, マスタ!$A$2:$A$106)</f>
        <v>42908</v>
      </c>
      <c r="B120" t="s">
        <v>18</v>
      </c>
    </row>
    <row r="121" spans="1:2">
      <c r="A121" s="75">
        <f>WORKDAY(A120, 1, マスタ!$A$2:$A$106)</f>
        <v>42909</v>
      </c>
      <c r="B121" t="s">
        <v>18</v>
      </c>
    </row>
    <row r="122" spans="1:2">
      <c r="A122" s="75">
        <f>WORKDAY(A121, 1, マスタ!$A$2:$A$106)</f>
        <v>42912</v>
      </c>
      <c r="B122" t="s">
        <v>18</v>
      </c>
    </row>
    <row r="123" spans="1:2">
      <c r="A123" s="75">
        <f>WORKDAY(A122, 1, マスタ!$A$2:$A$106)</f>
        <v>42913</v>
      </c>
      <c r="B123" t="s">
        <v>18</v>
      </c>
    </row>
    <row r="124" spans="1:2">
      <c r="A124" s="75">
        <f>WORKDAY(A123, 1, マスタ!$A$2:$A$106)</f>
        <v>42914</v>
      </c>
      <c r="B124" t="s">
        <v>18</v>
      </c>
    </row>
    <row r="125" spans="1:2">
      <c r="A125" s="75">
        <f>WORKDAY(A124, 1, マスタ!$A$2:$A$106)</f>
        <v>42915</v>
      </c>
      <c r="B125" t="s">
        <v>18</v>
      </c>
    </row>
    <row r="126" spans="1:2">
      <c r="A126" s="75">
        <f>WORKDAY(A125, 1, マスタ!$A$2:$A$106)</f>
        <v>42916</v>
      </c>
      <c r="B126" t="s">
        <v>18</v>
      </c>
    </row>
    <row r="127" spans="1:2">
      <c r="A127" s="75">
        <f>WORKDAY(A126, 1, マスタ!$A$2:$A$106)</f>
        <v>42919</v>
      </c>
      <c r="B127" t="s">
        <v>18</v>
      </c>
    </row>
    <row r="128" spans="1:2">
      <c r="A128" s="75">
        <f>WORKDAY(A127, 1, マスタ!$A$2:$A$106)</f>
        <v>42920</v>
      </c>
      <c r="B128" t="s">
        <v>18</v>
      </c>
    </row>
    <row r="129" spans="1:2">
      <c r="A129" s="75">
        <f>WORKDAY(A128, 1, マスタ!$A$2:$A$106)</f>
        <v>42921</v>
      </c>
      <c r="B129" t="s">
        <v>18</v>
      </c>
    </row>
    <row r="130" spans="1:2">
      <c r="A130" s="75">
        <f>WORKDAY(A129, 1, マスタ!$A$2:$A$106)</f>
        <v>42922</v>
      </c>
      <c r="B130" t="s">
        <v>18</v>
      </c>
    </row>
    <row r="131" spans="1:2">
      <c r="A131" s="75">
        <f>WORKDAY(A130, 1, マスタ!$A$2:$A$106)</f>
        <v>42923</v>
      </c>
      <c r="B131" t="s">
        <v>18</v>
      </c>
    </row>
    <row r="132" spans="1:2">
      <c r="A132" s="75">
        <f>WORKDAY(A131, 1, マスタ!$A$2:$A$106)</f>
        <v>42926</v>
      </c>
      <c r="B132" t="s">
        <v>18</v>
      </c>
    </row>
    <row r="133" spans="1:2">
      <c r="A133" s="75">
        <f>WORKDAY(A132, 1, マスタ!$A$2:$A$106)</f>
        <v>42927</v>
      </c>
      <c r="B133" t="s">
        <v>18</v>
      </c>
    </row>
    <row r="134" spans="1:2">
      <c r="A134" s="75">
        <f>WORKDAY(A133, 1, マスタ!$A$2:$A$106)</f>
        <v>42928</v>
      </c>
      <c r="B134" t="s">
        <v>18</v>
      </c>
    </row>
    <row r="135" spans="1:2">
      <c r="A135" s="75">
        <f>WORKDAY(A134, 1, マスタ!$A$2:$A$106)</f>
        <v>42929</v>
      </c>
      <c r="B135" t="s">
        <v>18</v>
      </c>
    </row>
    <row r="136" spans="1:2">
      <c r="A136" s="75">
        <f>WORKDAY(A135, 1, マスタ!$A$2:$A$106)</f>
        <v>42930</v>
      </c>
      <c r="B136" t="s">
        <v>18</v>
      </c>
    </row>
    <row r="137" spans="1:2">
      <c r="A137" s="75">
        <f>WORKDAY(A136, 1, マスタ!$A$2:$A$106)</f>
        <v>42934</v>
      </c>
      <c r="B137" t="s">
        <v>18</v>
      </c>
    </row>
    <row r="138" spans="1:2">
      <c r="A138" s="75">
        <f>WORKDAY(A137, 1, マスタ!$A$2:$A$106)</f>
        <v>42935</v>
      </c>
      <c r="B138" t="s">
        <v>18</v>
      </c>
    </row>
    <row r="139" spans="1:2">
      <c r="A139" s="75">
        <f>WORKDAY(A138, 1, マスタ!$A$2:$A$106)</f>
        <v>42936</v>
      </c>
      <c r="B139" t="s">
        <v>18</v>
      </c>
    </row>
    <row r="140" spans="1:2">
      <c r="A140" s="75">
        <f>WORKDAY(A139, 1, マスタ!$A$2:$A$106)</f>
        <v>42937</v>
      </c>
      <c r="B140" t="s">
        <v>18</v>
      </c>
    </row>
    <row r="141" spans="1:2">
      <c r="A141" s="75">
        <f>WORKDAY(A140, 1, マスタ!$A$2:$A$106)</f>
        <v>42940</v>
      </c>
      <c r="B141" t="s">
        <v>18</v>
      </c>
    </row>
    <row r="142" spans="1:2">
      <c r="A142" s="75">
        <f>WORKDAY(A141, 1, マスタ!$A$2:$A$106)</f>
        <v>42941</v>
      </c>
      <c r="B142" t="s">
        <v>18</v>
      </c>
    </row>
    <row r="143" spans="1:2">
      <c r="A143" s="75">
        <f>WORKDAY(A142, 1, マスタ!$A$2:$A$106)</f>
        <v>42942</v>
      </c>
      <c r="B143" t="s">
        <v>18</v>
      </c>
    </row>
    <row r="144" spans="1:2">
      <c r="A144" s="75">
        <f>WORKDAY(A143, 1, マスタ!$A$2:$A$106)</f>
        <v>42943</v>
      </c>
      <c r="B144" t="s">
        <v>18</v>
      </c>
    </row>
    <row r="145" spans="1:2">
      <c r="A145" s="75">
        <f>WORKDAY(A144, 1, マスタ!$A$2:$A$106)</f>
        <v>42944</v>
      </c>
      <c r="B145" t="s">
        <v>18</v>
      </c>
    </row>
    <row r="146" spans="1:2">
      <c r="A146" s="75">
        <f>WORKDAY(A145, 1, マスタ!$A$2:$A$106)</f>
        <v>42947</v>
      </c>
      <c r="B146" t="s">
        <v>18</v>
      </c>
    </row>
    <row r="147" spans="1:2">
      <c r="A147" s="75">
        <f>WORKDAY(A146, 1, マスタ!$A$2:$A$106)</f>
        <v>42948</v>
      </c>
      <c r="B147" t="s">
        <v>18</v>
      </c>
    </row>
    <row r="148" spans="1:2">
      <c r="A148" s="75">
        <f>WORKDAY(A147, 1, マスタ!$A$2:$A$106)</f>
        <v>42949</v>
      </c>
      <c r="B148" t="s">
        <v>18</v>
      </c>
    </row>
    <row r="149" spans="1:2">
      <c r="A149" s="75">
        <f>WORKDAY(A148, 1, マスタ!$A$2:$A$106)</f>
        <v>42950</v>
      </c>
      <c r="B149" t="s">
        <v>18</v>
      </c>
    </row>
    <row r="150" spans="1:2">
      <c r="A150" s="75">
        <f>WORKDAY(A149, 1, マスタ!$A$2:$A$106)</f>
        <v>42951</v>
      </c>
      <c r="B150" t="s">
        <v>18</v>
      </c>
    </row>
    <row r="151" spans="1:2">
      <c r="A151" s="75">
        <f>WORKDAY(A150, 1, マスタ!$A$2:$A$106)</f>
        <v>42954</v>
      </c>
      <c r="B151" t="s">
        <v>18</v>
      </c>
    </row>
    <row r="152" spans="1:2">
      <c r="A152" s="75">
        <f>WORKDAY(A151, 1, マスタ!$A$2:$A$106)</f>
        <v>42955</v>
      </c>
      <c r="B152" t="s">
        <v>18</v>
      </c>
    </row>
    <row r="153" spans="1:2">
      <c r="A153" s="75">
        <f>WORKDAY(A152, 1, マスタ!$A$2:$A$106)</f>
        <v>42956</v>
      </c>
      <c r="B153" t="s">
        <v>18</v>
      </c>
    </row>
    <row r="154" spans="1:2">
      <c r="A154" s="75">
        <f>WORKDAY(A153, 1, マスタ!$A$2:$A$106)</f>
        <v>42957</v>
      </c>
      <c r="B154" t="s">
        <v>18</v>
      </c>
    </row>
    <row r="155" spans="1:2">
      <c r="A155" s="75">
        <f>WORKDAY(A154, 1, マスタ!$A$2:$A$106)</f>
        <v>42961</v>
      </c>
      <c r="B155" t="s">
        <v>18</v>
      </c>
    </row>
    <row r="156" spans="1:2">
      <c r="A156" s="75">
        <f>WORKDAY(A155, 1, マスタ!$A$2:$A$106)</f>
        <v>42962</v>
      </c>
      <c r="B156" t="s">
        <v>18</v>
      </c>
    </row>
    <row r="157" spans="1:2">
      <c r="A157" s="75">
        <f>WORKDAY(A156, 1, マスタ!$A$2:$A$106)</f>
        <v>42963</v>
      </c>
      <c r="B157" t="s">
        <v>18</v>
      </c>
    </row>
    <row r="158" spans="1:2">
      <c r="A158" s="75">
        <f>WORKDAY(A157, 1, マスタ!$A$2:$A$106)</f>
        <v>42964</v>
      </c>
      <c r="B158" t="s">
        <v>18</v>
      </c>
    </row>
    <row r="159" spans="1:2">
      <c r="A159" s="75">
        <f>WORKDAY(A158, 1, マスタ!$A$2:$A$106)</f>
        <v>42965</v>
      </c>
      <c r="B159" t="s">
        <v>18</v>
      </c>
    </row>
    <row r="160" spans="1:2">
      <c r="A160" s="75">
        <f>WORKDAY(A159, 1, マスタ!$A$2:$A$106)</f>
        <v>42968</v>
      </c>
      <c r="B160" t="s">
        <v>18</v>
      </c>
    </row>
    <row r="161" spans="1:2">
      <c r="A161" s="75">
        <f>WORKDAY(A160, 1, マスタ!$A$2:$A$106)</f>
        <v>42969</v>
      </c>
      <c r="B161" t="s">
        <v>18</v>
      </c>
    </row>
    <row r="162" spans="1:2">
      <c r="A162" s="75">
        <f>WORKDAY(A161, 1, マスタ!$A$2:$A$106)</f>
        <v>42970</v>
      </c>
      <c r="B162" t="s">
        <v>18</v>
      </c>
    </row>
    <row r="163" spans="1:2">
      <c r="A163" s="75">
        <f>WORKDAY(A162, 1, マスタ!$A$2:$A$106)</f>
        <v>42971</v>
      </c>
      <c r="B163" t="s">
        <v>18</v>
      </c>
    </row>
    <row r="164" spans="1:2">
      <c r="A164" s="75">
        <f>WORKDAY(A163, 1, マスタ!$A$2:$A$106)</f>
        <v>42972</v>
      </c>
      <c r="B164" t="s">
        <v>18</v>
      </c>
    </row>
    <row r="165" spans="1:2">
      <c r="A165" s="75">
        <f>WORKDAY(A164, 1, マスタ!$A$2:$A$106)</f>
        <v>42975</v>
      </c>
      <c r="B165" t="s">
        <v>18</v>
      </c>
    </row>
    <row r="166" spans="1:2">
      <c r="A166" s="75">
        <f>WORKDAY(A165, 1, マスタ!$A$2:$A$106)</f>
        <v>42976</v>
      </c>
      <c r="B166" t="s">
        <v>18</v>
      </c>
    </row>
    <row r="167" spans="1:2">
      <c r="A167" s="75">
        <f>WORKDAY(A166, 1, マスタ!$A$2:$A$106)</f>
        <v>42977</v>
      </c>
      <c r="B167" t="s">
        <v>18</v>
      </c>
    </row>
    <row r="168" spans="1:2">
      <c r="A168" s="75">
        <f>WORKDAY(A167, 1, マスタ!$A$2:$A$106)</f>
        <v>42978</v>
      </c>
      <c r="B168" t="s">
        <v>18</v>
      </c>
    </row>
    <row r="169" spans="1:2">
      <c r="A169" s="75">
        <f>WORKDAY(A168, 1, マスタ!$A$2:$A$106)</f>
        <v>42979</v>
      </c>
      <c r="B169" t="s">
        <v>18</v>
      </c>
    </row>
    <row r="170" spans="1:2">
      <c r="A170" s="75">
        <f>WORKDAY(A169, 1, マスタ!$A$2:$A$106)</f>
        <v>42982</v>
      </c>
      <c r="B170" t="s">
        <v>18</v>
      </c>
    </row>
    <row r="171" spans="1:2">
      <c r="A171" s="75">
        <f>WORKDAY(A170, 1, マスタ!$A$2:$A$106)</f>
        <v>42983</v>
      </c>
      <c r="B171" t="s">
        <v>18</v>
      </c>
    </row>
    <row r="172" spans="1:2">
      <c r="A172" s="75">
        <f>WORKDAY(A171, 1, マスタ!$A$2:$A$106)</f>
        <v>42984</v>
      </c>
      <c r="B172" t="s">
        <v>18</v>
      </c>
    </row>
    <row r="173" spans="1:2">
      <c r="A173" s="75">
        <f>WORKDAY(A172, 1, マスタ!$A$2:$A$106)</f>
        <v>42985</v>
      </c>
      <c r="B173" t="s">
        <v>18</v>
      </c>
    </row>
    <row r="174" spans="1:2">
      <c r="A174" s="75">
        <f>WORKDAY(A173, 1, マスタ!$A$2:$A$106)</f>
        <v>42986</v>
      </c>
      <c r="B174" t="s">
        <v>18</v>
      </c>
    </row>
    <row r="175" spans="1:2">
      <c r="A175" s="75">
        <f>WORKDAY(A174, 1, マスタ!$A$2:$A$106)</f>
        <v>42989</v>
      </c>
      <c r="B175" t="s">
        <v>18</v>
      </c>
    </row>
    <row r="176" spans="1:2">
      <c r="A176" s="75">
        <f>WORKDAY(A175, 1, マスタ!$A$2:$A$106)</f>
        <v>42990</v>
      </c>
      <c r="B176" t="s">
        <v>18</v>
      </c>
    </row>
    <row r="177" spans="1:2">
      <c r="A177" s="75">
        <f>WORKDAY(A176, 1, マスタ!$A$2:$A$106)</f>
        <v>42991</v>
      </c>
      <c r="B177" t="s">
        <v>18</v>
      </c>
    </row>
    <row r="178" spans="1:2">
      <c r="A178" s="75">
        <f>WORKDAY(A177, 1, マスタ!$A$2:$A$106)</f>
        <v>42992</v>
      </c>
      <c r="B178" t="s">
        <v>18</v>
      </c>
    </row>
    <row r="179" spans="1:2">
      <c r="A179" s="75">
        <f>WORKDAY(A178, 1, マスタ!$A$2:$A$106)</f>
        <v>42993</v>
      </c>
      <c r="B179" t="s">
        <v>18</v>
      </c>
    </row>
    <row r="180" spans="1:2">
      <c r="A180" s="75">
        <f>WORKDAY(A179, 1, マスタ!$A$2:$A$106)</f>
        <v>42997</v>
      </c>
      <c r="B180" t="s">
        <v>18</v>
      </c>
    </row>
    <row r="181" spans="1:2">
      <c r="A181" s="75">
        <f>WORKDAY(A180, 1, マスタ!$A$2:$A$106)</f>
        <v>42998</v>
      </c>
    </row>
    <row r="182" spans="1:2">
      <c r="A182" s="75">
        <f>WORKDAY(A181, 1, マスタ!$A$2:$A$106)</f>
        <v>42999</v>
      </c>
    </row>
    <row r="183" spans="1:2">
      <c r="A183" s="75">
        <f>WORKDAY(A182, 1, マスタ!$A$2:$A$106)</f>
        <v>43000</v>
      </c>
    </row>
    <row r="184" spans="1:2">
      <c r="A184" s="75">
        <f>WORKDAY(A183, 1, マスタ!$A$2:$A$106)</f>
        <v>43003</v>
      </c>
    </row>
    <row r="185" spans="1:2">
      <c r="A185" s="75">
        <f>WORKDAY(A184, 1, マスタ!$A$2:$A$106)</f>
        <v>43004</v>
      </c>
    </row>
    <row r="186" spans="1:2">
      <c r="A186" s="75">
        <f>WORKDAY(A185, 1, マスタ!$A$2:$A$106)</f>
        <v>43005</v>
      </c>
    </row>
    <row r="187" spans="1:2">
      <c r="A187" s="75">
        <f>WORKDAY(A186, 1, マスタ!$A$2:$A$106)</f>
        <v>43006</v>
      </c>
    </row>
    <row r="188" spans="1:2">
      <c r="A188" s="75">
        <f>WORKDAY(A187, 1, マスタ!$A$2:$A$106)</f>
        <v>43007</v>
      </c>
    </row>
    <row r="189" spans="1:2">
      <c r="A189" s="75">
        <f>WORKDAY(A188, 1, マスタ!$A$2:$A$106)</f>
        <v>43010</v>
      </c>
    </row>
    <row r="190" spans="1:2">
      <c r="A190" s="75">
        <f>WORKDAY(A189, 1, マスタ!$A$2:$A$106)</f>
        <v>43011</v>
      </c>
    </row>
    <row r="191" spans="1:2">
      <c r="A191" s="75">
        <f>WORKDAY(A190, 1, マスタ!$A$2:$A$106)</f>
        <v>43012</v>
      </c>
    </row>
    <row r="192" spans="1:2">
      <c r="A192" s="75">
        <f>WORKDAY(A191, 1, マスタ!$A$2:$A$106)</f>
        <v>43013</v>
      </c>
    </row>
    <row r="193" spans="1:1">
      <c r="A193" s="75">
        <f>WORKDAY(A192, 1, マスタ!$A$2:$A$106)</f>
        <v>43014</v>
      </c>
    </row>
    <row r="194" spans="1:1">
      <c r="A194" s="75">
        <f>WORKDAY(A193, 1, マスタ!$A$2:$A$106)</f>
        <v>43018</v>
      </c>
    </row>
    <row r="195" spans="1:1">
      <c r="A195" s="75">
        <f>WORKDAY(A194, 1, マスタ!$A$2:$A$106)</f>
        <v>43019</v>
      </c>
    </row>
    <row r="196" spans="1:1">
      <c r="A196" s="75">
        <f>WORKDAY(A195, 1, マスタ!$A$2:$A$106)</f>
        <v>43020</v>
      </c>
    </row>
    <row r="197" spans="1:1">
      <c r="A197" s="75">
        <f>WORKDAY(A196, 1, マスタ!$A$2:$A$106)</f>
        <v>43021</v>
      </c>
    </row>
    <row r="198" spans="1:1">
      <c r="A198" s="75">
        <f>WORKDAY(A197, 1, マスタ!$A$2:$A$106)</f>
        <v>43024</v>
      </c>
    </row>
    <row r="199" spans="1:1">
      <c r="A199" s="75">
        <f>WORKDAY(A198, 1, マスタ!$A$2:$A$106)</f>
        <v>43025</v>
      </c>
    </row>
    <row r="200" spans="1:1">
      <c r="A200" s="75">
        <f>WORKDAY(A199, 1, マスタ!$A$2:$A$106)</f>
        <v>43026</v>
      </c>
    </row>
    <row r="201" spans="1:1">
      <c r="A201" s="75">
        <f>WORKDAY(A200, 1, マスタ!$A$2:$A$106)</f>
        <v>43027</v>
      </c>
    </row>
    <row r="202" spans="1:1">
      <c r="A202" s="75">
        <f>WORKDAY(A201, 1, マスタ!$A$2:$A$106)</f>
        <v>43028</v>
      </c>
    </row>
    <row r="203" spans="1:1">
      <c r="A203" s="75">
        <f>WORKDAY(A202, 1, マスタ!$A$2:$A$106)</f>
        <v>43031</v>
      </c>
    </row>
    <row r="204" spans="1:1">
      <c r="A204" s="75">
        <f>WORKDAY(A203, 1, マスタ!$A$2:$A$106)</f>
        <v>43032</v>
      </c>
    </row>
    <row r="205" spans="1:1">
      <c r="A205" s="75">
        <f>WORKDAY(A204, 1, マスタ!$A$2:$A$106)</f>
        <v>43033</v>
      </c>
    </row>
    <row r="206" spans="1:1">
      <c r="A206" s="75">
        <f>WORKDAY(A205, 1, マスタ!$A$2:$A$106)</f>
        <v>43034</v>
      </c>
    </row>
    <row r="207" spans="1:1">
      <c r="A207" s="75">
        <f>WORKDAY(A206, 1, マスタ!$A$2:$A$106)</f>
        <v>43035</v>
      </c>
    </row>
    <row r="208" spans="1:1">
      <c r="A208" s="75">
        <f>WORKDAY(A207, 1, マスタ!$A$2:$A$106)</f>
        <v>43038</v>
      </c>
    </row>
    <row r="209" spans="1:1">
      <c r="A209" s="75">
        <f>WORKDAY(A208, 1, マスタ!$A$2:$A$106)</f>
        <v>43039</v>
      </c>
    </row>
    <row r="210" spans="1:1">
      <c r="A210" s="75">
        <f>WORKDAY(A209, 1, マスタ!$A$2:$A$106)</f>
        <v>43040</v>
      </c>
    </row>
    <row r="211" spans="1:1">
      <c r="A211" s="75">
        <f>WORKDAY(A210, 1, マスタ!$A$2:$A$106)</f>
        <v>43041</v>
      </c>
    </row>
    <row r="212" spans="1:1">
      <c r="A212" s="75">
        <f>WORKDAY(A211, 1, マスタ!$A$2:$A$106)</f>
        <v>43045</v>
      </c>
    </row>
    <row r="213" spans="1:1">
      <c r="A213" s="75">
        <f>WORKDAY(A212, 1, マスタ!$A$2:$A$106)</f>
        <v>43046</v>
      </c>
    </row>
    <row r="214" spans="1:1">
      <c r="A214" s="75">
        <f>WORKDAY(A213, 1, マスタ!$A$2:$A$106)</f>
        <v>43047</v>
      </c>
    </row>
    <row r="215" spans="1:1">
      <c r="A215" s="75">
        <f>WORKDAY(A214, 1, マスタ!$A$2:$A$106)</f>
        <v>43048</v>
      </c>
    </row>
    <row r="216" spans="1:1">
      <c r="A216" s="75">
        <f>WORKDAY(A215, 1, マスタ!$A$2:$A$106)</f>
        <v>43049</v>
      </c>
    </row>
    <row r="217" spans="1:1">
      <c r="A217" s="75">
        <f>WORKDAY(A216, 1, マスタ!$A$2:$A$106)</f>
        <v>43052</v>
      </c>
    </row>
    <row r="218" spans="1:1">
      <c r="A218" s="75">
        <f>WORKDAY(A217, 1, マスタ!$A$2:$A$106)</f>
        <v>43053</v>
      </c>
    </row>
    <row r="219" spans="1:1">
      <c r="A219" s="75">
        <f>WORKDAY(A218, 1, マスタ!$A$2:$A$106)</f>
        <v>43054</v>
      </c>
    </row>
    <row r="220" spans="1:1">
      <c r="A220" s="75">
        <f>WORKDAY(A219, 1, マスタ!$A$2:$A$106)</f>
        <v>43055</v>
      </c>
    </row>
    <row r="221" spans="1:1">
      <c r="A221" s="75">
        <f>WORKDAY(A220, 1, マスタ!$A$2:$A$106)</f>
        <v>43056</v>
      </c>
    </row>
    <row r="222" spans="1:1">
      <c r="A222" s="75">
        <f>WORKDAY(A221, 1, マスタ!$A$2:$A$106)</f>
        <v>43059</v>
      </c>
    </row>
    <row r="223" spans="1:1">
      <c r="A223" s="75">
        <f>WORKDAY(A222, 1, マスタ!$A$2:$A$106)</f>
        <v>43060</v>
      </c>
    </row>
    <row r="224" spans="1:1">
      <c r="A224" s="75">
        <f>WORKDAY(A223, 1, マスタ!$A$2:$A$106)</f>
        <v>43061</v>
      </c>
    </row>
    <row r="225" spans="1:1">
      <c r="A225" s="75">
        <f>WORKDAY(A224, 1, マスタ!$A$2:$A$106)</f>
        <v>43063</v>
      </c>
    </row>
    <row r="226" spans="1:1">
      <c r="A226" s="75">
        <f>WORKDAY(A225, 1, マスタ!$A$2:$A$106)</f>
        <v>43066</v>
      </c>
    </row>
    <row r="227" spans="1:1">
      <c r="A227" s="75">
        <f>WORKDAY(A226, 1, マスタ!$A$2:$A$106)</f>
        <v>43067</v>
      </c>
    </row>
    <row r="228" spans="1:1">
      <c r="A228" s="75">
        <f>WORKDAY(A227, 1, マスタ!$A$2:$A$106)</f>
        <v>43068</v>
      </c>
    </row>
    <row r="229" spans="1:1">
      <c r="A229" s="75">
        <f>WORKDAY(A228, 1, マスタ!$A$2:$A$106)</f>
        <v>43069</v>
      </c>
    </row>
    <row r="230" spans="1:1">
      <c r="A230" s="75">
        <f>WORKDAY(A229, 1, マスタ!$A$2:$A$106)</f>
        <v>43070</v>
      </c>
    </row>
    <row r="231" spans="1:1">
      <c r="A231" s="75">
        <f>WORKDAY(A230, 1, マスタ!$A$2:$A$106)</f>
        <v>43073</v>
      </c>
    </row>
    <row r="232" spans="1:1">
      <c r="A232" s="75">
        <f>WORKDAY(A231, 1, マスタ!$A$2:$A$106)</f>
        <v>43074</v>
      </c>
    </row>
    <row r="233" spans="1:1">
      <c r="A233" s="75">
        <f>WORKDAY(A232, 1, マスタ!$A$2:$A$106)</f>
        <v>43075</v>
      </c>
    </row>
    <row r="234" spans="1:1">
      <c r="A234" s="75">
        <f>WORKDAY(A233, 1, マスタ!$A$2:$A$106)</f>
        <v>43076</v>
      </c>
    </row>
    <row r="235" spans="1:1">
      <c r="A235" s="75">
        <f>WORKDAY(A234, 1, マスタ!$A$2:$A$106)</f>
        <v>43077</v>
      </c>
    </row>
    <row r="236" spans="1:1">
      <c r="A236" s="75">
        <f>WORKDAY(A235, 1, マスタ!$A$2:$A$106)</f>
        <v>43080</v>
      </c>
    </row>
    <row r="237" spans="1:1">
      <c r="A237" s="75">
        <f>WORKDAY(A236, 1, マスタ!$A$2:$A$106)</f>
        <v>43081</v>
      </c>
    </row>
    <row r="238" spans="1:1">
      <c r="A238" s="75">
        <f>WORKDAY(A237, 1, マスタ!$A$2:$A$106)</f>
        <v>43082</v>
      </c>
    </row>
    <row r="239" spans="1:1">
      <c r="A239" s="75">
        <f>WORKDAY(A238, 1, マスタ!$A$2:$A$106)</f>
        <v>43083</v>
      </c>
    </row>
    <row r="240" spans="1:1">
      <c r="A240" s="75">
        <f>WORKDAY(A239, 1, マスタ!$A$2:$A$106)</f>
        <v>43084</v>
      </c>
    </row>
    <row r="241" spans="1:1">
      <c r="A241" s="75">
        <f>WORKDAY(A240, 1, マスタ!$A$2:$A$106)</f>
        <v>43087</v>
      </c>
    </row>
    <row r="242" spans="1:1">
      <c r="A242" s="75">
        <f>WORKDAY(A241, 1, マスタ!$A$2:$A$106)</f>
        <v>43088</v>
      </c>
    </row>
    <row r="243" spans="1:1">
      <c r="A243" s="75">
        <f>WORKDAY(A242, 1, マスタ!$A$2:$A$106)</f>
        <v>43089</v>
      </c>
    </row>
    <row r="244" spans="1:1">
      <c r="A244" s="75">
        <f>WORKDAY(A243, 1, マスタ!$A$2:$A$106)</f>
        <v>43090</v>
      </c>
    </row>
    <row r="245" spans="1:1">
      <c r="A245" s="75">
        <f>WORKDAY(A244, 1, マスタ!$A$2:$A$106)</f>
        <v>43091</v>
      </c>
    </row>
    <row r="246" spans="1:1">
      <c r="A246" s="75">
        <f>WORKDAY(A245, 1, マスタ!$A$2:$A$106)</f>
        <v>43094</v>
      </c>
    </row>
    <row r="247" spans="1:1">
      <c r="A247" s="75">
        <f>WORKDAY(A246, 1, マスタ!$A$2:$A$106)</f>
        <v>43095</v>
      </c>
    </row>
    <row r="248" spans="1:1">
      <c r="A248" s="75">
        <f>WORKDAY(A247, 1, マスタ!$A$2:$A$106)</f>
        <v>43096</v>
      </c>
    </row>
    <row r="249" spans="1:1">
      <c r="A249" s="75">
        <f>WORKDAY(A248, 1, マスタ!$A$2:$A$106)</f>
        <v>43097</v>
      </c>
    </row>
    <row r="250" spans="1:1">
      <c r="A250" s="75">
        <f>WORKDAY(A249, 1, マスタ!$A$2:$A$106)</f>
        <v>43098</v>
      </c>
    </row>
    <row r="251" spans="1:1">
      <c r="A251" s="75">
        <f>WORKDAY(A250, 1, マスタ!$A$2:$A$106)</f>
        <v>43102</v>
      </c>
    </row>
    <row r="252" spans="1:1">
      <c r="A252" s="75">
        <f>WORKDAY(A251, 1, マスタ!$A$2:$A$106)</f>
        <v>43103</v>
      </c>
    </row>
    <row r="253" spans="1:1">
      <c r="A253" s="75">
        <f>WORKDAY(A252, 1, マスタ!$A$2:$A$106)</f>
        <v>43104</v>
      </c>
    </row>
    <row r="254" spans="1:1">
      <c r="A254" s="75">
        <f>WORKDAY(A253, 1, マスタ!$A$2:$A$106)</f>
        <v>43105</v>
      </c>
    </row>
    <row r="255" spans="1:1">
      <c r="A255" s="75">
        <f>WORKDAY(A254, 1, マスタ!$A$2:$A$106)</f>
        <v>43109</v>
      </c>
    </row>
    <row r="256" spans="1:1">
      <c r="A256" s="75">
        <f>WORKDAY(A255, 1, マスタ!$A$2:$A$106)</f>
        <v>43110</v>
      </c>
    </row>
    <row r="257" spans="1:1">
      <c r="A257" s="75">
        <f>WORKDAY(A256, 1, マスタ!$A$2:$A$106)</f>
        <v>43111</v>
      </c>
    </row>
    <row r="258" spans="1:1">
      <c r="A258" s="75">
        <f>WORKDAY(A257, 1, マスタ!$A$2:$A$106)</f>
        <v>43112</v>
      </c>
    </row>
    <row r="259" spans="1:1">
      <c r="A259" s="75">
        <f>WORKDAY(A258, 1, マスタ!$A$2:$A$106)</f>
        <v>43115</v>
      </c>
    </row>
    <row r="260" spans="1:1">
      <c r="A260" s="75">
        <f>WORKDAY(A259, 1, マスタ!$A$2:$A$106)</f>
        <v>43116</v>
      </c>
    </row>
    <row r="261" spans="1:1">
      <c r="A261" s="75">
        <f>WORKDAY(A260, 1, マスタ!$A$2:$A$106)</f>
        <v>43117</v>
      </c>
    </row>
    <row r="262" spans="1:1">
      <c r="A262" s="75">
        <f>WORKDAY(A261, 1, マスタ!$A$2:$A$106)</f>
        <v>43118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</vt:i4>
      </vt:variant>
    </vt:vector>
  </HeadingPairs>
  <TitlesOfParts>
    <vt:vector size="12" baseType="lpstr">
      <vt:lpstr>kabu</vt:lpstr>
      <vt:lpstr>マスタ</vt:lpstr>
      <vt:lpstr>結果</vt:lpstr>
      <vt:lpstr>集計</vt:lpstr>
      <vt:lpstr>kabuka</vt:lpstr>
      <vt:lpstr>kabu_koho</vt:lpstr>
      <vt:lpstr>daily_chart</vt:lpstr>
      <vt:lpstr>daily_chart_analysis</vt:lpstr>
      <vt:lpstr>master_meigara</vt:lpstr>
      <vt:lpstr>chart5m</vt:lpstr>
      <vt:lpstr>日足取得</vt:lpstr>
      <vt:lpstr>kabu!Print_Area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i620BA9</dc:creator>
  <cp:lastModifiedBy>nakayamatm</cp:lastModifiedBy>
  <dcterms:created xsi:type="dcterms:W3CDTF">2017-08-14T11:29:25Z</dcterms:created>
  <dcterms:modified xsi:type="dcterms:W3CDTF">2018-01-27T04:36:52Z</dcterms:modified>
</cp:coreProperties>
</file>